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6.xml" ContentType="application/vnd.openxmlformats-officedocument.drawingml.chart+xml"/>
  <Override PartName="/xl/charts/style13.xml" ContentType="application/vnd.ms-office.chartstyle+xml"/>
  <Override PartName="/xl/charts/colors13.xml" ContentType="application/vnd.ms-office.chartcolorstyle+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hidePivotFieldList="1"/>
  <mc:AlternateContent xmlns:mc="http://schemas.openxmlformats.org/markup-compatibility/2006">
    <mc:Choice Requires="x15">
      <x15ac:absPath xmlns:x15ac="http://schemas.microsoft.com/office/spreadsheetml/2010/11/ac" url="/Users/pg/Downloads/"/>
    </mc:Choice>
  </mc:AlternateContent>
  <xr:revisionPtr revIDLastSave="0" documentId="13_ncr:1_{8E5C9CFD-A6C0-6D48-80AA-2DECE0BACFFC}" xr6:coauthVersionLast="47" xr6:coauthVersionMax="47" xr10:uidLastSave="{00000000-0000-0000-0000-000000000000}"/>
  <bookViews>
    <workbookView xWindow="0" yWindow="0" windowWidth="28800" windowHeight="18000" firstSheet="1" activeTab="1" xr2:uid="{00000000-000D-0000-FFFF-FFFF00000000}"/>
  </bookViews>
  <sheets>
    <sheet name="Data_1" sheetId="1" r:id="rId1"/>
    <sheet name="Data_2" sheetId="4" r:id="rId2"/>
    <sheet name="Data_3" sheetId="5" r:id="rId3"/>
    <sheet name="Dashboard_1" sheetId="2" r:id="rId4"/>
    <sheet name="Dashboard_2" sheetId="3" r:id="rId5"/>
    <sheet name="Dashboard_3" sheetId="6" r:id="rId6"/>
    <sheet name="Dashboard_4" sheetId="7" r:id="rId7"/>
  </sheets>
  <definedNames>
    <definedName name="_xlnm._FilterDatabase" localSheetId="1" hidden="1">Data_2!$A$1:$J$614</definedName>
    <definedName name="_xlnm._FilterDatabase" localSheetId="2" hidden="1">Data_3!$A$1:$L$708</definedName>
    <definedName name="_xlchart.v5.0" hidden="1">Data_3!$AM$5</definedName>
    <definedName name="_xlchart.v5.1" hidden="1">Data_3!$AM$6:$AM$41</definedName>
    <definedName name="_xlchart.v5.10" hidden="1">Data_3!$AW$5</definedName>
    <definedName name="_xlchart.v5.11" hidden="1">Data_3!$AW$6:$AW$41</definedName>
    <definedName name="_xlchart.v5.12" hidden="1">Data_3!$AY$5</definedName>
    <definedName name="_xlchart.v5.13" hidden="1">Data_3!$AY$6:$AY$41</definedName>
    <definedName name="_xlchart.v5.14" hidden="1">Data_3!$AZ$5</definedName>
    <definedName name="_xlchart.v5.15" hidden="1">Data_3!$AZ$6:$AZ$41</definedName>
    <definedName name="_xlchart.v5.16" hidden="1">Data_3!$AG$5</definedName>
    <definedName name="_xlchart.v5.17" hidden="1">Data_3!$AG$6:$AG$41</definedName>
    <definedName name="_xlchart.v5.18" hidden="1">Data_3!$AH$5</definedName>
    <definedName name="_xlchart.v5.19" hidden="1">Data_3!$AH$6:$AH$41</definedName>
    <definedName name="_xlchart.v5.2" hidden="1">Data_3!$AN$5</definedName>
    <definedName name="_xlchart.v5.20" hidden="1">Data_3!$AS$5</definedName>
    <definedName name="_xlchart.v5.21" hidden="1">Data_3!$AS$6:$AS$41</definedName>
    <definedName name="_xlchart.v5.22" hidden="1">Data_3!$AT$5</definedName>
    <definedName name="_xlchart.v5.23" hidden="1">Data_3!$AT$6:$AT$41</definedName>
    <definedName name="_xlchart.v5.24" hidden="1">Data_3!$AJ$5</definedName>
    <definedName name="_xlchart.v5.25" hidden="1">Data_3!$AJ$6:$AJ$41</definedName>
    <definedName name="_xlchart.v5.26" hidden="1">Data_3!$AK$5</definedName>
    <definedName name="_xlchart.v5.27" hidden="1">Data_3!$AK$6:$AK$41</definedName>
    <definedName name="_xlchart.v5.3" hidden="1">Data_3!$AN$6:$AN$41</definedName>
    <definedName name="_xlchart.v5.4" hidden="1">Data_3!$AP$5</definedName>
    <definedName name="_xlchart.v5.5" hidden="1">Data_3!$AP$6:$AP$41</definedName>
    <definedName name="_xlchart.v5.6" hidden="1">Data_3!$AQ$5</definedName>
    <definedName name="_xlchart.v5.7" hidden="1">Data_3!$AQ$6:$AQ$41</definedName>
    <definedName name="_xlchart.v5.8" hidden="1">Data_3!$AV$5</definedName>
    <definedName name="_xlchart.v5.9" hidden="1">Data_3!$AV$6:$AV$41</definedName>
    <definedName name="Slicer_MonthName">#N/A</definedName>
    <definedName name="Slicer_MonthName1">#N/A</definedName>
    <definedName name="Slicer_MonthName2">#N/A</definedName>
    <definedName name="Slicer_Statefilter">#N/A</definedName>
    <definedName name="Slicer_week_of_month1">#N/A</definedName>
    <definedName name="Slicer_week_of_month2">#N/A</definedName>
    <definedName name="Slicer_year">#N/A</definedName>
    <definedName name="Slicer_year1">#N/A</definedName>
    <definedName name="Slicer_year2">#N/A</definedName>
  </definedNames>
  <calcPr calcId="191029"/>
  <pivotCaches>
    <pivotCache cacheId="36" r:id="rId8"/>
    <pivotCache cacheId="37" r:id="rId9"/>
    <pivotCache cacheId="38"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8" i="2" l="1"/>
  <c r="W10" i="2"/>
  <c r="W13" i="2"/>
  <c r="AZ5" i="5"/>
  <c r="AY5" i="5"/>
  <c r="AW5" i="5"/>
  <c r="AV5" i="5"/>
  <c r="AT5" i="5"/>
  <c r="AS5" i="5"/>
  <c r="AQ5" i="5"/>
  <c r="AP5" i="5"/>
  <c r="AN5" i="5"/>
  <c r="AM5" i="5"/>
  <c r="AK5" i="5"/>
  <c r="AJ5" i="5"/>
  <c r="AH5" i="5"/>
  <c r="AG5" i="5"/>
  <c r="Y6" i="5"/>
  <c r="AH6" i="5" s="1"/>
  <c r="Z6" i="5"/>
  <c r="AK6" i="5" s="1"/>
  <c r="AA6" i="5"/>
  <c r="AN6" i="5" s="1"/>
  <c r="AB6" i="5"/>
  <c r="AQ6" i="5" s="1"/>
  <c r="AC6" i="5"/>
  <c r="AT6" i="5" s="1"/>
  <c r="AD6" i="5"/>
  <c r="AW6" i="5" s="1"/>
  <c r="AE6" i="5"/>
  <c r="AZ6" i="5" s="1"/>
  <c r="Y7" i="5"/>
  <c r="AH7" i="5" s="1"/>
  <c r="Z7" i="5"/>
  <c r="AK7" i="5" s="1"/>
  <c r="AA7" i="5"/>
  <c r="AN7" i="5" s="1"/>
  <c r="AB7" i="5"/>
  <c r="AQ7" i="5" s="1"/>
  <c r="AC7" i="5"/>
  <c r="AT7" i="5" s="1"/>
  <c r="AD7" i="5"/>
  <c r="AW7" i="5" s="1"/>
  <c r="AE7" i="5"/>
  <c r="AZ7" i="5" s="1"/>
  <c r="Y8" i="5"/>
  <c r="AH8" i="5" s="1"/>
  <c r="Z8" i="5"/>
  <c r="AK8" i="5" s="1"/>
  <c r="AA8" i="5"/>
  <c r="AN8" i="5" s="1"/>
  <c r="AB8" i="5"/>
  <c r="AQ8" i="5" s="1"/>
  <c r="AC8" i="5"/>
  <c r="AT8" i="5" s="1"/>
  <c r="AD8" i="5"/>
  <c r="AW8" i="5" s="1"/>
  <c r="AE8" i="5"/>
  <c r="AZ8" i="5" s="1"/>
  <c r="Y9" i="5"/>
  <c r="AH9" i="5" s="1"/>
  <c r="Z9" i="5"/>
  <c r="AK9" i="5" s="1"/>
  <c r="AA9" i="5"/>
  <c r="AN9" i="5" s="1"/>
  <c r="AB9" i="5"/>
  <c r="AQ9" i="5" s="1"/>
  <c r="AC9" i="5"/>
  <c r="AT9" i="5" s="1"/>
  <c r="AD9" i="5"/>
  <c r="AW9" i="5" s="1"/>
  <c r="AE9" i="5"/>
  <c r="AZ9" i="5" s="1"/>
  <c r="Y10" i="5"/>
  <c r="AH10" i="5" s="1"/>
  <c r="Z10" i="5"/>
  <c r="AK10" i="5" s="1"/>
  <c r="AA10" i="5"/>
  <c r="AN10" i="5" s="1"/>
  <c r="AB10" i="5"/>
  <c r="AQ10" i="5" s="1"/>
  <c r="AC10" i="5"/>
  <c r="AT10" i="5" s="1"/>
  <c r="AD10" i="5"/>
  <c r="AW10" i="5" s="1"/>
  <c r="AE10" i="5"/>
  <c r="AZ10" i="5" s="1"/>
  <c r="Y11" i="5"/>
  <c r="AH11" i="5" s="1"/>
  <c r="Z11" i="5"/>
  <c r="AK11" i="5" s="1"/>
  <c r="AA11" i="5"/>
  <c r="AN11" i="5" s="1"/>
  <c r="AB11" i="5"/>
  <c r="AQ11" i="5" s="1"/>
  <c r="AC11" i="5"/>
  <c r="AT11" i="5" s="1"/>
  <c r="AD11" i="5"/>
  <c r="AW11" i="5" s="1"/>
  <c r="AE11" i="5"/>
  <c r="AZ11" i="5" s="1"/>
  <c r="Y12" i="5"/>
  <c r="AH12" i="5" s="1"/>
  <c r="Z12" i="5"/>
  <c r="AK12" i="5" s="1"/>
  <c r="AA12" i="5"/>
  <c r="AN12" i="5" s="1"/>
  <c r="AB12" i="5"/>
  <c r="AQ12" i="5" s="1"/>
  <c r="AC12" i="5"/>
  <c r="AT12" i="5" s="1"/>
  <c r="AD12" i="5"/>
  <c r="AW12" i="5" s="1"/>
  <c r="AE12" i="5"/>
  <c r="AZ12" i="5" s="1"/>
  <c r="Y13" i="5"/>
  <c r="AH13" i="5" s="1"/>
  <c r="Z13" i="5"/>
  <c r="AK13" i="5" s="1"/>
  <c r="AA13" i="5"/>
  <c r="AN13" i="5" s="1"/>
  <c r="AB13" i="5"/>
  <c r="AQ13" i="5" s="1"/>
  <c r="AC13" i="5"/>
  <c r="AT13" i="5" s="1"/>
  <c r="AD13" i="5"/>
  <c r="AW13" i="5" s="1"/>
  <c r="AE13" i="5"/>
  <c r="AZ13" i="5" s="1"/>
  <c r="Y14" i="5"/>
  <c r="AH14" i="5" s="1"/>
  <c r="Z14" i="5"/>
  <c r="AK14" i="5" s="1"/>
  <c r="AA14" i="5"/>
  <c r="AN14" i="5" s="1"/>
  <c r="AB14" i="5"/>
  <c r="AQ14" i="5" s="1"/>
  <c r="AC14" i="5"/>
  <c r="AT14" i="5" s="1"/>
  <c r="AD14" i="5"/>
  <c r="AW14" i="5" s="1"/>
  <c r="AE14" i="5"/>
  <c r="AZ14" i="5" s="1"/>
  <c r="Y15" i="5"/>
  <c r="AH15" i="5" s="1"/>
  <c r="Z15" i="5"/>
  <c r="AK15" i="5" s="1"/>
  <c r="AA15" i="5"/>
  <c r="AN15" i="5" s="1"/>
  <c r="AB15" i="5"/>
  <c r="AQ15" i="5" s="1"/>
  <c r="AC15" i="5"/>
  <c r="AT15" i="5" s="1"/>
  <c r="AD15" i="5"/>
  <c r="AW15" i="5" s="1"/>
  <c r="AE15" i="5"/>
  <c r="AZ15" i="5" s="1"/>
  <c r="Y16" i="5"/>
  <c r="AH16" i="5" s="1"/>
  <c r="Z16" i="5"/>
  <c r="AK16" i="5" s="1"/>
  <c r="AA16" i="5"/>
  <c r="AN16" i="5" s="1"/>
  <c r="AB16" i="5"/>
  <c r="AQ16" i="5" s="1"/>
  <c r="AC16" i="5"/>
  <c r="AT16" i="5" s="1"/>
  <c r="AD16" i="5"/>
  <c r="AW16" i="5" s="1"/>
  <c r="AE16" i="5"/>
  <c r="AZ16" i="5" s="1"/>
  <c r="Y17" i="5"/>
  <c r="AH17" i="5" s="1"/>
  <c r="Z17" i="5"/>
  <c r="AK17" i="5" s="1"/>
  <c r="AA17" i="5"/>
  <c r="AN17" i="5" s="1"/>
  <c r="AB17" i="5"/>
  <c r="AQ17" i="5" s="1"/>
  <c r="AC17" i="5"/>
  <c r="AT17" i="5" s="1"/>
  <c r="AD17" i="5"/>
  <c r="AW17" i="5" s="1"/>
  <c r="AE17" i="5"/>
  <c r="AZ17" i="5" s="1"/>
  <c r="Y18" i="5"/>
  <c r="AH18" i="5" s="1"/>
  <c r="Z18" i="5"/>
  <c r="AK18" i="5" s="1"/>
  <c r="AA18" i="5"/>
  <c r="AN18" i="5" s="1"/>
  <c r="AB18" i="5"/>
  <c r="AQ18" i="5" s="1"/>
  <c r="AC18" i="5"/>
  <c r="AT18" i="5" s="1"/>
  <c r="AD18" i="5"/>
  <c r="AW18" i="5" s="1"/>
  <c r="AE18" i="5"/>
  <c r="AZ18" i="5" s="1"/>
  <c r="Y19" i="5"/>
  <c r="AH19" i="5" s="1"/>
  <c r="Z19" i="5"/>
  <c r="AK19" i="5" s="1"/>
  <c r="AA19" i="5"/>
  <c r="AN19" i="5" s="1"/>
  <c r="AB19" i="5"/>
  <c r="AQ19" i="5" s="1"/>
  <c r="AC19" i="5"/>
  <c r="AT19" i="5" s="1"/>
  <c r="AD19" i="5"/>
  <c r="AW19" i="5" s="1"/>
  <c r="AE19" i="5"/>
  <c r="AZ19" i="5" s="1"/>
  <c r="Y20" i="5"/>
  <c r="AH20" i="5" s="1"/>
  <c r="Z20" i="5"/>
  <c r="AK20" i="5" s="1"/>
  <c r="AA20" i="5"/>
  <c r="AN20" i="5" s="1"/>
  <c r="AB20" i="5"/>
  <c r="AQ20" i="5" s="1"/>
  <c r="AC20" i="5"/>
  <c r="AT20" i="5" s="1"/>
  <c r="AD20" i="5"/>
  <c r="AW20" i="5" s="1"/>
  <c r="AE20" i="5"/>
  <c r="AZ20" i="5" s="1"/>
  <c r="Y21" i="5"/>
  <c r="AH21" i="5" s="1"/>
  <c r="Z21" i="5"/>
  <c r="AK21" i="5" s="1"/>
  <c r="AA21" i="5"/>
  <c r="AN21" i="5" s="1"/>
  <c r="AB21" i="5"/>
  <c r="AQ21" i="5" s="1"/>
  <c r="AC21" i="5"/>
  <c r="AT21" i="5" s="1"/>
  <c r="AD21" i="5"/>
  <c r="AW21" i="5" s="1"/>
  <c r="AE21" i="5"/>
  <c r="AZ21" i="5" s="1"/>
  <c r="Y22" i="5"/>
  <c r="AH22" i="5" s="1"/>
  <c r="Z22" i="5"/>
  <c r="AK22" i="5" s="1"/>
  <c r="AA22" i="5"/>
  <c r="AN22" i="5" s="1"/>
  <c r="AB22" i="5"/>
  <c r="AQ22" i="5" s="1"/>
  <c r="AC22" i="5"/>
  <c r="AT22" i="5" s="1"/>
  <c r="AD22" i="5"/>
  <c r="AW22" i="5" s="1"/>
  <c r="AE22" i="5"/>
  <c r="AZ22" i="5" s="1"/>
  <c r="Y23" i="5"/>
  <c r="AH23" i="5" s="1"/>
  <c r="Z23" i="5"/>
  <c r="AK23" i="5" s="1"/>
  <c r="AA23" i="5"/>
  <c r="AN23" i="5" s="1"/>
  <c r="AB23" i="5"/>
  <c r="AQ23" i="5" s="1"/>
  <c r="AC23" i="5"/>
  <c r="AT23" i="5" s="1"/>
  <c r="AD23" i="5"/>
  <c r="AW23" i="5" s="1"/>
  <c r="AE23" i="5"/>
  <c r="AZ23" i="5" s="1"/>
  <c r="Y24" i="5"/>
  <c r="AH24" i="5" s="1"/>
  <c r="Z24" i="5"/>
  <c r="AK24" i="5" s="1"/>
  <c r="AA24" i="5"/>
  <c r="AN24" i="5" s="1"/>
  <c r="AB24" i="5"/>
  <c r="AQ24" i="5" s="1"/>
  <c r="AC24" i="5"/>
  <c r="AT24" i="5" s="1"/>
  <c r="AD24" i="5"/>
  <c r="AW24" i="5" s="1"/>
  <c r="AE24" i="5"/>
  <c r="AZ24" i="5" s="1"/>
  <c r="Y25" i="5"/>
  <c r="AH25" i="5" s="1"/>
  <c r="Z25" i="5"/>
  <c r="AK25" i="5" s="1"/>
  <c r="AA25" i="5"/>
  <c r="AN25" i="5" s="1"/>
  <c r="AB25" i="5"/>
  <c r="AQ25" i="5" s="1"/>
  <c r="AC25" i="5"/>
  <c r="AT25" i="5" s="1"/>
  <c r="AD25" i="5"/>
  <c r="AW25" i="5" s="1"/>
  <c r="AE25" i="5"/>
  <c r="AZ25" i="5" s="1"/>
  <c r="Y26" i="5"/>
  <c r="AH26" i="5" s="1"/>
  <c r="Z26" i="5"/>
  <c r="AK26" i="5" s="1"/>
  <c r="AA26" i="5"/>
  <c r="AN26" i="5" s="1"/>
  <c r="AB26" i="5"/>
  <c r="AQ26" i="5" s="1"/>
  <c r="AC26" i="5"/>
  <c r="AT26" i="5" s="1"/>
  <c r="AD26" i="5"/>
  <c r="AW26" i="5" s="1"/>
  <c r="AE26" i="5"/>
  <c r="AZ26" i="5" s="1"/>
  <c r="Y27" i="5"/>
  <c r="AH27" i="5" s="1"/>
  <c r="Z27" i="5"/>
  <c r="AK27" i="5" s="1"/>
  <c r="AA27" i="5"/>
  <c r="AN27" i="5" s="1"/>
  <c r="AB27" i="5"/>
  <c r="AQ27" i="5" s="1"/>
  <c r="AC27" i="5"/>
  <c r="AT27" i="5" s="1"/>
  <c r="AD27" i="5"/>
  <c r="AW27" i="5" s="1"/>
  <c r="AE27" i="5"/>
  <c r="AZ27" i="5" s="1"/>
  <c r="Y28" i="5"/>
  <c r="AH28" i="5" s="1"/>
  <c r="Z28" i="5"/>
  <c r="AK28" i="5" s="1"/>
  <c r="AA28" i="5"/>
  <c r="AN28" i="5" s="1"/>
  <c r="AB28" i="5"/>
  <c r="AQ28" i="5" s="1"/>
  <c r="AC28" i="5"/>
  <c r="AT28" i="5" s="1"/>
  <c r="AD28" i="5"/>
  <c r="AW28" i="5" s="1"/>
  <c r="AE28" i="5"/>
  <c r="AZ28" i="5" s="1"/>
  <c r="Y29" i="5"/>
  <c r="AH29" i="5" s="1"/>
  <c r="Z29" i="5"/>
  <c r="AK29" i="5" s="1"/>
  <c r="AA29" i="5"/>
  <c r="AN29" i="5" s="1"/>
  <c r="AB29" i="5"/>
  <c r="AQ29" i="5" s="1"/>
  <c r="AC29" i="5"/>
  <c r="AT29" i="5" s="1"/>
  <c r="AD29" i="5"/>
  <c r="AW29" i="5" s="1"/>
  <c r="AE29" i="5"/>
  <c r="AZ29" i="5" s="1"/>
  <c r="Y30" i="5"/>
  <c r="AH30" i="5" s="1"/>
  <c r="Z30" i="5"/>
  <c r="AK30" i="5" s="1"/>
  <c r="AA30" i="5"/>
  <c r="AN30" i="5" s="1"/>
  <c r="AB30" i="5"/>
  <c r="AQ30" i="5" s="1"/>
  <c r="AC30" i="5"/>
  <c r="AT30" i="5" s="1"/>
  <c r="AD30" i="5"/>
  <c r="AW30" i="5" s="1"/>
  <c r="AE30" i="5"/>
  <c r="AZ30" i="5" s="1"/>
  <c r="Y31" i="5"/>
  <c r="AH31" i="5" s="1"/>
  <c r="Z31" i="5"/>
  <c r="AK31" i="5" s="1"/>
  <c r="AA31" i="5"/>
  <c r="AN31" i="5" s="1"/>
  <c r="AB31" i="5"/>
  <c r="AQ31" i="5" s="1"/>
  <c r="AC31" i="5"/>
  <c r="AT31" i="5" s="1"/>
  <c r="AD31" i="5"/>
  <c r="AW31" i="5" s="1"/>
  <c r="AE31" i="5"/>
  <c r="AZ31" i="5" s="1"/>
  <c r="Y32" i="5"/>
  <c r="AH32" i="5" s="1"/>
  <c r="Z32" i="5"/>
  <c r="AK32" i="5" s="1"/>
  <c r="AA32" i="5"/>
  <c r="AN32" i="5" s="1"/>
  <c r="AB32" i="5"/>
  <c r="AQ32" i="5" s="1"/>
  <c r="AC32" i="5"/>
  <c r="AT32" i="5" s="1"/>
  <c r="AD32" i="5"/>
  <c r="AW32" i="5" s="1"/>
  <c r="AE32" i="5"/>
  <c r="AZ32" i="5" s="1"/>
  <c r="Y33" i="5"/>
  <c r="AH33" i="5" s="1"/>
  <c r="Z33" i="5"/>
  <c r="AK33" i="5" s="1"/>
  <c r="AA33" i="5"/>
  <c r="AN33" i="5" s="1"/>
  <c r="AB33" i="5"/>
  <c r="AQ33" i="5" s="1"/>
  <c r="AC33" i="5"/>
  <c r="AT33" i="5" s="1"/>
  <c r="AD33" i="5"/>
  <c r="AW33" i="5" s="1"/>
  <c r="AE33" i="5"/>
  <c r="AZ33" i="5" s="1"/>
  <c r="Y34" i="5"/>
  <c r="AH34" i="5" s="1"/>
  <c r="Z34" i="5"/>
  <c r="AK34" i="5" s="1"/>
  <c r="AA34" i="5"/>
  <c r="AN34" i="5" s="1"/>
  <c r="AB34" i="5"/>
  <c r="AQ34" i="5" s="1"/>
  <c r="AC34" i="5"/>
  <c r="AT34" i="5" s="1"/>
  <c r="AD34" i="5"/>
  <c r="AW34" i="5" s="1"/>
  <c r="AE34" i="5"/>
  <c r="AZ34" i="5" s="1"/>
  <c r="Y35" i="5"/>
  <c r="AH35" i="5" s="1"/>
  <c r="Z35" i="5"/>
  <c r="AK35" i="5" s="1"/>
  <c r="AA35" i="5"/>
  <c r="AN35" i="5" s="1"/>
  <c r="AB35" i="5"/>
  <c r="AQ35" i="5" s="1"/>
  <c r="AC35" i="5"/>
  <c r="AT35" i="5" s="1"/>
  <c r="AD35" i="5"/>
  <c r="AW35" i="5" s="1"/>
  <c r="AE35" i="5"/>
  <c r="AZ35" i="5" s="1"/>
  <c r="Y36" i="5"/>
  <c r="AH36" i="5" s="1"/>
  <c r="Z36" i="5"/>
  <c r="AK36" i="5" s="1"/>
  <c r="AA36" i="5"/>
  <c r="AN36" i="5" s="1"/>
  <c r="AB36" i="5"/>
  <c r="AQ36" i="5" s="1"/>
  <c r="AC36" i="5"/>
  <c r="AT36" i="5" s="1"/>
  <c r="AD36" i="5"/>
  <c r="AW36" i="5" s="1"/>
  <c r="AE36" i="5"/>
  <c r="AZ36" i="5" s="1"/>
  <c r="Y37" i="5"/>
  <c r="AH37" i="5" s="1"/>
  <c r="Z37" i="5"/>
  <c r="AK37" i="5" s="1"/>
  <c r="AA37" i="5"/>
  <c r="AN37" i="5" s="1"/>
  <c r="AB37" i="5"/>
  <c r="AQ37" i="5" s="1"/>
  <c r="AC37" i="5"/>
  <c r="AT37" i="5" s="1"/>
  <c r="AD37" i="5"/>
  <c r="AW37" i="5" s="1"/>
  <c r="AE37" i="5"/>
  <c r="AZ37" i="5" s="1"/>
  <c r="Y38" i="5"/>
  <c r="AH38" i="5" s="1"/>
  <c r="Z38" i="5"/>
  <c r="AK38" i="5" s="1"/>
  <c r="AA38" i="5"/>
  <c r="AN38" i="5" s="1"/>
  <c r="AB38" i="5"/>
  <c r="AQ38" i="5" s="1"/>
  <c r="AC38" i="5"/>
  <c r="AT38" i="5" s="1"/>
  <c r="AD38" i="5"/>
  <c r="AW38" i="5" s="1"/>
  <c r="AE38" i="5"/>
  <c r="AZ38" i="5" s="1"/>
  <c r="Y39" i="5"/>
  <c r="AH39" i="5" s="1"/>
  <c r="Z39" i="5"/>
  <c r="AK39" i="5" s="1"/>
  <c r="AA39" i="5"/>
  <c r="AN39" i="5" s="1"/>
  <c r="AB39" i="5"/>
  <c r="AQ39" i="5" s="1"/>
  <c r="AC39" i="5"/>
  <c r="AT39" i="5" s="1"/>
  <c r="AD39" i="5"/>
  <c r="AW39" i="5" s="1"/>
  <c r="AE39" i="5"/>
  <c r="AZ39" i="5" s="1"/>
  <c r="Y40" i="5"/>
  <c r="AH40" i="5" s="1"/>
  <c r="Z40" i="5"/>
  <c r="AK40" i="5" s="1"/>
  <c r="AA40" i="5"/>
  <c r="AN40" i="5" s="1"/>
  <c r="AB40" i="5"/>
  <c r="AQ40" i="5" s="1"/>
  <c r="AC40" i="5"/>
  <c r="AT40" i="5" s="1"/>
  <c r="AD40" i="5"/>
  <c r="AW40" i="5" s="1"/>
  <c r="AE40" i="5"/>
  <c r="AZ40" i="5" s="1"/>
  <c r="Y41" i="5"/>
  <c r="AH41" i="5" s="1"/>
  <c r="Z41" i="5"/>
  <c r="AK41" i="5" s="1"/>
  <c r="AA41" i="5"/>
  <c r="AN41" i="5" s="1"/>
  <c r="AB41" i="5"/>
  <c r="AQ41" i="5" s="1"/>
  <c r="AC41" i="5"/>
  <c r="AT41" i="5" s="1"/>
  <c r="AD41" i="5"/>
  <c r="AW41" i="5" s="1"/>
  <c r="AE41" i="5"/>
  <c r="AZ41" i="5" s="1"/>
  <c r="Y42" i="5"/>
  <c r="Z42" i="5"/>
  <c r="AA42" i="5"/>
  <c r="AB42" i="5"/>
  <c r="AC42" i="5"/>
  <c r="AD42" i="5"/>
  <c r="AE42" i="5"/>
  <c r="X7" i="5"/>
  <c r="AY7" i="5" s="1"/>
  <c r="X8" i="5"/>
  <c r="AV8" i="5" s="1"/>
  <c r="X9" i="5"/>
  <c r="X10" i="5"/>
  <c r="AP10" i="5" s="1"/>
  <c r="X11" i="5"/>
  <c r="AM11" i="5" s="1"/>
  <c r="X12" i="5"/>
  <c r="AG12" i="5" s="1"/>
  <c r="X13" i="5"/>
  <c r="X14" i="5"/>
  <c r="AG14" i="5" s="1"/>
  <c r="X15" i="5"/>
  <c r="AY15" i="5" s="1"/>
  <c r="X16" i="5"/>
  <c r="X17" i="5"/>
  <c r="X18" i="5"/>
  <c r="AP18" i="5" s="1"/>
  <c r="X19" i="5"/>
  <c r="AM19" i="5" s="1"/>
  <c r="X20" i="5"/>
  <c r="AG20" i="5" s="1"/>
  <c r="X21" i="5"/>
  <c r="X22" i="5"/>
  <c r="AG22" i="5" s="1"/>
  <c r="X23" i="5"/>
  <c r="AY23" i="5" s="1"/>
  <c r="X24" i="5"/>
  <c r="AP24" i="5" s="1"/>
  <c r="X25" i="5"/>
  <c r="X26" i="5"/>
  <c r="X27" i="5"/>
  <c r="AM27" i="5" s="1"/>
  <c r="X28" i="5"/>
  <c r="AG28" i="5" s="1"/>
  <c r="X29" i="5"/>
  <c r="X30" i="5"/>
  <c r="AG30" i="5" s="1"/>
  <c r="X31" i="5"/>
  <c r="AY31" i="5" s="1"/>
  <c r="X32" i="5"/>
  <c r="X33" i="5"/>
  <c r="X34" i="5"/>
  <c r="AV34" i="5" s="1"/>
  <c r="X35" i="5"/>
  <c r="AM35" i="5" s="1"/>
  <c r="X36" i="5"/>
  <c r="AG36" i="5" s="1"/>
  <c r="X37" i="5"/>
  <c r="X38" i="5"/>
  <c r="AG38" i="5" s="1"/>
  <c r="X39" i="5"/>
  <c r="AY39" i="5" s="1"/>
  <c r="X40" i="5"/>
  <c r="AV40" i="5" s="1"/>
  <c r="X41" i="5"/>
  <c r="X42" i="5"/>
  <c r="X6" i="5"/>
  <c r="AJ6" i="5" s="1"/>
  <c r="W16" i="2"/>
  <c r="P25" i="4"/>
  <c r="P28" i="4"/>
  <c r="P26" i="4"/>
  <c r="P27" i="4"/>
  <c r="P24" i="4"/>
  <c r="P23" i="4"/>
  <c r="Y11" i="1"/>
  <c r="Y14" i="1"/>
  <c r="Y12" i="1"/>
  <c r="AB14" i="1"/>
  <c r="AB10" i="1"/>
  <c r="Y10" i="1"/>
  <c r="AB12" i="1"/>
  <c r="Y13" i="1"/>
  <c r="AB9" i="1"/>
  <c r="AB13" i="1"/>
  <c r="AB11" i="1"/>
  <c r="Y9" i="1"/>
  <c r="O27" i="4"/>
  <c r="O28" i="4"/>
  <c r="O25" i="4"/>
  <c r="O23" i="4"/>
  <c r="O26" i="4"/>
  <c r="O24" i="4"/>
  <c r="AC45" i="5" l="1"/>
  <c r="AB45" i="5"/>
  <c r="Y45" i="5"/>
  <c r="Z45" i="5"/>
  <c r="AD45" i="5"/>
  <c r="AA45" i="5"/>
  <c r="AE45" i="5"/>
  <c r="AJ11" i="5"/>
  <c r="AS31" i="5"/>
  <c r="AG39" i="5"/>
  <c r="AV18" i="5"/>
  <c r="AJ27" i="5"/>
  <c r="AM38" i="5"/>
  <c r="AG23" i="5"/>
  <c r="AM23" i="5"/>
  <c r="AM7" i="5"/>
  <c r="AS27" i="5"/>
  <c r="AS15" i="5"/>
  <c r="AY35" i="5"/>
  <c r="AY19" i="5"/>
  <c r="AG35" i="5"/>
  <c r="AG7" i="5"/>
  <c r="AJ35" i="5"/>
  <c r="AJ19" i="5"/>
  <c r="AS39" i="5"/>
  <c r="AS7" i="5"/>
  <c r="AG19" i="5"/>
  <c r="AM31" i="5"/>
  <c r="AM15" i="5"/>
  <c r="AS35" i="5"/>
  <c r="AS23" i="5"/>
  <c r="AY27" i="5"/>
  <c r="AY11" i="5"/>
  <c r="AV24" i="5"/>
  <c r="AG6" i="5"/>
  <c r="AJ39" i="5"/>
  <c r="AJ31" i="5"/>
  <c r="AJ23" i="5"/>
  <c r="AJ15" i="5"/>
  <c r="AJ7" i="5"/>
  <c r="AM36" i="5"/>
  <c r="AP34" i="5"/>
  <c r="AS19" i="5"/>
  <c r="AS11" i="5"/>
  <c r="AG31" i="5"/>
  <c r="AG27" i="5"/>
  <c r="AG15" i="5"/>
  <c r="AG11" i="5"/>
  <c r="AM39" i="5"/>
  <c r="AV41" i="5"/>
  <c r="AP41" i="5"/>
  <c r="AY41" i="5"/>
  <c r="AS41" i="5"/>
  <c r="AM41" i="5"/>
  <c r="AV37" i="5"/>
  <c r="AP37" i="5"/>
  <c r="AM37" i="5"/>
  <c r="AV33" i="5"/>
  <c r="AP33" i="5"/>
  <c r="AY33" i="5"/>
  <c r="AS33" i="5"/>
  <c r="AM33" i="5"/>
  <c r="AV29" i="5"/>
  <c r="AP29" i="5"/>
  <c r="AV25" i="5"/>
  <c r="AP25" i="5"/>
  <c r="AY25" i="5"/>
  <c r="AS25" i="5"/>
  <c r="AM25" i="5"/>
  <c r="AV21" i="5"/>
  <c r="AP21" i="5"/>
  <c r="AV17" i="5"/>
  <c r="AP17" i="5"/>
  <c r="AY17" i="5"/>
  <c r="AS17" i="5"/>
  <c r="AM17" i="5"/>
  <c r="AV13" i="5"/>
  <c r="AP13" i="5"/>
  <c r="AV9" i="5"/>
  <c r="AP9" i="5"/>
  <c r="AY9" i="5"/>
  <c r="AS9" i="5"/>
  <c r="AM9" i="5"/>
  <c r="AG9" i="5"/>
  <c r="AS13" i="5"/>
  <c r="AY40" i="5"/>
  <c r="AS40" i="5"/>
  <c r="AJ40" i="5"/>
  <c r="AY36" i="5"/>
  <c r="AS36" i="5"/>
  <c r="AV36" i="5"/>
  <c r="AP36" i="5"/>
  <c r="AJ36" i="5"/>
  <c r="AY32" i="5"/>
  <c r="AS32" i="5"/>
  <c r="AJ32" i="5"/>
  <c r="AY28" i="5"/>
  <c r="AS28" i="5"/>
  <c r="AM28" i="5"/>
  <c r="AV28" i="5"/>
  <c r="AP28" i="5"/>
  <c r="AJ28" i="5"/>
  <c r="AY24" i="5"/>
  <c r="AS24" i="5"/>
  <c r="AM24" i="5"/>
  <c r="AJ24" i="5"/>
  <c r="AY20" i="5"/>
  <c r="AS20" i="5"/>
  <c r="AM20" i="5"/>
  <c r="AV20" i="5"/>
  <c r="AP20" i="5"/>
  <c r="AJ20" i="5"/>
  <c r="AY16" i="5"/>
  <c r="AS16" i="5"/>
  <c r="AM16" i="5"/>
  <c r="AJ16" i="5"/>
  <c r="AY12" i="5"/>
  <c r="AS12" i="5"/>
  <c r="AM12" i="5"/>
  <c r="AV12" i="5"/>
  <c r="AP12" i="5"/>
  <c r="AJ12" i="5"/>
  <c r="AY8" i="5"/>
  <c r="AS8" i="5"/>
  <c r="AM8" i="5"/>
  <c r="AJ8" i="5"/>
  <c r="AG41" i="5"/>
  <c r="AG33" i="5"/>
  <c r="AG25" i="5"/>
  <c r="AG17" i="5"/>
  <c r="AG8" i="5"/>
  <c r="AM32" i="5"/>
  <c r="AM29" i="5"/>
  <c r="AM21" i="5"/>
  <c r="AM13" i="5"/>
  <c r="AP32" i="5"/>
  <c r="AS21" i="5"/>
  <c r="AY37" i="5"/>
  <c r="AY29" i="5"/>
  <c r="AY21" i="5"/>
  <c r="AY13" i="5"/>
  <c r="AG40" i="5"/>
  <c r="AG32" i="5"/>
  <c r="AG24" i="5"/>
  <c r="AG16" i="5"/>
  <c r="AP40" i="5"/>
  <c r="AP8" i="5"/>
  <c r="AS29" i="5"/>
  <c r="AV32" i="5"/>
  <c r="AV16" i="5"/>
  <c r="AY38" i="5"/>
  <c r="AS38" i="5"/>
  <c r="AV38" i="5"/>
  <c r="AP38" i="5"/>
  <c r="AJ38" i="5"/>
  <c r="AY34" i="5"/>
  <c r="AS34" i="5"/>
  <c r="AJ34" i="5"/>
  <c r="AY30" i="5"/>
  <c r="AS30" i="5"/>
  <c r="AM30" i="5"/>
  <c r="AV30" i="5"/>
  <c r="AP30" i="5"/>
  <c r="AJ30" i="5"/>
  <c r="AY26" i="5"/>
  <c r="AS26" i="5"/>
  <c r="AM26" i="5"/>
  <c r="AJ26" i="5"/>
  <c r="AY22" i="5"/>
  <c r="AS22" i="5"/>
  <c r="AM22" i="5"/>
  <c r="AV22" i="5"/>
  <c r="AP22" i="5"/>
  <c r="AJ22" i="5"/>
  <c r="AY18" i="5"/>
  <c r="AS18" i="5"/>
  <c r="AM18" i="5"/>
  <c r="AJ18" i="5"/>
  <c r="AY14" i="5"/>
  <c r="AS14" i="5"/>
  <c r="AM14" i="5"/>
  <c r="AV14" i="5"/>
  <c r="AP14" i="5"/>
  <c r="AJ14" i="5"/>
  <c r="AY10" i="5"/>
  <c r="AS10" i="5"/>
  <c r="AM10" i="5"/>
  <c r="AJ10" i="5"/>
  <c r="AG37" i="5"/>
  <c r="AG34" i="5"/>
  <c r="AG29" i="5"/>
  <c r="AG26" i="5"/>
  <c r="AG21" i="5"/>
  <c r="AG18" i="5"/>
  <c r="AG13" i="5"/>
  <c r="AG10" i="5"/>
  <c r="AJ41" i="5"/>
  <c r="AJ37" i="5"/>
  <c r="AJ33" i="5"/>
  <c r="AJ29" i="5"/>
  <c r="AJ25" i="5"/>
  <c r="AJ21" i="5"/>
  <c r="AJ17" i="5"/>
  <c r="AJ13" i="5"/>
  <c r="AJ9" i="5"/>
  <c r="AM40" i="5"/>
  <c r="AM34" i="5"/>
  <c r="AP26" i="5"/>
  <c r="AP16" i="5"/>
  <c r="AS37" i="5"/>
  <c r="AV26" i="5"/>
  <c r="AV10" i="5"/>
  <c r="AY6" i="5"/>
  <c r="AS6" i="5"/>
  <c r="AM6" i="5"/>
  <c r="AV39" i="5"/>
  <c r="AP39" i="5"/>
  <c r="AV35" i="5"/>
  <c r="AP35" i="5"/>
  <c r="AV31" i="5"/>
  <c r="AP31" i="5"/>
  <c r="AV27" i="5"/>
  <c r="AP27" i="5"/>
  <c r="AV23" i="5"/>
  <c r="AP23" i="5"/>
  <c r="AV19" i="5"/>
  <c r="AP19" i="5"/>
  <c r="AV15" i="5"/>
  <c r="AP15" i="5"/>
  <c r="AV11" i="5"/>
  <c r="AP11" i="5"/>
  <c r="AV7" i="5"/>
  <c r="AP7" i="5"/>
  <c r="AP6" i="5"/>
  <c r="AV6" i="5"/>
  <c r="W18" i="1"/>
  <c r="Z10" i="2" s="1"/>
  <c r="W20" i="1"/>
  <c r="Z16" i="2" s="1"/>
  <c r="W19" i="1"/>
  <c r="Z13" i="2" s="1"/>
  <c r="W17" i="1"/>
  <c r="Z8" i="2" s="1"/>
  <c r="T16" i="1"/>
  <c r="T11" i="1"/>
  <c r="T14" i="1"/>
  <c r="T9" i="1"/>
  <c r="T10" i="1"/>
  <c r="T12" i="1"/>
  <c r="T15" i="1"/>
  <c r="T17" i="1"/>
  <c r="T18" i="1"/>
  <c r="T20" i="1"/>
  <c r="T13" i="1"/>
  <c r="T19" i="1"/>
  <c r="Y51" i="5" l="1"/>
  <c r="Y52" i="5"/>
  <c r="Y50" i="5"/>
  <c r="Y48" i="5"/>
  <c r="Y47" i="5"/>
  <c r="Y49" i="5"/>
</calcChain>
</file>

<file path=xl/sharedStrings.xml><?xml version="1.0" encoding="utf-8"?>
<sst xmlns="http://schemas.openxmlformats.org/spreadsheetml/2006/main" count="4267" uniqueCount="855">
  <si>
    <t>year</t>
  </si>
  <si>
    <t>MonthName</t>
  </si>
  <si>
    <t>week_of_month</t>
  </si>
  <si>
    <t>daily_confirmed</t>
  </si>
  <si>
    <t>total_confirmed</t>
  </si>
  <si>
    <t>daily_deceased</t>
  </si>
  <si>
    <t>total_deceased</t>
  </si>
  <si>
    <t>daily_recovered</t>
  </si>
  <si>
    <t>total_recovered</t>
  </si>
  <si>
    <t>daily_tested</t>
  </si>
  <si>
    <t>total_tested</t>
  </si>
  <si>
    <t>daily_vaccinated1</t>
  </si>
  <si>
    <t>total_vaccinated1</t>
  </si>
  <si>
    <t>daily_vaccinated2</t>
  </si>
  <si>
    <t>total_vaccinated2</t>
  </si>
  <si>
    <t>Dashboard 1 Pivot and Tables</t>
  </si>
  <si>
    <t>January</t>
  </si>
  <si>
    <t>May</t>
  </si>
  <si>
    <t>February</t>
  </si>
  <si>
    <t>Sum of daily_tested</t>
  </si>
  <si>
    <t>Max of total_tested</t>
  </si>
  <si>
    <t>Sum of daily_confirmed</t>
  </si>
  <si>
    <t>Max of total_confirmed</t>
  </si>
  <si>
    <t>Sum of daily_vaccinated1</t>
  </si>
  <si>
    <t>Max of total_vaccinated1</t>
  </si>
  <si>
    <t>Sum of daily_vaccinated2</t>
  </si>
  <si>
    <t>Max of total_vaccinated2</t>
  </si>
  <si>
    <t>Sum of daily_recovered</t>
  </si>
  <si>
    <t>Max of total_recovered</t>
  </si>
  <si>
    <t>Sum of daily_deceased</t>
  </si>
  <si>
    <t>Max of total_deceased</t>
  </si>
  <si>
    <t>March</t>
  </si>
  <si>
    <t>Selected Range vs Till the Selected Range</t>
  </si>
  <si>
    <t>Selected Range</t>
  </si>
  <si>
    <t>Till the Selected Range</t>
  </si>
  <si>
    <t>Tested</t>
  </si>
  <si>
    <t>Tested so far</t>
  </si>
  <si>
    <t>Confirmed</t>
  </si>
  <si>
    <t>Vaccinated 1</t>
  </si>
  <si>
    <t>Confirmed so far</t>
  </si>
  <si>
    <t>Vacinated 2</t>
  </si>
  <si>
    <t>Recovered</t>
  </si>
  <si>
    <t>Vaccinated 1 so far</t>
  </si>
  <si>
    <t>Deaths</t>
  </si>
  <si>
    <t>Vacinated 2 so far</t>
  </si>
  <si>
    <t>Recovered so far</t>
  </si>
  <si>
    <t>Deaths so far</t>
  </si>
  <si>
    <t>April</t>
  </si>
  <si>
    <t>June</t>
  </si>
  <si>
    <t>July</t>
  </si>
  <si>
    <t>August</t>
  </si>
  <si>
    <t>September</t>
  </si>
  <si>
    <t>October</t>
  </si>
  <si>
    <t>November</t>
  </si>
  <si>
    <t>December</t>
  </si>
  <si>
    <t>Dashboard - 1</t>
  </si>
  <si>
    <t>confirmation rate in selected range</t>
  </si>
  <si>
    <t>confirmation rate till the selected range</t>
  </si>
  <si>
    <t>recovery rate till the selected range</t>
  </si>
  <si>
    <t>death rate till the selected range</t>
  </si>
  <si>
    <t>Vaccinated_1</t>
  </si>
  <si>
    <t>Vaccinated_2</t>
  </si>
  <si>
    <t>Comparision 1</t>
  </si>
  <si>
    <t>Comparision 2</t>
  </si>
  <si>
    <t>Dashboard - 2</t>
  </si>
  <si>
    <t>Input 1</t>
  </si>
  <si>
    <t>Input 2</t>
  </si>
  <si>
    <t>month</t>
  </si>
  <si>
    <t>date</t>
  </si>
  <si>
    <t>dose_1</t>
  </si>
  <si>
    <t>dose_2</t>
  </si>
  <si>
    <t>confirmed</t>
  </si>
  <si>
    <t>deceased</t>
  </si>
  <si>
    <t>recovered</t>
  </si>
  <si>
    <t>tested</t>
  </si>
  <si>
    <t>Nuapada</t>
  </si>
  <si>
    <t>Boudh</t>
  </si>
  <si>
    <t>Lahaul and Spiti</t>
  </si>
  <si>
    <t>Rayagada</t>
  </si>
  <si>
    <t>Deogarh</t>
  </si>
  <si>
    <t>Gajapati</t>
  </si>
  <si>
    <t>Narayanpur</t>
  </si>
  <si>
    <t>Kiphire</t>
  </si>
  <si>
    <t>Nayagarh</t>
  </si>
  <si>
    <t>Dakshin Bastar Dantewada</t>
  </si>
  <si>
    <t>Longleng</t>
  </si>
  <si>
    <t>Bijapur</t>
  </si>
  <si>
    <t>Kamle</t>
  </si>
  <si>
    <t>Wokha</t>
  </si>
  <si>
    <t>Koraput</t>
  </si>
  <si>
    <t>Kalahandi</t>
  </si>
  <si>
    <t>Dhamtari</t>
  </si>
  <si>
    <t>Kandhamal</t>
  </si>
  <si>
    <t>Kondagaon</t>
  </si>
  <si>
    <t>Jharsuguda</t>
  </si>
  <si>
    <t>Sukma</t>
  </si>
  <si>
    <t>Surajpur</t>
  </si>
  <si>
    <t>Malkangiri</t>
  </si>
  <si>
    <t>Upper Dibang Valley</t>
  </si>
  <si>
    <t>Sambalpur</t>
  </si>
  <si>
    <t>Uttar Bastar Kanker</t>
  </si>
  <si>
    <t>Gariaband</t>
  </si>
  <si>
    <t>Zunheboto</t>
  </si>
  <si>
    <t>Shi Yomi</t>
  </si>
  <si>
    <t>Mahasamund</t>
  </si>
  <si>
    <t>Jashpur</t>
  </si>
  <si>
    <t>Koriya</t>
  </si>
  <si>
    <t>Balod</t>
  </si>
  <si>
    <t>Phek</t>
  </si>
  <si>
    <t>Kabeerdham</t>
  </si>
  <si>
    <t>Anjaw</t>
  </si>
  <si>
    <t>Jamtara</t>
  </si>
  <si>
    <t>Mungeli</t>
  </si>
  <si>
    <t>Kra Daadi</t>
  </si>
  <si>
    <t>Mayurbhanj</t>
  </si>
  <si>
    <t>Pakke Kessang</t>
  </si>
  <si>
    <t>Anuppur</t>
  </si>
  <si>
    <t>Dindori</t>
  </si>
  <si>
    <t>Baloda Bazar</t>
  </si>
  <si>
    <t>Khunti</t>
  </si>
  <si>
    <t>Mokokchung</t>
  </si>
  <si>
    <t>Janjgir Champa</t>
  </si>
  <si>
    <t>Kurung Kumey</t>
  </si>
  <si>
    <t>Siang</t>
  </si>
  <si>
    <t>Chitradurga</t>
  </si>
  <si>
    <t>Bastar</t>
  </si>
  <si>
    <t>Sidhi</t>
  </si>
  <si>
    <t>Tuensang</t>
  </si>
  <si>
    <t>Durg</t>
  </si>
  <si>
    <t>Sahibganj</t>
  </si>
  <si>
    <t>Chamarajanagara</t>
  </si>
  <si>
    <t>Dumka</t>
  </si>
  <si>
    <t>Chikkamagaluru</t>
  </si>
  <si>
    <t>Peren</t>
  </si>
  <si>
    <t>Cuttack</t>
  </si>
  <si>
    <t>Upper Subansiri</t>
  </si>
  <si>
    <t>Pakur</t>
  </si>
  <si>
    <t>Upper Siang</t>
  </si>
  <si>
    <t>Kinnaur</t>
  </si>
  <si>
    <t>Lepa Rada</t>
  </si>
  <si>
    <t>Hingoli</t>
  </si>
  <si>
    <t>Deoghar</t>
  </si>
  <si>
    <t>Lower Siang</t>
  </si>
  <si>
    <t>East Kameng</t>
  </si>
  <si>
    <t>Lohardaga</t>
  </si>
  <si>
    <t>Perambalur</t>
  </si>
  <si>
    <t>Diu</t>
  </si>
  <si>
    <t>Koppal</t>
  </si>
  <si>
    <t>Gadag</t>
  </si>
  <si>
    <t>Balaghat</t>
  </si>
  <si>
    <t>Balasore</t>
  </si>
  <si>
    <t>Korba</t>
  </si>
  <si>
    <t>Longding</t>
  </si>
  <si>
    <t>Lower Subansiri</t>
  </si>
  <si>
    <t>Hassan</t>
  </si>
  <si>
    <t>Godda</t>
  </si>
  <si>
    <t>Ahmednagar</t>
  </si>
  <si>
    <t>Giridih</t>
  </si>
  <si>
    <t>Jind</t>
  </si>
  <si>
    <t>Kaithal</t>
  </si>
  <si>
    <t>Haveri</t>
  </si>
  <si>
    <t>Bokaro</t>
  </si>
  <si>
    <t>Aurangabad</t>
  </si>
  <si>
    <t>Gadchiroli</t>
  </si>
  <si>
    <t>Kullu</t>
  </si>
  <si>
    <t>Lower Dibang Valley</t>
  </si>
  <si>
    <t>Mon</t>
  </si>
  <si>
    <t>Azamgarh</t>
  </si>
  <si>
    <t>Raipur</t>
  </si>
  <si>
    <t>Burhanpur</t>
  </si>
  <si>
    <t>West Siang</t>
  </si>
  <si>
    <t>Churachandpur</t>
  </si>
  <si>
    <t>Uttara Kannada</t>
  </si>
  <si>
    <t>Tawang</t>
  </si>
  <si>
    <t>Krishnagiri</t>
  </si>
  <si>
    <t>Tirap</t>
  </si>
  <si>
    <t>Mandya</t>
  </si>
  <si>
    <t>Lohit</t>
  </si>
  <si>
    <t>Seoni</t>
  </si>
  <si>
    <t>Chikkaballapura</t>
  </si>
  <si>
    <t>Damoh</t>
  </si>
  <si>
    <t>Khandwa</t>
  </si>
  <si>
    <t>Karur</t>
  </si>
  <si>
    <t>Davanagere</t>
  </si>
  <si>
    <t>Nicobars</t>
  </si>
  <si>
    <t>Shahdol</t>
  </si>
  <si>
    <t>Ariyalur</t>
  </si>
  <si>
    <t>Daman</t>
  </si>
  <si>
    <t>Namsai</t>
  </si>
  <si>
    <t>Ranipet</t>
  </si>
  <si>
    <t>Pudukkottai</t>
  </si>
  <si>
    <t>Nagapattinam</t>
  </si>
  <si>
    <t>Raichur</t>
  </si>
  <si>
    <t>North Sikkim</t>
  </si>
  <si>
    <t>Jiribam</t>
  </si>
  <si>
    <t>Lalitpur</t>
  </si>
  <si>
    <t>East Siang</t>
  </si>
  <si>
    <t>Kamjong</t>
  </si>
  <si>
    <t>Niwari</t>
  </si>
  <si>
    <t>Rewa</t>
  </si>
  <si>
    <t>Pherzawl</t>
  </si>
  <si>
    <t>Ramanathapuram</t>
  </si>
  <si>
    <t>Faridkot</t>
  </si>
  <si>
    <t>Changlang</t>
  </si>
  <si>
    <t>Tirupathur</t>
  </si>
  <si>
    <t>Khowai</t>
  </si>
  <si>
    <t>Udalguri</t>
  </si>
  <si>
    <t>Namakkal</t>
  </si>
  <si>
    <t>Vijayapura</t>
  </si>
  <si>
    <t>Sivaganga</t>
  </si>
  <si>
    <t>Rohtak</t>
  </si>
  <si>
    <t>Tenkasi</t>
  </si>
  <si>
    <t>Mansa</t>
  </si>
  <si>
    <t>Fatehabad</t>
  </si>
  <si>
    <t>Saiha</t>
  </si>
  <si>
    <t>Dindigul</t>
  </si>
  <si>
    <t>West Kameng</t>
  </si>
  <si>
    <t>Satna</t>
  </si>
  <si>
    <t>Kallakurichi</t>
  </si>
  <si>
    <t>Virudhunagar</t>
  </si>
  <si>
    <t>Pathankot</t>
  </si>
  <si>
    <t>Sheopur</t>
  </si>
  <si>
    <t>Ujjain</t>
  </si>
  <si>
    <t>Serchhip</t>
  </si>
  <si>
    <t>Dang</t>
  </si>
  <si>
    <t>Shimla</t>
  </si>
  <si>
    <t>Kohima</t>
  </si>
  <si>
    <t>Unokoti</t>
  </si>
  <si>
    <t>Tiruppur</t>
  </si>
  <si>
    <t>Cuddalore</t>
  </si>
  <si>
    <t>Harda</t>
  </si>
  <si>
    <t>Kargil</t>
  </si>
  <si>
    <t>Kancheepuram</t>
  </si>
  <si>
    <t>Nandurbar</t>
  </si>
  <si>
    <t>Khargone</t>
  </si>
  <si>
    <t>Kapurthala</t>
  </si>
  <si>
    <t>Bilaspur</t>
  </si>
  <si>
    <t>Guna</t>
  </si>
  <si>
    <t>Datia</t>
  </si>
  <si>
    <t>Kolasib</t>
  </si>
  <si>
    <t>S.A.S. Nagar</t>
  </si>
  <si>
    <t>Barwani</t>
  </si>
  <si>
    <t>Mandi</t>
  </si>
  <si>
    <t>Papum Pare</t>
  </si>
  <si>
    <t>Mamit</t>
  </si>
  <si>
    <t>Mahe</t>
  </si>
  <si>
    <t>Sirmaur</t>
  </si>
  <si>
    <t>Tikamgarh</t>
  </si>
  <si>
    <t>Raisen</t>
  </si>
  <si>
    <t>Bhind</t>
  </si>
  <si>
    <t>Dadra and Nagar Haveli</t>
  </si>
  <si>
    <t>Sehore</t>
  </si>
  <si>
    <t>Nilgiris</t>
  </si>
  <si>
    <t>Theni</t>
  </si>
  <si>
    <t>Baran</t>
  </si>
  <si>
    <t>Hoshangabad</t>
  </si>
  <si>
    <t>Rajgarh</t>
  </si>
  <si>
    <t>Jagatsinghpur</t>
  </si>
  <si>
    <t>Dimapur</t>
  </si>
  <si>
    <t>Shivpuri</t>
  </si>
  <si>
    <t>Gomati</t>
  </si>
  <si>
    <t>Vellore</t>
  </si>
  <si>
    <t>Shivamogga</t>
  </si>
  <si>
    <t>Banswara</t>
  </si>
  <si>
    <t>Thoothukkudi</t>
  </si>
  <si>
    <t>Bagalkote</t>
  </si>
  <si>
    <t>Chhatarpur</t>
  </si>
  <si>
    <t>Ratlam</t>
  </si>
  <si>
    <t>North and Middle Andaman</t>
  </si>
  <si>
    <t>Chengalpattu</t>
  </si>
  <si>
    <t>Viluppuram</t>
  </si>
  <si>
    <t>Jhabua</t>
  </si>
  <si>
    <t>Wardha</t>
  </si>
  <si>
    <t>Rudraprayag</t>
  </si>
  <si>
    <t>Mandsaur</t>
  </si>
  <si>
    <t>Una</t>
  </si>
  <si>
    <t>Sipahijala</t>
  </si>
  <si>
    <t>Chamba</t>
  </si>
  <si>
    <t>Jajpur</t>
  </si>
  <si>
    <t>South West Khasi Hills</t>
  </si>
  <si>
    <t>Bhandara</t>
  </si>
  <si>
    <t>Tirunelveli</t>
  </si>
  <si>
    <t>Umaria</t>
  </si>
  <si>
    <t>Bageshwar</t>
  </si>
  <si>
    <t>Ashoknagar</t>
  </si>
  <si>
    <t>Shajapur</t>
  </si>
  <si>
    <t>Katni</t>
  </si>
  <si>
    <t>Solan</t>
  </si>
  <si>
    <t>Neemuch</t>
  </si>
  <si>
    <t>Lawngtlai</t>
  </si>
  <si>
    <t>North Garo Hills</t>
  </si>
  <si>
    <t>Bundi</t>
  </si>
  <si>
    <t>Charkhi Dadri</t>
  </si>
  <si>
    <t>Panipat</t>
  </si>
  <si>
    <t>East Jaintia Hills</t>
  </si>
  <si>
    <t>Champhai</t>
  </si>
  <si>
    <t>Dhalai</t>
  </si>
  <si>
    <t>Dausa</t>
  </si>
  <si>
    <t>Dhar</t>
  </si>
  <si>
    <t>Barnala</t>
  </si>
  <si>
    <t>Fazilka</t>
  </si>
  <si>
    <t>Karauli</t>
  </si>
  <si>
    <t>Sagar</t>
  </si>
  <si>
    <t>Vidisha</t>
  </si>
  <si>
    <t>Erode</t>
  </si>
  <si>
    <t>Kakching</t>
  </si>
  <si>
    <t>West Sikkim</t>
  </si>
  <si>
    <t>Thiruvarur</t>
  </si>
  <si>
    <t>Thanjavur</t>
  </si>
  <si>
    <t>Bidar</t>
  </si>
  <si>
    <t>Thiruvallur</t>
  </si>
  <si>
    <t>Sri Muktsar Sahib</t>
  </si>
  <si>
    <t>Betul</t>
  </si>
  <si>
    <t>Fatehgarh Sahib</t>
  </si>
  <si>
    <t>Tamenglong</t>
  </si>
  <si>
    <t>South Garo Hills</t>
  </si>
  <si>
    <t>Chandel</t>
  </si>
  <si>
    <t>South Sikkim</t>
  </si>
  <si>
    <t>Leh</t>
  </si>
  <si>
    <t>Pithoragarh</t>
  </si>
  <si>
    <t>Karaikal</t>
  </si>
  <si>
    <t>Tonk</t>
  </si>
  <si>
    <t>Ferozepur</t>
  </si>
  <si>
    <t>Lunglei</t>
  </si>
  <si>
    <t>Narmada</t>
  </si>
  <si>
    <t>Tiruvannamalai</t>
  </si>
  <si>
    <t>Moga</t>
  </si>
  <si>
    <t>Shahid Bhagat Singh Nagar</t>
  </si>
  <si>
    <t>Chhindwara</t>
  </si>
  <si>
    <t>Kanyakumari</t>
  </si>
  <si>
    <t>Salem</t>
  </si>
  <si>
    <t>Jaisalmer</t>
  </si>
  <si>
    <t>Devbhumi Dwarka</t>
  </si>
  <si>
    <t>Ganganagar</t>
  </si>
  <si>
    <t>Majuli</t>
  </si>
  <si>
    <t>Hanumangarh</t>
  </si>
  <si>
    <t>Fatehpur</t>
  </si>
  <si>
    <t>South Tripura</t>
  </si>
  <si>
    <t>Almora</t>
  </si>
  <si>
    <t>South West Garo Hills</t>
  </si>
  <si>
    <t>Sirohi</t>
  </si>
  <si>
    <t>Sawai Madhopur</t>
  </si>
  <si>
    <t>Udupi</t>
  </si>
  <si>
    <t>Balangir</t>
  </si>
  <si>
    <t>Amritsar</t>
  </si>
  <si>
    <t>Ukhrul</t>
  </si>
  <si>
    <t>Dhule</t>
  </si>
  <si>
    <t>Chamoli</t>
  </si>
  <si>
    <t>Narsinghpur</t>
  </si>
  <si>
    <t>Morena</t>
  </si>
  <si>
    <t>Kolar</t>
  </si>
  <si>
    <t>Rajsamand</t>
  </si>
  <si>
    <t>Tapi</t>
  </si>
  <si>
    <t>Tiruchirappalli</t>
  </si>
  <si>
    <t>Nuh</t>
  </si>
  <si>
    <t>Chhota Udaipur</t>
  </si>
  <si>
    <t>Kangra</t>
  </si>
  <si>
    <t>Champawat</t>
  </si>
  <si>
    <t>Dewas</t>
  </si>
  <si>
    <t>Pune</t>
  </si>
  <si>
    <t>Jhalawar</t>
  </si>
  <si>
    <t>Madurai</t>
  </si>
  <si>
    <t>Rupnagar</t>
  </si>
  <si>
    <t>Porbandar</t>
  </si>
  <si>
    <t>Botad</t>
  </si>
  <si>
    <t>Pratapgarh</t>
  </si>
  <si>
    <t>North Tripura</t>
  </si>
  <si>
    <t>Arwal</t>
  </si>
  <si>
    <t>Coimbatore</t>
  </si>
  <si>
    <t>Ramanagara</t>
  </si>
  <si>
    <t>Surguja</t>
  </si>
  <si>
    <t>Dima Hasao</t>
  </si>
  <si>
    <t>Tehri Garhwal</t>
  </si>
  <si>
    <t>Tumakuru</t>
  </si>
  <si>
    <t>Auraiya</t>
  </si>
  <si>
    <t>Mysuru</t>
  </si>
  <si>
    <t>Osmanabad</t>
  </si>
  <si>
    <t>Parbhani</t>
  </si>
  <si>
    <t>Tarn Taran</t>
  </si>
  <si>
    <t>Beed</t>
  </si>
  <si>
    <t>Kishtwar</t>
  </si>
  <si>
    <t>Barmer</t>
  </si>
  <si>
    <t>Capital Complex</t>
  </si>
  <si>
    <t>Buldhana</t>
  </si>
  <si>
    <t>Chittorgarh</t>
  </si>
  <si>
    <t>South Andaman</t>
  </si>
  <si>
    <t>Jalna</t>
  </si>
  <si>
    <t>Nanded</t>
  </si>
  <si>
    <t>Bishnupur</t>
  </si>
  <si>
    <t>Bathinda</t>
  </si>
  <si>
    <t>Panchkula</t>
  </si>
  <si>
    <t>Bhadohi</t>
  </si>
  <si>
    <t>Uttarkashi</t>
  </si>
  <si>
    <t>Dholpur</t>
  </si>
  <si>
    <t>Dungarpur</t>
  </si>
  <si>
    <t>Gir Somnath</t>
  </si>
  <si>
    <t>Aravalli</t>
  </si>
  <si>
    <t>Mahisagar</t>
  </si>
  <si>
    <t>Ambedkar Nagar</t>
  </si>
  <si>
    <t>Kalimpong</t>
  </si>
  <si>
    <t>Jhunjhunu</t>
  </si>
  <si>
    <t>Kannauj</t>
  </si>
  <si>
    <t>Rajnandgaon</t>
  </si>
  <si>
    <t>Ribhoi</t>
  </si>
  <si>
    <t>Navsari</t>
  </si>
  <si>
    <t>Gondia</t>
  </si>
  <si>
    <t>Shopiyan</t>
  </si>
  <si>
    <t>Dakshina Kannada</t>
  </si>
  <si>
    <t>Churu</t>
  </si>
  <si>
    <t>West Jaintia Hills</t>
  </si>
  <si>
    <t>Dharwad</t>
  </si>
  <si>
    <t>East Sikkim</t>
  </si>
  <si>
    <t>Ramban</t>
  </si>
  <si>
    <t>Pauri Garhwal</t>
  </si>
  <si>
    <t>Pulwama</t>
  </si>
  <si>
    <t>Palwal</t>
  </si>
  <si>
    <t>Yavatmal</t>
  </si>
  <si>
    <t>Sheikhpura</t>
  </si>
  <si>
    <t>Mahoba</t>
  </si>
  <si>
    <t>Mahendragarh</t>
  </si>
  <si>
    <t>Kodagu</t>
  </si>
  <si>
    <t>Mulugu</t>
  </si>
  <si>
    <t>Ganderbal</t>
  </si>
  <si>
    <t>West Karbi Anglong</t>
  </si>
  <si>
    <t>Barabanki</t>
  </si>
  <si>
    <t>Khagaria</t>
  </si>
  <si>
    <t>Bhilwara</t>
  </si>
  <si>
    <t>Sirsa</t>
  </si>
  <si>
    <t>Rewari</t>
  </si>
  <si>
    <t>Reasi</t>
  </si>
  <si>
    <t>Valsad</t>
  </si>
  <si>
    <t>East Garo Hills</t>
  </si>
  <si>
    <t>Bharuch</t>
  </si>
  <si>
    <t>Samba</t>
  </si>
  <si>
    <t>Morbi</t>
  </si>
  <si>
    <t>Panchmahal</t>
  </si>
  <si>
    <t>Muzaffarnagar</t>
  </si>
  <si>
    <t>Saraikela-Kharsawan</t>
  </si>
  <si>
    <t>Nabarangapur</t>
  </si>
  <si>
    <t>Dharmapuri</t>
  </si>
  <si>
    <t>Sikar</t>
  </si>
  <si>
    <t>Sangrur</t>
  </si>
  <si>
    <t>Patan</t>
  </si>
  <si>
    <t>Anand</t>
  </si>
  <si>
    <t>Angul</t>
  </si>
  <si>
    <t>Puri</t>
  </si>
  <si>
    <t>Senapati</t>
  </si>
  <si>
    <t>Bhiwani</t>
  </si>
  <si>
    <t>Pali</t>
  </si>
  <si>
    <t>Dhenkanal</t>
  </si>
  <si>
    <t>Sabarkantha</t>
  </si>
  <si>
    <t>Jalore</t>
  </si>
  <si>
    <t>Karnal</t>
  </si>
  <si>
    <t>Jhajjar</t>
  </si>
  <si>
    <t>Bandipora</t>
  </si>
  <si>
    <t>West Khasi Hills</t>
  </si>
  <si>
    <t>Yamunanagar</t>
  </si>
  <si>
    <t>Aizawl</t>
  </si>
  <si>
    <t>Mathura</t>
  </si>
  <si>
    <t>Kurukshetra</t>
  </si>
  <si>
    <t>Sheohar</t>
  </si>
  <si>
    <t>Junagadh</t>
  </si>
  <si>
    <t>Chandrapur</t>
  </si>
  <si>
    <t>Doda</t>
  </si>
  <si>
    <t>Surendranagar</t>
  </si>
  <si>
    <t>Bharatpur</t>
  </si>
  <si>
    <t>West Tripura</t>
  </si>
  <si>
    <t>Nainital</t>
  </si>
  <si>
    <t>Ambala</t>
  </si>
  <si>
    <t>Thoubal</t>
  </si>
  <si>
    <t>Gwalior</t>
  </si>
  <si>
    <t>Kaushambi</t>
  </si>
  <si>
    <t>Kulgam</t>
  </si>
  <si>
    <t>Chandauli</t>
  </si>
  <si>
    <t>Wayanad</t>
  </si>
  <si>
    <t>Amreli</t>
  </si>
  <si>
    <t>Begusarai</t>
  </si>
  <si>
    <t>Kheda</t>
  </si>
  <si>
    <t>Dahod</t>
  </si>
  <si>
    <t>Banaskantha</t>
  </si>
  <si>
    <t>Araria</t>
  </si>
  <si>
    <t>Hoshiarpur</t>
  </si>
  <si>
    <t>Yadgir</t>
  </si>
  <si>
    <t>Shrawasti</t>
  </si>
  <si>
    <t>Jalaun</t>
  </si>
  <si>
    <t>Imphal East</t>
  </si>
  <si>
    <t>Budaun</t>
  </si>
  <si>
    <t>Hardoi</t>
  </si>
  <si>
    <t>Palakkad</t>
  </si>
  <si>
    <t>Mainpuri</t>
  </si>
  <si>
    <t>Nagaur</t>
  </si>
  <si>
    <t>Mehsana</t>
  </si>
  <si>
    <t>Farrukhabad</t>
  </si>
  <si>
    <t>Punch</t>
  </si>
  <si>
    <t>Chitrakoot</t>
  </si>
  <si>
    <t>Chirang</t>
  </si>
  <si>
    <t>Idukki</t>
  </si>
  <si>
    <t>Sonipat</t>
  </si>
  <si>
    <t>Bengaluru Rural</t>
  </si>
  <si>
    <t>Hamirpur</t>
  </si>
  <si>
    <t>Gonda</t>
  </si>
  <si>
    <t>Bhopal</t>
  </si>
  <si>
    <t>Shamli</t>
  </si>
  <si>
    <t>Gurdaspur</t>
  </si>
  <si>
    <t>Udaipur</t>
  </si>
  <si>
    <t>Imphal West</t>
  </si>
  <si>
    <t>Komaram Bheem</t>
  </si>
  <si>
    <t>Amroha</t>
  </si>
  <si>
    <t>Bhadrak</t>
  </si>
  <si>
    <t>Hathras</t>
  </si>
  <si>
    <t>Ajmer</t>
  </si>
  <si>
    <t>Etah</t>
  </si>
  <si>
    <t>Lakshadweep</t>
  </si>
  <si>
    <t>Ghazipur</t>
  </si>
  <si>
    <t>Saharanpur</t>
  </si>
  <si>
    <t>Amethi</t>
  </si>
  <si>
    <t>Kutch</t>
  </si>
  <si>
    <t>Ballia</t>
  </si>
  <si>
    <t>Rajanna Sircilla</t>
  </si>
  <si>
    <t>Bulandshahr</t>
  </si>
  <si>
    <t>Kasganj</t>
  </si>
  <si>
    <t>South Salmara Mankachar</t>
  </si>
  <si>
    <t>Udhampur</t>
  </si>
  <si>
    <t>Patiala</t>
  </si>
  <si>
    <t>Rampur</t>
  </si>
  <si>
    <t>Vaishali</t>
  </si>
  <si>
    <t>Balrampur</t>
  </si>
  <si>
    <t>Narayanpet</t>
  </si>
  <si>
    <t>Bikaner</t>
  </si>
  <si>
    <t>Mau</t>
  </si>
  <si>
    <t>Jangaon</t>
  </si>
  <si>
    <t>Sitapur</t>
  </si>
  <si>
    <t>Pilibhit</t>
  </si>
  <si>
    <t>Alwar</t>
  </si>
  <si>
    <t>Gandhinagar</t>
  </si>
  <si>
    <t>Sant Kabir Nagar</t>
  </si>
  <si>
    <t>Simdega</t>
  </si>
  <si>
    <t>Jabalpur</t>
  </si>
  <si>
    <t>Kishanganj</t>
  </si>
  <si>
    <t>Siddharthnagar</t>
  </si>
  <si>
    <t>Basti</t>
  </si>
  <si>
    <t>Etawah</t>
  </si>
  <si>
    <t>Unnao</t>
  </si>
  <si>
    <t>Hapur</t>
  </si>
  <si>
    <t>Biswanath</t>
  </si>
  <si>
    <t>Dibrugarh</t>
  </si>
  <si>
    <t>Kathua</t>
  </si>
  <si>
    <t>Banda</t>
  </si>
  <si>
    <t>Rajouri</t>
  </si>
  <si>
    <t>Raigad</t>
  </si>
  <si>
    <t>Deoria</t>
  </si>
  <si>
    <t>Pathanamthitta</t>
  </si>
  <si>
    <t>Sonbhadra</t>
  </si>
  <si>
    <t>Jamnagar</t>
  </si>
  <si>
    <t>Bahraich</t>
  </si>
  <si>
    <t>Sambhal</t>
  </si>
  <si>
    <t>Sultanpur</t>
  </si>
  <si>
    <t>Jhansi</t>
  </si>
  <si>
    <t>Satara</t>
  </si>
  <si>
    <t>Mirzapur</t>
  </si>
  <si>
    <t>Bijnor</t>
  </si>
  <si>
    <t>South Goa</t>
  </si>
  <si>
    <t>Kushinagar</t>
  </si>
  <si>
    <t>West Garo Hills</t>
  </si>
  <si>
    <t>Subarnapur</t>
  </si>
  <si>
    <t>Palghar</t>
  </si>
  <si>
    <t>Hisar</t>
  </si>
  <si>
    <t>Nawada</t>
  </si>
  <si>
    <t>Firozabad</t>
  </si>
  <si>
    <t>Jaunpur</t>
  </si>
  <si>
    <t>Hailakandi</t>
  </si>
  <si>
    <t>Munger</t>
  </si>
  <si>
    <t>Jogulamba Gadwal</t>
  </si>
  <si>
    <t>Baghpat</t>
  </si>
  <si>
    <t>Lakhisarai</t>
  </si>
  <si>
    <t>Maharajganj</t>
  </si>
  <si>
    <t>Dhemaji</t>
  </si>
  <si>
    <t>Udham Singh Nagar</t>
  </si>
  <si>
    <t>Jamui</t>
  </si>
  <si>
    <t>Kanpur Dehat</t>
  </si>
  <si>
    <t>Adilabad</t>
  </si>
  <si>
    <t>Nirmal</t>
  </si>
  <si>
    <t>Jayashankar Bhupalapally</t>
  </si>
  <si>
    <t>Warangal Rural</t>
  </si>
  <si>
    <t>Koderma</t>
  </si>
  <si>
    <t>Kota</t>
  </si>
  <si>
    <t>Latehar</t>
  </si>
  <si>
    <t>Yadadri Bhuvanagiri</t>
  </si>
  <si>
    <t>Saharsa</t>
  </si>
  <si>
    <t>Alirajpur</t>
  </si>
  <si>
    <t>Bongaigaon</t>
  </si>
  <si>
    <t>Budgam</t>
  </si>
  <si>
    <t>Banka</t>
  </si>
  <si>
    <t>Wanaparthy</t>
  </si>
  <si>
    <t>Lakhimpur Kheri</t>
  </si>
  <si>
    <t>Haridwar</t>
  </si>
  <si>
    <t>Medak</t>
  </si>
  <si>
    <t>Ayodhya</t>
  </si>
  <si>
    <t>Nalbari</t>
  </si>
  <si>
    <t>Nagpur</t>
  </si>
  <si>
    <t>Kendrapara</t>
  </si>
  <si>
    <t>Rae Bareli</t>
  </si>
  <si>
    <t>Peddapalli</t>
  </si>
  <si>
    <t>Kannur</t>
  </si>
  <si>
    <t>Bhavnagar</t>
  </si>
  <si>
    <t>Mancherial</t>
  </si>
  <si>
    <t>Belagavi</t>
  </si>
  <si>
    <t>Moradabad</t>
  </si>
  <si>
    <t>North Goa</t>
  </si>
  <si>
    <t>Dehradun</t>
  </si>
  <si>
    <t>Ballari</t>
  </si>
  <si>
    <t>East Khasi Hills</t>
  </si>
  <si>
    <t>Kalaburagi</t>
  </si>
  <si>
    <t>Sindhudurg</t>
  </si>
  <si>
    <t>Puducherry</t>
  </si>
  <si>
    <t>Kupwara</t>
  </si>
  <si>
    <t>Jalgaon</t>
  </si>
  <si>
    <t>Vikarabad</t>
  </si>
  <si>
    <t>Kokrajhar</t>
  </si>
  <si>
    <t>Thiruvananthapuram</t>
  </si>
  <si>
    <t>Shahjahanpur</t>
  </si>
  <si>
    <t>Nagarkurnool</t>
  </si>
  <si>
    <t>Mayiladuthurai</t>
  </si>
  <si>
    <t>Kaimur</t>
  </si>
  <si>
    <t>Jalandhar</t>
  </si>
  <si>
    <t>Darrang</t>
  </si>
  <si>
    <t>Darbhanga</t>
  </si>
  <si>
    <t>Sitamarhi</t>
  </si>
  <si>
    <t>Madhepura</t>
  </si>
  <si>
    <t>Hojai</t>
  </si>
  <si>
    <t>Supaul</t>
  </si>
  <si>
    <t>Buxar</t>
  </si>
  <si>
    <t>Ramgarh</t>
  </si>
  <si>
    <t>Bareilly</t>
  </si>
  <si>
    <t>Bhojpur</t>
  </si>
  <si>
    <t>Baksa</t>
  </si>
  <si>
    <t>Morigaon</t>
  </si>
  <si>
    <t>Malappuram</t>
  </si>
  <si>
    <t>Karbi Anglong</t>
  </si>
  <si>
    <t>Kendujhar</t>
  </si>
  <si>
    <t>Kamareddy</t>
  </si>
  <si>
    <t>Gorakhpur</t>
  </si>
  <si>
    <t>Jagtial</t>
  </si>
  <si>
    <t>Aligarh</t>
  </si>
  <si>
    <t>Siddipet</t>
  </si>
  <si>
    <t>Agra</t>
  </si>
  <si>
    <t>Jehanabad</t>
  </si>
  <si>
    <t>Goalpara</t>
  </si>
  <si>
    <t>Baramulla</t>
  </si>
  <si>
    <t>Panna</t>
  </si>
  <si>
    <t>Karimnagar</t>
  </si>
  <si>
    <t>Nashik</t>
  </si>
  <si>
    <t>Gumla</t>
  </si>
  <si>
    <t>Faridabad</t>
  </si>
  <si>
    <t>Lakhimpur</t>
  </si>
  <si>
    <t>Chatra</t>
  </si>
  <si>
    <t>Ludhiana</t>
  </si>
  <si>
    <t>Mandla</t>
  </si>
  <si>
    <t>Golaghat</t>
  </si>
  <si>
    <t>Rohtas</t>
  </si>
  <si>
    <t>Anantnag</t>
  </si>
  <si>
    <t>Vizianagaram</t>
  </si>
  <si>
    <t>Jorhat</t>
  </si>
  <si>
    <t>Siwan</t>
  </si>
  <si>
    <t>Suryapet</t>
  </si>
  <si>
    <t>East Champaran</t>
  </si>
  <si>
    <t>West Champaran</t>
  </si>
  <si>
    <t>Katihar</t>
  </si>
  <si>
    <t>Warangal Urban</t>
  </si>
  <si>
    <t>Jhargram</t>
  </si>
  <si>
    <t>Gopalganj</t>
  </si>
  <si>
    <t>Sivasagar</t>
  </si>
  <si>
    <t>Purnia</t>
  </si>
  <si>
    <t>Singrauli</t>
  </si>
  <si>
    <t>Bhagalpur</t>
  </si>
  <si>
    <t>Washim</t>
  </si>
  <si>
    <t>Nalanda</t>
  </si>
  <si>
    <t>Varanasi</t>
  </si>
  <si>
    <t>Karimganj</t>
  </si>
  <si>
    <t>Jodhpur</t>
  </si>
  <si>
    <t>Samastipur</t>
  </si>
  <si>
    <t>Kamrup Metropolitan</t>
  </si>
  <si>
    <t>Srinagar</t>
  </si>
  <si>
    <t>Solapur</t>
  </si>
  <si>
    <t>Kasaragod</t>
  </si>
  <si>
    <t>Thrissur</t>
  </si>
  <si>
    <t>Bhadradri Kothagudem</t>
  </si>
  <si>
    <t>Tinsukia</t>
  </si>
  <si>
    <t>Mahabubabad</t>
  </si>
  <si>
    <t>Garhwa</t>
  </si>
  <si>
    <t>Srikakulam</t>
  </si>
  <si>
    <t>Y.S.R. Kadapa</t>
  </si>
  <si>
    <t>Gautam Buddha Nagar</t>
  </si>
  <si>
    <t>Patna</t>
  </si>
  <si>
    <t>S.P.S. Nellore</t>
  </si>
  <si>
    <t>Kanpur Nagar</t>
  </si>
  <si>
    <t>Khammam</t>
  </si>
  <si>
    <t>Vadodara</t>
  </si>
  <si>
    <t>Prakasam</t>
  </si>
  <si>
    <t>Ghaziabad</t>
  </si>
  <si>
    <t>Madhubani</t>
  </si>
  <si>
    <t>Muzaffarpur</t>
  </si>
  <si>
    <t>Bargarh</t>
  </si>
  <si>
    <t>Prayagraj</t>
  </si>
  <si>
    <t>Rajkot</t>
  </si>
  <si>
    <t>West Singhbhum</t>
  </si>
  <si>
    <t>Gurugram</t>
  </si>
  <si>
    <t>Kamrup</t>
  </si>
  <si>
    <t>Visakhapatnam</t>
  </si>
  <si>
    <t>Jammu</t>
  </si>
  <si>
    <t>Sangareddy</t>
  </si>
  <si>
    <t>Ganjam</t>
  </si>
  <si>
    <t>Nizamabad</t>
  </si>
  <si>
    <t>Saran</t>
  </si>
  <si>
    <t>Indore</t>
  </si>
  <si>
    <t>Chittoor</t>
  </si>
  <si>
    <t>Krishna</t>
  </si>
  <si>
    <t>Anantapur</t>
  </si>
  <si>
    <t>Ratnagiri</t>
  </si>
  <si>
    <t>Chandigarh</t>
  </si>
  <si>
    <t>West Godavari</t>
  </si>
  <si>
    <t>Meerut</t>
  </si>
  <si>
    <t>Nalgonda</t>
  </si>
  <si>
    <t>Dakshin Dinajpur</t>
  </si>
  <si>
    <t>Barpeta</t>
  </si>
  <si>
    <t>Alipurduar</t>
  </si>
  <si>
    <t>Guntur</t>
  </si>
  <si>
    <t>Hazaribagh</t>
  </si>
  <si>
    <t>Cachar</t>
  </si>
  <si>
    <t>Kurnool</t>
  </si>
  <si>
    <t>Gaya</t>
  </si>
  <si>
    <t>Akola</t>
  </si>
  <si>
    <t>Darjeeling</t>
  </si>
  <si>
    <t>Sonitpur</t>
  </si>
  <si>
    <t>East Godavari</t>
  </si>
  <si>
    <t>Palamu</t>
  </si>
  <si>
    <t>Dhubri</t>
  </si>
  <si>
    <t>Kozhikode</t>
  </si>
  <si>
    <t>Jaipur</t>
  </si>
  <si>
    <t>Kottayam</t>
  </si>
  <si>
    <t>Sundargarh</t>
  </si>
  <si>
    <t>Alappuzha</t>
  </si>
  <si>
    <t>Khordha</t>
  </si>
  <si>
    <t>East Singhbhum</t>
  </si>
  <si>
    <t>Latur</t>
  </si>
  <si>
    <t>Thane</t>
  </si>
  <si>
    <t>Lucknow</t>
  </si>
  <si>
    <t>Medchal Malkajgiri</t>
  </si>
  <si>
    <t>Ranga Reddy</t>
  </si>
  <si>
    <t>Kollam</t>
  </si>
  <si>
    <t>Dhanbad</t>
  </si>
  <si>
    <t>Sangli</t>
  </si>
  <si>
    <t>Cooch Behar</t>
  </si>
  <si>
    <t>Nagaon</t>
  </si>
  <si>
    <t>Paschim Bardhaman</t>
  </si>
  <si>
    <t>Amravati</t>
  </si>
  <si>
    <t>Ranchi</t>
  </si>
  <si>
    <t>Purulia</t>
  </si>
  <si>
    <t>Uttar Dinajpur</t>
  </si>
  <si>
    <t>Ernakulam</t>
  </si>
  <si>
    <t>Hyderabad</t>
  </si>
  <si>
    <t>Birbhum</t>
  </si>
  <si>
    <t>Bankura</t>
  </si>
  <si>
    <t>Jalpaiguri</t>
  </si>
  <si>
    <t>Kolhapur</t>
  </si>
  <si>
    <t>Surat</t>
  </si>
  <si>
    <t>Malda</t>
  </si>
  <si>
    <t>Purba Medinipur</t>
  </si>
  <si>
    <t>Kolkata</t>
  </si>
  <si>
    <t>Purba Bardhaman</t>
  </si>
  <si>
    <t>Howrah</t>
  </si>
  <si>
    <t>Paschim Medinipur</t>
  </si>
  <si>
    <t>Nadia</t>
  </si>
  <si>
    <t>Ahmedabad</t>
  </si>
  <si>
    <t>Chennai</t>
  </si>
  <si>
    <t>Hooghly</t>
  </si>
  <si>
    <t>Mumbai</t>
  </si>
  <si>
    <t>Murshidabad</t>
  </si>
  <si>
    <t>South 24 Parganas</t>
  </si>
  <si>
    <t>North 24 Parganas</t>
  </si>
  <si>
    <t>Bengaluru Urban</t>
  </si>
  <si>
    <t>Delhi</t>
  </si>
  <si>
    <t>Andhra Pradesh</t>
  </si>
  <si>
    <t>Arunachal Pradesh</t>
  </si>
  <si>
    <t>Assam</t>
  </si>
  <si>
    <t>Bihar</t>
  </si>
  <si>
    <t>Goa</t>
  </si>
  <si>
    <t>Gujarat</t>
  </si>
  <si>
    <t>Haryana</t>
  </si>
  <si>
    <t>Himachal Pradesh</t>
  </si>
  <si>
    <t>Jammu and Kashmir</t>
  </si>
  <si>
    <t>Jharkhand</t>
  </si>
  <si>
    <t>Karnataka</t>
  </si>
  <si>
    <t>Kerala</t>
  </si>
  <si>
    <t>Madhya Pradesh</t>
  </si>
  <si>
    <t>Maharashtra</t>
  </si>
  <si>
    <t>Manipur</t>
  </si>
  <si>
    <t>Meghalaya</t>
  </si>
  <si>
    <t>Mizoram</t>
  </si>
  <si>
    <t>Nagaland</t>
  </si>
  <si>
    <t>Punjab</t>
  </si>
  <si>
    <t>Rajasthan</t>
  </si>
  <si>
    <t>Sikkim</t>
  </si>
  <si>
    <t>Tamil Nadu</t>
  </si>
  <si>
    <t>Tripura</t>
  </si>
  <si>
    <t>Uttarakhand</t>
  </si>
  <si>
    <t>Uttar Pradesh</t>
  </si>
  <si>
    <t>West Bengal</t>
  </si>
  <si>
    <t>Andaman and Nicobar Islands</t>
  </si>
  <si>
    <t>Daman and Diu</t>
  </si>
  <si>
    <t>Ladakh</t>
  </si>
  <si>
    <t>Telangana</t>
  </si>
  <si>
    <t>State</t>
  </si>
  <si>
    <t>Odisha</t>
  </si>
  <si>
    <t>Row Labels</t>
  </si>
  <si>
    <t>Grand Total</t>
  </si>
  <si>
    <t>population</t>
  </si>
  <si>
    <t>Population</t>
  </si>
  <si>
    <t>Chattisgarh</t>
  </si>
  <si>
    <t>StateName</t>
  </si>
  <si>
    <t>Sum of population</t>
  </si>
  <si>
    <t>Sum of dose_1</t>
  </si>
  <si>
    <t>Sum of dose_2</t>
  </si>
  <si>
    <t>Sum of confirmed</t>
  </si>
  <si>
    <t>Sum of deceased</t>
  </si>
  <si>
    <t>Sum of recovered</t>
  </si>
  <si>
    <t>Sum of tested</t>
  </si>
  <si>
    <t>DistrictName</t>
  </si>
  <si>
    <t>DistrictFilter</t>
  </si>
  <si>
    <t>Statefilter</t>
  </si>
  <si>
    <t>Dose 1</t>
  </si>
  <si>
    <t>Dose 2</t>
  </si>
  <si>
    <t>Dashboard - 3</t>
  </si>
  <si>
    <t xml:space="preserve">  </t>
  </si>
  <si>
    <t>(All)</t>
  </si>
  <si>
    <t>Testing Ratio</t>
  </si>
  <si>
    <t>Confirmation Rate</t>
  </si>
  <si>
    <t>Testing Slicer</t>
  </si>
  <si>
    <t>Category_tr</t>
  </si>
  <si>
    <t>Category_wise_count</t>
  </si>
  <si>
    <t>CATEGORY A</t>
  </si>
  <si>
    <t>CATEGORY B</t>
  </si>
  <si>
    <t>CATEGORY C</t>
  </si>
  <si>
    <t>CATEGORY D</t>
  </si>
  <si>
    <t>CATEGORY E</t>
  </si>
  <si>
    <t>Category A: 0.05 ≤ TR ≤ 0.1</t>
  </si>
  <si>
    <t>Category B: 0.1 &lt; TR ≤ 0.3</t>
  </si>
  <si>
    <t>Category C: 0.3 &lt; TR ≤ 0.5</t>
  </si>
  <si>
    <t>Category D: 0.5 &lt; TR ≤ 0.75</t>
  </si>
  <si>
    <t>Category E: 0.75 &lt; TR ≤ 1.0</t>
  </si>
  <si>
    <t>Selected/Filtered</t>
  </si>
  <si>
    <t>Total India</t>
  </si>
  <si>
    <t>total_deaths</t>
  </si>
  <si>
    <t>death_percentage</t>
  </si>
  <si>
    <t>Dashboard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</si>
</sst>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sz val="36"/>
      <color rgb="FFFF0000"/>
      <name val="Calibri"/>
      <family val="2"/>
      <scheme val="minor"/>
    </font>
    <font>
      <sz val="11"/>
      <color theme="1"/>
      <name val="Calibri"/>
      <family val="2"/>
      <scheme val="minor"/>
    </font>
    <font>
      <sz val="8"/>
      <name val="Calibri"/>
      <family val="2"/>
      <scheme val="minor"/>
    </font>
    <font>
      <b/>
      <sz val="26"/>
      <color theme="1"/>
      <name val="Calibri"/>
      <family val="2"/>
      <scheme val="minor"/>
    </font>
    <font>
      <b/>
      <sz val="12"/>
      <color rgb="FFFF0000"/>
      <name val="Calibri"/>
      <family val="2"/>
      <scheme val="minor"/>
    </font>
    <font>
      <sz val="14"/>
      <color theme="1"/>
      <name val="Calibri"/>
      <family val="2"/>
      <scheme val="minor"/>
    </font>
    <font>
      <b/>
      <sz val="18"/>
      <color theme="4" tint="-0.249977111117893"/>
      <name val="Calibri"/>
      <family val="2"/>
      <scheme val="minor"/>
    </font>
    <font>
      <b/>
      <sz val="18"/>
      <color rgb="FFFF0000"/>
      <name val="Calibri"/>
      <family val="2"/>
      <scheme val="minor"/>
    </font>
    <font>
      <b/>
      <sz val="36"/>
      <color theme="7" tint="-0.499984740745262"/>
      <name val="Calibri"/>
      <family val="2"/>
      <scheme val="minor"/>
    </font>
    <font>
      <b/>
      <sz val="11"/>
      <color theme="7" tint="-0.499984740745262"/>
      <name val="Calibri"/>
      <family val="2"/>
      <scheme val="minor"/>
    </font>
    <font>
      <b/>
      <sz val="12"/>
      <color rgb="FF002060"/>
      <name val="Calibri"/>
      <family val="2"/>
      <scheme val="minor"/>
    </font>
    <font>
      <sz val="11"/>
      <color theme="0"/>
      <name val="Calibri"/>
      <family val="2"/>
      <scheme val="minor"/>
    </font>
    <font>
      <b/>
      <i/>
      <sz val="12"/>
      <color rgb="FF002060"/>
      <name val="Calibri"/>
      <family val="2"/>
      <scheme val="minor"/>
    </font>
    <font>
      <b/>
      <sz val="36"/>
      <color rgb="FF002060"/>
      <name val="Calibri"/>
      <family val="2"/>
      <scheme val="minor"/>
    </font>
    <font>
      <b/>
      <sz val="20"/>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rgb="FFF4D9D2"/>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hair">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94">
    <xf numFmtId="0" fontId="0" fillId="0" borderId="0" xfId="0"/>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0" xfId="0" applyFill="1"/>
    <xf numFmtId="0" fontId="0" fillId="0" borderId="12" xfId="0" pivotButton="1" applyBorder="1"/>
    <xf numFmtId="0" fontId="0" fillId="0" borderId="13" xfId="0" applyBorder="1"/>
    <xf numFmtId="0" fontId="0" fillId="0" borderId="12" xfId="0" applyBorder="1"/>
    <xf numFmtId="0" fontId="0" fillId="0" borderId="14" xfId="0" applyBorder="1"/>
    <xf numFmtId="0" fontId="0" fillId="0" borderId="0" xfId="0" applyAlignment="1">
      <alignment wrapText="1"/>
    </xf>
    <xf numFmtId="10" fontId="0" fillId="0" borderId="0" xfId="1" applyNumberFormat="1" applyFont="1"/>
    <xf numFmtId="10" fontId="0" fillId="0" borderId="0" xfId="1" applyNumberFormat="1" applyFont="1" applyAlignment="1"/>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14" fontId="0" fillId="0" borderId="0" xfId="0" applyNumberFormat="1"/>
    <xf numFmtId="0" fontId="5" fillId="2" borderId="8" xfId="0" applyFont="1" applyFill="1" applyBorder="1" applyAlignment="1">
      <alignment horizontal="center"/>
    </xf>
    <xf numFmtId="10" fontId="0" fillId="0" borderId="8" xfId="1" applyNumberFormat="1" applyFont="1" applyBorder="1"/>
    <xf numFmtId="0" fontId="10" fillId="3" borderId="8" xfId="0" applyFont="1" applyFill="1" applyBorder="1" applyAlignment="1">
      <alignment horizontal="center"/>
    </xf>
    <xf numFmtId="0" fontId="0" fillId="0" borderId="13" xfId="0" applyBorder="1" applyAlignment="1">
      <alignment horizontal="left"/>
    </xf>
    <xf numFmtId="0" fontId="0" fillId="4" borderId="0" xfId="0" applyFill="1"/>
    <xf numFmtId="0" fontId="12" fillId="4" borderId="0" xfId="0" applyFont="1" applyFill="1"/>
    <xf numFmtId="10" fontId="7" fillId="4" borderId="8" xfId="0" applyNumberFormat="1" applyFont="1" applyFill="1" applyBorder="1" applyAlignment="1">
      <alignment horizontal="center" wrapText="1"/>
    </xf>
    <xf numFmtId="0" fontId="0" fillId="4" borderId="28" xfId="0" applyFill="1" applyBorder="1"/>
    <xf numFmtId="0" fontId="0" fillId="4" borderId="29" xfId="0" applyFill="1" applyBorder="1"/>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16" xfId="0" applyFont="1" applyFill="1" applyBorder="1" applyAlignment="1">
      <alignment horizontal="center"/>
    </xf>
    <xf numFmtId="0" fontId="1" fillId="2" borderId="0" xfId="0" applyFont="1" applyFill="1" applyAlignment="1">
      <alignment horizontal="center"/>
    </xf>
    <xf numFmtId="0" fontId="1" fillId="2" borderId="21" xfId="0" applyFont="1" applyFill="1" applyBorder="1" applyAlignment="1">
      <alignment horizontal="center"/>
    </xf>
    <xf numFmtId="0" fontId="1" fillId="2" borderId="17" xfId="0" applyFont="1" applyFill="1" applyBorder="1" applyAlignment="1">
      <alignment horizontal="center"/>
    </xf>
    <xf numFmtId="0" fontId="1" fillId="2" borderId="15" xfId="0" applyFont="1" applyFill="1" applyBorder="1" applyAlignment="1">
      <alignment horizontal="center"/>
    </xf>
    <xf numFmtId="0" fontId="1" fillId="2" borderId="22"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34" xfId="0" applyBorder="1" applyAlignment="1">
      <alignment horizontal="center"/>
    </xf>
    <xf numFmtId="0" fontId="5" fillId="2" borderId="8" xfId="0" applyFont="1" applyFill="1" applyBorder="1" applyAlignment="1">
      <alignment horizontal="center"/>
    </xf>
    <xf numFmtId="0" fontId="8" fillId="2" borderId="8" xfId="0" applyFont="1" applyFill="1" applyBorder="1" applyAlignment="1">
      <alignment horizontal="center" vertical="center"/>
    </xf>
    <xf numFmtId="0" fontId="11" fillId="4" borderId="25" xfId="0" applyFont="1" applyFill="1" applyBorder="1" applyAlignment="1">
      <alignment horizontal="center" wrapText="1"/>
    </xf>
    <xf numFmtId="0" fontId="11" fillId="4" borderId="26" xfId="0" applyFont="1" applyFill="1" applyBorder="1" applyAlignment="1">
      <alignment horizontal="center" wrapText="1"/>
    </xf>
    <xf numFmtId="0" fontId="11" fillId="4" borderId="27" xfId="0" applyFont="1" applyFill="1" applyBorder="1" applyAlignment="1">
      <alignment horizontal="center" wrapText="1"/>
    </xf>
    <xf numFmtId="0" fontId="11" fillId="4" borderId="30" xfId="0" applyFont="1" applyFill="1" applyBorder="1" applyAlignment="1">
      <alignment horizontal="center" wrapText="1"/>
    </xf>
    <xf numFmtId="0" fontId="11" fillId="4" borderId="31" xfId="0" applyFont="1" applyFill="1" applyBorder="1" applyAlignment="1">
      <alignment horizontal="center" wrapText="1"/>
    </xf>
    <xf numFmtId="0" fontId="11" fillId="4" borderId="32" xfId="0" applyFont="1" applyFill="1" applyBorder="1" applyAlignment="1">
      <alignment horizontal="center" wrapText="1"/>
    </xf>
    <xf numFmtId="0" fontId="13" fillId="4" borderId="25" xfId="0" applyFont="1" applyFill="1" applyBorder="1" applyAlignment="1">
      <alignment horizontal="center" wrapText="1"/>
    </xf>
    <xf numFmtId="0" fontId="13" fillId="4" borderId="26" xfId="0" applyFont="1" applyFill="1" applyBorder="1" applyAlignment="1">
      <alignment horizontal="center" wrapText="1"/>
    </xf>
    <xf numFmtId="0" fontId="13" fillId="4" borderId="27" xfId="0" applyFont="1" applyFill="1" applyBorder="1" applyAlignment="1">
      <alignment horizontal="center" wrapText="1"/>
    </xf>
    <xf numFmtId="0" fontId="13" fillId="4" borderId="30" xfId="0" applyFont="1" applyFill="1" applyBorder="1" applyAlignment="1">
      <alignment horizontal="center" wrapText="1"/>
    </xf>
    <xf numFmtId="0" fontId="13" fillId="4" borderId="31" xfId="0" applyFont="1" applyFill="1" applyBorder="1" applyAlignment="1">
      <alignment horizontal="center" wrapText="1"/>
    </xf>
    <xf numFmtId="0" fontId="13" fillId="4" borderId="32" xfId="0" applyFont="1" applyFill="1" applyBorder="1" applyAlignment="1">
      <alignment horizontal="center" wrapText="1"/>
    </xf>
    <xf numFmtId="10" fontId="7" fillId="4" borderId="23" xfId="0" applyNumberFormat="1" applyFont="1" applyFill="1" applyBorder="1" applyAlignment="1">
      <alignment horizontal="center"/>
    </xf>
    <xf numFmtId="10" fontId="7" fillId="4" borderId="24" xfId="0" applyNumberFormat="1" applyFont="1" applyFill="1" applyBorder="1" applyAlignment="1">
      <alignment horizontal="center"/>
    </xf>
    <xf numFmtId="0" fontId="11" fillId="4" borderId="6" xfId="0" applyFont="1" applyFill="1" applyBorder="1" applyAlignment="1">
      <alignment horizontal="center" wrapText="1"/>
    </xf>
    <xf numFmtId="0" fontId="11" fillId="4" borderId="33" xfId="0" applyFont="1" applyFill="1" applyBorder="1" applyAlignment="1">
      <alignment horizontal="center" wrapText="1"/>
    </xf>
    <xf numFmtId="0" fontId="11" fillId="4" borderId="7" xfId="0" applyFont="1" applyFill="1" applyBorder="1" applyAlignment="1">
      <alignment horizontal="center" wrapText="1"/>
    </xf>
    <xf numFmtId="0" fontId="11" fillId="4" borderId="25"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1" fillId="4" borderId="27"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0" fillId="0" borderId="0" xfId="0" applyNumberFormat="1"/>
    <xf numFmtId="0" fontId="14" fillId="5" borderId="8" xfId="0" applyFont="1" applyFill="1" applyBorder="1" applyAlignment="1">
      <alignment horizontal="center"/>
    </xf>
    <xf numFmtId="0" fontId="14" fillId="4" borderId="0" xfId="0" applyFont="1" applyFill="1" applyBorder="1" applyAlignment="1"/>
    <xf numFmtId="0" fontId="0" fillId="4" borderId="0" xfId="0" applyFill="1" applyBorder="1"/>
    <xf numFmtId="0" fontId="4" fillId="4" borderId="0" xfId="0" applyFont="1" applyFill="1"/>
    <xf numFmtId="0" fontId="14" fillId="5" borderId="8" xfId="0" applyFont="1" applyFill="1" applyBorder="1" applyAlignment="1">
      <alignment horizontal="center" vertical="center"/>
    </xf>
    <xf numFmtId="0" fontId="15" fillId="5" borderId="25" xfId="0" applyFont="1" applyFill="1" applyBorder="1" applyAlignment="1">
      <alignment horizontal="center" vertical="center"/>
    </xf>
    <xf numFmtId="0" fontId="15" fillId="5" borderId="26" xfId="0" applyFont="1" applyFill="1" applyBorder="1" applyAlignment="1">
      <alignment horizontal="center" vertical="center"/>
    </xf>
    <xf numFmtId="0" fontId="15" fillId="5" borderId="27" xfId="0" applyFont="1" applyFill="1" applyBorder="1" applyAlignment="1">
      <alignment horizontal="center" vertical="center"/>
    </xf>
    <xf numFmtId="0" fontId="15" fillId="5" borderId="30" xfId="0" applyFont="1" applyFill="1" applyBorder="1" applyAlignment="1">
      <alignment horizontal="center" vertical="center"/>
    </xf>
    <xf numFmtId="0" fontId="15" fillId="5" borderId="31" xfId="0" applyFont="1" applyFill="1" applyBorder="1" applyAlignment="1">
      <alignment horizontal="center" vertical="center"/>
    </xf>
    <xf numFmtId="0" fontId="15" fillId="5" borderId="32" xfId="0" applyFont="1" applyFill="1" applyBorder="1" applyAlignment="1">
      <alignment horizontal="center" vertical="center"/>
    </xf>
    <xf numFmtId="0" fontId="14" fillId="5" borderId="25" xfId="0" applyFont="1" applyFill="1" applyBorder="1" applyAlignment="1">
      <alignment horizontal="center"/>
    </xf>
    <xf numFmtId="0" fontId="14" fillId="5" borderId="26" xfId="0" applyFont="1" applyFill="1" applyBorder="1" applyAlignment="1">
      <alignment horizontal="center"/>
    </xf>
    <xf numFmtId="0" fontId="14" fillId="5" borderId="27" xfId="0" applyFont="1" applyFill="1" applyBorder="1" applyAlignment="1">
      <alignment horizontal="center"/>
    </xf>
    <xf numFmtId="0" fontId="14" fillId="5" borderId="28" xfId="0" applyFont="1" applyFill="1" applyBorder="1" applyAlignment="1">
      <alignment horizontal="center"/>
    </xf>
    <xf numFmtId="0" fontId="14" fillId="5" borderId="0" xfId="0" applyFont="1" applyFill="1" applyBorder="1" applyAlignment="1">
      <alignment horizontal="center"/>
    </xf>
    <xf numFmtId="0" fontId="14" fillId="5" borderId="29" xfId="0" applyFont="1" applyFill="1" applyBorder="1" applyAlignment="1">
      <alignment horizontal="center"/>
    </xf>
    <xf numFmtId="0" fontId="14" fillId="5" borderId="30" xfId="0" applyFont="1" applyFill="1" applyBorder="1" applyAlignment="1">
      <alignment horizontal="center"/>
    </xf>
    <xf numFmtId="0" fontId="14" fillId="5" borderId="31" xfId="0" applyFont="1" applyFill="1" applyBorder="1" applyAlignment="1">
      <alignment horizontal="center"/>
    </xf>
    <xf numFmtId="0" fontId="14" fillId="5" borderId="32" xfId="0" applyFont="1" applyFill="1" applyBorder="1" applyAlignment="1">
      <alignment horizontal="center"/>
    </xf>
    <xf numFmtId="0" fontId="6" fillId="4" borderId="0" xfId="0" applyFont="1" applyFill="1"/>
    <xf numFmtId="0" fontId="9" fillId="4" borderId="8" xfId="0" applyFont="1" applyFill="1" applyBorder="1" applyAlignment="1">
      <alignment horizontal="center" vertical="center"/>
    </xf>
    <xf numFmtId="0" fontId="0" fillId="4" borderId="8" xfId="0" applyFill="1" applyBorder="1"/>
    <xf numFmtId="0" fontId="0" fillId="4" borderId="0" xfId="0" applyFill="1" applyAlignment="1">
      <alignment horizontal="left" vertical="center" indent="1"/>
    </xf>
    <xf numFmtId="0" fontId="6" fillId="4" borderId="0" xfId="0" applyFont="1" applyFill="1" applyAlignment="1">
      <alignment horizontal="left" vertical="center" indent="1"/>
    </xf>
  </cellXfs>
  <cellStyles count="2">
    <cellStyle name="Normal" xfId="0" builtinId="0"/>
    <cellStyle name="Per cent" xfId="1" builtinId="5"/>
  </cellStyles>
  <dxfs count="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4"/>
        </bottom>
        <vertical/>
        <horizontal/>
      </border>
    </dxf>
    <dxf>
      <font>
        <color theme="1"/>
      </font>
      <fill>
        <patternFill>
          <bgColor theme="6" tint="0.59996337778862885"/>
        </patternFill>
      </fill>
      <border>
        <left style="thin">
          <color theme="4"/>
        </left>
        <right style="thin">
          <color theme="4"/>
        </right>
        <top style="thin">
          <color theme="4"/>
        </top>
        <bottom style="thin">
          <color theme="4"/>
        </bottom>
        <vertical/>
        <horizontal/>
      </border>
    </dxf>
    <dxf>
      <font>
        <b/>
        <color theme="1"/>
      </font>
      <border>
        <bottom style="thin">
          <color theme="6"/>
        </bottom>
        <vertical/>
        <horizontal/>
      </border>
    </dxf>
    <dxf>
      <font>
        <color theme="1"/>
      </font>
      <fill>
        <patternFill>
          <bgColor rgb="FFF6D0C4"/>
        </patternFill>
      </fill>
      <border>
        <left style="medium">
          <color theme="1"/>
        </left>
        <right style="medium">
          <color theme="1"/>
        </right>
        <top style="medium">
          <color theme="1"/>
        </top>
        <bottom style="medium">
          <color theme="1"/>
        </bottom>
        <vertical/>
        <horizontal/>
      </border>
    </dxf>
  </dxfs>
  <tableStyles count="2" defaultTableStyle="TableStyleMedium2" defaultPivotStyle="PivotStyleLight16">
    <tableStyle name="SlicerStyleDark3 2" pivot="0" table="0" count="10" xr9:uid="{0520889A-3400-414F-8711-769BDAA436AD}">
      <tableStyleElement type="wholeTable" dxfId="6"/>
      <tableStyleElement type="headerRow" dxfId="5"/>
    </tableStyle>
    <tableStyle name="SlicerStyleLight1 2" pivot="0" table="0" count="10" xr9:uid="{75F4AD3B-365B-5844-B678-40FE8E66B1CC}">
      <tableStyleElement type="wholeTable" dxfId="4"/>
      <tableStyleElement type="headerRow" dxfId="3"/>
    </tableStyle>
  </tableStyles>
  <colors>
    <mruColors>
      <color rgb="FFF4D9D2"/>
      <color rgb="FFF6D0C4"/>
      <color rgb="FFF5E5D1"/>
      <color rgb="FFFF9300"/>
      <color rgb="FF000000"/>
      <color rgb="FFFF7E79"/>
      <color rgb="FFFF8AD8"/>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Data_1!$X$9</c:f>
              <c:strCache>
                <c:ptCount val="1"/>
                <c:pt idx="0">
                  <c:v>Tested</c:v>
                </c:pt>
              </c:strCache>
            </c:strRef>
          </c:tx>
          <c:spPr>
            <a:solidFill>
              <a:schemeClr val="accent1"/>
            </a:solidFill>
            <a:ln>
              <a:noFill/>
            </a:ln>
            <a:effectLst/>
            <a:sp3d/>
          </c:spPr>
          <c:invertIfNegative val="0"/>
          <c:val>
            <c:numRef>
              <c:f>Data_1!$Y$9</c:f>
              <c:numCache>
                <c:formatCode>General</c:formatCode>
                <c:ptCount val="1"/>
                <c:pt idx="0">
                  <c:v>6182726</c:v>
                </c:pt>
              </c:numCache>
            </c:numRef>
          </c:val>
          <c:extLst>
            <c:ext xmlns:c16="http://schemas.microsoft.com/office/drawing/2014/chart" uri="{C3380CC4-5D6E-409C-BE32-E72D297353CC}">
              <c16:uniqueId val="{00000000-69F0-43B3-8D31-0686F92356AA}"/>
            </c:ext>
          </c:extLst>
        </c:ser>
        <c:ser>
          <c:idx val="1"/>
          <c:order val="1"/>
          <c:tx>
            <c:strRef>
              <c:f>Data_1!$X$10</c:f>
              <c:strCache>
                <c:ptCount val="1"/>
                <c:pt idx="0">
                  <c:v>Confirmed</c:v>
                </c:pt>
              </c:strCache>
            </c:strRef>
          </c:tx>
          <c:spPr>
            <a:solidFill>
              <a:schemeClr val="accent2"/>
            </a:solidFill>
            <a:ln>
              <a:noFill/>
            </a:ln>
            <a:effectLst/>
            <a:sp3d/>
          </c:spPr>
          <c:invertIfNegative val="0"/>
          <c:val>
            <c:numRef>
              <c:f>Data_1!$Y$10</c:f>
              <c:numCache>
                <c:formatCode>General</c:formatCode>
                <c:ptCount val="1"/>
                <c:pt idx="0">
                  <c:v>311562</c:v>
                </c:pt>
              </c:numCache>
            </c:numRef>
          </c:val>
          <c:extLst>
            <c:ext xmlns:c16="http://schemas.microsoft.com/office/drawing/2014/chart" uri="{C3380CC4-5D6E-409C-BE32-E72D297353CC}">
              <c16:uniqueId val="{00000001-69F0-43B3-8D31-0686F92356AA}"/>
            </c:ext>
          </c:extLst>
        </c:ser>
        <c:ser>
          <c:idx val="2"/>
          <c:order val="2"/>
          <c:tx>
            <c:strRef>
              <c:f>Data_1!$X$11</c:f>
              <c:strCache>
                <c:ptCount val="1"/>
                <c:pt idx="0">
                  <c:v>Vaccinated 1</c:v>
                </c:pt>
              </c:strCache>
            </c:strRef>
          </c:tx>
          <c:spPr>
            <a:solidFill>
              <a:schemeClr val="accent3"/>
            </a:solidFill>
            <a:ln>
              <a:noFill/>
            </a:ln>
            <a:effectLst/>
            <a:sp3d/>
          </c:spPr>
          <c:invertIfNegative val="0"/>
          <c:val>
            <c:numRef>
              <c:f>Data_1!$Y$11</c:f>
              <c:numCache>
                <c:formatCode>General</c:formatCode>
                <c:ptCount val="1"/>
                <c:pt idx="0">
                  <c:v>0</c:v>
                </c:pt>
              </c:numCache>
            </c:numRef>
          </c:val>
          <c:extLst>
            <c:ext xmlns:c16="http://schemas.microsoft.com/office/drawing/2014/chart" uri="{C3380CC4-5D6E-409C-BE32-E72D297353CC}">
              <c16:uniqueId val="{00000002-69F0-43B3-8D31-0686F92356AA}"/>
            </c:ext>
          </c:extLst>
        </c:ser>
        <c:ser>
          <c:idx val="3"/>
          <c:order val="3"/>
          <c:tx>
            <c:strRef>
              <c:f>Data_1!$X$12</c:f>
              <c:strCache>
                <c:ptCount val="1"/>
                <c:pt idx="0">
                  <c:v>Vacinated 2</c:v>
                </c:pt>
              </c:strCache>
            </c:strRef>
          </c:tx>
          <c:spPr>
            <a:solidFill>
              <a:schemeClr val="accent4"/>
            </a:solidFill>
            <a:ln>
              <a:noFill/>
            </a:ln>
            <a:effectLst/>
            <a:sp3d/>
          </c:spPr>
          <c:invertIfNegative val="0"/>
          <c:val>
            <c:numRef>
              <c:f>Data_1!$Y$12</c:f>
              <c:numCache>
                <c:formatCode>General</c:formatCode>
                <c:ptCount val="1"/>
                <c:pt idx="0">
                  <c:v>0</c:v>
                </c:pt>
              </c:numCache>
            </c:numRef>
          </c:val>
          <c:extLst>
            <c:ext xmlns:c16="http://schemas.microsoft.com/office/drawing/2014/chart" uri="{C3380CC4-5D6E-409C-BE32-E72D297353CC}">
              <c16:uniqueId val="{00000003-69F0-43B3-8D31-0686F92356AA}"/>
            </c:ext>
          </c:extLst>
        </c:ser>
        <c:ser>
          <c:idx val="4"/>
          <c:order val="4"/>
          <c:tx>
            <c:strRef>
              <c:f>Data_1!$X$13</c:f>
              <c:strCache>
                <c:ptCount val="1"/>
                <c:pt idx="0">
                  <c:v>Recovered</c:v>
                </c:pt>
              </c:strCache>
            </c:strRef>
          </c:tx>
          <c:spPr>
            <a:solidFill>
              <a:schemeClr val="accent5"/>
            </a:solidFill>
            <a:ln>
              <a:noFill/>
            </a:ln>
            <a:effectLst/>
            <a:sp3d/>
          </c:spPr>
          <c:invertIfNegative val="0"/>
          <c:val>
            <c:numRef>
              <c:f>Data_1!$Y$13</c:f>
              <c:numCache>
                <c:formatCode>General</c:formatCode>
                <c:ptCount val="1"/>
                <c:pt idx="0">
                  <c:v>165606</c:v>
                </c:pt>
              </c:numCache>
            </c:numRef>
          </c:val>
          <c:extLst>
            <c:ext xmlns:c16="http://schemas.microsoft.com/office/drawing/2014/chart" uri="{C3380CC4-5D6E-409C-BE32-E72D297353CC}">
              <c16:uniqueId val="{00000004-69F0-43B3-8D31-0686F92356AA}"/>
            </c:ext>
          </c:extLst>
        </c:ser>
        <c:ser>
          <c:idx val="5"/>
          <c:order val="5"/>
          <c:tx>
            <c:strRef>
              <c:f>Data_1!$X$14</c:f>
              <c:strCache>
                <c:ptCount val="1"/>
                <c:pt idx="0">
                  <c:v>Deaths</c:v>
                </c:pt>
              </c:strCache>
            </c:strRef>
          </c:tx>
          <c:spPr>
            <a:solidFill>
              <a:schemeClr val="accent6"/>
            </a:solidFill>
            <a:ln>
              <a:noFill/>
            </a:ln>
            <a:effectLst/>
            <a:sp3d/>
          </c:spPr>
          <c:invertIfNegative val="0"/>
          <c:val>
            <c:numRef>
              <c:f>Data_1!$Y$14</c:f>
              <c:numCache>
                <c:formatCode>General</c:formatCode>
                <c:ptCount val="1"/>
                <c:pt idx="0">
                  <c:v>8502</c:v>
                </c:pt>
              </c:numCache>
            </c:numRef>
          </c:val>
          <c:extLst>
            <c:ext xmlns:c16="http://schemas.microsoft.com/office/drawing/2014/chart" uri="{C3380CC4-5D6E-409C-BE32-E72D297353CC}">
              <c16:uniqueId val="{00000005-69F0-43B3-8D31-0686F92356AA}"/>
            </c:ext>
          </c:extLst>
        </c:ser>
        <c:dLbls>
          <c:showLegendKey val="0"/>
          <c:showVal val="0"/>
          <c:showCatName val="0"/>
          <c:showSerName val="0"/>
          <c:showPercent val="0"/>
          <c:showBubbleSize val="0"/>
        </c:dLbls>
        <c:gapWidth val="150"/>
        <c:shape val="box"/>
        <c:axId val="590469584"/>
        <c:axId val="590491216"/>
        <c:axId val="0"/>
      </c:bar3DChart>
      <c:catAx>
        <c:axId val="59046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0491216"/>
        <c:crosses val="autoZero"/>
        <c:auto val="1"/>
        <c:lblAlgn val="ctr"/>
        <c:lblOffset val="100"/>
        <c:noMultiLvlLbl val="0"/>
      </c:catAx>
      <c:valAx>
        <c:axId val="5904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046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Data_1!$AA$9</c:f>
              <c:strCache>
                <c:ptCount val="1"/>
                <c:pt idx="0">
                  <c:v>Tested</c:v>
                </c:pt>
              </c:strCache>
            </c:strRef>
          </c:tx>
          <c:spPr>
            <a:solidFill>
              <a:schemeClr val="accent1"/>
            </a:solidFill>
            <a:ln>
              <a:noFill/>
            </a:ln>
            <a:effectLst/>
            <a:sp3d/>
          </c:spPr>
          <c:invertIfNegative val="0"/>
          <c:val>
            <c:numRef>
              <c:f>Data_1!$AB$9</c:f>
              <c:numCache>
                <c:formatCode>General</c:formatCode>
                <c:ptCount val="1"/>
                <c:pt idx="0">
                  <c:v>8088632</c:v>
                </c:pt>
              </c:numCache>
            </c:numRef>
          </c:val>
          <c:extLst>
            <c:ext xmlns:c16="http://schemas.microsoft.com/office/drawing/2014/chart" uri="{C3380CC4-5D6E-409C-BE32-E72D297353CC}">
              <c16:uniqueId val="{00000000-3C00-47AE-AEDB-F252D78EA3EA}"/>
            </c:ext>
          </c:extLst>
        </c:ser>
        <c:ser>
          <c:idx val="1"/>
          <c:order val="1"/>
          <c:tx>
            <c:strRef>
              <c:f>Data_1!$AA$10</c:f>
              <c:strCache>
                <c:ptCount val="1"/>
                <c:pt idx="0">
                  <c:v>Confirmed</c:v>
                </c:pt>
              </c:strCache>
            </c:strRef>
          </c:tx>
          <c:spPr>
            <a:solidFill>
              <a:schemeClr val="accent2"/>
            </a:solidFill>
            <a:ln>
              <a:noFill/>
            </a:ln>
            <a:effectLst/>
            <a:sp3d/>
          </c:spPr>
          <c:invertIfNegative val="0"/>
          <c:val>
            <c:numRef>
              <c:f>Data_1!$AB$10</c:f>
              <c:numCache>
                <c:formatCode>General</c:formatCode>
                <c:ptCount val="1"/>
                <c:pt idx="0">
                  <c:v>381296</c:v>
                </c:pt>
              </c:numCache>
            </c:numRef>
          </c:val>
          <c:extLst>
            <c:ext xmlns:c16="http://schemas.microsoft.com/office/drawing/2014/chart" uri="{C3380CC4-5D6E-409C-BE32-E72D297353CC}">
              <c16:uniqueId val="{00000001-3C00-47AE-AEDB-F252D78EA3EA}"/>
            </c:ext>
          </c:extLst>
        </c:ser>
        <c:ser>
          <c:idx val="2"/>
          <c:order val="2"/>
          <c:tx>
            <c:strRef>
              <c:f>Data_1!$AA$11</c:f>
              <c:strCache>
                <c:ptCount val="1"/>
                <c:pt idx="0">
                  <c:v>Vaccinated 1</c:v>
                </c:pt>
              </c:strCache>
            </c:strRef>
          </c:tx>
          <c:spPr>
            <a:solidFill>
              <a:schemeClr val="accent3"/>
            </a:solidFill>
            <a:ln>
              <a:noFill/>
            </a:ln>
            <a:effectLst/>
            <a:sp3d/>
          </c:spPr>
          <c:invertIfNegative val="0"/>
          <c:val>
            <c:numRef>
              <c:f>Data_1!$AB$11</c:f>
              <c:numCache>
                <c:formatCode>General</c:formatCode>
                <c:ptCount val="1"/>
                <c:pt idx="0">
                  <c:v>0</c:v>
                </c:pt>
              </c:numCache>
            </c:numRef>
          </c:val>
          <c:extLst>
            <c:ext xmlns:c16="http://schemas.microsoft.com/office/drawing/2014/chart" uri="{C3380CC4-5D6E-409C-BE32-E72D297353CC}">
              <c16:uniqueId val="{00000002-3C00-47AE-AEDB-F252D78EA3EA}"/>
            </c:ext>
          </c:extLst>
        </c:ser>
        <c:ser>
          <c:idx val="3"/>
          <c:order val="3"/>
          <c:tx>
            <c:strRef>
              <c:f>Data_1!$AA$12</c:f>
              <c:strCache>
                <c:ptCount val="1"/>
                <c:pt idx="0">
                  <c:v>Vacinated 2</c:v>
                </c:pt>
              </c:strCache>
            </c:strRef>
          </c:tx>
          <c:spPr>
            <a:solidFill>
              <a:schemeClr val="accent4"/>
            </a:solidFill>
            <a:ln>
              <a:noFill/>
            </a:ln>
            <a:effectLst/>
            <a:sp3d/>
          </c:spPr>
          <c:invertIfNegative val="0"/>
          <c:val>
            <c:numRef>
              <c:f>Data_1!$AB$12</c:f>
              <c:numCache>
                <c:formatCode>General</c:formatCode>
                <c:ptCount val="1"/>
                <c:pt idx="0">
                  <c:v>0</c:v>
                </c:pt>
              </c:numCache>
            </c:numRef>
          </c:val>
          <c:extLst>
            <c:ext xmlns:c16="http://schemas.microsoft.com/office/drawing/2014/chart" uri="{C3380CC4-5D6E-409C-BE32-E72D297353CC}">
              <c16:uniqueId val="{00000003-3C00-47AE-AEDB-F252D78EA3EA}"/>
            </c:ext>
          </c:extLst>
        </c:ser>
        <c:ser>
          <c:idx val="4"/>
          <c:order val="4"/>
          <c:tx>
            <c:strRef>
              <c:f>Data_1!$AA$13</c:f>
              <c:strCache>
                <c:ptCount val="1"/>
                <c:pt idx="0">
                  <c:v>Recovered</c:v>
                </c:pt>
              </c:strCache>
            </c:strRef>
          </c:tx>
          <c:spPr>
            <a:solidFill>
              <a:schemeClr val="accent5"/>
            </a:solidFill>
            <a:ln>
              <a:noFill/>
            </a:ln>
            <a:effectLst/>
            <a:sp3d/>
          </c:spPr>
          <c:invertIfNegative val="0"/>
          <c:val>
            <c:numRef>
              <c:f>Data_1!$AB$13</c:f>
              <c:numCache>
                <c:formatCode>General</c:formatCode>
                <c:ptCount val="1"/>
                <c:pt idx="0">
                  <c:v>183724</c:v>
                </c:pt>
              </c:numCache>
            </c:numRef>
          </c:val>
          <c:extLst>
            <c:ext xmlns:c16="http://schemas.microsoft.com/office/drawing/2014/chart" uri="{C3380CC4-5D6E-409C-BE32-E72D297353CC}">
              <c16:uniqueId val="{00000004-3C00-47AE-AEDB-F252D78EA3EA}"/>
            </c:ext>
          </c:extLst>
        </c:ser>
        <c:ser>
          <c:idx val="5"/>
          <c:order val="5"/>
          <c:tx>
            <c:strRef>
              <c:f>Data_1!$AA$14</c:f>
              <c:strCache>
                <c:ptCount val="1"/>
                <c:pt idx="0">
                  <c:v>Deaths</c:v>
                </c:pt>
              </c:strCache>
            </c:strRef>
          </c:tx>
          <c:spPr>
            <a:solidFill>
              <a:schemeClr val="accent6"/>
            </a:solidFill>
            <a:ln>
              <a:noFill/>
            </a:ln>
            <a:effectLst/>
            <a:sp3d/>
          </c:spPr>
          <c:invertIfNegative val="0"/>
          <c:val>
            <c:numRef>
              <c:f>Data_1!$AB$14</c:f>
              <c:numCache>
                <c:formatCode>General</c:formatCode>
                <c:ptCount val="1"/>
                <c:pt idx="0">
                  <c:v>10810</c:v>
                </c:pt>
              </c:numCache>
            </c:numRef>
          </c:val>
          <c:extLst>
            <c:ext xmlns:c16="http://schemas.microsoft.com/office/drawing/2014/chart" uri="{C3380CC4-5D6E-409C-BE32-E72D297353CC}">
              <c16:uniqueId val="{00000005-3C00-47AE-AEDB-F252D78EA3EA}"/>
            </c:ext>
          </c:extLst>
        </c:ser>
        <c:dLbls>
          <c:showLegendKey val="0"/>
          <c:showVal val="0"/>
          <c:showCatName val="0"/>
          <c:showSerName val="0"/>
          <c:showPercent val="0"/>
          <c:showBubbleSize val="0"/>
        </c:dLbls>
        <c:gapWidth val="150"/>
        <c:shape val="box"/>
        <c:axId val="146416000"/>
        <c:axId val="146417248"/>
        <c:axId val="0"/>
      </c:bar3DChart>
      <c:catAx>
        <c:axId val="146416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417248"/>
        <c:crosses val="autoZero"/>
        <c:auto val="1"/>
        <c:lblAlgn val="ctr"/>
        <c:lblOffset val="100"/>
        <c:noMultiLvlLbl val="0"/>
      </c:catAx>
      <c:valAx>
        <c:axId val="1464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4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Data_1!$R$9:$S$9</c:f>
              <c:strCache>
                <c:ptCount val="2"/>
                <c:pt idx="1">
                  <c:v>Tested</c:v>
                </c:pt>
              </c:strCache>
            </c:strRef>
          </c:tx>
          <c:spPr>
            <a:solidFill>
              <a:schemeClr val="accent1"/>
            </a:solidFill>
            <a:ln>
              <a:noFill/>
            </a:ln>
            <a:effectLst/>
            <a:sp3d/>
          </c:spPr>
          <c:invertIfNegative val="0"/>
          <c:val>
            <c:numRef>
              <c:f>Data_1!$T$9</c:f>
              <c:numCache>
                <c:formatCode>General</c:formatCode>
                <c:ptCount val="1"/>
                <c:pt idx="0">
                  <c:v>6182726</c:v>
                </c:pt>
              </c:numCache>
            </c:numRef>
          </c:val>
          <c:extLst>
            <c:ext xmlns:c16="http://schemas.microsoft.com/office/drawing/2014/chart" uri="{C3380CC4-5D6E-409C-BE32-E72D297353CC}">
              <c16:uniqueId val="{00000000-7C23-4B49-B215-BF0E3446D15D}"/>
            </c:ext>
          </c:extLst>
        </c:ser>
        <c:ser>
          <c:idx val="1"/>
          <c:order val="1"/>
          <c:tx>
            <c:strRef>
              <c:f>Data_1!$R$10:$S$10</c:f>
              <c:strCache>
                <c:ptCount val="2"/>
                <c:pt idx="1">
                  <c:v>Tested so far</c:v>
                </c:pt>
              </c:strCache>
            </c:strRef>
          </c:tx>
          <c:spPr>
            <a:solidFill>
              <a:schemeClr val="accent2"/>
            </a:solidFill>
            <a:ln>
              <a:noFill/>
            </a:ln>
            <a:effectLst/>
            <a:sp3d/>
          </c:spPr>
          <c:invertIfNegative val="0"/>
          <c:val>
            <c:numRef>
              <c:f>Data_1!$T$10</c:f>
              <c:numCache>
                <c:formatCode>General</c:formatCode>
                <c:ptCount val="1"/>
                <c:pt idx="0">
                  <c:v>8088632</c:v>
                </c:pt>
              </c:numCache>
            </c:numRef>
          </c:val>
          <c:extLst>
            <c:ext xmlns:c16="http://schemas.microsoft.com/office/drawing/2014/chart" uri="{C3380CC4-5D6E-409C-BE32-E72D297353CC}">
              <c16:uniqueId val="{00000001-7C23-4B49-B215-BF0E3446D15D}"/>
            </c:ext>
          </c:extLst>
        </c:ser>
        <c:ser>
          <c:idx val="2"/>
          <c:order val="2"/>
          <c:tx>
            <c:strRef>
              <c:f>Data_1!$R$11:$S$11</c:f>
              <c:strCache>
                <c:ptCount val="2"/>
                <c:pt idx="1">
                  <c:v>Confirmed</c:v>
                </c:pt>
              </c:strCache>
            </c:strRef>
          </c:tx>
          <c:spPr>
            <a:solidFill>
              <a:schemeClr val="accent3"/>
            </a:solidFill>
            <a:ln>
              <a:noFill/>
            </a:ln>
            <a:effectLst/>
            <a:sp3d/>
          </c:spPr>
          <c:invertIfNegative val="0"/>
          <c:val>
            <c:numRef>
              <c:f>Data_1!$T$11</c:f>
              <c:numCache>
                <c:formatCode>General</c:formatCode>
                <c:ptCount val="1"/>
                <c:pt idx="0">
                  <c:v>311562</c:v>
                </c:pt>
              </c:numCache>
            </c:numRef>
          </c:val>
          <c:extLst>
            <c:ext xmlns:c16="http://schemas.microsoft.com/office/drawing/2014/chart" uri="{C3380CC4-5D6E-409C-BE32-E72D297353CC}">
              <c16:uniqueId val="{00000002-7C23-4B49-B215-BF0E3446D15D}"/>
            </c:ext>
          </c:extLst>
        </c:ser>
        <c:ser>
          <c:idx val="3"/>
          <c:order val="3"/>
          <c:tx>
            <c:strRef>
              <c:f>Data_1!$R$12:$S$12</c:f>
              <c:strCache>
                <c:ptCount val="2"/>
                <c:pt idx="1">
                  <c:v>Confirmed so far</c:v>
                </c:pt>
              </c:strCache>
            </c:strRef>
          </c:tx>
          <c:spPr>
            <a:solidFill>
              <a:schemeClr val="accent4"/>
            </a:solidFill>
            <a:ln>
              <a:noFill/>
            </a:ln>
            <a:effectLst/>
            <a:sp3d/>
          </c:spPr>
          <c:invertIfNegative val="0"/>
          <c:val>
            <c:numRef>
              <c:f>Data_1!$T$12</c:f>
              <c:numCache>
                <c:formatCode>General</c:formatCode>
                <c:ptCount val="1"/>
                <c:pt idx="0">
                  <c:v>381296</c:v>
                </c:pt>
              </c:numCache>
            </c:numRef>
          </c:val>
          <c:extLst>
            <c:ext xmlns:c16="http://schemas.microsoft.com/office/drawing/2014/chart" uri="{C3380CC4-5D6E-409C-BE32-E72D297353CC}">
              <c16:uniqueId val="{00000003-7C23-4B49-B215-BF0E3446D15D}"/>
            </c:ext>
          </c:extLst>
        </c:ser>
        <c:ser>
          <c:idx val="4"/>
          <c:order val="4"/>
          <c:tx>
            <c:strRef>
              <c:f>Data_1!$R$13:$S$13</c:f>
              <c:strCache>
                <c:ptCount val="2"/>
                <c:pt idx="1">
                  <c:v>Vaccinated 1</c:v>
                </c:pt>
              </c:strCache>
            </c:strRef>
          </c:tx>
          <c:spPr>
            <a:solidFill>
              <a:schemeClr val="accent5"/>
            </a:solidFill>
            <a:ln>
              <a:noFill/>
            </a:ln>
            <a:effectLst/>
            <a:sp3d/>
          </c:spPr>
          <c:invertIfNegative val="0"/>
          <c:val>
            <c:numRef>
              <c:f>Data_1!$T$13</c:f>
              <c:numCache>
                <c:formatCode>General</c:formatCode>
                <c:ptCount val="1"/>
                <c:pt idx="0">
                  <c:v>0</c:v>
                </c:pt>
              </c:numCache>
            </c:numRef>
          </c:val>
          <c:extLst>
            <c:ext xmlns:c16="http://schemas.microsoft.com/office/drawing/2014/chart" uri="{C3380CC4-5D6E-409C-BE32-E72D297353CC}">
              <c16:uniqueId val="{00000004-7C23-4B49-B215-BF0E3446D15D}"/>
            </c:ext>
          </c:extLst>
        </c:ser>
        <c:ser>
          <c:idx val="5"/>
          <c:order val="5"/>
          <c:tx>
            <c:strRef>
              <c:f>Data_1!$R$14:$S$14</c:f>
              <c:strCache>
                <c:ptCount val="2"/>
                <c:pt idx="1">
                  <c:v>Vaccinated 1 so far</c:v>
                </c:pt>
              </c:strCache>
            </c:strRef>
          </c:tx>
          <c:spPr>
            <a:solidFill>
              <a:schemeClr val="accent6"/>
            </a:solidFill>
            <a:ln>
              <a:noFill/>
            </a:ln>
            <a:effectLst/>
            <a:sp3d/>
          </c:spPr>
          <c:invertIfNegative val="0"/>
          <c:val>
            <c:numRef>
              <c:f>Data_1!$T$14</c:f>
              <c:numCache>
                <c:formatCode>General</c:formatCode>
                <c:ptCount val="1"/>
                <c:pt idx="0">
                  <c:v>0</c:v>
                </c:pt>
              </c:numCache>
            </c:numRef>
          </c:val>
          <c:extLst>
            <c:ext xmlns:c16="http://schemas.microsoft.com/office/drawing/2014/chart" uri="{C3380CC4-5D6E-409C-BE32-E72D297353CC}">
              <c16:uniqueId val="{00000005-7C23-4B49-B215-BF0E3446D15D}"/>
            </c:ext>
          </c:extLst>
        </c:ser>
        <c:ser>
          <c:idx val="6"/>
          <c:order val="6"/>
          <c:tx>
            <c:strRef>
              <c:f>Data_1!$R$15:$S$15</c:f>
              <c:strCache>
                <c:ptCount val="2"/>
                <c:pt idx="1">
                  <c:v>Vacinated 2</c:v>
                </c:pt>
              </c:strCache>
            </c:strRef>
          </c:tx>
          <c:spPr>
            <a:solidFill>
              <a:schemeClr val="accent1">
                <a:lumMod val="60000"/>
              </a:schemeClr>
            </a:solidFill>
            <a:ln>
              <a:noFill/>
            </a:ln>
            <a:effectLst/>
            <a:sp3d/>
          </c:spPr>
          <c:invertIfNegative val="0"/>
          <c:val>
            <c:numRef>
              <c:f>Data_1!$T$15</c:f>
              <c:numCache>
                <c:formatCode>General</c:formatCode>
                <c:ptCount val="1"/>
                <c:pt idx="0">
                  <c:v>0</c:v>
                </c:pt>
              </c:numCache>
            </c:numRef>
          </c:val>
          <c:extLst>
            <c:ext xmlns:c16="http://schemas.microsoft.com/office/drawing/2014/chart" uri="{C3380CC4-5D6E-409C-BE32-E72D297353CC}">
              <c16:uniqueId val="{00000006-7C23-4B49-B215-BF0E3446D15D}"/>
            </c:ext>
          </c:extLst>
        </c:ser>
        <c:ser>
          <c:idx val="7"/>
          <c:order val="7"/>
          <c:tx>
            <c:strRef>
              <c:f>Data_1!$R$16:$S$16</c:f>
              <c:strCache>
                <c:ptCount val="2"/>
                <c:pt idx="1">
                  <c:v>Vacinated 2 so far</c:v>
                </c:pt>
              </c:strCache>
            </c:strRef>
          </c:tx>
          <c:spPr>
            <a:solidFill>
              <a:schemeClr val="accent2">
                <a:lumMod val="60000"/>
              </a:schemeClr>
            </a:solidFill>
            <a:ln>
              <a:noFill/>
            </a:ln>
            <a:effectLst/>
            <a:sp3d/>
          </c:spPr>
          <c:invertIfNegative val="0"/>
          <c:val>
            <c:numRef>
              <c:f>Data_1!$T$16</c:f>
              <c:numCache>
                <c:formatCode>General</c:formatCode>
                <c:ptCount val="1"/>
                <c:pt idx="0">
                  <c:v>0</c:v>
                </c:pt>
              </c:numCache>
            </c:numRef>
          </c:val>
          <c:extLst>
            <c:ext xmlns:c16="http://schemas.microsoft.com/office/drawing/2014/chart" uri="{C3380CC4-5D6E-409C-BE32-E72D297353CC}">
              <c16:uniqueId val="{00000007-7C23-4B49-B215-BF0E3446D15D}"/>
            </c:ext>
          </c:extLst>
        </c:ser>
        <c:ser>
          <c:idx val="8"/>
          <c:order val="8"/>
          <c:tx>
            <c:strRef>
              <c:f>Data_1!$R$17:$S$17</c:f>
              <c:strCache>
                <c:ptCount val="2"/>
                <c:pt idx="1">
                  <c:v>Recovered</c:v>
                </c:pt>
              </c:strCache>
            </c:strRef>
          </c:tx>
          <c:spPr>
            <a:solidFill>
              <a:schemeClr val="accent3">
                <a:lumMod val="60000"/>
              </a:schemeClr>
            </a:solidFill>
            <a:ln>
              <a:noFill/>
            </a:ln>
            <a:effectLst/>
            <a:sp3d/>
          </c:spPr>
          <c:invertIfNegative val="0"/>
          <c:val>
            <c:numRef>
              <c:f>Data_1!$T$17</c:f>
              <c:numCache>
                <c:formatCode>General</c:formatCode>
                <c:ptCount val="1"/>
                <c:pt idx="0">
                  <c:v>165606</c:v>
                </c:pt>
              </c:numCache>
            </c:numRef>
          </c:val>
          <c:extLst>
            <c:ext xmlns:c16="http://schemas.microsoft.com/office/drawing/2014/chart" uri="{C3380CC4-5D6E-409C-BE32-E72D297353CC}">
              <c16:uniqueId val="{00000008-7C23-4B49-B215-BF0E3446D15D}"/>
            </c:ext>
          </c:extLst>
        </c:ser>
        <c:ser>
          <c:idx val="9"/>
          <c:order val="9"/>
          <c:tx>
            <c:strRef>
              <c:f>Data_1!$R$18:$S$18</c:f>
              <c:strCache>
                <c:ptCount val="2"/>
                <c:pt idx="1">
                  <c:v>Recovered so far</c:v>
                </c:pt>
              </c:strCache>
            </c:strRef>
          </c:tx>
          <c:spPr>
            <a:solidFill>
              <a:schemeClr val="accent4">
                <a:lumMod val="60000"/>
              </a:schemeClr>
            </a:solidFill>
            <a:ln>
              <a:noFill/>
            </a:ln>
            <a:effectLst/>
            <a:sp3d/>
          </c:spPr>
          <c:invertIfNegative val="0"/>
          <c:val>
            <c:numRef>
              <c:f>Data_1!$T$18</c:f>
              <c:numCache>
                <c:formatCode>General</c:formatCode>
                <c:ptCount val="1"/>
                <c:pt idx="0">
                  <c:v>183724</c:v>
                </c:pt>
              </c:numCache>
            </c:numRef>
          </c:val>
          <c:extLst>
            <c:ext xmlns:c16="http://schemas.microsoft.com/office/drawing/2014/chart" uri="{C3380CC4-5D6E-409C-BE32-E72D297353CC}">
              <c16:uniqueId val="{00000009-7C23-4B49-B215-BF0E3446D15D}"/>
            </c:ext>
          </c:extLst>
        </c:ser>
        <c:ser>
          <c:idx val="10"/>
          <c:order val="10"/>
          <c:tx>
            <c:strRef>
              <c:f>Data_1!$R$19:$S$19</c:f>
              <c:strCache>
                <c:ptCount val="2"/>
                <c:pt idx="1">
                  <c:v>Deaths</c:v>
                </c:pt>
              </c:strCache>
            </c:strRef>
          </c:tx>
          <c:spPr>
            <a:solidFill>
              <a:schemeClr val="accent5">
                <a:lumMod val="60000"/>
              </a:schemeClr>
            </a:solidFill>
            <a:ln>
              <a:noFill/>
            </a:ln>
            <a:effectLst/>
            <a:sp3d/>
          </c:spPr>
          <c:invertIfNegative val="0"/>
          <c:val>
            <c:numRef>
              <c:f>Data_1!$T$19</c:f>
              <c:numCache>
                <c:formatCode>General</c:formatCode>
                <c:ptCount val="1"/>
                <c:pt idx="0">
                  <c:v>8502</c:v>
                </c:pt>
              </c:numCache>
            </c:numRef>
          </c:val>
          <c:extLst>
            <c:ext xmlns:c16="http://schemas.microsoft.com/office/drawing/2014/chart" uri="{C3380CC4-5D6E-409C-BE32-E72D297353CC}">
              <c16:uniqueId val="{0000000A-7C23-4B49-B215-BF0E3446D15D}"/>
            </c:ext>
          </c:extLst>
        </c:ser>
        <c:ser>
          <c:idx val="11"/>
          <c:order val="11"/>
          <c:tx>
            <c:strRef>
              <c:f>Data_1!$R$20:$S$20</c:f>
              <c:strCache>
                <c:ptCount val="2"/>
                <c:pt idx="1">
                  <c:v>Deaths so far</c:v>
                </c:pt>
              </c:strCache>
            </c:strRef>
          </c:tx>
          <c:spPr>
            <a:solidFill>
              <a:schemeClr val="accent6">
                <a:lumMod val="60000"/>
              </a:schemeClr>
            </a:solidFill>
            <a:ln>
              <a:noFill/>
            </a:ln>
            <a:effectLst/>
            <a:sp3d/>
          </c:spPr>
          <c:invertIfNegative val="0"/>
          <c:val>
            <c:numRef>
              <c:f>Data_1!$T$20</c:f>
              <c:numCache>
                <c:formatCode>General</c:formatCode>
                <c:ptCount val="1"/>
                <c:pt idx="0">
                  <c:v>10810</c:v>
                </c:pt>
              </c:numCache>
            </c:numRef>
          </c:val>
          <c:extLst>
            <c:ext xmlns:c16="http://schemas.microsoft.com/office/drawing/2014/chart" uri="{C3380CC4-5D6E-409C-BE32-E72D297353CC}">
              <c16:uniqueId val="{0000000B-7C23-4B49-B215-BF0E3446D15D}"/>
            </c:ext>
          </c:extLst>
        </c:ser>
        <c:dLbls>
          <c:showLegendKey val="0"/>
          <c:showVal val="0"/>
          <c:showCatName val="0"/>
          <c:showSerName val="0"/>
          <c:showPercent val="0"/>
          <c:showBubbleSize val="0"/>
        </c:dLbls>
        <c:gapWidth val="150"/>
        <c:shape val="box"/>
        <c:axId val="311089968"/>
        <c:axId val="530523040"/>
        <c:axId val="0"/>
      </c:bar3DChart>
      <c:catAx>
        <c:axId val="31108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0523040"/>
        <c:crosses val="autoZero"/>
        <c:auto val="1"/>
        <c:lblAlgn val="ctr"/>
        <c:lblOffset val="100"/>
        <c:noMultiLvlLbl val="0"/>
      </c:catAx>
      <c:valAx>
        <c:axId val="53052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108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dk1"/>
                </a:solidFill>
                <a:latin typeface="Lucida Grande" panose="020B0600040502020204" pitchFamily="34" charset="0"/>
                <a:ea typeface="+mn-ea"/>
                <a:cs typeface="Lucida Grande" panose="020B0600040502020204" pitchFamily="34" charset="0"/>
              </a:defRPr>
            </a:pPr>
            <a:r>
              <a:rPr lang="en-IN" sz="1800">
                <a:latin typeface="Lucida Grande" panose="020B0600040502020204" pitchFamily="34" charset="0"/>
                <a:cs typeface="Lucida Grande" panose="020B0600040502020204" pitchFamily="34" charset="0"/>
              </a:rPr>
              <a:t>Comparison over two different Timeframes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dk1"/>
              </a:solidFill>
              <a:latin typeface="Lucida Grande" panose="020B0600040502020204" pitchFamily="34" charset="0"/>
              <a:ea typeface="+mn-ea"/>
              <a:cs typeface="Lucida Grande" panose="020B0600040502020204" pitchFamily="34"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Data_2!$N$23</c:f>
              <c:strCache>
                <c:ptCount val="1"/>
                <c:pt idx="0">
                  <c:v>Tested</c:v>
                </c:pt>
              </c:strCache>
            </c:strRef>
          </c:tx>
          <c:spPr>
            <a:solidFill>
              <a:schemeClr val="accent1"/>
            </a:solidFill>
            <a:ln>
              <a:noFill/>
            </a:ln>
            <a:effectLst/>
            <a:sp3d/>
          </c:spPr>
          <c:invertIfNegative val="0"/>
          <c:cat>
            <c:strRef>
              <c:f>Data_2!$O$22:$P$22</c:f>
              <c:strCache>
                <c:ptCount val="2"/>
                <c:pt idx="0">
                  <c:v>Comparision 1</c:v>
                </c:pt>
                <c:pt idx="1">
                  <c:v>Comparision 2</c:v>
                </c:pt>
              </c:strCache>
            </c:strRef>
          </c:cat>
          <c:val>
            <c:numRef>
              <c:f>Data_2!$O$23:$P$23</c:f>
              <c:numCache>
                <c:formatCode>General</c:formatCode>
                <c:ptCount val="2"/>
                <c:pt idx="0">
                  <c:v>15177635</c:v>
                </c:pt>
                <c:pt idx="1">
                  <c:v>17980522</c:v>
                </c:pt>
              </c:numCache>
            </c:numRef>
          </c:val>
          <c:extLst>
            <c:ext xmlns:c16="http://schemas.microsoft.com/office/drawing/2014/chart" uri="{C3380CC4-5D6E-409C-BE32-E72D297353CC}">
              <c16:uniqueId val="{00000000-BF87-4BAD-BB24-75A5E3973C1E}"/>
            </c:ext>
          </c:extLst>
        </c:ser>
        <c:ser>
          <c:idx val="1"/>
          <c:order val="1"/>
          <c:tx>
            <c:strRef>
              <c:f>Data_2!$N$24</c:f>
              <c:strCache>
                <c:ptCount val="1"/>
                <c:pt idx="0">
                  <c:v>Confirmed</c:v>
                </c:pt>
              </c:strCache>
            </c:strRef>
          </c:tx>
          <c:spPr>
            <a:solidFill>
              <a:schemeClr val="accent2"/>
            </a:solidFill>
            <a:ln>
              <a:noFill/>
            </a:ln>
            <a:effectLst/>
            <a:sp3d/>
          </c:spPr>
          <c:invertIfNegative val="0"/>
          <c:cat>
            <c:strRef>
              <c:f>Data_2!$O$22:$P$22</c:f>
              <c:strCache>
                <c:ptCount val="2"/>
                <c:pt idx="0">
                  <c:v>Comparision 1</c:v>
                </c:pt>
                <c:pt idx="1">
                  <c:v>Comparision 2</c:v>
                </c:pt>
              </c:strCache>
            </c:strRef>
          </c:cat>
          <c:val>
            <c:numRef>
              <c:f>Data_2!$O$24:$P$24</c:f>
              <c:numCache>
                <c:formatCode>General</c:formatCode>
                <c:ptCount val="2"/>
                <c:pt idx="0">
                  <c:v>1266358</c:v>
                </c:pt>
                <c:pt idx="1">
                  <c:v>206138</c:v>
                </c:pt>
              </c:numCache>
            </c:numRef>
          </c:val>
          <c:extLst>
            <c:ext xmlns:c16="http://schemas.microsoft.com/office/drawing/2014/chart" uri="{C3380CC4-5D6E-409C-BE32-E72D297353CC}">
              <c16:uniqueId val="{00000001-BF87-4BAD-BB24-75A5E3973C1E}"/>
            </c:ext>
          </c:extLst>
        </c:ser>
        <c:ser>
          <c:idx val="2"/>
          <c:order val="2"/>
          <c:tx>
            <c:strRef>
              <c:f>Data_2!$N$25</c:f>
              <c:strCache>
                <c:ptCount val="1"/>
                <c:pt idx="0">
                  <c:v>Vaccinated_1</c:v>
                </c:pt>
              </c:strCache>
            </c:strRef>
          </c:tx>
          <c:spPr>
            <a:solidFill>
              <a:schemeClr val="accent3"/>
            </a:solidFill>
            <a:ln>
              <a:noFill/>
            </a:ln>
            <a:effectLst/>
            <a:sp3d/>
          </c:spPr>
          <c:invertIfNegative val="0"/>
          <c:cat>
            <c:strRef>
              <c:f>Data_2!$O$22:$P$22</c:f>
              <c:strCache>
                <c:ptCount val="2"/>
                <c:pt idx="0">
                  <c:v>Comparision 1</c:v>
                </c:pt>
                <c:pt idx="1">
                  <c:v>Comparision 2</c:v>
                </c:pt>
              </c:strCache>
            </c:strRef>
          </c:cat>
          <c:val>
            <c:numRef>
              <c:f>Data_2!$O$25:$P$25</c:f>
              <c:numCache>
                <c:formatCode>General</c:formatCode>
                <c:ptCount val="2"/>
                <c:pt idx="0">
                  <c:v>0</c:v>
                </c:pt>
                <c:pt idx="1">
                  <c:v>34117851</c:v>
                </c:pt>
              </c:numCache>
            </c:numRef>
          </c:val>
          <c:extLst>
            <c:ext xmlns:c16="http://schemas.microsoft.com/office/drawing/2014/chart" uri="{C3380CC4-5D6E-409C-BE32-E72D297353CC}">
              <c16:uniqueId val="{00000002-BF87-4BAD-BB24-75A5E3973C1E}"/>
            </c:ext>
          </c:extLst>
        </c:ser>
        <c:ser>
          <c:idx val="3"/>
          <c:order val="3"/>
          <c:tx>
            <c:strRef>
              <c:f>Data_2!$N$26</c:f>
              <c:strCache>
                <c:ptCount val="1"/>
                <c:pt idx="0">
                  <c:v>Vaccinated_2</c:v>
                </c:pt>
              </c:strCache>
            </c:strRef>
          </c:tx>
          <c:spPr>
            <a:solidFill>
              <a:schemeClr val="accent4"/>
            </a:solidFill>
            <a:ln>
              <a:noFill/>
            </a:ln>
            <a:effectLst/>
            <a:sp3d/>
          </c:spPr>
          <c:invertIfNegative val="0"/>
          <c:cat>
            <c:strRef>
              <c:f>Data_2!$O$22:$P$22</c:f>
              <c:strCache>
                <c:ptCount val="2"/>
                <c:pt idx="0">
                  <c:v>Comparision 1</c:v>
                </c:pt>
                <c:pt idx="1">
                  <c:v>Comparision 2</c:v>
                </c:pt>
              </c:strCache>
            </c:strRef>
          </c:cat>
          <c:val>
            <c:numRef>
              <c:f>Data_2!$O$26:$P$26</c:f>
              <c:numCache>
                <c:formatCode>General</c:formatCode>
                <c:ptCount val="2"/>
                <c:pt idx="0">
                  <c:v>0</c:v>
                </c:pt>
                <c:pt idx="1">
                  <c:v>50474038</c:v>
                </c:pt>
              </c:numCache>
            </c:numRef>
          </c:val>
          <c:extLst>
            <c:ext xmlns:c16="http://schemas.microsoft.com/office/drawing/2014/chart" uri="{C3380CC4-5D6E-409C-BE32-E72D297353CC}">
              <c16:uniqueId val="{00000003-BF87-4BAD-BB24-75A5E3973C1E}"/>
            </c:ext>
          </c:extLst>
        </c:ser>
        <c:ser>
          <c:idx val="4"/>
          <c:order val="4"/>
          <c:tx>
            <c:strRef>
              <c:f>Data_2!$N$27</c:f>
              <c:strCache>
                <c:ptCount val="1"/>
                <c:pt idx="0">
                  <c:v>Recovered</c:v>
                </c:pt>
              </c:strCache>
            </c:strRef>
          </c:tx>
          <c:spPr>
            <a:solidFill>
              <a:schemeClr val="accent5"/>
            </a:solidFill>
            <a:ln>
              <a:noFill/>
            </a:ln>
            <a:effectLst/>
            <a:sp3d/>
          </c:spPr>
          <c:invertIfNegative val="0"/>
          <c:cat>
            <c:strRef>
              <c:f>Data_2!$O$22:$P$22</c:f>
              <c:strCache>
                <c:ptCount val="2"/>
                <c:pt idx="0">
                  <c:v>Comparision 1</c:v>
                </c:pt>
                <c:pt idx="1">
                  <c:v>Comparision 2</c:v>
                </c:pt>
              </c:strCache>
            </c:strRef>
          </c:cat>
          <c:val>
            <c:numRef>
              <c:f>Data_2!$O$27:$P$27</c:f>
              <c:numCache>
                <c:formatCode>General</c:formatCode>
                <c:ptCount val="2"/>
                <c:pt idx="0">
                  <c:v>1276942</c:v>
                </c:pt>
                <c:pt idx="1">
                  <c:v>226266</c:v>
                </c:pt>
              </c:numCache>
            </c:numRef>
          </c:val>
          <c:extLst>
            <c:ext xmlns:c16="http://schemas.microsoft.com/office/drawing/2014/chart" uri="{C3380CC4-5D6E-409C-BE32-E72D297353CC}">
              <c16:uniqueId val="{00000004-BF87-4BAD-BB24-75A5E3973C1E}"/>
            </c:ext>
          </c:extLst>
        </c:ser>
        <c:ser>
          <c:idx val="5"/>
          <c:order val="5"/>
          <c:tx>
            <c:strRef>
              <c:f>Data_2!$N$28</c:f>
              <c:strCache>
                <c:ptCount val="1"/>
                <c:pt idx="0">
                  <c:v>Deaths</c:v>
                </c:pt>
              </c:strCache>
            </c:strRef>
          </c:tx>
          <c:spPr>
            <a:solidFill>
              <a:schemeClr val="accent6"/>
            </a:solidFill>
            <a:ln>
              <a:noFill/>
            </a:ln>
            <a:effectLst/>
            <a:sp3d/>
          </c:spPr>
          <c:invertIfNegative val="0"/>
          <c:cat>
            <c:strRef>
              <c:f>Data_2!$O$22:$P$22</c:f>
              <c:strCache>
                <c:ptCount val="2"/>
                <c:pt idx="0">
                  <c:v>Comparision 1</c:v>
                </c:pt>
                <c:pt idx="1">
                  <c:v>Comparision 2</c:v>
                </c:pt>
              </c:strCache>
            </c:strRef>
          </c:cat>
          <c:val>
            <c:numRef>
              <c:f>Data_2!$O$28:$P$28</c:f>
              <c:numCache>
                <c:formatCode>General</c:formatCode>
                <c:ptCount val="2"/>
                <c:pt idx="0">
                  <c:v>16314</c:v>
                </c:pt>
                <c:pt idx="1">
                  <c:v>8294</c:v>
                </c:pt>
              </c:numCache>
            </c:numRef>
          </c:val>
          <c:extLst>
            <c:ext xmlns:c16="http://schemas.microsoft.com/office/drawing/2014/chart" uri="{C3380CC4-5D6E-409C-BE32-E72D297353CC}">
              <c16:uniqueId val="{00000005-BF87-4BAD-BB24-75A5E3973C1E}"/>
            </c:ext>
          </c:extLst>
        </c:ser>
        <c:dLbls>
          <c:showLegendKey val="0"/>
          <c:showVal val="0"/>
          <c:showCatName val="0"/>
          <c:showSerName val="0"/>
          <c:showPercent val="0"/>
          <c:showBubbleSize val="0"/>
        </c:dLbls>
        <c:gapWidth val="150"/>
        <c:shape val="box"/>
        <c:axId val="863455647"/>
        <c:axId val="863450847"/>
        <c:axId val="0"/>
      </c:bar3DChart>
      <c:catAx>
        <c:axId val="863455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63450847"/>
        <c:crosses val="autoZero"/>
        <c:auto val="1"/>
        <c:lblAlgn val="ctr"/>
        <c:lblOffset val="100"/>
        <c:noMultiLvlLbl val="0"/>
      </c:catAx>
      <c:valAx>
        <c:axId val="8634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crossAx val="863455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50" b="0" i="0" u="none" strike="noStrike" kern="1200" baseline="0">
                <a:solidFill>
                  <a:schemeClr val="dk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5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Count of Cities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Dashboard_4!$AD$4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Dashboard_4!$AE$4</c:f>
              <c:numCache>
                <c:formatCode>General</c:formatCode>
                <c:ptCount val="1"/>
                <c:pt idx="0">
                  <c:v>266</c:v>
                </c:pt>
              </c:numCache>
            </c:numRef>
          </c:val>
          <c:extLst>
            <c:ext xmlns:c16="http://schemas.microsoft.com/office/drawing/2014/chart" uri="{C3380CC4-5D6E-409C-BE32-E72D297353CC}">
              <c16:uniqueId val="{00000000-1527-446F-875F-9453D65C86D6}"/>
            </c:ext>
          </c:extLst>
        </c:ser>
        <c:ser>
          <c:idx val="1"/>
          <c:order val="1"/>
          <c:tx>
            <c:strRef>
              <c:f>Dashboard_4!$AD$5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Dashboard_4!$AE$5</c:f>
              <c:numCache>
                <c:formatCode>General</c:formatCode>
                <c:ptCount val="1"/>
                <c:pt idx="0">
                  <c:v>233</c:v>
                </c:pt>
              </c:numCache>
            </c:numRef>
          </c:val>
          <c:extLst>
            <c:ext xmlns:c16="http://schemas.microsoft.com/office/drawing/2014/chart" uri="{C3380CC4-5D6E-409C-BE32-E72D297353CC}">
              <c16:uniqueId val="{00000001-1527-446F-875F-9453D65C86D6}"/>
            </c:ext>
          </c:extLst>
        </c:ser>
        <c:ser>
          <c:idx val="2"/>
          <c:order val="2"/>
          <c:tx>
            <c:strRef>
              <c:f>Dashboard_4!$AD$6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Dashboard_4!$AE$6</c:f>
              <c:numCache>
                <c:formatCode>General</c:formatCode>
                <c:ptCount val="1"/>
                <c:pt idx="0">
                  <c:v>146</c:v>
                </c:pt>
              </c:numCache>
            </c:numRef>
          </c:val>
          <c:extLst>
            <c:ext xmlns:c16="http://schemas.microsoft.com/office/drawing/2014/chart" uri="{C3380CC4-5D6E-409C-BE32-E72D297353CC}">
              <c16:uniqueId val="{00000002-1527-446F-875F-9453D65C86D6}"/>
            </c:ext>
          </c:extLst>
        </c:ser>
        <c:ser>
          <c:idx val="3"/>
          <c:order val="3"/>
          <c:tx>
            <c:strRef>
              <c:f>Dashboard_4!$AD$7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Dashboard_4!$AE$7</c:f>
              <c:numCache>
                <c:formatCode>General</c:formatCode>
                <c:ptCount val="1"/>
                <c:pt idx="0">
                  <c:v>57</c:v>
                </c:pt>
              </c:numCache>
            </c:numRef>
          </c:val>
          <c:extLst>
            <c:ext xmlns:c16="http://schemas.microsoft.com/office/drawing/2014/chart" uri="{C3380CC4-5D6E-409C-BE32-E72D297353CC}">
              <c16:uniqueId val="{00000003-1527-446F-875F-9453D65C86D6}"/>
            </c:ext>
          </c:extLst>
        </c:ser>
        <c:ser>
          <c:idx val="4"/>
          <c:order val="4"/>
          <c:tx>
            <c:strRef>
              <c:f>Dashboard_4!$AD$8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Dashboard_4!$AE$8</c:f>
              <c:numCache>
                <c:formatCode>General</c:formatCode>
                <c:ptCount val="1"/>
                <c:pt idx="0">
                  <c:v>5</c:v>
                </c:pt>
              </c:numCache>
            </c:numRef>
          </c:val>
          <c:extLst>
            <c:ext xmlns:c16="http://schemas.microsoft.com/office/drawing/2014/chart" uri="{C3380CC4-5D6E-409C-BE32-E72D297353CC}">
              <c16:uniqueId val="{00000004-1527-446F-875F-9453D65C86D6}"/>
            </c:ext>
          </c:extLst>
        </c:ser>
        <c:dLbls>
          <c:dLblPos val="outEnd"/>
          <c:showLegendKey val="0"/>
          <c:showVal val="1"/>
          <c:showCatName val="0"/>
          <c:showSerName val="0"/>
          <c:showPercent val="0"/>
          <c:showBubbleSize val="0"/>
        </c:dLbls>
        <c:gapWidth val="182"/>
        <c:axId val="1636947296"/>
        <c:axId val="1636930976"/>
      </c:barChart>
      <c:catAx>
        <c:axId val="16369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0976"/>
        <c:crosses val="autoZero"/>
        <c:auto val="1"/>
        <c:lblAlgn val="ctr"/>
        <c:lblOffset val="100"/>
        <c:noMultiLvlLbl val="0"/>
      </c:catAx>
      <c:valAx>
        <c:axId val="16369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4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Deaths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0"/>
          <c:order val="0"/>
          <c:tx>
            <c:strRef>
              <c:f>Dashboard_4!$AF$3</c:f>
              <c:strCache>
                <c:ptCount val="1"/>
                <c:pt idx="0">
                  <c:v>total_deaths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25-4802-923E-495386FC27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25-4802-923E-495386FC27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25-4802-923E-495386FC27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25-4802-923E-495386FC27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1AD7-4D92-8E92-534177CB70B6}"/>
              </c:ext>
            </c:extLst>
          </c:dPt>
          <c:dLbls>
            <c:dLbl>
              <c:idx val="4"/>
              <c:dLblPos val="outEnd"/>
              <c:showLegendKey val="0"/>
              <c:showVal val="0"/>
              <c:showCatName val="1"/>
              <c:showSerName val="0"/>
              <c:showPercent val="1"/>
              <c:showBubbleSize val="0"/>
              <c:extLst>
                <c:ext xmlns:c15="http://schemas.microsoft.com/office/drawing/2012/chart" uri="{CE6537A1-D6FC-4f65-9D91-7224C49458BB}">
                  <c15:layout>
                    <c:manualLayout>
                      <c:w val="0.15035655158489805"/>
                      <c:h val="0.10804267496782242"/>
                    </c:manualLayout>
                  </c15:layout>
                </c:ext>
                <c:ext xmlns:c16="http://schemas.microsoft.com/office/drawing/2014/chart" uri="{C3380CC4-5D6E-409C-BE32-E72D297353CC}">
                  <c16:uniqueId val="{00000001-1AD7-4D92-8E92-534177CB70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Dashboard_4!$AD$4:$AD$8</c:f>
              <c:strCache>
                <c:ptCount val="5"/>
                <c:pt idx="0">
                  <c:v>CATEGORY A</c:v>
                </c:pt>
                <c:pt idx="1">
                  <c:v>CATEGORY B</c:v>
                </c:pt>
                <c:pt idx="2">
                  <c:v>CATEGORY C</c:v>
                </c:pt>
                <c:pt idx="3">
                  <c:v>CATEGORY D</c:v>
                </c:pt>
                <c:pt idx="4">
                  <c:v>CATEGORY E</c:v>
                </c:pt>
              </c:strCache>
            </c:strRef>
          </c:cat>
          <c:val>
            <c:numRef>
              <c:f>Dashboard_4!$AF$4:$AF$8</c:f>
              <c:numCache>
                <c:formatCode>General</c:formatCode>
                <c:ptCount val="5"/>
                <c:pt idx="0">
                  <c:v>136000</c:v>
                </c:pt>
                <c:pt idx="1">
                  <c:v>171297</c:v>
                </c:pt>
                <c:pt idx="2">
                  <c:v>31766</c:v>
                </c:pt>
                <c:pt idx="3">
                  <c:v>55276</c:v>
                </c:pt>
                <c:pt idx="4">
                  <c:v>42290</c:v>
                </c:pt>
              </c:numCache>
            </c:numRef>
          </c:val>
          <c:extLst>
            <c:ext xmlns:c16="http://schemas.microsoft.com/office/drawing/2014/chart" uri="{C3380CC4-5D6E-409C-BE32-E72D297353CC}">
              <c16:uniqueId val="{00000000-1AD7-4D92-8E92-534177CB70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Death %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Dashboard_4!$AD$4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Dashboard_4!$AG$4</c:f>
              <c:numCache>
                <c:formatCode>General</c:formatCode>
                <c:ptCount val="1"/>
                <c:pt idx="0">
                  <c:v>0.03</c:v>
                </c:pt>
              </c:numCache>
            </c:numRef>
          </c:val>
          <c:extLst>
            <c:ext xmlns:c16="http://schemas.microsoft.com/office/drawing/2014/chart" uri="{C3380CC4-5D6E-409C-BE32-E72D297353CC}">
              <c16:uniqueId val="{00000000-CB10-441C-A435-AD91960E8700}"/>
            </c:ext>
          </c:extLst>
        </c:ser>
        <c:ser>
          <c:idx val="1"/>
          <c:order val="1"/>
          <c:tx>
            <c:strRef>
              <c:f>Dashboard_4!$AD$5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Dashboard_4!$AG$5</c:f>
              <c:numCache>
                <c:formatCode>General</c:formatCode>
                <c:ptCount val="1"/>
                <c:pt idx="0">
                  <c:v>0.04</c:v>
                </c:pt>
              </c:numCache>
            </c:numRef>
          </c:val>
          <c:extLst>
            <c:ext xmlns:c16="http://schemas.microsoft.com/office/drawing/2014/chart" uri="{C3380CC4-5D6E-409C-BE32-E72D297353CC}">
              <c16:uniqueId val="{00000001-CB10-441C-A435-AD91960E8700}"/>
            </c:ext>
          </c:extLst>
        </c:ser>
        <c:ser>
          <c:idx val="2"/>
          <c:order val="2"/>
          <c:tx>
            <c:strRef>
              <c:f>Dashboard_4!$AD$6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Dashboard_4!$AG$6</c:f>
              <c:numCache>
                <c:formatCode>General</c:formatCode>
                <c:ptCount val="1"/>
                <c:pt idx="0">
                  <c:v>0.02</c:v>
                </c:pt>
              </c:numCache>
            </c:numRef>
          </c:val>
          <c:extLst>
            <c:ext xmlns:c16="http://schemas.microsoft.com/office/drawing/2014/chart" uri="{C3380CC4-5D6E-409C-BE32-E72D297353CC}">
              <c16:uniqueId val="{00000002-CB10-441C-A435-AD91960E8700}"/>
            </c:ext>
          </c:extLst>
        </c:ser>
        <c:ser>
          <c:idx val="3"/>
          <c:order val="3"/>
          <c:tx>
            <c:strRef>
              <c:f>Dashboard_4!$AD$7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Dashboard_4!$AG$7</c:f>
              <c:numCache>
                <c:formatCode>General</c:formatCode>
                <c:ptCount val="1"/>
                <c:pt idx="0">
                  <c:v>7.0000000000000007E-2</c:v>
                </c:pt>
              </c:numCache>
            </c:numRef>
          </c:val>
          <c:extLst>
            <c:ext xmlns:c16="http://schemas.microsoft.com/office/drawing/2014/chart" uri="{C3380CC4-5D6E-409C-BE32-E72D297353CC}">
              <c16:uniqueId val="{00000003-CB10-441C-A435-AD91960E8700}"/>
            </c:ext>
          </c:extLst>
        </c:ser>
        <c:ser>
          <c:idx val="4"/>
          <c:order val="4"/>
          <c:tx>
            <c:strRef>
              <c:f>Dashboard_4!$AD$8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Dashboard_4!$AG$8</c:f>
              <c:numCache>
                <c:formatCode>General</c:formatCode>
                <c:ptCount val="1"/>
                <c:pt idx="0">
                  <c:v>0.14000000000000001</c:v>
                </c:pt>
              </c:numCache>
            </c:numRef>
          </c:val>
          <c:extLst>
            <c:ext xmlns:c16="http://schemas.microsoft.com/office/drawing/2014/chart" uri="{C3380CC4-5D6E-409C-BE32-E72D297353CC}">
              <c16:uniqueId val="{00000004-CB10-441C-A435-AD91960E8700}"/>
            </c:ext>
          </c:extLst>
        </c:ser>
        <c:dLbls>
          <c:dLblPos val="outEnd"/>
          <c:showLegendKey val="0"/>
          <c:showVal val="1"/>
          <c:showCatName val="0"/>
          <c:showSerName val="0"/>
          <c:showPercent val="0"/>
          <c:showBubbleSize val="0"/>
        </c:dLbls>
        <c:gapWidth val="219"/>
        <c:overlap val="-27"/>
        <c:axId val="1636938656"/>
        <c:axId val="1636939136"/>
      </c:barChart>
      <c:catAx>
        <c:axId val="16369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9136"/>
        <c:crosses val="autoZero"/>
        <c:auto val="1"/>
        <c:lblAlgn val="ctr"/>
        <c:lblOffset val="100"/>
        <c:noMultiLvlLbl val="0"/>
      </c:catAx>
      <c:valAx>
        <c:axId val="16369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Population</a:t>
          </a:r>
        </a:p>
      </cx:txPr>
    </cx:title>
    <cx:plotArea>
      <cx:plotAreaRegion>
        <cx:series layoutId="regionMap" uniqueId="{71AB0B45-7B6E-4F73-AC5E-814661E10212}">
          <cx:tx>
            <cx:txData>
              <cx:f>_xlchart.v5.18</cx:f>
              <cx:v>Population</cx:v>
            </cx:txData>
          </cx:tx>
          <cx:dataLabels>
            <cx:visibility seriesName="0" categoryName="0" value="1"/>
          </cx:dataLabels>
          <cx:dataId val="0"/>
          <cx:layoutPr>
            <cx:geography cultureLanguage="en-US" cultureRegion="IN" attribution="Powered by Bing">
              <cx:geoCache provider="{E9337A44-BEBE-4D9F-B70C-5C5E7DAFC167}">
                <cx:binary>1HzZcuNIsuWvpOXDPA1UsSGWnq42qwDAndSe2wuMqVRh3wI7vn5cKSlLYrEq1dPqsStaLiaBATri
hB8/7uHBf94M/7hJb/fm3ZClef2Pm+HX92HTlP/45Zf6JrzN9vVJFt2Yoi5+b05uiuyX4vffo5vb
X76ZfR/lwS8EYfbLTbg3ze3w/l//hLsFt8WmuNk3UZGft7dmvLit27Sp/+ba0Uvv9t+yKHejujHR
TYN/ff/xtm7e6ds82Kfv393mTdSMV2N5++v7Z298/+6Xw9v96aPfpWBd036DsYSeSJthGwnx/l1a
5MHD76U4UYJwxai6f9mPn7nbZzDuhcZ8N2X/7Zu5rWt4oO//Hwx+Zj1c0+/f3RRt3txNXABz+Ov7
Zf4t2r9/F9WFc3/BKe5MX+6+P+svz6f8X/88+AU8/cFvnqByOFU/u/QnUK6bZm/2SbjPvz1O0H8O
CkUnmBJEOOf3ky+fYSPUCUE2pcImj595D8oLjTkOyrPBB6Bcr98UKFf7LErf7fbf2sf5+c8xwfgE
YY4Rlo8e8RwTecKQQIAL+NG9c95j8jJbjkPydOwBIlew+N+Qm1zs433dgJc8Ts5/DgjhJ7ZklFAp
HijqOSB3xIYwkVig768DAnuRRcdheTL0AJWL1ZtC5az91kKMM2Z8PVjAT6QimBMgsO8v/BwWdSK4
JIKw+6sILj91l5eZdByXp2MPgDn7/KaAOf0W1SGEvFeL8ujExhQxRu1jviLZCSMgAyhS96gc+MrP
zTkOyOO4AzBOL94UGJdRkkTZK4IhTmzgJArB4igYEEmEIIqpBwfijx99H1B+bs5xMB7HHYBx+bZC
+zaaCrN/TTToCUXCxog+F1mKnEjKEVGI3aNEn8PwAkOO4/Bj4AEQ2y9vyit0BDnP45S8QjS3T7hQ
0sY2PRY2JFxGinNwisfPvPeGn5pxHISHYQcQ6LdFTPM2htyjeZyQVwCBnHBFBAbhdIyZBD6xlQDi
4uzxM+9BeIEhx2H4MfAAiPnb0lHb/bdw3L87M/tvt3X4ODevgAc9sSkIWNuWx5xCyBMipeKU4uMU
9WKzjqNz+FgHIG3P3hRhnbV5vP/6euBAki4Zwcy+o6QnlRNhnzAMEpfRB4l7IKZ+bsdxNB7HHaBw
pt8UCr/l30LzX3AVbJ+Am3Bh0wM01IniNoQN8hDGD9Lzl9tzHJXD8Qfo/Pa2fGR7G4T7dD++Zuph
A4dBhZGKo3UThU+IgIxQoIdSl3r00PvQ8iKLjkPzZOgBKtvNm/KZq9t0D1Xf/BVRweIEQgoXnAI7
PSUvdYJAZxH5oMLQgep9kSnH4Xgy9ACOq/mbguM30+Z7qPin/4WAD6mholQqyEe+v56TmeInGAkq
QArfvw5Sw3/LsuMoHbnFAVq/XbwptDb7b1CefySV/1yTUXqi7qrAdwn6/eu5AwGCkMUwhh6i/4ED
/dyc47g8jjsAY/PbmwLj+x7Df8Ft+Iki1Ob4wWvuiopPSE1C9YsD0wGr3SN2gMmLrToOzcHwA4Su
35YCWN8aEACv5y4YnTBwFAyvo+7CYdtEEg6K+QfhPS0H/9yc45g8jjsAY/22Ar9zt60YBXvzmvyF
TqC4CIpMPsz4c18R/ERIZEPO+bCrcpDqv8yk46A8HXsAjLN4Uzy23pt83+yT13QUdiIwYoSx4/sm
EPqhQAblseMc9iKLjsPyZOgBKuvf3hQq2z2UJPd12JjXxEWdMJsg2B152Bt5LsnAXzCSisFO4yNp
PiQuLzPmOCTPnuQAlO3bcpVFlP2XxDLF91Efai1Hq2PihFBOMOUPxbMDsfzvGHYcpT/f4QCqxduK
/at9lrXvIOS8W4MXZZF5XNGvopqhOKNs2JE/KgPsu8QG2l0eLx9gdW/Z/9pn5f95iW3H4Tp6kwPE
Vm9rN2yxN+Or1gWIOsFKYsUOygL8BKqZsGfP/sKXfm7HcUx+PMABDou3lWTOi9eMOPYJ5dDXoog8
6ivsBNnQmccJub98UF/+iS3Hcfg+6ACD+duK/rs9NEYCeb0eaUGHEeJYQng5SloKuiY47M6AXr5/
HZSWX2LQcTT+GHkAye7N5S9NE9Wvm8AQqBhzLpkCVfb9hZ8n++QEMUyEjQ4EmROG+5dYcxyS56MP
YHGu3pRO3uyTOtx/629vy9dzFuj7IgL6hZWUz/AQQFeMKKjwH/DUC604DsezwQdobNw3hcYKkpZX
7h+Gpm4O1TCiHgtezyGBZgobKi6U8IcAc5Djv8ii47g8GXqAyup/dtpyvJf2af/ds3f8u1325ATK
j1DUP9RV6i7Ucwlg3XPZgY88dL7/tRnHUXgY9szi/9lt9O4+2+ffUw83al+PlAg00hNFGAja56RE
Id8AWrLFQww58IAXm3N8/g+GH3iC+z/bE55ZC8dOrkxUtq9ZUQF2Egw6jEDhPgMFtoIFIwLc4QGU
A2d4gSHH4fgx8NmjwZO9rSTjt7p+1cZHyOmg5VcqfDTNuOt/BBWlkDpecPypNcexeBh2gMRvl28q
ZLu3aRi9IkvJE86groug/nFE0QpxgrHNBGwr3id8B8WRn1pzHImHYQdIuG8rw9ju8zt2ekUsoAxP
GcRk6IW/fz3nKDhVAm2q0C/8x6GTp/tVL7DnOBo/Bh7gsX1b53ygHepHJN9FN8VXOFe5rO/S8vr1
MMLQpgp+QiR6HtW/t2xjULVPsHsKzv+jcccB+9ubHYD42/9nEP/6vOOPo6AubF9538+QPjny+PdX
v88DHG49GPp3h1TuZ3/57df30DJBiGCQq/84nnp3n2dnfw5k07HBt3CK7Nf3gkAPBoFbgo7gyGYc
hEQPp2PhCjRl3ikIhDETDPpkYIXkhWlCOOkKG5+UCyKheEDgXJgCW+qifbgEDg9xzkagxG1C2Y+T
vGdFOgZF/mNmHn5+l7fZWRHlTf3rewXtBOX92+6eFGySkjIC+RfH7K6XGj6ovNlfwGlheDf+36Wx
qp7lmHk4jn5vBd8JY89Lrq5iv0w0irGXjmLQneVfRQE5Lyf+WZhg3qovYd+mGlvB2g+nD0nL52Vk
z7BlefFmis2q6W1nEKkX+N027NGHitB50gSzcrLn8WQWJnVUYnksLdfYOLyVM95bnp8GrpomJ43N
glXpMuH0nBt7Z3M67yt2zny8Y4UmPPg6BOFsLJUn0+pSWuXlNPiez6nDwsJJMqTT5uuUXo5B5cXZ
NLcHPhOs34pSLtsg2+CS7XI2fCgpc8omP+M28spxnKcZ17Fp3JH4V9OYSlf67KrmwcL08Wnms1yL
UGW6ts1i8vtOx0F63gRiQcs6diK7+9IYdYWk+RQzmLYAsTn1+bKyEk9mzY3VULcqsw2LU+/J6jsC
JL4D6k9ACiQUhQUFKwcW01Mgx8yQOkQW89KqcoOc60xkm6CvTu1xPBXGqnUYJk4yCc9qbacDdP7e
AAYVxOcGgCaAfREE2bxgCDpcnhsQVUoWikS+Z+V6KstoI1szG1CKdTfatpeE5JT5CZ+3/nQWV9OH
Lo/oBs5YWMuM00gLfTvSxswmbrjTJTSaCexnnl9MmyE1i7ZKEofLwFqiJtHZVCOH2WnmzvN+VDox
uNayT72eqlEPKddF4dsLX9F1NZhYh8JHXluTm7H3R90P03mLovlUR9gB//tIK7L2xbCVcbvOq7Ba
FVUZwO4L0MMDfT0gdO96N0U5migIH87R//jxX1dFBn++j/njl3fH8P/4aft4fv9v3zW/Le52buvD
N91Z8+NeYMyDdXfs9eyHP7HpX/Dl/dcB/MXFl5EpCBQGJZ2/ZtKDlqQ/mPRh5D2NwrE/WNeQbAEl
QvctwX/QqDgB3U+wrRicr4UztFBLfaBRaHuHrwuADlFQrMDo9l0S90ijII6g8e17xsAwQ5z8OzR6
17j9bPFjBRUTBo3BcApLwD7u3fUnNNrkjeKmtbt5FfFRZyzbhH6s2/rDNMxEPsxTEZx2/W3Lkt/x
SM+7VF3d/fVHvCp7y8GJWLJW7MLSOosGe1uXttS8UMjD7Ricjoydig6n1yJAO5wsoqTa5tWUzFjL
HdtH0d4K2lL7NKxnT6B4WLRP44MNnvunR2MMutWkLWBqofxz8GhtzZNusLtuDp86uYzUq76Meq+L
cqyzynczOpz2Hfhr3drneTbMLTjcsLZRSz3oTPyGRVeuVAxOFTbll3YM8SxtWiD96hPhUblB3M2B
Js9MVbN1m4+Bkwyun1vZZVIGSyPGcdXc/ZPUVu3CDZnTMTyuW1E6CVODFhUPz8c0iNdirCqvNihZ
dqzvdZT19Znpw9vCr3cI23g7lhIijE2zeaKidcQKz2djsQlLHGiiylXIs+EyHJPxdMAq1EHqe0PM
1WIYk2aF+iHQrMyb2VgQ3eaNv/MnVutA2Psia9JFisJlb5TcdFxspd+2nwu0qPN+nkxd8cnPiSuL
kH7OG2tmZTaa5Uy087Eqa7eTJjoPR7uYBTWbtpMftdrAmeX5EJXT2s+axKlCJXRdjB+CEJ9VvCh1
UobdaV8Yt61Yui4LwxdTD8yJGrEakO87nKUXZUQX8HUa0W5KFdqm1EU9INaYjLhhHAi3ZBmHgBmj
VWkbXWaYXdrDba/MjlvhpDNDE3fMOHG6PLG0TMbaSYcGOwhH0aoMKhdTeSVFHS0U6izH1FE7K+qE
OG2IvlQdTq4bLqO5nVbXddQrzcYuc9nQFysmh2Ax8o8ILXsrBBoOOjKPW5LPui6vHZJ7pHXzssqX
PJuw23EU6RFNXwvwQN2jcUb9aZ7U5Vq01aAr+KYQnYXFAlXRjg6BQ+zsdAjQlYh6bWca4aR36JBv
LSQaR8VDomPmaztoq1XcsOucRmSGOP2aRMpfsqn3ikJOq9HwDymuR7dB0YUakm6JK2k2vkm7Vd4T
Lwq62CUmkHMc9/lV1dvrkdVmHRD/S1kKs6EsrPUgA3vNBzveZX3/JW18X9dTdTo0cm4sFjqxqTzK
wyUhk2671HZYrYxOpJ/ooZjOxdQsLRxuaAOCrCmzc9YHXmyloHKUPSvi5LqNq7Mo7k6T2HKkLYWW
LZ+Rni3NRCI9CLRIJuImaej0gL+2OxO58I0e27avtaJ15sjehI6oYuaoG0uY3kGh/CCKPNeVXQSz
piOBthV2Rk9Vie8Wyt8USfGZRzjRqk6XmAOFNV0AKySytB/TQHc0K7wip9sptec5H0tdWmmulZUv
6TRsCm52CRsX3KYeAs9xAmrmNR4c45+mY7wrjdkkWbatyUWI6Q3F/opzUzt8mrYW67wqFvOo9Rdx
aC3rsOgdlrHAox0PdJxE1yNKYAZTXnty2Ex1uzN+HcP6GZygj79OvjE6iLtlHk+jZ7tqRJ0Opnpd
BEkPF5gL9ro8WfC81lYSf2mDGjshrVyDZe+SPM20n7GPjWU+J7UoXdvimSaRiDWuV6z0t6BvLixr
XaDWOEWQO7aMdFj4a5LLj4AnkB9Zwld0cN32NnGGIpp3YXAVRQiA6aZVUSoxAyHKA7Hh1Ycoaz60
FtApH5CummAJdq5QZSIHpY0LPrMoTLKyyqrWkzFbO8xjuMK3TZO6LEpKjbNpl0mNhn4JfROpJiJz
7bw8ExQt8vo0lz3Vgoxfeui1ADby17DEmMN7rrRt9bWbtxDMYN9MgdeEH9Ox35rJzAu4/cjIhvv9
xjAxt7mXWbh0RiQmr7aC+Zhgr80hJkGD55ckDxqdii8mCj/gyJz6Sv0+jurWUhPot5AuyyjcRD6t
HAh5n/h0Gtbp52R0pPlY5Fni0K7IdBsFtlZxu0WomYcotVxK22LR5tYuHsHGLEkFHKctB01Y9BWR
T4MRn6whW8ienYmgNg5Ggea8Drx2GgsH9qROUZdfkl7sipEkXueHCGiMfJPdAIQXffStol2mXQZL
1y8iTSOFnNGibF4EYrpEdZLpTvROEcZKZ9iKvSkPb6cCEiouHRGHaIHt6GMfxonbWt1lzrCl7co6
b6fmJmuQWCQF/YwK82WojHAKYSGvo2LeGqAXIoNESzUhNzBR4nLZrXhPKk3SVs7bCYIfr+HHPG5C
PSmfeqrJZmOeTV4bTxdTobCOISEIA9I7YWmnbtrF26TxXVmBV6N6OB/zuNK1KRw/qxPHhEmj1VS1
M7selM5TCO5rO0X1DDFIdaLqpi5j7pZJzeddlRUavu5kHlRhADRhq8u+2KG73Chine7DuplzXADz
dvbKssxq6E3vCQgNQDitngJTeoXsZ7UaT8Og5rrrPsNDtttEJWyWGNDyNbYmjWjydRgkdv1Sfhyx
PavyPNFd3n4qB2M7Rpidxf1VTP3yq11/wanZ4qiKdGSq2Oma+MvApSdrTrWUUeNZfbMMs7pbMWOf
s5RmmjUAYV0acJnWLucd8evN938kEl6UoHheh+GSK0G1asEOnPWBViZNdBGySTOMY2+QtHaqyOrn
TW2V2tSezdJpFo2mnmWyDXVlGNZ1PRgnTe8WmDqtOshyZZDfkCAGFo7as3xgmQ4HNXk2rMxIVJGL
DcCrbDqHR4JUuw5cLionAy7MWwU3rdy6ZQrEARM66dUH5AcapcPkMBLd8d+OE9ufMWFBQOQjdcYM
2U4/odM+G/NFL6yPBcGAVZVeBE2xt6wStBhfMZzXs1GIzqlF558mJtoowRbhZNtO0lrFBuWsdeyU
phtMksQNhhJ7scwsJ2z986KLhBuKstWp3dROm3WX9iivoFww6xuaznkxFprb6vewxwNIxPiy6paS
TuW6VPTKBBFxp2bK3dzPAz31vj+z9qmCiDuV/SKbILtsOY4Xvp9tRyuv51GfXCSo/UTGMQYO6m2d
BtmubkdP9vl0VpRhCbxgQLz1rFskuO3nSrXXXYx3JGCBU5WUzqvhquos43JaW07TrMMyd6KyE17Q
T9TtUXfOadHO0MAUaL/4Q9QvY1SIHWiLog36OWlBf8uEiCUvWp0oE86NaZyypMizssLp6Ljyu9Rf
cmrNxl6C6olG7HDLB9etPGmX2bWBIJPE400pOYTVKUlnQY/c2s4+ybK/TEdfgDcEoddkIQEOqLzO
hinnQ5JqmlnZPEJf4hR0a9IGKzvpv8rE5i6wdutUEoJjAU1cl0pW55J1W1aVyXlndXQXBNM17jN+
1qoYFFGq8mWZknKWjmyWWqk2SRbqPip3vKTbxudQohlA0+DO60RaOyG3oRDiGyfj8TyTMnRje5hJ
3yZz2UOWgNpZO/VqFmPxtQlBPOUCbdqiIqdx0mzHOg42LLfIqSILyfrw1M5qeJK6CxcRtzULBzQP
O14s/b5PdSljMh9HyKlqbPoZ6glxAjlJx0975FGaxqehkXKdFHhFm+6jMgHXUZ6AAGKaZK4QFpkZ
2xsi0WwzE1zROPbaMlr0hnUXiATdRRBChClbEy9VM3A9VHk4Uz7p1nH5OYMjinMUiGpHaxzOApjV
8ywWSHdxl80rCa4TD+S2NOEmIb10W/hatJ1dDdIpEkzcqDDDdsjDYTuBYYtMdl+iMUtH/ccFCwED
9bFa4tGqlxJYesqK2TTa1gXtLJBuQ9ForqppnQx556m4sZwY43yhkuk6GkevTib7CgjR3sXdALWq
0j+vIt9cpNSEriJ5tQiKZtVKmeQ6qc8qKExe1SFkNnY5uTEuh8+2JKsOiy8Z67Jlhiq6IeqCmjTc
Df1m6EzvdulY6UIScMSm/1JN4QVI9L2YxFdiE0+GgdF+JL8aCWrP7oAN014PiKymWsCX6I0gYapS
D20AtByu7Vb4jkphEps4W45xHzq+amcBwW4m6JeJ2+dmynutRtk6zAKZhSGTbkHNRPwy4ky4Dck3
I64KT+RI87bYNaXfe74ylQMps4Oa4Dr8XG/9fmGhwZOU9DocT1sGsdH6lPdxusgYtZxurK+GUFvM
z6HsqYAzuMJu0kBtMhi8KrcSHeS+l4ZFuOgHNmoDblCI+GMg6GKiogM+jm+EX5wO1J8rOwbAxyiB
TCZb9YnhMDHso221cyXRZzuwtmHUqLM64W7b+bVb52Ojqxqf9oKXOqiG2KlAhS2bPp0leenWpowu
455jXeVSzaO0NB6tKXa6sit2SYvcxvIrryoLG2oO2UWchMW2CxBkjRZUXRtwQpewPHICNf1OyyKY
p8nEnAzTeGah5GvefqzisN7E8GQKV9YymrQsq2yuRJV5ECaSGalaD9BKnRGSmmxs4T1dewrrtDdt
5NlWDDoKgkOVo0KbCg0biFjddVphBFJisEGncKhMRlxe1nHHZzRuqUvamJ0Fgnh15Ee7vqyvbTyG
rdMzF6A/Q1UXLJKuLdYj94uV4p8xdP72m4miXtN4km7U93QhipE5UsYwcXBmvCVeL+QqrcOtyENb
GzpBolBMzjR5POuUBll1iq3QQ3GTzYHp3Sbv+Dy+7YkWcT5AQbuEaZtS4vLGgtQEaqd51bki978l
Np2cVpDF1E63E2quS8X2SIy6lV8pa26wmSKnbptLmoG2mHIL67SQq0hBiaGKAx/yhngn4xSK3HRT
UTaLZXjlV0HsUNKc26rfdTI1ug98Mw+INYKg5+ej3c16NXXOWEKGVPbmfDLN5JRZE+l4TDsnr4ZJ
Ez/JdjKETI/7Y+ElKoO8eN7JYpyJMDXuqGgzr9RtW5JwW6TF4NDGkg6yOF+gMlnIoHR9UVYeMHmj
bZQJ168xlGNSJ2uKHnRu0txAbpfORtKMM/i4QLcxUfOhAOESR7zWnAwfC1Zlq+DcMk3nsq7Degzq
fJYTIBzZ1k7e9O3K4qVaV6UduNbkl06XBWYdc+CTLLe3UjIHptHXBidfO4OXMWGLLBntZVKxT5mV
OCkkpOB+ZFlUgY7gFNIpqzbROJi5X+SwV1G6XTctVBp1rjTtqYKdDKea8Kzqq4+tJVaqvlNaI9q2
dyTW+M2nBjVM52GJHAsHH3z1eyUsT42Q4LQWT5w6CiNQ7fxzJMfL0R8jZ0hMpXtuJxoqDG4H7k2g
gqbrsUpc1iAtzLQ2YwcpYrJtS3vWZhCkWc5c2ZYTLBDfVUG+ZZaZ9XEACR0fqM7Bo4O8ckdrgO0K
eRWwtN3ENdVByPxZNLSRTiixNlhcxnmkdJFD/gOpyQZkLc6IB5s9xrGKs0DyYkVVNvMTY05R0Aud
BXHumAE3EFGjWRAkxhFBrLyugHwDGl0yZ4rVOWgr47RlyiAZnlzVR9wTVr3FY7QdcTNC5bE6symm
G4j8EqoPEH1RFDXrprAinePUPxXZgBw6XlRBic+rlIPc8ouLcMiupMpuBlBvG2Us6WI2XU0NMjPT
9PhTJfjn0iLBipC80EyFsIGQ0tLJEwcmHC8QLE/XgKL2qgQt8xr2VZpKOhKH+ZzkZnm31J2axwvj
wzRnYU20Ejhe52Jiuu6ry1q0v4NaTsGvKnPpB77L88q4FLMcdpZWEBLF2irlB7sf6/loios6T+2Z
EiA6C9JP7tSpc3CN0IMa87SucU2XVYxm3MitqSpYqeX0dbIG30lKP/Dg4zEtrrPah3XS1JVricDJ
fRB1OUsURJGshV2L38Hr02VeUd8NWKVTMu0UZv1ajuJyypObkKJEVwgKFCJPvqmkrC8IGfeoReg6
4VYx8/saEoEqnnYMHtaNzJR4oeHMhWC6T+FrgzfQ4reAmF4tq7ZudaiQtYSyzVkS+eNpwD6mKonv
KAWyiD7xQajjcRGLyngZMs0nQ6sLkChnplbDIo1ld273k6XNWHfuMBFgWpMsqIp36TBKL4gmCpt2
PfBgfj4ayNBlFF32fbRhU5TrvE1DHVokcSyTxOukv8ris7DOwgWNzGVRDNu8DtN5HE4zOxECaihd
CuXV/LqD93hTlMa6a9nn2mL5LdQRPTMoucYJxPl6iK/7MWyACDz4OFAyrU2dhBC6zFNQ4FMyVC5U
eLWBAiLCjfLg7Jw9M3k0uTIlH3DIZghKXh5PUw0lvhCiYS1OE6uXuk+KEcpW5aRLUujMosqBiuBV
ACVtp8gw3w64cAZezvoqzeZ9XUIVpR2LeSSieaCyjUzZumhx6dIprVwEtT09ZMGH0WSxTg2MlYnx
Zx12cOmvimKM10pV2y4Rn1TdziNG4Mn5rAzy0yYo1wa3F7BbdpFA2jUEm06liwGT1mmrswACS211
M2tCXwsxlA4ccwbirgaoaGU3FpTsLdt0OiPxoqhCqtsiWY9jfWG6M9mCW8AQUCzZLQgkPdjK0iPU
x5MJghWUVREFUBAsq6I5K0kUOYxn+yRKriCPNsCeoA4Ks40gthcFz1w5sRI+oHInm5RO6fM5XBYO
h9q309kLnuSfwTldC6po8yjvHYuMwHzJhgOxS8xOWS1SB0Tz6FhR4uuAqsAbOPC0kv6MQL4XwyxG
duY0A9R71DKBAyiaDhCQ7rYEBtFewxyfQkor4QYgmckYQjy15HaEzYZhZFfUap1iiKguetlp3gnY
Ccg/WBm6wgXGWjRrkpUrSlTu2qoBnYfbzwJZ3+LWvuXGrAfZAAd9ZhIoOKn7TzVH88n21f/l6MyW
49TVKPxEVCEQIG4ZeqC7PW9PN1Sc2JIYJRAI9PRn+Vzs7FQqcTpuDWv4fhon0MKPaqJfNnidY3Ku
V3x/XF+ZXR088WK6xMsaRsrI4Bxee3pb2qDLjilMfxNkgi1PwXYkhhw4NVPZ9uyxX3sYKz7m6LiQ
xCH5/Jn9fULIm+RsfKVkfUfr+raq+BJiSCdP4AhzbfxHnG4vc2eOhqoLntn9AKSLQdDOGl5jXTPc
J3DnnYCBwK2ryfivdqwvFhtUBpKxlGbNWgjUZS72wd4Hc3OXjgMaeWXLzvfvaiFftUb4y9BrZWYI
5tLTU0Z9RPxrtz23jP5tFIHjSa/GqLcGwSzWxDWZ0ssSTN8Jaf9Rtg4FetbHNa3fEkEzodcHT9hv
rfUNV8/PmrQybxCe2OGqHBsOLvUPEdzcEasQ+clQwly3WZgaVfjC3kfdiJRzW06dN776PMLi8zwJ
sdLFiCdlk9XJZxrVQdH77mlqW4ALaJprxZPca2NZbks9ZaMbw6xekAeHEXlf2vq7MwHEYLSmBzIm
UQFLno0GPbUPUTpubD61ic2GeQkRSt0AACSXUK+00Ot08ZKP2Sz2MiXkhJBFF2lSu2JVoiuBGXwu
FvIlYs15ZkG5KbNVg/49JpV3SBtPl/vsBeda7Ag15FzGu3mTPoEq7+aoCJq21FimDg7y1668L2ai
pRcnCB+Y35c63dYDY27JasOaso1VXVLhPTW9Ps9D+zYaRKtk7/tyg+8gXkgqMe80o13rH/ji58jC
VG4bE1/THpIjSIJcp5BZ3sJppZTyj2RpvbONcGQkc1sx38OuGru8o7VfbB2nh3ENl8o6d9Y12vnW
7tuNiLrY5vESenP/MbTueQdo0vj1cfB7gcRnNQePerpoUw9SsY/CLPzjkUQiZqgRJYVrnZHEVjiz
3tPwbGpJSq5snSm//Q6j6GJ6GMPobddjmtew1dnib5dlJK908hC7jdiQo5pPWwoKo9V5WMvCkV/a
o7YqT/w+Lcgi2wuinTtHaHhS9YaYIY4XhD7R58hxy0yj/WORCScU52i0rdlCNlns9ivQNpvi/WvY
3HqkXlsFsRfkclJwD7XrS+vR72hlJ84Kt6f+3aSDrVB7UuOETQJYOPUsU/5vnANc0aN/LzYKkbW1
Ac6QjhyU+j1OB9YfhwDJiDBC58u+ZCxp+etK6c/abxfY+vg2NOIQ7xSpYcvGol7xQhUEwKHdFeRF
3W9n3nYVM03zwEb5J+n746JCk3khHLgI5LMzgX9Eyaori3gwsmzCpST2knj1NVjHl3iq/cPos/bI
ZpLFNe8RYNZdIcTwXv86nZCyNKun/Rs3xB2CpB4rKZ0Lt+i+QF4oR4gF4lnki1id+Tr75eAtbenR
vjl6XLHK+Qg+pcdKf/NkMSeTf9QWupQ4LY99M9+bdgmPAS9av1N3lk9fPBAZDKW4N/ZfE7fstbWP
iFF9i4gawZot1erOsUyuZpqGKg43UmlN/3RodrIG4uMUbVMltVUP1G9+RE3eh66JSzgygtYXCshf
dG7asD38hVnQV5MiP1b+oetbgQt/xzFlyHaa9FDNRLnzGA60mhNRbHSY78J4XQ6aHKSAzt8Sud8x
HMMJCucPSO+46vZZv6xrAi/VDbi0NwYdXE/43tTzrRv4epvh83O39mkpO79o+8HciVqedjd0z/U4
4iIL16XchELY7Ibj2vppkQj2ExucvAF7TaVKzwuE43lR0wMM50PbEnvQdNNHCHKFpGS29D5A0/OQ
JHAwekGVh83SQbBSmXlN/zddVHPpx1QdVi+tEqg8hGvmqa03U3ReCL0Qlwtay4iZv3Lu4our1zGT
S4qjpqZ+3gEdzkKNyLRu1yLd6qncnXiN1BiUe7//GxoUgSPO8krBWkNwCVmmo3gOtcVvx8WSN8x+
+wJVBR7pHRe8hgmIoF9q5FI5oyjvoqmBXNDl2BB6HBxMp29FUjrs41zb3xL4tw/TxuGgGoa1ktMW
5wQsBbRh6x7ZYCHtTZR3EsGtaWRbzv6wH4cR7TmvaemsQEWHzMiYvs46OoRZhI4l75OxBFrh8OZO
05GsWpUDnSOsKNoe4jqNM/+Po9ixy4BlysJbyBeHamh0pTKQm8K/o6GQJ1gxpJlhKouF+GnZ9y+d
3+ZNx821ThOEygASsha14LpBmw7t+pg2vXlqVNKjC/Ff1n70z8vUg9YQOJBFQP4LBdpKmvwk2xLd
bYP3uI4rGm3iv6Zxmx5rfEGWdLaq3QbuSpu870CvOXWbuWz+2xxu+VAtz5Ns6op0Bq1Kp6HlF++1
GaDCzYD6y+CmfI/HDg0wbR4JUI6j51H9FAecXWgU/TfGEfS4e6uT4Zqw+I5u6l+3+dhW0eO+LkWy
1MguwflBIuQ+DR/x/5svvELsDLnAYJrMm1gxBl7uB/imj+M4FwFS3S2tnyKdPtj66K303Wv2Y6OH
NF9T/U6pgRQN2T/RgwEbYltN3g4cLUrODCd7tnnspWnndyn/1cv4R/IfbuxwhMm40im58/b93Q4l
qdMhkxycBt78tyBKn5qUtjjDW5FJmMyQPLKVVJPQF39YgD5MbMvaUV2k7zIRyh/m1HuKFhwO52dy
4ifEAVOjy82GvfmYZ8ji5J008fFH+ohsI/xuX/qsaCb/hzTb2d/aKon3P6mKz22oQRURdgcD9GJ9
fZ3S4BzI7jqb7Xn7nMde4eZ2QNymh0DFR9fKjI7dR4iOPNsDOxaC4T7Br6az/EuZfXCtn8kUxMTK
zlDKe2nr9ED3Ibh4aUNyXrvpNvqDeEgnZEzeHZqq4Ast7w0tBH2t9+ZnN+BA0gbaaNWRuXU20nmk
tjvpNcAG9H60HUfnCcbneRXerQui5nOFL87rmseFrylc8pBM9w0+0eJKNlcOJB7wS9Id4IfneyQU
Jt0TBLjMXXrXnTepv5q20a/Cix6s+4hm7Zeu2cdikeAdlB3NeSNDscRUPitKQCTaYC66oI2Qqaru
xqUdTjwlX37X7eXE2+Zu5us1QbZ0DQi59lEyvxCcPBmhUuRGybloNh2WeNw3bB4Iw8BrvaJdjF9G
EZROzNkfHigv5ySuthjVe0u5gBlExrBFNmfdIvIN7MQBrzuqxIrSx2uDo+bTwUwIIFuqTgYQwZHU
KN73cVNVLNY+4yu7d5aCt42ty3vs3kLP3TFAjcqRjBRTzNypG/WdJ1OF0hEqVO3zYa6DrfLNpxf4
fyfRR4Xfm+YyrhpJkKwLiuDwaW3oKwcPuyxTpVrQF4HB25Uqce6TGS8L53eBT3Wps9WvD1iu/k2m
ti4J15VORO7BUvzRpIjF0GfJms7HlTcCKbCD1OtR+NDexoc6hDPVHXq3HidXjkei3kzcty9RqKtu
65pT3Hc5bzb5HqsfxLQ2Qz0KpMYl2HJqQQH061Isf5c94ScetT6qlOieNThGGj4iV4BPXpOsruX2
EdQbGKGdiUvr0/ngBdf0l3TZnHQPUvnPuGsA0Ayed2wYWIG4n5KzTWxSLC6h2Lb2uKaGVEsCM1nH
9AHIhbmsO50OepMnPSCqT4kjpYCROwdOacRqY4T+z+Cwn0hfBHvUoIpK6ztwCuS2ZTM+MCkXc+o+
ggFKCgC2uYOYGM5bAC8YDRypJ6RKl8b7NRAMbfIeJq+sRjkrtKrzCTurjUb/czOIwZfVfa/N/mjW
tmrRPlyX1IiXma0CKjNpj7FEVdQsqtBiB0YiZQHKV+aax1+LxZ+fpl+xJsE//P7g4g11Y/cod/Zf
KronCD9kH2w/WaByOeqr/2wk9mzvuoosrNgXCDLI5ajpVNFpvuSCpwFA3OQ+5g5E9ggdUm8QSq1G
9IAwbl287QNpAvwGvmCaJBa0T7o87zq6htFQNMg5P+JfUmKnPx2MaxJMADDIZ72F8auNQ3SC4dmL
ZneIU/GNCzZcQCFMOvkB29vlzQqBgt43pfFTI1KgQ+v4b5hnRDY6xb63Q7YyhdygfR4TiVDNnWvg
Ngc3heQU1bbOmZgecaPNt02t8MJAqs4oWG8rasaKLua9V9QhsAJQmDD1oqjoDpqBIaHUa3AqfPNQ
n70h5rkTkNyBWR9ajwX3wpOXoAMesUizleO2A3wPrnRl3x6q1MlbG9xa6OV7Jh59gFcoL8EgNeOC
663/4lvyuPnNmu2Iy4A+V5G3F2xooisT6+Oq5guJ6/dg3fq8H8QJK4ZlAvdWhusKbW1EHy1LKwqJ
iWakziydx0J1+5CbnYdFb9I7LZML6fctFwQdIi6ELnMENRR4NXwUCuRT1PPf2tfkXtLfRwtFSdIk
KB72CpfACJpafA/CHFUYoYQRWELoTHwUODmReSTar7kb6ow6byyc8raCzCMFvuPBKsXdlnlLLI++
r3OGyBhGpQ0OzINxaOoxVxyOfVHrvT/XCrfrJA/KYg+pcf2z0cOm1ZtQAQjGKDx0Pt3zHYk7rviU
5tMU4uSJ0U5FXVt0eNl5Fw2PrmN/dbO+mi2z1rgj2uv06CzOFyw/SIAdEMVE1k9Nmr2s+Qb/HKBo
5wMArgb3lheMOIom/Zj2Fpo84WhDHP0JBRJBgIzQh5MHygkayw7B3SDfV9FfJ3LZtH5WdneQjoge
GljCfvEw/NA9eFW0g2tf4IkJVlBGPfIn8ce3UP3pRuzXuG8OU9jV+ajnPAktSqv1vYlWP48aIBS+
ig9i4kVg+Ae5WbCStZrwFpPh2YY+WpoxBGtpprPdyXPk83eQcbaI1M/SDmtmpnku0d09TiAZMzJM
XSkj3CyS41Jrk2flNx+mSds8PQKgQSulph9j1U+NoY98A9Nh9nAsCIDO47LRVztHLkuDRZU+gqB+
h2gewlAdu90/kA5dzGQmRNPxJwq5nxDFRNY06Bh4knzxpEdT5t91bq2WCHMVavFMvqFpRmQBw+Dc
89QgeVnHPUfZ8uUEsg0tZmh8dHJDjALX41BaWllS4tNLLnND/noufZ/hd93MpizlgCvXpX3qIvo+
+sgClxEoxn5Nhf+cOBYjlEzdUQvvLdibl6jLTBjgb04sQN6Y/7EKu2ZZ93PcvrTj9g68NjhgvRVt
bRApugkH8EoKHzCGRBJ92iYIxcVhBEXG8Tta3gb58D1eaOHxFBLXkWPK1d+dMwyDZHvc7iUwNlzy
8QCWeZvf+nA4tGZZL+m6l41EE7cHx7429GrE/GHB6+6Ru8P2GDNR7nwDVwcqEGWMPvaJeZsFlnJw
mXfivvBe/udF0twtc/TVI1M9y2aEaDVpjt45LFZg3QXqnqLlFK2SgY7pkjsE03Dnek3vZyC4Lerw
oB/3x6FGK8n6DARMfd4dNwe41Otcd7e+izFLEg/Ykduj57MNkycZmabtyrzlqY3bOZ+aqBzWnT8k
tkddNL2gyvhBEB9mFnHAFTRvpCebKUf6vB2NPrDNlC0HI9TW8rZE7GcTc25F+ujZHXWl6h4cJDG4
6xEcGAvaiqzdZ5JQJPUQyIaIfG471F7ul/EMH1rr/rN8zeogeAnZ2BQL4n+3Nq7Alie/HEMVyqgM
vS7KVtOth1YFfy1ono7H/HFzddGqSWUBXx4bP37oTA+wC1hD29ijUytuSKnvBhVSZE1dNdNZYZO1
DRBSgh0V5TXE57Uvpmb6EQpmquWBLgVoPSgOceqXFTM5jauEhD2X8hHc158tWu9pf2Eo3vIAmUMW
mB6sAe/7bMPRgn6npC04xgQkRraKG/+3huO/Wc/NfSzEv8SoC3i8NZtp+8Em9mInnPze3t5rafcL
R5wmFUFu2QCTHk5tSKIj+pkn4tC+RZu88jVaMojOHRofIFLEcyCCYYYJthGyMywYvMsUgY+kI2vP
w+Tetnr+Es2Dl5KXPeAui2qcVPsvpR111w4x5sK9v026/N/zNNmMyzHuxXpYuB4L7KRvAYoQQfk9
31cPRbl/sp781PGEEiPZDvR3JGhvH0abyAyc5qGhjca3xgKRRVBftuFrbbajXUDszLFGlDU3Y2Ys
2ud18a9+UJ/9ZHgXnE5Y0aGCoOgLV6cShOdWrWv6vralw72PEYrIHdVWhY7jnaNh0bUiLoxo36iM
O1SuNyfTMGdqx2aycxnu9ZwZ1ItsaJPDrudDgwImH9K+mmcS5PjdGur0E8jODNiiYBu997Tj2W7G
+zQq+il+oBynH77GTWmgnmvi4ByMeWkXYAKTCl666b90NgVL6yw1/DVs063quzAp+AwInPfTcF/b
5gE6l2aT28I3OqO9Q2E/qUkewXKBWPAHv5q0epJhvd9YZMqlxwT/sPigfuIJcCSOmoNk037oNfrV
YQxQZlMVZLZPlyOjQ3JJ2L4VkB1o53+5liRG7trWE0UKIpZP9KSnwYWnMYlFxc0Gny563KhTi/Lb
H9d8GccAuByuXBrElR4igLrajAc/HOyFzvR1joYuZ+lGnsPp0/cb+PoUZ0I6+bg1uFAH9Clgf5V4
jIcxOcXEHeeQ47wbXHBZ5CYu9cqvoa06Kr3bOLaVBAhRUAUcE6QRLWDrakxYjPyKNOoTiI97WRsY
xoiMc+mPVB6CeDAYLtD6bq2DM6aK4LB6ZRBcCXawa4/JHkyTXU2Ci0X2HS18HzJl9+jHZNr6Kuft
ea6JA9qg1ifXQKMytpVTip/xLoqvYDBh3wPRHnYUiUfkHPNJxBN5hl2AIh9+WotMwcEgz1KdOE/I
o7VAxcmiRK694YrPRh3PeIPErVcjFq3PK9cvT+Ei9AlzRC+xQDLB2Qw6qgdOgBkCeRkjdWOphQXD
fEfmIdA8KNKmZf3esmcj/PKXhrAorXFpLkUa7dgKC8kEDu9DPDwP+5Aiw4P6dkiyOTjkAT4jDbe3
aAqBsxWQsHdJ3X+EG9yZM+aHhYB4/J+uFtW0YChgS7BZBO7bo0qHG7ghMMo0zD0fwxVzJy6SVFie
KD4kPMYGzD8zy/IO/5ljrBOKUk+31uM/cciuG9tgSDkuwOR3yE8G9L+ZXhMATskMnRa1KTgY63/N
uKQyTGjcSbComIbIZpYQVAcfqwNcJEcMesykimfXoMxZLi1rOMivds/qbikjO3yOObwPEqPSRBj4
qV+bTVSq1u+sNRFYOVyQZCzYXz6zWzjW5864YiMYuCDuT7ykBzWqb18hhlBTiA5UtsdlpyQfol7i
5XBZEkhs1jjA2y0QzqZNz4ZjnbYd2gFDYrSss9fYIu0dbk9Y6XzzVneJpsXkczcrBIbz99ZHqpAr
p3Asti9Lw2l8W4j2j1Z0/1B0/U6epkGPACcNqzRa1swtDeJLKVg5s/o2yRrjYyEtkn4NbiseqHjA
bttLvUflrCV5aV7gjthplsDzfuc7i9DzXwK1oHAlDfASwitkm6JoJ+UXAQvAwKloyWvivbR24FfM
LwPuczjnZNPGp6iFcOEw+fgIIfXWri48xBt70370L/5lLUwkpnOy03KaMObRTAAuDP2XKBV/RMQp
1PignhWHxOjT5IMZr6uCRNtiaTtAqMCAti35h2fdi8Ia9Xdkwj60rP0WfOVHtnJAk35rL9F51lo+
IuPBPHJKbp7gBA2NAYCa2KFIR/Im919lcKHb0NwN3jzcWW/2boCsMRyjb4yidfLVBVluc9Mxn7At
JXZQY8o1jivXpuqkaPiEfy5c2YTEf0zsVRJi8nhe30PEnLPXPm6R/59tQ0RLHkeD2OIkAVxxjsat
2Lu7hCWnfuD/rcP9vNeHRllYtblTGYYJjY8JDJGASGPa5rFAO6jm+j9eQ3ALyMG8/WVYo66ikHN8
YFhSW/xAUKmgKcHOjpILOMw82iVKYSVfuMVAi7bpGwfQZkbyF4qqPwRe+mwA/OcbAiZc5PJCxmkt
t1Tc7Gqi06BgTBe3to+JTE8oHZ8c55+t1gKxAki6HbMpwsNY07gg52n0DycrJgESlDYak05oUjDx
gX6WDg5/ubitOkYUDz7wlOjxLujBoWNy49I9ElYPCL4x/tHFouw3D+Ng0jVFRAqawI6Gaf0axREr
6lQPOYQYQ06Whz6mIsjYewet2SXw0TCPIAQAgGL0wc/1GunjwMc3r2aYwBtsfRoQ/vxK3Nx433tt
8K3D9B0ODOArujNnJkegXWvR02HB9f37w4r+eRZ4OZgSzCl8E7BsuMRZgvWJ1x6XSsNya1N1/J3W
K80GJjVKhz+zVQ38ImAljqnwTJnpP+HmES1adExaIP5gI/lhtd2HJVAbg8a/EmHEZ+KBcFAuzYxL
Dl7qX1Q9FvuUvAT7iEGjjjzsMWSUwYSCQ43T3Dl4gsxQgalr3n3J/R/GW8bcauhCuwjgch2yi+hs
+lBkXUu/yTLdMFjXoenq0Z9Y/uRZzk6a6GrdwFXKw4psHylfarDIRo7BneAxoT0gwFqVOMcgUzeC
g3lx4Ff5fr9iwiSDpxsPLULPFJ3jUS/qIyZYcZBn39EWfVJqISda/h+IKABTmDv0dw/wsACc3zpV
/f6HfgVjUDHqzAmN4WgBxPIb4zvPag/uYcFrQG/hHbbmbhOYncVpaQqggX5GY3aVU9qep10D2yE0
l902XCGWYSeTX9aSJk9wIH86hj/Pe1tAQSJTh1oZDfiuUHcFIzU7CFCvnY0dWP5nfxkqjMRcyB78
Wah3t/zmkKwKGgkYfAtPS9D72dwujwQ2FcnhfTTTE3ZVvsf0QHB9GVyAszeicKcACtCg0XIEl+JT
d7EmOU/Ba70G0GEUlYrvOUQQXXBqmypyw989qpvbVvvNDQEFblYMR+RKPoTzb2C4jwdabyjroeWK
cMH85rADSTU+lyhg/AW+af8N0aL9Ylosq1qf8fCxBlcptEiPoHmJ38yWlmh+DypmXQYVd9op8OYB
kC/gvV9JHTyB5wwzf8ZdkUAZSnmMKMcjFwL5CZjmKR0XGLBuydFfDLm3BGEZg/7KJlYSM7m88fe+
kOwMhgKJP3vEgHY+ee1QevMMyJFFRzMIGPHhWXjmX6JR+I3TY8inHjpZgxcbP+WW2gyBB7DNAbGE
Ww7AxeltrLWXK62DYlMNVFBnbcHm4Csc8c0b9VdSk/rMxZ5PFlmtWbFSFqGw3PW1m9RbwO1T5ONK
2SaZ8dR/ZOP0nCAqDHr3REbEkxIditHwdUSB1fW7l2QNMX/XdUsx937pW6VPE4gRBHVj2endy4xW
57WZ2RGcvshMLID+U26ePI1IeCK+O60axeGuu0r2jB86gq/Okh6Ax+q/zo5dbRf8MxDDBy/8HUrj
88s41W9CBxUG+6phiq+whW+mG7N6GEpdx5W0wXOL0rzhCoase40hT8L6XQg1nzvtoKw6MChemnUw
Mrn01xeNqUmxiyfR8889UQgAG+Bm2nsJ06SM6favHpZSkrQC3JIWIGhRIXlrRVBF1jxEFmhxlwfu
EWjRV9eZUiHxwX6fL8OE0ZsYCWHvfmd5gwHfyzaqaL88pHi3j2jG4af8Oc1J7JIKNewFQ1BttYS2
yR1FaBKw0SviEbhQovfmsGg8usELvK3UXlwZYboHOapyi6PPbe2SKk7AAyPowb2geojoFWDJsG9X
Y8GHR0R2BxJ6VW9iWxAYk2L71FQ8KgNqLnUV8/Sj5v6xpqhGQ+kVdTd9Y74FMynelge+wfs8Iuva
9HTslUICmeznqOv+WwNa3I11uD+P9T3mnDpAQV6fBzVIrJ0gErvsy9AdUo2EtXcraBbcWZnCXJUb
MfA27hdp7JhrkhxSPDMW7mtMMQXu/bdRdPpD8NnM3pPug7cGn7xwaLoNwAdO23SxhdtQbyUsdyTp
y9iO4iDH6EOmyPs2CZKwES2i/jE6JAkYWhQkSOsaHEHzVASRSM4qZRUGazHt4k/FDEWZ6wYqTbTr
m/rV20ZZoNKw1RECWGBkdX2j2Fx6UkvVggU7LKJgfqOvel/rU+Anz3UkzovrSG6Q4LYkmkruVbVY
YElWbL4ek2YYAdRXhycLVLuwZ7Z517Gv1X0I1vMoHM70VFSE8vZoQW4USAhv2ui09HcQ0qyF0bfI
kE5jnP5eBR2GI/f6uLQr8oFUNqUNxxCFlzBnmkwQJr8nz4hRkhDuRkU0OLKhH4+TH57azkBUIt8r
gUh+9y8o/f1HhMH32CzeVaCAJcaQM/FAyilDWzRU+1+ceM3VcvtnN7U4CDtth0mFbTl5FozfYP0q
0cA+ex6cBxBFJzshiIrYeE09+wCsA09Q2QF1Bsi4Pe5OSq9eKftwP8h1lFfDkU1SYmLQ8rG79gtm
nX/XBTjBtdp8Dwd1MvxYs08Vk/xmAjy6QMa/E9wxucA/velhxlBe9zedMWSoN/PsLf63FzF6wNH+
ReoVk6aI04NNk6MEbFyMwJqKK0+EfVQ0yhe+4E3Q12iJ8BgEtSEO3kHxNsCbcbAhusfE1oRBTkye
zRwJ8KISP8cEc7VsSX/kjpytme4JYqdz7Nh/XG6HxuvrI5niJu/pFdy7vWvg2lI8FaGGWpF17T5M
gNYomtyIES0Lpy395xlCpwCfjrwEAj7rIw85wv1eQwdbGcU5pB8DHBnfSRy8pb/M73H8P/bOZLmN
Jcu2v1I/EGkeHv0UQKAHCLATxUkYeSVF37pH+/W1cDOtKq2s3uDNa8IU7SopkkC4n3P23usM3yLR
L1T/Yt9VL40sQwYf5XbAILtKsA7IcizwoxDl6mXUr7GFr4s6OgtneMNVo5/4ms+5vfaoblL8Yr2u
MMimMR60aWkPDf0azxP+wJG5RGC2GFoExeFEuWRkd9+x3twFFcKxpvU0ONX6axbdL8tcPqwgeYrS
tt67g4tvwbK+GE/gT2+b5PnhCEns+cvkxzy1kUDGxdcSMvvde4vBnCVJX52Sn7Wf/PcFFw/vcnnz
AxzyYwsUiXA7ZsI0zNympTWOfi0PiJJT/0Z86MI2vvYLjqygmIdNs+B8R968Urnj/Jtp6ofYGg5N
krsrz/2BtvA5WNlXhpcM53q7ygVqoVXo6jib8tPxJ4t3G6JvlaXeylv6aueO87OTjdnVWLZKu4zY
4yVYx1I1YdryfaRcqdvY5N+dDe9UxNjjTDPemEOKkOmJR/RL84vk7rYREzAgNlNG+TQiivTM38D+
DN4bV92wtucCJ5PZnCrCA4c8e8wSGg63zJntExlS+AB1fLcnYBmcV9eJwfu2aHHqOHN7iZvc3+dN
hVvHF5/EldqnrDBCM5/s7xjt3mnVvfOLQ+lX86UeXIPwZIVqlGX7ye3/1O3LLBrGESL0I5yXrvvX
uDQ1pZX/m6i0vZFu/0P0xa3N9c+qPU8aE+LdHAUPBA6iqQl7mYpT5Abf7ND9bOfKw6bEOxF9PeGo
pqpDpLPJ7qtrO4WqeTgzfPtE1vlzkrcodbxrVVjjSipvDePi28OWhgbn0q+Ub2V/7t0ExzjAAxWR
OzYq+9mOrGxTzNwzeYZY61aV3Nc00t5oRl/WnGw0xyCXzGMa4zYvZAlOs6OuXc/p30q73bRIJ7vR
V1jPmkWvq07+zgXqjHJIY5bD4l8mNPckZwQwYHlAGcSE6lvu3cy7ksz5oN7q0rmpWpXH3nWSS4Km
QDuevRRWr1eYi4091vTuoakrpLR5BrkbW0fXLvMNau20TTP3kTeZ/7I80z6psfpTL6O8xZgudxa9
49rgXkopycd89nH8FV+DzIhemX6yEppwEcXj1icqtSrSfJ+l9on8wC0faMDyRhfhLH/O5XCwbQLa
i9t4vJzpzR+crbLwvrtdM4S1cPe25/iHLn/WjddvIt/swd64u3YyjmKCN9Zn5MeJQfGtLBE+DUZu
Tmx++ySgw6mWGQPh9DEH+pAFmCnCbbIi2EGzOYf1GmPPPU9rEG4F7auMcFMWzc4NsMXOnnJWfWSu
R9ACVMzeLXXJVJiWd+mYuHgpwTluhpWfWPXJzaqnxG7UeRqL/EW208+e3PBYS1gzG53FkGkyTz0M
UcUmwzQwofmsYluJw2L67+NU3tm09VlP2Q9rIC2aT+FcRM9Fr4GJRN62cqS5s6V+MpLqT0AvtmXA
N0v7VGa1ACdhtftqVB+FcGFq9PbZMjAMUQPIEDyOXo+dfjbF0B+6pymNl6unK/saj6bYeaS/5sHe
M61Ey5hIGw15bD7iHetsasYbDu9yxbskzKooI1UUtKfELt962bzmsS7v7ViHZayGW1lZ1DBL8ssB
6Ys10SbMYwc2TkMmVkFCG1ST5L0OJsFfbMZYZcx5N5hTfC8IzlsmqpJbRoTV4j4916mcN40wqeMS
me+NPMZ0VFbX//4AFe420R7tvLbvdp1nFGdAd3qd4gA6FRxoQ+/kZwtEXRLl0afHswgU7sVxzOQ5
Ko3+ZC+JG6Lggnoq9rEszSdiYM3NWFJyVvT38RMWCv8HFy6zxoFvjP55upbOI1+mgy4sRs21Swt9
TKTxmwGdIO2qy0OcVnejqefjINGegza+aymz70SRVMmGm9uSZNeD9SvwzkUKBqd0zOYQfcZt/pX1
9YFmtrm4Hh4+x7FP+TyRpq/l75po9LZ3cdLx+vl3MloyMp/+Dm/jB+9DKzLupgrE0eY5WDt0vtAA
22ldBo13koMYeTVri8u4X8J0pgrM6uhrKJbqGs/VLTACZhssSkT4JA7aOubWt321TYQxHoMRORCt
It9SFXBSVgq2YJ41WwFThYh4vp6iwrxk9PkrL6r8rTnXJreK8K5BrHck2Hdqcnce98KvhPBmt5R7
5RYNbvZInaKZiDzW4StSh97bmUcIri/bMGfMsa4rvAVNskRkYCd1wGDHwUdunlT/QwD0Xe8giU4I
s5I73cnoOZrolUcjcn8t1isW/43itDgJN+t3Vo9oNwwxky/fUNsik9915cUftROTbS8j8ZTZy2ds
KG/rFkN0nG0OFR7XbR7lGBkenWAgrI0d4/SWJkI5AusPO2hObVX0R+ru9rAUjzwL8xFojBeZGe59
GcvD4EBG8FW0nXNOepkk+3iivx4H59JyXF8eQ67NkNd0wzTdu0FJ603UfkmukE/pS6BQLEW/j8Qc
bBJLqvu6aOti0+Z4DHOnmm8mN0U4VP5azaN7bmloEqhRdTZAyarI2yWt2gvEzrds0r/FfHYXDMeD
XPpTMw+kpcrlnEjH2tucDFA2+g0WkrVO5t84ja2T67m/lflcjUV945U+DjleKabM+R63frfNHQkG
i4eOI0VerCpCsGx/MUBv14tKxbmJs00zDNbGmyq99vq02JWU3sTKBBFmHM5IauW2n4NiCy6ToFAl
7iJNGOsx0Yawke4kZpmkNU690k9TE6S7dCRasYxpdOvNelu42NITj2Tcolc1cK0WH/dLr4r7YHKA
FO3gHVVqXIvcuqs+4Xl0dbWvxPIR95yWhCCgNpWbwSmy0IhLHrPq+vcvkjOF6Z8X09BhGOuSIb6k
WXLwnH46NcwtzErA5vILTqrZj45SLa/dpLc6YH6bOc68L7X6ipPxPdVG+9ww1F9n5t6vOuvuI0Tv
E6XgIOAgWhB43+oRApTP08JgxOkOJtHHA6pBvy67Th4Nr6K2NHvviOXvl88YJx0jeUO45RYZRb7F
w9uETZra9DxqH5l2u69HvCdFqtv1mNtAJ3J/R5rR3knbN09MAbpocV6GTldPc2ve0+ZUMg74iVYU
7C2sVqjzc0TqyNqm+cPA7CQbWDF/Ne0YcqrYn8JN157T2YdgXrJt4pJy7MplBRXBeTY8DPOjS1/X
uFSdjMwq2TXYdKmy3FqHUUQYATfbCiDAW4NbLjRHgDlu+hTVyQ8wYNNqmUsrhEh0jgSvWafqP76D
2ytRUoeFH/eQ2nZ2U/unbkz1ucEwgckOxyR2/HTflcUmrwLoo0X15peKrL/2gIhNpDWUvy6F2RMX
xuwh23y6N6TXN0Atq7XZ6j+l1xafk2hPjRty10/n2ToSnlZbBsHxpkwDUKPZ4D2STMlxicd3R0b4
KZQGa6RIjbiZZ5+r2SgOeGXeO2V7H66PRGO3HVXM41NPvo8QsH6kqZKnsXMfZKe/kryYzlaq1ovk
Hs2hUiVxHBroQocFbIPIMXu8VHQnOAx9TVJ4uGNLPcRwB1eZWf8AEJpsrM58xurypiQJLEdWP3Ox
vMV+wdjHmK+F5W8c8ylW4imG5BIJV62YUhaAc4pfVV9SDztFz1ikesfReul8UkzCmjfDLPod0ura
bWYdenEeTqB+CMBozK2dda6Xfec5h4TwfOgNwG+ClErnUM4eJ6vJNEEtZbPt6joBVHJJfBhHOhv+
WKo/VMN496PoZ+93DnNj+VZl46dlOHZYMSIs44cpQH7kuXOOGYqvLJVWW+b4vk2anVs8BtaAYj5i
2Ot4w9XDnUTIL/7SgPOQotvCqbxiFMN3bWTpwTW+/cpm5Eu6AVJWTGuIsYVpkbJtEHZ6KDZO15CS
YryY5N5r7fYGYCnn1U6XIrTbS9k+OAjgwTBSPSWgTPkqgrRQhuGDxKU8LBLMDKHcYmPq+jR4TCn8
xtxRcJNXnER5aEemrzqr1bEUFrM3qD/KxvMz99eqbODbtHjiZ+AYnTucJ+4SSEE6AccULUeVWWeP
h3dvRJmxGfj3KI+cftMNpnUd6rOIkruTZssPAXXHG8itG2mtNw3+4HaY7FW5UHN3PCm7rHxNlsrb
tL6VfMl4r9VIyqqTcguF+H3IcnGZ+v7e8MIxAppW/SAZwo1Eqak3l6egyKYQIUwfTC4kxs8Ph/Vg
q4swLZrzhRBr4PUUZJG98pjk0npWJsSp34Rv3KPTuoc4Lm+ejWCgyIn5o5fgQPeXm3Ujdi/PaTzd
huWhN6aJE5Y1+I+6E+axXNpk5Shn2vWormtVE4jgWnFvEgcR+JxilU5Z/zveclzQgXdB+tS5ut5U
chp2QVczMAdmOWINC+MZ4MQY47wbe7xRtWZizHFrIgjiTuo6/HHzPEww5bBleLqVD1AxEeM6jfcN
wLE1+e5+nfdLvks7ma0aUVXbKSezGZgYoMhojW07kiAM1jSy1as9GV9taRtHMLe7PMiCszLH9Omh
Rcklb55NPKNGwfu4jYJbZSAXJ9qPn6fI2cDlDPZqjO8CJPK+xUI95pU8q16gIGjUvnScsjDlaZ0A
WyE+iOgWDDrAKherfVe4P0lWm3veffiRS32jinvEPJjuaQJtZk/Y3+yMh+2my7f5kkhMQVhaJ+0G
d1NHGRHHtn/2bJSpxC1sZlPmyfAJJy4D8R/VFf5rrPCs44PMg22kJJVa613zSb4xhtCrrodGOJDI
ymxFOEg03+CtxdmtcdtXdTltijIyNvHSxPuhRn8q7qq7l3ppXqao/o5SC2tq/22pz2QoRkiMpJFM
N6S3cZ4qMrHGkLQHXxDasgZ8NAv4lKGplyODzzf6yOpYRGS/MkEz33xklWy+upI2Mm7eXZ2ZrxT4
P6c6BnVXOyepaZuYYYKAggS7r2Emr8e+a3noiS/lDCNcXzunWJGgMBTBa/sBzCoKbsxRnRZfHbUq
5XvZjgiLzjjcm1L8kV7EpS7Mz6VrkW+nhDBg64RuaVlbw7HyXVLBTmVMDfDCmZm7m3F56LLb4iR7
byLHkqUkT5X7LmDNWl1Er+wDFavsH81IMGEqQR2YkE2YYYhtwhVMe3U2g2g/WvgB0iTZdDkZtZHr
hU57a7o63RhkHjLmR4808puUjAOqajE2k7NmsBCvYZRe4qrjFjYesR4DHgpEsFWdv1pVfbM70zy0
ncu5Fzt7PwVAoefRCfvTooZ5mxcWxMDWv0nOs4I51dz1P5feC7sZWQI/CuTyqPlgwzHz4i3ekIPu
8NLhnvsi5ClWiUmWskw/gklwgBkwtVzhrzh3kElbKz6PtM9iLDexiS+uy7Ax+p4iFZdxJPlMP/rk
bCif8LOd1aEwXxfpcBc1337J+cW2H1hnszsf5lLeU7zMm6Z1ZWhTSzBoWC34X6+N2908MZNXlDjS
Z6c/Vn3sUKMkhNO8+aWqKS1KWYQOBHKiPUt+nAua9DbRxGUyTWg0Z+jpF9ApqBpoQArIKqMOMzvA
OGAxec50e59zR1+7bt12CMopZnRhf+Y1577bJjd/qYYtGXSEH2vC5jZitsznP0NhL1satIP21Lh3
svTie89mWQQQovTKr8j/1Iu0n8Y0/exbOBQtSflUyvo4xR3mTcUgvR2akzZqcyskg9gpdtZZHDAb
XFBUFj+ut1npMJlCYj7W+gGVrSFnzNApDm1a59xx8mrUxh+awD4k2zRz5OD2mKTPlEU2VAoFJSJS
QchxTaMsHeIrbTRQnOOj1h5ILn8urE/LCV57T8+HOg2AzusGlIoNoRTJYWc2r201YM9U2Az9PhtC
l9T1ShGR3OEX+i17n0AIHYkc+u4aJNEf73FSpTSWJ7euXgbPHOilgboVQyffht6PNoLM0IqekeBl
30/nrGkRViJ4NTPtvN0GyQsh82VtxYSTm4aQhEfhs7FsAEZkDhJMpTEmhBknIq2JhaI05puxGtJj
PUU7KUeIsR0W8g5cyzqyO+9oNcsXB3R9jns++G4OAjijE6pmum0/Wk4wY6KwqS2DC3YyEZ5hBDD6
8JC6GV9aRaOeihTvRKuTaj8jCN6nVhr3SHibTNmYU/DdrCpDm6GNNe5UzETizAoxLZl8EQaNCrGB
rtzW91dTYt8XE/Bt0nL+lechTWAfmITgTS/4zEzJJFoB7yDvCo/SPUQlNXgdDR+ihbNszwxjGW2T
MEDFXhw3DyPpAvudfqQTsCpJ67YSrf9aDSXEZn1o0FQcq37q21uusfn5In8uZ6wycUQh3YgPYY73
jvHG1QkYavSgVFaFKM751H37NVgcqsi5Sb55kKmCZBq6LVQDQLEjeIdHlxvwDccpwIUg6NYqcd6D
Fi6D3bXbxaAxcTQfSENjUWB+jYovsC9Cn43UsCVVcyhVsinnbm9Z4tSK7C+wBfkxNn/TCdk4aHgr
mZ0VxrbMV2bGDHXMKWKAiKyj3LoF3oeIk28H5jHHMlGCMk3/WG72R3ZZsgbQhr3McK/FgLUcTu59
dD/nLj4RKwgLTEF53aWHqGPxgtmtChYFFJA0yMBFR5GVtwpwD0rZQGlYoUvNjwS1y+unimDLCJ30
H31SZt3zA4H133KZCHKz9SBeHDQirai8gNT12R/T0B+PMCVYHws9x7nL+gXLFZOjrv+odPlNDu1b
1PWvMuFxSd3vMTWfcHVDgeP8oizR8eRvjMn4bed4P6+2WSoMmcdB61sQGKTp+VrlgPhhlY+NDVRI
lor/GBZNBerFo6QEShK/1MAQm0C/CnCDTM8PWKovcnlQNfiqWUAfYo0001SO90xiCTRUQB45fnGU
vGSJP297av0NgIa7vbxUIthlqSVXjN55w+Z3B2/W+u8fUTy+lThXrMygKp94K81szaAtsRz9IRYE
xIT2AhrnK4UzAbTYurf1RHUWVb/d7H1BkV2JukBGtV8zeG1FZISNzW9+sHAeRuqDZPL18b/B8Ox5
HP+2PFEjR/t6IKxXPHCVZux8c2f2fj9iLZltfnxlc9SbV9Em08FfcKVzZoUdze6euD3G10X81aqZ
sM/Mq9eIw+CbD3Uq2o4TypfCz6Dtv/Klv/0dOPBuRup+TG2B23r8Ind26adsWs9m9qIs/x3g33Uh
QijRpvugfiqa8ZO1Gpc8xWQsbHsf1DhoHCnPmjiRL4qvwLbfZozezqJ/19l4cp3SA85lRWvhL90/
cfb/t4Thf916/m+rFNhCy4a6//cShtevMi3+4/r1678WGj7Ww7B18/F/+9cGBsEONsvyfBk4foD5
ma0O/1pk4/5Dwt0LXNcSvhOQCv2vDQym9Q94SgEdqEVTKv/eHqD+ucjG/4fweKED17a9x2oG4f7/
bGAwH+tF6r/33fxzkQ2LTx47qC2u8kBIIf/HIpuutfD5Tm4HlL15BAVIvth7y+Pw90tWhbBpRpJf
L/XVc6m+iA4/1iWs6la8lY67LSxYSUmz+7ff4f+yPYFVPf9zMQT7lj1ijUhovmXywz62pvzbYgjM
iiIbvQaasZw5QpmVrmykUvB15l+u7zNRU95d1ea9dTPcRSgygC4hVrnjtPYMM6Kein61DnaLxtdg
UPMjJLsZgENR7Wy8qohv/dGeIXf45S8zE+S2be2dYVFhSY0FhLG0usmMEKV4nDtD9JOdAvxLjINX
mBWaR4BiDvFRflsWpyugYTuEykGFc0hBf104mr21M+BzMenecxVdueXAv1rurbaD6uxm5mfbLhwm
BR5kmxnPRm+m9mFoXtAdyTamF1Xpn50H1RqsE/VUPj+LhqwCWfsSN0lQswVhUK+VMU8rG/QryjEa
cmCky7M3lS0wdeMpUEcMEEBiMBUNaGkAf7kekum7GaS3KfATbgOH8qdEzsZapK9QheZr3r3nAnmO
S9h7JYZLZVWNj8KTH97Fbg06eF6nEcKyJbrbaGZqXTt62ZIrdRdxHNs/tR8fRgvIvFcdKQo4y4KT
k+UASlMJWdIpnKPGxR2Bwj0H8CzKpJuO1KS4hhipjUa1V4zaUDmsnY+XejPaNKozXDdsSHMC6p0h
pBHZZ7SOvwnyRtiaXxGcn53pd8eC2zmzxm+kcNISVv4psMXemAJcDPe3mWK7tH37E0WZshQU8kYl
DIHd/Dnof9mK9jz1v7EGBeuuJ/eFqf6ic/xwfU9PVkOWyot+Ia/SJSuEqpsJAGNbkIlhvw8asn1c
GDY+yN/cGCSHTL4MMBZ8RIaFCRWAaQrpkS1L3a+l8+Y3zNNB2JzzKs3RfDPegan9WXvRtBHkm9nJ
M2oicFP2Erf1T3tu6i8LouGa7LbfB3ewQ/0WiG+x87zhHXuSx8oKSc+q0/yKRYVZqfb9nTVqzEk5
BHArCdpdZqcQMGOhQZARS61N46mpgrfGg0WszcHYVK3BFCEw2m1a0fLY1nQzChkcncZpMBgMpx7K
ycl62F87KFY7mxTIYxT5bfQ3foD41M6sDFHuY/Lf2+GEcr1q3bnaTda8LmSEGRyoJ+hV3lB6wYBB
b4KD6dhVdseEPcm2tmLYNiLfYu8qntso37dwlC5JLNsntymQsdQ//xMH62NGlhmYlpPmkICGYWkK
MATr2I8UXPjsx1NWrs10ma5GLGjBbWa7I1FbMYGrHV0XE9zodfgggKNW0ZhuJ6vurimcwF0m4t8R
/Dfy/rjjJuL3SYEHzQJXR+a/pwzq0dk8N7h2/p8gGSIaJxYFtJV3tUV/CaAqs3RLt/y2ESJMo/so
81RvvcV6qxJOBxfW+UEUVb/BiTRtZ96JjITDKWrBe1tuh+kVPkOW9HcmNupud5hNhJX98GE4viUw
1Xe1DdRoKWNmQEW6n1KnumrmYGuVkepbxvnTizYWnIEDdn6K+CGxdkWlSTvS4Q8TajRRrGZjqOjk
FkeAxMG6FyTdAoMgRzsVf/wkH7dl9BFgTj954odfNeapCv6CCuOTjS586Pnd/ABeQABJh1uaLz8K
gncr1xTVLodGsIaSsHVavEHgMX8scCrJCNpPacdTpIhXoqXDKll65W/QwE9zB91u8sxzqu3uYPXu
sqpi68a3Ftpd0jMdLoKdTst4reP4qgKWoEhJyyB7A7uc1UDMJxm9iJdGj90hHjuFyE5NPj/VgspT
1M2ye7Bd0IjdMzDToWYWUZQ8oslg6nDx+AAvZy8T8J5z2byhAzOcR4aVt9Ex+UqigTRVHMktPpuk
E8JA0AcZjviZew9+rlWrfePUziV5LGSIe/a7LNcav+5GYSdZWW6fQ+tSM05WeKKdBgLOjg9GA+/Z
2A9bN53eHa2n9agwMf996amIdkVCghrLhaSHs6S0Nhil5EifCFuPuJWDvdbl3AElslOa2bj9nuEn
m2KLJ2+SwzpZRgZxEK4cxDuvDYAGthYHavtkTOqrDpRFZjgddzEuCyS9J2vhe2HXCvvPFiYPie8x
9nHfsYZcvIER8uIMoSUmtWmH5KZU89uFGfXTaiLyl/k2IpUDeZAdGEnfkr+tubeiONm5sQIOBYFp
3Uj8O6X2mUe67jYFtripArjMUW9yxGRuHHZOLI+9or1sPBt+05LUZ2ac9XnKaI4Wa3zyqMPoDaGb
SYJKZ4wy0KHE44+aC1MjgCDx+uOF5C83VKFZe8GiJYAcznzu+zYet12sxK4v0+E8RGzBgUpReWgG
SfTX+Nit4RQJzB3dfs6DmnaTaz/8CuIHcnJzdvhVnJ8yZAAa97w7mcnc/uvD41O4y+1pi9eXfBUU
aYAKJUdrWJMtXA2dVZ1KHdenqia9nwmeDRuQIb9miKFHvwCE2aSwTCumY+mYPhhTiIia4cdldrhq
vCHT14ZdSSew0HicgbyhWmrkzp9t9s546wxgyrmUwfgVmH55SvCzrQVWiNPMWyHwkKn7yt4zeD7x
RYeHaBUd44fb01CJwihgTwcsphJTgWTcEn/FjOoPC2S6FVZr5kSxM17LgV0nYunPgxn8jvL+bfAm
4IBIfagn/Cl2+dN/fwpKimnDYMjN37+umbzGabFSaye69GngPXqeHh/4+ZZNPHw2LfYfYhnqGrE2
LnQGZgHoxfZJJJJdJ1YVQ8JgRVbvZBsv8IZzS7jfTRpwilYtt9OkWfOiiaXp2pvBGlk+0/MWw3C1
t+Ilfrb77N0IuvFomPkGjt/WwoR1nNgdhmtQmTcMkeuohiEJXiWhumC/UarUAUWHQXBBbEI4+pEA
A3Mto0vjqOgSleNlcfr85Lat9wTFHAqkmRz8TlwBQJiXvPfMi7b6GEHCIGU9mGjTs6NvykkRvJj1
7Eoyl9CxznNfvxIMA2Sl2sv4iJdrAfbFqZJoHU1vLIZBXVLmFhF0T4gVLTsOk7KlWHUZhLLFi2TG
lsDfdpjL+9ia4VPp2Kwi6YnZiI6QIOucqDFjbMv8ZbeLf5WKyE9Q+kTKOUc2zlCZzJuXteeRSwaK
fnYUFafrQI9xe0RC0ZZqO3XjSzbo+WQzV1hjEKhDAgYztquTP7QRZfeVy6HfD5xPYavtu0uu7sKv
P0dky7ksu+DTN5YMMaoE+Mk2OMK5K/wr9ROF6Nm0MRlA0hpPU5kiHiTAUrlrCVlPQ7RlurdxeVf0
gzFd4R0Qn04otrMA7jzrGCKs8MbO8EBxL6Rktq79xvF9GAKGv3jdx0cMI8cLhoM38n7FPdOdsmJ8
iFnVnjilssopPnnrrWSKkdxULapwVYQiyXb1MOYvoKz3dYYwauHnuzq5+Qs3iLlNuIafB+Qgkc7v
gHfug8/ShsLwD1wi3L2z864b9lM8YnibKEvA3ophkwCA3omGtI1quaoh6B6dwCdFPAk6BNIx4Iax
5dr2CcDig2RVrnLjPBfjrqwB1QXOyiSaPeJBzrt+PbGzoco/c0mdONrHDm2A1TsMvPQJih+U6mrf
dR919diXQj7slQ1Fx3EkY2l3WP95+x9IWrDTE3sl65Z872jgVCNzDvp19jddPcmNrP2MfO8876sK
ddZX9BoLA9W+54pLeMvA98Xc3xQWPkjqXS8BdlPVtvFp4dQs7LXkaXpXMnkwVcjXUhSHSbaUf/WQ
o6i4jhbf6UuLE3CfRybpjlI1nyZRqha8y8ltMCUvUAxgO0dfEZ4KX8fRU9Zjw2J3WBUiB+5BiUQQ
bhjLjEOsf4nmqky+HNjFeF9OrIky9BLczLGrj5nh1/ggfLZdONF8WsyUJJAsYCxMS8Pwu8wuQnWs
JyhN2kPP0S9uWp6E9rcNaAYC+IG3Hyiy0Z48BDC/grEHlpvmbaUxB2xc0FlX/oB2WUsmXxBPeokw
/vjMo/m8g4pdtUZU3tL2j9vrAV4Y+HKyWJmPD7MGsLLOZsy2/izTc8KCsWDKrKMzsnOqNYv44Mfe
AQ0pvsLVV5cu2BdDH2z6Oik2U53n14L5p+NSkeY9f9upxne7oNr1fC12xcA5XxkpMDXxxJOqiQli
k19SLKfsleC4HB5I2OpW6X0reKaWBacQv0Fsvxr6U+zgAY1hAdh2e7O84M1gvBmy26zhOMu8DQIX
DS33EPt+CHwKYj5n0UbRhtd1WtdpVD6xGeqXYWYaSHG/93gkea9jKihtcckb88myetzoD0pxPnmQ
BQ2WYvS1dWR/wSvzsPLoGaQT3ZRpfN73BjvmCuPoUWYcoVzY2aOx9qOnym2hciazt166VL011hHP
NBgsecdVVxwt5mew3+INkrgCQdF2JyHxwkS1O77KbVVa9peuOxNeIAbkJe3uhSZxNHRm8jFw5PSN
c05A+/xA/s42/gw+mMOFDWuVZOGG734kRuiXYvzZUyXuWeI68y5t5cGxoLGUgr1ys7+EUWM93BAN
MxjNuz2qgmOamNSp8GfTYtiPXomdIXXmTc0oIfIh1yheIy9y2kPQTC7RxjChXr6Q4t7gEafnzOg8
pnwoT/Ac2xmslO5vpmIYDspgOZAEpRotkP0a6e6oZ7eLgxFZlDZoc7sgXdIk98xMuRHs5hihEmwg
kdXhXCXuxxxd4ijwf07SpadOo2nbWGRUzdR8ZLoxMQa5XFgT8Z/snUdz5UCaXf/KxOzRkUDCLrR5
3hvy0W4QZLEK3iU8fr0OanrRGinUob02jPLF59Lc795zh2anay7j+7S6IaPQDdEzyCfIt4xbl6SC
U13rilkkl6/poJFLQxNy9p2sa7IPOg10kvtWPHBNoEy5Zv3VKXBpI4hyLgsO9n2V7mpEfoIRw71x
fUqGybwe8RIhz3Ym5CCnBWskyD3h6jBBwEpPJnuPVEGSONlDaAk0N2X9hg3cQ/BDUerUyRKg7AZh
xQfAJTqbdmViqk2DHa+K3HN92Lp2DqIrTl+jCEssLIpvdsrpJjQO/4URrkqVfhOvrPdGmqMPDe4X
/SrtoRr8Y9tBeAApNV4FdX/A53VzV5QfTegMB1Kk0Y40O0mKCkwOmC25wmv8AmWq2Pc4S66Wb5dX
fxiNVZxxZhas6GXoN3v47GKFCxxFqCrtyzj43qJnm3hKyTyuSiOwbkJvCDKSKWZIJ09ujtrEokLF
sRLaNixqwsRjtw+ssfvEo42vvDE4lEM2AQMq51YKPDyJe++Sid2Kqe3CLurwENXcahKaCms5FRdi
bk/EufMHkl15pFaUW0Rl5I88fS1iMcxXp+x4gXtbPWy8/O2IGSAbSmfb6k6yUbCZXZMDAXWixi0D
JMlgv6NEIoqJHvVbWichL620Mg5usdafClET8jRtuQod0W2TjhtmP1XyizHPI2PcM1kcazyz6F8y
0/0mbbXxnaTY9ImVLDPZ+RAYPShZAYZxr8DA5If2SNq+tPdwFc09+sg3s+8vuy/lvfc1h8EdjpOs
2pkeh+dYje6liBwkHrd9m6qtEQ/Zuyrop5JR9wvCt9hgbh1uVeeO+HbM4VFqYKHYDYOPvE1+EVxp
H2VTv5Nafdgcjt5lYNUrU09qujui77IiHZR2MsATKtxNmgzdZVB/ixo9XFsVmOGGd3JUfuEDGu50
6z1nUBOXEZctGo68u4pLl2eVd+9Mac6UTtS7yo9UavBJ83p16Vhb7pEguTEJpqraFOyNukg3QyTz
K5C4bEcDIeFTBmxRQ7VqoO+MiOBeYVcpcF4gGITaElCIAz8qiZ2PKUZE5T/Ba0bbHs9wcpYOee1D
XlnPsE7NQ6Z5TLcBzTqy6Rn0O68j7b1LM2rjs01Fn1tXFsKXk296zYJ+Nra/h2Ecb1PWnT2gP6Ew
5GUaymWq+TkIEWY2Qzr9EkkzPrXWmtaCMC+0V7QyEsM2Eqer6t+6ifmNZsVuD1EFzh9FkQypso4Q
d/wLznvHMah7VaBZT76b94z2Yzw0RsibIR29zWRTTNUEIBbs+qkKwyPOXIJRblHtIsfFoZAp/PMR
AyHdkPUd1mp9d0TEID8yoapw537zhno3pvOM3sE+lbWs3zgyWivfQIu9+HgaQRoMDh/pqj34BgKc
KneisnucnnzJpxYgNXIP14+1h2i48mH27FO7eUlhPqhWDCtoDkuTVDY2AKHt4jZmHzf/EHsnHBa1
5R7CAXWr+o/iw7nqrPqg+TgiiKm40J7Kkkegp3QeEndYlvaikiyECkOd58ZbnFo2bjVfvGquExwB
8UNkVxA/XP9b10wsPLhxk7XtKkzAY74XMYugTT3iKo3hpQu0x4KCy9Lk0joxSqffi53SxwyH8CjN
hlqe+NWOwxiTvMlRkMBoPcZ0sRJuJKYPlIYs+GTCRkvzeq2PJHxMIyWUWH7Vw9XSIiA7qdNtLMs+
6o1F+4U3F57rtPpALy8tRJTk5lkot0GBGwlRtycooPVeiFfdwIGaNeteC0iRWvRE9ca+LFrOf9rS
t+EQZ+JoOObXWJjkCj2YTyGsXSkuVtSZ3KFSHg/XgH2c+BbeNhqBGks7+Z37h2MLvCt7yyCINEbd
bQvM6bWRvqahsxNJBYbhzUI3hKyIlh+Zsl3pMWP0SulfGpNN0l7y2PuUacJx1U7UUOKk7LJlCh6B
MXRe7/Hyj3Dd0H1U2Jwbihx58VnzFIRONLpkbWjUi1X1dKtyXuFgoP9LJF8Ny+kiHYc5UG0Uu4b3
7pPQqw1o+bNZfireO8spm4aVRpmVdHKLFFq/rVSRX3QNzdLlWQqt4rXHe2oN+i2z0g6fJLQrFDE/
c7TdusYGwIhk2UVXO+2x+VEBt6TeTaMu1vMSqpD9VUxIX4qWWwqS7Lp1uA8EmEgXQiBCmmHgLNC1
Q5/kD/0Lip6+RVGC2KLdl3iSRc+CfjCmcJdbQb1yTZuovSTAQdoV4A47m6XjDdFdHI0platc7jHY
xtZce8vxJSp9XDJzOAnDQFbDExq5VB7YeV4RWKCMD4RoRtCLVo2/HNMl+eTwqYV+sW7mVs/EdWk+
nD5td3DXrrft5TdTCtp4tkBtflTeUjgz/qlid2cRsGK2kaXHv1/yRhP7kSMQqgchXmBtUnrMFazq
ybKUtecRwteIQlIcGH8wpCNc6+alKpr3JAt+cg7/HJd1yNxac/BEN+dHFGlt9SyBM4xSf7fHYcN5
Ap9JVjpXPRLfXqumnR83b0lsO/f5BzE52w9sNnmZ9psSut/KdbzfES6yjS1ptuLei1zBsHkLtwRr
bERjmAf05Zzp8RkSJPmHsHPOVW98Ke4lK12f+R30Bb3IzKILBQetbXUl5cXqM53DYtDTZ0YeVl49
A7ofNBVsj5iMTucYB4I6BRMBQHiryO8imnEoEvEt1n9EZqQAPwhAeI1nQpvBsazJo6PiBce/P23K
bdNG73FcNUfb7UFZq7LceXaerck3n5sQ490kM+9gwA1OPPMw9uKWUl61HlSV0Llsy4e4efTunCuf
FEjJ68c6GiV/DI+G7BxGhw5m8UxFRLAOdH3Y9+SFRC/qZwJo8bJ8zSdd/JAJjE13wsrV9oeJAS/V
bV2+o8GBBRkU86nwp53W6ViBf/cYOM9D3OzCzMPXOUIc7nWOMSrOx+UQOs7F74cdGV3zTNB3oWle
cqnbY0++lvAD91F/mNcqAMN4EGc4fkXzq9lgf4Cqtgz7zngIMfcn9UvfaMxzitGBh6KxcC4J1GNr
Droj9XI74Xrhhjt1cSjBOtC2U2nQnFmG0sQ+wRZLyJdDjkHtoG4z4hDor/ORHxs2HxA+RtcOeTBE
qFmUfJwAWDd7mch9CqSMVx71Cn64oL/A5S4bMpAoNW/HdbR4NCZkpqFLgEebU/wALnCyc9v46I3m
vcN5tAzjmXWQUgHUmTiXlSLm6hs0xlKlTm1dNHkbj4PpSgEOSdNCniC5bZyIhYY/+iTaYbrVYffj
RJN2fi8aua7qcroYIh3hCPIvsNebD9fgSEdQBVTfXOjd9g86tN8tXfRrOiRgsHgjPlQ4mmlYchJ3
8uxoDEO5ED1rQm661yBV08LWhpLnLs6rrWBhX5AKQabPQO+xG7UJfi/JDebu9QI+OMXy9Fc3DuMv
HdxS2D5HsVVwtRYA5wZxamgfPJiWNVtrnHGjUqXR+hARJcqaa69bHEJK850k8EIPo+45rZ34BdwM
8mnO0M2b5+Gx8lbxDBjUBw+9pzsbOnJyYjB407xhxCAEd7IkHcZGSvKzUzBHQj+me6ckwgoKgq5R
M/6CEW1eCfCEF0W9S19pzZ70+BXstXN2kpUorYhyTO3WJkm77zHfHsyG4VowUvsECtTd4xdYmkH/
hC1l3OhhqqGhk3BHUiZjTMrKqdj4hwnLbZK6l5nxsLGGwXuJCrBm4ZAySYJ3h8OtO+d2cs5zHcEm
Z+fx5o8JwsWwbAklrNQQmkcYxEydavHoEsUZhiiWqyDc1bL2qEtSGumxln024yzV1J8sQZSuloY8
1YTL91pGb1SWOnSZJTlwNUOcIRgVa4IHtPBNnn7MNKvca/M3jOJaMmTmvhymsFxE1YHz57Zdj/Z6
EoHJ61knF9x1N8xxOplJoDhDWNNLpepyx0QOP7mg67ML6zej0Y3fCJ6cHTNgMaVw0LuyjNsWEFQl
jeKTpNVPXYT2YoIxsqKetLoGpf/Mh2aEgDb2F7ua3FMMMHjA8/UmSEyBfEDaBbiF0mnV4y0dko0Z
tNXBr9KPLi0SEpHQy6mDhsrBHEl2jJvyQgZvDFM4+xBxmKitgkjq45pM6qfaQwhZA6yI1wQJYdZp
aUKrE2SiqBtPpKFHjO1K7VTgnEMRWoesq6wDt59tMTn+oRSA0GrCj8tp/GKojhwoi3GLcsMlR4zL
Bg/kgrkep84+fsYOaO8gD56dMRgWHGnlgldyU5uAxPWotVaFiMjI3FiS12PXXf06HDYo8S9eYmVP
9Oluicl/cPAvt9KhlC4Vcb6mr/LsBPgZR/OMWZu4zTVp3Vdfr1r826gDtEDGu0Tk+qVhFAWhzsIY
r/pj6w+cIkP/ODD2LumDRfQd8qtVMMzoW2cJStF8KeNim3mCqj7WDcgsw5EyQTiTDBLSrlc0ggfB
e5u5C/Yl+RIHuQQvwCAyJaj27tco7K2NsAWiEvwvYOySfrpjYcaboJliJmvl3uumYT2VnO+rvm0v
k1NhaNe9DVYyFqkRM182JhVhVV590hg5ZaR4AfQ6vZmjUm9p+qby6RDXcfdkcMqjpFUAIgnkxsrZ
DZSPnGU5DEjiNIW0HHkF3dU2b58gS2+lRNT0YC1JfPKXOPJ3KQ8fr4cfXGRTviKGlXdTTGquOTUO
WVDdlUZAyUU/eiryAKRL0JhbMwgsQDLeU8+j2mWCYqMsKTFHMhBdwHVITtpfmkudPHwTeruwnCub
NqhlsC1vjhZdp3UKKOQ6BOMvosztw2IC7VbRSzVRO8loFOUMyhvHgqUIkuJUxOm6qybtGAp/WTK+
WYyhiI58Bp3A7G5dTkGrZXM9dikViDi2WUYyrWswoZh/UOhyk3Ormq/QxcbpdGsrRBqsegVBie9b
rINhi3nlmKEgutNQLTWPZLARVhGmnnQ71Jl+8BjGwW4NhkPgAMFt9TcDQh5N3JC+uxafUC4JWjuD
jSEz0hiZWkXBZO25K9vxEIcPgisZVVRsKT6uEhzNA6JLLLQzjz/m6fO1BXwD/2y8Ae0JTy7gvSLk
vNgOzZzHL7i4grFaVjW9H1Umn8YyFvuUePiS0HqxzF37I55weo2ypyXdgVVT25R0dKWprWVDyJET
3pPW7XVQfeTM3OCa8tcS+iKWBHI29ERDzcajtIxy2gdd3dgPM99j9M2Lje6/d5ghLYoUV7vmzUDl
Sl6jwqa5THOajc4092yvsXrS79TU41LaRYS1npz/vzGVzZaxf3W6ITR4Qme0IzHi6aaJ2+5fLWU5
UYmW3HazNvz0U3LASCUW1qnIT94gQZAzbtDL977P9zmN3uPsuh61rzLN15RkTwKawrQUWEj1lgkL
h6JFj8vZncyd2TqX2fHhzJ0wVZ794WqHs0NVi//7I8Ao+L89AFsI1/Q4epjgxf7XB5CQz8mSXmvW
fDJvs0HY9+3mQJKX69/4GusxbMQ6+TdePF33/g//rWfMPjzB/2t5/82KN9ZTR6LVbFn1/VczxzOj
D527NAroJ61n11urbz+0sPZPaYgAmBhID+Chgxdap7MM6cHuQGYat7Zp8ncNZhZyO/wez94MGkaA
TjtnfQAWK5luTk7OkYA4RMhjb3Q243+cOy23Evx0Af4PvDdc8ilz1nIgwAb3QpwMcaeNG8aFad3B
HYkcMN0uDj/qx7UlCuuvIqNyt4rcs0/VGG+3HTXBB7wOuMHY20MQrbLDJw7TVP/CEQMqCOBYKPPn
zLIuTq7eQ+keOi4btFUKTVK3m+08HXpgHP0h3PVjDtSGE9SBCPJlx8UtUtYt8Sn+tIoXozN+m5p9
LWv7UQfTq5XNLZHZnrIdGqc87TGN/lEE5PhMEgRDHZ99CRYsELtw8G90XqCLxi/Bvc97jHbqOczy
mw1yfOqTz5F5khfbG8aad4fWjX1Xw4BJyHlNgta8coBL6ya2sfMi2W5CanQX45DQR9FG43uUhBiI
YkEWGr1OYqdaY6WZNQUy4m6saSQ6QveYUy+mYUr6+07+/37if+MnNkxsvv/yoV99NV//8V9248tX
9vt//Of1J6rDL6zDeRMRn8FL/M+/8k8vsfMPkxXAczG22EK3bGyz/+UldvV/mKwJ0oGoYs1mYhaP
vFBNyL9g/MPiFz1MtMLU57/1n//xTy+x7vyD5ZgSGtPTPVMS2/l/8RLTl/ff1wrbZWkFVCNYLkxh
67Ot919su1FHYsUssIIWDnKWg8DKKjnNu5/xohXO29SoE9agM+v73uzpQTbzZu+AuAK49pv4+rLQ
YI2bws85fyD98slAtMRgnJdc2J2mJYRgrOq6P6fvooOs1tKR4rscyho8CXUYdwtT69j+6eMKVORs
c6/ndjJ5C8xUM7YigNifs4TTPYZcby9jP6aHOT8jc7zU2d9t2H+WNgKaXcIDRMnROkE0dJg+2sCE
K0q0C3xNcso7LBTA3CEZBPGvcfZqFkkFPFtoyMx/6MdsF8OzsFpnE8FFOTpQh7kS7sch1Ld1H2lk
/MxbBs/hOqkdvjLjmR4/INTQW5y+3gc6901J9/liGisGtJT34VsmQkV/k2JkAeJHc6K773pAGheV
q72Mqsg2hZXybLNuLHGYovt61CTHPNGxDVk8ke46qyJyqfG7gzjm+0ivLJWEY3POtKjP7PpKvOpJ
/8LZFX6remvs/GGp/scCFJKjBeWmxbigDXduZXLEsBpCxG4KkixzvGXOgfsd3jV5wW7rtkb/Kw6i
KztZt8EEixpjsuAEaTdcKmFflTkN+1yobE+cjvuETV5wPpvGLUq93TN2S+iYlLYvbyCoxMYLXRul
HwtenUFl6EiBNa44yDCmdNWLGcaDA8CvY7/hYX3XU63bKdbgNQh1SDcOjSVgog7+gC/O9RFGq4Q1
vybdWXh5/BjZSZqkm0GSrbgVQCR5d5r1JRiGK15nnK5dgEk7gRMQmVOwMUZ84VDb71NpUdXJ2DMb
zegQmFT+kkS+KGlWDENceaUUJV9PQ1GcVFX7Oyds8mXB1TRpGg1sGrvhVDXuzm8n+46XzR++ysSB
dd/i2wmbDjqJWwAQFgVz3O7bZ+iwdmdQ0ABuqQ/tm15R2kUgDcgrVu3e5wLhajrV3pk8loH9bnjZ
UcmAuZn5jaK7BsP+HCpr7bgeSoRpXFuPmXjZPytDWptCc9K1tJ9Hp8q3dSWbBS2c+O01r17aHBDA
ezMA13UHKmzAATPAEoSaBEm6o+JkoBtvBTnrExBOsTE6jqHA2YiqGbDRpeZ9arX1KTL+VeZitC/T
5dBWAm9cme71jMYslISAZKZMVbGhuu5gCQPZ3yFaZm3rUX5WgfxsSXguypXVyhYkYHtJJO+AfJrr
Z8Lflow+8oa2+tzB6yR4MtrSv3Pt9DWfVyaOuaj9YKn6cWsnuZUtXUWuB72cUPBVjCLeG4PT70Kz
gcCdNQe6F/NjXcgKCsJTq9WUSE4T318FI9eNKSnruEH9CnxanIpX8LzaPpumE0TJfGOI5mRYCf3M
OR5jDPXJIsyi4kkp9eN1D58JPvd5zz9UuhuRoo5oTLBxBuKOxZ7WK2avBr7CJqUHNCjGU2/125ih
0qY3Y8q+sFmgDZY/QdWaN62V0SoWnQF/yodYVVIh/PdHiVGU8Pa0fl0N9cHyqfFpsyPWoOx3oNpH
EbSbKVfPOWMZ3xHGlvfD25A8aI2c/mQTtEoTI3mBl9G2CAMafQhLwpbmqfVh2mQE5Ta1y3SxAs/m
p0kNHi/7Gsyq2QjNi+gesFmcHFxUpjF1a1EFMwFuor9qlOc2IhMOYnSvE7VcjA4oIcfvQTtlTsJ8
sF9LMBGfjZOc4hxMgV432sUYWxACPn5f7OQNqyptu9JSNzmbksrCTGZqnIdU2sQX4b9bk18c2iZa
lIajkZzsxLFN9W1VMwMrR/FR0sD4Urv9yr4HQaV/o7dyr7Or4VboVglTGEXP0N1hJ0ghs4Fmuxbr
HcXHOL3ZaL/r2pquNZseuA+/3KOGIKYoHk0k51Q1Zsajp+k3VJbu1Df2I1G6vmY6UR1nOFBbFgI0
lCa2rC2Yq4kbM7naVhyDFxj7eZeZbkuJk4X8laz5ZtyLxFG6T11uTzGmPad1E5q6jW5NEFqyeZj+
NspgxLvyVy1jawcmYGcq8ZNN9sylJqTnyLw+D3hBd401yrXUj7qs8/eu5YkKxxFGAJlpzthHIAOB
5R/g9L4Dm2pZ74C6xLK6ZDhS+vySATozYDYCV0HYaa3efq0RgFUtfw1xNly6ST7XdUDmou/Y0rN4
13h5BZCBV1F01a6rZXR1KgAsyAvOugxbamcjHziVk2BqYXKHqcvFi53zNvn7BbwSTS5D7e5KaOqL
qLS+7IARkLLhZfjU1e2pBUFqa8ZoE8MW3RL22RPfsR89jcKq97RXXDycOxp/Tf9eufFU1L10Uyw3
2AUGKM38NExsSPFOAyUGiwbpxdE8qsl5a42EBsSKXIZP2TRoA32diQPAVfcQWEN/jIw6WQiuu+uJ
V2FleMZHlnAUINx5wu6/TkMqDkwMVN8dHF9as2sK57zQAGwlpq3HgDPBmbGoZtcHTVzf5LGTFSXu
7JRWtofH7y2zJL4nwr8nGzEx6LB5Hgy4gC4DjSHQ7uEE75WpJq188PT0+tqxHGLPdsiOR2ihWrdi
6DrgEgRBYjs5alvAhR5NEpYAl6EA/WHCi7AqwhBoOGOVLHlh7mo1u7rxrxROQXGpWg8DVvSk0A2k
2LV2fbQ0ka4n8HGDN9gEM8ajrfHbVameiSnEG/1dkfLBpPwyFShXvo6bd/Chk2ECOgCx4agnq5zL
0xSfKNhlfjC3H5cQqjUssEtLaOauDb1tRJwkVIl+Az8ssATxYQwMk/dvMOwNaP132iVBGQ4m1Ow8
wALrlqyxFz3ECaJo1F2PTR0shK7CU6WPWD3aChPJNMEHwb28szheMISvvIXtEfZRmrPFH2Wh5AXp
pfKazdBOf5IxTfadCjqOTUDZisJmG5e87Sc1eWf6IF5t4tmL+Whr9q67d73ypNz4Ppl+uOC/wiUn
n72mmKu3lUVmQRL6V4i+gG+GI3Ci+ub1E4kOFrzV4OJ14o2iHRPKkmPZfaRuLTcFhvBtlST+YpIm
cVXHAc5YT6s+FNqvnACrUzcmqTyq30dl/sJ7RpUk2JPI9duTV8m70cbaISqNYl364zwbn8Raz7xx
bYRDzuTTviE3T7yK2V7YDQfwGLAXHQ/uKQwdfamFrfMJeexltwk5Xn2jqyC0csh3LOzLU/nRldb4
9TkZHM8MvfxgbMEiGivtoUmK37qBfxkuFB69YJVyeH4THjBM8PbaWVcdRQF5vaiGngr5NP+ykFaJ
Q2AGFJAM3WqEwVb4w0eI90tvRMnFl3beciSjJbhAoyUWiwHsxalX4RMMqG9WSNK1MrkiUBjLuo33
8SScO+9Vg8B+Wv7M/BlYAsV3YGfOMkaFL+yaLUf18gLIaq4LjLUvFZHmwXH6gr+13RW1R5bB4AMA
6kBb996zQXvAax14zJZ8Cfi2mqw3bHrRFrArlDxX3BomN6S9wnwTmI62Vm5hr7CiqC0NqTVsMdsn
ndfIR9hMxqm08SgAEJAPHvslqwPnmHfhSahcvkxjLm/zz/TONl4Eq/itwocbNgfmJ/1JtfEnsFlx
jzMfuoBW6qusnyuxSt9OMEy7JVVh/LbnpzSjFP1Dc2hMAZvtr1x7pDfVy93ryFjlmDTZNa6zV08z
SZKMOjh+kyIw4Siq2dy2upiF1+wwa38LZOfL3y8W+aq+9K9tTNquHtQG7bW4NfMXm2P4LXCXDk6s
Bbjl9DCh3gO9lzlj4FM1ZFelmZj1GRN1aawzKSvYitK5LsrXy01UM4IdPDcHV6U3uyyt7GXBTW/T
GnAeJhz5wKu2gyLYWBrQaumnXXILZcszka2BmDcPZ0yNzWyKgwmKx9zG3ydGDjlM4rofxM8+LYPf
RQKoqsAIoMzBPjulq9+aeb5riFfl2+Mv8l109F2sSrW/C6c+FFG/rLqmeLMbprh+bX86fW9tjPm1
Crv+24L/cWFH8/TqbpU58Rvz0Gls3jOOuWsLcy2BaW9rG6dKiiHJGjxUdhscomlG+CK5FrkqB4bW
JC8KFBkTKoApCE7pl9F9xeEkD0lH3WEU4nT0yvAKedQ5mHi742CvtdGEvzJ2tp6HJwL60HfWFuVS
GQVUyNZzqQ5sn1omNAffzO9DAvuj5eqA9rPE1ixXox4wufXnup2kH9ifEv1g0nzp7aFLDafMtrGS
hE9sKmrGBelLvLYdnnnnBPKfcdQ0F7KMDUNox9i5GJKBvFfRSfXcwO3ydSjT7ANp/kPjJXhS4dSf
aqOxGIZ34jM3+jfYXM6TXSkisyVPr+Z64rMNyhcKebPnIPS9o1B2tPr7593I26ZmVfzMVyUSjaAK
AuNdjhlLOf4h22NIGXE3rYqFJnP3LDmmDAo0kC6HhXRmnnxF88Okm1Th1K++g1xINGaZGfDL8wFO
DO9jGt5a+xHpwTYAhLrE82bv0iyIOVI0FI1XJk+XU+ebppUTFFg3vcRedUKXHQJnPnBmFwBYNtFh
Nwbfm6DEpYA58riuZrVcPpXTtBvPUdbiVzemliomOrwkTeRckrqGPAUkTbtgAuYljsLgNGEnxF92
L9yV7YslwCf9rS4a4wjjPOfDxoWDXfhOoBhxb4j7Ozk5pumC6EomgvhY2X4GATIyt/gm+UxMQ7Tu
9LxcyxiAfJczEat85W0dUYYvRja+Go6ePPujoDEEYpEdTe2aDBEFkAgJaCj02BSlzoXfaqt9xsR9
bPH/x0XG8Sxp0udSxdzDJpFuGg4bi0Zrq+2Yu9pZhaN2ljZXBbd3zJUMtGYh/bS+IneRjDI73MXV
mFEtCcHUanlCdE6/kQy851aE73zGVZi8R2xWT4y8jFWUMVtiWrFg5Q23g1cwM89SmiGH4aMLxIcT
Wtmqjt1Ha+reqWysF3aIaJsp41y7vP1rO2u3CFQJYW73rtTYHOKYRBNSDDNtsLm6gs2UJKQ0zYi+
ZlwrgLKoxOCMkRfPdG/nz6lJpyB8OH+q/jCrz7IZsYe9jvPfWC54yOBK8NiTCNWxPHrWb6igu7hy
vI1uzWSn9GFoxi/VTB8jcGIoZd3HNfWNL9SkrW5ihEpmnGnVTwsiV7QLcpmNpffRYaxb2hktUnz7
f5SL2zRqrmlDOadNlL+YTRIazNCFxiX0MIXiVPlV+BqzMJdZtp20plrB8cWk1t59jRC2iM1Pm8A1
eaGLj4hMLVbxg0GmoeyEQZufN2fbJF+qNXjEYkavK78hhdtg3H8w1PvUrcmgrzjNd3/t/z30U+Vd
k5TsoD93GiRNcaCxtEQKv/ZZkT6PsaRoE/PVVWQgSVAgbjTj8v8b9fCWyBy3KJDJpCSnbLkUuTvz
l34GB//9qdc4pNt6ehMKpG+f5N6N0pp9ibyERWDctzGbdFQZ9nHoQ7UywwG3gCGo2ytFxX5ZpFsw
uJu/dHY30K21FVFYMOFY2iaVByM3uavGa54NqKRH2JWUfNJS2BqxhwGoByLjvSpG2F9zWqgbK2hc
U6YdQpdYbxnX7xYm6FNde6cciMKj7BBRWosqjOzaMtI/pEpGh1FgNQmJ8umqfUEmIGQe9MGalZlP
WUHJeV+N5D2TAGxISt9ATFT8LcsmalQ16d9zXOAbE1fhoiwyfWO28Fg6ZdrX0ZmAsFT4yvze5Ljs
mvfM1vZkOY3z31+KnLS4QqtcRt0uStPuImUaXxlYkLcQ6ti4Ml0KapQ1q53OoRbL57GEZ2Cce9ew
vq0u+tQbXYGkTWhaTdUWAc97L0D/rWkw5rtOI27xdJSZFPA8jGhc2yVVtKE2i7GiWhhG8ivo8EL7
j3nnXDmQa5xKUNJSRu9WGOKO15Zd4P1UTH8XCbbUs6+B8SvCD71gdsyYCQe3B7MQNRMVtuDAgqjn
AJcMRm6HaRIhBmvZ2XD7DVmSgTeQuzSxWBuIHqAU8S8Kv3ifXmVWojWXNal/HYUsaeyUxgcQQTYd
kAWZ0cwxy6UN+wMvG8qzS22rJnG2kDRdpF3G6Cow/th6/ET439zaNCKgAnEbcbznMLLwVyaSgSqh
Me7k093PAmdd5dTNdjrN5fZwrGtxdsLgs8hJdZdxPEIWNFG+/MphzmMEgCTH/JA7zZc16v1LXXr+
tnCdHt9cvpGjfTax3v2GALADa239GehPLgYHiciUzWUKRj6AffWmQste2/45ovpiBWlfhEOEW3m2
34ksWwdGPl6nyh2OvWi+Gu52syIiP2Tv7M0Ia2iu3QZZpSfXxTLV9M9OYZD5TiimMiaT4vm2IthO
zv3qE00lShxl3/UQntqKnHSVR3wOJ2M3mxIWIoxwMdKSaoLKChwYbGGmfYJj4ENUeizkRMRzXwEt
rob5jDLdmLH/ggcI5SHINt6U/AnGi2OwWWFSiYFlcfZrsNEowu5+xT3XN+RuaECL4eNSnfFZ97Rx
/k/mzmQ5bmTLtr9SVnOkwR2NA2b17iD6lgwGe01gJCWi73t8/VtQ5quSlFk3352U1YRpTImKYABw
93PO3mvnIDLKBg2PPw20EGusQ8pf657c5FWO/8YwyNei0t51dmzucOmhLe+c+oZ+jL7Qck8cRwb0
/K/oPDTaiyX7CI8eklFP2K9lBo8+I8b70pUgvopxOnQDKjNrxDJnR5wn3BruRu6huTZBMK8tjj+Y
bbjzex+vRROASYLtbbIGl/3V9oXHSWgqlxXCoF00+O0qFp2+IY0hZUJAoIVBnaOT23QZg/AtLOxn
hceBc5xSW9Gr5NEV7WM7Zv6HwO4YaN4Hff+etJTOfYSqeN9gpcpI4N7znKe3IebS1m2QuPVAlZBx
HIb6ckIYmdvRs2GEwy3i6bekax6bFnOXWycRCieRnWKcPJGncbKpM3R+nbux2yo+axTLq7xpXpvI
STdJ4UZ4jtLgFFrRa0RX4Do1kuRusuLwizJuMDiF7EcljXtHawa0xYTXF5EjV7RomMbO2QYo6S9m
3SePRSlWpejEPseIj5a7vgkZx0KIxU1ZK9EjeyPojpvaPQ0t+tEEX4NS9mNm2RkkyzbahDrcL8+V
6UGfayuGMxhCKZsORm2s3TbrLmqbIOWDVsVIRPln+F4042mHbdMYEGTSc5yz0bSZ3T6yUkrxIQ8P
orgn9MM7OMj2bcjTx4y7t9A7/fz9izGifonqO9edNJTeqK0yb0+uXl/I4JxwjNzii70fa7bIiGzE
P774cAHrsieMm2h2hPRSnjH3rjzjg5onAEgawI1pIcpnlVWckt4A3MvCNlAtWDr7c8TGfeIQ+Mxv
pVNT89YGUBZFhaUuhGLSOWpZdSOlmT3eBXk1IPabegbItbUDluZhuk7ImeR+3odJbdPbNxBTAJDE
FQp1MyjamPYGXY9CCYqCiq7rKHWeL6wt92nMMtZZij81dXKylHFJmJJtJ7Irb22GLaxM6y4Ontsx
DS7DMASXtuSq5ZY4VFFzRtqqP6Agj+6wWyNSrYEQOom2/H4AiGrLXIEQfhvJw9qXKe9myBF/e9OU
rcbJtLY+9dZZ67otB8utE6bWK46sReb6BysMzyDhmn0AfnkJKpiTuzEH/cSRzzkUO5/4HMx8BKJD
7ZhMDPZyomvXLTUZSmi6Am5DTN0E9mLv4x65kI5mLvRSvUkV2Au8ZvYJkE+y9gbA9+RKmMtc79Fl
eZzj0OGbF1FoX1qZRZvBAVU2khN37/Xo7Zn6XggBPQfC7zlx+A1JcRV5RDJnoIMRF8pyhygRCGnU
4EPvIh9aQkxG69QeGhOPT9UHMJfDaDgTceDP0cAerVamS+zaN35t03hB+b6uo1cvToJ7B1cyPvdo
j+NTLNuyM1AnMqoi+zFgeSoOPIDVDG+IAGLoyQ7P5yamaXJINLSlshx2kyD0zvG79sHN+u82UPAR
c/9fL7T3nGwtPpd+2sBIt9dePdF3x8py0I2wIt+liWFAjkQN6vExjA3rNI7aM/2QZEub5hWGz/AQ
SUxgcVwwldDJ3OV5T/a9aUMaHBmDTLI54STgQBGB0EJ8RrAUmtU9qZrdnhyqZKPGBrq2yS6Ef4Qc
m769SauafQPq9Dr3nWI959jUURKeVA+E2GdMPQ7NjRUN5J0FW1MGzcmZ2jOPJ2BYH+f9YA/RSyNw
a+lqh53X2fWB+TIkAw4jMZN0tS+O2z3RB7QXDacyf9Cf4Np8yXyx7HLjoZpLJRQ648Yua3FutgBl
2ycM+e+mbRw7AipuyRLTNvT/zwLW1VITJry+FgmnSMWwMSKOO7B0ey5Ab53Swdy7itFDGDMzBF18
W0gnv1Wu/VCGXnuTU2oiR7eeA53dFZojz6Mh3GUth3dbiOJK3lBxtbUQ07cpD7nPyTfLMJka9adv
hvNkMO8vZaOR3WJrt5hDu7n5gPbL9JMtgm3/oMVyYU75bcVncC5bsPu16WIo7I9j3PRHZ+qB9FsI
Vd3vbr6Yh9jsUUymnY8+ZgrKW6eR5oEuVrrR3IjECiuNEftY5HR7evUQDW6zLR0HZHW+Sol3xx3V
EVmhy3rJukHjkVJoZ5VhQ/0d3oVaFF3L2uSsWY/ZM9mMeNFT4zUvwcy0nrGy7faLY9MnnVPOlSTr
TCE4n3CsKtvfGkZ/z3DqQSc/MBrTB8ef5fENEyP1UpmGWERleiUsZQ2FGQlRJ/k3Gfb2ZfRScv8g
BEei6IYzRT891+QBLMjUZcFpz3QhMrTx4lHCOcGfsyDkwbkhbmtFN9xEJUywjK6PhKpRcteVvepg
FzIq7rq1WXeUvmjGFo0TEU5qhf7pAlQpvKgkeEl7Yo9KemJKYIBoJ3ofPEEFfkzORK00t1WgoI5m
xkcMxP1QEt2lHAYIcTqcetU+pX5Y4oFuPjnHnEok7Y0MfM5OBdaSHuQFFC9tzsxG1v+1gBeOpuqt
ddPkJmWRMZMEyFffwMwyKrlMHbfGtsGRBYPYMKTxk+EbZ08ftj2wfz0bb4TuXFzIGSQGDySlkRfi
Gc29URhPWO+DhS1brNkJR4ggGl8TqKQyT/BeSe+16ExmYrV6RFmGEhsngO8bYCpgnqQF82tc2hJ9
KyETHfck7RcWl2pOZxMW6UkOnfVVYZA+rSV0DV3yIltN3Eicsx6iTrwB7couaozCCZSuQRy0kmFN
HDvDE55va1lhLr8acY5+cqD8ywxFAoGrSpDG2JuciHIkH76O7H1nKFH1uY0SpnBjdNLQ4L5gtXyP
Ks7RXmeiLUVfvFZz/yconXprd8TcIysnNwK36Ro9dXvLzVGfkM2cMQR3D1Oo39DWPZBhb12Akd7b
TEPWDvPhZZKW7a7sUXPl5JTQMU/x+nl1grNyxmBEIr2zdGPnSPcV3WpwAfPcH0xZfyFp47HCRYF2
Q7v3DdyVMXKEzSSwsbhmU6OHM7LrYNvXove8m2IKApL4hnsyjw1o251PQ0WnLFH6heKMTakdGWfW
jJiEOa4xqTmX0aiK/Uh/cZHjcSCDNeIn4/yBPqa+zopv4QRWmBwcg6hGJSa6J8J4YVj1Sl78rhba
MnfeXI9+0GA9xX50pvbdgLS41kk7e1nRa5rvJT2OgbRuVOtkPBuQDizfx97WE/fr0KMM7I5hMJ+3
QRhokfq3neZkh8gwLnhCNOLxcCKlCr5d7forSIn5EQV1uyUk770lPOMosL0uATqhvdDLU+PlgvZi
Q2y5xbCqjliEKl6GDNixZD1U08pOXLKnDMykaZA6q0GzVoEsKvx+aMA53tCR6WIiPtoFx6YKWK22
MAFCkJ4BQmYn1rQbaRyH7SHwg2rptNMqrkd6b7ar3WpRd18VaHzEyERe0AkkbiYADdfFb0nFvp4g
bAkLxzozjoKEI9hycVRdjSYhMQKfkEjpqHdNj5EKPYeq6MWMfnKmqWRLDVOx9Vro6fskUYxrZC3V
9Eu6yI0oCQqaQQTCOxR5gNYQZORXmE20PkZ5pi/Yw2XotF0XcP6OGn460785o+4eTU1eREsyldPV
DYwFUj2lbhynvm93zFZ72HnudJJCRUfHEjj1IPsFWYzcE2vM1p4R63aV28zn0GWOwbdwFNlDYOjv
qH1a+MxMXOMS6lVjs9tKK6mfNAHctuose1eWeAOJPnVP+M/WErgL5WjmrM1OzsFmxMLWcOeOikMZ
hY638+djbt/RdAFqtwZvHDxM2YtJqpQskTpbdm7dIF62eDOEayiY+zZRIdvU0DTwFzQN/alQhJDb
w27Ad3lpCSquMXse4P0eDNa5jUvXC7qCOMpR878VyXTlRWgDEMeyaM08uXJWvwmjG2wH9RT5r8Pc
dE8iZTz1ccHGCmUPY/fw1UKi0JjhsY0GC96Dw7C9NM4RytIzHf98PWQx3FoesxsUXXd26YYrWyuJ
p6XIT8qkgsSIWtWOo43jshUxu1+IuB34LZqdLtqnCCXGovTaq0X+kDYy3dZt51GbsPgyRoqgPnDb
OjzOzUhOiCbLhY88dt1U7XuocibxVBtKljxHg37tRfJUE2Ua280nIkas3qiog/LrFHKO9hXF/kgp
EprtHm4dQcb54BD/jTfIZsHPR9aFaJLfgjj4lg5zZTZEh0IRo9pxYmjEGCxqo2ATqvznylVI00mG
k+Ys4moTZ9GICe5YRB5YkTX9njozPtZDO+MJi6OZ4EGFSmKuO5fwUZ1j4iqD233jtOS+PtNkJuC4
xk6L7fejOJODdi47vGYy/aJX+rXJIxwK2KE8pGmdVpur0L+wKcA677t4AUGeeHh74zPcQ+lTkxTt
yZOGd0QHfcqxBBXEFHvc78FXDt10wDMUIXZgIXOkbVlISU/XfVW69eihF5yU/TEE48kDg88xOC4W
WkhCfF7QuYqUSm9yVRIHLgAb6is1tPd4eKhEE/+q6Wm/95lMch8zRlZ4fkGbYVJU49GYOTnVrIxp
6/jIHqvd9K71IZ1K27r9ARd4e1tFgJs9oPluf0XQYp1dubUjcGruNIcB1ZV/KrX8Vg9rdShoAoAk
aJ88RuhDo4JtL7kMNO3Pqb0fo+gskFHh7aDL5RDNCgxhiToPf5iwCVuwETaEvbYcY+OWmSo4kuQE
0R+iGu3xBb6bDTiZI2nbb05Qbu1c8DGTY95HJxRnGmIrDzCbPUU7yK6cZFAOPiQYXJzsJfTce6PW
h9sInMDRNXWO9z1Bhs2UfFE57dXAbV/UBM2Q++plDFoUfdSz+L2YbrbKPVQWrYZA6tgQqXq3mSPJ
OlM4tuMqvEJcfx0glZ1Mrj4VcHfkhHwALLMLDYzMRPo+qKDkUlsdt6QPMomCam6Y1TuXfLdgYJKm
DR5MCK7SRNoaO9g6cHh9zfQIBAM4FDjUFACIT7ztGz/LP12Ub3iEu+VAChM94VhuijH80NXWMdJz
bzLhIRBprUMeAci66GX2lMxasSZnYBw43XbwWl4MrStHIZUfqoRcrCa3QeuSSbHMZBfcIcRtFsFI
vomSOEmh36xhHdgL9JyYTkBLrSyz4CjVdsNSmS3JDWRl81tG74WBeayizbUFyRuSnOuZ16l8myyU
ZiInwQVJ5nvcPowoBPahkz2g++CG9t6Ej32bs8hKQ+T/JQwYOXBKQZB8IFDn4lI6X0eShFaNllWP
EA72Y14/RLHdvsvSOg0ywuGvQ4cCrJGtiPdCVo/Va7D05CyA/wQ5BkxaRPvWNF7GMnP37HLR2uuA
1nsuNa4DVmLBfMCaDamkyMfhi5ZKlqp2YNoFmTExEzRZbBVOJC96/wk/biWqZqtiUjcdTEULRAxv
mUXjr7O/iNJFbh9mFY1EnSdQxNvENgg2xZJqJIhKTUGA76TpjJiJsW3IaE4HDY1ciXMMoPNjPhkR
M1e6PS1IEzJ9iGx0g2SjB842DRHetSAYMtLSMsMjGyWWt/pKD0yWxbDITzVNau5eep9p/kA37r7r
kDGZPusS40sw9woIEbC1r1m6MupWbjkrfGo9hz2dFjJZTsGyY7tcwrMZ9WNTdSaN/LhYOUX4BqbX
BR9RMMYqUWUAihiWXUZeeeDR+gAQHObZY1r63rZKtjoNPEzSKCSY2jZTMEDE775BS3yYXMTYgpEw
5La1S9l65GYZF7WzQwCLMVxWG6eqnlzRnHyoJys0mYAdOHEMZJk7+YDZH4XFIs3OekR0AFeO3B9L
PKcsDPnovTafmme8VnnJdbCQ3wa5fRfay5b6ZZOF2hcZIladDYrU2rBdCgqk0nO+D3AfR5cq1fmA
UwXnKdGX4HnJh2fA0d1oDR+kzzg7yWsIuvXksVNHT72FpatqoTuVpGbWmcVAJ559X+1ea7pHPST+
MR3aN38O1jDozDV5/Ypy0CCvYoGs78wkrFv+YDG4/G6B+jdCwEhCzZr6//y7wILwk7HIdm0XUxTo
PF13lW3Pqv4fVPs0erGFFc3EHLYmeEKSI5QMytlgUQGRC24vsMWqgyoWlTCCCMNIaDLkzx4iLoJ4
2r+xOYlfjVq2q3RjJqa7RHpIYcxv94e3I0ORTwB6hm1u0hWL0O70fU4c80QYmE9bfm2W8TcGX2wW
IvxiNtq5KJ18q9X2N5VpLmyQgks3PNqVxy0pxepvPq5fkenz+8PaIL67LVz2gp/fX2FZtNHTetoO
pP8sYXPou8L0sp2jQCz2cOs2Ad2+hV1El4bpQzwW9cuo3mWEFdfphpId3VpnfdUjGeCO/J+11swe
ng+whlWIdLL+x3/84emZnSo/fbP+7lC5a79V4/Vb3SbNP/6Dn0QdM//N/98//MPn8jeuGTwrUiqD
y/Dfg/hv3vy35C37+qN15r9+7nf3jGv9JqXNHS507nfMLhjofnfPuMZvhiFNm6sKOtORDhT8/+ee
sX9z+Z8u26c0YQqZ/NAf7hlp/SboHXKXSsO2FO/xX3HPfP+FfnwMHd2mi0fdglPHcpT+/TH94b6P
40blRg17ia6scW4EsTU0Qfww0Z6NAi6TLUu1L5jvPGcmpgCihLbRRHgt535z3UeGt9a18eihjl+I
Pp5WCajERRa639BJ+PSZ5ZW9TLIMOR8GMPZF63MYF6Bg4jjZ5UaUfng2QWwl/yQcXwLvwDD2OV3j
0uuZ3kfs/65uzqBC9Lphajd7S3mvONFI9lBgxDiUv016hb0FxubCbFEkprhKIE5mUZ7sSx/IIb7a
zHLHI/5MTiv1MUk0WDbBIwM7+AQVEIl7+uGA7yK1qwcYN53gwA4IfGcZNjOvgOZYBVN+jf+oWmRT
jcM/bAktmGAqFTMZMPFb6JHoyOm2eyENIi0GYOoE1pkVWjF1hpHhqVBtOPa/+VMczuz1udz2weya
gbbwvSZFBuzYO3BZqAyDXjvCrBNHG/tHaFQa53cTmpwNQI4G+sGp4v4gFYQhzsckScUTCCVXQ/MV
qeBYz+ndWGqNeFBPg2iKE8lnBbbwOrxNhYDu1vlfA0ECaMvsFGGZudJ9+HCRAxWwa+pVKOrxoLzb
OOW6tl5iX4eMfhZIc4JYXdTM7K1pSvU+opiok0+7ClHQ5to+5glfxVX5EKYAshgC7mNiXLOiebYG
+6YYmpPHxYz1jgCeCX1brmPKCJwHbfYymRJMbVXHdyONAFMd/anZebUVQ0VrD4PhPZiy2VHUr8aw
RSrOKRwsJ8vEAKU4JseVmXMW8g2aHrqAuDqLsv0KXB1qd+iFR+F1oGDSljraTBVOGABCeWx4zPPN
GOP2CNQ03RSp8cSshcaETjPRLaNyoRe32egJ8iBxqZil+eraBUQsMGrPVR6gzG+Bc6Tzt2Y83PgN
SpVY29mNzmitOYVOSSIoOHIiumhHWiXJgepq5YBgNeex51IfzaY7grIm2rDS8HrYbrXJnfDriEF2
Y3R+hbw/utoDcx8YW9haMJqE4W0zsprXNeIINJYqgKiOqPczsov43vIdpsH5p6ZES09F+Vus/+Bl
J3hWNQymrLJbppmAv2rxGvfK3s9TN83pGkiUGQqfsrnNawS3mKwiDaRSa5MWn1v2KbCexqLTrj30
SCS+cbmb8vasdD9bwL8VjyXejmgsxAbUGH3XoOfOurNnCsGUgVgyZs6lN1b3XhB2B1lpvJ8GXk0l
iV4CvAs9uiKVETJeNMtrq6TcJJX9HgWac5YDpxtbpOEmjcVnopyWkMZsSTc43hlexbgDpd+im2CA
whzeBqmdAc4hD4LOFG3IHgl2RJM2hvRumF+STLsdxKfsnFXPqfnDs+bIsWyrUppCKu5sFsGmwXkP
CLZHfQeiSe+2oIuyUwvvdM/o5KX4nmltReeizb1NRqbrbvKw701+kCJK197T0a0XOL7GpcxORFZr
O/qVI+BS8DX4Sy6RHb86BRoLLCngdA1118mcaWC11GudVnsl4FO1BLwjWjqAokMgpiwcWXhpTYgB
TBdpCI9ImMuPxMIhZBuUa3XcLOC2RttxrHf07nc0ve8TDJx7b9KXc5V8i2tmbaT5NVa23EKqOkYJ
DGRNZslylKQbSRSs5G1A+itVhShvJNo4egsH/xnqVoyKCPCRoKu3lOmQb1s9XPekT9JgWuoVbR4L
w/iW7E5FX8Wp+bwoAyvtZHbZR53r0bK2ys/aT1cVLXN64f1wF7JLLcLmPeZoRgPZUkyhCCLUM3tl
xnA0O2IQgWW/alP6rbNDb23mhrUsHQPH2rSuWi5XLTgJeZGHURusKsYu6jEYW2ZrPMz/dWI2MqJi
2xWj/IWFQXGXjOLdMeEvWa0PdlAvtiUoT3JXv+WJcrc2vqkFFB6X86Cj9q6tzD3cshKPG/b3Lt+7
su1fx/iCnil+BEH9BT+buBWW8Q1mNtpfgqo+AuICuYUN/YTExVt0gvgVeqt7mjvyfsRwe85RldsG
gjQG8vobDl16NS1q8SjlN1RxHe98F/hBJ29927+tZzNVrZSGuoAvkxX7LNt0puJugu2JeOCW6Vu+
8gnXRMbU8+38pU0U/K14vK2NUi4kioB7nHPpJlUyPoWy3HMDwqnWimHlBJP2NnmMHMPsA3Una1Zr
NjeZipwlM4D7QVrOwYwJmA9FSoO6rLSVibP7LkyQW+VO+TpRHmIJG8HDQWwdwJIyyU9DDgZuDE51
sEjXaaKUTpHvpdY5b0n/yWOyc5t6U8Wl9lWbh5cp3IR7TcNmDx0D6Is9lGcDcdZa4qQ4SBeNFusU
F773pg1G4+7digmRGLKtW/rNfTZSEspmtK91Fw8rs/PEwSu66Ajcz7pFVdzYRXdbuAWtcoctN606
cnMQQFsl0pigMarVaPQ0m8M8OVZu2awsZ6i+pIl+NfK+vUeD2eJFi87f9xYvyKIjo9LoKLH4HehV
oHoergCN7GOaDls6CNW8BhnRwULrCt9vzM03LSO7zhzJdfAt52TaUq5ZH5vbNIdGWFqNiSS7rleU
m8XZMiW3CAaLO59Rvq5bwyf4W4SjjJvIlPPmZp5X0l6hhgH6HjLZ1sptXaavdk24H6Ffe7QB+6HI
SVB1DeyykSmuKulWIQetKCzMB5im4GgIUIByl3m0UMqWx9OFPFB7OD9SG+WZ2WTjXZHXZ/Lagmdu
4rOpTQWiwdA400QYyNPjsntRzqAvQd8EAgFFLLNudiol7tIAkzTBH2zsWegcw6k6O3HlbOmPFezD
OcLG2MYE1iZ3I8fio68CEokVxV/ij9Md8ljCQzqjYqWu3Y1VZdFpSkd0FJVhLWIULWfQLxs2mODW
DwhBSLXhEhLut0ilKrcz+yc0a+MGTEN5oxpKeQm0nvhFT7/Pa5vVf46yQ5JQ06GIpwdkWz7xy557
LbwKaSRPz13N4VVvZ3BClvsnW65SREPbyEU3JYMJDn0JXIHRAks4tMnGtXcy9noIoF25zLJnezJK
RrHmiVEpTp1zEvQ32QQoa55oGwn9GAyLS0jO74ldHHTVpovcIfzP9ghvLUumiTklXT9k07KDWLxw
tRxDao9Xsh1mSCkKEghlWAIyhIGNemRG1IPiJn1XH6AS5lsDGwoedt3Z+dgBQ91/H62Oo3qV7OPO
Ia4CWnEFqj5oOPv5dXyva2Kbivwmbd5wp712FsNGrk+b0rCpAiznKnAueAfukfhMh6YAd5MysF54
QbJWQ/aV+XRMxKmHrXow79Cvpwsz1sBr9ESKVshoaAbdc5h5zkPjoezCjZmRlG7h/Gqiccc0CgnJ
iESphcYEbXumqy+rIkuh0pMwafbBHl8T2OKAEGRppnja6BClTLQSu+LnW4ibwtGh4DYDOOJYJTu/
rD4o5ROouVpCIDOyBaBtiGGEyNZ4ZOo16SXq2lc01qNtGOj5J3jyDzGQ4F2OnrNCH+ydEVP+z5bR
P1bR/9h+y2e8Q/29mP7P4vr3cvo/v/3fUWsb6DoA4/z3hfYzetF/W3zLKLd/rLX/+Lk/Cm39N2pZ
1zYlYMifCm3H+o1ZsgTCaaMycdR/Jd5J9Rt+KUUInSL2TSnjhzpb/GaZ9ACoiZXjWMqU/0qd/Z1B
8SMHiILdcCUdAIu5Id2uGbPzQ5mtTM0vcdA6W1RWr2GanJWpPwy2tXOjAns6N7cPlVMS6s3ZEmvQ
fV7qfwPVseYW0S/vAe2MxJvnwN7gt/v5PURy8Ej2c0kIlST/FJb7qZR+BiU4D/jBaLofHaDpRS2B
SIAC2dRPCrvQehi7ftVFEHGz0tmNhrXGImkQxtNTcvo90fHBZNHwr9qF4xh7uwQ1aAh1OxbJp5UX
qE4neviGQSRRM+4cDCucwFDHcPSfbP7YrNJdJliTRMhYYar4wsmAYvpkyGxYI1fjZap0WSE7w0Lj
Txv2sgslU4gUhZJv5BymwlVvau8/3GN/1aL8c0/QMaUD+0ifsw9ptvz8gbk1k1IUN87W8syHqTsG
WpOiiNnpTQQdnCybEdA7h104Ywn7owadbx2AQlgy1z1BbEMJ4iY7KAPHXg9/Xyt+b2f91ZubMxJ/
vZqGsBjuSFuQpPjLm4sdPDQDJPuto7caIW/j2sEw7cjgQ/TOgwWTdykm0vKysmYEx1vUfO3hn39A
fwKvkCzJB0TfyHCJdHTnnuWPNzV3Bk6wiKi33NpZcf88AAdeAPN4JjPsgmO0YHuB2tnG6d90j//i
ylgGzSpuZkuaPDc/v3IlK6EPkePC2YOdSW4AObDDM2zJZNGDtltyg/5Ng3gGdf3ycbusBi59Mp3H
V/7y8EgvFqjbPPStAUKmMobVniXttUvDj3/5Q3UFvGAcicpyKAB+/tUsbeKTnp9S5SQfgE9WqRZ9
Ntx9HQgJTCiIKcQefsY/f1XxF4uDK7ANQPExLd3Sf3nZgVE/vkJTbbVUfQhl3CbA5fyxQLltvbSV
c2aYSaltk4IHu/Wfv7himf3Thzvr9w1keLZpOL9czlA45kSTQm3NAOayRgBiXRjlCiKRAxau9w49
pwRCnFTiIkujUtuNTRHC5T/p9WMYIq1vY2eDMfs+ovHGfGx47gQHzarOmfrMf79MCFYjERXLSuxU
Ww2BIB6wVUBjZe2aewFyeBt1ToXkBbINUgH8fRiyCanYcCKhDpvqYIlm8JnjrVwXtvkOBeIGj2q8
aRpQt7aIl2qkdpVkcB2hj56Av2ZUbh2VxYBNLImFsfdyKs+RiY6u69VCDul7nhgzgpBT+FhOl0EM
9DwJqIHVWh2ssUg3JMkjXzGmYMURHZdbVlLa6dhBDB5pJsKL0VPFupZKrAGlvDhD3WJHHMitykXy
N9fJ+Is1x7XoSbtSN50/P3Z9FkpmSaFCDxt/4sEARkrAaOhbxxRDYiq7i93ar84YfzH15LOTwxY5
5M7Mm8MY55fWJdkjLy74+XR2GIEXL1+5vf9Et1j64WdpLisBlC2OFGZsr7cA8zvLiVR1wiJM5F5j
DD8zu/zzm+8v73yX/R0cFboF6BY/P3BVNJqZ5ZHvh0zxICKP4SLOW7tqb8spJkRrEY5zGAQc7AWo
mtU/f/X5H/95WWH8xcGDBcmx7D/d+UER1L0buQ5plozjc3UBt3whReMBrtIXqvRzUPj13yyerCPz
NOvXl5W6+D5aQBY4jzl+XLlLVG2akjUPnIs8rU7rcxZ2G94I/KEy/VK5/TMKUBbTcC7LIlEuR8BP
O2n0a1N4N1g4UcJiM8vHhN5V65/Fqud+P+ko2eDplzZSb7ZmG6+KoTE3NWjAgU3C2AAfZx6hbjUT
z2Y/IqTubetGw2eMRJT2XZ8ZBz/OHpoay1DHHFD3EDsVrUggR3Cu1/OQurRXKGMYyQ/Ra6pDTylG
AgIK7YGRycM01duoDT/TDo6KGZBbH1XdlXksTIGYVKF0eJ7KDEpffcU8/RF22KAT/SPSYFRrG0vL
Nm3LCgG1cwkhimFksG8QbG8ZPpNQztAiq7aJi1dLg/JUAOk10wwMDGWkYyMZ59QjZllbRXK9SZd0
QW12apQ0kbiyadQZYdnhQHGH2WZy6Myj9ySnnjEFp5w7zBXP80mmKoaAyUPyBZYhe7jbExbgP8ue
iMFQTyFVDDoq1beccQVmrpLMMO0dMf616uMdE+X9gNeVD/pbBzdt4SvwVTqRSYuwQnnSvUQ1o+o5
nau101Pa61iOJeWPDNIvPSFPG1I4ww6bEZh8z6TvW3fPcHXDpd9y7kPmQd+NLliWfKbeTFdu1+2A
7bTZNR3X00rSjylq7104bLXAvtGPw9XOebXKm2ssgsHIYdMWhpk8QVIrgYade0Zx/L3kc+oQSPvd
1sCiJwoX9Ew2EbI0nFqrolUcMfbPwnLrhaNcB57z4A2sJ9Je9WQwYaOiZ1ORedly+MVXr73goNj5
PgtIGfP6ZsWtRB26lXrFSc1Xb6IsMQtxJEUk0byTDbRhYSYFy0NlGBVWvegfhrq5g9hM+oMgr7iA
r5WF/IOkKS44DjwYJoIY4dOxj/v4AyL2UwqzeKGb+WVomEgZ+tBzA/ITjBu4xuNXDbtEUbcHf7CR
YtKRpXvXr+g7IGQrAIRlXCendC/+iLhn6vNN4/jWMpFkxvVut3B9HoXcKnrSA0jBKJ2YCPbafmYh
DdcN364GEhvFycIthpBsxLKNH1q3zG9B2rh0W9k3Qp3nV3bakdZbuO3t6DVm3+LZI6VMZMEOUxUo
fAs5hOPsQO2Ui2RgCiEb/3G+YwSAIGI95SJU6jnvESoVzP8I7CE3CJPjUWk68cKj6taWh6e3sI2d
TuFGZ615BhWIyUzhvPBjYObEQ9edtgFRFK4TqRElN/shK4kAyR/9r5oRFct5rLo0Qlcy3Y6PWjSs
ZKIR+AaclvBJdlRWcOZu36PrOIZDCI1Kukr3fWm+1wEzv8ZDu2EN3Ua0CR18M1hqFWjzynK+mZBF
Qf+zzCQC3i5PU5LOrIWQuLPMm13o3MAcNZmsh1DmNIsHqSgudsMpvzVp6BqSI4VnEJ2kzE0ZkC1D
EBVw8pB2UCSWJuhNvYWC7ZKisSi04im0axykTPSWblFedKck+5ETHklElyDrn4FkfXhtcUmT2Zyi
p5euLk5ECMf/l6TzWG6cSZfoEyECrmC2BEFPiZRvbRBqqQVvCraAp5+DfzYT98ZMtCQSqPpM5snt
2qJNFQKtHtA6IbNOQ1oeRjd0+uBuASqh9K+mbQPbF29KEkjoINtk6g+1rr2TBg4IW2Fz4dfI+KPN
hkDj/+7WUhs5gCo6maJszg4vpBNJwg+Nj3ZY7U2L9rdp+GaKiYKpRufeSmZtMb/rIAAhCg/i/Nzg
E+/nbjNm2Lmmst8RI4LgHN/qZLRvq2Zhv+TMnur53WL7gqNHMmVkoTJiNaODIu8hRgc2rDu5HhAl
ocF830Sv7Igl/PXbNacj7d0NyPQS5VXjbetZYGvvio8WLx7LVVRQ9lx9Osz0dNFp6C3LVa+VP/DA
POGBN7b1spVghA6VB+CVvIAXLe7uVUO5Nq2nVMd/xD4vKtbPb4zMfjjhHCjVeBR18d34dDMT09ON
OTSQ0nlIuJgwgqMhazr9EDU2e5D5cUydvWlly6YZ2SyZdXZ3FevILJ4hHDgWmY2APsgd1IzyYvt9
F/hHHKsPLGNuTsRlG1FkUfxYh1qqrW6hlkWlY+bto4MeV2Ui8FJO04H87jxfV5OL++Y35Z34JBCv
xaM+Gca1MQmzmiWb7XpkMxDXA3h4NT9rhLJsjQbnqoYpIEAWMOGIMN6rFTwypuUPaYFPtl99zVby
p8qKFqUg3ugspr0yIcM7Zv1V+TxAfe9x/kfdKa3nJ2vEyGQZ5Y2S4rq44/ckJc4mZVzNSXvXc0wO
sTMeK+tJU3A0s44rczIlorrlmUAmOFKk7YRxTCwYH2pnlzekUygCbO4SHawa238Y8hhCHL7N3QRj
c1CSLSbvOxaRa1/HW5XD58g5Qv67YseRB2zNuUewtiBr9FdVG+HugCg4QXR2qzFicIINdS3jzLft
S1Vh/vMRBxYmmuDRo9JZT3RXi1CAGTxi/Uyo4hrtmbccEQAAcCVo4yVnpTFNaAFF4vhnLGwXm9Rl
HQimdO0DlioIiuD2q8ZvLzOZ6v+vYEZ+0SbGkLQo/hi7bk+j3jzbMUMMMU8EQXYf2chHkaX8HcJ6
LjCrbJoy8jbOgg+OtKrHWjPOC77mgOQud+c0DSgR9vfK5p9mFflP742nyMt+Y4us0CbjpPVYwY+K
utqxH1n4X5Kcfy9NxyjwWyzLBnlqgZXwU8lAe25r7SJsEngZnt34idGUBojFgYxU+MxG5Ow8XibS
bc3ZsI17bRy8waJvkr0ZaJPXPHiN9d7xnW2RnXVBEZcHEo7KpyE2MXo6+DpS2926nXt0UQDcrJ6x
K+VUvJcyqVlTsPojcEkj91f9HVtIBpMBh7+sppMoMrlnldJvnDx/b0ZmV1q1glMTXJLGXBxKWyNg
FZZ2neWfzUOWZyRq1aSijtSM/w3X9ILrvsNtRGMY85pN/X407Ud6tr1H7NdZ1tWHIbXsFrvNQ2G/
J4ykTj15XdjwV9KrHpDSbrFPpPdblHwoDJkc7eyUO+kzS0vgYX1CgKqZHWmZEd6Z3rWIMzMoAEmz
2u4fTUIfq6hOjnzTBBVSN+/gsO8sY5z3o9T70xgxEMSqNtAucZjnlLdOHrpJgSgV6TlCEgTqiH33
muMX1F4N5P2pBLFZ/KQYcDZaBQWe2O+9I4f3HC2VxmuUWeDxmMbEfnXjjdsjcB7Ytk37ieQHIzJu
aLiNLV/CP41IyG52NzsGKw3KOxgSzXzL7fp9qHWocIu2alitsPOhuSvG9Q3O47jAeuDHYmubzPet
sqXccsdtN5mAQVV/h4J6S6y5p3RdYx/F+2It54ZVaZSuY8IrK0IAP6LDTex3t5nKBtILh78ZTIin
Ax9mYkCyS7of+NXFGhY8rCM3FNQ29dPRnbniY7ONAcr3j0JSLGWc4KbmidCANNP9st3RSYGmtatX
gXuboLCMLcikclb3so0RlSYXqyXTQ6sID5kL72UqZgesQcahha+4Izi0G6zi0C5vrdc715osdfY7
gP+rxg3N6Qp57tCtOVi6TSJNC6yPDVOo+3O/raV90DLx5tBYY0w2Xsk7O9je/HfJMI/6oG+23ti0
gRTTZZj0f5Pz0jtWdHRSG+IVHuG5JAlH94GAlM2uKvpzYpH111T3aFpdQmXyt+jZeOudf/ZdvBOo
tcglY+luRazBYu1mESoRGDpHqF0vJ8cx3/SazsON+ZSWdLeAYsltbIAJf9SCB89CoLG1BBEmEZZI
9NfGwiwGv5+WpGsYH3qPVJB6ZujXRd9WP54iF6w0k6uBvReAz30icHBDWtMuRfkM9wvc/kBWCkYB
F423xRKV8rS9LY66zOwX8SRoL7PwNrTE+DEECe5+Y/5IuCjg3aMLLjU3sHySSnsZ+horG6ZV+ATs
5WzK+lhwpVBik/OHm57E6rs7pi8TCORoZJzdPTfSHELDy4xwGj6nGNvkWLm7thlIQ4CqiiPsZdWt
J6t8P0pJMho87Z+Q5bemtZcEFzK115PnrVUSSmG+p+TLqNenxyfCJ2qyZxqCsHJgcPks3vIEHdI0
1Fi2vRJ7doSQAAL6xrNQ1IK+RPy99EBfY3MriFMwm4Hi1kwhHaNiwrfWbromLcNxAqJg+vULWa/P
tuHdhTRJgez9B/irgVbYA/vLiJZoLcsm1rtBDOnLj++ubzxnK5gHcy411sUa+w8Wak7A28ZASmYt
vZSzq9rJ2OKK+Ed+ugttlxJn6WB1mJUkTMdiDA+IgGzO5HUwwP6uLauvlnvVuf/anLS1gjgeqeu7
IiI6kndor0fedY4fBpvhW2pPcmfM8dbtF31voCTqjemDYO5pwmstkh3QOBujXAHz2aQAoc6MEMBu
UH+u/wWWtmarKo9E8NJ9KpTm7Y3EIxnbpg1LosSnVeD/qrXDArAMxzcozfjIBjJIaevxfiGFAsK/
ybL+rkUR4Xh/Fb6ukIOEEUV7phZB1qfR4Zvd/NP0EcUUEGjSYNYRhl254TQW24pzDhCZuemRW/NF
DnvgjVCTgFeMLBNlTY+7WD822RehRdSAO8KTnpNz4eOUs5qtPlOXV1X5Y/hHIrjzVchy0bMGvzup
E8v4oDNo2JRuAxKrHvDSUywLTM4+i3LygOMomNRbO/ISaliCSWw3yvmfreawLjXmgrb7JO3qh2XP
3hqNF8W2fDN37Ufman9lQlC3MxyBRgZ2xmjSTmGWgb/CmJjkm7FLnjHLPEpK97bVUcGtOSVQKekY
IZqpdghT+DsbMzBoUShp20NW87qmzaMtCcxB331YlLnv5RV4AurPhMa+cdObzYaoj1S0nyr6o3w+
wHSMtrDXWt4yUlCJTkoqH13lgBk4nX8jECl+buEVFwNWwKI40S3juTGwsHV+Twgzs4HexFY9EwFy
UAny2pZo3snIj0vCU2iB3zsNw3wt0iUK+EpyQgzFystQPpavI+/Le9mYxYE64I4dkssdt9HEmkC2
FzexCTYxY+5KewkFcYepz7yJayLue0YS8oBk5VB30z1Odcjnq65ulsdCF4+4tBlj9lCKCB/0sw+8
j69GomEXOzSeuvV43YIuoRgcbLAlSxSCkmfOJ1b2O4K9xqUhHIzAtY2vKZuQL2BK4SeiiBVY5An9
xXWhvoek/pdgXZ5yvFz98M3uAKUcorS+b7+lIMOSlxhuWOpt6oVg2Bn74SRW85CB44YQy20XNWQb
RmtA9JIByG/Lvy6NhEOeNMKB+p+kN8HdTg1GHOVZLT4db0rP763sQxvPcGcDilWrCQe/fCBd/aMv
faK1dC9oc0FHEa30QyLWhFA7fLUoFrD0bienQUP8h2VDSgKYIKoU/ktW4WJJbLJ0jIgegpRTx4lD
Jp67NFtCQCVMmVKcGNIVJ+WSnOqafNcSkx4rfeI5W04mR0FZ8YttM+b+yWocfWumiJYruRy7rnz0
bRK6KPI2zPLCxvWuysHAnfYkSuN89SXUWrf/9L/nCAGWvez7adyKaPgenoxiYYIUc7635FYsaf5R
2B2WzLzm7iMNYyMmP8fCVT34fXWLDDsG4z0SLmDfpXjAWaJX7a7HZxCUWoFoLfa4bCVGYslH4nDu
kBbKTLJePoYiv1vJAobRtT7Tpd5X1YL1bsQcqswvE/FfUOUVEJoKVQ+0CHfu6jBBUJGVJj6RXpyH
ShKdS9CuHPHI6+COrT66jz46yKawSNeY04+C0dgeF2Ia9Lr+ntUf8MIJSGOyoLFBYo15Hc0cLZWM
iLMm4Hheme/2SkHtBReD39A4d4TNDnp8rJ/i2rqSSllQQBHdHefuZ9qmNSZG/8WDknKZam6sbNYP
uHd0LsFk8bSd0/ETe4N6lqX0flm5sWYM2TChaB6VhaRJU3dCgaGS58WDkyJVUsWLZDh59/nRIJ41
iCE1ks64DRAYRXuAbsmWPDHoObEdNHCIgsnjxlSTShCMGyQJBQSJ65wyzHxjkX1GXm+jQ+62JMDv
WWHB4850e2skxLAUqnhNEGImNgpm0DVhvkjsNL4jaUZyjgaFe4glMKmU+hqqql+V1VL7Nt438abq
DUqn2jgc86HH5BGwcs/KKkallNlY9JnDXMlHlMe6iD9L4NhhRrNcaib+YlVj1LZZEEdYaIeMmGZ7
MJptgZnyXOn6RbjDfKau946d2zcbp/piFXQQVeO9ymlEnpwMh0L30iBnLH+UtccJv2jxwSOBdpbj
nuTkFpCxe6SRYK6AfwlN7cwP0DFjTkbsvfgRTF00X4whKwT52LjBOqXWpkAUcRiU9ZMqyt3OEldL
7x+0hxx94GHRx590as1d5npRuFSPbjM8wB1LgiEjgggyjbykNLo0gisGvOEgzUmGcKrVBog5Shbv
ejQwKxaNA8UBoWAh3MCPzZ+Orcdkz9s8GZGQ8ungpgprG6WalZ/YXrtIn5DxuJYu94NlXovpbIzR
3nCiLszhBtZ1/2rGbXtylcuCbEAfyMe3ltD7dhiijeycBlmyPM6Lelq6AniajyZKy1zqXPfpv4Jg
6ccXvRt0BHnZr7NATtRatg7MrVgYlANTGIH6mElcIUYXhxWw/XwJ5toURz9BGegvh6lM4jCyBRok
BM1y1tlstNZTlYtPg9XXIba+7J6+OSEmozJhI+hViWGSMX+Lnsleez/NqP8MTv+RkZNYRUa/BUML
GKP9ML3+NdMF/Pm0JC1RfCifA6kjdCeIoqreDn0tQ7uPuV1tJvEu+04CqZFMcoEwL31OBpp17Owz
1+URRzZBvc3wBH9eMTXO35VT9eEMSwrfr3ag1ATfnwfzgmNSUKBOzpUFIIuMSNuBgf6NXPKYGXlf
HF6HHcuSPBhy8Q///ouTU8246VMSdwhLGmyPXYCQsgwQJ7eMpJO/LNN3qkRvgnRP29Q9sy/UDHk4
FNkzIuN15QrVEpPunyLKf1BVa8HSa0bopqi66/NoIkydqQgPFVrUAOAUmbu+8yXd7tUwdTvAWHNk
Bk1ICKb6uXXmvVAAU2sex877VOLxP5Qvn/02KZODtPvXBV/LPq2aI7IgpGoYJjTNo+CwEU6XJryO
vCWklhcOCH+Fh4ACrev5u+vMCRpme7tWJ/EwzfGL4WL0XMVFh7BUFZy/k0PH4XnPfjo96kVz63R0
8kU9GkHujfpxaWnZBhyAmm51p6i3yiOKuyBatCfLVPnG8qLbkFVVSEoF1i7etajTtswvbgl6zX2X
UR3xcnyvscpPFSXUTPhvMHSNtutLvBOioylN2/fSCAskn/yF7W89wGLqSFRuvb+5hISHKs7cSRdC
tuPZf20mJgFqOp5ztclT9HxQMDnG2bUMVL3CM9+XUi3bWRN9YMrywQSovXgAUy2d+aovmo+BCgB6
mvnIEH43lRzg6OqZa4m1BlWmvovhBzEajd5bDHdBm/LPQaf7o8HW2sS9A1x2JmdbNy58jzdr9IlA
NBL/7PkmmXeL5e5VGwVardYROlesiitQTTMbNv+jePZNPz7zhr64Y/HKxftX2LY65RZHoGeu+4Pa
Ecd4giJT6GA0e05vvK+rvkBHRKpeddkgkCooHeAKbmoT30pBKQigGbpJrPR9ZrZ7kb3U7mR/wNPn
jjWgPEbmuMu74tPUrb+sahTrnazbWH781lTGs+/Hj22CctiMpjCLSH7RZEFKaFztDWG/TB155q75
6/vja+NqiJSJHF2UALUEiRLkrfOLahdEbeUDt8qrT0z3gikAQsuSxWgyIJzH9dShlmxZu4V0nizn
OoKPSUZndiqAKi2sWucoYpUKXuHQEE3MC+LnuruJCwGUfenWQgMa0lKD0Jnr2+goTowJbNE4ts9m
kWD8ZkyRFox50T6c8Ggzc8A9kVqmu/+2KZJ3tK+rzUdsXH3Cwp4+DGl6Ek6EQ3nyrwRyHlMFC6x1
6ND8XgJ7ld23XVM1KsgnXILA9HK8jAsDAf7BazcXESGleB2qHGR2u8YPLPI94gzcewyTWq3YCWNF
WKGFNoYVmtCCkqAsDyez+3G6xdwqnaiynF7EcPN8C9AAuEoEwsIcraAjvGGwgqZARZ6kd9So5Zax
uRamrLyB3+ZXIzcf+jLN9iZ2sFyaL7nPPG+dtz/ExcJIfP1YhQ4hBkxoV6dE8zgvzjTumoRzjDz6
d42oi2MHepMhbIEB4D4kVOB51SryTh3OVyvmIh32pTs6u2TiO5yi6TiORM553fhbgfFG/EqWZ+Hr
DzyK9avtsbTGX7WQU7tjSDFvuy4niLvnqW1znT7Zke845L8JMHmXMYhMOVRvcTMitZ/KRy7mPGSJ
dctHOsvExWnVD9zcjWOqoG/L67hefZlGsHspviEOkgdiQx6s7oZJS+Ey0KL6Qygv5x2lGRsekrMT
fXxBMV0xVwYlAnk8d5C4GDMh4C6D+UBf1qA7BotxHjbr72jjodqUiaPhTbdfBCQpmAktGXnirR8F
oAzPwAhisILULi403gzHU8lq34q6T2GLH4opshHzkUjV+Y220xth3FiZp7FG9OIASPgXnDL60+jd
Ltfo6lw8EjN3KmeiU6kwSskpuQB8YADYdHu5PM5KHSej04PWTT88TeJVNEmpQKBpVMVxSKogRkDF
3HPJdyxwfKbmcqCJWewvkntfmpo/ODGX1yg2H71II5qhsP+ma4zHqLOva2oWmy6dJg/FbfabzykV
YewN707Mo10Bj54XhxRP/TQv2n4YialyHfcjGlrCftkE1HO10S3zkkgzD1Kr3tkQgJNp2LkDe32R
cekvqLJTv6XBbPCryA5fRKHZrwTwtkirqKtBSLALqOSH3lcwqFB4ipmheqV5n3pEsnU343SYPrls
0Tcg50gzmwWT6dF7FtlPGQ3XzK12yhAHFAWPlbV84sQgxcKC1UmcEqyL1Nin3UPro5ajjbPDUuvO
qtK55RFswFfhf91kJHAMzXPuaGQtNIgryaFtjwLF9kb01XnGk7WRlGgyQ7bgpQldGItI19Snwyr8
i8UaIOrHViDte9xB8PLbmlY0nb9AOjddRC4sQ3KpkbKcXUY0AptRCha35e/IR3I0KrI4c3S5VHPe
VeawCjJi1TfzSPKSQa4LzP3kG8owqoeWu6LCBVYIeY24Axidz2E8kjonF+IDgG+DN9OrV6FzfnZE
rUIxL/85BCyULlzRlkzXcEzZZ/YVt8nCPDdgA8MmrB9+bCKnXFvOFEdwjRbwUbh+so0O8wsnRbHa
nAI1uJcWlkBQS67thuoqH40ngwRQJ+EKH/yzGsx7k5E1zR5P9Bn6/ezOMkdsZr397Opqx1tlbPRc
8u2n0Z0MekvYD/0sjqZ4UcJ5ZxkEFJqQDX4oD/8UUZKCkumGXJ08U51jnbSc8lrkrnEYWJeGZPde
8CBSgBKQt4nGeRtV1d9kZESeoPzxs+WdCeHrRM10nfxDtfB9iynnla635mjf865Xz4P6MydQRuqx
uzkzI3ABAKfPo3LPFtA5pK32YEXZ55ho46k0HkEGuc8tYwhc7L/N2EFjtFSw6GTzRNaLOZXTyS3x
GCLR4xyzg2jUt2UsQluAnyD+K2Syhllyeq10mAzxukMwiczTi7PvjI/GRJnajgUWFZ1PWBxS562Q
PS4gcsO8mTo9WhdaLWToSneqndRQKKFAKvZGlLdhCtCvrUUWgGPg3dMzQjn6iQwxj8nvSAkOICCJ
4BQ1PDSbuHGpQ/OCFVAHW6lH6UC6NYG/1rzvhvpqwfrYEHnxz52yFbuF1y1zobssDWj7cnlw6vbB
HEaWgQx5esm1n7TlrpPaEHpFDXFojo8VKSb5SAtiMsgB4tNBZI1f9En0W6ca32TmphdDM9Mt3oib
pfYGfM02j8Mpl99m7LVHL/JrtBPTa65PCGtamh7fPQApPDZlf8E9m9Lo9aADGwOJjKje3C6+42b2
A8vV8dh6sFrQ0/JJs2KvrF9Nro/mMj+j7f2HyM/iYGi8sFcT0/rmtWI3ssut9GueFFINDCqFkbx4
M4WDkbOzGxSy78wvP5eBqwgjIFAfxsm1fjaFek7dbNmDFztopo+Z1pjRjQBKB629A0xfH9IGPLDz
5iDsKfEYt1H0ubQ2o+smQbeczgWxiXEYD+5ja5hvRZbKzVhw1eSRtWyXTDCX9bGLpQMRhjFzgTzm
aIhkjWxIWlRN23xNVLEsnj+XYgYQEnbd3C9HXhPB86h1zzkzbmav666ApAaTlYOZ25cYqgryGlKZ
R8/eTmxtMX1pO7tPHsyOf9dayV54T2VgDKjdeOJzUHtbQ3N/wWqd5tTCmTVDZG61hj4cCYHZe3Wg
SlRkmd0me66Xp8qKJWMYNyBkjymQs60N2W0WfpHNKI60MW6I4P2j1OKn0qnfXTjqqwmerS9c8SCa
ASFNdkMcxnL2s0SesPJrzCtnQlzdcVfp3YXtlv7AyBOcVUp7An6rdOLh9ttW2GBpFFEF1CHy0Hnj
tvOaTrdKo9S4bSMusYnlEhhRVLsujztjSFQTTe0FU9mys3Py1b9OCi8Dtw+fZTJEn0ttZj8tVqOz
a331ttrD/yebp7pbXN1CghiqOCdN2YwBKUmkMZb4vSxFLlUTBWwMFkpPZw5GG4CpXKK3WnQm00fG
NjZTW4wIv6Xo9s1c3nqVvKrOttBMeHJbyWs+kDqUAhvTtnp1HlCyBN7SQuVSS7vJiYJnj454hg6E
Ee2vjiE4dDrzgdJrr80QdrhgQX0uyVWUoHvlQjhKxubI/RD+GOI2rE+Tzp61aU4kQCxF+TlIPs08
rr9SncArQ8mw0zPBuma+Dbrx1MTtC6xYxKraeM6Yc0/uCOoIL1yir7Uhp3GxY4VHjco8Dpz5ssUf
99wIbTdF5NYoEEobE77SBmnh8zJPX/OglehXUJJETX9ryvaemtb7EPv7cuFSsXpwYtaIXcowHheo
cmXRzZteODfFiGfDvHFjRqsgiBzrAnxvYI4RORcOSxdrwQwfg3lI0JmJHEb2IiYcoWRV8MfhlPPg
ONW1tk1ITdgWU3EsmUeeEW/9uFPLZ5eoLhgb/MYlAK5y1PydVvxhkMWWsrtmlvjKCzZZhjSqI25a
jMq5wAtW/Yub6kyX+hV5zbXOfPiHFAYmV67rUOR76Z8+8Y9Kvk7TTDBew55ZVFB1K1rzskbatkcf
AYShB2aAxCmIGIEYpfaw6PaXS6FtZzc90fuznvS/ivMw6FX1PVh/PYbawEctBNFY1JxhNEI12TR9
JM8hvAAy4Gvux5CVX7N96OoWLRF0fzmWEx0PQYW6sadjtEPtPuOW29RTs68X3KRZ7v6ZCX3EXMoK
eNGsBacsOOKiA6c6ZV9FRvno6ego3JXr794de3ZOxrPD3JLNObXjNHQ7IMiBwH7/Ysp0QBLj31KW
q5sxZ2iYmfhwwZEzwT+Dbxt2asHT3fhveTn+1fqaqXbmn0f8tmEdgQGlEub0s98U+8djnDGcN+mv
s3gYTtjmQseS78VMCmDtL+920fwx+4knNu7gM/E6ZT1FfhfBDfOtIx+qdsma1WPkQcI0nXVPx9pJ
ouf1pjGMo+IVwwt23Vi9Gn7K/65Vc+BPdyMDndHb8mVImZIrv3xotV1pF8a54ugFFfqKfscPsMnT
0BLR6TbZaS5kfkQ29txlBsNym9cVUQoAC+RTdj/rJ215B1u1CqKDurzpoAp22VinF2gpPio019h6
AvMty52hUbAHwLEFqSKGp7P+yVL/p9hcYtM1txXAgto4mrD7sV0GREmgW43LkjAAOBUdPEN00KuC
IgIulGi7rjWGu6yzJ4PDQg6FySyG6YfT7azCvdHtfaiRuDs8bifcxKcSkh2zaxa3gHfrxqkvRi+f
osQ4qYQRyyIfIzuhsokm0FAGbR7aRD6fmVz6AW8jf2bS01n4ixOS3kXCAxcEeVehVecPOZ133bYE
6ZjadWCQExcEhk+07f5PP/xrSt99GLI0wEv1JJ2OuKVlG2XVc02mAoCSmBPb5xuqIncz+tF1FEQf
1exLx94gNjFhkzGkZ0h4C1MH2wir8SWVPCOjw3ypS46uLdzNtLR7Cl7Sa1cqgJuiws0r68sj7nyL
kov6Fgaf1J0fz7eYY3EIrwRXphd+diiSSN90nSBfDAY1XgD+H6b1dWeqUElSeEZz16besL4ggRjm
/C1SoGlMx80PpYs8RTofVP3NMxN4oiV8KG/pOgbUj0yXZMC2QxwHk6FGnDwykinPRZrlOw4rnRiF
/mDnvfaU1CJ9do2MrFda4wL9+yFy6JlYeZM8CjFZVQV7tISPrOCPO8WRekkm+boUvnHxapf9UFNN
CBnM5Wyt/0FAVHmsI+gTg+1fvXrwr5k5nOoKKk82Lb/YDtNj25TjYZzMvx5l2JnCDeSIRnqXL8hn
ogbTqA8wOmt4114U89RHNmxXwNf2KhIMtdm+5VyLO9nE87lCSHQuHfHeF3m7z8p6uSQ2nvIFvV6Q
FTUTQyu568WfZciRSXtKY2e1bLla/Z3tpOUmhaWMOtJ+mDty7xAp/DjRHRDwZ2/21ckB8C/a/B7r
Pp1N++0NHL+6vnq5R5YFZTahgYm6y5IYDFrz0eLRitygmTQPATJESjKI25ldqZ4D2MyFFcygigKN
KwS++pBeSo+JNkXTMYGxilDBDSO+Bkat9UumMQBlRG6HKa8T/D+/43TmY/jTzRDvy1mxE1TNNq7i
Dh18BcL8FtFsbEvhWSeGUwBdFDxhlX0pg9XWPBozwBznS8GRPqDHVZu5MblXUv0Kn9h9tEfx1KNM
jKseCvWfRHLWSh0u8ejgMWtrzp2xOZGQXW11JMdkTYGHjFHnbeH2OduhLj5tCt004UJGoE+oAQCf
tpqTSxk5O3DOzlYWlTzrjQrwfD4L9CSB0MynyYiIS1GQZo0Uxw2uAyJk5z7dKz+6cCjTUeP9o0lj
1Fk2CPbJTgh6l5+VuKwdW0V7OmT+q98ZxqUV5KkXo7YXHpoS057eJklcSQr7aqPHEBXwhyJ2cuhm
THC+VTZ3j1ZnEhlZQMUldMGsFmObATPcObi5gw46NLsw1OlJHvMb6WlgD39shdrMpH6qaubkPfVh
CJzy2OJICgjDZrZZng0hL6O1LCexztxgo18Mq2QKqpiNrAIvP8rCShCECBmv3EHcXm4NWbCmRJ2X
KX6jafC3SPV8yS0wQPyd09EnRm15ThMGkeZwSGb+8mSwyj3KmAMRmWyEIvXcQZ2C9pegsT6OJtVF
B62J+eF0tBfIsWo4WuzvshkDupiwp1Rmc2+LmYt3KA+l1pIni8FwQ0IZEiC2XbY/veI0Y87j5PGu
BP3GiV/K3QRgWNO7iF4j27WTovWxiNOLObYYeXViF7G83vBJI4zKOSVVd2AMzIRHIcjBLpqhEtIp
xYYS5WiqhU7Rb9vZIqqp+UcwO4ki6y7STIe7r6aSR4U065hkAkdwKnFHEhNk2+TbyuRbJLK8Jtmy
64c5BWJLK5G2dha2vX9c2OceFiuu92k9/W0He9ss5qtu5E8Ze4G9K5j4yYwsSvx1Z6NymON1MQWA
/TfrR2CKNtY23WQeQpQzN3Z2x+9B5lGBAzn6tCfB8O+eaz72k/ySaDGHHzrGyG6f6F8ocO0SDFmF
Dty2eMXMB0IG90s5PWj0xjtjeaQVr8O2cm2EU5yz+pGBK4ohu8n3Y6pfmCSRXWLTqXQL4ZV+e0Ks
bhwX9Z0oFmay4UzpcHXkLlgdyfLS46QO7JyCtFmeTBuSKEs75H4amxkx39jfh7adoumaHmdMllQH
1Ul4xa2DNoFkDtQngRoV3uZZhExhJ04klcPxUXtHxOde+e7FwxkXVgujHjPNflWLqyGyWgUaAi9o
9cuJmR49PtoMXZ9w051SOhqx7s1SvGOVbb0tY3P1vUi/7U2X6Wo8Om+c6/tq0GCJz26yTTFIco2G
U4rOMUnsds8A6NHVxnd43nBdxvGUSuehnbw30IykT8lVl7sglSwzyntbIUOj3Q/bxls93Z9igSXF
LmU3YABjpPJb5mUH3NIUG2UzwZg6ZBfKL44s0NHv1l6+m+fVZjocYo+J+GolSnKPyIymkGHuRL/l
lPyuFfRU0CkiuAZqJRB1RbHcFnNG1T5UMICpk5dFe6hr82NBzO+1/nwYkWvgEWVPxE4fbN2YPYpV
XjSYxvF/1J3HkuxIlmT/pfcogRn4omfhnId78IgNJCg4Jwbg6+cgq0c6K6cnW3o5JSlPMuuxICDX
rqoe9WFzH/Fbk/gMaUfOzsIAl5lQ7UMKha5J9u1FkkRPFgySagzuRFY2B2l6Lwna5WBAhAjyjMnK
1jTsoQtDr0mitkOBCG9Q0zz8uNAjF1aDldybXusGXaRuGBptW8LXLcY7YsT+wTeMe9lG104QP80S
51Xv5Y9nsm4xYBmvZUDHu2E4l9E3Ky6ikXSUhpEKSvKyRf7sq/ZGiYY6lcVwa5OmRIt0pysELP0q
4+SrxRt4+OO/XDxUIKUmA3rIPNMVmL87KtuWI9Zj+n41rtHSeR1J6x0SQkk3iELTzg/VuEjnuwwy
Kk5ohxaBQOP4QNMSVqbWcw+x64fnTkCR7gDTO2F0Z88rTUmM+4sWmtrU+wMoJcr7Go49ja4PWNeo
tyCJQ/EP1XxnwhlPURu/Ny7TDgulPMXj/pPr7bPqMv07cCDzV3p1z6O/mvdqGlV/iA+dwMDbzD+I
6gKQK6XlK7gwiDi7VGPgM0rvyQRlbZVTd3LmHwIZnKOkyY9l3dI0paXGoaEsiXgFQtcUlsfIbY9l
EccL303QZoYHZbZEnkDT4NLNKfWA79lb1LmoVnM3MTudZZ5hkCvczF8485a0TlP2LSPDRWTxUDHO
ZhY967lzLDC5Cvu78Mz83ODLT+cKBgO9CtDt3mlCsVSFoMnNgzLcCPdncuLPwqVmNwdYg6Z87Y0O
p2IAloaE18oV5laLEFajCAkmvYQ4SCyXzgkvm52mNDCNNHKtoNS9VyMmBDvvVjoOLH9gshkHmEt5
gvcmYmF9AQ7XITuHt6BCUak63rWuY6dPej+h0li5xkCJGhbXbN2ZbBLmrSm8dhWlNcItXwtbxkd2
Rv6mtWR531hevIQy333QMrKDUBZd7NF6Gc52YJ6deXwUT2TdHibgYF7PbtMea1gTznNbigmWb3fF
SLWLNfNB+jhFSpuRYqrKp7Yxb6EMMfSEw7au8l2Z8zq0hqXyDEhYZG1CamIWRQreuB66JSWI766I
j7wHFVZO4zlkx7csdUPtqF3LVhwkEOYnTA1yXcsMQwx6Vzm2W8xsHB74YvKYoOLq0vjYvviIF96A
QdTgsWBd5tNCxKW3bLzigD8KMVPq+zhMUSOJMW0GaeB8JbytFe6xoiQhSR4KKfj6M3LmHUuFQWb3
tovRSnEU9kqDLtEIRFXoYObpL4Zm/w54lg1uiASP3y43cHpYwXynBdoZYi3QDc08DYA2FnGf302K
Ag6378trOSbJMu7jr77mClgSMKr2iNuBB5lDIaRTsEOSxteWVla+GQkeiKaHhejPc3c3IuQ1aNs4
S7RLFTX2Hok5pcqBTBcWqMb2mLgLThiFw26kfm4wxr9qOcStaSrrg0QtdOv0UkqB0WU0tWUyU5tT
8waRwsW8hUkyE+ZJlfYBA5x1HLP6K+RWWTHz4sniGekHYcuCZ6aBT7eCNpNV7xCHybjk1qketGsL
87nw6LPVBcp4o658W+8o0f720cZPCHwP3SS9XWMOt2Hgsq0ZCTh8DtrRSIRLBvctLIwv1fGkbutG
v4gehq4aGTg4Q5x5p013R+x+w8rSzNfOHD6qYFZXfDopYvQ8SlTYIxbuG1Oe+xHzL8qvIP37ebYN
eWafiL/Qpq5sD/uSdVTcLytMiU8h1T5p6oJcp64EmYW7CGzo0i+BVMrcW+lqBvuODmcUYxm75Ka9
Tvfwt+jtbQTVspnQY5iDyuEI3o/r0v6AUB5zL7riiQwTERw2JJaOwwzGxGI0jfQWkMZfNS6KwqT0
ra+P5BqRsrq62KSkK8BG4pWvaPng1Yk7p4mwm/kOJ1nDK7FHav4Hp7y+4iU2zY2D4QXsh1gHDcKo
N3U3BlO2EpZirmTDW/Ly8Uu/O/jCw+5Ww0VwGnGkhdlbdWF8daKSvaZoQMJM7YOdLU3diS5FRymh
Xrg5SELn1GftuNRFN+7UhGFcTk6wHyaSfZOpBOt3BokoVLSv2PkxzYyCG4HjK88eDQ2UcDn8yHil
6JyhXlEZi3LS1CqZCuMYhqxdCex093ZsnQTDzyLiUPtkT7Z+tlL9x8alf/AnO17DbH2zOKZcYmZX
ks2Kc0Q9Hkyr5hHVrXybHbL0a5STidrRKjggYxekdzMfoZB1t575/dnNqv5sehWx+W4f70rgp5Rr
V5iswm1YEFtF0+8OtdMC4jP9wzDyyCG04a4gp2KtEYm/bMs82UqP2dxjqbVI6ia96OWbyDvjhGJf
HWhA3Xpd2p+oiw1OdAcc48C7adAqT45obhUW932aCeaDgARaFG45DPDKYQYNcz99q12duyWr70rg
n5rZUm3n9WgESvSnViRvA1G4vfBDfW3AwsSRnQIX7INkpeNsHRwf4pfJZOQXzhEnX89IYyb75Ie9
b4gbtXodszB90M6CRtsD6L2CYyc+DcKgmJRqj57gxLlLJG8jylSaKUvesG5/QG9NT8M4spKiMqid
hLqWqRhgrEf+1qhatO8EEneQEGEKeHuPI70bXQRKv0nrTTMiwKMejgcY/cccBzWp/zjh5Dh4R8Mg
SaTJomfo4DEEl8mjM7Bswap28Q5aZLdsouRSgfs8J462CfASYu0U52L2CfuZU29lN1cTmc8a5XGc
AKKdJ9UhzLr06LfNW9vCEhmoESqQX86aJ3b2KIlhNU9KjmLFY7laOhmdwcPwblX92jEkXtaS2h7f
J23HaXDBapVyEKe8TvUnUyjrXCpxGHlxocYW1wEcpbalor0s1Ss2ao7DdPxWfX4vsol3G1QzlrT4
KRLiAFHIq8HkZENjQtHyJq2Eso4sCxY9KfJ3pZu/nW1BcqsUcwLjVH+x8ZbOy+EjbpQ3AzgsSliw
0Pnihdm4MRuEceny8SqH4GoT/IZ2SnEk07AEfOA2nKjRON7K0n6EGnRpaSwwMoErFQca61p72FNP
UeNOq77thIRwLopvFoOJxorJoqdwoTv1CWtBvkyilQnndCkji92GABbaoWwvY48XbVQh07oGV0ia
MzdgTUsbfCAC7Utv+0vTek+h55abChOySkixQNznhA0F0HcBoKuy4tqR4bXCodoTwqHRxfieLPNO
WtNbT0QvMKJfszRuqlWLsrbfwxTzhTc6jzZhFRibYCB9MuvR5xT6H3WNpoiyVS5qgS+gbT6FSbNx
B+WV4Gzu8bNNqT4no7iFU/E+Yy+0mt1Vk538uudrg1oPxbjdTzS7Fcrek7x9dcfYW9TSSfC8+I8R
SGoipou+S5pViEdwYdrjjeOMa/Un7s+9ToMw6vXKqpGUrPQnbxPo0j22lQp3OjbdVRaNJ7Oi360V
GsVlGikBQ9qsV1T76iqwfvNVIye850O36FT96KLQTLghSxMSjxijA+GXXUJCi5WRgxqDK7rq2jVn
MaiOlsbxtZgGHDFrDIm8L/wIjELFGkLDEhtyNMjRhFaBtF1IhxSoMAFdk/B5qCfSnR1B8jKbcCcQ
zFxonrUp9LmfVpEw8Cj4pTixthBjm8ScMQPug3MYsv1YmVxugkhYbt1gS1xcCyg39SNUq+VWuYb4
QHklSXA7eKTUmlq5uuRvcA9y0u5cOZs4odDonFEB97ybSPzkRqYJydtA3fAwiPB6CzjWtdssuocU
czKBKu9r4NwM3B38RVeFt7b2AIVCF6hovcBf1qacg6UFyKx4ApGSXVkl6S6NaTHUBAsV5cIW66o1
Bq6IsNNWvj9VG4AZv7XOch/ux72MKyYyyMsB4F27x1MgS32eClLBqm8w90w+xHYglGM+4xjqHq1w
xM7PVTKF1I0JW7WPuZp2U9jemCmfO24auI2o577FjJyb6Y6TXbJsqJdcBWylOBXGJXtVWAc1ntOz
qQZyV/rKZFTlLtR3EIE8/HOIE67fDa8c/5ZQfLoPmjtuFRjsLEu8PU3CfF5DRlXnQ4UGe5iMkkAI
tHcMYxjl1k6A45H8gdYvePKREoNmULJLRGnfxVngnvVuOBkxTUI/VZPsWQuSFTTYBVjenRwgH1kZ
siIOwKuDUclsCUGHhfNUaWRBXMel8N186gYcRG0fdgedDMsV8e6qtFEtS3I5qzZv7zU32raGvomy
Sa2n82CxfRmHa3jge7XRyWgU7EDXjiRC3O8to31ohunRZBe3wrj15RmYckT11DekLpTBnkOlD0ND
Y5tXWuuJNznmG+2R51mBohM8G1A0sQHr+N2jKlhlHVm3tlg4uvbrlRz22BR8dHp2DIn8RXl1jSva
Qqvpy3PGrYFjFNJY8quXGY2pfrltauLlukYOEr2s6twjxUnt2YEN7LJT3nWQOt2qDi85/u0wgk7S
+Q5DKDujo3hD0GX2H3pj00+df06SfN1IZKDQMl2W53zAU223p6HfOUl7p0HbeUrbGJR0jkwYJfzm
OJwTozbMAp43DCq4PyEr6PCsQXhXnDK2XcCXGsPRa+aq5CTZ9BJ88A4T2MMd6JSTp+n1wU2zaJ8P
LJ/Myjs7aLs+5zZOTa5+tCxOH04JHznV9T1rxI8qrNfj5FEMPlBoAzCkHVp17oP0URQ+uTxrwCxQ
GOXJTGnJHExA36hv30DPOXoiuUEv+CwTGyWMJt64riT3zazS4ajr7WIVVpzQha6GU4WjjfbObdAY
fJfCTi15urMW7bwEVq610f15aCOzuK9qdceeuHiEVnpHvyZt9f297tr+wWloIAhHGi5ZXVlHr52K
jWsEWMbSYm2PYfYsfPml194xo0b8ycKhZ7jeyF2KeaRKLPJbEbB7htO1G91Z9F+/61BWADNb2b4c
ss0QJ+n8bqY0qE7Be6vgWhp6dKBeV5ymcTxMDd8LyDPWNrI45o3kWamE4Q4LijvPsI900r+yZeh3
QWvSYJAWfPU8ziT9OPFoxRE34yiZ6TtaIMmjsHPAb8F6aBTDrxHrexoB5vJBHp74mE6CZrosIx5I
B0LmaB2YcURMyCEphI6WCgXuUlmBgp0WSq/BY4RusOMDxu9UMzno9EUuVNxbl9GsdwN0s/fJjPY2
4J+6cyZyd854GlpjBwTtC4vE8Fw68a2q7S92krRDpOlLgCy0DGSUHOJG3AYe1kfD0yhNbiHdO8N5
GBp6byfrgdM8piRJU+gQ6j+OyemklQXyVu8ZWPepH2b5R3gCr8KxEdkq4nlBPM59HB0ht6YN9bwK
TV4mfXT2MudZ663wEowXytW3gSjtO85/vOXiYsBPkMYXXja7lOKmbVvq0Obm+RhMj8JOmGE00zUb
ZAMLez2hfrCrKc9Lq2NX9eZV52pfO7njrN3WISgepae+s5J//pBzBkAb19RCOmayxj/1VWPOf7Hj
1FqlyN/Eay1InaTtWyww6z4r0gcZocOV5bGtuhGe3mNCYdU1mn9g2y6zajzZXKM7QlzhuvN93hMU
Rz96LeIvkKJoVRuMjWUCS1r4eXtOGmK7hd1uBlV/S5jNhzq6WJpPrKpqfsK8rQndsKghl2MQqVql
LGe7ul7VyHWPuTmrRoNxqGt6MvJ6GjZwXdpL0gYfFZe8C4/YMA2s2MAcOsp0l8L1n5qY0reGxEBD
YcmC7SWmto6Ho2dsVaO9gD+KYv1N9+oEMX16w9b2Rc4yVyx3jFb3Nr3VYEVhvsw6lvcqbDdN6MeL
RZv35J67Gqq25HbQpxUGL/GDSWbWBI684GfnrzH+ZL3hHI0ooC09sesNneMF2X2jv3oxTYs6oTgz
1OtTGro3jV63k9aF9jZh3cDuublKvGPbLPbufa32TmMgX+YbmtX18Nw1NrZJelcVBOyz5WTVVvVM
x7QfhLr/ZrvBbfKIZaaocmtPlLAeRBqdTR54GbnojnaEk/R0PH16itMeQkvoZmw0AF14chDrJOfN
nhPygWxAMUFAWtyOm/MAQHnRiPhLz9EFG3in3LZHPFPu0TMw4yq9vIoCW26YwYG1iR3Rk62x04aU
Q0sEAUwNkCzq5EnDjckKPP0C1f7gcQDIa3h/rZmsLEGCkTH6afCHaKv51Vdfusle8G2E8who2RT6
IrdtVMzWPTSo9szYXb8B42Ato8aw9m5yMLSdULcwumemoud7ELi6fMc6Ss0+gaFmeRd9yPC3qaYH
UdfXkB1tKeZPPueHsAEUzneSOEvuFe92g12bsuHxaUW1w6rLAm2P47LbFzimnTVTmn81YwxvQE23
kKuxyUSEHHTsAO0o5Ta3v4MQd1M4vRSEWNauDqHdEfoxMHFtNw4xgJD9SdlZJ4IN/pX3ZlYZ6EgZ
Pu42TKHt5yxwHhvIaqwS44sz0XbicHIIKdxiartWwYyyGmcYxUdRo0m0s1M+wnscTBXWbp+bXMjq
6io21CAI1NydEhd06/mhM9NmHs2Sn9FF7O5M6xVxmZGD0i+U7984xF+G+WMVV3LTFYoBbOCT6OPe
41kul4UlV6PNxFmRTuOZjC4Q0Fga3zk5Pe184sBVEuB7/FlbnR6yFGPYrhT3I8z/ZTW4HPB06/Ne
X3c6H0oyQQVhLww0K5qHqsZFDA34Q/UkAU0f7OoSPcdXgE/qEZOzNQCISL2P3gXBM4jgtZnIHama
i7aqnNdMkG70B8qHtOQLWDiez4kyH1AUvdMBRMLxF2tjg1pMSFUM+QMWpLVHBwy8MaR3F64EKAq7
Sakqn6FFY+3/FoFzrUX6iOaCuyl7r5QR4WeECNEJxm2Tw1caOrsecMNyQl9iZFml7LAA+UW/skHk
p3UZWNCKyZylntt8xiUzF7wt+LseUTu7ZVdo3lqf86yfI7EEOopzxFu8dDi5lDyP6hYA3DDhVHep
667mDelofzfZ8EBLDIdPDtVjTeW1Ehpm2+JFCR5xo0O3chCGHwyJ3cBPIwTfBZrm0MKHHXiQPL1I
OC37ccRgkT5Pcqw3Q51t2SImGyvjnJFDgVo0sof0V3GSaWV210oiBA7eUB+FhuQfP2RjfjG98FQE
mOoC6uQ5f/ebLOqfe+C3ouQrj+KejmG899hz2dTGxNOwldAKcDWX136af8sIDdli6iZXydTatpJ4
TUe3UGxuTA4zQdGSEgYJKVgb9532E3bxSQB9BVqsZPbLPXMinA/QLIfowvxx/nsO5x/EyyId6TDd
f//7vzmmTUzDZB3BulmaJMFm/u+fWMYh+aeyDCt32/vGsPYpVhI8Y7legi/ucqohUWYwK+HamwFY
jR6dVNtcc8N+hW7xPTuVl/aABVrV5sFh/sbGvpXlo+HI85Sl5YFo8BkfRLScis8iVG+8Ku+TpIeO
nRU3vW3X0FAYErEy8GbxSvezF0fYnM1/gzEWxv/NcOUTdW2pQ8WWEvD9v36iE89MN/IGd8ukPTPM
wB2WATnE0cKsgx0Ao95rXzf21pUZQbO+1DFqEKDXCgtmQM+1XVvnoGt2KEUonjMI2eMJZrAH40CX
34ocecTwUc5hsrFilCt7Kj/xVaRlAXiFrVXsHtqAhG3NPl8kNPhEQ3E0CvuQttw0dfWQllg+hplG
Qh/wrTfSNxA6r1qq7pSmzZcR6xOUQLIQ/vPEH7lAqD1GEdGQUWHYS8Jq5/kaOQ+h6i1+aau6Y9o4
mMVW6sAVO8O676eEvzw0DprhYcwu5ycMDwwcsEcciOQ5tRjdo+X/HY0d094Jpi51mF5ArUWMnO9G
z3/cOKUFiBFs0cEY3ReCC/CGNkHdFXsT8i1Im1Wt2fvMsYeFE+NfaNL2IW2NPUZPh8UnuRVQWrYR
vjR2e5ni5Bdwzm9exV+lToIw5vY1skYjSzru9QChotK2sMjgU9hciTJO71Jv3DR2/N6WswxLhqqa
NU/VDzsETW+Bms7+Q8onRwAESB9NbwU7jixND7Cr0ggpDP1NRfoLfDwclKxCeK7pX0NTlWs3s5lu
pHkIdf5Gg884Fpu/v+v+gFn/5a7zTN2D18+eyUBN/NeLMcsbkwvShL3r0i8yMVeULDnhhOhsSXC5
E/azIWVk30VT+1tCqsTCeKW7+LJJRFZnd+i+JyeTq9phizxnQH1He+cIRK45/W1E3cyFpy9kr0Gg
2AQ3vGhn13g3ZEyfdQgSKCP4iorMn1CQkdVm5MGQ8lM0FOW6Ma5bLT0Soph2eo1CQV57DkkVz3Yc
8Jfzchgs/9UZukd/jqKUIISXSES8JqBsgmrh06ibgz7D1fwSj7hTZPMXdu9ZwLVN9q2Sz9TNYA6N
tgCYwmD6919h67+43T1LWJ5JVbkFZnhGb//puRblvQ9Ksfa2dfMa9tGLKA+p1h5HG7EtDln9CGH3
mFzSPWxD0Lo06GlJgNgvRp3h0XxTDYdgp8+xPyartu9B74XBl2ex1Ok0FM4ihuFQls9oeqzRhp0T
9V9BxB2aflgNDFERnI2aivWsOZRN+5JnXLmecF5cqXbK5gtDMJiIGFgAS/dxt6SnP96dDP0ERpx0
xRZlz0f7lZaY3ar4PcqZjtyIgj+4RX//xZpLJ/6KRQaVY7s8GMGFEhf/1y9WIEPNFnbmbQdZvI9G
/CWwFQKqfX4fmnmkQDSGDZ6+j8r/dc0BGRskMLDZtU8jwEq3+pe//4Cc/4LTTNen1OeHtdA98ZcP
qIy5Odj5eFsHIxjiTfThpg9pAjHKVKtKqUOua29TD8BzCt197h+6sn6gToIxS2Liwz/P6Z7bYzSM
LyCnMg7ZApTkZTq5TgZuARSu9ygrD+YM5TQlVFPftV4N6B26BrUfdP938hNHinEs7V8ytzjQn0bO
jvfdqms8wSUPE2rMHmXhg8qpCPXPAbpUnmFgqJUHUHHRS9ohzkN7rwKnvk2Nf1YZAE9bQyBXRr3U
vnOXcBbE2ZepGoIzPkFdzMbvIGW0ybyVYaTbjNbt+UFnVFxvvRm9BQNnP0fQcBCOvJT4zkCfe1el
9RCW0+vffx/Mv9LxHR1ty8J3CKYWXqTxl7IFfJkTBHieU1R996tsLOmmAG87sB5rneRUJvdmld6i
KPqCALsf9fwz9pnoU0oYTBVXy2HGKyN6UKg+grDSOAXEEGCjkQucx3HUgYfGuWAoF5u7a9GJZ45z
k8HaGDmJ9ONTbzNOU3nxlaWkP7WquA2sCFZwVdf439ylHVENNt+cMJv4QpTuP58j/1G0ev3nM5k2
GPon/lwO8+f//F+PRcY/f+2T+Zdfco6+eE4Wv+3f/qr/j6ppCFdQIz4/CP7f7TRn+Dz1R/bnZpr/
/G3/UU5j/MM0HAvhzOAxbEsePFCq2n//N0/+gzHMNUzHcVxD6vO49n9KYE1+D4R0/mfolqAM4j9L
YMU/PNpsLE+HN8Xvte3/UTmNMP6CoXfZ7tL9YFByYtp8iPIvbwnoBFrBJrXHpG48l7b+jAV02HuT
2isTspLdUcjqCFGssvuWghrQPtEBkxQOel97BCZNmHVap2HLQ3nojz5azILtwR6o4zsIrXzdjeHL
lMi3qrGcXeZh3BhmmYTQe2KPd9XgtATWpnNsdtkKaMJV0zO8z61HbKmJ5Ib8goFmhcknVmTY/HzQ
90H3Ffv1KbM04FYRh/sA450ilQAnPCktPmi2R/wmEEBR9F7ZDssXIMDKsM9ZGt5kgoOoDVHBDP3L
xnAi6+itxFwFtpKQR9RgvdMhTw2N28IdIq2dATUjXgBaFGKMtg3VsODxeBpMHkr+8DqxbkGCxO6s
Ru7BWkfr1TPypny1152Wf5lTSn7R9dVuctzPyhpOiYcUDTmHPB2jI8zxcqOkyrEIG3d26v84IuRZ
gn4xPiajtGBGeJS/W09xS1Q7lK1Y2g6mFgChLGkA5YPnkyyU+8T4FjofDRLuoqrkOy8nhPuGSd/B
eM0jwyaNuMjQrKiF43yNvA14pHrqwG1lmvPM6yhcgSD/FsTgMHaAirDHgF88XJocN6UACmlWGikA
443Q5ovH2g0sxQwW5IDjq7PhZEfl2PehW+OmbW7Cp/A0bjf2h46FhLWVsR2Z+auC4F1La9hW2fLU
FaNY9lN2ROC7+UMPt7B+CMeMB2HXvkw6ayAzpYK7GWc+xaKfalZZefUVKA++pongU+Nl1UcoOZ5J
LSyvuqBDCMVC1NrlDVDjdxkBfRvYxy9oA3wBbLKCUUU33hSDhuIBC5h/PWitfutr/S6wIhhrg4XR
Dq271dt0NdYlQSsGnCoe7lwPp0uEIJ6myFWcQ0j/TWaxGqlrg82YR0hv3klABFiUBpkXCeoihLvu
WOY9Vuwv0qfa1ojlBRMW5mW/PsbcNhE7722MKcR1mouoc48CAigGoKVRZ7UnI8Rd6If1b25U5Sqy
QH+piN7x4ZLnjVwHxUOmgs3YN7eUNwgZEMdrX71GgnOkitZxFBcQ5iTLpppxKrDnVLfAgCoPoZgh
T94SrOTMAQZNCtlzSKoWvYae8QwrUBqymYuvjfuq9dNK1vnOENFrFBHsrVH9NjTI4BrgzST6mLpN
DwlCK0qM9eNKmTl7WMrnlV9+dHlx9r3QXTgyfaqc4FIkXBqVYE1bQN2KazT9fmgcOlCYyC2fLsWc
jD/rqUXhBnvWI4fEH57G7Dcak29l+p/pVN5RX/eDoeuhs/oH5IB+kTu0QrqEmmaq/aLT+13CdIyl
aqJaMa+WZg/GNXgwTFPtkeJZhJjxAGQCBEk43MjasjrxowOEtTnZEaxI9yxCbYo3sGFWSJ0UfxYR
cHtWQQlgJPVbtX6+jiZFDIyqEQzs3a535Q46VX1faDB+Un0XUh6/ivxq2E3mD8dKdqaAQiD+X7S6
P+kkkPE8w67twgoWDMaDyovfysD65a2/nqqzqvPyc9pMLZKJB/LbKcxNKKhByo5aCDUPduVTZ/GV
1wuAFF6YGdsYmw6Vk0+xGd/bxEXXvVadxwpBKAGZ2yGlyvFZtebHlLzNaIzRqFNY7xxy0X4tMd3P
d93Es52tDSiLUcKB9XIsEACT37Wqv8+cVCcsVsULE/eS6igHBaIrusyGxElBTUE5LozGKl+2o78v
8gjUNQZNzp45QKhDTxd0Arbe5bhvOrpYShCsODNIJ6tfNQXrNpVi6xfldJUwCdlmojKKGkC8j1PC
wS8wtglmzJkt1g3x2lZ1t7Id/xsydrcaQmLYgfkYOLyjtKZj0qW+Qys9WgEifEth+I754CMU3QUT
arhl6Tcv0JNtxZa/VHa6Z1F+8djA47FmSRBbNEBLvk0jxSJLj4EU9WXfsplk5Z42G1mUjygzG6fy
b+nk8lDyqns7EpKtXPVqTmpFfOdHqT7ZunZ/oWj6g2RKRZk0CN4ZxJM3A20NXfXojaral7Z2V3TJ
zQrD375jaHbDgxq9biVcFrWVCfRR1wjPmDhuj7NuR+eEsyF41S6csl+MsWnN4tKLMzp7sLX5El4G
6752mtwVl/gP1TASJw3LeERrDButvUzq4OYWCgdRJ3HGpM7WBefPgL5xIkWGMX9GdOQsQi6IpQDp
PxIaFpZk2+J5kssWcutEGM9SaciOUjc32CUwl0nLuKT5Pi0m656keXNOhftcetZV71PxQCqdOb7q
p01Pp9mBiYhUaVJ9mnpNXMABfum5YM5Te52RH1yEIefKEpO2a/a8wW1Fk7k2ZYcAGjMPe6EOg40X
I9b0bWnQjFRLEwsvUdslGvFwhsVqjkreayBzl3ro3xnuRL8c/nRz6YLAyrTpGoMVoC32sTLHL8Mf
sYnMBRTGkF/sBCF/qK1sE4ZhtB5oYA5+RY9pz+Xk0uSEa8u+5Nei3pR4X3fEgOL1qG5276RfqARy
UVlyM6mkIx+buqQu/J4xQaSnahb2/vi3eJLRvuWBiu6+78AavBCMrDd60YqNrBjN8rZ6dPsUtz0A
6J2jeCN6DXtYEhMEgkuY9KQs2N/E6uKxwj/VNXb6kl0MqBJt2BddePSLaDhUhB6tivUsB8V9i1l8
xcsjJcGbUYSkaPvConSx/Es3NgBTgsFbu5WUVLNnAK/U+Ma1BvK+MZynVhsfowYGvJB1v9OYEjBZ
deinr5PTRWen1WGxuVl0SK6DLVGWPCjE2STbE1LwzR67epcnfv6Qm+yszGoANRhysMll91jh+9l2
pIZXRpJCsfONTWOSPkYyInTTVdHNkPsa7eX4xw9WYxq7PsOyFLcOpzCrMFaSx0tdjcdK1A7szEVY
N7c659DrNWO3ql5UX9Tbka6j8NkuWLVNyqkWXdk88rsHlqNnFRurzA3wW8r6gGRp7oCFYrAd2KT1
lrrQ1gUXeIqYbNgEgcx/NChw3mZZ/mOZFotvE4qX5TfQHzSoEdQubql++kWjc7FFcWmWFc0E3Csb
mpE+9OkHZKG1LU3tvU848rosAmnqHQjeNLlJFb1c2ql8DaO03RtzLs+2HyMRP9Lbu415FpIZy7dJ
Sj2wRjcab0O2X6QoMMQ4n03k4I03SHNgzupOnet0aJU4SItIw1T2a3fBuc8kDly2WL1hv1cA/wyM
OG1TxGtXRL9AHzBRwgaQhN2XRpV0aynGk+V1Rxb0V4WhGHiDHa4LOp/U0GxbSbxX482bYXb2Io/X
Qhs9V7qPnkaoSk4oyd3MijSZwCFsQhH3Mvyg5tYNC1iS/HrBgbr32GlSiQafNf3l0MK0bwJiEtMO
b/rNT3LCJ8OpwF2rUxe9aIV6KovhGRvv2R/jbmfRiWGAQM+ECE8EonfSxTGdCp3UGwFlXM7g3jgD
gYOY3JNSF6P0+2OG+Qln1S7pxGMTecRtnKFfgPRBGoTwapnftZg2rDl3OlFiC5lhqf43e+exZLlx
dttXUWgOBhIJkxhocI835X3VBFGmCx5IePP0d6HJq9ui9P8KzTUQgyLZZc7ByfzM3ms3dD0uwcSe
l1+02Ce85Ap78nEYSFa3dHrfW0SJOMnNxDer/eg1ABmG558Lsq2ew7F5qzihVtY5DsCS2diGNibL
piyYznkF6EDO6ROCh308F2+V9i4ZW+yAU73ZztIVjPUDBmA2enV0ILP40zW6fi0L47FCwev20dmu
YwaoafrEaftQC+oslKHcGbl8xrpGard3Y2oSKhKPmfpc4Ekx7isTm5OHMDJwEJlltTa3ubwZJHk9
QLzvlCpe6nZEuJifC9s8tE0+71l4XPSmC78jQF1OJU5rHAOUT4hr9/uHqWme3dT6xEL5owVcNse+
syJ9S4Cvx2WnjGCT5pN/7BhH4x7LSdeKNqVXnIxywOLeEsOQsJ3UuusP8+A+xnTy7BkCyCySuLaR
ZdOGIuiBkAdWSRWwN51/Fnm5D03wYHNHqAwG9yqaWNMNM41dXHBwNYeqnm/mUKwT6T70Ntqu1ngd
BeQXRscb0Uc5rID+qEseWGETtR3Dzu3m9GtOkVVCRDpToT+knJzQ9sC9kT17hTN6PU3WSxk+kkad
NNNjSUoLej7vBifmzSCwbTjOZyTKH7bNewhybD/mFIjREtdl1yc/xPPj5CkyDl1eGswwcT54B3NZ
tyDWpJArDYTETW31G59r34HSu+LB5giHFeZnzSvAZ7bsWQo/uG+XFjePdpVldms84h8KbNfKBPto
GReoDU+keu3omYtFwLYTHAZ9iRvWuu3t5Kg69hlZkXw24dIUyPmlB2QGuW1hNQSIL0FMldDaQk+e
+RxSIIv609MI2fo+3HpNDVaKcLigfHGogXAXXQgth3VSDjeT5ZWXthkcfWxvTF6xN808GGXg4ubH
egdLbHoQEXWUM1qsOVmuxdepZuvCwp1Xkv4/S3o+LKm6sKFWXoKnvE+yzF3ZtuZEM8sDB2NztnDU
Qr7F5RS0Z7q241zw8rKKRwKhip309HWdkU/uRMzn3epojEsRm8Dx8BCHViq4FnAYtmzyXcm7lU3A
ZIA+fCA7yhC4JrwjE0v5aJJHYb30GTqlJIqPYWi9V5wYPshz/CEwKFW3E1MR7r2KotJBXuLzs3ZV
8phHExDApxxt4i4QdbuLcu+K6eNr2oxXrqounLD7YdXWbVxP9jbELyVjKa8AJG0HaGV7ItroLLJk
H4X4D+NacFo1D1xQ1FPskgPuQAsrHugI9yri90gGiPTpAAAW/cjOsIJ27aviCyTKY08+e442qlEs
u9yo15vLJSgm8cRZh16zqazgw0ULQh9ILpDu5yMROuR3dOOWm+OHSryjj7AFWDCyYtcuyf5KWk7b
hm3JFL4gxWKG7c4bbdbvPBzRjIcBWSsmHZWbdGzo/skM8pP8R+n5l4shYTf4rCkAggXmBSQntQb5
aG4myAJA9THQyIgAJfxAAOGv26r4YjgT8tDRa5W+eImMZJsj5gfThhSkoZF0q7eO+Rg072GHtJuW
IY+eoh4bdRlNA2BAeUxaOsPAN1lR1QaaVGAA0hteQzVdz256ucxct1X6nbG3HXHrcGGDNcnZsQFN
st5YFKTrgh5gY1nWbZa4bIa6lmrciCD3Bx991eXbFC52X8sDy7/0v/Nb9OtxOz1M+sff/vr+lYMQ
jhu21Z/tr4NYC64uI9X/eXh70311n9GPup7+xR/7fXirmNFyYtqmbToWJrNlevr79NZzCAmXpucw
2XWs3//NH9Nb4f5GpijqXNx8hH/TYPx9eivM35Sl2MkxcLU8R/riP5ne/lMIsys9xdTWY1Ft8rfL
CumXBZ+jiSzrdMceQDmvAYbHRuH8DIGY0cX3C98QrgKuvwtInZ+/vFJ/7AT+UnT5TRkXbfO3vy7b
p3/Y3v7pW/9pamwlC0jVbNDe2ylcigiVM0CAg06Dj4F5zu+PMPuD8Ef5L76bXL7cr9/Os0xi7MgQ
d0zXti1rGWL/8ptCy00Q0xTTrjdyMgQ13kIRymum2q+xF17WBNStRmUhjWn0CxGlyd6EIWDIElp3
1mG+xHBRNkayTrXpbHq3exGdeI2Nlyq6tufwKZ7jS47jqfUunWRcyw6fLBMPOKFPbJgu5GzcVEOL
pAEqYZmcBVuy7f/+grLY+6ff0feFWvLmeaB46pZ3+5ff0UIX6rl9BS5z2s42EU4phTj+hrS7sTt0
+2WLPSicw8dK4OAz2tlZD3oCO0HJLyL94rZOfRxAJmYGQ8WS7GA7cNDNV1Dchu4jg5LN6ULn+hbw
R6P+NI1onZSVfBg2oWDS3qN+/nAllpQiCR5wpCwgyeMQAlO38gG9meL+Cx0yIk3lnfKo6I+FHYJp
nqoj/zg/hIvfeCwVkb8qe2i4etegX5BzfJdcjVPPVDAJYROSLkn3HHhESKlpbzvweeAeGjCFmEIt
8swtlIoN62u0xT7oG/sU3AgoFo7odjYk2wQ9cglg1WkOdvXVCID6GD+McfXWAxY7i7A5lDj6Vjas
1oM/Q41hbH5CDdUchU6Pcb4QnLnUrMgt9g3rXXzTvEpjIZ/sWsg9wsrjQK97Tb9/29j9UzJ12LKd
6G6KCoAZqfiy+lldIfZlh53SvAIYvcc+sbfxyvKpgBTLbJ++BaVjSJIrL6GLh1ZjxmP8GHUoW+sf
OXquTdqiD5xqj4W3j91tdASwo0fTA/2Bejlcs3nYoxfyT70CVNbqkYBQhXCWfcZ4FbsEvJo+a5MS
yqFLZaEit8L9GLdk8oL7MW0w9B1cl7CIy2ubabSJzxRRQMYctU6OiC/fxjTw4fyE6DV9K7/UrX3b
1U65JWilO/jplddXwZGbzY3J18nB020HNo6bXljTmSnAvamaZud0NBWOQ/Ms+lSjH0Jz2vFjmuR3
2T2vWYlqYqNwBbAnyY1dHCdfakTzkScIMc3JaNeN81KVDMytSvSrk+2KW8AA140VAcln9T5FpzIK
9pnMdzGTsKilCQ/zTTsIwEzZTi4FN6jGfZ49ikbhUU6C+DDkAWTKvKnwIJJM0ZUPXsaz/r9/cn/q
w349nJRj2qzkJDoLDyLUsuH79YPrh8AUdTuJbZL6F1YRtqeRVGHoUcvf/v4XUFEg+Lo3z4RBUPTQ
H7DdXMH71ft+XM6mFICUHN/i2BovhtGxti6a3aMXg/UL7VRtM3q6k1YAGNicnHnB5EF5KGvRV859
gBUWivxak3V45sl8R4PtXGZWdqGTp9h6FY2D4JkBxDpy1VcZdNj7UocgFY9+pKnIjK2HolpFQ5xB
tPAILy6D30Pm/7tE/jdFCNtgLnrp/fJIbd7b97/8XsFcvedUMJfvRay7+tci5P//sT+WyDYlBepE
FrTcf44UlBR/3yL7vuv5juvYtLjK4+n7f1tk5zfXX1bYwhaWdNjt/r0OseRvSromqGrJV6Qa+Y+2
yOyM//HuUqZLIeR4lD0+VY36Kfb65e5yqqbQhpn6h05xZ4FiVuvEjq3VANcUh3Gz6Zj+rAp0Roi2
3X3vjC3z2ESyqbU3MqARS+qt50LyFQ1QYfDHm3C2nXXNCA4kMY6nTApFkMtzYGhQvx0eLA7AyDCg
6AgielgxraYpGbbNEkNe2SkpqEg9N7IH2zJn9qaYkaaHA2Q7eDmnyP4aIRVte3jqu+TFn7Vxwvps
nGShLkqme4dAZje17hVTpqcm6e6SeHZQqIGVzeftPIB7Sjoz2aBUxIbLeGYOAr1hWX2MkUXe9Zxi
ezMLYVvZpFwnWXOTvM6SBIVZhWqlG/UetDHwjNJ8lG1zXcTvXhEZ13mKJUkDfGkEyFSrbMS9Uz2I
Qlw6Or7lIMUzENcXMzkHkcadPOGT3FCmrpH9EVzYB9kG6O13Cnp17YK42wD7Yn3RgevPO4FreMpD
Fk+RuVAF7po6irG3m0+uYbMykm34ItHj4f0MuujGmqp875cD2dQ5YrrMTY8ugZyHSsIDGKzXhSl7
43QMKirNSnEa690Qk1zbqU7tI8jDuwVTslxQ3m6+yHtaxhbXInhY74yX0zP8Bx8s00qG4LTnqXyI
DA85mtc4TPKWCpaI2ijHN9XrGgN3VL/mPu5Wq8THHms5wXd2fDTYqGRcBckzGI0daSztxoGpSl3j
K6AqkpWpUN4OLu9zFi4uSFaeNwaqPHqzlBzYCOIISSyfKQRY0nvK4MJPlUA/zbiw9iKXCaBmKoFJ
sS0lPIFW3wtuts3UQPdCVNUcYoo1oqWKG39xIRnSuh/HvjyU6RiuhkfWntaZFoFpZxddR4mPc4t8
6Ahiy4qhLYb6GN9hQDuNHo473DmFS36VzhbV0CCXhW62ETmpTvCW9jHullXDitPxSOhLUnyBSUkm
uNvsnVDxxVqv2zLqpxrXxsDPAB1ucLtz5xBEpG24J/Tw65liaotDWmI4One+Sm9y3/5Qw/RkiJb4
qECXe941lji8KjxjXEI+SwAgCEl67XTPWYKDTg3d9VwXFMsIDhaI/wqK9hauLQD8Nj056bKXJlgm
BIZ+bqDQrLPl/wJP6Ng62K+e4WXbcgrEsTGvYaIv9w+rND2xSfEH5ylodtDGCY2IfBKnEiIRlFN2
q5pfcZtmJlPnoCeQLcauhQ8wXGfRyEZYKfZ6Fp42sLQw+NTBybMN5mj4EaWRnof2orL6c9YR+2W1
+KSCB2GTulIjpIjmFp+rd0bRTJTCLST/cM2Cjsmfpho2yQwdO5kAJhufAnT5WIcu3NG9KnX7nBHE
kDBBPSZ5caHS8sFMPUZKvkGKZxHtTPGjsp0NhHvkGnWOBAFxz5EkOkBObBpC17kDHogUf76O/WQ6
FX3bbFJF9ooogrOGeLPxEY7f+6zZWsf/DAKAdQPF9nUSNnoNjRHzrp94Tz4EKRWFl/mSQ+iagurN
6SeUNKXcwQ9tDsr0+lMUTP3JsSYctqDqulgumNhpY0L2OFvRYJztjuwakZvuoSyi/BGcD/PRAXgi
yoaO1ymNL8qkfTe82Ns5Gbtoim0P11tEWhSv8ozVPoi3ddrC7skz65S5lnWybCxPINKbq3Juck4b
m6dqG9XFiWOIUaJy1iXD9lrxyKU1Ag9WKAdCagTY9nvBp9FNksuqih7TDDq2as5RR8SIkc/nmuwv
DMzUkuSf+AjtmNLidAWNT0mNYC4VFKTFO5Mc2MWxr/Z+rV4rY2yPsW0QNy4AFFTVOEF8r9BRdMH3
ZJqnOrdweiZ4aKE9rRBqZp9gcQ6aMzyQFmZZJ0z5luoTFQtI8NHEAZqyndDuD40EfhVlBn4ll7fV
rAHou0OwHWjhQX3aSBaxYbKB0dA1dPA86dg71hnDtXKQwTNJTEzCho3RhPLS1W8iT4PLesJxa40w
x4a4+Ewis/xWCSE4/ddk9d6dzxGwnQVBfv3IyZHUhKQS35HtyR/O9k6Wga5S5aOXtGJrafK0agu3
ftNSABooLDZ1mJ/RV/JKST7NZsLdYs+VvAfpsQ6YCDIa7clWay1umTCodkog67cHFZwNbBubtCZP
qotqZqK5eIDEv2yclrj2tjsZ2gaT0gNTMvWQMNgzcU4rvM+k65LfLY45KMlV56X+upndm6xRdHhh
feB+hmxG/BzwHWtVe0g5LC9kXO92r3np/cge6aR5hlBqWdL9GjID/lU7ryOl8lPhka+Jmx3m4DYi
tW8RL0BcCS4Ra78laJVNWIZpD1rQd0ksijBpFXg+XDcRzD7taGuZxkfEG1SNfBYib7hIl0VKFIub
sXEl+8Sb0hx3pjogMeMsDK9rI+IRzLJtD3nLrDJou8bz8hY7soYBxPum7YdCc9F6EaQ6SZaG1QG6
B58uG5jH8eWs82PbXjg9AZaVg86rnEEcOQKoSfWeAX6Cm7Uz4vLLqJ3bhdnruHxWdFwzLdXitSWF
hdDkrTEaqE5NsHZyXCy+C+kmbPpx7aix2GGwuyJcHJZ1AM4yNaIfJmTXsWle6hrIJhuS1Uyrw/HT
4+QdG3hVjGUueuqflWLWs/PBTOia5f3YvnCpf7ZhhTMN/io5jNkVdIl8B7+e2znpuLqT5oJU5D1W
wO/CkV8ZKqukt5qNRTJ3GGFFw9Md1XAuJSQTlYTnEAQherILwapjV1NqoH9S6DdssNGJcWkD513r
n6Z6AMd5cWuH1pZps3kZee01ug+coXA7M7N/D0wQZ16zuBoncghNRmNdHx2y5aLNi/qSFnNYV8C0
O/PGTRAdJyV5aBUUStlHN3N5xqSEcMV276yMQC4/wuQf8lo6CZc5T+tnkCKzbkaPrx12my4rNdUn
AwzX8o6y8qDg1t6udPqPGCaQzGA+8V5t0t7e6Vk/9ItED99Dv1Xq0siNE27vban7DzcjjJuoBrgB
hOvoq1yxuWMyFrMdhmmZjgdbV0+FNimh+Qq4dNjrF7DsmQOZWERunEqfO8EnVQiqQzGyF2udm7kH
omMiOlu5JFojUCgXpUK9aBa8RXa9qBiS8JtyT1QezsJF5eAseodZZld54/DfWhR+bjx8tjpi2Uyh
saglPLi5PGr5iX8NRjJR10lH5kxopdadFsdiUV34i/6iogralIsmQy/qjDYu9s4YDCcI5iMLLDQc
8aLm8BZdh7koPEKkHtmi+ZiG2t0OYervIASHpOKsZmuuPpB6AvlGMxIu6pFx0ZGwBBL3JdISOF9P
xaI1Ib/TuUOY7WepfZXMYXMdCw/lVDZ9E7+OdEeqEJVXd27JXmGZZGzAqH1Uc38WgqKglwYI+mji
Qzt4q6589gmwPTnu1kPAjVShMkFF+HckBi2CBgLg/Lh6oWgG+uE193YAkqaLnEMpsuA6nXp7U7fX
nkCGVYzqlnp0b/7cRiR5vbJIKfKn5mIQ0GyXwQm+4+E0CyAnKmH0afElijz/0dlGu5vyrbZamC8+
qNqfdXE6vptdu2JaPGwrn6hnJUucrFX8xU9xXUPDdkj+wpQ/gFlRTAu62b9O4+6rteutIeQtIVEQ
YZ2AAB5aiDHrkg60BOi9ykHg68HMybl19kAvVqZKHDhpFXRZC6uAKEvCCmH7rithP0/0Jj1BT27k
7Y1UVRs3Dd5daAh1ix8yauLnMYyDK1b4BBxWKEvA3sD+vRRQ2kg4ksFaZZg94aNTRhY9+tWBbHls
+ty5qf3ObOJY2/Vt7MevVR9fI2+G+JBBGJD5hT0qqAJhd0HY0inOSBwYczQeZscmpywk4CpCtdR8
nMPpy+grFqSBdS+jAZM3US7g1yEZVdY7/3vOa72fWu4T2isODBnfFXrkfNha9BeQugqsz7A4vZTQ
ph4QSxLkh59TgP/OTP79zMQUrsuM/3/e3fyfuiveP6P37C839fvXjyb60/Tkjy/wx/TE+22ZqSOZ
l5YDem5R2v8xPRFscRi1I6zC0/kPwxP/Ny4A4BuOLVAm+B4jnKbs2uhvf7Xc31zbl47y+KtabCH/
yRIH9cE/DE9A5zCAgQ4iXZ8Jh+lafxr8k57RMaYZOopBmzypyswqnuFkTDCSGly4xGAMqwjDSbky
3GE8gUdVxBJBULzo+IVBeAJt2NmDaFDce/VNxxz0qeZi6CHPwK5oUpNhtB87tK3GRFT6usk8iyDR
TgPjDYIlT8uJI/GSdhIdoY7kYJ2gvDBRAIzWEva0oCQAKcSIRUpnRrAeysS/QrHWAqMFUrgH1w2T
LZ6My0IFwX0py4EqckobFM5VdYPimwl3H7nJTSRc9GIwrCgpmQR/pX5lweweWobRcQt1sh0MBAeJ
y08ZYQBKkpgtf9x12RrKY/Nala55E9uKYg3pc/04jeHwI/VgmEDJHPIvxj8cI4NMgusxN+Qrl3X0
nsfY3osOWliOuAQO2uQsvG6aIx9Umw8fXML02zUwIr8ZuXYcnlA9m02f1UwwRGhPtyPro2c/8+yn
wq7666qJwUwNVkCSJS/YMfZDtFwp/lRM+GV7b9cGm2LB9P/oouZaIy8AbOBV7WtvifgBaIL1NAdJ
8FSRpAmauy1QYqfu0D/kXiwOA33njRcJ0MZoIYmlwIVwVnqMXhPFJGSXty5D/YR6Towd8loiFLo7
nRn2pU4JnnGkKY7RaKkbhw0L3XnVe2hipqx2sH7ysyPfzM3vKDbLeVuFChW9bRv2XREFdrbvOPUQ
q6QGMlgfPh9EB9gNaeXPNzoBBg7iqei46TUFTMGt8VyLMbtwlJOTraTd+LVm2q+QqCZhvJEFs3OG
aAhrVxmsLbkRQ0gyVDEjMyAQLkCYIjC/38sZxi7ew3IkPQ6cIRdUM+rT7A5ZeyVjxlc4ArRZolDu
bBZdtjbNLTgeoH2R8ogASLwxQNprSDP7zkLWxceqaRzzGgLsoNNtNbOV3yWZF6kHo5uS+ykGZzjC
M1wbMfb3esSOMmrXoyEM8vdoHpH5yHRsPnIv6sV16KkQWa1AKmB3JNuCQqkovkv5LXzurG4gvKIB
Froul0bB0Cgv6grxb9A1ZJIHdrdv4opC1gntleuF8Y50INwIoTMinsHv629QeU4IhkmvXA2jT/Fh
uUl9xnisfqQwIqk5w+Yu5Q2nhCYdmCewO/bJLI7kg2ARyKU2jmnn1Rs7rdXZyDXEpiyOt30N+kuG
ZOXNOPYvlV0isurz6qIOebpnnCWfbeBC/LWL/DlunQKUspmgNPebO6dvwusS58pWKxU+ECdavEdB
TdIeOUTvw+CUL1GdXZdyxOYAf2Y4OfkiwFCZf1FWocttifokyjy5C6egg2IPFL4pmjdoH8AQo9ys
3uoonDd53/RfplNPhG3VwAgCCqASsx8KpKSBdU+QxK40PB5UacrrKjYCdCJS7T0cSAwMZ9PYhFOi
3mJP1t/Y4pKvDsPNd43EaNi09YS9OVE6e+mNDvgSWIljabr6I0b7vIvbKIT9lxfPQ233RCZIj1is
tP8GrTdwKo/EuiL/vTV88klD+GOERJA+XUxOpTC0spkJQU7gmQKGGuQmh2TflCRgBzWCJrsIN2TM
wDxzZWo88g2x++eeuALw3m4bwkcQ6yP/qkZrPJqdqhAwI3KNxOBvW2HHwO9lcOpnHCtlbbJQUlHy
1XfJtDOdxECBTLj8VTBZ9iZjrHSwvdJ5BZhpPlZk295qdG0mZ3w1cAh78akK5vloGnZ6ASxsYcBa
pBiqrLjPlKP+PXGAS/KXvf0/XW3yT8QBc866VGald/S6EFVx0Yb+ibo0vELzCA0eLKODQzRfWmYQ
euOjH0mAxVmWg3oMmGYbvN1twH9S4HhdF0NikLWZe+3JYd5VIFpMs1uYm761h1WZemudkbNKdl68
S2cbvTOlMoMBz7wkQSRctZEhAJja2C55WcI3NEMUuyAtyHUzdH6LsnZ6Iidl3jd6LK8GORA5Hzs+
2KCsLs8OkqIbHKLmWeaJe68iGg5ASRMBDbBJ4bQUZExbNPSRI42PTPcd054pwyJshTGb+aHB2486
e86teqvSqvUAHBtVBZ0ImBhRnWFBpHXUl5qJNu5csaFkTa87zqnwEnLVvERFaLf40lCMPGLgW7Oe
WlLKI2N6o78E/DLOZUdu7FQuAKPRJPM5MsPmmMJ8bMpVRKaCt4m91kkPEVxHay3jgk5wqCrFGT2T
PMI8zsT/NQJZgWJ2NFvD4HdIcmcrqC8+bAqHnWlJwKwJ63mvdkAzdtjfwEjxkuhlhGgaRXebF2Z5
tt3K/PDcJAZlN6eXQ29Pe9/OvYfBDfRZV6LaNxZebwbD+Pld4DAs2tGmsW76MhqDHIkp0kdD2T4E
ODM92zOXyNgvs3ujvgoM0pZ404O1cMSwq0rxDa7RekZ2O50NwM+X9c+LCn0+ZcRye+XLPabtzOr2
XMqRwgwtYECj6nZIUVtuQW5oGJ7+bIlv/fOezKqQfUT28/40hzQkhIdGpAGWI0DoTZ13dGp/NNa/
1LL/Qu+CtuhPHxxfCLZozMLYzoHq+GlX/2WhVpZ1BY3RjI7AVoHzBmLIQXfGZAY0UEUfh7K1txrd
cLpJhxK1oReKlwJZ8kNRGdO2jjLxJcg/SNakX/VcLShmCIFbYAZYrwPCecRAthJ2NWR5gzkArIu8
QNHcdHEOlElhP2S1o4br0c54lsp0Hp6Ye6V3GP5qTZE4JGV4oeNZXc6k/dy0lYOEgVO4ZngoZbsW
kV+PO3hVhlxDWOGOw5XiA57xMYEz+pgOSdbGJEkmTD218eXgcIZRQ1M9SxAWDjliJ3/C3a4s9JWc
IeE69IP2idliKFa2OVsnEgcSJMr4TIKeD3Ih8MmX9qz5OPrzdFBubWAU6AXOUNYZBVNcK5yldxmC
yDsQnJaBASlmcrYayz7Cx6sQCmcGQQua/Z8RWcEZ3KS8oa+NTy2fq1U1sKgiCgD5gnZWoVcRHNB1
iIYhRTgXMR3jDWEd7mNhaLnpJYLIKvTizVAOZA6aU8tQ0Z1gN6FG5cO8lME6lzDV+O5zTD2eKh80
XJ71bzLkC8IScaNNS5TwXWdn6iHnI3YwzIDXz0bhMYnJIuoX2/ypqlVw0SSTC9CtdW96Txrvg1W5
T1FWFlfDQCwo9Mnpljiv+ptOA8eTnbEGtRikfdmocWHgFvDhi69ssvVLZrtMloCU+DafV+h8zKt6
C96jaDia2iC353uwxHF/NS1H2SAsnHCm2edv2ukEeWMdEQagfBUTPhlrQgujueDbecvRaozh/M6H
NfbYAVQy2EF+IvxkItE+Q4yznOXucqzbP094/fOwNwRa3CYz0jt0ClwEPGBcCv7PCyL9eVmonxdH
VU7jIw4ErhNteRBOwct2FSubKbzKl7sHewPXUGqr4LbQ9fxim8L+wctMuk/StNZqksy7pSagBjsI
mIsyt5wbhgdBdRwVRMDt0OGCcp0kvZxDBkpR4HZ3oKb8l66R4sGVZXLqOnu+JMEHBYg064LkJWaq
Va6ms+C4X6sqRmY/25l5ctXQnzkUYYZBQ8aIIXCb2kzt9lkpYdvoaRgObeaWZ5HjCHMi2ycgzdY+
9P5qRI8tgl3PfJewq65BEj04IKLTdBrfajnVpOLSG0TYklT+bmhEH8WUu/4qi8jORdEFHQSBW4xO
Ksl9XFy5NaC8cds4uYtF4L/rphrZjo3FRUIJwsFbWKj8ELU7YCf9LIYhMllr+PJ4Dh3YSjAQnIyJ
kzMRd1vbbgQ3Lo4b+2CP7fRmKtJ8B5MHfmUUgUNPYrbRnWEn1aXdeSw7XJl8JZYmat5sG/UsCmaZ
q1lHyn/wXDMCJooqjWEMXxk3bF27q9YzrVfFquhej2b9aNa2E+1IFyPlNynrAqsfe8JVnFfZt8Ad
+WpO/ZhtgFXgK+5wTNFhys6ctyPTpw/w5AQClq3nv6E5cD6JOm5m9oXaKc4YfWK9M0AykpyFM+nV
k03HUVCzsD7oqMOY00K1J47QeCwaJ7pp3UJ90Mi09wq+NGtOLx2JRyRK3dpWS6sc+yaf3dSPwmGd
h3Mw7bq8MskQQBW/jvuGuX0FEHkzeo3/ykLH+G4BciYEw8F258CeIPNR/vaX1Vx0r3Mk5UdoNBPK
HWae/qloBsZVfKKA9kYA9NPG1/YqysOfcTpisfrpEFin0aegePNYfTrZIIhKKwhFJz+hvxO1iK7Z
hE9MDI0G8FnKevTc1Il/TdqLf1dHFmiwuW4STA8AzwtWMHJbY0Qn3CLL/XibqxbGKt1F8l7bxCEt
HPABhrnD9xkFtxYHNr4ql8eTRCigiUgtZJeTNeFl4P5lkraYUCa3wJhudt3ajvOYAd6c18WW2CDb
xso7EeHKWzMeqD7yAjxdB2AyaIu3tCqd/BCTqjbvK7ekOxxG/skqnruJaFNDylfl6vlVj1bz0lWy
+R7xheQbo/XIYWOhHz6J0XSBymVVUmyCDsL1RdN1hr+O57DizqwTVt8Q0eLgEpquJTd+x0CRhDaF
rsuP6utUVACphj5kgG0PJPmuTXziFEq1Ka+qLFjK01FmRzaDQF7mzg/JA7YIibquBJ4CQvUKlg3U
oPa5n4oaI4xZXrHSJXkJOHC+smt7ABFua+77qKkb4InsNG9yaWHDG/PmyZNh+xUyFMDaFowh6e9d
xlRl4kP4TgveM80ukOcwQKoILKf0XY3OwPo7TKancEiANruz4QN88TWeBqmjgbQ7wPlI0PgETaTo
zhImsqoWUHP7YDtZghuVdBkCEDKJr0FiRTxjscu25JSM+6xibxZiP5LEgWd8MWGxDGvbiafLB7sK
ODE2mQ9wSMpz6TFy+sloZt0DQL8ndsYoCanDlHkoTA/JD+hDvcUVZJVbLhmC683MZ4RfteHnXM/y
DHEQ4iu1LABAv3ChzOV+Sp7RmKKEHSIb9wuOFnKV5ahtfRJTpwmttMvpTaMHWptdkj+OlV/9cNJB
0TP5xbPjgCwXdiXeYcBkj4NpiGMp7HbfuJO7ZSygdzPV77cSGuUxvuZsiQ1JXbBVVOwfICYwqkZd
cxaEVREVFHrOp+2FDdYIXzsPXl/PpxkR2JEpGCCJfpzMq2wIyVDjwL8GYUlSb9lnCVlRPTubcmaD
U9Hw3nk+QB9PU/KtgS4gsIi0+9Xzzn7MiBbpXs0iX7MBGR/ybuzo6qP6rc5cTnqOWZyrmemcgsKv
ni2XYhkLR7+nucVoVSqvuC5RmbHQ7hOHFOweXo0rsuzRKKR/xzLMu9LVgGPTNsHA5XB03qJOlgeX
UMglVM0GFzyL9KIWefkjanL6MI1UgqQDKB2XU62sR7uGihoWTvz5f6k7j93YmTTbPhEbDNrgNDOZ
TJ8pc2TOhJCOoSeD3jz9Xfy7Ct24DfTsDu5EqCqgdKRUMPiZvdcG8TAGQ5Z7dyqV6rubFoxj+bxA
1mQ9khwsy/IuvRPNa8ed/0SHUl7RIQMWxuV08AgR6ZFKEHH9/2QS//8R3MZC8Pq/k22+4i8sN3HX
fP330fq//n//ckfo/0GfgtFBWoIJNqSxf8/VXWMdkROSzIj8n9E6M+1/qxKN/9ANW1+n55QNrsQC
8e/BukCwKGwbPaNpoIwQEMv+wRL9l0ngPzFF//Xf/7tFwbLl/zBIWNKyMA6YqyQRO97/xdAy+lni
itcm7JiMFRo8hqdu/TIatvzPL4CFs61wsJpV6Nsy1T1FsigujKJ/JFNUnTTLTxfSCfIwls+CS3HX
GgrUiiuuBiJpmY7y5gBg3SU2jkQqYRKY5v7BBwDNQGdygG8l2y2VjrqlinmakT5h0pqPhJL8RkY0
X5U7VXtj5CqMDXbgk53/pIJ6Amhrnzr80EGs6nMpNXWuyWPcz3L5touuPXMpQ9MkYym2ihO4gcxf
k4BBJthcd9zVftwMb2VutffVrhkh9w1Ft5xSfRov5uC9iWyRR2cU7IuZSFZZr3a9U1YHBmrvC0/k
0ejpxXNoHRRIlnsgQV3uFSIev2ecxgjLHq5sLRASkjlI8ZQeMktbjrOn7t1ca2eKmP7EOg6D3FTc
LFLa/Nx7rXWXQqlGzuZ2j6i39Geq4fwwQT93HUW+vHRexlRvn3vtdy6QQGjFdFJmp85lvYvY/l+5
270rLL1/fQERnfhOCAtMS6i4Cfkx9jkJGJjnqkDlrALZICDwh4MB8J2/KCqsrYxBozuJPIdOu4LS
rXkXzwjUUw2DB6WtTRYChVhEPN+t1wV4W5X/SGeSW8g5SC9TnP4glBe/iNYTCFg0Fct3LbpGtG27
RVX1z9IDF87k+p2UuD+GSWkiuuRlsoZ77KGh3ziUowgknjGolR99ZAVNjo+UYB722AwFgnwe5R4C
q3pSBhqXsdWXs7QBBnCu3jqmvQdq5uoRlnN+Enr3p7K+RpXMP1NrLHYS/01BqpIfRmTklRZoFogw
f7xabcbSftJNUeGkGyaIw+YmLwAljO3fxKuBrlvu1SwN8qhacCvVdc5RnJHt4V4rW3cPP6WeRD6n
Gth+N8OmLuSZTTCCA6098q/i/l0V6OE/Mj/Eu4lZ33uO4BHF+RQgOByfK+TNG6pu9Rspnl03/R/A
5OCXodIxe3LTM4OGGquE1gcUbDeiBPrrpBjvTKsu0MhIDvPGCFInZxOFHnmkcXsaLXCkmCjryxy6
E6hMolKpYOoToXrHDr3t7Ezuakd1z82y7DKKrGpbEnzpWkCY7bIEsufglzGrtjnNrvsUg5TZ5oix
9k5F4mqux4esVvaNNcwvbI3hhYPEM0PM1a7mTQ+foLKObT4/nLZ4DFMPPydXO9iOSKbALP10ZXzv
kGMFk5pBXFISXGDND2ttwN4BtpacXPc4ov7d8WotfKEX2sUUt2EAUk6IZvcpR/dvikyaDILKd+e5
2rOXMDqE/DKbz71OZIVNctCmSWf3HjJJtjN1iCizPkyuDlZjA1dHqrp91uR7x8Q1QeDSazZE421y
CmIdSWESJezZmYLW8G7DLMWnmEnURgUznOHSZ3tGk9ip8MNt7RhtwKDr98Ub+d/BAiJl7ODSWHP+
xMuCSNGUfF/R9Bf0ioJcGfgt3aoiXNzoFE89ydIlhD+nnM1NpwNMXQey435JlmKTW3W3x/GPc1WP
ssBsUzQZJXDBHsCEjUBnC4+WatzuSMP0F7iU265w7X25RIAAG0rjemjm4yjueZxYVwdFy+hxxkpq
i60q4j+IWq4Q4mk0Jcb3HA2VoQbMJ3OQT8QWEIts0Lfov2e7vSw4LshIiE8OYMVulluDjfEZltRh
iRwkYGrjET4VeFlIRkb9DPmrBGtQPBnOuEL1dxxuEzFWXYP8L46T1lympE19W+czjxcVbSJFUY+c
W+j6iB0KqUFuHxjLjWcTipVY2tcu6sZtYs8/nIYxS946gijsY9rgvjVYlG3M1r72y/QTSkkSGFMV
MqIcVzrR65hMgUk2MOnF59aR7V45xm02ab5Nffxk9vsttJEIrCL947JJMCIEksOw/J0TxhSx0HYy
YUYNLWJbDKlJ6YexnonlPW/zX7D6xwWxXNQM42HQZ392+rfKgPWGgdXxwDE0YWJuuJV+DvF0GPKC
aUOaVGi14QCT+dEMFh8e4DIEsGIvKj7rOE0vaaG9jZDJujAnl9qDzDVb02kUIHnj9JTL7OpadWD1
65GJnb8ii9RpNpDZvKBw87yiIaqEhjKS+h5fGmOcWHf5yS16+cb+kLhntm5CvrXmxSfBmwFQDgMl
1JUxy4Pl77DgUEv+mWrV36wlkXvlgB4A/6Ko7pkgFvJGGiC6rILOgVC4PNUfIzyDCeZZ5TmnaQoJ
Pmoug0DwPA8gzmGDjGGjoHOFoOgbKAHMrjiDT+66iF26hksiEq99tTxML4O2hTgeUvYxkdGXo4mn
pYsChfgJcTcApAxTXU/uu8lk6oyYb5fREJycRtKIlzAPKp4N6O4JQcWEbu1NSeSTQnr4HIUZdGCL
aSWe+FOjSguDubVj0z68OehkTYtwl7iVuu85xtFqpLXnm/5kID76I8g30tBgIwGeKG9DnjPN798i
rxCXLjYxJLGSyfufuVnV92yYpoeXwDkhqG43YF86OAY7MlQEABwawBUGitEiX8IzL7GfJQnvgRcj
Sd8UHmHlkJoMtv5GUHHcdl1c9rdQjj8IosgCUKWkljZm91yCEmez+qu2vebZpuflzb9UZNG5cAXr
Ep8oqdxlAZtj5tSR1k0mdG5RH1RLdxtdM93r04mdsnqDHTDNqgwISx8CPQT9IE1m1pMarYsyi29j
kJ8swQc0+lP72suPaoqXLTfjdEsLq8O1zZxmHM0iSPRjnFvV1+K2k1+6/XhKTRdRVuFcvcwOxJpy
ldva+NALB0h4a7KMrCQiI5TuK2ADRi4vTyS+KOFVR1lCYp7hlMU+yxDU0Ray0wmFHZAiQu6WzbFN
ZAVahJ0OnU93cjvc6yndWeyQ+5Qo/YmDIUJCQgbtA2z5M9KwW6UJ9qHTJLcTBCkZCuy0QtWBwyI2
qezmZIz4FkwskHjSO2LfogyeK+ox7msJuqa/gdhJ7pMzZhuXounU4dOnVJ7XfeauprG7S0QQrY4u
nw1/c/ZCLMgl3G855b6bI/YyIvIdIhNUwyA7LRCD6wSzpt7NKZoeK7w+1dZJeqz2vFJtf2iVu9KX
SYd3AVLy+UwbNBTOuwhZZOjRk4CkGdjub6dT4hy5mnHRzXY4elZ1WDIiVQvdYOO/Jk8kKAAKDIcF
EwU/aY3mPlrWgYV9/zwh+ePk14T0iaAbWkDm1iD35Sy1rTvO6iUE7J5RooIpnl5nwooCvSJeffYY
SmqR/oOMLfqHIryw/L3Z46pKjmedZ6zfjqnqt1VhaudIR9VqeNGpcjuJIg1JaROx+tcWYNelwkSp
I9ABV04hgsuVwFmivv0mBIvk9n3P86nV+17S4S+NPBRSIya5rF4Z3r3bM8crU2n7HJHSRvZfEV2T
oUyJdprIneZz2a0KBuRF9fOsF/UBPLkMJpYAtjO+giVrb+VknxfAm6MY3Ufl/BiKUp08fiikhuY5
N+SvsdC6U5HZ/ZF57WNkPUgGs2PvlwjtjuehhoHRn23tfnp3l04dnaqqHiUpQ9ucf3KvPI9ZU2IQ
VXnBDLEbXW2+E3/lC+IlDnoMYmqpNWI/xPgoiYLauy32JbeOrt6yOM9Td3D6VN2JFWOaVf1pOrNF
5UOcQ4SOBsrYuIaP1Rnoj4hK3CyxprfY4Zm5tQimrJDiVUXza1S+NDX+pHlu8oNVlJM/2712mQyV
nt0wZQyY4AqzOVWMzQCfNjRzsPQcMB+xtfVG+QPZFarx3PYO7MEUuGKeoIlMvC3Bm1Ut74PGXFnL
9ijcV6NGEKOpOhZ/4fiAaV8Uv7g7HEWcrptt+69m/V2Idb4MU8Z+T1akjHzoevbWkZbL1H+eD4Su
uX5kmO+D8F4NrTOClM/nObxKUq+DonYpze0lSNBB8PRkL502vmeMu8iVRNE14jryU7cjraMA29FN
gYfKJ1XbqMjE0yTqP+Dmv511cD4n7qdCJBxwfuZDnJGWBWqM4Jn6EnuL5qdReiPFhM3PTHhREbF3
Q4pVHCBAkmOwQDM0O8jTtE/azqjHJweWx1sZfi7v3RSlD9FhnxhsUiFU2h1DmVvXptevXtx7DxZQ
K954sXc85vy4hXNpi+yH3Y3FNZQQ2qY0PzRdnO21ECewHjPcV9J7K0eFeDUkqIxG0x/YPbF8rCm2
JuAgyM2+WLrFd6ejvLSm8GJUBdQuq0rJuk6SLQTvbnRM1gu18Me2usVRnl3ymqCQZj2TfeeBF4vK
gxPpXwkRqwz86vmUDv0umlx5NVLTu2gl4R2Tph1KOjKMMOMqpumNvWUl1y5K0RebpHYZNmvnmECX
yq0fbbmuwtRytNWAaXn9KzrFnqVcdXMW/Aq8wnPW5vgzxuLFZtT6nNsRnEUtYng/1t59skluMGUf
BspVhN4jdE8ZlpOSUtXnuEk59ayr/cJ287M+uFQOSVsgRCbUGf34CeNjfhgmF4k1qpEieuVYFjca
5oEblr5wVgQFjaHJXBTKkWEwxc0K4oddMoaPmHc+CU0W1xJW0EMVRCxjHjyOtjxXCvIpNvSP1aF2
4m2Haeijz9TJNczxi6QxSexWiEh3rt75bacLMAEPvXf3KNe4VTt29TuoG7XW5CWot6UJylaSCFs4
4gg7JjuUYxmkfQtAILHKlxFrwxGWXrkhZhgNoqztQy26P8a00KXSbDj24CNqNs4gjepjCXQFkph7
GpzyEqt/jCfgPr1OW1PHTpVUF2EnLFea+GIS7xbAoIKlNEOFtMNsG0fmcUiKi+q/vVBCFwovOh/c
phfun0zBLxvi8Wmhs1zyqtm0QBOGKo72Zci6il0RAjygeEPyyMMa2ZkjfuQt5AP2rTcHeSVUzOUl
G5X76A/MnGnOa2ljfcf7FuM1dYiz2ruRvNosxPaaqASQmVOdDy1gJfx13fApPUKObXOBSAAK1T45
1O85+KjLWMpPGDkEfsTRby0nAjEjr34scyg4g3OcKLKPYx6d2WPttEKHu9V2QWzAnCPCjByktNzi
GPsjZCw3YQJN0spWfGHGdIjVJUkyZho0DhuqYkxuCdUl+wsThGFChkOq/0SeAKgnmd7SdIbPtiR+
r3ytNynUzeYlLEp3mzRYECf1hNphWNRHLTBwtUX+NgzDD2M+MN8zsBkt9Ee5dtZq9bfVxn2UwlBr
FyJlqCKJ8YuLICzNv1rc3W3gU0KW3Pt95B0Yfvx1TbBkKDa1TSGBi7qwr4gRsoKsVdHR0trrlA3y
gIDru+qm8DZobnjLBLYrhTTVt2IPv8zcYpTjTtiyFk/oMLhs+t7trnZXHJkT5p/kNUowF6WxjSb2
RFa+tCeU6yFdz8nJs7vZVTfhyfaaIk1sIxJIJGR+n2m5txNVkd0w+wCqy1PoAPAl8C0Z0Tnr4UcL
JKRnV5/svTXQqI3g5uk36z+OzrZQy8Lxrteh5WvE9hZyw2m/iHF6qVvi5wvXKPapxFVrjpRA7GV4
hsOavXFniQN+0m6rYFXvC20SD3fGhKP194zGvU9DjWEbKviOCGkfX6Hli2KVi7Z47ao+eWY6+gWZ
sbx0oZ77sGPDXdVmOX1/k4JAU2QHht4r0doPatyzC573c5KIO+WoEX1e5yxakip+XmLEn4Wr2CNV
3Y5vUAMbdMgAYEZ0sia4ZnC08Sry8afUX0nHhr+13I+IJbLRaM+xQSveQQU/NE6f7ERpkuYjPpF7
Tld6AaSU3ICL5IOxNUQlWXaoCZ7l5xv3ZhJih1aEME2lU6+aXVop+h8KQIzrTVdjrenxZ/SI8KLP
Vkje8voKP4sdXkUVnGwtZK5nKCjddvcdJepBri9cvpSHaPktJ160FpccutX0XbTxr8Fm3y1D8xMG
A69jwq8AJq97eeJG2j7x5WSpA38P4r9Y5lJMqXZbzlb0UoTaRxH2GKWy9AOb2HOtlYTgjWl5kObd
Hq0CTTYG4ZJV5D6vTd4MbbGFnak9Y8hzojzyOUn7QY/UnvXaU6Fs5w63bdotzrbSR2sHNOAp1nFB
6DaRbxzT+mw68jw01Pcyro8Uz+yRuibyhzh/rSUF1sKi7KC132yOeH1TeaI8T177lhkPES6YNxLr
DoMW0TZe6abo4sCd+Vt34zGnKzpnGgy1sbT2ON+HLTcuC1vpnOV9bnrnnT0574RpMfcL+cdbElXi
T822965pXkSjf/HolX64MLVh5OxBQAP2BuYMOE56j+MjXGwzcJzMz8y2pYQz5K6ZoYGyrK62Fe3r
BiZYkDjAViz858kcXdGpAA8sx8tQU9jZVQ7rOuPetKkCV0+nve2QO+/HHoxwwYZxDwPqL3FtM8Dw
/CcRllAKSM2SIZ7JqpLeoVpubuPemqiZ/QyHK6GSoTop9G3bpZmi65LM824Od/ZcdbdCLWQWee5H
1wwmvLTsneo9A4OgYYJCdp/ov9w06v3OYi5o8rmiYagI20K47ZBPyZGpIvCGKNWwk+FqyfpHVVrm
UWdUSWS9fXLVchkySLJDTXyQVhSnqaCGy+fmTL5iGEQVIEET7JytfuAjXHMqsPxWaziFMwwv8RDa
+9p4wpazqxjZbcBLAEDva7nFw8oEkWSLsSP2aDVp9ZiC2zHiEszwcdMVbxaBf3MEcD3PTGWYVLzx
TsA+I0gHb2L7eU7SS+QsTKY9VTPGBwzY9zw4JYMnevK5ykwEtt13E6bmWbP7HzTg1S60AQX3dXVI
MUEAy0aN9GjU4BzIl2pRDfjsJPpgbpD2tJyRMtJPswZqrwDrtr9ysU0+T5vkvcdFgMT/FGXir+PG
oPKiZcDY04I4MFbOcaI1LAqGd/ojbS8H6w/b4nbbpt7vYm6Qas8nJ2NShMSQYeECY3Aoinon4mTa
DdMjryfA4ouUW5x36b5fEG13DrcuNGkvBeJpQaQQjOnm3vmJBCvbu87vybIP86LeGgiiKmIdVfTq
nAzkwvE2GEhTdXXQ0bMC5dQvOESc2saWPHWMFWpylZBU5eOFjBrghqP+1XirPR8uttPN1XbU8tds
DAV5LDEYAwnLgLpqA6W4EWF1ZkT7CxkI30S9LT1KD5EN+xSRzUHYWZCyCnqOY31rYwDXzOThYs9b
yuTCFuTh9rK6GJQyHInqbw2q1Lcy5hS8Tz70KT05SAv3QG/7qIvu5ogjeGrFFfw58EQNUSPv2p9x
OxiE77FyqwQngUVxhjGcPyd84UvtqmTrxnl30rv8GjFuYvxaD7QOCfVdyt7IeR6LYT6q8HuaEWBx
+biSjZeeeGsBDbCigHoNcdHAP97e6OJ2FSOv9oGOxvWTOcSL5tpXhLmM7q2GmiutDlNZ4YmwxcYN
7WOTgBhDfU56dzPuZkJATpYHbLaJPxBRyp0ZZ2ZQ4jYRuhQ7sq/fyijufPbWG3jw9aE17PdQ5Z9d
pdAngdpEJNFubXaJ4KQ27jgeUV3+YvvUML3Qqp1JXGFcaUiQX8y2+7vOA16TEoh7mIhLgodSWzo/
cwxYKkP0okxvvoF3bahtwV6AUiajaWDG3YsRN6oLON5eShorIo41ByefWeSftSnwlLPsCuJ2+UBQ
WZyQIz+3VISHkdF8GhXekSf+eUy64SqH3hd1GD0WhA770nZJoTQhJgv0QhfasBPelpAx3kr393pr
iyGkfUN7x+8ILyMq3kbVhsQGq2YXmWHmxyVo8mLdsnXasn73OihC+shOxA2ei5Vs4diIW0mppUwd
UGGS4TuI8hmTpnWu3eGqJd68bWB778C+8ixorbk1Qz0hXXx+MPTAt0u20UH16Znh/PKj7nRuM6jZ
ElXiHlFhA2vbwU4Tau4hUam7QxVLejEDZbzPzbFw0IRxjIgCXPeAbVbu+skc74U5q2uagORAS+ah
QxoKsmvLP+i3k53eOu0Vq9RX59H7Fq0FJtq2HgX68bvZkIrkwe0sM9eldOnEtQ6d7BB22o9Zv+IM
j7/xvE5xAZ0ZqvgrsKht17kfTqNOGsUP8/eMuz4ssjNPhH5sNZs1LqG6coqcNQyFmdYCX20mobKR
GYQ1gi5Ta11kNKI61OALAeWAdSODxidbiBn6MbfS/KcWGdeISUdGa7ZPPba2hVNfLOqa3iCoddaT
MdAXrA1p1B3qvj0OvTBP/3xplfe+OGI4AAtO7kqwC+AFku5nI03vJq1xwxrWSvVol2Wt5VNlnXoP
w2iWpOrJ8mI/n2og/1kck0NbzDsbULMP/M70s/WanjMY82Vck9uWkNSWRfKhDR0q9oy8vtRK5VEA
3jnEHhtVtjzBuBjmPe+B8kh2R4zCEYZlptwPjPV4GikZOjFYNETak1yq7pha3qkohmWTdV4VCC8n
98PoxGpneUdNkPxBsMQtXMBe64362DCrfxAuL/yln05c1dNu0sUUYO1mjo3jG7p3cSVBJ7mqtPQn
DMIX7gCAonk7bakX0ktiP0nDTq9G5/wxugnkfq4IMoiMgrwPZ7lamXpWS8+svUIXhp+DgOnkhh6T
CbSjXYjeEYs1Ps95F6ieJVizNkSGgtxt1717JWo7gHHRPi2VgZLZUN/couZZGgYOoBQZ2sj4O6sm
xuel+cMqEv2pYe6QSzfAdiTPrZbr2yEjfcRxSBuOk6x/cSze+mFz94gy8O2MaYPJqbv+8wUNFYTl
FO4QXiw/N/TxXgL7gEfVX0cj007Y0XaRYrYQEaaClnWy/dGlXa/c6aPOHO0QmzBeKqvllZnsXMTf
V/gnp0RjQBWGLU0NhiuxjnY7K/GCObJunip0jhqPCRYxa4fppjtNGlNbHuygYD986BmScFb6V6ex
wcvNAX2tuMM7Ga5N1Xzrrbm356Z7KTo176RFfCz4kEeCiZiHjel+lQh9T0tifCCOgM1vEFw4Du9k
OyZ+3gim5FpqnUFVhX76D58FHsq+jXN50HoWiiYn82wJF4lgbH3N3nLUlPHTZOuD2j75leHCpNVm
iKFxFFEzgZ5Z9hEiy8zFklZCAtoMrvtpFs6T7CE7Mz/66BJgfwCSPMu9J8WAlxP0gay4fP6BgNDt
nJuh/aLhdZ38ybVigrIPFdvyzSrr3VCGIyfGkG7LziTsJ78Ppvk2twJte6avHHnDC/BLsR9FvwVo
6DF7xN1UEy+QEhphpNjrDfGzk01pAIye764fXeqxCFtUtqZGCPKvR89hqdNnp7pnFJmCJaYllDo2
Lw/n3vxXy4ThG7ENi5o1JZkrzr7gTvZLTK+ySn4zCk4769Ua1JuHzHbrxN1vtwxfLMa5hEqLjyq3
8WhWMHbBcwad+FJdN51MesnN0Olv3rq5nVrNl639e4LC64EacpX+UU/jt2Fn57BrYxSKmF+mb+n8
cGez3Q8OzkUgMjUOb22IGp97W0N9C7GQre1njaCfnRjQ7KpE+M6ec3Lo5GuNxXcpzvlEhvpouxCA
6ByYxx46u7vMabIFzU+QyYygxEVmykfKex46Ay+b0NlibZh8111ekfW1WxHpV8bWE5NAvD68WPNr
luo/KkMjapxI2ToGZlJ02iZJHwQvAnsC4LWRZYnkqFZ89v07a47Er0v9eXEICyFqZ0M7dRK2epfF
uARo4TGFgmP2dSyKYrZdxqX9cTHaR2KC9NIIg0D7ETOUe2Xf9ZJ17pNVM5VHsAgra34xIkhZScfw
M03ET9G6r6MOYN57hj2JNAngSsybc0EZeIupdzW0GVHxiaurBKaFq7UFnLEhPYkZuRHV6+2y1zWq
vKVeoJ8PHcQlba0c8bTudK+4FT23lo4k2SgpvWYrfAVwn6d958/keSFQtIKoFcTdGIhlYm/fDfZ3
WDo9QV/2ChUzXvvMxdgw4yARQkVBZ7F9p+eE4FGg7mpSX+NPxm7XxuGSIRCPnAn3nHQfmKP4rIRZ
ExPk7OeaMySs+bX0jLfUMLBcRuzyjdX7N5rNvCdf5rsvmFJHnKSNh4fWN0zzxMOGBXXNoec34Pf0
rK9EP8dr11w32TXLFubQLKBV5+yIlNkxvPnQARJt7IjBPoD4jUXWBPGNxG9HIzhJ627F9E5xSuJB
zHIJBTe0laifMRVOMYFUofpwUYuhd8WAY01/VavtmbyU/Nsualzg7VKPxh1hQkAMnF9aIW5tjFTK
zPR73zvXzN5nA1YAKFD18m7rmXPh0GjzryyFWG07bbVt7OzbMjB5qKYPMq25L/kCv8EpbotHN+C8
hzUysUjxJ4uj9iOZWf+IGUUPOIqdbpeBB4B3LuxbiVoLx8ykkciVnW0ntneWYsjZexXyi3zaKQzE
G3147XDLuc/EinJS5KmfiVKWJRVgxJtjco6IMUisLl5mscx+mC9HCG39yvaQe6rrUw4CisIf6MxC
ZYKqqj63CxxOPev2yBRg6bkKsXJI6DPqm3hprb0guCcdBHSz8dZVI+tlg+NLOlq7mwYD/tU4oogy
eF8SzXaqa6Q9ND843hsHURXg9aNVPyH5ZsVm4TJiFQjerowuORIh31joRoYm189pbIodTKp425f4
dpMKUR+CAes9RuY3YhpChPmCngtSUG4doom1WpzaXkDOkIWP7q2G1sFOp5PXlh3pJKK13FpWvZEA
u1f/1e2OAxx5PWvS9YvexsS5rP/JHHbaGNFpd6V9D7uBPKUZ5Lyi+hI1wjivG9urNMfnnp/xYJh9
ckxy82ViDvOwktR62C0rKPZNhFbF14z1VpDrvNvbigACLOH+gKXueRoRJTVLQXJNRdk1OHYCgzc6
eonzbRAJtkF9cdX5CLfjWNGSYViG7aWE8USfBtYOzLwWQnGpl6cEIpPbNOkae0VAT+/A9gdcvGCy
SrlLdwYO5C0ave24KAwEhnlxYcIvdEdbBA/NJQ9ZUheF+zBDkn5xltgXOwDhA7cOBI2I5sAdGbsj
yEYlXhrGoZwbNP722VZcZa37lVH8nVoHzl9JPnmxJTrwHsLjnWRYv2NvQNPRR/i6+l+FKK+uHrFF
wI43Q0U6sBbKbnZsFlxFnPY6wSnm9IV4LCQvrL74Q0Psw9GjznRLUnMGZ01kSSpe3lV5ZmQCQ7Cq
h1uYkScMgybbJEkNka9NAXMt5ok4K+9m6v16TkkebhCKxMuEUgADRmZEOn5sE4O4p695K9LdTRYQ
I7wHpm+JkkkgIsg5wpnWTtoI7d4efVsaywGqYVDqaXaUvOsq28Ug4NTJxfOYjPFEh3jT+i/HaA4t
asG76DEHZYu4NjhmsbiKYJANg2p7TthxIFkqBdAzx6M2TrW9lrX9oVw5cZyy5hQNvJMmdckiRi/2
8DDZoNzB3OnblskBNPjZONBkmehay2gbE39w8Rb3GeSluimmI7vFdS8kGi0/EuZApqm3gaGTzQKu
n6EelK6TTnmXvMNF9m4OzzA3vZMTWWCwzEMUpCwZPwZTfBKtJ/Ys+17itJtv0LvYVYf0DZ1ZeBun
HNmew7UUM2zwWhTYDz15y0h83Q4R2WuqrHlMpXlqJvWyoK8ZJTDMwmp5osx0IeY12Q8JeJ7ZMRJu
Y+wEssKD4ckYdVD4BJpEvuBJepc5KATDKa9ELrevla7zyLoQseaeWwOFo98LOAoNTNFbDPiDGhPK
Yk91ea6nhmgixztMpvdLt3XzR+Etd29Imu8EHmCYYvcFfL81ptS6dmhRQJqOKcRwBY0qKj9n3mSk
l1ceU/HFLj5YOH9kZlbtsXLt43KudlUf8jKe2PZQ//x1G+aUMAgfHRYQBH39o4UNzmh/1APkF9Aj
SlYrVlOfikq4O3OKs6MuenosNySZr5Qk/7Caz6bijeLGPqJQ72FvhTkTY01/bqJrwfDJ7TXiiUAG
YGFlQJjM8cVK5zkwxQmk62oQm09ZSe4My+75YNFi5W30gF+C8sqEv6URGlMR1VNSH47YimotGBzx
iGZceLAqul05DdfKG95GK7W2o7EbqozLLU/+cvnom6HNv2IHI7hxhEmR8iND7GtRkeKC3Uo1T/si
/2pS+1fTknbixQc56m+mIHMOW/pBWalzlVpxRnRWfvqtFaXvPLrAL75yu89+yrHeT4rfYjZG48VO
XcsnctFESqob0P9U+NB09nYwK9WhFMI6dDy+QF9iKhDc31QQr5FtENgz9vmlCQv7ki5lRYuVt0Ga
RvC0prl6zvIPkbxpjDxhh2jPht58R03oYqg1cZCSjjUucvAnxyJ4rWtXtDmZeThKmH0UQCfbOTbx
6/LWMtZDGHfUiSmTQpqoUl36HqCkXbXWbkJktjURAWUAzm82mnlyLOdTEy0BduVx2xH9eUSSlHR1
dALwOT6VtnroWRaf2Yhp/4e989iRXEmz9LvMngWjMApgZuNahHsID70hMiMiSaMWRvn0/TEb3V2F
Wc2iFw1MLS7q1q3Mm+FOmv3inO+k3X2EB+QJtkiK1jaPGOb6KP4Ue4nZuS4br+vf/+ZDMmPcXWIu
Y6tiAog5sxj7RGyp9vbE2EM3Fw9pcT77X/WU9De/sm9QDG9gM+I7xlMf7VwDMQt9YkybWu9DI7uL
hvCqW/xLeU5qR+X19ygoaXXHonvQ1u+40v5ziFEQzSGgtJilyarFNntfZJa3jUe6X+ymu8oDy8nK
qHpgQkOXgKJi0zgpVacX6vs8Nl7YsctNnOXNYZgirAgYvwKVLvq8EWCWs4FkPJ5C8ormQhuXzBC3
tnObXWhN1z6PGqSiobGN8DuyuFLFxbG898ycxdGQ1A5YZvfa4OWaCv+XWtQ3QVO/ReWkz17X/AnH
qd5jGM+uNp4b3sCw3GSp5Z2S5S/gZwjgjqzbXMh6ySxs8LwSXwbEjsVPtTMHy9hxHm0HrI1BnTcP
ZhyOJ0eGr0lQ6oWJS4M7zXCGkckRTPRiM4ZZ5RN9ir/UdFmIMwm6ID0AcM+dqQih6QZ/a7nNF7FC
h0EUBkPk+NM1cK22EftCynS/9izIuf57OzliNVL8e/zWaZWyAqoQniNiUogpWarQ2Vpxes5zRgOd
SwsUBlD3A1OxP5hvmnpm3TekK8xL6G/oH8dYYBNEtFXBa2eWCPRt5tAjBRTUDM54wZ9e9ZjSZAsY
4UASDdmVefTUJ+v4lzmySGMTnDnGNU/LBKppPGOum9F1oRASht0cONcPxMS9o3ifj4Pej4lUb63N
LDWNzHzNmEesJkgN7xw5mIVnvgN3Ng9me6PRSp/9sYX65CON0o08IttFCdPCYhWheEhwUuBU1KTn
lWjKs7h/oFe/sZBJnhx/PHMAtMcwdTxGakK8z1VNjrEPVLIfzD+lKApSAax3A9HBX7Sx2kSJiCHa
iXSHaRaz4VhvS9/6MiLaeZuUsmfqV7VTUD1tZFgbdBWc+x5tpEwnEHwhqnyTlF3iUemk7fEjKsoH
USKKlcJTW5z03klZTLAHxuklOyJH9SUm+fKpjDH/hnxUuzlHdpgYPng9nxO77pEFulbuH2XPni/u
bLxxqjtw0/LaVua6mmzzgf020YYjzKOCeIY7VfOkRgnOs5SSv1wFZ2Jq53XlfWXEN+9ajv0LYwWe
GUo9XI+LQCh3Xqc6vM5gAE4MFDj8LeabJk4Ep9cWWn0LrE03PZRV6xFoCaQcZVRRpXfAZJKbruBK
Zrl74ib8AjR9zGHS7nTl72oDp6Cv37tcEzDa+tSt2XS0htrbTDXITcwiE0zTmYVg628CY/xASMeR
AKsaWU6FDb16awMD2UC3D4Txac36s6/qlmINF0sUefla2d8Ybv1TwD4+W/MDs+NeVCypNT12MdYB
lbzGeX6te5h7LFHZ8xFBjQyRZ540KOA4zSNQ3HSbuW6xQT31yMk0HFObvZD+1VDlrSwjJOkjjwiP
Q7wtO8SMY4S8dqBuWKeqZxgrkiePwbol9LOcB2IMItA6PJf6eUjGdisdq96ZxXlwgm6f1MantFmM
2KnXnAROi6BDUdW6NB6kWnCtVGTY9elh8cKXfbKrC9zuDN23Uz3aG6iiPZMFurXGqllUAtClJaZ3
S7PPVLq8vjgZbbJBNhmEBJR3+WQgKGjWodDHhtraKk4sNl8l/sh67NFUEym1SqggUmJIfJuYYvHc
hBkCi/4bc+IpzRP0uZHA1+PbF0aI/OtCg/QGfR5DcZ822BEIABGHFuzceray56FjwcfePt/Ocz2u
rcp375ui2sUsrbYCQScjMqTpyzbuUIcL8aNCMK/IzFw35qDYjtr98Txl6t3w5B7Xo4AEgyRbnFIa
aiwv0W4cbY0sk+FxEO3SEEihbQVbrxviFyww9aQeRq8nnRYPWFaSQ9UjlTdsNnqTh01dn0rE00cP
WpLRS/uu9dt6A2Zj2tA9Q4DAI6Ycv3qqnZa5XBRHv60WD13iOHt40qBnU5j/2JqctVzEs5bTdPcB
equcKn7sivGY9sOpzer4CpJ1YN+Alsm3zeg6RmyCp9o8x4PHj2Uj09P07L410VqM4tkGUXTk2ssP
0KAUrLBhBcDC2DZufED6CXNSLCgF2znmQYSOyio3gErCD1+bqzjf1PYoEcEY5bMNX3mGf7f2ghT0
CSsknNtNeykCFi7pZP5GYkSp2fbGtrP7DxAWRKgD6jrh5v0M26DdaGIqVxlyV8wo4IZPRT1u8/5Z
0EKeS4Ycx9LNf0Vdzvy5Gj7QPzFRr8pmUyMJJgxGfiiUW3dBnTSEHBJTbUXR49+/8P3zx0rld8B/
1q0DZpfz6FgljYuZ/C7Hibcds8gAY1PNBz1T7qH02tI0TG9AxGCp692Yl+OrlPIUUJWdlwhefxbO
Cfb5rbLQgsSjeR+yQkwRtl7RxFsrDIz2JbAYkPsz+FtkUqjKBgAWBKvcG4wgdtzNh0n3y5iBQIU5
VnJDUkCEslOWVBGWv5Vbb+FgOw5cIr5Up0YCaTJ8RSc5ky2/H9voOeiEs2Epa9ws2TWk9/XNfsDd
8OCNPJhk16D8l1Z5kG2KpW1Z1VtzvQVlDKM2Tpb0kgElh1kTfSKmlQpK727MDPdu1Ezu0hlzujHo
7s6dcQL1owp2wXCKMe15/qDvSWj/7ifLvUDDIoA9yIqNEYO7ZcnFAN+wYOimH3ndtI8tfbdrz/mD
lbGdyXvdbal+7qc3O3aPeM68X6ZkS+VU1oGMaX10Abc95cUlk2K8T0d/S8xoeMxSHMu9lUd3Resx
hpWLm8PIPM4QpgNBuAjuhrjb9pMcz2ZB9WAh1mTFPF/1bMyn0VY3vyuqvWsG+U64JHGPqgpWvdO2
B8AAE9JEe98oRaSO0keQdOZyApvKfLbC0tvDNlBMw2INLzb+Yc/z4BeRe8xMcP5NNf/m5OSRx/TN
R8VItbe5jBuGUJZxBCqHoi5IrDsERT2WtOeZpppvo93IRVnWVnyMMCxR6HiNuPNFYLJrlEcT59nD
37+grftw0zTkyIvHTYOthEkyf6vk4B5qI2WOnswnjN7xvRrae+RB05menRFV8GXNFVIIu6X6ElN+
ThzUQiVs5SlzHseKJfNs6mPW+195p40TM9dX7eEppUG7d2yiSWenH1ElwS9USfA5hNr6lXW/Y6fe
ml2YvWncb6j5eX0sMyjfR+Q1sWNPn2aGdVEUAK9lzDLYoa5t++wubV1E4QGWTBbdsmDobsaULLGb
j9fMr53T4kqamyS7GpFdblVO+ysAGt2hSdilDl+1sUQOJo2zr3wqIk+qy0TVvIZccgiFyayue5Cd
TdXi83R7H7lFiMgUdZd4FN9xN6MVLRQ9QXHUDlSVgpIR/5nHgvk8uuq+aFFd+Ez2IJfZRCPHem8o
RlqOZyzWQr3HiZavx/SPjs29VUzphpqp3VYLYx41u01TDT4q2bJ3/+XUXrGe4UFWU783hud4iB7C
AQ2Tu3ho+om7qUqihw6Mx/1gRPFllCFCQp3Q60UEY3VgF6SMq/tEHKThfjbCMbAkWsvnGu87v/r8
O6VB6NVf4rR+QGUwHYYBEVjDmQQDRd311ZshWmSqgX9MSqk/QmpKYgHyDW9BsR36GotbjCMhTe4m
F3SyGxofRM2A/8Bqjv3Z57aGJ4HOr8UNA5hrZzPOvzDqfrbDJjqxkqP0zSCrIzXwrw5sBkZYBLZo
tltOsitnQgYRcTITZVvfhI3YAOL0d2XkFJeobJE3WcQB5Bi8ddOMD2rg7EFdNtH5ZgREu9kSwxAf
zTFe7JEAsLywyI5VzUqqTkW0zarh0vp1uHYNVK+o0B6qCsRD7elblUM5J6L2fQbEtKojSbq6AtnM
ShkoN4O5Av9L2L56qfpudIpqM3ZOhB0wTRz5/7Kwlchb3LuUpINtqha0s2c/MRhot0lQ/YI+9ae3
h/euORqmf5tGfCLKnm6RjXiHbu1Lot2FnYnFp0irJT6VsjnoL0M7H7MMDjaa6+heG47N1o+XefAn
pCHzrbxHtT/sAwhCizqDmyCiDOts8RFV/IgVZDFGKeOqD2P43s5Y87mY/JHRhCp3gI1lGfioguQG
Aa7S0t/oPpDbLBkRJi0OQEBfYt207eOQ7PpufFJB8zvr3J88Gd4iDx1CrNDTa7GpyDBc0Z97fn6v
gDqeJt8y1wUBn50yr8rhQ5/N+buNo31SZX/CpBkROJVvAp1baSRX0fZ3gfBMTh/11JPdsK2HYtgD
fbqLfcULU9rBCpwnDooaMwqFpYNtar98BqLnx4Jti5rYJW7cW4JGEkIHtln8BwZIt/HZiTRDP5yj
It1nBjLPIAuvw6xcyCfUSUOZ+IRvGB4uk5WI+OUeyvtNmQ8wSgpdHo2p3iZWvfVUZ0BZZ1lXjt73
kJKLlFXzyZgzUplV6m7bxiV8OXkJnKFggs1WyDey4qTN/NglNqNsh4g726MpbbwoP6bWINmh1+/N
uK4EiTQ6qaPtGCZkB5jgX5lFhGLp6ZK42nBGtr5j7Tzh/arGW2KdxwC7lD3FPQ0AOQJRCiYdR/w6
J+YhTqvu0pp/nAKPLWojQX5NAys1icg3ir5dpw1Ja5FfugQ8HPnYQN2c76h3GMQHqO6GeLrBP5Y8
bvYN9DACZW5Bq+zEhk6ClBzlclQGJVzS57zJXqXiKbOWt6Bz1fdApMbKtBASMyoZeX+YMjKN0gwZ
OB/jIfl2JvWMjBb7y4jdthvh7qf1PRu537nkD9uSx0rqO5ufjrCL1rmhCM6PYZ3SMRKzjdfqCbKe
OKTtB9MPe03LxRqiBcyDJKHaKKLT6QYFrPqC9EWotakhDnYETdnGSoEc13wDkIEDeqahioqWNCJ+
GfZczL2waldWxAQGEP19LIZrxYph41EdEXHCeNliqR3Qiaz5bkd0lc12FORtg1glTHfC77sOwmV+
049sr+Cve2r2ViwA910c8V2mqPlYrdwxGNxWgZxWtSLWR3JxrBlvsaCCEe+8+EnyNdYFL1lRn/yB
mpd38j409JcRFs/e8vWVYwMGuGvvtfsnxPqxrUc/3/roHGOShtZEaZDaEvL7xyRHzSEnmZMmu8qW
l5kwISy56Z4se7Hx6sdobKtnZ3Avc5as5yD3PpPg2HvhB6BCcVfXDJ9RBwT7oYmJSXC9s8l0LLdr
77HMT31eJhRt2ALzNLnPqgi7mi03woT2M5lZtaUxwpxS7UKbx0MKRxxQyq2Fx/4WNwSRRigqjQQa
7ExR5KHaMoMlKkvuwc9EW+lpBImQJwpoTmts96A1QgcsV6S+maSxxPnTuRb96VjvdOcjCancpwJ3
wdpjILJytLdrUaJsCWQayQ7Ot1PE3ov3pNhh31nVlL0rdg5IYMg9Tzu3XY1DhTTdUu/Id+N1OdPn
i8h9hOu96fld1ulYLcMJtYJcwA+tEhSrFXOComE3pnjDuwBRWNiSnlCxLZlaXxxMl0+a2pr2R7d3
iR0f4skjo5AX2565ZxkZrjtLkLZDs7IWFgluoQsmz4sRcxSkgOY4UXej32rqBuO1qznrWTume5DP
5o6LsD65xZNiT7RTTYK+SyREWIeLSARrTzEl46o2g3Y7pspB5Og+9UFxQN7DGN/j5rMDlGHEqePw
/I6lsYQ/RA/DGH/xUYhNygG4xgcuCI6ucC+GTFArF+XH8tI0effbLCEGzWvQ3RAMkmmR7Ycz47yY
QAOuyLk2OfbgpUDDTvfz0I2Ium2oEExdtdls44C4o9h9FDy8CLYDkr86JOcuCSbFWDcbXyeS3fc2
zutP7Xb2A+XqbiqlpBKW6K7wFVduhaoba/reL9s9qU/P+ELYUI/qLuutD5hieI4oSuG9jRsft9fU
l0f0JLfBZUfcJbwwUwjEmwARyh3bP6XCee0S/WlUzQ6vTs+jU//y4/AFjIx9tE37VyeDB7C5RCUs
r/vfx3l5ruuUVbgjm37XwdqKnWhasdtut2WzJ6o0WZpbxp0Y1dZYfd8oQT9ipb4akXzPxICuc/ye
m+RlDrrLMsmkmCJUyOtSFvczd6iEYw49Y66JdC2Ao+fMmqivMypJPnXPX+MpiNZjPbyPpo+kKw7f
w2Eg8TuPJOpFcaMfJSvYLDZIeaNt0PHl69E4MZv6AK5HsGrM5i4YRx+N0VzsChQHQa8/ynAkKBzH
RV2FP1bYYbgAWQ85gT9yzf5t1dX1nsck2KCHqCbCOhKs9t4cUl4MWJLgQkAPcKh6O+AIkUUFJRWP
ta7R8Gdpzqoc7yGcH2x3k98/DNhza+4hPaIqhp3N88YvGcHkrUUtnv/WBGxpM/pRWtcm4Fqhp6Zo
k/xWmeT98zSeXFQXpm+KdcT4Jsp4D1PDeIJ8xwGABFwX7rhneF+CBUQ3Oruh3PrC5VrI+LQiFnNA
T7EebPufuBnFvu0cEsXQ7/69lYkmJ++wgYwxIeUgDnCP4TQhiMN+Nvzygh6I0nKJ26LyrVjq/L0d
I+J6VsKl2GfIDdDXaj5bP+Z75XgAOnoGxEEmcIKXCoGOUvm3CklgiSkVe8VhRMbJJ0SEvYnuIuhs
TH6sQv5+GAQ4ftOU/r2XjYTQG4PAMsAw28i3WGxTopU+BAy2hcfUVGQDLjLkcW7WhhzfLWO4iM70
nxLCajrZG5eUTKBubrH3LrWuwfER1xMyKs6lJhHv7sgl38UWuwc69OowuvhjQjcydn87cqvX4R1J
Sfd//w4pETwACl0fTIvrju0O1in5w1tPZ2JnW03NG67X3VSfwrpL14bJvzOUw/PkAUz+W+dNqbUP
5FyR6atRZQJ09WS58+uKLyWkjjWr7imdi4ehjL5RXQNbIb+xi5mowATi0mEljS0elJ9Z0QkL56ox
wZHtZ56WCjOZ5ve5ESwTIEwPFJEbGTHtUMWx9nF9K5tXoi2jctfJY8LNzAZiiSp2Axr/uGXWyccD
8xtrGmgTxkopd0iJkFB4xn1aZt+GyeGU9cs01GTZbOAew86JC8irPbSXnHHrvyVeKsRRExa5shF7
b1zQhZGdsgRs0OvZRX7yC9FScJApDZWpx+EAI2BTlAQz1f6eMAYZ9d0q5PtMK/wmuO23vcObqp1H
PxiB+SAWpV81Nq2ge9B0BEUTtSAr9B5ByLcja28dvLjR/B6RQbDKQw6qKQqesLsSmmivuq4kUgpF
3mhRZ3f2UvaH7FUt4slq7zUB2ZT6TAsCfIq+cbNr6nZDUrrImM9Gpv7ZxCapB2pcmE/xGp02Y0T7
ibfjqkG6bC3MSNzMx6limI/ibtMCjkBuhdifonAnStIVDTjYqzbwnmqZOUvzO3IwJsGDLJm4uNkx
T9PPyCSPSI/vZUUtHw1gfEqopJGh1mlP6OlyOvqSB0E3D+mwICSZwG8a+6Mx/JiN1qqfCG7Hr05H
CMN+ycRuPN4C0kWxn1D3WhwMTDrOOSwkll4UBG20XV4JSd24CtLxpU3QlTtEcOb6Di8bzwl0V1wA
fG49mZ5rpYZFTshMoukP5DZ+tSmV9TzoBzEs46SYhzar1PffG7Y2+BTYvEOVkEtdPdZwUvr5y6uc
9cgZiqiQ8hCLnKOcW5D31OkVHy86Qtq9gkMR7tY3gxoQAljhq57rslgis/oSQczkcJ35PA3rseSk
6dscAb23NVhqrbl3+fwERRi6vZ2rehxtuc8dsXSaTQpQIDAKtN0mWWmxh9bClgWXJfSnVF3LmhTA
Qed/cuasCD4rVJxFyIUW4ATxAdCt2GHkzvReBd45dJxrbVGeN56XrzSbo7nhFUv5x/1MNpLtq2cl
C0wK3TsYiruwYws96OmnCLJrQyYHE2+Wh3k0nhKeNvoGcleW4gpUS7t18nxnxIBoEFsBjmOMvC0h
JTlOiVTQZTtALhmDeRx1Uz+/jKrPLsq7pHn+S2rBxLxglYkyb3wO5FX1Uuxg4OeEYcW/vICnUZng
zGoMVAeZplseoq9iJgqxSQn+LvCZFRNvUzDIc6ez2+zwWPWg7pGIJkRYLS1rSivJHMZHnz2k13qc
X/IF9znXXM5VOOEqhjmx5q4AVAJPOcQ6Zqd9gQwXW93YiXaD9MO6x4rNrUlHzMv6lsuS4e7QkK7l
yB6Udi+uUR0PDGtffXJ6Ng1bLuyQtNOiis+8Vf9ef8ASpVBNEDdmfxr7zOmXIr1F/g/YXvLD2lVG
IWEdfRr32G3m41jhAjLnEkViGxubTDT8rfDa/aT4EobQf0VjQIxmPd0kIZedO3m7eYbQX3vPYqC7
zf2Cz7DVcIwIcVS1/aeG/w+JgrNJWb8B9PFyYeNjenZUihg2AMXPGFCCp5ACy+Hl+XtJMTjgK+2m
gqGrx6KYsZSDDIAUDt8bvlrfI/a2FNT6wvtB6HXhdSbXB7NpagNCH5QRMMJuNsj7qCIcWibVRqxp
yqbcYwl+qZRhco5Y1ral6Vorzx+Pqml55qoK3afpmLfUYSeBQPQBj1hJD1qzdOVeamC47w0j786d
PR1FGzT3kclJhkqL7MhGXbxw4rS3uPQ9zyGpYMAPIBIT2tzANZ9p6nKD532nG0Y9g2xYiScYK8fR
g79m+eaWdW96XcjJYSn2/y3UzQsVatmWf/T/XpK1vspqahRGqr/kyP/6u/9BbE5T8IwSpP330+JH
Anf5f2WGP8P66v4Vzflfv+zf6ZyB9Q/btlwTe5kNodP2SAb/z9QrU4rAclwgoEvuFVFb/0HndP4h
pevKwOWX+HA4+Uf/EXtl/SMgQ8vxpc3WFoHA/1PsFZrAf4k48Chmbdex+Q1dF8RMIOCAVv8UcRCl
HQ5ex+wOvPA3WCHvPVEUSWJ/KsE9CLTyeRIL5Nm9cHUBSiNOtehZiiJ2BggXw8Os4tNwNj0cz4nv
vycTNzfUyctADOoKaFqDjA9MB84Qhm7inNY2Wn74sMMSg2eb3xEip6J+TGP7WY9utzETk2iY4Vf0
FFjLkh6d6LlsMT81P6x3lmk1uRxBuTUYjII3us+sce+haFpuXUD886kV+U5Zo9i2PvjQjl36GP7i
iPmoJIneiNS2s5weE+9FIEdZi8l7nSZ5DtpyZxvFU+sOyNIRCvZYE7n6ql1pfYrI/t2M4XZOjW8n
sq921lg4xSXpxq73Fgy6XUn4PpuY06iT3+DDx0OaM4af51Wo0V2LkqvOJRPrXEY9cqjsYMwMgGTY
nBtiCvdMbGtavdyNHiLzc5idekM6GBv+Hr5LMmK8Cs2rzrR7cnyW7JjBYzbVB1T/sEBqhBAeqnNF
AXJQdboxRcjAH81xzlCFmY+Bu6F3KO1xyReB6o4JHuXHxiTHfOgOPu77vGcM1fZ40cC0cciA5Cwv
JHUDeiI0YHEN86X2JB2WYfqQQFfj35GRO4UyufbZnuHIbhDPMxSQASErEJLXpCs9BgF2RVdgvXeR
woHOEStrIjnJSkkdMm3mBa6LLRqHNd6FaNkwbALknGBvmCDgW6TOxZoWuMMFve91li+xn4g7FxPQ
RQdqgFzF0GSqdLwLKmwXYO4wR5IOghmT3mc0joo5/9pxyfpdAAJdrQgQbxQhZpX3A/76WE1ttsPo
A389QdfCbqjZ4ITUTARRhrVZlR2zZPrdV6azTya9cD8elDefwiE/N24NGr3N7ludN7uqisFg4f6p
JjNC3Zzi10ZWsC96juWosZ4yzZA3YPyYM2lgjPoWdMk1Nyh5YZ1Xvur28C0yOuE4Wzv1q6WNz3KO
WcaZLT193q9JeuduZAMcDBVuORaWDLmz/Tx6J+y9CJip4VamRn0TZu7JYw9e4vtITD3so8pTVEQA
c0Jvh7wEM7ZrfPlVnK+HCDMR0Zr4ihnDmlTYa7C8xLG6DEFTuG8YtOeY3xzTt+0W2V5L9UIEDzEH
3KuQFdLF1uIXo1gLmFa9tIZ1IJaJdGDHfKHxm6fzm4MDtjcM/ocUNIoq/Ac36M55K+6cOu22OVUy
sZI8aJPBdK3P/sikS7ZJQdRXBqqgDD7NhXmA3mdd5+ri1AQjO8jF4r6nEsz6u973ujvkyQPhFfQ4
aRz+7nMB4MuFONBgtcZyYq1wZCCe1hUx5FitvexZue6zEzT02Zk+epjM4JbRlfTOcWpMb8Vv1W6S
huMuqNQvy82w8M0/so5/VZ7Z7Gq806XFtGXQMbOEIfhTUvHPaWDDwm1BqToygncXJThoqx9vCtGM
ZPNzPYxq03rJPks0OxAxXV2PFWQ+U7+WDdJUVg6nbgAPNILmnyVaWxyhYd9RLWFcUh2GpSyJXynT
e2ZKzVsI3h1FLwcp9cgjnctkCO/c1tPZBrPAr7Y3uIbgzuZ8Vck75/hvglfSncaXR0TH8GPom3T9
p34KnucxeShsIlnh8k42bAYzTA4sdF1olSPyuxLDYCM945iFKFVdtW8iJDDh6Jv7FB/jMXPBg7Yc
w0j0/D2LSvseYg5raLx8L1NMRztV8FuZRyCc1KzLFqseLKunBn4ERstW7yI3YyHgLrAbg89fGCN6
eeO+8Wgk+Wq4gFLmTgHDWqdQj9oAvyCKgXSwRXDoO+2tdKKBJG97Z7cl2kYyRtBp+WS9JdJca58n
NQLu24zpXs1AArM45qIP2n2trnVYqYvNSvyAnfwCtx+LP4/OttHO2rUzAHLkt7Kb+eDaVpDUUojH
UOLhJFlYtWT7OprhS5SwFLNMcJjIJrPdpF2EPglthPaPxTi9asd9yZoU8k8w4q7KnulHx6tlu88p
a1ii64aznGfGKUb0AQlCQ2iFvdRM1HnaZE4ROecqZAzY9YQ740gJEWmgeGuJoInsg+Fgc3GbOoZT
lxnrrgKhqGL81n7bbqq6YQLalycmAT9+HsEGzV2IbfSPJWP/NR9QUNvMvxrWnXikClqTiQkFQUAb
+FqSvrXGoayeafc+dOuSUBlOJ02IDyMI0AjjrsfIx0AUNzMDLGenzPJTqPlxMBkd2oR3rfKYgVUU
JrvAI7jSSkv3BWtRaxxmOb/F6GWvFTLNFarsmEk+szKzTO77jA5OTfNjpKLfQ25+AyiIVoZn+xiT
xGk5EEXA/qRlzJaayAASIyJkhCGEUdAwDWyASBukgyKHedbdPux9/6aEM2xZpeMVBdlHwnCOh7fh
6qiuBrCg3Np3knQPbCAPUze28B17d2Obzq2LOo8LvmIS5mQkkskQfhcRWIK8eDgG9sbL+T+ZZKlb
SZAfPaUfnJnkds/wYdhVwwGNMhkEklkDRQTGZmYrSv5m+NQ+OXF+C32rBJEBXTmfcQCkXv4w8qGc
svGONYHaAxGr6ZXQwVhsTYiSj7+rwovY+MQO08Zx64rxEoNqCquZbPIWEqifGoQ9Y/IzUJKdF6Fr
Vpps1gMWXm49PJGbbu48B9lVhflrj8RyG4fdny5P3nrhEGsBtBVlmUFwTCSHa9BeDcNqz2kyw/zF
98LGmoLQK0kcyujSqScmNqJlvNeaJf/Mxp5oaJhMXpbuKmqUzquPnZzvqVizjWEBwKw764dlbEQd
gqwwDIpjHDBz8UG4TGRR+J4kmSznjAQ0+06V1oCATbhWMXfmzM2h5lDeBMUSvFzGN7sH/TrPggDn
yQ82wMJJaczyVWuQz0I6HwPx1uUREQT+BB91WFi7ifDkjRQ8JkRrBKvRnJ55BnZ9AUZqYD7QTkuO
aFX8FEP4m6W2tc3biakuQVBRvKtb+42YbCyeUbSeR/4Uc8QPrWuqZyfc65ksDiPp7okHRfg014+W
X5CDV7vQcEb3V5rKrQK86s/Ubia7whhi06aq9KaS8qlLZ2BkIZTLTPLMUn5CrNFP2P3gWwnisOiv
Deg3KoI+rJ3pV+J08MCS/sXH98Y+TXGOVd0Lu+A7H+nGymzL5ui0A5yCan6FfS/aTq/qhGIgENSq
Q2GBDofDOZc3RhK7OvvoPSqOok3eggTJdeox4caTyywSqabKMm9fSjQLvQyO2qgRdRg63/NOW8Th
uIaCRcqbT7qIb3wYoBIhyLBOLhISI2Gdb2Ylf+aknFa2iXAPltB33rhfUnVIOJoUOwpQQFao9vNo
Rydt229pnwxESrExsJobyNORXUSOqpq0vvAVRzCSWxJeS1mcLPQmW7tzCMCpfpqVq2mue5f7ChXa
YZ5RUhRcZj63ZsQtZ7XyjTDQnZWP8dlOEqYuAWMSTDPOmRAfxDwte98s8ndQdrcm8UB3CeYmggnw
WdnNnQ7uaqCasOpb/I9jcTKMCqITKB0EQA9Zc9COxm9X+X9km1zyoSM4uOh/MH8fjbC6+RbYSuKO
V3LC6owdhaFECOSMXNX5LGLHWk90+gEbZTqq4Gf0MKwAHzdW0kieIA8i55zXIqBKrLODHmSHU0PP
OxczFZCALYuaYduRskjGFpYzqB0liEkypIJlkgsrLJADgmjeiAlOvQ3+ba0sfayD6jtMnN9isJZx
KlJO3Kahh7zdxkgZ+/6bH3UGJ499MQRD8hLnLmJWipdJHRG1nPJ4/E5ohubwikTeWrcdK4/K6teI
Re8hcworeOmqkwyMQ6PCdmP3kbVCdotpOPJPCH8/0hyVotcTQjrnjByl0d3MinyzOTL2nMKPhjRf
8XtgVGzDn8namgVq47mr4s0IG8WEg1IG7KRaDZncM4qfyLYeWaZezRH+z8R1gB0PCoeVJRe/azlF
Z7wRsiZiFzhAz+lcP8kUNhRcHY3dn3fLuwZm8ZKU2Rc2VyodN0Vpc8W6zJi3KIg8Fshvkvq+G5KD
AIg0uwbgr/xcGsgICuswOPLbRKUCJYdwlkU90Hf+9/8f3hRa6el5qn7+z//69Z0jCGMy2Kgv/c8B
Kab7b5Sd2XLjSJpmX6VtrgdpABzrxYzZkAR3ShS1hm5gUkjCvrljf/o5iK7unryYsmqzqjSryszI
DIoE3f//+84xLLYO+j+d3qzj+KNtGeJ9yL+Ly//rb/6HYcX6y9J1C1uKxwJ1kYP/xwzH0/8iJIIq
xWVGogMZ48/81wzH0E1D933d122XCc9/znAM9y+IHQhbHMvgb3Vd8d8xrJiuYIb0/wheUbh4KF5I
TJqe6SOCYSb0tyGOHqZ9xn/HLUx/vmztnElqV8og4YmdcEh8a5be7GQb1SG+GnKy70dudlvUqdFJ
MyWle4ozDC7TZ9vvHmQ8iMtkxuJqaeN6VrK+64YBnVnr3Q+ZUZ1Hvi/qpYiBKW6plP0wx1KsnWaD
X5JmslGXn7k+e6fEAhyvcvM6Ol4g8FOcs0Gw6LVG0GbUH+xqrzkf4dx7jPXR2slrTBKsQUIbWPj0
wpIin/4z2Sn0A9d7phbmBKJWcuXaWrODs7sOO+QB7swPupgixtHrqHIeXLsPWQuzdESr/ouhAA+5
9w7qbJNbr1aO4RAOS7wpy4szNjA3Jo4KuomcoCIgUooRo3gCYoxAmme0LzEsMJnM40plB5My6wpV
RX+iRxeYELR1H99SXcunPp++YeOSTSF1YMbts6EGQD/5Djl3uKOR8Qwa6FCrXJAH4gph9uOa5xnW
jRTEgqFItxHI+cgJl29IidM2LMwT+kmc0GvEVtzNBU+fMY65Flc/qUApLyWXm/jb5Gob9IJNrh0J
Zzv0vJJ2pz3SHXgK89I7ZWGxzrBVnPUQ6j++bmCAFZnTVeVMAXfijTmraaVLn2l0lW95NJKmqett
y35qFwk3Xdu+9VwBK12hwHSXM3tK54NcLteFaHmAutZCLypNd5U5YtsBNnZz0oeZasgZhRGxpth/
l5LMYZZ96Ey1GBF6JZG3bodobGPwFkrNq1CMwCyuXCV+IJZD4yFtGexFWfLWoROm/snmwY2X7pBP
uwIJluL63KcBOSlYqYXzFifVIefL7DiaODuNML9YI8vvsRmvuirLTUWbeG/oqPLM2D33YdV/8vl4
oqR2sIUunxug3Ru7SKqbu4T0+eo/SvruThGkoqnfFa943Nj12kX6+KGihyYBBpVTMU8h2uhm+mlW
CC1s2L9689FHoUVVNofjkApz14ouO7Wq+CQ9E1OaYhUQhvO4zonI0bnHJZhwLdrigYZSK7Qh8KJo
OOVT8gB/lzd55MYPxEh68m8hvokwmvfFDNJXm5axkTtimixT5h+VAbiNl7o3y5eSy56L6BKSW4D2
rg68vgJgss+ByiWClR5jvAjCsNczNOIuGMmfTg53JIbOPq/QSgIJc8OENhPDaHQJQwDIY1+RgsYj
ThWj5FpMr4GbKKl94x7R0L4zIlJlA5tljuNaoRakMV+EzrB3K76E82Q4WbxBWy/J+Gc4v3LwKLeQ
RYaEFRWQ403APlg6v0G2hDRY/eOk6KtN/PMdFw4JpsG3PkZFmPjdm8dad8XoGVuTObD5tnTYF2HJ
P4E2QBr6j375VjjEe0ScPuHgsGDwAOLiriZPpjlqDKjPigeDWxF1zRoJFUv7qEDEjw50yYnvebeg
ct35BfUP8zhn4j5NBm3dzhD0W83d1T5DN43zXg5Hg105t56xki9zml5K55C4i+Mn5yG4pI809rpx
vwAiOrmHgu8eHbe51yw9Osd5QqfCyiGOhrtchfZl8IdbMYXFFk9J5LvdfTgcBf92u9G3f/sxKc5O
g2aN5uXTlRwC04H6rzXOe+EwY2zUvIm9JZ6Ds/RQ5dGtUjY8lrF7TDl1M7y6q93mCO4M2jTr13WU
/sGmZTX8OloVuURPlVu/sWWTH7ef05YTIctj9pDOyWVLnOdE3QhEEFGJv0RHBiIGkrDy0grICHfH
KqS/0CnWf6AcN3O8I5HDXmEAmTj6LM8TeU37idO603gUXOZj7ee/vc68lWX9Lvv+yxyzS3Op7ex3
F7WMjVVOzCh+08WxmoW4gykMv92XTCvhEtGww7zBhbw+Mc0G2Bblp7Y3+J2nrb6mlc8Ur+PHICy4
d/mycJhm8xBG4YvqySB2KHao3vXF1oefbVE2Qm6HEkeFX70zfw8QMxCUcGPUc/7iavQI1zYcoev2
gKGHNbpjsDYc4OmwQrVJFtHvo+4/EPsfDqORvxCKvwle/J0insJRvlrX2vBp5Q0WoYV2203dgVsV
g5yIkzzAkz+i4hXcgedonpkmcstAP3ATC7neMLoXzW/3eDY5jEMs8Fp/WLUwL7eEF58QrcpjuPRM
tSWL1fjJBmYacxPWv1NJ58q0kjooFynPnNoX3UvJGPe2fahldsoJWJLDGL8yrj4rmmbruq6sFyMu
yY10Y/SL1iqT+Bb0fMsd6yYHp4JoF4+nKp9vxqRF33ZhnLyJwaVJJHWrYypgoiKOHeGhfEC7UbfJ
tI8YKO3AbapDLjR+ywQkdjN1pTV52I3p4JyCvGnfwTVcUPZUccu3kJTUU6vo7PR800Oq4Clp0uLt
DefqNWV+YvdZ0S80+0Ndll5ATQitAKw3xNP+uW4S7mS4GPdIvIGB2rl6UU4BVaJR8bZCiLVnZIaw
SuifMfqgpzH+rn2mHbasnDt71NGB5LG1M7wG8lKl2EF74ZaxRXYi362fSxdxEKLgbs+DSpzciRxn
MrfUXwvWV5p15fLuY/UU36QZtl1M0DDtem2vV+Tuu2kyL5j8dqmobpSiF1Yt/tG2Ow2q/upSPz3y
NbcOk+aKtNfc+lH2WchfExrWR3C9fF9nF0dG96oDu172DPxxm6wB+AI3ykswNCq66REjD17rbdJi
QgmlrV9tO/8l4vKDZBZq7rShjELneytG3wuirH80HV/DMoRk1O/mjcH7aq3psjsS3fuyt4Yxj/tq
+fID5qDhHzDkG+AENoQ9r0lFYsdMo7fEhCs5gUMk1ORt6JX62yYWJoUhd4ZZQeldeYm7alNYW/x0
NEylbbbrwsoINL05E3uUG1PW9KRo4578WP8EudbtLA+oRutHPMqQdyBDHze+6YKWE/gwNK88TkAK
7i3nLJVZBonTsw9L3DNfYNHRiaItgS6K8rBxuPo5a15IrpbuJ8MIMmvdQwWYoSzmbR5xQ/fcF5uW
cSQ/AT7BBZr2BFB/FanzxjEp47GhY3Jh/tC3gWt9J5nB4rFpngTwa0YLDkh1MoOrWch6oWh4V5OA
vaUcImSMRFdc2QmEWlBnfI2qVNpH54ISI4Mu+Hozhz0gZ+Ed44mb7NPqVnemOsIeKpiyjcRwCovK
lJZFT4L/y06GZ8Yt7zOVu2NohTG9f/+XowtsgkYBVnHhuYUq35htEVJCyvjoDpoWAE/t9j7UzrVb
el4AXfiRiYNz5Qv8KHzjrhqgPfVRdEcHVJ2l1Lt7qHF9MKmJiHVv8R3QeGrnwcS9G31eb60nJZnJ
Uru2Vf4ZNZP+5pf5OYx7dRlxIF4aLWkvlTZ/MWn3ya/AmvIJoRfCdcBODhA0sopqCo/GW7RAw9LM
G19CPhFsHEfjaGj5czN0T3nNIrkDl2BW0w2V5V3vGzwfNSLsuGO+PV5vYOCU9dRENyWqkT3PqeTc
ThcBhDS6MXqxDUOJ8rQMM+GVMCnvie+Xhv+MLYe4VRG/m1FNIh+qazvpv8C6QJmNJxa+oHc5fdov
ptc/zhDZoc1LrpwG5Go9vOqJfje09XPoT6ynrSXKm71kbCPYm26KqGxPnlxG91g21nbO90rJMbr3
i/wucqsP3zU2fCl9u2krgw7O1Sp2RrLxyFvmAtwn+j7WABczGX6oKBPNdruXvBjPnmeRheWClNHs
Pial+K1iF1K6ae2Shv6iFTHW6WeCUB59irVjgHqtCYKJKX3TNJVcX3w7iagdp/Gu8fkMo/BBYTEa
fTDXDNlt+i2bOEED73sT8UpIkEqSFYf1BEjBu6NTzOOLBGRsPFPzI4nj9Bc9gby6fGGGJghJF0UJ
3J5NEnGdGET+1qKK/hP8mdqBvzM0g6QpbmKJq6kqfFu2+m7knJMJU54xHnM3e0Ji8cjJL96FAMB6
QqiMzjgYcVLLxuFsO917G+IBZf3MwVMn1sc7QjO18tUBbLjmjpnehih5sJqk3cEsNPbDODIG13kI
pTMe29zKdJ7ym9rzunMy+jQ33PbJHsgerJjNYpRJwELMlltsPR7uR7KvzX1BJmdlQaFflxHI7pEE
+3WC586rY/LEaczhVDgnvSXOzCLKRNDtQrcZmnuKJau0Ynsj+craFSZmyi5y+nuAmdemBjnQWfNw
HdICaZMiTDdSMYrQAjT8iG36hqwkjPqGALa+SXP8rASU8bgih+r3hLgI6Tqv9Twvg7XuzvOdp8b0
qvvcT+/TjE8x78D+XI7WQTSDDVp2GjYWeCyyVgDWu474GCsIoMtjSHJMp8FLch2uoUJI3NvU0opP
YbXdSwd2R6FjNQCaE7Gkp9zbTxJLoeNq74NrvoyKUfrInYLc8QsRvY/arAN/RqTOdvEtDAtvn2G3
VAazNGdM39LIIVrV+gAsZ4illWyBau5az0bOPLZ3IaSBHejPXZvmyVn4gKIjDyifX4LxlRyarWa4
yzLqWtB41L60RmhQWDS2liF7nDcCBAc1zJ6ZDrkAW2+WtzrAOpYmTJDJWNR6fjALqbZezHWHy2EC
x2QanzS7+IVIKN/BWXpLlndmUxYn0zUYmudGdlB6JYNcU+mRhIq1UtJ04DMP87aOyYrqeq19dtjy
0P05L+Ra3U02uN1TKVOGjxg2Cm2cNnkqh2PKFRcte74HWs0NPDTlCXA7K3xGF82cAamIZ7EyhGas
R3rUB18HH5fl8WOb/sLJ3gdYZpYArXvnRezmhIe9kXANiJekHS9aA48atrK8U9kA7qs/pXNdnct2
GC4pmYD1QCdZs8PpXKkuDnS7d9ek41q6RjVxH1u7GHZ4LRwo+85ceo+5HUtcMB39Ijf+SOzIRiXT
w6II/fxVOqAyCo73O3bjeaCmwTmbBvdcpmcfOIgsMt5tehW0FQ/2jLRLcuffhU4DQpoGejBOIjnZ
PG9b3SapMLJNqBGvRXSe7nUBkwi2WHNuTWvmq6BpD6BWLrJNAH4Rxk0K+5fjl7uINwssivYCCtPe
Ec1BG1aRy5TU4o5Ya/OD19sfgy5AJRhIOmzdCxHIQQAA0+1Elv+cxKa+tUK6gnbLnTgdzO61K/lY
agAf3/N+OCT+XB5MC52RrOKvYsETNJHizUkPFJRtwTaO65vBXP8dEGm5lbNy9gWjTD7o7H+Gub5X
cXFf9slE3qSjguEa1kHq3PDjnFFIA7p050xF/wz9bKrBTWSMMLi1yBVNJsUz8b5OePgMtW9t4WfP
fLFGBgVU7VJMqXEeh8k7Sis6k95itIf1fZ+YvJKEKb6pmpPvaVNqrq5zH7Uq3RQFh9JkyAZsNjm8
8oXnZFZDgMyB9aVAlTQ3XDJFRbgrwutxzyziljNfQNBbsMbKWnzmtbtp2eZtSt1CXW+H+P2AcnBc
EO0+oiEZFBP58dgC325UXNKS1nlBcSL2KmEqgMSIlzuFvyAZzURgS/dhlA87y3KedLoejy6faTMN
6q6fHosuZRYxu8kp9h4MPtWPk2LAp/mcJCl4PIxDfgzz2rgTCVMjxX5946TNTepcK2MRWnvlDe+t
ObantgPzwmTQy0+8vbq2MF5YoUXu9EH7XzETHHZt7HI7y9bs8rInglj2nQDBy/qvofyNlcaBU1hG
UXo2yW+eawIAK44hS/uVb+eSQULoNReLOgB45+axs0ZaFnb0MFnLFc58ZOt6SDRTIFeZSF0Lvqqm
ObtzrNDauAY33VFCnMN88K0tv6O6PytDv6UuGZXZUd2pTLr7KRkAg1BPH5OSk1tfYOaSYNxrW29X
tpm5uxTzx9Xzvb07iPiAXsNgmVpPB8h7HJAXjSvSFf7axAXgkwIB1syUgm2zoEuHxyGszG1rzJtS
NeiVXHLrE242BuLkBni9hqh4jNL0AzoX6OJw/DQpt1A4PcluPM12+t7Nh2b0f+P36AKQRN9jr2Jq
R2N60GR7wovk7Tyx1S0OwjJHL5kAQKgmj7VA8jZ32tUqK3L7Ln1REAEjERzozuXwMKV87ZrSBcni
uSbn6+7mZtBxVMj0IrWgNgjIngWPgZ563vIvTxV7EXQ+zqZ6jBbFKUBOEkv6h8EFmrdk9NgiJDe1
2lvPghBD74Ss67Wvvqu7wGGMlWBG2fXToWwl0qPw3mgVE+PW2OdV2e7jmEra/LtWLELtiBIk9NI6
d/R9VLX3WHfOacbusXKjTdzbOyLwbOJ0sL6O+hodjr2QAmGS5rGzMUxjmzgNPNywn/hOkU++MQe2
33/OMLOOxTsasqub1nsatQPBJGmzKGQAm2nmVpfAQlvJs4KLHlMP55eKRhagBs14XZIe7hww1o5H
y9C/Gq9lJAuaMS7rarp6mkINvOCpOys8MYMhOf4V179rXFcHGiN3mfZD3W0N/dRdj3j61sKMXorU
fSUcsEjRgNWJ0obG2H3AUSLBhEViq5r41FlDwZepoQUwB42LBdyM8uBXkubqmtYtmqCayTt33GYB
PCR8pvr4IaO4hcm2XqfcQk5xMVlE8TRFrGqajs3yhxSdlJlzQwZaFRbcUvsYMrhrVdzFjY25sFNi
/9XGfYSYCZNX0sKXSWlRmm7P17Nnfvl9JQLZo9CUPn1KJR7gVfBx5WjWMVoZgEwTOQTPZzFxaaBs
bgwPnVEywUV3bWAYdTqcnLn9nhGNxoP5jOzto6vRk8B8Dyuw34Zl7bknUZ6YpkvsTO+h3dzTbgBU
Fh84At61wnuZjfSxH9ORHJt7GbvhY2ryXTp6b46FimJE99FBMYBdvhzSqNtPQoTbgTdPVgMC55Vu
bHirgOh+20WqAmUM/j5ceOXzRNK1iZmypzw/IoajQ8V9svd4c/DmjQ33s6h7l5ti7mymrgv3PJcO
VuUuooLahA2f/CQaIMqefYq7n6wX4NL8YuZDPo+Bkh1P6QZiUa/4Ba0qevQn98kxs7PX1m8RQm5P
NNZWb9NnBAj0i1jB1ubDHHlPmuCWfmqs4RMiwWsxVG9ypuHR0shaZTxfzECMHjNozNYWT/g75ofK
oICLbEffRGvmUWGga5HcpM6zV7JdakHQBXFtbLyOiGYryvt+0Mrt7BEu9gza8r5eG6vO04Y7XTIR
pBziB1GOpcvOAa+IwfMO0yDPjN7HJ+kT9McFZEZWeFcZ1ZvIbfOVFR2N80j9ruwCj1I+fEU5ETE8
Kh+qLj8IHGQPv1oYqeu0wQmTRoNzJ7t8PTjmh04bgBcOvFxSPnU+zeqOepCKwYMPMR8azyeQZ/BU
PebNSA904LCgdfWX0VZi72e6DAwAwXhdkw5wKFcZgH+EHIR4rmT3qvLifXRRIJQjbEJRfms1xzTC
WzxPAXOxDq8BgzE+248khNZ/flEBYRNMbt/c5ZB0IHuMuLWaxbU2GZtSMMAMM8EtQzPpHlgmHM9k
T1vCPLPw3EmtsE6WvmD7hnG5BSzALb6Z2ScV54hhrEVW7YHJDi8HehQaHeSRNAQMgNJVSPRGb3sS
zs1L4ZdBkXd044mFzUK7qzMDMmUcXSY5ndmKpBcgmgHXNWM3KHYsdgUWHAfrqVH2uXMTZ9XF7vDg
Qw/LyT7sxpDQM1P8F3PQ0gd7WgghWX1Hjy86+Y6m9g0UXbsENJfANdqQeaD/SjZCcgLdG/y8+S2T
tYwdMJehZStOyB015lLtLFYseza1v9sR9FW5bLjygvEqo/u1XyiDx7+7HUW9b1q071Wa8qWg+zfH
oQhY58S9BtU9y6pUR8rR5k5voQJOtU4NSaaPfiW+coHtaeZSTXuxexniLH6hcoy5rTBYSKCm5vyY
eOGuJIaJDoznOsj9Hz+kgciM7qpAanxlePoGIjsGFdZnOjM8WxdMb0VKcQdJUOwri+TGULACDQlQ
8VVb5bA62yPDKRqNaSRx+eJ8m5pHRvnh1ZxtmEgM72tjvK+1OTpqR1UMYgX1EExPGs/B4Mkd7m0b
5TJXx+zB7IelWs0FzfAsPtKu/jNHFeq9imUBoP77zpPZlTXjSyNwbUgf33JfGz/YASeSdkQggTcf
W1ZWO8fmidO3xbk6dxKFj17rz4Tmg0kC3HRD86V24Qcxdq8PNZzHldnU3TFj+R9wVQwyCAxEc8EI
9PVZGw/uBLW7SgGcyQ7yoTFflKJz7jTGFsnpDuVzefHq8lSX1udoThWMgyG/zhnot1BcO8LcjBDF
0ep9ZJvOxHpBWf5G+bYeOGnG/MQA1AViQ1+LuvnxqvG7LCwjIKs4P/a992r4Lub2dL5qxyl22fMg
oSNeQxFsEYafPZczfjst2pSx4EPKU35jt/ZHJLiJjABVRqfkpETwuuno4lei/SGSwzISgeGOqJW9
SRYK3sRNkLEanhafGBR7G1QJ5c0hPLiz2Y6s5nUjlsYlX2u7aCaySY5g3TeC5CgVhJVmcjOumNET
Vv7OnJ7GZvrpZezEHfi9KiLmjXMZ7UA9CPQ5UDGnglx2RHawRFQBQUZuM8Nu9h3tu5A6yBwVywHZ
/GqbnuvpGKFWsWGeDeiZocKzUpK2V25tfuBkbN2Q9Vb/bflj4CdeEswDnhy0OAfNvZQWtAlK5gYo
d7VvxT0VWn+vN5O6zQRRd3nbzadE2875d87n/lGkr3Zk2bTxvSMBzmJnVhV08FDs4Ulhwpoyhbx9
PMxVX8PLSV8lKfmNxiw7sD0n32om7hsC4uNKsJpOtAh7ty+GXaEzsJrMyWZ4IcN9YWAjmEHT9DNQ
RXsZSTq6fmL4wGqsjW80nfuNTU1+03JJpivjEy3ke8dgDNUIipfS0YGBt4TzMZWFq5APrV+X+s7J
5p95yTaEqcllNyLsSaiBih6vlBxaLXD8VaNb1qso7CMnud91TyLK0BhX0dV+jUA1nAfWTYOxNJbj
eHjOvf4S6EUjHpVh+keCDUBpqumUTBanvVaXAJ8b9znN7a+8Vqu0S9iA6I9RxPqpmHXqktm71tYv
5ZxaQdeRW4gahka+QJQNVLoq2fSBeTez0jy1Y/6cqpb6AqNvMgVbD5HXepyMfk1576MCRuGA7LOo
ySOR3vkejZIhL/pLnRO/mprPDqJpFnI/wcpUbtoohBeZ0Xmnn77WqH9DzUiPXiULCqXy0Z5sjg2G
74Ec8t9o1bm02Yvn5b1P+aFINtZAasP7FCWbvLSkvu1E02Oti0+/yAJhdjRH47TfjG37UI2KjDFJ
2V0T5r8BBaUB7tKVmYQvlpcOD1EKx7TiQ2BH/FCU33LSYihY6/d/PmY5x37+pdUhrvVpY7mc5/18
hH2FpyyjDHWhvjvsB4jRh3xiODy+mC4HFFXPePQyZoFUVKKkOVn/fuvhn65c6zbIftpk3QTYr/4p
ZsZsI+Ws1SgwyGjwCW1IoLwdhm4z1WAQx9nntJTkZcDA9BT1oXfJqjd28+YOOMX3VEZuMGotD42J
hU2q72hTOhwmh30zK3zXPQIJ2wVCAMor7DlwaBXC4YwUnakzNo89HiUtPeNtNpF5EFF41CLrQxjU
F8wUBQ/bIEKAfHL3kWPEW63k8Sxo5gcVY/wTTd7soqkRYUGf9q9ubewqSjNxQkGDAw2AuIYrw1QL
4w18/lXBKwuKJJs2baepR0Vml9/2ZwiDnaYIEHxrHPmyEFB0yHqYrX+XLyoif5ES5W75WOGaOfpZ
am1yM2EZ2bvzPSfdO7VojRC2JKeaE72/KI/iRX6E4vhIF6C61EW6UTJtry3xpiZLogNTwzf+dr5Q
WnRKkcPbf+gISnWq21iWGx6l23QwdhjQL0KmblEz4e7ihoqsyXRwN/35A5iebu1RfQumRe/E5o42
Tfs4JaZ3ll5dkXOP2WsPnJLqydkJHgOWYc4PU6g/65mCRbLIpIhHs9LhrkFlRpwUxqneDpNjnPXq
gcHjru0t+F34PnbN3DL2XKRVYw60btFYQcUSiuJ8q9DGgC3kjM1TvmlBRWfUYHFhYV6dL3aEHotT
CL29RZkV6uLbc/v0MvE5cSce7Qbt+rpCbpK3Nm4p9rF0JZNLhY0rWbRc+SLo8lU37hh1jxuQZ0fD
kkZQzpZ+taoO26nOMS4Z0yD3i+S70vyXnknq2YZ+ulGNWe26WUJZzb2jaqP2AHrygaY3xD/Rcra1
m4k8OGvNwRyKvdtTNKr5gseEIe7nnng6GmT+H5BEfeO6h34ZPEF+bbZAslCaueqHNIK5SRiWgBHz
vI1aFGgWB5wgX7Ro1SJIy2DUBAJnWrrI08AfMBMrFOxu2mtiUazRLK+OcwWcAxfbkOKdbLuI8nXf
Jfda0vV7ftivqa6I1C1/SAiaNy3sRU9oa6d1e2ahi4K152sO/1vmu2qfk2LaxgMJgdi8FIssLjxE
kqJQ7CKRo0vB8srm0IPqGBoow48szd45zC6UVTR03pKDSblHgP90+O5BVidZ0zqLvs5aRHYMiLNj
GIEFsLHcqdZ9y4lSRaSfntqEj8lIrCMKo0+ozeiinkmcIAW3UkwTxezuNV/2QSrrB/xb7j0SeOva
LdI9hX1PYuFj7gkAcxHzdVHzjbKnYKmFtC9b9H08Q+oLZb3xXuL2Y5aYnp1F90eTH/HfogB0Fhlg
hBUwXvSAmo8oMFyUgeYiD3QXjWC9CAVrzIK2QDFYLa7BRTo4LvrBpJiuGKiTfdNgNxmyltxAIzVO
+dYE16y7yM5EIjbnN7Q+2VoZaA4bfIeVg/hQdBwxlcEUrZgj5iazwQ4bU2I+oUyMFnmiZqJRzKkR
bnrCyEdvkSxa1SYle4J0QBHKQsPIrZTl1KJmpMl4RLNBGkrw0ysWgSNjx3wLVT+6uhQ1+qTtL7OI
bxqb+UOUUGLItXkPpfsGrrs4Jmp+I66d7ybRpTsTgyST8xL2C1JJc9FLmgyw20U4OS/qSYkzYlPP
eAqQ68q1Uc/TXSnDG1nH9iQnFTSkt7hhgv3CCCqgez8BR/qxH9pwDq9pbF8B4i53HCmfrG74XSb9
YWb05+DMjGzkmTxEIzLg9Y/GobzFrynIOe3jFM8vjXFibdoLP2HuYTGxJVrOOxiD7CG18JV73AXg
inukyLfJFqknrohpaRMdGpaR0yL+dGhq7jtLXoAHxvdQsC7pogkdeNcFtGcSZ7swthQ2UWqQ5olX
GFsUbp+ssRxa9NI7QFLMWzp0bf85+AWzTr4/Z8SqyLx2RCF6vHXQwIDAXUr4yxwOSfBJez7rNKID
nu7MNXMDFWoTGdSYSXL7inip5vNlEFL7NOb5kpajXJncpu+xUycTvHIVJ8fCcN+sSXc3SYUwue7y
H3Op32gh0UzNjK7wa5Kz4y+YNKK38yov5yVbZN2oZ+4gksf7GsRw39OD69ziRaMGl84JrAkDTSyY
t6X/Gs8IZG1MstCXDEqa6dOU4wzMJ8b6Khw5dI4f/iKilRhpc7ZYPTVnE2KWU5NmKPB7gwkT0C56
NLbppO0ysAUJiS0+XpSXAbU1OHCNrnrxpcVd6Ys6A/UQX7yPQm5HLjABT2B3y1s81sW2sHrSoR6w
cEmhfZ0t8t2OMOYi4+34AaONR9BbLape/IWs4KcjFmRa0an/JRatL/mCb30R/UYYf+1F/csanxJk
iA6YCCTcXBdIlJYaP/YMgnS2oWkWo0ePBzde0Fm89PC66XV0Yj56011joBJxBHVbT/LjVByqavob
RQY6yFRkRbZD11R7H4kEwcxFa9w9N4vo2Md4XFXFhp35FvTQjcMZsq0pKS7sMDkZz9xha1h3Ueyd
0zQ0kXYxU9YTe5/nPqMSv+nXebO88AOZNFtxpGQ3kXPRZns4uy6bjrZh00BKuUl7GqpTuzF6dxv1
zk0k730fWqdu4JSfs6LMho4WUGhPHNoNauo9GV1fZuQjfPeaOyL+kFX64WbkaURrv3ap/DCycKu7
EbbKSYaP3Qxnvnarl4jZQemk6FFkj4RP/y2WpKVB3+GXR6cKcCbnmvJNSm6j2VyT/cr9vccdYAO+
YNzHvcdKXLQ4b/kBb4w4P9HMGXfK7m3G7QxSGOKLFfNLK7AkOUncdEzbIweBORubB/qec0D8zNz8
+Z9m6EwPooFnwneQRkqN/YpXVjVXLu8RtUtMrf3LYfRnmuwsbGHeRt0+aR6rZWtqH123ZUgsT0kN
ydyo/duQFQCn5FDAG0ryQOjkYWudEw0DdLupsg/BJQMuttDs/gfRxYqvUe7/8w4o5sPJBsiyr9Iw
DMI6P5t6X+4JymPMgB5cTxyq6+oumillRcwHKVo6R9ug3DG0bFxwwgcuEQUGG3y9FPZzPxMeM7jP
auonqSRpjvpiCnEYKJI9hQzsjgSlediPZf3cRRp5sMY72S0f2alNi3vox/g65jpodM/bI43UDqEg
YuQ5TjC4JKpsT/e2IIvPo0n2dc6r4cko3GxNh9M8TCVMKdaj/GBQtJ9ig16ZxlgFLy+zXyyzyAOZ
re/aAkegTtNp+QOZynIXN/1jYtGYWSnvwpWXIl6+TIsWos1/v6vyr1FEnqqC//xT0Mj/9xf6G51E
/e8/v8g/0B5/+x/Bn5rJQ/ctp9u36vJ/J5n846/8V//kv33/S2UVuBv/jDLyf8qvWH7821V+fH2r
vzdV/vyd/1lScR0g1vbSALEMS3f+o6TiOn+xwLCFs2ALLdex+TP/KKkY/l8GBRTIJMyfwSAs/RVV
dW38v/6HYf7lmPxSvu3bjmXq/n+no2Lw6/y9ocK/muH4xlJ6AUjpLA2W3x839p2Kf9T/dDix9AY0
xa3klqEe+Rx7Ty7B3P/L3JnsVq5kWfZXCjUuBkgaaSQHObl9r6te8gkhd7nYt0Zj9/W1GJkoZCYS
hcpZIYDAm7zn0nVe2rF99l67wU0EhMse/YpbsRXDwNNl9ehwvaQ4gUWGw35gm3eRu/l3H+G9yie8
x/+j1MUd7HC3/Bm+95/QJw4/EGkeGhZRtqQAAvgffyYsDTKhicDGKKGoxPYRdkMZhEdf1/VRhJV4
BHsLYTHrMR2Ppbt3AYaA5vYx98A15os5Ap5NGlm8df5koh1Nyd6oK5e6xd4+Z9Y8IFGk7aUJ0m/U
KPVn7PQEkpWbwqoxOCGNhrZwOjvycNspL/kTm3r4sDV8kkMKvfIsdQaXI7D7jDxzi+UDbdg6EgkZ
v3h1ACwZ4nGAJVUacL5EDvjAW4qqVkHs4/NAeza/Ld7LL3kIFANxNdqVmOx3CL+Ui+ZLNY6ys/CH
yhNnY5aVu+o8Xx1Rblom7zR5aJbCJRn7FCEETnePpAg3ti49MLgoE7o01BWeHuk3QI6EKzBQvcZD
gMZGEcRjbfrdQFTec9+UYwaXwUBKwYz7i2kZdh6iCnXseP2woQKyYi5hOnbLuyZNu62HhgJA3djQ
ICaj/oxc2b24jQk9N4FmgDcsOAcODpa8HNwP05/995iqih2uR3agRetAChHJSxplxvswNP2Oks/2
YOQEK8Nx8OmCAKk0syX+HPqW+xFMzJ0IiYVEyi/+UneuF8S+Be4QdoDh0QjDB5vtvELHcMjpy8Az
iN26Ctp3P2QmoZeOjVeHi9nLymCfuUl9MkWUPFMbWm6jNlErT6tyMxRtcpjYXK8Lw0jvdZZ1Hwnd
3XvCVRXqZQTcdazIo9d6Os6sgDdFE8X3gv0uo+byAFA6vWtMk/ERSP+uSsHIz5mMN9IY82vUdiB6
4fS/z7ZhlyvD6qerIQlSZKw/mCtpGcI1Pt7noRkuqiPoP0Vw/M2OX4kBVj86eYgx27are1URGVNg
ZpgxC1gEjuc9jfgGLp4iTCLshBXUVBNDz6AA2mUjoeol1BwSRHrXwQwHVnmNcWLbWLzMLaAL3+cE
1qmskJ0beZALfKDjkkuvOu4zuLzRujAdbDWVUGBnQFWmtcD5GNn1ePIV16J6zPKTlwXduu0Mf9ul
nd3B6JggKeTFLH6VFgdlZRiSdwcOL7LueBvhpdNmf8D/LxZhPVzVuu2X1sk2WAdT054d0fY3cKfz
vidEgTzZDYfapc9rpO/wYcZoe2gdqpenqo1/4Muxz6Ggc22h6l2Y7M2HGXrHBzpWcJi0wlJB0cEG
0aC+loNDlKJM47OZUXi+LhALtk2fR2fyv8lJkm46dIPWf1qiAE+8IP1j36XGnbkJwKeXIjoxKMVQ
76keWXWoLPpIUVWLdO5pPe2XiXFGPzLw4CBimQCDekp17uCcfCoJGl6N+9SwaBstTNUQ0QBlsceM
H787RJzwSrlBZRPNypHlpAs8mho+gioktnyHAogUfyM2gxq8qk9VwYvT9yUrOf7CV5YTsx6bg9Kg
Uy2ui61UeJTAG7Yzd0guVXfyfYbYTmGO142tXP5Fk6774UPzP1RtK6jB7IyrPVaQI9F12To3Y1Tu
AKu1GJJhJR4a4oTZvqBI60sYXrH3KFX75ApjY1uNo+qjKmMNpqDhntHP5SWky2Q9wc490hU1LEgB
ugbWLSQibO95o1lZhIMzHmU69cQBCtjxfyXADk34EVjDGAVUBNuMNjyUtVF/KZ7KrzAkQ+XzgFOk
UDvw1hKDlgE9jXC7MXtPGJAt6oHr4Br1/UdWBMa585Ki4m2+pMSS3gg02HY/zjdyef4cq6K2piOa
uUtzSogxm9tviHrp5xyyS93pnHq/506p6sgrLnmGiWL+iaJ4SQ9bNNld+iJofqJCIRu6fac/DZAB
f+kawOIwRPRt5qU4toZ0blky2t/C7sG6x2AmMVqBmUn4u/yVzfyoZti1tx4w7J/QHDrnPpd5sFdo
kvfCwXTtcB16noqmOTg6aBGzSKCWlARKJuRwbM0DhH3/iIQAFcop/PeE/9SRjwQikeeo+VVZoYf6
bkvv2KSUx5ux8aulCWGRm0Uin3hvJp/cTVF9TeHDoDdsvVM6UPaxU31Dtok6W7zSNNJhjXAqsaqc
gIbZiB5MiLKV2mIXiR7jwR0+wFGOr+S9vJeqs4pTQFHNDl1/QPyJIbSIiPu56003mI/9l+wNHJ04
E1KIOJ1/cCJ+pgk7NQAz5BmmF4OtMJriJLGwrDw+xZ3fG2Co4Xr2r80cXg2aXgRiWgOcKBta+1aA
UcJkA/Cf3ri4h5HiwR38GUyruLupmvaz1cfnchi8D08AMTLwiK/Z/cGsV7P3x8EU+A0XUm7gcTTb
GW2a+yzVQCDWq95Z6SRrAW1i7+jGc+TQk71r+6wev4p6KM1jm6R98Ea5Csmfii5bmxTAFumMqlpZ
i62tU6pvYIHpLxy8nMxWaj8FFGJuKZqbd3E/umc/CcqLJz39GXlDAqizt7561VQbbPywmbD0L5kA
XGMGCgElZK++WUQHGt0LShVgwiE+0vZnTPl29ip4CT40mGQJgvkVnvYAmyJ0lPY3YN/Hjm9jEKlD
1oO5ycIzjY4XGyCHlvoyit9z5Hy207mjynvsjmZjr7IIuRH0ehy9tPo8NOq74oy0tEdxCPk/yPPw
pOVj6rBnUvFr2VAiWHvY/m1J86yLdZ0c2oRygecqb1+qnDKC5y5MtxVdT5rGNT11B7KqR6/MNh0G
btzQN+2oozn13xiwEf9grrDgGslUYjglcUIXeW3HRx8vuIjHtQbIPrKxLHNjz7yZrWjUiLgjXswG
YxRLG9MAL+oMH3E5/q3tcyvii4D3IeQxnOtPsDiYh0kXUcveTeqRZ55gXVbsu6w7tKYH6WkJlP3U
zl/NiaaGR4c/uOFIX5hJEfsvvHap/7hcXpMArNAzS25wIWxkg5c8ob9v/DSHcaO6e1yQ/1BkN7Cj
Zl8p/ZdZ/kj1B1iep8CJN5DMSQib/U6Umf/uTPjzpYHFaEZrbU3qS8ae5JuLLbGGT9e2KX+KZy8k
h6oDs9ZCglsFnBl7KcAa8WrdOHI8orL8hpxVHkez868SC/ZZhXUJAhuuk0ooFuiDjq+S4wbPQzIk
V1+Ce1PGhQVn9eJMEtKzUO7BboDmCalPTRtaO5VjnPSNLN0ArKaRQhWI/njkQPTXkIyqq2UE0Z44
UMSF2zvDC4AYxtYyImcRZ9dC49HdlHn7RSSn2mg1wf7ka0r/ttXTrRnWx94q9Ix/0C+TtRpNm1Jq
ULog9Yp+z0sluCa2xqncee6tqY1ybWThvR4UcBjjzmkfscKDWCrwNH+Tbk0cxPZq+tsjz3rrMou8
j7SxJS1oY/OUeUEYrdIQmP56Isy+8uqwYchJnRZHZSfzl2xMbHcL791MqaFnZF3wKW5+TGg2BJ3H
n7tG9TR3Xp15bKypWpDAd3nOmnpP0xv/TpfgVml7NLlNbMXGb9yfHFO5YyLXxSrY2qq2+4ukQEju
6jTreDZKPtMMmg2YsRR9Cs/YaB85m4h/UpGtyV+KyNpZQ2S9qzgbzhSFJIfZr0eizqb9R7mpuc0E
a0S2WBnjcWWXx1mb0KprUi1ezt3Kb6cFkbiYD7PWd97BIs0UCowOPWai1QEJJ+zDpcKuCec1nR7b
EUgHd5qeYzUgeUQnB4EOpfna1QXPo9/78YVKMFyqhQc0fvCxG1luVb0Zcp6BFMC/4qLBZXAPqhuu
fg7YYx5w1a7Gzha3NjSDdWoCXbLHKTi5aR4+VgSK7qkw6cp1auCTkcmtlcj0wXWXlY4RiqPpa0zp
AT2En5VDiWQXVCaQwcinHCL0rhPZwbe2xbvjtCO1xOk/rfghaCDuQt2lpbztLOkr7FfI69z9UmjU
AXudo+m4E194oA5OXp7zKn/NwfOQjzOtBzsyQTI3TGfIksbHzAL6lLRcghjB22uaexV0yg6UWMrO
h+ls/p2YILG1mU97bIvmcSLWybMmlgKgwfZXjoywvoeVXjFi1nDE0othDfcehOaTjGhuTeSQnUuf
UhuZhsivFmlyroe9dynoKENGrukHZEYINhCWfXboUM/w0sVuAZjTxxHSWSmRVMPH28+5dabdfuTl
ZRfZXhSVfQwM/xNlnbYNh4zmGAtYLCPcowwIi/2DxemIp7faQqVQG9aRGv6W7cIqDm3rE7CUOoY6
DTdSzu5LaoDU6mdKP7cUjQM9ohBvNXd+h3LcpYcwU8neH6P01TOCiZ5KpZe0udVOhzhqgg/TrZ39
Qv85ujVeXB2N0OFkxfhY5WzbtLLe0Z5DirmKsnrzBtt8FlTOLK5lubPqvj0VpRXu+BinV6vXLmj6
hlcuGWDcTEnb71vOmittFjMLpHr4YwFLPSapiH7Xkx3vSt4EW1ebxaU0IN338L4O9tTTqD0E6sBJ
6x3bOONCa5MOEvnkP00zqRBr8OZ11HXpxkic8DKawXBBHKC1hPIRgoKhGF+8MUk/TUxD3ErTcWsF
3bDtgk6dClCwrNT8DytSVz0Wf0Jdhh8lKdKddrl4k1bs10XeWweWb2oTdURaUn9m5znq4hB0EtSI
bdKECYzh4AHpv4RBbV0BsIqzbGMDNZQsy6ii6A3Rtz20KCUneGJwl+QQXqy0lq+Ba9g3+vs4LMIx
PtbAPX4LO60umfbSeU3dl0T6HtTFVZX3mOeEuHNYQ/vKIEYRWCO3uyoEgU2nFdeYNBrH2yyKZluj
Z79mYERgNSGHc7NhJpFUxUBL8gvwzoExSLhjwtBrh+ATE2JXvc+aK4UvqOOLcRpzne2nsxQEntLJ
1biZmwRTelqd0cDzvyzMhpvnGemvqaeqIKto19hSpIo4T7chNkMiVh+yT+t9msgAkANeCZhuydF3
ua4HSztXS0LtT4+LJycuWoSXNFBkAiRk2JVvUDQd5xomedrbL14/YE+1I3iahb1YNK14izwdgYCW
+nmhJkKZnvTKTFFwswxeycqsK7lxgdh8A3anWNRq4TTp2lh7VszuvxnICxnFcHMHjRgMQEDDB29t
cBcd73PZ/Q2aMMAk4ld0YBbEvEm67ItkSu5jL+vnhieBU7ZWd5EE7kMeeQ0twD0bPlmIdi3o5VxY
Cz6F2k9hosSFFgH3KKpFDjGD8c3phvrmOnVyGlvhPQ9pxZ10RNHGR82BkXjOwtAkIa9p9jNnCcF0
wmnJlbZJHrklKwhlrXox2G2QwCAWRN7aJh+p+qPUbnZ1fA81w6/Vi1U7rARSI9y0dZdvHIPDe4vT
4QM8R/yVJ9Y/U+Ce2A1qqp9xro0fqRdDEPbsvNkGoiiAEWbzCzvL6QBpa743cx/9amWRXinGO4bs
Hf5MQdJv+cKEx5r46EHQ9YXlw6+tEw0NI8tIwj0RPmQck0FVtl+6X04sibx3EJ1obg0h+VdiBbRv
NU19TAt+wZHXKYgQoFn50HGo0Zi+M2blI3M0yGv1ZA7PqRkIfvVcX6yO9k4cu/k5ELX/6sm8OVpT
DplBYDsKTW4eWgnQjZ2R7TGUsdHIh/rFHvP0J61KguWGcC9+GMhdEAr5K07F/KCA8O2HBHQF63+W
9LSFxYZNYx33lW1GxZy/EnogljhDIP3mht7cQyHAXtG+gtMw1NYD43O0r7iP28QduvHBcAfRbUVU
k+4a0S0xG+Ph3ONZD98txMXb0JZyW8UZqVlnxCq3GG1Xs5Wk8U4ZXdtfud2Rmk7oyHjPG1UwkDdo
RcqwLGj9rkVOzs8wdOUVTsMRvuDZC2vrQIAjOI/1TAa7t8h0rTTIA9p6ZvYhxWATDwYuWXOHn2vz
nVpzcaVyedgDfjE2/F7WT440pmmY4hFelxTbQH82U0AlXYIbJRYGx1nr2s+6sCNWmrb9wmugfEiJ
lu1VmwzfZts0e5utC/2qJjakVcNWncSPZz4PRTNhXYmWL03FefBl+XRYpWELhQHAuNGtMnNkhNaZ
7n4Dx1fZoYtK+W6Qm/9VUxJwdB0xvobTNDxLSkJozLFoaY7m2oc74qLqDJnRHq2+dd+nLHAIU3bW
yZ7D9Ma52L2bWSz2uZkxr8xdlDw1Y4OTDXq0+0UpMR5yjE0uhh8RPRJxCI4iHYuL5RJIzroEn1k5
In70lOO+WLwqyDeT7P9VTWnFNNvn9Y669+THMbBQDGHG9jOp+pegIafezqNzK4Ex4JEQoC6KMIco
29eQUrtxoNlPh/PdthT9tp4RnbKIVno6XuxnlZpk+EtKmfy9YLdP57xVzE/c0+oP3APpKcEjhmwf
TMP3PNf1YzA3Ppl+HUJ/NeMX9ta40OfMoiTU1bN5kOBrdmkM1WFVtH5CTsz0SWipEk+pB6uE4SIC
74kqGiTc6EN/b8HcedVVwYygLW8n63HY0PTLhRFsyxE9oz0MxYJ+w78Vr4hy1YgTZXql2SG8t/M8
n3Qwmb+EQRppKMfw6OnCPPfZ4O5ngb9MCX8416qm1wh000FHU/swaRovPdTgE6/t6eAOfbKb4xDP
DJe8N9dOJT+sNW4Y4apNR13crolrZzt5A88AKxd5TQLRfJdlWv/ltJyfcK2UF6drNWEIPnImg6F5
LAjtwY9psuMC1qVXt+mR58gcTsiNVUb9mxtQ29AbHJIdGxWOvKigY3FMO3m2lZs9jhOiUs8OJqLS
D9tFyo2HqgYDT/SqdExxsbLK+OaABYZhdMpnSILy0W7JpDFAYha3kLFcj6Vtr1X92ymG+GsuzerS
9H12j72uP5DFdP+YhWr6TTHSp8Yk7cTvM0fsu8u+hAE0HTCxdZS3yzhsn03hVmCypnJ8y4cG4qWl
CnqNR78zv2c5TDX9MTkkV/5We8iGYHgftOm5HkVvQv5Ns9g1VzM148XaxrcA67nOlFprGm/f8e/P
C/w0o8eTx0qcq8BJrsAFfEgFYnYfPBniBeeI9YiOpnxdlTb9c49fJORP4n+bVo71i5Gk5aMQpvuB
lNnRIFhbeB/pUgEO0Iw2GhY91MauCj31gphWgmagHZKdFNE17ols+sNSPhn1pBPmVBeT7YgcdCan
QjY3bcyDNm0umF6cyD3w0IDmxkjC0UIdWjcqK393hhyfB6+JcSNTMby2wyZERpmN+k9gjgO3VznG
mwFuMHRRjU4u2CNyI2jbMNmXQ1v8qD4gI2fak70B9KNoF5/4kF3dsm9pyoh2Os90HUIwrjE2q7Se
CR3j10qOjskftnKGvjm1tt3QvikVz7VbwNegwSignkkQat9P2iwfBpIeb5SF0qykRfNoVoSTVGd9
FmZjYG1qi7cy8R0EJ582qCBIeKJn7WzaoImJ43UJSaweieJcMM07APuz+MP287HCS5VEDL22Sfo4
mFxwvCxACDASiF+xJHNedZ1Xezd33Nfl7xjgWazQrCFuAk/2UpQcGfn5p6Iy7YxbKb3k7OzXRcPj
gHFEnl2o8TRipvliAu2vWWuVX1Ol4i/VdQCG67o9c0Il7GyU+cR7DkgOrdyK5UU/PfGr8vXpgNE+
I+PJWxXZwLDYAFl3flOHn9CZ6qsVaneNxgpPjDY+tMDenKwf6qGtfB/xBkeqKpPxFHrW6C72/uLV
NZAhA80tohk7ecScTWmeKd3qrHunOycwiO6NCaB600RleLIjmbzRbRg+kmSq9l4l9HdeSGPXGXl4
yLnc4Z5qMp7JDJuHBZOw191WomRvGYuIUnqZL357c69v2RA1xE+smDIBOTt0jXt2yAXPcRjMV+Gc
jFtjsBfChdWfdYAit6pc1/vAOZQi4LlKERD3Y/KKnOUzynGcPHWNz2sDL9wEeQoDNCY4o0he3Myd
ScJPkzrMEjlzHYcDvDLciukPRPd8raFOk31dVrouZ9NjkQ8DcT9/AosPyL2LNl0sYArguqGStBRi
PFZxifF8HGf7S0dFfi0747NBon61Akfsev5xwyyTfNdOr07hOGOwmkk27QFOxo91zYSTRq56phQL
S+9gpYcKJ+7PWGX231TL9pV3rbgU0TB++G0OsaqNzOAZKEmbIBJpcvEILvkyZbr9JloGUNpb5Q9R
8h4Gm5G/zGVGReMs/G5nqaiiO2ucHrjhM0s7+YkVe/qbuwhJ26TCU5RGii90qbLH3p98Gpujfto3
2IVfSqvOrl7f0VvDO/keegEMnkg6Yt+LHDWSiEG/R5LB7WPwSN9Se+BKQ66OHYHrJziYyBtBvMAZ
P7F+Bd2Nz+eayNY6AYywX4iPhSkSSoGPuSNonlpJh2hVTgthtkAnpRga/iAkyWwl0R83pBHpi3dn
7zaReP7V9L6g0Us0JOL9wX+0zYxIH6Vj46OZWMUThJPg2Tac8Y4ZQf6eh6n97HHkMTXF0SEhnfg9
ah/bvtvnn+0cIxf0E9pMq9v52va0ko1uNRxRTxTSeuig0PC6flPFmI+bxh/JM9oFdjK09REEbZ69
5U5FBK/nYzJ83theW82baaDaPrMNhOk6ls6dKyvbTC3gYPQ0DoD1bQONZ1joR6A1haS9UKmTS2b9
FpYty0UBBbnER3mosi4/1bNTkSVVzBuWqnFRBuEmi8LmhcZ179J5hccI3DbmqfSSnOnXKg6akOHE
G0oKnOx1z3ewK89lU9D+IAeZb33Dyn/FbUN9al4Ee9dxileU94wKdBYox8wphxs6znTBwdQggshg
45fBfPCMhD6nOegdFEfarLelgT+hkQNoSTzpB37n8jRgN2ff29S7IeuI+Yx6oh2kRS/d8vwGb7xf
oEf0dTS/pE1uPNUtXEH0W/cQDHZOKWBnmohyNRif5RqDoEOVWd9F4w2pZzgE2p+f8MTkW88PrWeu
GsNDM2Xtk1UvrB1nsuha8EP/mf7Z4D0OLP9HjiJ8C5afAi2FYGZhldk7BxbphhYv+cG1nfAwJm7w
jpFhOo1wqM4VW7sNeRZUJmKJx3RwqyO+6WrDuyc98JYYqKcI9bEymSOIQGXVsTdxHeNIlcwcCYPZ
zo+s6dEIBuuikTrQCKbpGQWT8LqeJ5YOHPc2uA6ThrCixfNOn4GPWGfb869EO6x82tkPTnj4xves
mHLqvvwx+WDcRaV0azqqsMAQIbUrfuXOGeynsG7obgnTEO2mdgtW0BCkVq6JJhrrhvVV5+u7i24p
IRtO5rmL0+ynskT/XJawU0Z7Ch+aoMEhSequOBQd3j67kfKv5beLYhC65as9+oyUxPhODuoItgoG
txU1aUi0CDLOc0HW9uCASCfxLlz6sJrR+nLLXmxBqlG9VZJ4olExMQiHyXTteYkizK592sRxNhCZ
XEoZoCikSI95Ch8w9cMzm19uRTUmXwZslIK7g2H06LiZcXNi+1fdLdWbvkCW4BeT2RMdGGqfW9H0
VIbJs22mNgwybPkte4ijzaC6dclZAoDIx9eE+sqdMxdyA8YyWrveAM0gzNuNOevsPUhrVl2NEcYf
hCpaIOp5OuzQQNR6TjykMSMxsI+Ywjn3FgHCZLYUYcvQOMMOdtbBkradSbE/K/BtB74K+SZFz2bT
ZGr1k2V0mflV5D7TozvDHOTptB0SyrXp+jszLYuHOS0nqlFYSEy9oqrQMzX2CuQPf5e3rgGNAgWu
ZetN9MemyzIglulHibEv0beeFRGeExhNdU5iwa0WwTHEKYkV9IcKmvShoBviYYxiSKa1m+x7Q0se
u1S3D2ZRi4eSqJi3nmkHeO3DSZG0Bk7/0U1ueAJthUD9v3zERoLh+cTGcQAa2yxy9uiG+WemTXrN
rGWELtPOeAhCjkDZDEm69nmy3izKEh8dN7Yv0uiZl//7nsP/Bzfh/m91+yr+qv9sOfz/0UwIn+H/
Sr2+fn3H03/tJvzXf/Xf7IT2P3x4/dKzTNt0Tc+nGGz4q7p/+Z+e8w8TB7hpOj6QQ8vGyvdvbkJb
/gOgHRM0Um6AZC3E/3ET2tY/TE/akLIlfrulCu2/Yyd0XWdBWv+rq+/4vfwM0jKltCAluNLjhrh4
Gv+9oTBhvwdRbVY7OebNaQqpbszLMds4lYyfvHh4qEhLZ1l8Ltz6bjnu8Cj9KTqhdcaztLD3tRjn
KI8FvjWdArkIRqW4eRmRsMBy1p0zOsTJPBJ6U1lfkgLZIlq8MRY3jjNak0lUIhbsWoYagq8G2I91
Y4MVMd2zXsOTO7OH95S7oqrWuw8ZdANd6d/YI42npYbGTt7y/GMmvv6UpeQ6R/YXewIA1ZKAR3gb
dH6JWdKt7Sl/0cEIK7hMWMVRBjWPgXMQjaoPs01kNVLg5lBT7XURK0GeIyYJToPIM/cYXnf0FMWG
n/3idoxIj8tcp+/XxO/Lz8Aozo2TIgJklA45Vr5RcLrC+KDU6B9K1/tjz18Zc9JOSELNfnYgQEBi
ayQrYR0ZG7DFqPyLsASAzjD7mRVQNJIcjsbVM5TTm1ePV+46WI3HRl+0tO61AbOLpHA02W8G/iZK
eNBQ3d0EO3ot2X/cq+5SFezAsgqGRDCYpzbit5jDU6Rc5s8yvUQC73oaDv1aWHQEAQIDsX11VWs9
jVlc0G6DRYszSB59Wb2REOO9TfDTj9CbLEtHG2eMs2PBg7rRDuintgxvbEDDTe4NJnVGXKKmRN/j
REc7L47u2McZ+XF0jCO9MqUOJwp7p2oz18UuFVlF71D7IYr6I1qKgdm6Jar6XUblZ4w5Yhvm3NOB
WiLY4oG/4sV11qqlDVjOh7oe2998LA8+vS2vVhd9+1MSHhLUyk4AuDSiWu/ybqKJIXcSysJsdiwd
2XWxPIS4Bpj/TOuMeoOsLcurB/rhVHbeu7Ckz0s0fPT9+NGrBu9saMM6jpKTk9Qu9Iuc7flyRyq8
khKUWHg7kgNbGC/PQB4xKtUlGe2o2aQ2UNaSz4/qUKvYmBNEJ1K658nWp1omwYpcAwE7Jyq2cMyn
W9brZyAG1m4Q1mcDRegecQtuQzu4xJKZMgkaylSQ6W7wDt/Zcpp+dpok3GHaGKnLEabax+QxRkDr
r5PnXaoFUMDNrr75swcNMhEXg5bTddoX0KLVZB+4VxAWwta/tikAe2B6vKe0KNHsRAxTb33ltqfW
NOwT2yp9QPnfNTIorl1pASsZ3CspiuQZ6gCoI9faN56gkTqbrWvMugFItfUAJfDQluMXkZLw4I49
jaiVmVwcPtIVC9o1e5LsiBy/t+wQzN7MVbsdISGOET9iWcoDLFBJ9dAkwJ4CWxyW6g20Gr0A+oKz
X+XmumKHj0csGEFTXdrc7ddeapF7j5Pw5ufuyQxqYhNointAeBkQ4owdmWn2N9dzzdPgVTTM9wnx
hJYZxtGsUbDj8BErHIWFPmBaoIlptO5SoceaFHxtcBwV8CC77DYJev9iK1uTMYQkbpVX2mb+NNEU
HbkVY/tS7bs9eEjPwwMPAxP9BRDyIePlfMqa37mNFRbCVYpBbQPa3j5wT9I4etl9YbuY9k5Wbwub
9qJjK0t5ITU48bUI7m4eMYq3bnsRpdexV8f3RcUqXGFwOalFjzrNQUkCW5Jdz7byl9eOlofYxwmG
xsS+JOsvRjU+hqFzqxzulKDTMXPbjz2ngej4JIbqNsfQbzwvvloscFZ+In/TrXycScJuwsSi1izh
JGAQrElMJfZTxWqprYQNK3ZB7gyet6+p5r56AU03yvslWB7eBw/ObJyLZ0vo5MgqF8SqGJ78blBX
s0mZaWuioR777dvibanryX1o25zXlrVxMsc6m3ibzv/8p3/+H3ALh5Sar36mqLAPKYNfV7fpgyon
IDfCv4JQSdaoJwMU1KckdYN9RPiE1W/nkGlNr6wCg2cPbmwA4xNPwzuCfbbtSihXMUL7mrHO2ujl
1MKUjsoZLrXB/hBBwHBQZ5AFRjB8t8p+FHTLHNOEYbcwZ4hlYUQ7pAi7U+QF3j4vp4uFXrbKybdu
PB609Sjscif0dBMjZNW2+kunmrOrFtB3SKQfnBO2CagX6aKom17DiZs35ykradFpI16evJthA5wq
xhHOAZ+biWlCzZ6nbRkVz/QFXSzchRNkbq90zsDQYm7RwanHzyKflIVtusfXZRLcDrl/47w4ibpa
aswA55hBfuZ2alBEg4kgSWAhztEbhIk9WN14o6yJ5e5kX6JIfRgVUUPKz4a14b4bU3ah6uIGXTo6
+F73QO58L2wiXw3VN45U1TpNKXIKpz+43Rwzkxdq6N+7LHs1oy81UdvoXKG1PLTxiFOisG46l3/E
LNBBEBAMnd2nwGOLYOB0qZSxk8740yNHyqLD/RzWH672sdQLlQCWHUnm1E4NpR2VVBBKRdt7MHr9
K1ssa4Pl1Aw/UH8Y5QB9AT2c3OZDpQTIFIdcWeARyuZL3WbXyADGH7NXGLwvu3KpWuBStlKlGezs
2j3x0qMmkEQqfwlVuJ/a6nfVTdMuzAQGHFLMq9L3qMgs3bfRoBoWAzjIVTonLEzGzSxx9/ne3YCX
jYdtjtYc5Tlm5YCdbYpmo/43UefVGym2RtFfhASH/FpQOdjl3H5BdrdNDgc4pF9/F/NyR5qRZjRq
uyg4fGHvtfXyaUHBGHRWc9NxDqDqRUPa08xt+la8pCvs1ydigF28/Y19yt+lljhrrfEaD9Z+ynuW
hIneb/Xy32RFL0bFV+bqzMKQo589s76xnfIJMbIrjJojdjgIQ4EeA8JO02TPXE8GkDaZedYIw2zJ
7Ysgn4QJ/Q8wf2jq2W7Gd36r1z1kg/5/hrZh+k+DnpwT3X+pFnJxR0i2pVjP/ujZElPHIRoTu6T8
O6L1Zyt5ibAkbuAsvyVmw4rEUI9GNh5Z87hBV5J5as3EqVtAhXW08vum6N7B/5/yEZCkOfqbWdKi
O0zlUBe+I+Fodi5RRCzEerLnh/GQZFipiS7IYERcLdNDFRsjpBKvbB2KK88q3E5vnliD69e5AWnr
uMvLUI4TgW5OkDNYJm9LK9C7NK4M3Bm2BzN+tjXo3Oz+ojUgcOhxN4MNm5RneJNUxrnRGPRjAgkW
PTU3zJoqlL8SPQrmN1SMNusIpqWdBg2CsHDMcVtGYIQ4pojsIhiq1dv47WoO92jfJVvDzs8SQZJp
ig9vnc0lMtQNiGtYH/glCanM5rdsvSB130+nzvgqk8rZ69SXVWF7iNKNDxhx8d6pomc76f95xhoe
XlZvaW+96OMjv/8/JrYbXA8FEwWW2JqhzgyWqQxzgtvi+XeGYQ2Uw9Mh4BBt3ihGz5Fim+U7E2Dk
nKA+i1zZWHo4m0Mt0Y9J0cPRmLI9GZlPDG0OrTdtq4mRsvTheWtp/VhCzHOtmSXJKHyWKmxDps5g
sWKaMG+LB8vrTVJb+4cpZ+mgW8ifMAmsaSAHh3UVFdJ90fiumy+39M5qWgigqIcy9NGsg7MgXda1
Kd5oElIUmNXy4aqMWUDp3Nm5/HFbhycdJe9WM8Cyclc2HhGvul7aewuAv42KL5uKv23SIbprxOfk
L0e0PdEpL8rzZFFwGKw5N4pZMOZUP4AV6V+0le8hVtKH1GJvr/sfKcv5qzlOh2h2nOPcGXsAOsSx
LJhCVelu8yr/mVYcV1F/oBz2rjC9UeBCG+lZTIZSB589e4YKnZVKEmfzO+YFJhcrsaRUhbsx7N9c
x5rJOmkOvch5ykp4nbYL5zEBfTKsDBSspf3KRCHjEXzbR+Mb6HMH9P+q8saDB4LkWoFUYY+T7VhR
Gbtet2cuZH8sVwJLWnIgFBrYOXLkcupEQxXEr6/cFnaO17Ebxrvo43e0qmgw+Olyqf92FE77WlLD
9Wq4GysRxlrZMPAStuyvv51CB9VXcSSsHBn/216pMkQVpSFQmYpPUbz6K3umA0JjrDQaZ+XSIMh5
zocBR2w3QfofIZLrlHHkp+7UyrWZV8JNsbJuBqA30yy/yXAO62IcrvBI0sCqEGKvpJxFwMxpdiYA
HXI6iA1au6qx83a4Gh61Ti/2HdgdY+Xv+IB4zJXIQ8ID1dqOJQ5SZh9OzcLJtHXN9q0T5SfGqGuy
8n0iEPNssXaEIZE35/5Dkum+kj/f7rMZJbsEE5S45RTos+afOiXM56utT9eMueurNfHOiU1QQ+M0
XYqye7cJdzgVKSv7OG7+0uyfyDW230ku6UbIRX0TcZqAedxUZPKGqNAF3AvejZHxmyxK32scy/pK
QwLwQNrJDMN57lS8nWDSiAhkjd/FfxviLaiw7SiEkzWE9WInT9BzNikibHKp+xAMZXfCQrdVID03
qltovUbBw5rAck4LbdwTFyz3WVyEYAMnvMHYr9kZQr21KTTlyoMCVfo+1xCipmE6jiszSq70qKa1
D4Dp2f+hfN43XJPe8uDYT++2yNRzZWDaIOHRXMBs8GLrKqt7EiuvqjMfSCs5zDEcq9KCaIV6lFc2
xqBYOyZOQhhMvGwFEKyyybQDfkteUHVW7zyP1xL7cvaJhUp3SEbJXK9ExKvb/lepgUGpY5wjjVRI
mYBxY3LCFg3oRw0dwMtHdSktbV9WqDCspAM+2I5tYK1UL5eZrZF9Zw60L9WqHwvGQrhIIF8rEaxd
xYCaXQXJSgsbRxKIpABQMIT9yFHy32O23vsDqLFpZY5l7SR3TtkdpSIcQRg2s+kmq/fxlBF7Mo2/
rYJfZgAyA2xp7vD7/cY+Qe0UgV8UBCZbSUkMYxFXB3Q9bADTq/CZFctXboEUqATstOViYch/xEn3
xlz4PYn65TmTkbEFm/MDsOfXsZUOJoq0A/wpwxaRs7HlWSNws3DFkYp5CgaZWydVF7euaaxHEpkn
2LqPhXTrk+E637lfnwWSlmvXlChJCWPoDPfVSiGBYC95shxZHjRMhvF8nIcGWg2kOa+Q6Bx9Fiuu
tY3iGY5dNGGBEaI5FunibIfGfptdnoTEH7b0tuhJzOJPfFORKC9z7hJZAveu+4+AV4itPjTzGdjW
b1VhvZk7y7gMVvE2rAS9CJSeuzL19JWup8DsiZW3V6zkPXMYvVMJjM9ZqXyABvG57xFULVvcj+lW
9ylTl0sxePFJIh95GJcTFH0GwivzTwL/Y7+6Y2NNcMzKBawABCKlKbbaygycVnpgs3IErZUo2Kxs
wWJt4jtspxvhQh6cgKoUoAj7lUkImvUxWimFLrhCfeUW1ivBMEthGcqValitfEMDxlBA7Qf1MAN/
qK8cxNKEiIhN91/GxP0ZndbV6NcPg/6CFCxIilOnXgE51Td3pSym4BahMNPL96PxMZvNgYnCLlrZ
jLD3VGCgvb7qOuotLBWrgvZvvS5hE5LmYgfKo2bRcaQr+TFdGZAr/RNjAB+xXgmRGqhIZ5k5qEG5
BI7G6H4C/Cs9Kz5jz72BqOlBoMv8Xg32W9Gh4WiEb++5UjfUttNdGez4ZOaiXodfyRiTHLZI7DXy
vPYGvn9LIYdOU/3izgitjMK8zwAxrZWMWYDILEBlFiZOW8s702X56BPgZ2WNpV3wRWxQ0M+3bgxj
C9EWEbhhZ8LinIFymosst7CpXupFaC7veNidOhDPHATuBZTbAbyYgFMM6bOmDeCq1xSNUEBj1IW7
eSWD5iBCU2XLGxB8pBRtByuzZ6dO/94cKsT+nNyes5kafM8La5Zda/6UK4t0XKmkuZF9jlr7To30
6q3cUto4whhWlqm+Uk2Rp7Tb//7QSDX/YoS2WzAic7BSpk+ejerCmjo7zCXFdOlT9AlVbCZbVbyx
GFLkzbGGk0jBG5ij49yGWmGH4E0eUHHUSXHHWfrl6uVXjRx8hwv83zj3FoVf95f1NiJN2JfvIyM+
pADarVtlaWbzQr9DRmWJGzbK/SNtVscUbfF3sUCZi6SbCIdGTje76eHwmlQoLMXbs2GWT/7cfZrN
qWZxghDG3s/jQsSPsYOBdIwV0sxSe8GC+hGzP1ugXVMFYHIgSlbuy7r6Y5bWrWuJWzQG8+7R0Dqu
9iLInsqr9GCOdZjqxHVX0b8SgWTtkwYZmfdlQklaZBdD+yvcP1rt7anFb5NeXHQwg9OAYWlA61xr
xIA3oD1sXkyjtO7egPTDp9xModyInH0ubGzEIHP8W/jTmUX934r6bjNU1h05XMrIRn4kWvpNw+V5
GOgQ7WWbfpqZ1VosoN00Zb4cFEX662KWc8mxQ457K2N2o4huylUQNEEG8Kf0S92I1pqQ/MHqVyCF
Taawul0xA1p/jzWphikYssm5y3+rCT4FE4xA8tKKSuc4Gvkvx/nEtbfvXoeKpVoXSkv2HU/NQDV7
Jq3je67dW8JwnCPD/ydtAjGz9KeDrx5J2mAf7MymHNPv0i1p7k269zzUzKTbxQnWAweA1JetgNcQ
xrDLcolp6aC5xm0o0/J1sqwHXc3xg137+rZF97BBfRMOxhIFjkWY03oNLTwr6zw21HSHj8RNRLhu
95GgGK6i8svXmXGNXFprMPH3c7Hm2D9NSf3oxfyveFg9dmYxn7qJbkPRcxIzu1N1dOhbLoy/oPD2
0eDYU5udx0nPzi4eha3HiJMhQlYjaPNCQ0viJ1pO7T7HTXWgKmacgVHqAeoyiJhUwA3iVoY72RhH
cFmMWew2QsUYLeeaQ5joUERyDqc5O3MwRj3/sJrli9vdPXWz0QfgWNMA+s76uFM9W2Z6Sgfyvs3I
Qhpn+AW+gaIOKZUTGFkgPr1h1pG22RWVXy5JdMDVYEs/eR5Zh29LstewadVXx8mnSw79dmegg92M
eJ7D1J/E64A9IxhdYzjOefEs26k4a71LbETl/kaUDICh6kdTeU7oZ/FPL1S0d0VGE6GyYVt0OAHa
agDY6D9nSb3sEV8ckyHrt9ZAvoSai/nYArL2KpMGCvtYAJtQD6TrMOjTB/3Kz5KMXitJF4beWkai
2c/CC1ovGR97+MHBnGckjTXaL29+8Md1flwy4tCbOvepaFNomXEdn8itIGPOi1kwLM3MsmNxz34B
xrJdzH1Sp3Ajq7LBWMrO20+axwzXPllrAHll31+mNP1sFmE9+BW56UamQIsOPuKIZy7FdVr08dDa
xnEsLHKu5l/IQvkJRWK3USOmzzxOhp3TgQ6uneFiWJ9tztgtnb2dOfCQZermjJa8s0vHuLeyCbyx
3xpOcTWJdjq3UYIKv8xL7r+MHl4mPWpHbydrhv1FwUKAembr5hnfpjs/izFhiI7qd5ux9jopEV89
fXYv0mkfMSrPzLg3WANqcG2O2GKaJ1e6FHc00vMRx0kDmolgbiqCb13Yx7x5IbC32rb67PMuBXaT
TM4d3DNKELfbdRkI6q4jOGUsw4kPBe80vrBtSsDL6QxTMo3hzaTvgA1+MDI/NzH0fJcoYRs768Z3
jWPDgUw9gdjgw+MO21QDR4iuXAR26k+ZMihfk5ak9wj5iHiIDk4/crV5tIHWwv+H92Af2tZ5sFvD
4GCqwUC8JBUMM2gV7V7XLKyiYGW7kq5nYIiGjbWuSEmFmIF9yYpecxJxNgyAD8IhS9zirx2NVUcU
CKpX5jToRINp9A9IgdlcAgKMMjh4XXIzMifl6xupsax33dNi/GjU8F1ZfOnVe54aOE3WqDvdZgmY
PepGXOJnUFkw63lB6wOCf7HHfO+WpsldI+3tiDoR0VdynQrrU/hQWmWp/0qUyPdSLBirCFp8M3t1
anMiKfLePxC/IHAPtVdcQOC9vN4+YxM7MJEGFqLYxzVWlJN1N9mHBrfIxuwnfqFUs84+Qy+Olz+z
J/SX0izfzJrVoqiaL9V8/EcsynGGtmZfnYhzeiXiZD6xuQQcTtCprohPQb0sj3UzQhgQ9kPEcHdr
9WE6gEKzus8C9G6L2wQA2bcatYYw9rtR3McaPT8ZSIeyjMijQeHNmICxeR41+qXRm2/eR3LLOU3f
i/W/lg1Qilp/tZR9w9HeHXmsd9gmSQ1n50ahpQ+MmmKWsZcUTFXqFNbes1izMYjpn+z1pCJHz7/X
OT1WB9+LeN423+mtNp10ZZKj4JX7haNxjyXeD+aqfexnLnwB6pRVk/mnq+32ADXZD525iR57ZDZk
tA/AIoFo+n0hULIxdxmYAyDdgtEMKObQjeC8qWQPiBvDtPfip1pTwKQpah4XrEQ2Yi9FesIT7d+m
RzS4JkiREpupfUvneLIn7cv0q+pFlF6ARWTEu0jufN0WD0XFtKZIqh3Za3w2teR7oVuKoUHCOxk1
zaEXGZgOUPtBYubzDoPJtKkaPtOwRFBdsVuAn+5wHqkR2HUcz9xXo2BkORnblmIUXiAXXkzIDh2Y
bU7rpw9ccT72Lpsy9eMUxQYfCuufqXIIpeuzAD7HGDidPe2rRa4lJOpDMqjWYNr1IBJU0ChV2VEp
cVkTI7zl0R/d5KGvGaRZU3ZL4vLRkSyZ09lhOf2bZop3a0wrkI6wseyC2nDBjZ5XRFz5o+quGHtg
eZgDmPqekCK8DYwPs3p5YMtEPMUg2v0EKl12CxFYSt0Ve6Br7zpvjMYFd9CISD0+NB50t3ipoAiW
LwBypr1yKharJilK0u/2ccZT4Q0WNG3GaU6aLe9GlHAXX7rBMG8lM9BQiUYwRM200CHS59Bm5qU1
ouWEwCbZwu9uDh3H/qJpH3TB3Qe1qo+QkcjPwX/wtSZkSmAGKqu7k1TkFnukGh9tXtHrzHnPy2r4
En19LtlBhlrl+zhh8LKmmQ/WDl3JQzrS5VUshB4ihw7MaU6WfrVcCzyM575geYWFW3kvfT7fDDwt
ocKzSvPMaohsKLbJyZMjs3/gi9Ig91wIReqvFneEa5dGv106BsqTG5t45VGAKif7NzbTfT1e4mUz
0hbx36DTQC3vAlNRhdbVjugwa5O7ziUq7I8SL+wyku9WxPY20+dP17JehTHYiNyTz5rBoNWpI8XC
b+pJtauca1fXoOyXstlJo6UB0SNecbxOiQnF7Yn3tWihNNvHsT14unEBvmKHs8Ga04vzrduw3dQM
clhmXSEGhhrY8bRmPipOt3oT3IKMjClfE5H+owss9v+ViwklL0L3ByN+tIUfKr1ZbgkLU4LXcY5V
fzwo2FS8xquFMCJCYhyyz3qPXVIf6E6PSk53PGgqqCMs4S9Gjr5fB2IVG5Z3TAGbzsR7EFkMopOA
RZylI6vWv1YveC6cVJzHxVDvJrDvWbofqI29oxxzooXXf+2F9lrPWnF0wYFchg6yRm3Cwys0h42X
6N+AYiUnOa3W7tTPePezMvUAxOyw9yf5zJBQx5dDMIuBcCWZ5G9VjPBHUCyEwrHGO+BwYIUlx1LL
LBZIYPyGYP6JnAX/sfJZwUmT6qvJw9GkK+rAkZAYzlSYkrO71FrknitKKF/0TAwoXHIbqAyu2t+I
OvhRM+VFn1ndZz7wPcDW7276QFtH4N7APtUS46tDCaNFsuRF0G9xkgEZTzOSuLOrhJhwnnAKb7ml
BrYtmv3E0odr1lGBIWjb0WNZR4P3MFN+61PKcZvSanqTDcOpsX6BA+9ivJaHRaPNKTibecsn6k9K
Hkqz3DORVmi2K5vAtdN/eVxelVt7W+Ye6zHrWqa9DJrRGkPNsOShRmYoQeActZkdoZUqaKSoHjf8
UeKRSHi+WNBkduGe4nWrjldCnBxF5GMT28uxMcCUo51OgrFE0mNWhvkaVa7Hwk5dPY2eEA2Aeddw
laElDtKybZ/qdn5TmvoaEHAcaD/I+IELbXbLi6RnOI1eMYf2PIigYH+tLcV0zrKEZNQhvuL5ROGt
oQes6iLIXdggJWSdpIx3o11kW/IESphDL4kith5t/IcZYzWGWqOhVjXueunfEtYPp5Y92Kbssnsz
1cVzVYoQhzcd0xA29rpJNaDLj2n0SLwKmX0UGfu+6x/iBDCigeGWucmebwGvWpqES1rpKMe86zCz
xKTELneybwjZSQvmLoIDVqXF3mHUE9QDnVAdZ+HcMaVpNWYrufuXT4FaNGeCjY3+nC9Tiz/Jl+yj
oBGPORBgGEmneqQl6Y0n13V+Rs03z0kz/NgQqkodZDuOmBvmDhOA2XKp5yHdu5NUZ6nwHxjzJZ/6
H2AVAxpVOlBcNWE95RFWPkMQXLD770K2MOshaNjbwq7mxzZvnH0p6yIk+Ep0d5H0fpj4hEo7eY/r
YtGrvaeo0eG7mK///WuLp4TlkVeGreaZVzEO9jUhkydm5LyGggSO10U45gjBwr5dmtK9Fx1f6djs
9WJwzyZDqWNbFepk+83ZU+l7tKziNRdX28ChF87F4q3+4Ps4Q+uWlAayLpF95aW7y63lU5aRjrgH
hUqMUoq90vLtN3a3W1KHgdJ/vDGGkPscW+ZZ9G1Y5a+xUu4/QSDxJmlT7cljjrBXtJWVzLyj28tx
X+bC3MY19oTRsxlJJwvBuBVrTgajBOgovOMA9bBtlczyhK9do1woRthGd+6kV1+GuuDeNw5Vxk/S
QQRCg9vhptyrTHdvpIQYGATYsqCY9Xl5j8bVMCx6AkBRht5A6ag6eLgZ7hZ+QL6DwVpvDE+MJ9/y
GNDb4NoQgm8NDV7w1KQyGMfm0VV+dSOx4zvNSvrCTl94fShzqzQoOKqiTUzwHgAXN9Bh4OcM6Pb0
EyjEe92QVmZWmniYRWQ8oAfHLHofHOYMGD/Q4daCcIypvDm2dXZdeN2DUs01VzXWv+RLfSi9b44l
PQhL/YsazH94etVuTCeKI0lKR5F/R4SNjyJlr8dS6DSmzd0bjfI4+1CPioHBD1aiU7kycMktb7eV
jdAbJMN087lxdj4PAu97+DMZ0zZj605m8+gMXYPmxtUfZIT+qSYWsXdtkP9CnR3bSJ5yy31eXw6E
sEWfVuNvRzzflxIDkRzp/tNR74PO1YqLWVbtnuDKac+q9DGFDnv7/z9IX/9uBwUdeuYAYfQB3T1W
6cUt+cUsA7dJCaZlNKaY3tNA16RZa3xG/GLJZLxNSCTWdCDBVDGjhCaNbO9YuATnJcFhaTobWJjD
oxyqLV758l6O1Usx5q8y1eXZhJV/XyzaK/YGgPej4bFp2JX4ArGpYMXhAW25ppl5GPrmbJXswCoI
dzcfY+9NPiAEU8eh7Z+qsmfgAiF4KzTaJktZ6Jg4LUvGSlbFPBReAexF6OZ+cvJKp95FSfVriv4B
Vjxz5sjd2Wjcd1MRPVGdCtICAR5l74w5PuO5vs+G96Zxxx1HqI3YF6h6TK8IVcY8qsti71KGIwK5
Hdn0z4ac/oxjkT/HVtNd5qp48DSqQk9NLHjdVLAxDXXTJfdsTC8JspHB0LD9RMSZrrpZ29cJeC2a
vRBwNtCLk5jOht1rnDucd6LDt0aFRghypVG407WO0o+SCeRIhg6BBDbjmtj4LnAiX3mokW4xiCB2
mYaj8cFNRv5J9TZ9CMdrkoCiNK27iaz5WOnOwW6bYUsfSfDwYO8g2z3OToNuLzMM+u/+ONd/upGa
G8kG/czoPaI1OwM2Qx8LcIm0ul2eOyxWiWNps1mAURLpF8kC3j0ZzOcMQXzrwFOrdStlteAKPpT8
dVHanmlo/kqSpS9lbk47ArHyFVVpnmDHzGFcuN02stsWENCoHXIiDzeairPneCIZFXTPta278mSV
5mOP3/51ilibcZc49zihpRlycsjjnPkAqJqCVfK1tUd8WHo/o4IRP6an+iBW9RA49kRe9AScdUCI
sklZX8iBwEZRPUvBtneyQUO5Ig41p4y+akHH1WnGQe8w9U8WG9RYmzPU1+Kp6yjqZm+69A55kkS/
TWb+6lONsnwbDkvkf62SqgVRGjMX5d769tEV7SfL+zOh7+sOZUuPbbAZ9AGoEmJHI5qoCLlh0M5w
SPva+eSV/60GezlnY73FR7IXyHif5p7xZS0v0pB8WdljpLr3lry9cHLtH/TbiOdy6y8nG3ZOkOU6
X5d8nh31O41MI+hkN2DBsfp71XztvOKY2LK7J1pAOJH1PSTRNs6rNfN5/kSzawVx67kHw6mZamDi
nbWYHbTsb/bk49td6vjum0sAzNU6Lw3SkiJTGHd7vT2iQWzO9ly8iXJB9OkN7it4CZ6rUa/f5ZRx
OArCqAFCocvIeo60wtW5MKupnTIvDiez308UnZou4ZDaRIQ7JluY0SmbrVNAOfNyUQPM3EEOzW4A
gYgRqKp9W0fOptCA8vcpNxhO7E8LrOWp0FGZxx6yLo/shdHMvtI2/vScd5nkzmaMzeEoZtJ/9AEM
5EoalAs/l3iYIeSWWtVLt1gjAbm3foiBZxvUJD8VRSmbA1aLyBl4MYg7QBvklJ71OOSRBh3ce+NO
8gJSw14wyEUbAisO0pbFFh6TuRGzN5xTa/4aqDx62SDwj2ZrDTr8cgc0Z1oKsd3ykwfLWD5kq/5x
kfgGAxYPDM8iTJq2+VoT+OZzX6NFpPfmOlqjjsFJwUbxNY28t0XSyyMcHnpCFLMOzw7PC1zvJUme
o8jsH3KYHJOmXTQ0NZi+h8BuUihBpPwGJK1vWjdlF28NJWGtyM+W51o0+sFIwJI7w7ehug94s3wn
7KAsnw+LoBI1YcGmoVweIkJCHBMPkWcJdk4YiDl3U/25s0e0ruskXwBpB0W+/NFg5karhGtMdmMn
8OAlV9FiksrxTe4B6+/cxXsVbWweCft8SBbjOExQ2cYkPg0N3iDUPbwacDVtWOrBYGh0KtUcyAIb
LoIU+lUJrFDBpxK3qZHti8UJLNmP9w+rYMEklzUR152MvWXaO5vCLqBE/7sgt9gtlfmTiuG50bjd
47L+Sz0ZEgH2TsA8qgssZ9Dm2xPRg9cxJQ9L6PIXoWZ/MKpuOMnCQ4eu3H1NHsnFNnqiuWPPQetd
pxdIGTMaHmJCAUIuB7uymw1m3OWhSsJEm2Gulc0lbu3H2lDpwSpjcfRkgzkPD0GnjWztEp9YDsqb
3dJHyW6Kxy9SpdBFJPNfwlbyjVi1mKLvDUYV2OaShhzfWH+AW6ff1VuRzz8sWif+iN7fdOgkGL/X
gEosts3mnG8bSl4SPLwtDIAnC8L6kUGVeeY5zrYKUM5mbh3eaLwuY25YanTDPHS08iAwO0nADItD
MTsAlfUlFOt4L0pO6cI4wUqLbM+2p3lgAnpZkvGoSWoo5kVQdOAj5DFlIHdGSyV77maN9wN5C2UF
gUdV2RFh/TMjmeiQ95yHinFNU7O4TZAfWKylWL5pV2uSsBs8iQG1b8ZrjYQ0zod3uaxYIuiewaiT
LLUsZNT6HnMy6R4bvCCh3iHz9YDcu8WyzYCbpkTzMP7rFO01T5Zjun9SpiaEViQVgsYQdxzsqEof
w3bdphfTL0pbsWtK8U7F9LTkbL14bZoavDSrZh0y8E5p4Gkk/YjkFpnRjHG5dq1DucAiKAHgMBCM
4q30ejLZzu1sNMTdKSJL8IYkNi1GTe2IR/v5czFWaEn1urjE9DasVFjFQkeipjP1HvN1RyS2FrV7
rWh/NDPVQs3ySZky9gCF7vCOTnR+QWsl9/kTzAGcCVMbw4YE2z5ril2CBWSD9m4i6HihcRyn8lCr
Zo1ftR+MVrknwnA/M7IMVNIXj/PknVqrmLcp1Ly9I+dsZ9dDFZIEqhGFsxhA9EZeeziPTnoNJMVZ
3BPXhkSnQREn0S0Y00v1aJa5fbJLAVYgAW3hzue6RT4xJepcAEkG/AzU2oq+HaQD99ocWWybe9v0
Ls00nRrOLEaE6F7mSjv5hDDb1vQvS7gTpfZSlePTLEAmpmX8WejZE4f2a6YPL2Uz5wCs19VwAT6Q
XBWsV93RL5I/7hIuonhbsZ2djpvCsJ5p505aRf+ywDDW5ve6dS6NpZ+QP/MLRO9dpV4W04DbOXEn
8FL4R/INJELx5rro6poOj28KpHCXuuVp8RGfdzwih7gVBkbeuH9S8IAPBE0hP8o6xiBEHNqNgAzT
MDKWLDBBOMuDV5Nn2UsVDplWYfqvXibmi1PCn56VRh2KGl4XzBgPSWuXN8+WOxNexKw7GsZQZPOT
Ldr3xmkv6NKaQIHC7IBuBEkyB9rQR0cE1VadZ6c8sb8hwBBmXoCLZGQqwioikr3A+XOdFc9lw/Jm
JCAtZTO1sSz5qVz57GaKKlegDmHy6BvwgdwKN2gSZJ69d5k8gQrMq62NN01M3r3LJYKgUyXMMrQ1
9Pudt3VXFlOme/hiAEkEuWpUYBfjA8XrUy7ST8tik8V9sG9c97x0M6s0yLruZD1NSSYY8CJyrGiW
iUc6SAer7UQ2nZp8sjMI4SVPjJbm0OnsJ8rlqP6jx0t71f3NwwYBvtooAnKOmFwBPgxeHrZey6wH
hRNCxLneWV0UyBTuPKKEPNbykLSy7IoRI7uCSf3rRcesEIxzIMKRBwNWVkPEXDVvU+8eDWtBgqyC
IprIEekogLoK3T3250DQMqcJ0Erwu73NZq3KH4QiMS1Xd2ibhGdO5qFkRwUl9UQ7ux8sjeG9/sUG
5mwonOjmczmixk0TxrVT4RMlMsAFKyPw1LO46XV3jEkmK8m92LXt+DVZ7lPrIvJrO7aqWTFVVKiY
uqDoB3NfFMd4JsOlZy4djwtvv4RDds5u8GF3gwsFXIxoTJmJAOgXF1ClIa5djyvDPYgQ6K1L69P6
d5RYcaD/J8DQUOCJVdnXpa/ICXg9T/bnNBg/LnwlljnNHxpo3tMIJi0q2904I5OQGd88wtUAjbqD
ISBGcxs1W8je/r5IEFSwY2YSDEx9lMSUIZKdlNi2hjzFUwyke4yfVF5SL0WspoRqr2Vu/YDTQZQ5
m0eFyKmbq2Q/yfwP4mjO5vnfEBffykoQancwjL3spiNV7ylXyBw5xuXyGBFOG8jcfpFRHcYR/kEU
WDCrfR5kiVocSpQEuzGiUAjcJPuT2VW8GxzBSNM2933PaVoUzSsqQwZ6JUPYbqIDc/zqS02tZKSY
DFsWn80eFpkLfrtA8Gdi0kBERbnHaThmjh/0CdlTgw48YkUeKjaTG7zeIUpDOHhFfxyXpNokzXJe
QMGESvshho5wdBBZMGaiQ6yheKzj+r0dbLk3dFoT4sYUzLHI801qEqBHADl3lo5bwZ8qLeBZ16hy
AsexcUf60Vvd8QX1I24pBVwyc4ywdJJtN9Xwm9fUrvIOD6c8m6VDelh9E3HqHEYc9khHiEleOacG
Q+EdOgw82quI1sPVSCyulNWvIr/1wIziaLZxH3ZAS7wahjwzeyAnoDBDrfaPMIRZUdn1NVv+R92Z
7EaOpFv6VRq1bhY4Dw1UL3ye3SWXQlJsCIUUwcFoHIzG8en788xCX9y7u4te9CYQyMzIkOSk2T+c
8x2EX2P8AwgDDHkbecGUjlc7p8GyM/fJDLKDGT8OH4HqL6LRyaIrVjckYHSowBbpcxqeQcYkiJ6h
hgO2Rgw2zgBx54yxaxuZ326aPemp/BBO8J1CVKyiVyJ9Nk0I4AEPA7f9XEFv5r3HB5kcQ8P9WXl8
whif/KVmNtcU6pc/klNV2xC9Gx7zOEu/W3v+AwjnWV5RjpDghu9pqfmh1gMpYV3cnJFvf8M3IEYg
fX5MgKQyq1VZIW4kt/KJoRQfyxSdR43Y07OGcw88LKD7ASdIOpCF/xeo0oKROILsdDlV+IkMN+B4
7JHn8PjQHE3wGfkupsfGTMKbD3qBRsgtp01DNjNpeQ1BRgRyiI5TXTB8If0W8hGVYlNmDMPTEn6x
56+I26bistn6M2RQpDyQ7Fb2O6TH5zIJWx4+b2B/TOor6cVBg4Sp8PmIwodaBo6NGOY/TCBf8x4h
rmsRFxIZkbcIhj5YBm5PLsFEfGbfQzSykSHaCSslI3443upxiSitI8u8wCPTvQvlypVdf3A/+egc
kaHbSlGiWh10Ih5AL0aejlOKLs4g3sSsEtblnlrOs6F5kmfe4lNSjHplhoiZLJgVuAowVz/SI2PP
vpl2/0P23kdAUgB3g0dWaE7MBvbaNdQSv2nOWWD9cl0owEHN+IKV6c03h+JIPMSrM/9MeLnJweBA
K7jFJ4fJB9TO19I+oLwdlk1iDlzJajuz3l3Fgq+/C+zfOKzVwjM6cuq63xUurO3E1eNTDpGpRDlZ
sqkR4dnso3oVkkmWqfIQvyQSfQA9lYPCnFQRnMQIdMM/Vhw9OYW02c3P+0zbnMuOA5PJ//RN1T4h
RiLPtNi1jxNeYtEAForKi5DgjR3nN1e3YKR4+NZDf2y1evZMJ9zVhG/Rj3Iopqj0A8PcDOB41sIQ
1kq8GMQq1yUVUBPou6oTtNUBE5gsK2PE+Ioqo89WKj3XykjYKz7WmJJeNPTFKR/M/jBqVHiDGPRK
ocxfOQwlKzP49KfIv1pE2niaxjPDhpJY3ocsOY66xMJrG/22oPUztXUvgaufil+DYX035BZAr+sW
4B6+UA1eRseDNFKjDTEc/W2GU0F1VbwEmUswItUxjKdmmXk9Bh3uE5BHwQcRZNSdQOsJ1nL1pmQO
NFfe+6RRZdp2ypfHNbcUWcci2EknNN6IcDPp/jRjaoLYSz5MuuTEGMddY94qae+72pqfeldsQJ/P
XMosYKGJqbXC7I2bB7m+ahJU8YQtW3S6wDW8XRdbX7rkv2QogiSwW2UhUptpGMSa5ilYuWBmrMdS
EH+rPfA+mNrzAbX3xrqhv90HW4/DHi4PhUkXRz/sxPtDhgGpLMMlVQCBEvxKWY/DPeGFiAG6zAFW
PAKQklU9V69RE0WHWANmhEOI0oJ8ADclGUg9pj858bjzLdAO70A0mpfIHhRKa2/dukW34VsGgDRi
FZ2jLeMTva84O49VYN+KjFuSOABOpWImdjpDDBdbDBpJGcTubSOvCz5JRIvYSIc7c6bnm3WB/tvH
DVZ32EemqN5Ay/5URb83gcKvbOvxBoc8lPYEy+Yln9AjZlaSnIpELz0vYU4GB4GgGKiZVJtnsHog
6MjhWNiWvhN9qBduzpdA84CskvoOLgP8ZnfNLon2Dlk3P1ZszYWHfcqR9yZzRvbpgC4fw9o81fyV
uLL4EJBFBVS57F2eiIrNd0nZHLEj/SRpWu8bYOCLpOansiCP55FvWRhLtAYInl/d1ATKIAEBVul4
GKv2FmF3WQmJayHFkz7net6LjOkZhLVllCTD2vBFvLQDsmiHfrrMghrVoBkcv7tH5hv5rVRtMKKQ
kFuCj5b3Zyg7LLNpfy2oXDb4xdPV9LiV+LT3U5wydBNPsfmlcgY1cWtl607k72HnG0wzHbKVWX2f
yYuZ8AXhJKkYMm2cqrDuPgyFsWiKi6LsqtHu7usiRrpQ0m/UCJLHsofMXlgTD4YW2OtQ5WP+AIRW
JBuAtqBfq/iPR+rm3aGYM+Z7Ae3wLt/Y3ow3xrk52YUzh08+bzy7dO9doB5ajTj9HWBEqLIXIPSY
wLTwd5EyroNkCt5CD1mhOE5WkYYa1tkZLCcYAK9ju7aQALx0GEGuSTjeLCsxiQIT3UF44rddOYI4
TJQFrWchSBKs8dE64VoEIAIL3z9ZjtqVQ3AdSsI6JOCxtZfKT2AFNj4tOINqATofCOo4qKPIRz4k
jPPLJoyDaxgBS2hgQ8Rpm968jvuhw+KyJVWqXjMkZq4fdM0uSqZvI2/FIcgNoJ6Be68Lf4HNZGv5
iLNVChsyt1GpOJ05rVuv3sdkaGzGCPgDKymxzjsgtIlr7eKMrVwPznYD5KxYp/5kbiYF/BoiN6tB
TOjIQ8ejq6AgDa08WxUjE2eMDBQ3lrEUJpcRy3agQxCTFmiHna/RnHaywyBUpba9TVF9kwwV2Xdp
mOk6JoxphYiHWSwzs13l+xhIXKWfgmlEZdk0HhwLCloUc+zvQ6h/iGYX3NH+OW+fcQlTjCS6P3kM
NhajIZBWOggNmkwaq0E1q5Cu9JbZMmdzcO10Z65URv1qYcPFeWauw2n6TLuIKxpZa1MgoZrksmx9
OENFde809bCava/WoJiWxAexFN9U9vCDieKuTsnXjRooGbUcy5VJftRjiZNszT1RJ+WhIRyIhQ3W
0uFxGFiSARl3h1VWckP2db4b7RewKi5mZzQi9lyNp2GYimU/0neymFmkVpO9u4822Y3VCnR6fx85
8mDNwdecB5I6oC4Q1YBpw5gTzrUCIEQRPGWJSR9l4+iM4Or3VUAy78SKAbNI03Bx1bXN06etD06q
cpO69WuXO81RBeN8YDLQOpZ3rOx0l3gEX8gkvCl6yK3dWq9x/2YbaItje8B8ItUuHb4t7lO9I2iC
jgyDV+UcZdQ5B0kTvuoQBETSZkQTohhkfIV+QvpffU0ssoUnmyEd8i7WHq8InNMdRndcgTm16pw5
+6g3GW7K/lBpg8RL88tva+a1YXsHMvploR5YdNHRjZ3m0A1MNLGtMYindYuZ5cSiQu2yEcRV4cLr
G7pFNldpxqrcQK2HMCPfMJ8/mY+0KdkAPazZRyxHVibsmc5MY8TBsKwXpufjum2zJxxxYuN3A1iS
Vq4NloDUVs0ynOr+QFj7kkjtBRre8q0dkmLnKvvdhHRYWMylG7STuE3kURgpdZZHJi/ECbT6MaHq
AbMN3vCWfEA8ZSIOPsnpWgNLbbf2LB3m5qa5RcSm9kDoY+YbbJRTkITPY1nctH5uZjf/GnT+0hLD
bdeOiYgYp3AJgBOASrNIjXojWQwRW2vpLfsu60B9RHeAoVWPBt5tpcWWDZxamNqdji7W/e3QGCy6
RplATGEuaTaDe067zFh2bseszBs+XcbPQDrSAVN8EDMTMvBwqEKuG8JB46idXpgRdvsHvQ/TGBpV
B78qA1zgdoZN30OXrhat77VHgyQENMYu4PM0XEXVhK4kmY11RFzQD7rDu5VG+9zyzeeoQ/FZswig
hPHOHaZ1+iyemIxPHPdEIdZ2YY3PIky+ouaSjX546V2WbXakynUXp6BSPHLHQ17UbW2gDnNw5Owz
Bjn548fVhzRn4TC1bNlG9Hb1hJumJ8xG5JDAfRq1pcHUoy7HguEmensLMfFd5YAXkO5pszRfwx4B
vXpsjyGFXLTXXcoylAB7iM0zguonR7w6M+R9KK13ydA4bHMh6aFKiNanwJPgMlMaurkPig3t2EOX
4DGCnP1pi9CgekRI4XgMjYpta17cezhybMusZ4f0FHbpJMeVtVWCuNPzjrbBD4lIoIK9hvFvD6bE
vmzb+TKpniRtY67/fkq8yTk7aBghQNI/RNN8lZBWVmUJUWKYk5pFqQQzl6n7QMZT34MF9nqTxKGg
P06IrtegYVkXhcGw8drk2mt0RjJsjWU018ahjlOm8IN+GR1iF8e2WZpkJY9+9Bo3sw24LqE8SbP2
BAvxRdTVKcgEIT01CI+H3TetCpAPEUyOlm+/s5CJoXAf1xIuyjJgd3/Ki/436L+R1+Rgjm50qJ2U
+iqNz9ZQUc2oniycIjkZYsSxlNLvJYbKsL9Bd9NDc6bdK1dppG2WyPXLkLvxgY3iymbzdLBxBjsP
XkkuEchbjx15OzOmz8PuYDQs9hkj1qmiGSPz7ViFiO6bIN4YtWWjuigBQkHLZvyaP3XmGJACoW36
kFRRJfjxkrJyVXTdfGyrj8aOhk/jkaP28CwDnDhAae0PuvfIcc+jbDWWZrK0kDddZoa64wgaZHSd
vVsPRIFL74BZ78YbV2z1pF9jckauZkutVw8DQXm6UxuCgsiZxrK3xMn71OlQbPoUG0hvTXJFACs6
Zc+geDfT+VRmL3FlxidwSsbJ8TBpTpH8nsZH7L2DXjBMKM16agZGSfDRrQwaLqtFw/ReyhrVMjKp
VaXybzSB3N1eQuIefjbw1L8bhrGpGhkiVWhqQD3j8PKzPe2zy5jF3UIw2eYxkVAdyz5YWuNbEw2P
MO32Z/vQ1xAhxfiS9ddf/1etxvXUmuxH6xg04ex/urr/yRxYrMRDDml2nokHiNe6A9HHMfaNf3F8
V1b4nNE6Tw0GDo8NWgmScIe9bwf1u2XAApWnr7jpbEo5zM1tSCIdaAUUMzCoF4jtavQcNUaxghWH
nZI48+iNlKr69eRMezIRhzVnzoIIzX1GiDSA2ncu5QwKozteGwoQabtvcbVGdGijqpyaq18Pn47H
UKphlhPH4FrxsS+CCQqpDyAVPbKW1BBwRPC77fOuMvdV30bbzg7BqJfjW1oSadO13Qt/cX1pfUdu
ozqbjsP0wUZ/PAzF40xTHmt7md2NByUKTzh5h527zzkNuKcLMEO2IRDhNfjrDLntizbbEGJbp6W1
BqLI1EWqi6ngIZjmL/R5mPKV/1NEM4QfiysD1WW3TdS3h7oYJiuRJ5H6UQcjoAL/6CP6Wwy2Ktby
qRF99ZJE48sM83vBppiUa+zrtfD8w2wkP4yuEceU3y1k3eIK7nL5qgLn6LuaHVdgHVtlkIdNPKpm
zoXlCsd3EChIBrVXLV3DPoLeae8lh7x2I+PWpTS0LKvIFu1PDYDlhWTWn0hCCLOGzS1bvU8ZUZiF
bhQt2xYnnwlEIg8ex4we8DLnzSXsbcpRxI0rz8/PjnTHc9+lv/M06fdB28QUjs2vQfMFIHaVxCSV
lCAZ7luNceeAgbZa1Q/rri+dfENxV5ytJMM6lYd41p0i2buoodkLJ2e07MapYrpZW7iFC68FOyxx
HnsydZd97MltQj99Kge+VuG4T5M5ypsj0i3CZorCoP+GQal4HJryDtvI27JxMHbzAFRv7PGASyaj
Y5QU6xz+02lAGEw2IVHBUgRLBZZ1laHiBfNar0H2pL9AvccYtfSfaEZS2rV+vI8NC01ilJ/86JvA
7eLUM/o4d033719wLyy9cZQHr7eDo2KUS+QZ4XWUawdNzGbIiwWtSnmAtIzmLWPbbQwwIbB/JQ+Z
3lllaxtT8hd/I8QpXP2CGNqbiCjxSTbZlqFTIvBiUl8jugqmyjwKp0baqGjCglgByWI69IK7u+yZ
ZNYFShpA6w4jQ+Us57AWW+srs9x2Yzad+a6liXK9EBxOYENw6hPqp7QHUyvduii6EBiU8QrfEOux
pg72nAg/MIN9sIgixbYpiaQNRwS7U7ecOpu89HnWT/ZIoZlbbJ/RP5KFJstfIRL1rhvKa+MF+doG
Nbq2a9h3bMvxAtQ7C3ZSkRUAqB9MXvRT9zIje8sl2LQioGpXRkzf+PkHjIkEf2miaQZNGOp1SO1m
GKbe9mWoSUt8SD2Z/VkzuWhVrg+qTuG4GkWGmBM5EO6ccJuTfDDACts65cQLLleZWCNINFZ9P2LC
epihnUxsi1+kNsqdsHMkDsnMcWoC4lkMLcvAIeVc0hZkYgs+OdEhw7TvWQoezPQyY+17APyB8sM1
23iWt3R1+KD11ACknNj8+5ekdC1iRFM8MxwLSylASJglOygjfNCCQixPav7Wdjy+jHraR3xEl7bE
B09pB0zZP8Q174EAv7byEdJt+HEQcFk/T9BlTgkYtyc3kyNUzGRdzmpEjTBjF0oevJ+o/jXXTDk5
4Lxl8WYkpB6B28U7kFnT0ezse8WBssSBEy/7JPuucKoQchcbJL8NOOf9wDwD2cDF2KlXJ7Dfhs61
sMVCvPFwmE/wbY/EWyAva/Py2vH0Mhbv+wuzwhzimmw2QauHpdvV4vbXP/vrd8xmD1nZl6dJt2B1
8ijZkCP34Mg0BZxGPF05KAyUdevRAdzEanB4snzCHGKtQNK6sLHwWR5xdFXHCSaR5zT6qDN9JN/B
gPtJzF0TsMWg35nGonuaWTbZnUl4gIuvnVq4uOKIF1fhxm+DVTO/1H17ArV0q8qp32HzHLbOPDLX
IRGOzX39mjoWEdXh+EQa8KsqvREfasIActdnfX3hxdYfYwvPXPwkFCI5Rf14oxNF6VoBU+6nEiHd
NGBL9LyTnafmqejiVwXx7Jkixn3mkOiXJW53RpaPvZMEcNSY0Mp9qb7CrsToJrPPaoIRklb4cUub
JIFOqfStNb+9RqbnOMH8EXg1ZzIhZ7nV/yii8C12EGfyk3iesZctcp8qUfWPTJM0fndhgoMtyOUa
/MukyIiBrw4t+0rU9rwEj7BnaO4e//pl7HS/dGlzj63fRoitsA7OK1pq0FMJvY43Vt0qdKZi04UQ
HWRExTjQmV4hN+h9jU18VSjnHpqB9xp4/QkbP44un0iY3sP/BjBl0yYDWv6AmQEAvE09rQv8szsS
8N5Zs9HQCQE8ql7mgmSbBqRS2uKRozko0/cu742jr3eR0P4aKO0TtumceecljPIXpM3oG7kWSgdg
Ixdkbrcn2xH2EbHdT1+6ZD66xbnPfQSe+izJDEhqn4WVfxDQvT4r4W6KcTk3DuL8OZHsus1vMDO/
PIVc2oiZhmjWPqd2L/OJQVoIrlU/Rl5sXSXHETVymon0iqYs3gxMthfIsSEQ2MQxE521shuUH9Uc
16s4VR/02tmt1XST0HZ+hWJwjx5h5h3v0AFgarcsH8kw/djxGHV7p/OLH3nEoDkn8vRnoasPpsYL
b5TWIYhlsCNm4jkt3Ok7Zcw2G53e4eGNl2OmH6GLjYMeKEKP21k/meYGN4IpL5hS8SNUbnflcxAM
WQpSPMKRBliF48qKqnHpIhtYj1a1ZaJo/aJfYsbJ3XgFV92ctA0Ciphw1pi9650Tfxtfxm5WHzLE
NBcxVuZEYAuZCkV87DSfx9R4oZykSkB3+Rw7LuabNmlXDFgVoKa0vhotIMhgCsuzbWCiajLRbFpk
mKvBard1CJ3QS8Y94lw6lB6Jri5Hf+lAqllxvZBGMbQhWkfEjL4yDtiN7PXYEgWezPNO9P58wFIH
/CQP6t1E1OEJPtKVkLkNmdDxdyeCX9oDTIAM1FsFEarOnnHc2v9Go0d+SOYtZesYN9RxdylGAnyt
ElvdkB0aJgkIxPCmdQQzreOGpjlv9HxQRf1pu4BQ0Rvi2rWOXVUWdyO/q1hnl9ZqYZ5ZYlrbOn/M
ZRWpsOlWjkBEMufx7X8Ns2hxSxEQXnm8jY+U8kUod6PSn0PUvE3wS3yMOVX/x3XBULZTxbQN9gbL
t4hVpXSfHyc2u09cY3ChpiXX/1+dcLgHoDVp/4l4PfNoDsinop59fFZF9s3RqwDW6FNbR4epZDra
cxd9WNG0BIiWnKbYqSn5EG/WARl7FS6MB5f/hR+wf+VuGLEbtelu0Fm2AiOC34cogT5q5Mso+ZmU
OZmPGhKsjgQbj1nuwmG2jqG/9jqwcpbQ1p0IJvARMxJvUhDfsKXuGwbeyVDqvws1YuMFSYO3kHD5
ZRZ6I8rP+qlSRClOoTe8ZCkfjeKZXUcljERWghQDlR8fJwnqU5cs42RO3GeKsnnDoLLBtp4gvSbA
YO1n2MHbssy2lr60woAAO8uOG9HPDolMv8RwsG2vXXJmo6j2eaa0T+QAmzZ6Gx8JpFkfGsaEecMf
teDKUxnO3coiZQdHCOIjlWImyBroKc5ABk5Eb5PgcBV+tCD0h+SRNplPChSffNY52oq6xBZaxoiU
e9Two8JEaUctBEUaMCZ9ScaxltIncySOQhEbqPHo8WG8C7TbrhMAucjS4MD0+FW0YXNHEUbhMMV6
K7uBBr33D5Wt4PX412l0UIblJG0XSbpNsCVTa5Xjgbpgl8aTta1zjDxUFcympzE+kl1ytCOICA1y
sqWO/XJnDVF+aHJTbtHgQJhQxr4P8LaVZbfxSNfde07ymhYFvEDG56satR4JpdbJIyUE2A0tW+a5
ydZqJg4N+v3ab06FkgejRsM4GWyj/ah7NsNsPc1OdMqqQDChKiUvkNrb+TzuXcLngKmSWa/jjugi
rxYnlQB6KsUNPJ58ivrmQZkTAanuw6fXd/4tTaaQ2QwvnWqMcU36RvNieT1i3AaZPFl9Ce6EJFjg
H8VFlulx4WhBVJ2gjyz85DGFr8m0R7bCUxOwpfRaxb65AV2RoGsZDPKszUKZn3V/TqS8pPkPnaK8
Ii7+ifgMuTCDbtjAEfWI1gq98DDJ365EVx+G0QShbmhZSA0/R2oDIixbEieWRdW+0ajWe0eQFdmH
3bbugWW22MVKyGqyJgSsYScAxmQIVoPopr3vRTtZW8XeDN4ZtHCFDtEGyxJ7USn3pp19CXQtbU2I
cUq0xF3ykwPEQfYcer66Dc5QcG79Q9Ho9NremwA+attyGGqD/JvIeDiMTXzpJLPOht0LdgnCxzqK
LpNr9Oyl8MqL9qvLEcGHx5y1XUVPyd41bVhuykGoExBmkneLyN5UsI9vRHNYEBaaZUVzuYvTzlm5
SF48nOx7siJqlPN4CQwXICEx6OE6Cpp4U6aKY8TEDx+Z2A4UcSIR4JkM839QaqSaClbbjCdwYUgI
DygVPmodL1lTh+vcio1l4onp1pI3F0ZBcrNHWRMqnC+Zf2cbu5mGlziBRlmG9pczwcnAmg9t0xcb
Eo9SrE+SWOx2ApUpWu+9KofyMDfuH0Rq1gYoK7rC0DTfI4xRK5/cmD3Js8eeJI1nxlv3oMDZPqUV
mXCGp3eZVexigr9vc6s/fUPHW18rb4+zZ9oEI4PGUooXs73ztlu7oEGHCn56OaZx/z51Frq6xMIA
6/Tdesi97M01twhO5/3QZu8wyHetZcCbq5st1jQUdmE6r4qHeFCgw8M3njZs1i0+r6Ujk+ec0M3F
zJbR12sfA38eGQ3SCgQ5YF7JXELfD6SqEpQuLHzQAw4SODx4PAbOSkXGoiVccJkb1t0M4+wYRXyP
PlqirmjQEpjF0Z0gcKZOhLEmAxunR2rAWlycQb4OSKAUJ+uiGuL31kuclWjF2ny8LwbrBs/Jf/Ym
iYOkimD1UF+NTYqbmTERbIhI63KkQyJGhRgAsFoxzSzhpPLVAxp5xQKMzG/OdgCuqEeiSt8cL/5h
pvGIwkuqW+/Za2Dua+Y/xgbVR70JLW9TwOBFpqiApecKgrB7r2KFwzIxgsP4+MVVec08DYd2w2l3
iVjRbf1O/THKSR9DxeUtWvs0+fFn2uTYuOeu2SK6eRMW2LCkiCGctOV5MNhJ2mlsrDviGo+RPV0U
gVMbrqX7RIrVOa541od0OpAlgqqGyJ+xlT+MOiNyZ0q2ScFiC2ILs57UeG2DWDOyw8MC9QjuYma6
Swz89a0KHF7FIt4ko2OuZWEHaxWK4JqYnrdI8aktmFXQyNc6ZDfzKyeD6aaJseXIx3xBPhmqLCXW
Rh9DUytOkWr0tolD1KZzIw9h534UTp2egJDdg9pB8573d0ylXyXvjzk66sxzlakG3bSJkoQq7Tiw
TWEyiGFMgXVDYu1e5gaY+F+/G7Pj/5OwkXP2hU+r+qP/a9rI1/i/vqoaaUyS6v/9/1Ekie3j3/3r
R8V3kPyuVp/683/8Lumfp0eqyr/+ccOG8PnrH//+Z498j3//kb+jSAL/n5GDDS5i1YZ0wXHd/xtF
4vwzDD3CRGByBK5vRvybslI6/dc/HPufnmUH5Pril/WtwIr+I4sk+iemDMvkT3qBz9lh/3eySAKL
wJP/FEVCl+nzZdmR7QL+oeXn3399ImhI2n/9w/qfSZIIH0BauWVBgxBREmmwS0InviUqHvZlOPnr
zCvTWwlR74ARozsGDPVoDaHfgt+D4sV6qHyBFI70T3mk5vRxk69EUBQop+MM8Mxo7MLO4QitBWZm
y/SOQivj5gfggSJfpb803Kot+AcmUaWD/YAY9Xw7tkV+aLF73GCyjRcsZKjCKJHaX2mWOTsL9dZm
VqWN9x3Tmp230U/GrfDRDTfdhlD9QFSHAAiczkXmaQX1dXal+XuKWjSPScDYmnWWRFI8Ai4XU6qJ
apskpVFDnyxxExD9/pihgzDkQiJx7VCgxjkbwi+PVTJ0z1lXOR8kZMDwq8CH7qcirV5tJJIXg+Yf
ts/It4t4hrqmKTL1nkGdemKKT2GN9/0sPTDHHl/mvOAKfzfsgAue1O41I4fp2RGNt+fQqFO4S5XY
4nDCnthSyQ6KMWmUVPklHG1AKK3jrpxW4aTNLCtaVBNJS27fsRCrzWBVPG6AtvObdz+bYuqAqf7y
5/hPQEf2OaTdzxiBLfjNGXc5QLeQ9WqYi1vOiPLd9QmhGAZYTCglpzO7q+I7tCUEOh6DH5i7KDC7
SFxxKRq3knxejHVu5H3VHge1i1oaFRd0yYsWgGpaEZsIzdzkHE0RHsjG9PZtjk0GQrdiwGz7VNyR
1Z5Ui+yExiS7AJut11mFd2yBOJC6wXgICSZEf7fEr8SF+2cE8gMh6G1wyAlO3Kp5M9C8nGfdFNuM
XvwENzU4NlojPsBRPV6aiv8UfaxCfqCx31KFYsJpIOZsUI8DHBZOtU9MJ70Urva3QWcPEH2CcNNO
KniJhNFv6gLiFIlU5Di0GXYBz8fzZ9VRcJ/JiluOE9Nr1s3NqjZC5AAisM2dORj8z8AXPdOFzle4
gaBgUQgdEHbdQAkdqnQyL0C62Blk5NV7sR281Egnt15RRVvfUpAOk7w56NxUnyIDSgjhYQ6fjGZM
f/bpwymgyPXMexBBcywQZRrK5VuS8bHGac8jmoI9hf8qVjUbiIUslOZtM/JDbMh249iN4P2M7Z2v
qV2NCeMuqn43es5jVqDYluyNXZKhUk3w1M080Sg+xLyLZ81Ikr1eea7RDkAsxIJgpF24jrMgujMj
NRk0y+TotugBKq+aNzxFmMjZ/DGD63FUgRcKYKs6vkPyjyPt7Qzn6GSTvv5eukOEf3UuoAQJ8WRZ
NQaYzsBMY9FoTLWXrRLFD18iwmMXohA8MyaXZ3fo4t8oJYZDLdPsLt3A3mh4KFvOLGtpiip+c7DS
rcTkBFtSgvuD2YzlAU4LEh7lMnRs7Uxv7GxIb7w6AKDpDmNkpzM/i0EyhlmaMgUur6eCHapP87uI
2jD9jLFq7IKow+XQ9El4LWDtbLGC1AfhF9WeoatzHZCkg+nuM1RTPc6GxRz6+TvZkPO6SV1B71mS
IGAxrWTgo8TZLqFcBuSRLRnzZFuTN+WPmslmIw46eJAT+yuERRLPkEmQzafLmnkP8ywKC11e5wEm
qRmI8NQydNsK3qYDK4ZqEZXCviNhY/OOpIbaae5/z0PF1rMfwHK0NMW854P/WeROiv1/9rLniWhB
tLq0dZzvjJM7tjd6iSfGe9a6bc99KWioVP5pWuOhL9tiNeGlPnkFHUM6tilcETNHvijcPbxSQYcd
ZT9ErdyP3sX5swyEle2mpou9pdX3WC8A59fv4xwkx7jCQQrmXt0qWLS/Ub4xFW499qXB3EbPGQiN
PTPc+VJEEt2LN3aXKpyCN0bgVIZRCv6ZcxSpdOnl44mlB8pgVHaCXYXOxJODOoMx+u+Sif5S6jB5
JfC4vTYj3JAB6ffR0yost/2QaX+V0UVybBlTdc9nKJREJnZ3afbsiRF6NvMqyPv5xWRRQxhTWrLD
Iw2SLUNT4gIciqx5Ao5W4WGLi7PqCwMzlT2ZPyxoTytomOO2agD4sOpt1iYv3WqGHrXqBpVjCdfl
yXv40mJfiW9IntI5xWXyAONZfXlUPAm7IPYzdITwt2mMxpB9mpjAj2aN2+OZZDEPdJSmroCHWET8
M3Kxkh1Bn8j9iULiRGX2HvyK2to+pYHJNJB7M5FLDka5lni696VhmcQXkp7cjIN3gTFIuk+Rhxvh
2NWVUOt0YxrZFJHt0CY/LSv3Kj4Bt7vUblofdNpZPzCV2Zt4tpNfTpCHJ+SGxDzr3nDXEd7nvWVl
FyY22JdEdjTG1gBzNzg7zLvm06DC6R456bB1rYBVbwj6Y3T75tj12CSaojv7eVsd2F/ILYLm+B2e
gv3uGL0JbW5qjzyM8S5K/eAiR8/f4fPVr8BKyx98EM1B2DFo7KD7ZqmAR9gj/sGdCdBwUm08RyyX
t4Vq+25RuCmS6zFl9Ozhd+T4IisG4GX4f7g7k+XIkfbKvko/gFCCw+GAw6ytFzFPjOAQZDJzA2NO
mOcZT98HqdLfWSWT1Fpo0b2hFcnKZJJE+HC/e89tvtSWat+pvEoeHWRu+iF8q/pw7Vi3KEJ4J4rR
QJb1PPgiI8QWK9XykS5fjvBsVjOocMt/Rrz3j+jLwwWPt3P2A6N8NNIGm1Cbd5/KsK0uKtL1Z7/G
9dhNErxq7VQGiloCNjiajD0FP4x6Ay5kTlq1Ewp8WD2ZgaU34ALCh5Id/ck1M+Kyyo2OUzkEOw5O
8tu85HU9jhZXv1V6nZvCf0jIzL6YqqCqxPer5LlQDtfgICBkxqSZB8TIs48pg4m5Fz1u2czs9A7E
UkKQDRl9a4dYlYqgqd4KmwZSDhvBE40E5h4/qDg4hWdco6aM9510mLpWY/E1Q454UmbSPQMknXeW
ytAku2Eg+65Yt4U/UN6EJarARk4SRVdUlud2/ko5KNK2sDGgN/Rul3n41MC2RoU1DymTtXsX+vbB
aMbh6soemi2NjfyCB3XPTOVuUxg6+FpC2HM+UXZ2hInMDtWqO4BH4qtpZOEpyDP5PMxOA6zNKp/a
shxePeW3r4Y1MDKxqubNxY1A/Rs57HDSxY14aX/WZjR80BRVM5GqJeBGP6q7FyC5wzOaDSGxIOFy
WVQ42sEwpadUEqZdta6QFzXUyc+KZNFuhum97+Omo2O9LyN+56baeVYElV2ApgtZxE+xG3Bgbcjq
XuFvdl88INvbWDrjASmFoUUUGZ8MHNLvrQlEj7MnBNHem1nnckWiRVYGpRyyDr33kknM86RJ8kKu
7BZbWNmExbYPuFxWqe+8Zm4fHfPEHHEUQU+oU2t+L1WJeV3WfIbiYfur7TfN1QG4/OCVXkUjODdX
yqPh2WGD3VedKz/hJzCchZ3C3lxgvOCvUFvIz4xP3cEk6MPVCrRhbYKVHQmnriqO5yl86Hl4Uz7t
JSQ/o2pYU7wMAjE1ILRDhK7Hq1v0+jJLZDqJGP+t9gGRrvwQU+XKDKsR2Zpz4efRVlmbHWubVKyh
27qjACOPr0zc4esgT8AwDXD00u+BPxIwDe7uBc4zw1fFo2V479Q9Fa8JV6uEP+l09Ik4ql4hAnkr
mVcBjSJsHQ7F6nu3DJxn2tiSUxaE4tiKQN4ac8gPXSnHHzyHNMriiq0/hjh1v8p2JkDaCe/sV6I4
ukQSnugfBKZnOrWPucQIDj1W6xcV5ViAHYz2nKZSBzZSA8PNSTODuTzOoNyDeC7I3X9Q9l5fhoac
JBjf5Nl0Y5opZKySNzVkwd2MVHBQBjbPUbAgwTNm+W9skl9lYTbnQgj6FhvZkQQ3mo2lSuwpENC3
iXaapQ+kT04c32tUbEvfSpwR3SosGkYoQe28FeRzT4D6w6f/FmXi/yHNQTj2Igb88//6n/+O5nD+
UX+kH79rDn/+kT81B/cP6VkOnceCVUKq5S8bfvxZf6q11Np0fmkRQIH+oTkI6w+Xwm3Xs12pXQeq
yD80B/0HyoBJHQeaBG0CluP8VzQHwVPxN9GBllUH/weNXqbtSPbGv4oOsKoNqAaCzDrWt7APw4v8
lMnBJ6ZLPfEC7d1ElW88FJSorqyZpEICJ2k1uDiO+/Y+h/iKo/AeqQL3V8SjqEcuiXULv6rOgcX5
UcoIOSJiUzmsL6HYaWa1Jx3loLYbBsIyS/cyrBamCzgwbx6xRNDrbfGQ05wSl9oEkYNxz6SuAys+
KXZj6iHvZe0T1Bz71neECdhLPS6fW+bNTH+DeicVSYIhT2jFtvvHlorT0GSpdJFmI9Mnqjwb5zLG
O0OVNka0gFfYQHw8suldbNONr6sIt+W2t8ruPgXTt5Hz103uDDe5dRxzP9UqNNeN9G5WAUu1ClVy
j0uqJMIovdBpwiaflJiGEGY3Y4An2KL9SwWB2smgtfcc1rO1l5EnbQycZ3lQPc1hY52UOdeceZPy
CdbwWzEW4TWc2VYhQ9PRamXXAn42ZM5ik4Rj+uhFJKMyJioHDjfZNu1ZvnqBbcYzWn5gVi53SYY7
lzqfXZ/1/bMBLmGcPtm+XX8K65xEpAOTsbTyY1FUkotizQRbcR31ga4BM8VRm6ARUT7R0SdpAWgZ
1bh1ZXUcyjD5PGBlTYPUOvc2TonegwLgFbE8WRBfRl0A4rdw4GBpklyOLPnawdr3JNC9Ee/vORCL
4xYTPjSKEYfMsM09k5YJOlyokLBfcRa6a6egt4cqpFuFFXk9RcZZidA/9/649vxwOMe2rTYlIT8z
Rd6g7SUGr1fjTGKbxOOr30x3FjcYrPaDDszkGUzPQ0bT9ZaUr9q1DlhBq48+ezrcU3CTYRL2X40m
JP7Q9xBb7G3ybI8DHazcNzeJVgLjHgik0pAraoDhCij3QdWVc2jN9GXMCbKMsYgYkJFQqdPoWMhi
2ncdKYA8/Jr07uJMproqGBPjNAG26KqZBqO+AsKp9IOO5/rQV9F8qZjEX9KElwYVf0wulxgj57Lt
Q4OL4M6NrHluQFPIuIkuGL2IlgJuKGij+wR0gKB82WwlrbD07Kl6DwsvuRpV+lkFXXXKiFNoX06P
mNPwMEeEFjigUZgOe+mTxDjAaEZfumBi3mvP0zEs/RcNN+pmsmcSGeEKaifed3q5ii8TqEqVjulS
QdG6BJZwYMSkSTM7tX64ovxk2sAr5tGECmLxnKZ56uzaNtYPoxFyq1bOY+SGjE3g4LyItGGsThTa
5QQhnNE990ZHA6wOStorieXkBgEqjw6uM2YXhp8YS8j9WOYDXOtFM3D3QR7x9/eOffRKS17ALY67
rvlCtdd4G/EprWd4srtsajkQwAGkjc/Ot4zyNmlj3isd5zRbhXSrtzRyYdYf16GoMR7Gfb1lnS5O
hZM8tEqS8BAtaxAvQjJBqE/jSBZ97hvCS/o6zUP/pCv+wVk1MJga8dDDET5aYWrsTTrtdjayog/p
dJCOPgat9tZcJsjgeljfqX7sjkERPplOEFNNtAEK5z74pKjGyiAtR/Sxb9rwaviRjVEs/rDj0brB
haw26BX1yp14SZUWpayVOSc01GGPCeja3aQWRE8pFnZ93T9wZPIOid98nWOm6b0Hhm9WOeAbAa2p
ceNXfPj9ywA4PSltzlUqeDDMrL216MhNyuA+sdxpp5SST53RBpBZrIskpX/CzFXC2xte4E6Ac4yh
9A0tfPEwpa169vPiyXfB96YJRb4Whgt7WdtB0sG2yCn1NEZAVmFKe05h65sYmmAnx7HkFZVTtkGX
7iYmlpZyjNqZGYyKVnQD4N34PS+6u2uSeS1C/PaeRTsaeby7n+B5xdoGwcv3p+tA+PoiYeM8tGH/
XdCM99jUybOOINjJlglx71uXBXkIb4FStrTxdgnONPQXe9jzf5Jd5ee9dXLIjlQtRXvKfiirToZ3
p0SDVsN08eMggYPciUuZzowWi7C8t41BUIt86ySidEfw0kQsQQDEy5Qf7URirbfInVKMFs0ocAOl
0yaXopsfLfUmZvoaeWxGP3uqVl5jMoMbzxuTW5Y4l1zJDjJWxcLZcVeqjJ5eKe3R2RI7h3QM4Bvj
DSIoAsOlKQ+06hlWaz9w6hfmUmc59Na9wHys2kWcqbCjz4KKnzbyCK6OAVljr/b3Y9SAYuvOXDRZ
SXyS0eZgP/h6OoiJJ743eZWMRB436PbL9C5incPi2neyfMCO5FaeOAyVOBjsR5dyadcecJodUBbN
DWGc4UQ+31wPeo1lTXwX7xUhhrWGl/QSxOUTzvDxiEOAQo0yTm55gZLZNg/AzcwH4Dtf8kx8jUx3
2HRtTtATGN2asFty6QWYHG/6oBwAVBu3hpUYi+EFisGmjMv+4sR9y4XU/2aM6mvoNFS5mZCxLC2f
2iCWj3rkuKCaAd98xwsZcpexzdsUFoP7xs6mybCxpMR9U24NA9NSEtLSEybTWzzr9pLGFc0gsnEp
OcG1YgUHEA7Q+asMjy6nshUXLNJxtnmIBQ0GPQ/vdUrHE8spH4ec8UOiytA2nbuHWBvcBAvqq6HZ
7hp/9o4JPmzc87z59V+d6bSwUzBAa0DCFbzW52Lp3HYqezjCjplWbVDGN9cGGj1SuZi3MIQabAUT
tuWtpedxZ4EixIIELMM13ObUYW46TW2odwwa4JV2fn4Ylzb6fsSqkxIH3Ok4qveeQ8NShnkdVY0q
zYIF5ah6eoINv70kDY3tdgy/etX1zEYdmiLZ7tOrP9VwLSiiOYRjbW7HNjFWpJGCs8G38zS481Ni
BItik5f7HnzZVbY9gEKv7nduDfg/0C5mBrs7dA2GZ4t25AS4+2AQcyHHjS8pArySe8YTJS2MNzLK
UOq4WSOSnILBsI6BnoEnax0x4srjzdDa41OJCr+uzLw6VmPfHqh9m3cVRoCzWdPm3Jf9fEFpfJ1j
R56c0AY5hg1mLggeeSiXW7nY6BEHg+9eHxzidHqMjeKL59KbPTUQ3Dwtl6yTBV0HyBq+yqC6Gi5E
Kdk25zzPNpCUuXfTLroWSWFemGE8Zj1X+AQe/6br3eAW5OI1N3Gx0viK+ctwxoeZLWxV6CFae6ka
zhxRECM4cl7AP1PXST+2L6301VSmi2rQD/tEN2+WW8O2kOlZYC3fSZsBYjbHZc1MMHM3ZpbjEYKL
xg+QNkRNYBh3SYIPVkbFHexZf/Ea56fBtIk7/JSd88JRLzPGDX6g64qF4NrMRXclTvRomgp12fPJ
oBUWwIu+zKC2tvKcPmWRZ90bCAL3onLOiZWnV11yyKMw8jVrEbqR+YrmGxIQpk9T7/2S7jYVy73f
OrQCeGV+x5G+cOua9lwPXnY3c2IzJsMl6ilcYIAzqQFWVvNm5PUO3znxaBVJnA7sN7ugBk47E114
Ihi66qvRf/71oTQxky0PpoMbh/8D5yqbKkLsTkzU3mMKdzbKApAv5wDBeaLP1cOCRB0loTnl1dRB
qrWUVfoVEvOjWzXlxnE8kvYzCfBOc/EOmmF8pECNFWDywldDcYKAJEj5MNkcSjIwpJHCDHXSHNHw
/IOoNP8CYsFMN2BgLaE/hfi7SmpUQW/uBN5liHoinJZ61hr8uu18xsVHRt/63GT+tP/1JbiRXIYq
zDaGMYIyZoY8L329eWg+tqk9XMpmxM4F7bMGqCsLYtZYm+0K17D8Vtu4xnRnfqo8Sg7w9EXFWxGz
2AUnOXwWZvWSlNMjs+q11OFLH1IfCtPYt6jhFRQze5TopdiKt4XD1hrX8ptRG6ug7/aiaPc1aa/Q
h1E+hsdYVRwJJmzYFbD9ocieCJGEPDs4R5io1QDI3Oq5akgNhBnHtf/zMYrZto0xd7dURd5O1+HP
wKp+jHb8yaMRbdDp61BN41aEnMvaMLnTDmEd4xY2RCD1PXCjDRPg8AqrmwhWmp3YIapXO/T8Z5O0
MZG+6pWphVrrxaxtaAR63914NTnrKZT0dv6YOqxYa8F2TNPAdJMg957TxM0JWOIJ+vVJTVeQigAe
2VFJiCakddpmOAHCqevfKqCROnqwKSZ/iGte+7MGQGTrSu5cTInEMku9rZdjuQizC+BB65zCCXtM
a5rBc5Ate2uy00fTqLrtHFLDZlWxda0yCB54WuG0t524uq4triMC1IF2W4bvHYkXvuPNnDcx5WNk
ZtmF4TDNbXMMcSjTsyzFvcMxu47KMjz9eneAO0NQWqWse3yWK3p9JF/DHGx5l6w/fFgU5spX/stk
H5SuLZCqEYZAXqNpHdBLIcvrxCFsDur65debEqjzqu7N4fTrXda/7OQsDS1i6f4SDK/23WjFWBUK
drHymUlJ/CgWmmIS9a9ROdqPxogGUbei2TpOtre131wppfiaa8i4mTt/Rs1/ivt4OPn2HN3atIxu
XH7O+CXCTcvDsqlEeDKy2Hlgk39X9Csc4Oi/CS+gqQlqV8Rrg+u4R4lkjHM75xxKb/EyMei3+pMN
xOqxVu6SqrJPFFy4D5Ob4bOFs7F2G/7nmEv2rmK1etBuXJ/DBQjEXeXyL2/SgNQhA66t1Y3VBcp5
jro53lgaoVuhF+zs5eOKjNEh1c5Vcy16+PUmRCivGDRdjLnyMPMWB3bO2VyNXfVlTmb7iDexeZSo
HqzX8VVFQcEmV5ZcWXN1oYriW4sue//1poJ8bZqMyQinxnsH0MDdqIjyMeii0GF5l5qhdFcy0N0O
BBVJgwLd5t4yYKrNaX2se/vegiG+JaG8OSQz7r/e0MvXx9hwCQYwCJ6TOx5VMIWs8mtlFpwNqrjd
o0YI9sdgvk1p6p/iMLuNaoBgp/tPjPsDgvewywf2oWCQASoDjKwmabfYNXBEDzhhgKSTLrwStIGr
nD3l7lCcw164jwRlZ5J2+fx1dNJbhkfkzeoQYtzlRrZk3vGLt8BMMAloOnm/jRFP31jU7yqMTwEX
vkXHAvuuuP8ZReptuJjmCEP0AODAAZcw/uhVdwYb0KyMxgt4ukD2GX6XXxF3/ZOpY2A7xezeuQQQ
Vu786IdFVC5VZIbGBqSBmmFhpg0Q+iYwiz2Z0PHkOhgH+ob1Hpz7LZryq6fAKSKkpQyjFAQWq131
dX2sLcBt47TcREt8C1koPgaDQi2S5iPu+k9tYUiWDoKXgm3+mrpLhSBzpr0cK70PY5t9jPtERFcm
jOMwWRtF1l8Rn73NP1mxcJPEpJpqrAT6jR18o4P2QFFOAqI87Fb/pEqPxhkmwoj/8lvouZe06kid
mVO+opPaJSvW50xxoGa08vN/i+L8/50XTjjC1haj+P9Im35t2w8sKOFH/v2vAvU//uy/iNRa/GHa
lucIYZmMqWwHj9ufIrX7h3IlHxY43/RvErUUf9hY6SxP21JIz1nMak3RLY45S//BJ7TjaVeiKS9/
6l/V88cinQIac//2/v/Iu+yxQPHF5yZd8ReFmqMR3yv/LPQVk+VW6cU295stbpp53pnWhoeiIQSQ
oAJ7jZfeOGIVsBmIrxsdFVxNK4dLoPzqYcQw8mNulq4mSnm5adoOAhKDwJlbQb4AinMFwIL5Fi5i
ZJeNHw/pq20Y/tYTWKURshSHE9eDexJN8tDFHPs82yBDKeluEIOmwZ4cApa32CQoPNK2SCc9S4TV
5nuKDjkfxvoz7DbQabHzNuEr8rFx82qpCM0qr1vhXmFvMmq4uBzk1gxyy/tckC4mnauHDdBU2tp9
2Ieuhy01q3waIRjB7uw0AXlkl0D8+qmJEVzoizG74EUz7znGAWgEg0svYonzUtTVSz/4b2Osr7QA
S5K4cPDCucItNQltP3WJ81MlGm4VZiNG1W6anOa5bBE8QjioZMWo2jQhYX+32gpPMhhzCIdTlsFp
7g06oMBT0KpeRjqp6NKi6Mt3ISL3OnTuTtcahHYs5ykJwbMkyNYHezRvTpOiuY12+lF2AKamVu2w
ClAIw82CTsRcAfGybaAHvrOVulR4xmNOprUG2VpxJdD1QGa++AyzUxF+5SMGgsmx6BqSoAmjS04Q
PxpntDelZb8MSXoyEIOaokbwiL4mBs2rjBypFrdbFFkAR/u6B9NvUDe+FhaB2qHkBNZ2xqHTQ8gv
kzNeaAXenljxm9nG2KoG7GxO8iVOacjMChmvW8haO+i6cb8iAE4R5FRm50bXHUv3+M7dJCR3ZVvU
n6qIAXcQ7GzJdFCX5rc+SKC7jo67qj1CCcmCfhyAehFo8PRrQCkDpHLQElBu6XOjiGIRQmmPJGFB
nM6i2ybtgT+NRNpWrgqddQOqEKc0t0JHY10CVMXTnTmPdeCJnSK+ta0yj17zOvIPhYt4ASkcn8OM
WhaPQbcnr1rdc+6jazV1HbRNA4N1GJHubww8YbWT4CNHmzNbXBDDVH7B1dLuXK8n5EIk6JyMfv/Z
Exn3qbTrj+lgMi425z6nPYBblZR+fImnRJ2VQskrzKBam60QX7ICWEkwTv5xwrFFPFF4727Cjgpp
xHmuCXGdTeW7T9PgYNhCa9k3xNBo9+kAWnAu2ao6cm/esocSyHdejNoFssN0fN1L7P4Y7oznUjvl
AUs0ZQAe2NCO9eYxiuuGuQkABzOGaRbFxHytkZh62wCkNHtus9OSiSIQtFJtnq1KI+1wJJjgUNsm
nPd9q/1tRgb8Vba+SY7acA9WuESB/AHTALaSU5MFzqdaBrikHCM+6ja7YKnqOJ4n8DfHuPJfobTL
R4eI0SlTKjmPaTNvdYNQgF0TMAFetoNJEQgYzNdeOeYDy3X6lI5NTYwYSz4kNbMEykg310pm/ltp
z1wYAbgcE1wK65zD/Q2w8kLlpXiscim+NRerfhgPEjCzoaqrcu2aLj2+OQEaRjqf8ZRSN6unBtaT
yHmOQX99JTCafFhzE+/9nMbitMa5l1u40DeztBi4hToQtA7AcmPM5s8j3jY9uG8m6/eeeb64mQa4
2WwmqJBW/KtWlM5zawhRD+FvHIRlvHnuwNIpoy1lnvCZMhkd7QI064ijqCWMBMQh6dNDS4HyOpgz
Dhdm+Mb4glesidBeYF5Eg0HD4kzSLlY3Z5XMzUSToTQ3qecT1Yv9rr7PpU2cIAHqhwGyvaZNTmqI
wvd58M/tHHBMzkjXtuTmTG28TbTfssb5PDs6NwHXt4w2Iro8nTBk4iihIEa5+BnI2LkM7ojux9fg
yDMS0Z/q5zk14L0Zi7Oq88LiTnFfd+/iFO0uteu9jUDOgI587SoMzb5c2cESrcuDGKdHLpBCc6e8
2UOG69WHKDc0OePVHJzZE97d9mRCU14jXzqEYGpo+CGuRnpLXn47O/y5M/++EyuXY8BvBvV/uxMv
s+TfdmIydWWtpGMBYFRMbd3UoQHWG4bq6GAhem8gfT21M4a8pGu8bksEh6iok0fu3nMVYB3K49eN
ynjNM3M7WCgx+9Cp0iMzsOy9rGb8vQRFmbBRJwF5MTDQtGiCgBmgaZEzJmo1QdVG5vOYBsk1a6jG
9KyCOou844vajkF9aiGRZ+MUxyId8jG3r4xTaFdTQUyyjldOSxFToC2xnaw4gjg4ixe7pVEEYgwp
Lyk8osysZmEsve+snECuFBegncC+uwumyXlx5yi6JQT9KHu2XOD9I2AMux0Ii7qCMF6aelvQYiho
iosD8c2ceThFgkjDeFw8rHj9RIdk4kl7m1MnBGIsw2nUa7v82gRt9NIuuFIPP+4K5V1uC26me0Ah
+rlqhaKfNoi8DaZJTP0cy8QjHhHGqqIv3W+RwaUUhHrvm9Sg0VVaJyNGGpyKx7Lx+hDIWVe/QPNh
hpR3VvFhSGN6IPXof2FOo47I1iWKYy27beVJa5MQCwaCNDWHkarHBx2BhQZDASOd8lqcJT7GlNxy
zU1np8ZL0EdMf4Zkfuq5J4mV1Y4TffWOLjfxAJDoopIajaAAV/rD4QBESdBc+nIV1RCEsaxV30s3
g/JgLC8up3eLiSGt0lBHAHTY2APS8SMsqwIopvC+QFsiJuBnebopGtF/iscx2oYAgLdNanmn1uAZ
28z1hJ1rqnP/3OVthQDfw/NovCE8FlU0vYwRAW06rcTjXBIJgpS5rGXYCsC0830i8fH7iZdFr4hC
52u/LIQN6wGETmJdN1xM0Zfi15qZh5i7MAzCPKJMK0mhyw6ZUW86nOefxYRrDHZ9+xai2B6svqUv
wgWksvaV8h575Iq3waSme02gz+63jPXZO4xych5LCzA8CIMEdT+JLJz4ZkivxVAX6PDLDta5rRFy
94vkWTGwZ6aam2S3lu2wmCcRbKiwil6xmC5hByoCydBqytzXybIL25Yl3s2p4NTWCOOohs45czQc
kRzLst/PZhU99oMSpwQn1yVSy1mD1Cujtdkhg6YmUHKMdKdHzKhQyIvJuRhWAZaPueY+sUvW4sg3
UiTOnErovBOFXBu5iGkbrmkSi0cIe5Hft8eI+e7iKwMeCqicbLwL6MqNRMtZdciSawR55tGacu9p
QnGAakV4Z43P30VtTfSTKsgx+CkxFCJqrN+uUT0aRVTfhoAGOFlJ95MXKPHdwBd1R2SxnoLYjzak
2cufFp0mfPuWetOetsB/umZC9ZDTf+Y2K3/KsGAlV4WJ0dqfshdKIUvctUtTPNvtfNSOSA6dpfUZ
WP1A0XDQrFtRBT3VLlV1H4zR2ebE5dvVWFkR1RcBZkGLEPFBe63eAguaocUnWCeqDsZa4kb64qa+
vOUGWQyZt+MbA4n+IAzTwz+aRXvLabpr76T518lt+50trOyL1UXel1lZ9U0rFe8tfK34dMnOMVMJ
rRFlOQw/x1muZrzWfX2m0K04hQU1Vn2Mwtx7SQkTIy922G4o6JwthyGxUpSUort69FEc/KYF1SFn
z7wAMtYvHfvSz1J76H01HWZs+gkZSUKTS1s0+zJ4qzz9boKmuNCh151JBPifHV/nn6NpVJvapPwS
oqDemBblXAVlE9PkjVdumAxW64hqh4kGZzNP0i1nZjgZcVYdyt7jlQnIhBVlAt5hsYgJ0rNKpqeY
LWiFb/teujNmSsMsxK5sDPzYVoga0Qx6ealbzKDmLo92dVLkW2Fk+bHvCojFlbMUbOrEj97qsiyu
mR7KL1o087RBFrEwRvQxdD3tkBIoEZPSrGse+WGVX8tO8uPpjU8D8tGdamlOBUVl7mOOIY/dBD1u
KBtnZ4Z9vcLTwq2noaehpenmMlulD5zOt/agXTg5LDJrprEkKHNU+1aFIMbIpJ09YRNkEap+MENh
3kzaRN+y0CEzDU1zvAVG/muEUEhFrZlpbzSmoLMOovLL2CfNXVhF/aY4YV1A4NE/6Tgjly1zfMds
2RMlLd1Ta5Xzh0kv0WvQZ/5LSFDAxkKpq3MmOX1qi25hu6mofg/GeCN56XPYA/2AGi/39FSZlyaK
svehN/ttHwYlhhyj7wH5kgY7FCZZrNXkGaHP4itTcbYGSuB2WZHNL5Ep43KVUDj7w4RF+j0goZxv
jCZ30j3sPrqQ+9AtJCZng4VusFv/VXXQ1ELmiGKmB0ENY3mt51zfBq9On/xWRj8grnvTSo7NSH6J
3gxeFNUdK7CxiW1Lr3vkixflDAUkbyppJpcmu36gN1onLiUffoh2FnMnqj273lkDcwpXBPapc4fy
GYn8osHv5KVcjWPdHJG3gTmNMt/l0cDlwJ7m8SPApLvJO49pAHbU6DFQEV0nc9ceZpc+cn7dWK6B
FXxxG1rAePKZ31T0ZwWauAjJ7Ls1D9wiLRjiFYM82DV5756Ai4/Xlk1i7xeD8dImBCxYnqnVsmiP
pkEk+t4apPpjMOLQ9QPMyPU4PON3Tu5h6QWn0G8wyAeUALuhGWybmQH4mEG1nNBVXpco3kWTUaZc
xB8Yg6DgbwhFcgp187yimVcV4qMCNL1Vfe89qWTEyhTKYFO7IB6KJlZX3oMDEFCg0XlTvp3nGXlk
YAoEbiYaFednurVLY2G1Eepxt6FvUq6eR0sLXCrUgm1LT+40GCdX1/1W1CMVTaMjXvzWC7fVYCnA
k4UHPdAmijcN4q1d0lal1fCUdk3/ypfCdtg5M2fIgPDDu4p45imVLp9NCSzEy+rhase8LLU7229h
Zstvpq+KQ2Xp9uhwvqdM2rG2Nu62UyQyTYqjBRcdlPlPOpL1g8O4EBNG4+64h1LjRdRxh55QnoKS
I4sb++bRForCljTh4MQ58iuglx9eNxFXiSzv3Jgtfvpm5+M83U6epXeZhJ0w1vk3gzqTkoa0DUZL
5m2cybZkTcRJxZjuJysrHtxWzKDhrPxUWibFSyps6bbLyQ2OhDK3XVO0lK7xG12FRA2B+rQpv3/g
fndeqHID5IjT6H98LxC4Uf96LbCkK7G2KlQ/E5jt3wQ6r+ZoY4+T3vOYvMzv8r36MN6r5+HaPFH4
kd+M9Poff0Xb+stXZEQlpSC/6NKz6DkSM91fLyKDH9iZA9Bq3zva/wpbgnJalbByrUwJzR3+TBw8
2iU3u3VjG8NPoWYeOttPfhJWIq1vQrPYi6EkUlSYXsf4wJf84OKiw1qTe1H1Rp2Q8YkLGVKWi3Nt
5eTFINZ8zWxZ/WT1Ao6Xbly0RrHrR+EfSov+I5A3KIC24DanIEVLTAg/cbI499I3IkiS6QT60Sj7
DTnAnnFXWE0wH2Kej2PtTdklHqP6zQ4kSF/gzemn/+THZv79x2ZbpmcLUN6msB1HL/e73+5vjefJ
pK/IphhirM5+C4NlohPlFMxV/Fr2sP4Yv/R0WBQRnGLLFZ9J0oWE4wo3+K7TgBoxuVCUDBGfDfbG
R400/B7aRb1PF84cit0lIs63cWJBtaO0BgFwk/70S5LEwOimvBkehS3pHjFMN3x1FvRA7FhEdLtF
UMRJ3bdr7c/5B+PrFGADdZ/st4sGCUQWOTL+JU3OovbwJqtScKrivPrf42L/d2cK//x7wB6te3n/
z7j6X97BK0R0/an7UU/PP5oubf9VFl+C7f+3n/wz7H6fSgLwH9+zKKcSuK0Z2v1V8reE+9vT8m+i
8+ePOuerJn9zsv/6U3862fUfSlmIAMur3HJ/T8/bf5ieXALw7vJGKHSBP9PzQv9hK+HhLedK7br8
qX+MCYRgtGDhZOczpD6Fo/8rYwLx1ymBazMY0K6lHOl4/FXy7882i7JRuq3XblWjDqTLbg6vdqHz
HXDmjZs4qBGU8zovck7fWa3r/2QRJP/890WJFxRBNCVw9CvFN7V8/rdXV/C/OTqv5ciRKwp+ESKq
4Ap4be/ZTT98QXCGFDxQ8ObrldgXhjakWM2QTaDq3nMyI8ea3TnroD6SnbY63uPV6F4Dm/pmGtES
HVtPciXvvhYm1dHzBrmvlXsW2OT47cPkgkmAn27ifCe5A1qTAPcmaDJIZLZ51SADSOaCioRg5Owh
C6ODt0JgL3Vu7pTyf0t0nZtcZ8OuMt+YRnV//KT9SBJXPZb/4HX1fBDQ2xKU4k+Rw817gj1MxsX8
ZHQdIdiw9VBfQOqflF10pziTC3DcI1Af/7gSSItNoR4xBAiTmFUKkb0TRigOYEBeYqd6JuM+70K3
IXMWhlf8B+vZKuTRGvrs/N8XpIlccyixU6L5n9X0DMjNnzI71BAQR+tvkx3izPa2TvTtge7aaLd0
AdkDRqm75Llz3IjlC7aqKUr2BQVjmc75GtDSu2vanI1w+K0C3wH0mJPcDMDaobgBBY7UkcEJCQ0x
Ee3jWMuJGui8y6hYWEjOmPpyxWFgAR+q2cg5ggXKjdd5CnCuwiWjc1ylXbhaKjRtSPRQ3ZyI0rOH
A5QVtgfRlmjjSlGX3CYN6pIY/ZwINp7PnNUGWLhx0eU60drJSFx08dMyDhdJcLli3QyPpYLkzAIL
kHiPT0vemZyvfN4DoacxcPpsglik3iI97hkFOGcQI9titMdNtRBqLP1FoP5GC2nn+O303OugPOgC
wXSksBLpvPgeBm8Tq4bdeC3vZpnW3MmjbEsOAMtKz/8oIoWrqrqF/Go9/Iz9go6G5jiGi0Bz4HvM
SJIUdW9cbCZAK9E7ZPfL7FTX8psh2kL545jrRyh13EoQOXQ/gEm9Uz0/tGb2ri3qqE2/J/Vb4yUH
CAHA0ui9/5ESvVgyqba4Mx0WY6k8KiB0KMaYfUlL3NzIvyaVz2ettDnxmt/9NJ3Jzn6DkKpKjtqj
eWyd5bsECJe/a7sluoqUp+ebHWYuhsgFS4nyBLHXqjPiOwiGlRjrAzH+wW/E2mwdxNuZcwZi3u8k
0yja5E+epEJpmxl5mu4rLxrQPXWycXQPQy6TnOuSvYdgA4u7jxumUf+mOAVDNCXvHW1CYp17n0ko
XV/8R0wL1pXt/YTAIxup98AYATtF2GxlYnKdSabiyEEX4tUWLBRxYHOXc6Qh1Dtx5KeSAZ3wnMcf
snLKiwMbKoEKO/uvVUvAlJw91nQECNBJgawhM8QukSx79mw3V2jckiHZuL39gyvqHOQm9hGftP8i
7CuAczJg9owDuIZsJRsg4jZ9ToaZP2M8kP6WyXGkXbDxDK4JNO/oh3a7iY/gk1i+wGk4BKre5byp
T+guFHhellQ+wZ4eZ00UHNmjQMxVJbw9fDx4uZuD/7F48+o4tk+UMC+aQOvDNK3mkRBuWJmI1VaJ
8kJCZGVFD3pmfERrx+Ka86yrq1VjicpAge64qC7QUpx9HfftneWm48V2x/dgkP2Ju+u/LscDA1BY
7WRmQrgqBbppO6thGfe/qeIk4Sc4olq2Z+8iw9i7TUlHPGdK/nN5iW2criwvAqZTLEzrFsT+IjC6
TuM03et6/AXEQfUDjTzMyMrZLBxG27cwgSWds0bq/W4V7vDqSiAIPndeMTc29HznxdUtIF+e3J7d
TNexugGc8585x2qNrS9IoKcyGEv3UdQw32c0vpOxaW/8UB6onSASnHKbesRXHPn5gd5z+dS51C+J
64bH3Hb0JuZSR1Mie5BKrW/4gsgUjRU/fIMHVFenNLjduxH03s7JjUflQzLKRh9AQZq/tLU5PiL9
3bVYsN2+qq9J5vpbrY0Q1IrfcGmHpc3Dcxfxq7bxzXZNmzJ5uEWdHZgk6OPikPebTlLuCJDpFOoW
LjnO1rUKfm2Z42snBEpGJ/6y5CKpz/Ml4YkPxyF8mPVuaIL8RukjXiOtALLSRmuO6h/AKqYPb6TI
IFX3Hqb9sB6ESZPluee/WTWtJIOkguANfiofORnAJzDal0H3xrMz1CePVSKF/abZQVO2j6Y70EvL
fOS6wFJPZqCDj7io932/Snyn/OOMGM5ABsPBNliHcX+vX50OpEqffzWwl7cmuewDyb+t4RyHgkQ8
oEYu8QaEmFQa7dUX22Ch+BscnNGg4j0614VLBs1bT0L3gKRQnIT9cy1y+eEN1QtllU/WBESjGWk+
4CZQmbHMJ0+pXTnC57UwEWzGV5DXi23RbXdzPKoLy7BNFaYtKmOzPYuwEaiVFKmGul18t46GjpNm
b9GQTysqMQ64ViRpPVnp839fggxAPR9fz2EKEHQdGR2johE0uh+hV3Bp0WdZJvYbzxv5Gvlcj86a
QsQfZWfh3sH0AOgufYUodhWJ+hP1wv9TF0SQAtohuQQ7JmKzvtrGr8l+eFvFJZgcpzhN1M2Mdv6R
ibK3oCjdQ5LEj9DFs838nHs3u/LcbZA+JzZ8R2gxtvfVk7maax09Bbb1YuXQaB2ERWkCEjuSWfyh
bCbHfCrzfKLFzesYmtN87qbxuYjt5DzGjmaECXXfoR9z7tkKryKe8dvcDbqrzJw1k6tu70ZFtRMt
aD0L44smZXApu6tKURjwN3Pf0S1Va2tqCTM3ODbDqmM7aZXfqd+dYSqiAOB+vhEySRGG0On678sE
ode34vhMvrS4FpLK1OgcBm03p9FLH3ADgs9w+WWqgLNwH/vxoK+daexUZ3IQB0JczrGwRXUFiFBd
m/w7siQU1ng0d7FW+1S2zlPV8DhvWISfx8ikWjghT6Pq9K8oy2AZuUzbnHHgpjTtmL8OikX2F2Kt
XED0Dsvtpzz8qwOmPtaCfQj0E3X/jBixjS4nn1iuM4CaGK8f7TiaDk1v29uoDpjxep1aZe2QnXx+
YgBlo8WQ5eAoMaHIw5lwNyg/UmL5HkdisvdMN7VHlw8JmC70rx2I9GHyEbjhAWKmOsZyPxgpWQ7D
GuFjhvhqdfkwewlCe0qswzBPf7NE+CdIccCajMGl/Jf+dvQ19554T9IufzOuZMH918RAttmhe1nj
Z+PRmU7ValTOyxTNgJ7tWXNmxbzWzSVdJin6wxjp20id5xVaSIZdVhVv/dh/FDan2gQX6DphGHUq
0/TZpDJOHr+q9vBIQ/7YNOhIS12EF70R22kxKhCvt3yuvJkIrOd6Ufm0Nn85NyDZDPeWUz904tQR
wZFR5c/gfFOHqHZzRuQ7qi4uErgLp2JIr0XLKY13zoa8bsQNuzfXlcELe46yT7o/9ZFMRbcV1roH
PU5CIHWuiHb5MBjDIbZC5+xOnnkbxGeA1/IlbsEi9WX4ZBgTAQlL+XRVkN0NtSqIRQ1/HT7cYBdM
sHnw1KPYLf9IWA9F6PcXS0XTHjE6qOGcMmkTM4tX+JBp5RU7JZp4qzqSkr5O7U2Z5rSFKit4AJ/g
cOTxPYKj3++iObkbITIUkfTxuTDt9mTQJ9WaFE8Gcbn1xIG1kNxj0AG3GNXxtQU1CY60u2u7Xme2
SRBlLMJzbSU3y+Q10fVu89yVcp+mrMoxqtPUpPwIDc0ldNvmHaHsWbwdhh+YHAlPgLQ8Fwp/A5t8
e/4l7rQKo3J+8fuAjDgnlzRz+hWnoWIFgxQgxtxiP8YDfx7MxlgNU4hQqvS2ymf9bdvjzJTSije2
gIkUxSENwVRAMEdtR7F4m4ctP20+vdtcROS47LSm7KqqM/YK0L1owVeBzJ0teZR5R4a/wcc9fCvJ
Rz5OIDiVyj9H2ghuTHUCZBQ8RwJFCZj5zJE6NYXTwebWVkRqPVllcjL6ifboWL/L9DK7Jf4BeDTH
oZ2uZcNSIZlD+TZ7XBWHIRIccdvqOZriu4+5I89UesVaxjAcPyvflICSHeYTbNCROlulHLZeeR4r
h4B5YIIlnf8Ftlu/hJ3FNVCTCa7yZJnXzySeu14ezAEdcdQ4r7qOzLe2ESd+Lt0x6Px/1mvdDfxx
DD4OVWjTz04YH2Ykh0fzrKtXM+Lg6QtdHwBiQI00SVfnCpviyAJ+o8AhrVQc4eHtIsWulVd+6DjF
Bixo/AgaonJm8u12hLCIkMi9z26N4ZYtHkrDzy1b62mCfIvdjwN7HpIJaEJPgCDzJMIRowMFYQGF
LphBxRWweisfwz3HsOGlcNHFwziCerJ40HqkJJjA89XEBQKcacCWO1ZXay7m7ZjD05wcKW+8j9c6
h4yq7BYLh6YnREocGiu9i6NSN3LCyZlfPwIBAFiZFPMT0N4Jh5Y4FTr+zPE2x5WmzeZ04VGkM70b
xjQE1hXLJkXqe1blZe5qbpCZmHcTWZuPspuP9UzrZ3DSfC+4sbF0RkXKc6R+jPGHdj372vAxo6Bu
vg+xBuPLEh4/xosVJtsayuq1Z4p+gdL3CcPAOBpD9T4ZaX0Efod1p+u8E1y1hmy0/xR0+KRAWsWb
NHR/MSCav0b1Ok3WJTQN9RTwkXuxkvkrmvz0OPvxH014kIVG+2UYXnaSsiegtmxEgS0bR7O1fxkO
gFMLOXoncNZliAc8Iv+4GQf14A+njmU6cHIanu1pMJ8VtxCV2c/cMkkeKBfQU00dhuD1s6mMcDc7
1sTpoF1VPeoxuwvJlbflNYgqf+81uHzorYUHHVvsIQjwgKLGes2xDmFXz90ttYkXGKY4M4VkHc3C
Ai1Pni2xTNwFIv5m1SQQdQQXKLzZWQxOcu3b6pe+60dfGc6js2bnwVbdYwcotzFD/oPT8qxJeJAk
Uakv2mDpwzXxGmcw2F0OjnYhxze3HPalrbCLqLhjcAuWZ6A6fM751+yGWf8geivuExQ90LlyCUdZ
+8rMG6Q9o9hIQGsc8fZFl8r30IVjbZVGu3KRXm2bKszZIhbb1CzF3TK4B/Fg9ogncFmgqwfSveMl
k4/qte2i9CRr+ykbpvHcEg0ou1SdiQff2dFThmNX1poIylSH7xZYHlwASp7nuIwZTfVoEJcRTyIM
eYqYDB/Cvm25iEt9QDi3saL8p2UB+c3/+yrprPBfQ+o+qZIQWg3FYNgG1AoTjo3g0tfVMDvsYMzX
ORy7h1MoysmpfQrqcsZ4QCQvJsi8gcB+ZwJY/B0Xxrho0LJL4mEsdaJ7RsBoY9fWKcPgmpnDOWCb
swI+t6v9gipuEt2mltKDGCqb0AIZBCDkH2kDa9ixoQ63E7/vMZW8NG6pwQt3F08bO6TFXRv8IENC
DYkb7jKTglrPbpMqPdTeqPryGMpT45ExXVl0QbLr744f36S7bP/j6iNT/IMTfo+yAO+ekYVhqbox
2MVew+3AgzRMSGhij4tHdphtbp2xwqKcteZuJweHzG7VvwEn4rjqsDfZeAMFf0ZDOOSjMNtUTcU2
Imr2UWk8ScOlPp7W/C0s7sqkBOILO+nvTvTxpYZ7cbOZDdDH2w+WjT4W6eG6HWxnm/Cv3tYG5x6t
IMpVUfPi0teGicPrKRuN3QIOzBr9QpTNuOph+BeDrnkL5dUNsR64sJieiD4f2adTN6yXZXdPokSN
4c22NTgyC4zzwFUp18ON8Fh4lE3y6QX61QZDZhfBzzAGIZrj8DzzDd23bpNsG6LjK5M82jYI+iVf
1vByZHdxMOrxn5Eu2p/2zlNX81Y5ooK/OKoyOOf0xoo2CiwvMKHwc6ZvDyr8wvB8pu/108IL4adU
LtFk7xbFhXcJRwnZH0NqJkk+kPXidchBWvMa8efM241oEiA+gZYSkZ/eKQW2gBpHBXHEbM7VWK57
ghWHadGUasQ23KU9kJXpnHxabngxKp+VFB/onUe1bDXWo/9pBNggK5EYJw8g/LYxGb1lRCHXkLiA
EPLKJA6GCMOmcL9WiqN1ERtUW6KcdxlVbhnk9pPoLNw6geURoEFx6IaVvlKk585eJj/e0nthoXV3
+W3+W/GRClv/QmHAXLUEV5mhpKcq6MzXHhyEQ/QXa4ljIHmbtpbNip3IOzPJquHGbYNSY8FOJnw+
DbZLCgaoIEylV2h+EpNVhs3ETR5KvtmiL176IN2mGWf0quOQUnL6PpjjnoQOf3XT3U+q69aJFznX
ngXdlmcvA/SXWC3Hqjg89SyBd87wv8YT1iYc/B9PxwdgewBQpoQPLxZmM69+wygcYRp0O0+wLKQJ
tLHb/pO5Lk3qofZPzTSBP8eh8ICJMK2T2FS7puq7HUBWno6ew8OBW+N1yOFtMFkNaW/dVZTthwKH
rB9Pir9T1/InoYBkj3QEYtGHR9Ja4UawjiRrIod10tT3mvXcCtUzbNhUoxIrWPS5QzVQvwkbVByY
F8LIOEkqYAdQ3ckhT+aXXDoYud0k3CM15N/tuDlRLL4kRGX4fFfAq2p5NH1AU3GfbvjN/xrq2br7
IoFiJo1zXAynaCYRArf7FJk+Fx4MjUR/CETOBWnNAl9xSS/AEJNxb0z/0y2YcEBOaS8Rd+gdq8F8
lRoeOJoJQH6ouo+kq1+TaYZenM/7qme5Yve+v1MYyu3GMG+clM2b76t4XwQKs8Pyj21NLqgwOl59
NPtgbottA4P0CXrAB3sR8CAWoMfQAOrmiKNTPerRtc4cDcD1Cfdfy897V8MXPLK+PflOEq9mEygO
q1rBfdm6JLM5HT1Ni69SQ3Fu/Ho4kM8Kr/PYMbN12+DWt7baQgkJH0WFf4NIZX4cHfVpTdHwBMW/
OpVh8WJWPU9JSe3ChS/8wpB82rrh1e6ks4eEXgLUkmumiOIGt/fbn6kxtLDMdsLud5YMgBG51Mya
rCs2cHGzLS6l8h7y1DLqwr+FQV3wW6K/oqD2SbURdqpzdqipOUmC6DnKYas9iqCeL0mSg4Zn+U6M
2ODpkhjkR71sfkod9hssQoa9ecq6sv5Xz5onchZe6UDLF3eRhtSlFx91Oo8rYgzmIenAJjFH6M6+
CLE/8grG5Rj8Dqr7to2QmW9HE090EkCKdjnGWwNoHYDZ5zgnyMkGPL+PqO6TsZnuod/VTG1TwLAA
22gLeuu08pxHym+tWSx6isl6sqr0O/dorRUQjUeMQ9YQv4lJcGUruZ9ZAVXwEl9h3tyKdmZgO7Xx
KqoQZPNDquWiDqcaETkz3TN6QyCqsHINbUHwv/dCSNDAcouvzDCtnZtY9ZqIAunnWmdbfGKruWNX
jx/tW/ckVDzAb2Hov8wB6nkc95RSAB+cm5BHdV777lnXvf2K0u8T8qC6MvpZ9zC9XkUGrjQbQVoV
ub1K8Euc4g6hZBESYIvnHG1XF443DSSau2ZTnTIxYNLmiULTNDuQReEiNbMpygXSsTqKKF8WfnEv
+kwf3W78KD1aw4EfiB36ova1xye2I+xubEJl3QNv6I7DYML4Nb1/lUlvnjEmsMFen6zwPaRxc8cg
x8VJnW3lNDfOHOPrFJ8IvnnkN8nM1aJ69rywX/e1NJgisG2iNJ0cqVfyiS6YGxGNr58zl8QJHOEP
CgbFa05i1gpc/BuAE4gZg0roS2Z4AWVl2EE1rAPyQaFI6pOA2HlKjIA1EPNiglvCJ74Z1Gt4G3SQ
6QENKdS60m2Nc2im3TpnQWFSB3n3K0LufCBvZPP8i64SSChifouBh3jk8dlz5x4XVHt49cD8dhOj
N6bML7O0DHwOJXUDdC+rSs37wK2AVSJl10bXPRNRPcSyrp/oJ2EicQitItLZzYhIjrQgXuHtxWfP
pic7pLx0MtO8cMKU57b50aMU+0beNSlQXA/SITc6gHAc2prxT8wZe+RAWtOF2NKh3BVUg0HcLGF1
OdxxGX1EiXD3zF8NDu1VTPwXGECPQpSeR4O4fQk8RPauUwwBPCHjs+A4x8OmfiInu3YTc7yNfMat
QSc84BZ5Oendp9lvbgnnAUhFCUnLMr6mbeqf64DRuRwARESlU58cUX2FDHT3TTCkG9kodqqsdbQh
0fio4daK+DmseuNTSSorpyTW3IYjt33ABvVaguJB6bUnO5eoPqLiVlUNfjzMUNt06px9WAu00REJ
/o7E2i5xknIdD7rdGyOV/gos1TkTXHOpTOwGTKl7PtGftOZr9q5iuEcmHy+trL3gKXEtUnbcaQ72
xc1JUEldfrv1MeyHfD/UKC6Y0hOvFcZwY3KIUrD7JEzavHIaxitsOCy207/ZnNsXjy3nOq096FiE
ZPc0kgpik/esk/p9Hk+9wvcZlnN7W0a41Nt5FJoqOqi+m3fKC4BPIkbXgTIB5M7lxrbo3GggDhiv
m385gIO8ttpna7SAGcwihcY6vDVRgV26lzarenMfNJ1Jr0SPay+S5PjhrUV7s+q+QDIGZx68nM68
lNTuwEfUIZk+hHZ6KCWapCC26B6N4z23yuop777gYpy6yOrOrHfkZezeBy7DV07mrH952+xLlRi7
vuqZEzTRV8kkbhcwNo85/2xtm7Sf4qKsE7d/zyf85WBK3i0oz0NcNtB3IrGC9840snbczZR0MUUc
31zbFUQstxDJRtXssrOyz05zxwY9N51zr8DeZO46asH1sWvwN6INgTTJR+KF3/5kHueU1koS5wuT
/M7G8rV3uAdaJeKbTLgP5kSM7GruUcuZLqj1i8GTP5/YtQwSbXx9keSfmL579Oa9Z9bdr3ki7s10
qiB7rjEhTVwoWPuxZOLmXK84k6vdAsZf2YqchAmYyw7pHNXD/5gJQSkQ9bDWMYo4tVCpJtZnjY/b
afDNzwiCy1lkA2hOqOrY9xjsprijAzKB62FcvxJKJZydhmT5YsqR3TiuPLva0zu5VjO/kmH4FFfz
qXUN7GkBnDVO6kRX2SFGSXIxy+ZC7pDdJ/vFqqeM1WY/LkWlVad8upwBLOhZMmjW8VfDD5/LOrgT
kdGjNqOP2eXnDSIkqvsBzg509Dp+0lb8r7GsJ1rcNtksmuCGwYizwEmpIh7nMS/VWQ7/y4GCr6ym
XTGG+TUNrJx2XPy1xfBntphlVi6HLxdgD58tG2bcaoxJE+j4deqHjQXnZm3F3CX6efyyG+dqpsRH
gZJThVCHMSD6XpHvwk01vXUh1kxNSdCMENtDEjqn7DI8+kdRNtDCdXl428E1g1NNhI1cyRBzPZO6
4hGbHWVF+cefE4sLAkr7tEe9nj7E0BX7iLdUGthrj4LOvmCTNYXg+H3nkM8QCLW1oADJ8fILeiqs
bjU6zEkD8SNisuHp6NQrwpd7qfvPlBNFMzDGifwphtZhX/F7/ihRwLm183Ll+ks5z7KudvWk+5oD
Y83FMJ9Dhvi5wtrVkoCTFL2clqQGoYeM9fPa6ZHd9UWwM5vE2JCdTfci1Wyg7KrdTZwDMDMWw64R
nP9XDo5FbEbgw/2q5MacziRvFypezeCuc3zJjrLuONxVUCtltAkAnjxMg0EDIy3Cwf6Q7gYgwm6U
dMgpXKxSEb5rDiiow7mgn3Xvam5JnfyTz7dYe1dHwwkv7f9xVe5XrN36WzvnryRA5Ge2hAGSpdbr
l8UukZ6GFmT1TPSKQ14OizNWPWUuRdRe1NaW1CuiPhPWV/sXH1e5MyYb0HDVnIWJFyrM2j9zrzgO
1beRJ+gFcwcJfUlQuEmZyVmU/xiCJ08ymPtdZYn00mIiXXVWYuwZzj5xWkm/CsnUcAGDDmOXv6sm
h0Az3Xv0jsdal6jdA+lvhrC0VzWIcH6p8n9ZpZ0bE/SDKhteX7gjdnEJQqry/QelhPpkRdwt3aJg
nGePMINVROcPWAu3/GnD5k+dIb0rrusKWUR0NHoUDnAPu+0YKMDsU1Zdejsy1oA4+YQRy6hZiHpD
aJ4lIpHLMPHI8QVpg1T77TVrrVtkWN3eM4FbU4RMzvFUmZDm+IixV2l/w/Si0kz/2JHkVzcmht0V
xbg3lWcdrbrhgU/+hvjMB8X7/CzEnJ/b1GqOaKXv1eSr80CVlm50SSLbMza3QTXqkDFMu44ZauHi
GjUiPCYFHazKVtfIr+ZdOTT/42O/p7m/yppq3DD8KVG4WQ8Hu8c0lNMvJ9B14I7gp7KSkimTl5Ri
4YZn0vSl7W9TtL9InzJenUOJvHtivizkO3hAbz02Yj5XJnKZAvrMYzQ12PqaA9Nsh/POgoZHBd7c
axDhn3nUYGXJ/sBV9FBXqfaJnHcMKz/fDML7HaEqfySoOola66/SVOlmpmeN2rsu17PRNaecLv5y
wXn7z3WdLgpFDvZv5NItemNJcLMm2a81q8hLbBTA46ck3ExUdDYB/PC9E3tE3BcIjmHBfNKoWj3m
bnES8z4GtXIhSlXuUyf75cgE/57U+crhI0ubO423Ra79639fpnr2r4bl8HtYbcgSaSSWBORYuq5a
46dPRPPMaNt90Yp+7oBTlVnXwWht8ey2d7tCla2FQmntv1oNW1gwG/kNFhGHKLtj8FAZ59HXTw3T
4aNldlQZDUE3BTCqw4rtGqgCbtvEnryoK3i2tq34V0Wc+pZt/QTs6cjO94N9ZHkIQ603LKJIkFTT
3TEr76hS9W6EkOtRwzCOCcCNobZQbds8UTB990h50ZZzxpVQwt/2tPTZ4PU5G/pV27FDz5K0IVww
/tUCP2HuGfocasDhfSH2BImdkz+2D13X2Vem8I2qKdxWauSRgebgWiTpz2KNzp3Kxn4bCRQCwlmn
7EIoohFNNzMS1WlTdPdSyTX4GDwsUVJsxEIUNJkLdsR5ro1TblxKAKyPiVA2TMiZ3pTBhnpXefTN
rljTeSSUNlLccDsNZjEfr7k2wrNflLAGGmkx+uUTjohs7U0X7sTRW5W4P4RyasCd9ntSOtmWcbYk
WRn1j2IaQM8l/bnscKhE3j3BIvPoB7hl0BhmloNJ+TDmeGLk2rjQfY9sSdv33Juju2zbD7JgHO1s
Ve9hT0Wrfqq/2L3nO35GxopGpMaFnWe3tMhfujFg3E4n/gjxmWgD29Db7NDd1cMv2sbqr7K7c0Kn
8Wj3QwsVQd98tpa8UGicSJuZRI30QU3NlcKzswUchTSYl9g292dqj4y2j9ocEK1J9xwGnjzwtjm4
rBeAdPKlmAmDsYZx90zZ2eorcFpsqzYzqwCwDqM6gDfaot+Dw2Mx1JPuJ8X36NZ51m85VbwP/ewj
C8L+2mX2ybQ7EKejODUtIbaaMh1PgrJeGhxqb2iABTlQhE3Ux8TtC/UHKT09VigBG6XJRQp7fnUb
AQQ1aH9d0q2rvAzzg/QgGQF91Kta8fOnU87wsZ3vLjLDVUr1kgsHnAzjmM/duxfUEKQjQdSRmhTg
D86LQ+t+Tgh9GFi328lqvio6tms3GEDJhf5f1ysYJIDVn4jfDcNzEgvewvw6bKyJxTEh3d0yQvLx
a7RyHWn9XhaIm3tE5GB6yHWAFomy6lYkZkJzlVU3Qsy/wASiDTaL98AUd6coiL7X/nq0q3e0iHfD
87A5KgOSRSLPBWMeuMtvWIfufl3x7Zg7/mrLnH8SMySviFRSmjw7pNdAVLxCwkpWasLkTFVoJAgA
9a1d9O1LMRFW3TvRNbnuSp8Aas2AI0qfFJPIPTABgpUbx2yDFwZ3LZw0dZq1/9MW4cccjRAbJpCH
9jdzi5ep5reYX1GLLHAmNqYxmuha+N63o3n/7w+I2LnmIKGwSdp3TgJ/Af+/W2F4MRsMYT3MWen/
6SMenHIw5xckBR+5TaSAVS37J5obFLfJ9893v2DVQrJpgezpky39pTBy17w1Jk/xotVQCenMIzHU
OD0bPTNKTQN351otsKYufUlcPlGCnvAoKv/BlO80q84lXFYzB5qrfZXCFR0ng33I8oMsKeSvFHJM
owLd5tfOTS45kwlAyN7uy+zGdGQDJs1h5opGZnDIivsGGTnoJ6umA3oZN5IZwFdtxwp7SbChu0Sj
o+r/TXIiEwS8MHNPRRzvuBFy6KMEcLIbsExWFqSIhMblfsXJJuIbkOb+30iTEY2go6xsdjIbXdNZ
swcoeDmfOFa39RahHQVIGXvbqk4vo6xe+NMOh35OD8noz49xsv4GTV0e61ocCZfqM0KJds2IGt5d
ELQ3RuEO+1rKkySVjQtRcHstYzYdqhsgq3SRzyAfU3pRfyxCiKMMnadET3vySc9Gwkmqy6YZKaWa
OGeM05XSyLgVSeIAlk3yizk1AOl45ULdVGTQpZNdUltNa6/iO4NXg9P54JIRCcrqHJZEdOAQ7Xjf
zBuDjwyi5szn0MRvekd3m7Rmx0G/51zjqoNl59YpX2J4cc7KhIdVUUGORi+R8ONKmZXkKeKjtnu4
8CTBN+cMFXurYtgcRaAjEvgVxAgLSHDbLCQYXJVB8vTfFxDl6VPbjX/ivA02wul/Oq1JOw859Nys
rW49C/+TnVqkRSqPKSZgPI24de/J5yLz00vBcvHi9vWrbzresZQuBh8+kJlI3su2IRtYuQYJPb4H
I3vFAvbcwxb/IkH9G5rtvOlMttlslkFQzO9QG7pr2Og9+P/5KQc0R1h4Jx4RddVN7sPhFAuRc17Y
nOFC6cz+A3aaC7szKisonv/lPKd6n3jNu9IL6TPgqttFFdu3XMEgggfKn2bm0gUj1FtooYSKYly4
EESdhSXKMYRInKhrZLPyrV2Io+SvG8JsDJmswr9HQ0BrdSGUZgurNAdaqizopQEYU3/hmVoL2TRd
GKfeQjuNU22dwV63B+v/7J1Hj+Roup3/ykAL7diiN7iQFuG9d5kbItLRe89fr4fVNfdW1bS6cLUQ
JEDAoKe6y2VGMMjvPe85z6miVzbbBxM0ajkwUuWBlmp+46aGnjDrY/p5PVP/iuFa05ySXauBt9rn
kFfTgcGKA6ufsWgiy1fTI8wCDSfTQG0NBn6rPZBcBWNgutZwHXmarOiCw+/rUh6mCcwVhnXkntut
vR4OVD1wYn0ecxLgWHwpdMwNLFlMBgYP1WBOkrSeYZQssbP1+a4eKLT+wKOtjf5Ip5tydEhyr5uB
Wuu08GtBJVsLa2Da9gPdFi7hshx4t8o39K0/UHD5IG7UGi5uPBBy04GVS1U0h5KBn2sMJF0U9GLm
u1jyqTFppokXJdQId86I8yspwRziQT1AeVsHsw/NBQSYTbi97UDwzVFUooHpKw50X8RcTBrwflsX
8i8nMCxcAw0Yx7V3ouoUhhFGedkVynFRY4WgIi1ZffuRWZjWMiUI/g02zJiOv3wgEMt4XjGtRp/M
zhmuGKUjDguxmI0hyRYgxgmww5Hp6UCaWEWtlIF1TDUCbCJ91TYcStIu0CcxuelNWYm3AP/CyJci
Z6pk1ND3A0lZGpjKinEjtJhR5QVtORy4y+pAYGaxhKltoDJTs3HsBk4zUROaCkA3Q+B9B79UwrxO
a3SzbiIOnGcwD+lIH9jP4MKfFfNEPlChw4EPXQ6kaHdgRkfAoxsg0i0ZgK2JzZJgNol91d9b4BBo
UlGcqdu4xdaH7ccxLVkkXhawSKcgKrXBRZnQJLf9odEi9SL5GPlbL06nbSMe/MDiXETjOaw03jTD
GZdBvTUB/UwrQuaAMRFqPCTWNWSYBx/9muDMuhz+kRSKsPr2r6RMtpxznJVW48m0M7zmgU+LFLXJ
0FQGZ6BZ+gkos9qQV98iYN/zaD/B2N6T74Wwf7LZ/v1f/8clifjf31bI/i+DcD/m4P5fKppVRFP7
27TcGbSkF/0YsPv+W77z9Mw/iO1aNLV8o+kNBLzvPD3T/IMqmCF/Kf3M0wOaJ8n8QksxVYmcnfEf
lS+y8YdIxlQ0FUMlbaAq/6mgnPFzTI0yGVXhq5IlC+lLNEnn/RxTsxUXKSyW5UVIdGCSN9LGFr2z
fLTOyQ3+7D5JtGPytB7irb4EYbaCtjSy6RIsah0Oif1I62zi6NYis4laoIpOrFh88VGrEFG3Qere
oxZAnmWKbAXuYSsOj7pt8JbT0z5P3+s2IK9iTIMb3qNndbMe8i2lpBkKkLLJHE6Tbnl0dbI1SOmB
fxEjYvayKr0kSnFytSbYO0E1zemVG7cBPmxPYWWqFNmi1IJrdql3KhSUUU5u6aTo3dqMC272To6i
qC81NpECEmpktO5v4n/KrxnoX1/V4ed/CP9pQkc22OykRRwmzpSlwCnU4n3BHkZs4b+bS5osLVs+
6fAGG1Azo0CatXnJNs0gG2EpkPnW3bKP3/ttdo7O6bW5F3eNPaPxQdLmYiuDcRUnsHf4M+z6Z+T0
L6hO1r/Et3/90n8JU7PhjdI8VbpF44kbBsBNoRJBEbyGLw6xkETDKAZLM+5xr0ydU8yObV673Q7A
zVyp5V0ga/u2zofwlxVNREVlLOD4bYKSMQbBtI82Ivv+EZcY2WeGNv1ay/24YGXSZOGR26eOYQIU
siZAH/Y4LcF8e2tLnRBGSpjbVsN1JlL2qHYVWDFLS+dF751CU73WpTbhVX+DL5PMhcjQF7FlLzEV
+VPMruQUa91bCgn4JnCz2z5z3ytVjZdBho2QNLY96Z24Zip0uI5Y9pSyVx2JOdPQGiVzhl9jF2n1
GukyWmoKvpQsAIoAAxCjOvm5oJ6Kkf8WmKY8NUz9zWh9HilYRnkmqZPejBZBXMZbJQQS6FZDpgSv
ipDrkG3Eyh33ociSsB2fHP+g89YOb3HOe21+6Lzv5b29Z9f4nJ9FVvrv3lra9AGvT1Bzuhd4b4TS
F0ZCn25VlcGE6T4f4ZhbAbv0lzy2D7LIQijn3KbGoTgrdawXKk9LLEf4ft4bIDuuAEsswBAxQcxv
sFN2xEqjnUiV3clHUgSIAv5hwFchSlSE8IBL+Q5NTZ0jzDRJTLH5+9fk6BUyXsc7WTnHXOm3oAjv
8Ivm1H6Kyov8LXcpPIpnRPqYEIq4Ahz8UIuYLrWgW5Q+Z2QaGVZUdF4qDapIAWZGB22nWek6uwbH
5FjC4SkA45d3ldZJlIkZIh4AKK64mnc821TX4WVyJG3VXtwX62G9B1oxtZpy6V6im7JXt1nK2tz2
87PKwttSObtLcHDZd2Ff8UfqzX0R3onf3osbmEBtxCloVTdaPGIlj1ylFcooB7iRO+SarLWySWgK
pI8NKM06ilbCo+Jm5ssaQ/ijfkQ5/FBbwv1fWOXMryVGv0qe9tabXdkywqu3A5BEiXImTTk7LqRN
tlOl6q71xVwmFhdMQ7Nb2uG7KIyKdlW+tW/SWwKMJoKDjj49SgQKC3blJYvPAt9r9PSelvqe0xaU
nYRHc2ObiiDPat11pypEfp8ZY+I2bT12RJmCVpn2WaXas+BJx3CQjkwOlAHEz8AJXuJA6cfButqp
ebePD+nFO/kXX8fwhj8jfRH29tEw5/WE2x3uxLRc8q5krlWPdUQIDOdPza6KSQORDSdNN/Jqjrma
VNLKUPUbDvRZLoabdCEfnGtwbe/FtbpmR1TccW7PspWyKXad3wxFHVU7lcFauOPUbS+tUWZzR+2A
BfbI6XFurN96lb17Hzgjf199Fq9lrE6VlHHcGRp5CIAUwzk6bqkxSatrnGYrpLKdecBDw+Pl6r02
gZDANI62kRV4LM6aiWWowWQg6VS464htPaMrXsoNXSDTnvFGxfsIw5pd/yRKVZW9ZLxJGoZg2eWd
58XdiIcyE56CWhRjwdKeBUyKUWXlhF3yzBqF1VO4qhfAOLjtDt41uvZ35Z4ce/w0hpi+eK8Z1zN1
ls0EXMkuZ5tnd2eu0cA3W77LcN8p4bIv1nTC5P08ZWh29VfntfhsrmDFp74wFssgI4AYLRMIkLFc
PVHH4OXOMzzslRjpU/0dkersiy3lp/REhL5OF1Xymk+9pcjlLXeTQ934LCxY6An2J5tPEHvzPpT3
kkwEjJVnwzpqKLkB0H2KyMWi0syDXAVq7SrFpJ5mGSbedWaRT+zfqkt7iy7ygwaps05/va/7Y+m1
GM4C4VvGwSDigJDf7eG0EA/nBlx5d7qWtwEHCkLOLxJHX6xK1YqWpEXYIfSk5iMzUoLh9YiENZSt
ZJWfCv4e9YFUcJQdd+9ctKO8txvnrGj9xtXSkLTiiyKn+CMz99HybKLfJwPrJQmf5uhpFPmrVZNk
iS70hZyjvktGBaNKuCUhNHPxMLk3zATxh3zuDgSWR35jfmmn8j5cRsO9p94D7Ejo3ewMzZ0g80wl
lQldtbbJoyBxKR2pSJj2DQuvhyUBw45w4o8coA4i5QhbhycSZTlehPe4/EIG/gAUaRVvlpFeuod+
LrTq4BsoE/Y2vvk3ZQtgyRqnvpKNy68WlmlUkBHsp9HBP7mkkwhMAy+NeB3UPRYa21j6t24vnewL
tH+1yGYagvp4GjbBs2ARFzSuN7HP8l7Zpql5UXbqwTpF1+xaXDGXPAI543IdnkfSvbqGk5jPabnw
rvZLf49e83NxDMlMu2ehSBbtvefX5Oc4j47SupJxlXRWeG7a9dTgG1DfhVfJPAfpRTqy72uLZd76
b+LDPPdHaWdf8rvpCvOqDieUh68KWb1ZVDdASeV7Gzb6tjkSJyCRQVPhK187UOLrp/1OqnPMdL9t
jHraFreqBffMMjZyT8qxXElBescEQO5ghPUPGdDZljRJyTUkxpdozkhGV0PBD4jnjTV1zr5zY+TO
Mharp29JJXIGApAzTz0ef5zL0mt0zvbFPu3aK1QjpR8VB+nW3uTWmmX2MZdx2j6VVSOwDskt/wXj
L74hAwsUUlewD4+5S6TYnAkHpCJ6puV1mIQEp4kJU2D4GX/Kbw71vl0y0V7iT/81fqXpZMGYyBLP
nFNmEx/TY56lk0E8sNfZIT5FXrhpY25HRHRzikAGjwLOf7PvgS3LrGZjf8G6A86UeoXNZCMPaWux
qy81t0dfNPujZ4WM3fJD83EkpnJAGwjOnaKb8fRao3SzErd9is1L96xjVJ41hv+oar7hiFZALc7d
bWAQhpcdplO5jmZ5yNeRdfEkUCx1IkTaKge5Q4NCM5I7W116KmqBECxFLeWE5uUPtxVWFU0dn2qX
kfRuY0w1dOg1VcWjN1pQSXPDpY+rToJ6JuRvWoixzsSE1rJkQ3yQjGkf0uoQ6MIorYAd2nK27MWc
kKRgYc4ezD45ySFo+unYjKlqI9jwmYS2P7ZNI11mzUGpJLQrVbxGnicPnMpmjao7vC0Z9kFiNaIT
IZP35MX6knoTzRv0XI93d+iahPCxyJwME6bOrA7pZgFXv51BGMcnbIgbmaYvoYysmW0XhMdRK0dk
h6hly4Sdq+rSWo9UkdBAMcmhQEehpCBMkURtVBRaP3FBCyrEoTM0/w5fLYsbGWFIxGJo4w7M3Bax
u7xztD3bYeZghSJhYKhIKMNhwUACz1MCT8CUVvApT5Ut5dOjaZJJqpV4G6nKTewtshthuW9acaca
3gy61cH327VVFBQZNtmXGqws3hoOmwKABs//Co2omhRyDUmsBfuPnXStSt3cj9nnOgZ5JixqFFpQ
Wj0K5dontKpgirH9g1PFKxFhfC72n7QZQGiNcxwXyIMdF25kSwvHKGhST/uT6nHi8JR43Po2oT0h
Ord0Ro9CxB1YkWfN+WgEX1qaVbkqUF8nQYNf4QcUzl/MSJL1M13m29DMcoBJSZNkhRA2tPsfxzt8
4I0fF7206PfyMbqJFdFrIvEwzeLntvRAs6htPuNeal3EU3esH3DkZX+hHpNb21DEPpHZv4cXjJUn
Q5vaQjMqQf5CgpRK2IMS/cTjfl8/+oeZ7ISO3IeKnfDmPVOvuGjGG8JPJKgfqll/AVvEvlovmpUG
4obED1N7xLXd6hAUnKdSZhMXU5R2DlrzoL46yU4cHkUBz6R2eDiZw2MKbsI+O5dX9zW8Fnf1RBvQ
l8hzrT3YV0P+CDdyGNykd6myZr4VbYtppEnksG/+pYInjwO8tsrXbCSOrcr74pjNJqhIHuytJjgn
5hxvjC958GL53nJI9JyM9MM9BQeKLV/ryJwVfN9fbkQ7YPIefyVy+JFsWrYhpAG2qZouUbYFYsXD
o2luqRh0rYzbmrqMF67aYW0ynxGPgJBvmHMu6UONFWdNrrO3cYfocz1tKZ9VYIn2CkUxcP0HBhUw
P7I4Bp2ohQCNjq3Q3qhfi/5gn4uYpunMdhaYeBeqt64yGn/aYW4dQNUDkDyrhpD7gSQTH78KJrVQ
Fsk44ik3vIzdvbnbPP0M9xxE+5z/Fr52d+vFvRaLdBXNgkl5Ffk1xV05+DxNUdMf+TW9hlfzpBzk
XcJT9++vWPkv9IifLthfUF++GoagXjQa91p8yiZd66tiFCwdrMkP+WE++ltoNxvqhQLpRd40Yjw3
Hf/eXUJGuPK1Ku8uQ118jBnwfvOVDR+VP2sflh///b98/ygZoiphKlBVkwLjnz5KUkOepQxaaaGc
g1vwhNjwVnEQaA/aWQQzkF769+aL/OR4q+rrTlNfXSIKsfJCy7ton6RQgqbsIuBySDA4LGR3PnK/
4cuhxf3mi0QN/PHzLng2xWtEzhaaVx8sukxNsWPdIeE6T14VBrLyjd7guYbJremOlstyrHzj5HHr
bunBA/Hn63NnZ+2bUB2TEJsoD6BAo+HjX5Axr5MxrWkLO3AvnG1CD97fWErFqbQUj8OnnjqdfXbL
nt1NGNUz65zdBAkAfrCw3q1HuZz8k7LX3coLBxf1KJybqVrr9qjys41AEaGln2TlEpyiU3oI1mnb
HXTcbzh0SYW1vrZt8ygdaRV1GkuMKFMTBUQ9NT7wTAbaNR3Q+1j+CpIdy+6RUI1iLXsxRkrFc3Cu
2bBs/eFWBugQZ+UCLowwlqRDwe1cqd78gthRjgssUItZFYOarjCej/xbfIuBH4zlR3Tpb7IFjDVY
Wzk9msnBX5vrbJitlcw6Rx6SH2wTLEG5jLND11eSRwIiuORqes+f0q25GBEr+zRHMDFcXlB/0/Aw
rITknA9zvrOhMPVsEXItliJm9fTZ3uBEIrSoq0FfK68RooE2iAeDisDMh6SgIC0QeLnnvGHKV3z0
j+lVRYL4zeU/wBB/vfzJaWmSoUhYvYyB0feDUCgJ+MGEoJAWDRFMOFzwBeEufPkfDYJ/HG6chSYS
NGCjJFqjCmOEMiN7P0p5vVhlwscaRYccZeXsJ+AZXAWhzvoNJ1D7mRP450f0x6/xF4k4KClaEmVH
WWj4pmRd8mZAQ+/9W41donrNvK9SggHODqdX5u0yTy/towTQhmVUf2OFh/LwoCbwlh0U059r6XvH
LSd98h+MU3pSNzEnEg64EEANJI34VXxr3oo32Ao93PPwPUD8wDKKEFJCUXCy4t5tXDSvbvH3b4Xy
F98mcjt5CgM8MzejX4Bt+M91ZnFaScGe3d2NcbaLU122GCVx6hdlT5VmTf+p09vj9K0efVZ97czF
PN0bUXTJSTmo82KYGUAvRfOCMSKcC9VLOEwWdJdvBFuZkJQc5o7fHUgGot6vV9FPX/ovcrNckqAU
8UAu1IZTRSZP3dSY4elZeoAZEcDVadMp8+Jo3AMEgvpeVNZUjd9KuOnn6DV4bd/0FyAt2hFbFokT
HLTUBdsS1tARnslDVVJ3WS27o3ZuHy5OlLhrd5Co4KPKCJfjWprbe39XGw+NKkq1mApH4FqnfKdW
zV7e5KtoUJHE1n1RwvD5v/G28QGywO1hIlKtX85ioSi1RRp50AVUijcf7ktxKnPME1R1tNdyn+/j
c4ayxDqAgQ1y5TxEwg0Myl2j9hlr7jJM9b2eUjxBiqMM7G2SCfchbFhVGyt4M1JvHdAe+PdftTyo
6L987q0fv+pfHsgVvDFM/466iANnLvt0wHuon36dvxj6XNKrC9AbrEf0nQ37goLaiY2/ToldzpCs
x+mxvObMnv5VuEiH5DefBPkvnsm8nCIwfVGSNf7/55uS23hCXiaQN2wmzYTrI/nUX8hDuHxMlbfk
M/iUmE0hBkZMqso6YmoNz86RRBqJkF10DPcpsy2sL6ptOPlL0tNu4QQl3Lj+/mX8q2XFT1/pLy8j
z1KlBuWgLsK6+OQHk0qBKN6KswL5L38tP709Ll6Cdsyf154Ew2/+/r96G4cXSZQBqWvyv5xeUquK
+14Xse1Fm/ySnbRNwRheMI5nKNWgepoqnzrdGn74B3f630wi5l+c66wf//5fDiZcHVVph7m60H2b
ziZMBxyRPX36RjP3WblnqDJyfGp1LBw4KbfJkRPq1T2rjOQaY0SyHT4cEdJrR+RX4VfkZ0wQi+ya
XO2uBeiy4BN0rlAm2zu1saPMlDfaW/YpgGGVn0W9VcAm9rAh57K+a9hPDH8aRvx+lGfMXeZLqIgf
JlIpmCBkUwX5FAIVUmoxaKrQocxBY7UQWzHQeKMG+bUedNhhEmkGZdY46Dt1FyHX2si24qDf/v1b
+BcvoSqKhsw9X5Qti03szxe77bZNZni2ssgfmvmUkornLFuVUT6otQAkn/ag3xYIuf1B3eYTuUHd
TlIKYMLADudppY7bU5IbEy9F/xjIL/YmXMPkeN9gOZnam17tsOrtlC0uKRqPz8PjL4dd6B58CFXk
WPBSu9LUSNZGJDzrGhR1olobs6VewTkGtE96J8WWx7nULeVIxHjZeSfIPucUkbe+5p/Ci6PTO4Hc
iAwcUpi7bhGG6e/b+4NSjDvfQjgmjJQiI3eDnpxy1nFfdURmmogP8VG+d3fel6ty6Ac1WvnN+PHt
FPPz3U7FsqpZJntxXmbtl4+pINXM/H2u0Othzas4mMSXShZW7DlEWnL9kUsVKMtMdZ/alBVEG1h2
Xymu6EF6vmWDDG1eu1WNqpK/xjIYUO47gitX45wEUfcVGQXoYjyJ6TLOAzhuCcT1iFxkzXIvF+WR
W6mbduh2hucSaN0nIx+qUZt9ad2r46YhYBSlxDdfkovOpvQJJIUwqaDpjDoPWy0tZVAolSOeibPe
PuSlvQjDrywK1orWLhNvk5mAVOpKZl2pbQPbnWWx/2oQZTVlDwPVvXXaes2WeplZ5fjb9fv/TRm/
QxhrALN++Kj/C8J49Yyi6h//9Rml//aP9ZMQopf/6NCQ/vz932HG+h+GgQPNkiQJ6zIPvX86NAzl
D8WiA5FH4Z/mDZ6F32HGivYHPGuQT6YpEdIxLG6+3zsPFfkP2YD8g3lDBfhB785/BmasKsNt/D8+
P4IMEVk1Qar/8iBmY+Ng7S/6eS6Dd9MiQ7plqpuu3Mqrd6ka6MlUlXXnFfNex22rDtyZKGSA4tra
XqIvZ0QmDA1sBpW2kSCJkGJ9cRkqSTQVTdvvRr5sogZpctvOLPbVfKiwaSkZ0IjGxt+UsVZdIukC
3kzk+Kx7IU+6ojGoxdKbOVONtJFwLbKqFMBRWFaP98KnxtQEv2M5lrWM+0YZQZSLplHscg4cUK5p
4kmUwkEQM7B+AMrqMI7jmkUvN301nQdRwBgg6vG9aZyMKIDtBO8N0f8dxA10VtE2ABtGpanMNKGW
L2UsJKc2QREbYamNwbLbIvNGX7T0MgHsMSAizzE1ftDsE+yKXAgfQlyy1TdiJPBI516im5y4MA63
B8XJym3fq/Iae3O3Ay5NsQQM0HlKuf1csoOhk8XtLvAgDXFdOAWMWLVzXW/aBmlFtCWUy12cq1RY
y4B7E4H+MM030jc16OtR7dI/5HETmPplRhChEPPPxI+DuxTX0btd+v1UVFP50YVSdDMBmEDiDSP3
3IdWBQm9dnhgVINVcOYaRKZHaeq5rL3NEju9gOGh3cI3VoUJTZfuIac7DiihVaq3WoZhSU2dpB0b
GiX3vdm2VxlCw9iQhXzN9ctyEywJW0ElL6dF3gqLwLflo2KwsJ04XiWf6lRqdwIpoZxoSKgchXCo
GTCtLHWuUdGxHC88FZYEC0v+HEI1mT1xNSoGLdRoAih0lUtpbrOuTpOGOcoQuH/XYZSSejI10liW
tlb50+QDPZrJs/LbSprSH+cPEWO9u8QO6Zle68WH69G4Mi4Jzk67VIevUUQEkqa15PLXS1wN7tRu
MhhQemE/LbEKSGeW2uCV9TQAuKRNfMgqDRKTAUtu1FspI21FoHPcVbq0xThfwluxvffWpttbZLcy
tK0o3OLDPC8rIF8CzY+c1yne4NHgfdr4fZ5KFwQ3o07psKG+WP5UXYUPGFC3JEPCd5FNWh1hDdNi
lHVvESZNSkwoRTKx3srYwdtaUxcWOR88MoJhqgc9FQhuV43ZO09QisU5bkujGimpgKe51IpYnvpc
MjCkDS//aoiwIkN6EvXhpBdzjMZDEEagy2IldYaDWTG0rFOt1/QUCHmPLlLarXtUq7g85ZZGwFQy
0/bWCr7zdMEpvwYU822AIKfHwSVDqK221nEbJR8472lIVEhoKeOoqXnRm6SR1hgZInOEDcWcq1ZL
8V+n06VAcZ9K3iyt4i2MMyoTQ0WgQFLQWuXDamXz07NUqqCFoITfIfCdHIi9E4a0hpS8A0GpGbFD
UF+FvIM6yWqITIwXgZSUdIq/A6mayG3QgsCN6wWLDmWPYK/MSd4oC9uXcWDU5ABxuMPWk1oHHdNm
6dlJvk9KkSPJmHaXdlJmObCqOmppUnKBI6chRC9WMTY+aqQ+OVwCmOh2NfDNGqqTmHESzo0indph
KYL77JxbhJ+eq0E0d0kPb7dugnFtZOKI1ao2ywiqEgWhNQW+a2ksVU2sxlVVqe9aKsSrnlFw2mdk
FtRE6y+K5+AnKkirKdRZLWRP0CZSXWST1LHladYY+VSGDYX3vrIXutOqLwoNd2za4BTOU6dXcJi2
6r6rhHDtCrR/1j39d4GJYIS3q58qYApO2D+YVeRK2GVaY56zzjY2alWYUNca2uqrzjnjroVojWvL
YsPlW/5CU/JuEbsZMivpoIWnhymCvB3t+7QnKkp7WEx5aEiWRsn8BJqKoG2tjMadiSJnygt8+YyW
SYKtq4akWDtQ5QGz0/ISF5rL56NSlQuP6XZLA6n6Sk1Ncu1FmiMMi7mczZ4u3js80uGGFhveAr9N
3K/Q1yRlzj4l3ms0yhSkd9CUR0HqJFOt71hB5ESURaVst5ocEoe1YogmMUhNuH017LgIlsgmzHt9
ohew3OW8F050yxUwGgIt2rWkxfalWxfHIcz84eWcDO3Icq62C+ZFykS5oQHKzT9FyKnuTjZqipPa
XF9WVabtyqDn+CkSQh7Hvlsu0CMdxkGbpWRBGXhRlPVdZjKaZTIG4ZYKyZe0a8Q9S0H69xrFnYpW
X5NZgaMNswlDpMNvOSt1AgMASgPRRKlDWuHnRriSnDP5Yw/vhZoUr3JmNssOh3I0qkTCKWO2kdR1
8nljGLRkZ99nAfiivPLAdml0Ezq5rixzOxfFcW46zUqkNwq2p4gTRoCGy7q0WeppFr0zTXtLD8f5
hmRdfzQi2BcUPfqrQjczUvElc2fDw7VwPWbDykuh4BjCQaOlaC6YtnEpfKs+UEupLPqo46TNiLNO
tqag71xRipew5UEB90M/pkFfwcbCbP72f/bYPJzP/90V/X9JqYcqDprmf/uxNuR7HcjuGVEHsvCi
57v7DP9xyJ8fn4X703H4z9/8/Ths/SHieVYMGdOySWk389r3AnDtD81SOdbShaBy5B1+5p/HYeUP
WaOO21IGf/M/D8LiHwot3SZ9IBK66iCQ/PPLO/x5wP278m/5X9zK+tAtpA76rIXcZ+i/DOsyZvy0
MUtznhcWaREVwrbM5pw4prDsw6FvOyctlNdors3ATPBpwp6pFc4G/i6Os3AJlQxZV0HkrHtEIbNJ
IT/4PGsan4hrrZIqKZxkK0jpLBHhPHRYmeq6QdeuyVgP7dBFSpgqIi42DnRrU0VWBFkHOGyhKxBO
W0wUxiMWOndG4SMzaYsH6z0rQRhYRUaRsmG248CkhULPKJ22zLrg5OwKs8QrmllnaZjImEhIPTX9
1qJTc966hXFqeyV6bUHOfOQxaIraASbUZVIEGqKCYMBCfFuq3Hf1pFo6kozNWSLCfVf7lta8yssW
rt6a4yanGQPYm/URCDq3DNft7Hku2JBEI4Jio7yQvashafbVc4P4IdZpPtG9UqQ+waPfPCFFqjjN
Qykr1GCZLWHRZjDK5HALXMHcc/xuhiJVMhF8jidGrlkTP9fgkDHDHLS2nfdyX44pFyWyFWHIntth
zFOpB4Vxrfsk+WycOt7FQVOsqBW7gOix7nJfmAfFyLhf46j0lrKeoDyaQEwgH7ISMKa2WxBH68BL
zEEUtGO9jrMHdpt2pZgthp+qHntStocI2TzkOHCnXeUnI9i08htxQnepdDSECQBdMHrakrm3YJ0Q
drQdtlBeoW76JpfPulRj9FBsgfYnr6Y3s4DjsBXEoFmzGIy2utAki7w3LpT7rgjnGaDcaITuRzbV
jKvc9+KrV0TKR5bHqDdSS+oQQGA1K22d8E7uetQrCNkbZzsEod62Jq5ZiY/ayXxwHSFxKq1OJonU
NYtAiOqtQfBrogq1Nle69uLEQ67XKOpiJGfIULgyuHO7xdUHHoExRYouqhjSMGVar4mGRErwRVhS
Uwl/UDWivReGvsFN321Gel2StfXYpRnDyBQGPY5Aq2bl734yrzlXt2zoO4TC5i8D5H7Nrp1tWorR
pkl660NLVefa1pJTjVIJ7kkZJvLCdG39gvGBTGNngo4IIpndHn7JYwwep5roybDVV/Mq/RAIKTGi
uROJhrVZlfryrid6OwtkKB9Vr+TzVOG7VGS9u+syl7AnWuFVg7NCI1qUnDK5BTQfudU1Mvzwwhqe
qFhD6Rmzfzbqodswj8Cr7+sow11hiLeqBLSc9EoxK6punvSRCwKCd0syO2tHAH2VlD1l7Iya/VTq
pPJB9BfnE8W79L5QC8Orbk4CX6o2Fb1n1I5WLob0pNnmAZdKquljWZUkoj5cr4kFaDpM8k1vgHkx
Ii1+D7/dJNKuUKdekLxGbvsgjbJUBIK+jGEmluDg0GtJTo0ORO84RFBSW8rmCux5YZuuWuwL3Lyk
jaIU8zYQl4Qi/XEV6+9x07HkT2rEQi1amJqenGQXe/UPz5DvN+kfe6B16Wd1YqiA+vmm/MvirBPg
G5iBI84VG56X02oZ7Ru8KLzXyUsdS/YLaYxqbSVhvNWcwnv1iOKhqEmiugyFFBCkqkQkvPUmrx/8
+vxLdg3j3ORtfhCClBuwrXIOzn2J5XHftVPSs9R4KzGQ/NLtRi0j1bzVfWHfDO2l1mAx0741mrZu
toFKko17zbXBzDm1++LBNsU+CzyFPxeC1oRJA44qka69aXbiTVdq/aOr4Tc3Q6mqHCnVTg9K0JpD
5Wo/lK/KQw0rKzd7Wbsp2FTuUBuBCNkiSyOBGsi66SfWAC9WhmJX6ntx9jCQeqfoW/NrE6n6tMS6
daHyxqk5t0f41pieJhRR/k/mzmQ5bmTN0k+Ea4ADjmEbAcTI4EyK1AYmiRLm0R3j09cH1S2rsmvd
ZVW96o0sLTNFUQzAh/Of8x3/6qugOM1bmWz5t1e225LcKsHppFFcQkCYA97+snb+JNyOPpfcKO6L
iWw292QhsTu6I0xoqmzTrdTWAFj9tHbG+OonVN6uiZG9U3bsfPKbvQenq7wHH3ogfvvKApaZTwez
L5bnoOPBpawFVdRXM8DtrWyXMEb6SHivuB9xdHck3a3smDoEpFsbjObccq9Y+LxCU6zNUYJ2+VXB
53ql/rTHq+W1MADrkZynYRrEFFPYzJUKtnRByz+uvU6P1BnPV4po3DvWeUCYW5uwJ7di4Z7xOSWJ
VAqB3V2KqOae9Qgz3LosWy+xCUx5PHLtXE4WlsTroGgwxrm7EA0txIe9PfglSRTWJcSRQ5qmdhu6
7kIvAQeXSz1meOfXQgX7iVMx20OSeBFRIfUApgyAvmNNrP8i9t2Uhb0KPodWTX+4hTt1mJZgV/lg
nBmqRtA8EOTDbLg4DpWYKjkOsrNeaqqYADllcQnm7+9qVbigoNKG4fqOToHgntN5Zpw8sdbZvhEZ
jDs+CLT5bBw+IQ0kbbSYjXxQbenEIZdPuHmm2YMgGYyWCp9A6/lkiB78aN0m/s+C1FdMGcFIlZVt
6iXqBsddgDUBAax0bR4TVZhp2G+bi9+W5OghqyPSENweD/DbyNn7VqwurlX0tICYbnChZZy+jsKd
8j29Udi2msZ0fXQljussg+t15grIJMeYz0HAm1iMAZ4wVTYXs/GcR/RLVrHWGc713Ayk573auhGM
wPujG33Lk0p8S22vaDndpZhFhsz60zmBfpzLSf7KcgPhyliTd2PI9Yvgu+AMN5TzM6uJwaiKO84D
if7J3/GK2/euYQ+nnhaiG0eFhRcQpZSkvxDysVra9IKwUd1rTKsZcxGv/2m2eYyzfVNPcY9+FLYp
D1ky4VD1AFFHuS/EuTdauFApSLXXJPAR3Vol7aieqvV1HW374HHvfqnyxn2cA9jU5TiZVA5wEv3W
wLo9V4tv9vt2gPGEOEszQ9XUp0AotAlfcJoJoALe3LbmbDhOAe1sIHnE6C8HDi1uiZO2j5N91RnO
Q1JVxSnjmsmG7SZet0XAGeJ4mTxiTwIzsCzCvnhuW1wLY/HP2vf7R4+ySRgVlq4iBJD1MUsM87OM
+/zFX/PpMi4iuaarhR11wqj1BNxxeivjxoEfn2tk3L7SPzXQlo9Km1ak24KsqSncU6p8rHg0zEV0
xYIBb4l+I+XoMhJL19ObZvBA2UJgGWzEfFsW7v1TkntPS2aTgZ3sZW+lEAnX2lk7WFj2QkahSbj2
tnNxQDoxPxoF07vJ7fIAFGmhT2wyqh3B6eFuqv0Ow5LPrjCaWPzSykZ/C/pTEywG2x9ZuoiDqH+d
e4t1bMj68mHQDpiWBYGSsmkOsNamuQJfhbZWJ9WviQ0BAx/abLGptETeNUVlRLtjsprU0KDmwjpw
z9o1UmAcqOMGj/ZDIATILvlXDDbHOeBCLWO5HmIIfd/9zppfzU0+1oGf0lengbFoaR+p4MBy4Pi0
w/TdfELNtz4o3eDw+1eZnqa839tW+yYBtpGzdu3qS8EcOkpqgZ6dttEbdhXRG145XXbDpoW7myrO
CUNdp8RLgfCYJbJ5kk32PZRbPknQWLimq01izzexPebHe8hMrhT2Xy3eiCXgfn+T6G2PA8loiXqP
6k5Z1SblAxTYNrkyZrjtU1RgTaxEnYu6tNV47iowbUeQEMV5hM5xFOwz8JeYHAweXiO8mVRFOLkz
vFQsxBme4Bmn5ZTOkCwWauv4LzfTLP0dpAkOsZkBCrDfOk5gPSESwTdxsJQOPCkdXIdT0lPRnZSb
qdvPVF2diVKNkASla1BuUXn3VuuXB2Po/RCcH8ARUEgR3ToUjKdk+EwqwsNsLs33paoYTgzCUTfl
Vs1d4oj2qa2nZm+XCbyMOa1TfL1s0Ql/klheLddDtvU0HUOwJJvhJVtNP0yMpXlJ29FssGtlW0xR
0yF8rCBwvOBbla+mKbqHBv713inAdKwhZDvnNHWj4AQ7iDi9dY3hcr0w1a1s6AtgcNk+YcbPD2tl
xEZU+4v3zZJolaljqKPhrhMtHa1/dlcVPENzDLagJEL7iIKLOC77/tS6i36YVsrjyrRuP+aODXhB
KrxCXTMIGxZGf/SpCmfNanvnE7gqBr05walqKtABBtoO2lp655ZwSf2UcCS8wyoCWA1+hdbCrB5e
mb2wS+tlvWV56z6XEFQgNq5OvK9ZaEJ++5CF1SqzZ6f0jJhbd2p+z7oZUkvPTXs0Jc5atOvx94L3
JuJm1rIltUw/Fpf9WHiMXrJswiM++HfaVsu+0bh2yfCaQBNQwTIQkWDNHBv9b8g483fzPF9nF2g4
+bf+j7k6zaFWSL1Foodj6TfpjQEF/L0UDPLONfripUtAYo2tzj+6ccHPmYwZiPLtFd4BTLUJyQU1
h9alveBnHI523tgPuoFGuQ8quzylXpf9MORaQX1fypbMoS1ASNaOOPuiwBuQGTlIhKZsyJWNSZ33
IS7G7DjnIC2WOiMo5qzeL11bW2ePZr+m/aw6kc+mo8/c0PIms+td3gD3mqZuYmgO2yQobP1QLIu+
DHyTD6ylwE0QPy8r4PZ96uLQxL83vra5Xz9iSqhuaUHDFNq9F/qjsVKgI9OZAm5aJrI41ydEzeou
bVrFsaqHPUPDLxOAztgsYcYa18i8rj+/a1fG4IMN038x3CS7NHLBJKljfXUyOZxNvAbYSl1lv1tu
suzL2ZffKlYwzhjrQgd3tobSa2lngwF36gYVh6qdsoD8UpEQm+LSUgVx/KK7qnrUBvSszK4C2hrN
Cm09fe9MKQ/OqMsXHBGUexDJBORv4YBPe4sLJjIAhqQg/3fp8P8akRabW+E/p7Ges7lF8CqbtkWX
LWrYv7gZYi8HhqdQTjIScikn98SudpSabX1jTaUeZu68+6kSka3qD2HZEJBsy5cfmqnAH9a8IazT
ury6vd+/cXQzroMulgK/apziOOvqw1zzAUccD50q0pjZ4h1vVfGcAflOb3aqbLzvnuu4Z1gR5c1y
2MNBptobI80xiu///f3uX6xq6OC2gBLwt7HXhDvwr0Nokg4ipmbNPxrLoiLp5O6vPiFJDd0nXdgi
PUL4c1B8SlH3v/si2IiPaWs8KcvSn/lI1iQqHYnqkuUrtHyzdX45vUEac2A2h0Tn1rB9KD9hRpEm
cGTBWWu6PRrXv1AwDzZV9ZM0/h9sE/8zUMX/mXjx/6H+i4Lp/LeOiOcf+Q+l0x/1fxV+//m7/in8
+ptvwQscx8Zt8FfI/Xfd1w3+gQHBEy60IcdFAMYI9x+6r/kPy8I55aMD/AVS8J/+qf4K+x+8JzII
pI3xx+J1/N+ovzx4m9/hv755FCozVndRfzlVkaH/F7d0Y7azUZO1OCRzp6LsT4cMCAMFpD/AymPK
AeC1GopogCETFQyQ2bqd7B6AGUt0+YKAAMq03VB54jTa/Q87Eysk9VjR+eS00TBymVk0/Wl+Ulxg
pwU7cBN2lDS40GGmkY+S+2HmiCO/AN+OkRt0DnS+QoZzhw4RO8FP6cn4C1PwIQODkOkKKzotuSd8
x8yrRneF+7ISHs6TW5/2Ikoc07h4K3yCHEi+Ebhm6AhLMhGZcehPc0a1rLSvDPnOeIygZcX66Fcu
Gdi16w4xJPWdv/j1LaFZFzVDNA/ZQPzGLb0ebIKz7gBFN8/oXwPHHeO1NuqV/rTmp68SkmdOnh1q
Hw7NMqz9J7kz9xiMjryB7rJ2MnUX8jt1f1em+fDgrUw0TacWP62gPTZ9RR1m0FD20ftzyGbA2i3K
OtSc9HYc7seHgnqNcPRh4YnRe5SG/d0EOxZqbMqhHkV6Z9LJvGdn0yc9ErKe6/Urt/xnvAveyZkr
69Kg6qZ+BzZOzd9tOFSboat6t4YzNa/yrhrqJlRSDhgIBGCucYHjNjnXglJrU0PFzlo3e4wn/Zk4
oHWrkaqDMZlJPGBlFVMSn3nOMbvZIj6U1pBy0VcxHnS32qUjf1hLl/O3OMHO7F8wg5TMpN3kCEF1
uRAp/9k65te6JjS7dBuObd7Tc3co7Sn4YWQgjpLW3dXWrrFveR/X+3WqbwsGn3AR03fYvuJaCHXn
sczXtT2R0drPApCgn1evi3E/Vg7B6KZ+kswluaydBkqnrt7wYeF/P05lqvb9gzGXIswSokkLiCp6
nS6UVnykq+edtEPOLzYOdFKf/MmcOZ7TFsip7HNyjeTSptQO+nK8C0xPvlW9zbEnVlgNLH2eizp/
qAMMo3x2W4HvQj0M1/UQkQtIHl1lp4pqtEJ91y4zGFkJ+8rFlUE73+P17y/9Kinwy2F6UM77wODh
0YRQBHsRn0+EwE8cfPU+GPI1UeGWyR2iek2VNrp4tYg9E/FvXpVN7xtFOfFlezOS7OhSUHzT5heT
TNjYSgqoDQYnDpfrW+UUPwotAsIG+leHBQNltczJ0gFZaSY6lpRkbA8B33lWXS2fqyF+szl8gouX
8m6xaVRNx6W+I3cbZdyYntNxZTpZc9xdvpdNcN9PyfA5QaG+z4pzu6Sh7YHOzXX2Ruxrecps4Ggr
IwyEAooBqbO2hJiObb2MJ8S8RwcH6V2DRr7zi/Qjq5PygXlG+WCtCW1Wys42Rut+nssBhW3fwql9
MlRiHQKzoiU64zRlw4RaSvlBPVZzLeO2uVqDdSfyZYEwQgyyNeX0VOqcvmDuB0Np0CnLVV+6pKKG
QXs7k3Lww0qAdJ/XY31XU0whh7Z4FAPpy7//5CvG5FlJKcXff0dqYbwXZULtZzbUD+s2RV47a726
hogmloAfTOut0PHEN1/oN7fynH3ml9bNHCb6jAOAmFwv6v2UZF9eH8SoanQh+6tD2jterrqHGRcn
crovvjVpLfdL26unJmh/DomDi4p6RRjcG8zKhQiWgdg1eHOf5taTWFKeMXfBh2mG5ZDjMwqDdgNn
dWAWs3zfYxC99zkB3k+Y12TVLxgqxJetjHOvbZTUWDp7MQoHTjE5ZoGXaefEVBvGZUvofPtlNVfr
vvFTO7Qmd6uFgjACapkLlWsf/P7+b98GNxu+vFnS3jXwXDsFfUCOa4pwbQVmm2SlixaiZ3+BaQf6
5afI4MhhbngYRvC1dd/ADaftKA2h6tI/nuKlGDl6+57wj0OMnSpNjfRod3G2Y4hBbyMQOO7NHUte
GzGp1zittD52vrNcUT7UrtwuNS1J+Z12Y++xCSjpSRJa1xOoAlXWmPspn60XI1+4R2GC4SZx6MwA
ptzSBRHaDwtBR0+wl0d6oCLLS4b9XFGZlqVUbawbu9LAf+Rlhn7q+CNwQ40MWOfgfuxqcPBAO3eU
qX5CWHvvGVGcZ1ToPWfgGD8KlwjhsSC5tQxHZ6T72xvqA2Wq+YmWkchcEvPDzRYgbD9Gn58URXQ2
tU0B7XVlNx8b4AAQh178fhCvcF313u6tPCrtFkVxacxrY3s3E9/fvvKxiVUBFX1ZynNfDNljiZ1p
b6ckNefZ/oU/Kxfq5vRJcownxOi0au8Ko/smetlevKa23J0yml3mxPbF6igDgUV84t5Ppco8VxeL
tU53g779/WVAhr3FTEDvZPBVFUF+FxhWqJUbn/3VmveqnP40DiToZPDSn5PVRVnTqHNX9WnogX3Y
D3nGGCEmSO4waixFBWqeHkguS2N5b3T2fnY8g+w4nRtUbtUvMzgMpJF++kr48jSyHxfLrx65W8qn
itfA6PP1jueHHGCFXpFVBj2PUvE8Y4vZxkdhkBtQ7BHZbrZdHjHFAkl2bTKILJ+RlgmYi4qejMZ1
EHjnbY+dpXGJqTMJ0UCIezsKl74mr1Wp7qerunifpclI41v8lVfDfKNQ75ZyJaaWE9gAGcR7V08u
VhWm4XL1MccLhveBE+xpLgRi06ofGdLPJZlq+64qZ5Y6oEtm7Qx3NhvkmAbvA87CxwYyLFNR9SIN
cR1avgEjY57m5vVwJ5fV3yVDeSnUGjwrzPM4ChFHKnE1CC68xVm+XJOV3EI8dMV1MZJ38rDuJS3U
RSxJf11a4maGP7+2xdi8lk+jgBcrE8GePLrscJhg+ql/z5oS3Q/ghPeryPLhmOZSgYAHwMTa8H3x
6pEucvMn9OffVt/e8+HScEBTaJSYUFNVdmB6ezSXDkqMMIq9zywyyoQBlXRwzgUz5F0sl+wll1X2
0veUxZRMcueMycK4fMpczjTVANpKs6BhrVKvAeVuO9SN6Rszs2uTlsGRRJF5RgY6UwAnf1qiI8sl
je7s48cLaZHCaAV7MrIY8Tw58sVrpx+lXrqHpBFiz54MdvpbhvF+SIaZTDlWn9T4tpDhP/hGeqas
imNYOUWMZc9AZseIaCZvl0EVU8kkyA1wNDLmICSWx/XO8jdRx0fnaGvrt43nk+l5861oqfkeDbVH
nDtx9C1O1EYfXGctLm6mftuz++ynjOuV96tqODozDC53ytw6NWOlbwbD99DW4/cFwhAbCvQ3RVoK
32oE8I3KzhwJqDM9VvygZ2lW39ttLrAG8zc9656RHAE3c5mO00poj5Ucck52DjwFmqnJcnyHs7Fv
YYI6y2+v6Nggtq9aBe2A0J58cYZtw4Zxk6ft1xyiEvN+7hoNXUr1yC8Ss+BB29PbDPmLUUD1JfDY
HUuvNu6CrQm+yl6bZgM9W2UXcRleDivjcEjbjY5iXNaHqtdPy5T0+2ZJUX310B+6aWJbwVsb8ZQO
D+ztb+OYVUdUx0dVjvJCgnSnZsc+e8heIV1s6FVUPdfkSbo8AHUxSiOUsJku9uJSJIu/Dkj0YQGN
9kOJz5RW5KuFyUAmBqUdKwQG7UnxHKeuxzyxfKIsEXCy5ozcl4E4tTx5B2fL7m8HP6tjKKkDHDhs
CkIWDBRLQrocPrb2LeafmAuCW9X/rmQHRHrAy8D+dpmt/rVcyefjVaPRone7W58xoExAnoEt6XZ9
4/ZXkMN3Q7sGOPJGGtXsnkaRIH/9G2O3usC8iDoag/n3OKf6Di8wQ6zOnjEEl/KiGPMJFdQHS3ZA
cq2e9vXM3Nc9lxJaJO/M2ntt156zODOwPa0JwO5n7w1fRyhn1e0nG4/GpF8b/H47f22NS+krykqw
2dFslzzUdKccDIC+u9knal0P3njVcjSjxFvVvvH3pjf0L4uoIIUk7ZUmLYhAtDQwJlvWBxPHhchw
FzmLfStq2OkWDDcE0ZFNTKn1nv5e4+zFv72lZKxoY/XojyrVK1VcVr0JR/GudwCjB5nzDIxNHRMx
li9FWcCQtmGq2I7RhIZHD2rVGGvYZ8wE7YDGpsARzC2CRb18VPYYwBhDNU9W0755S3GKV/UxTX1/
W/vqe5NL7KnYZQ8yVvcFM5z7sWG0IvjbKbM233C38Igx9o2t4cVhyBo29VxyoDIOpKpTFOIUCCOs
3F1PscZTa7GmeZgT7gafQxIH4vGGLxclKKC8cBWspTmFJq5pQwn0GuMQUzcarV6NQTsrg3tOaP6U
/4qTdHkeEloKAEsk+1hZ/IyFQVFOTaQdKzDF0nMeQbs38T0EZ0YdL3EzOu8l+0AUN0txjSHkO62T
PW3WSI5NkuhUx6w55305CErRL30VozPTi8OcYvO1WvmIs1Murzhg3+g5rSJ845jH3MQI9ZpOe16w
Yutu/jHSoLnH/IglvZucmzFm7m4Zetz0QakPtuvghtKc3aqN0aN7XRzRDqB26UkcU481whisy2gP
+lgWAx41oz245dzRTLk9JeZEA5Vhkk2gG2YtX7u1Ln618jko60dLFtNzjRYeMg2OgVU4/Xl1PfM4
ZMoGts9T0vdGVMwxQKNKhRmVARTzuDX7eCwj1qT7IuvHsCRitU3LrwT6ZFRZRAStQvyWvfjQU1Ke
+mUbIGFyyTnnBUs7XgJAGYlsVUhhG2O3YbotIyM8rbInGrvmKBHWqxJWccHmdFvc4U/HKJeXFW63
xUO6Yx50pwwGHQwT0dtZeDKMTnhY1Fa6m6d7srJmgdM5pviwBMm2r3hqx2nA0jB2FwzqYmvhpgHs
V++rF4bkPPzmr1YbBF6q8RKPJq2MmX3GL0PbY8MTQ+ghPQ2N+zb4jQ4FR8jd1NYrgwj3F9EQjic+
u0LMNfc4+lDJ0lyEdTDYF6Oxr5jZRpzZO3UyR+c+mb6avKKhXExgRioU3eCbpay3jgPvEZLGo+Ew
gaxFeuqRlimIeaYeAzRTbiPsOO3bhOfuUGrrU/sSWmq8Wqj/A1+OLoG4o8DNdu2HMTNPS47gvBky
hNID7WVpiOn7BLmB+iiS6vuiMf3rUuF4TPxsfHEdKiQleGhccNlH7vC4wn0E/iFKkN3LfCddb76r
G4FqkL9hqOJMLoaKmw7UxWmwocpPlN0EkBi7MTjlnLAv6iJL1BDu1Dj8W1GHsq3IGS7Usy0e3E0x
vQfjaB9qsgqY+MNulb+0tihmK5uXCp/wgZW24tq3x+7ZHq0s+eUtyw9SDCYRGA5tGLR3lbuaYVw/
drJDr0hV+ug0GBJFb4RB5rMbuhg6rVpbiGBivGsN5exoC51F7t1sP1G7xvIhYZiZcS64ubRdJ0N3
oa0XVqB+ql1X7LAcqVOM1Lgb3B4JhLwPzpLWfim1qvdOHwj4Y3SzWol54j5q/zIcoKUBlY17LJRk
6i1Sms4cGHeCISpWpOome7+M2rWbr2LQnKiWVfFbh7vMXczDrErg1VVi0xxF+dVId9rJYIhSdwFp
FnKaeygD60HLllJy6r8KMcO0TyHEyiHZLu31MWCARFmufBkN0jaWiVSZLF+Kru3TJCk9FNgbCAik
TLg2QmqcpSRNfbZlZMldZ6y0rwdwRikGpVhR1z1UK5twkIduGAuJUAhto/oRJ+7ARb9QByauD60i
XVzIu9wYxHMjKvA69sArKrmE6TRxd3ZjU/Iti9+kmYaL4Mf1nPrzI6Jd+5Ai6bxaVZS0yfI2VH5z
iHUCinJqkhDoPyNSYwTNOQQPgraMk0RK2ekme/UBqppx+nv0+pGO8tqhQzqnqA+SzyKLPOLlmB/r
b3PprthB5pc13Wti6y/t4P2ZUTLOfmpEDBQLjKNcyVs4M5EuLY489SjOXUuUrC7yC+cUkFqD7Z4N
me9xrxT3XalCpymtF9Bn+YENEQJXTZoHQ858U4s9nYLBhTdf5B+GsrJI5VV8ZKFRTUHFXXrksNKc
mcDvXdMlecf+eVjT8WGuBwq4PQxtBqspBCI5HhgCUt69opBY8xd3R3rE6l/NNC73Nke9xCtidJIE
NsgCJLekwhgtbT1nHT16FTPCeAjikCPcI1jMy0yAhQgJLS0eZMnFeloxi1CxMyc7Ss5acerJzu7S
LtbnXIrvad0h2Nk5lKT6SZPHApPssLguLg7lVL92POTDSj98n2Eu8+3qRQ7NHd2RbJVzUTAVTGxY
MKYTJXZ2lXAGpxnKadNTrqtwmw7u+GJWGSRgHB+cLdz2VqwUTwhOOOVQoX9I7GVpl9yNPtir6d0J
XKaGcYYWw5CeQCa9Put0XrX40edFdyjh+S8Fp2J7Vv1xXYk04wpjkFgFkZ/FP3hETgnHEhbenMjk
ZO0z2gDJ8wLEAsFGu6jrPDq9m16H2dfnbA2O0PHFKWltYl40QuOti+YE7TenQ/F+NGGxmJn1SA6Z
pHG6953NlJl6H1PLvoqgTJFRFV9gdr0JSnRDatK5X5J45Iykt231ZBaq2FNH9t5O9yNcEAoavT/Q
2781a46MoCUi8ZnUB6HMUhgYGwNgpG3gksPTOe3hfxybG6HDnNZtBAvECkyQdDq8lJnPMaWoznR+
2eUgT2nCPTBzx7AeUgw7vRsZ0qLoopJ9ZNf8n4Mt1p2HF2JwE/Npsuwz5c4OAeaTDwOX3u9PRUxw
19lkyauqP8YMZkArLQZ33RTYUQcQM8uVvbeF90GS/Wfsx/rQETDD9kNSA3/bZ+K3DrcVk/yfgkZZ
BNnVxil/tJPmtRjd8sSR4KvEYxVNtuzCIfPvqQn76hJM+50ZHxzhfBU/XUc/Feynpp2hvongt06s
Z0xmyI2F/7kAKkWko2yRtXAZMTE2dfyjHzDvMzQKEwWi0VKKLGvFVUcxyI6tcuK7KgmSNOhtdQ/v
iHpLZ/Rx+VER1MbE0lDTaW1JGBUtDVIp+ph6V6qzwsaJWWpKcUgyj45vE8hEaUxXxsM+thX97DjX
uPWqiEMi113kVG3nxWGWqG9lvX6YCYUNHqp52o0Hj6eMfefHhFd3hw0w5fxsslC0ZITi4Glo/T/D
NImoz5sLR1Bnb5SWGwWvfUZFNDcSZWYdHeLBbUombMW0Ezo4wDpV3pqMjKqxzr+R7s4FjfM8GfI3
hvnN0AdeQbfqmNGAtHcHfqE83ksyBuhmijZArURioHo1ZX/MsS+gay90tly9Jn80xq6CfejAsxid
n3z+N4W/YyF6mWACcdBSd66muCWOvU9uve8DF17l8qQ1s26jZGggPNPXPW3F99W9IH3BnlcM4RwE
5IMMyl4MuIAx5Gi+2ARKtUevX63hRmEvbQsQdzAU8z4I+1NpeOKu9xEncKrhbdDHNQEN52B8GjQP
UJwjWFqzaI6uQ8zWLrBDtiY4SiZZu8ZdUSkwb+xrO3grOvEnWPFMevGJaRqHiw7ylguc0BmsY2PH
E+OORAPhrm412dzTWD6POUjtCQ7YLs+GmHokA1Yu9NxwsTHHqODJpC3SNOnKoNK64N5IHhljSMi3
UO5jp14O7ghnvK9QMuepPWEiLHcjGVEiiGgkaTWeqAnjm1DE5cq9sUoAfEFV0zKIaSpxmR5kGL2Z
w+N55WCt+auvPAmaGWTbeE+rwYUuHng8Jz1wv82fyxnXVp5/CeTOjr6U3aAnKEXbt9NQ11k/1NX4
rCbxp5L5V1ABd9FufsimjnCr1D9lAGRhpFqkltxwPMP5zlE5wZ5s1zv8vftxC/O2Pn8LwswH6jne
AgruKdcclvpTMsTQwVbICVFrWenkaioOIw6D2D0PGLtxiYEvZgppB9ydpaHpD24efTyA2F47erlp
jF29DNaX82TlfERzOkMhQxkdC80XEsb76AavwdzdnJYfAQjcc1Yhby65m+zNJPnO+OTZzwJ6kcbi
yTMJMjTKkieIcbe2mcdoVeiAZdMdBsWXt43ghaszd9xlwZ/Qv/VT8C2dtu+SYlR8wv4uzZZ9JumM
THqyKID75Ow8NqBh4FvnYSfLC41CyFv8gB2QdryX4BPTTEWjriYOFkPIiW66NfNRlxxxRigcRK0D
mofvhRG8MvY+0RXjNHPYLepcFWhoGUXsuINnFZLKfCuM7Klv7fvOUB8p7gpiOeNdorhNOwU52cax
n43Rak99gxpELAgMFMKLm/R341Dnt9Rsr1S+RYnfdzfQ1bOhjFtjqPpe4ji5b6/5wjst/eUbwY46
pMqJrTFLKP7TgXVzPXXUXZc9uedyS70E42YfS2BglX7xuyU78sgr/8sCMx7SHv5VuxYVdoFzqpZy
CvHUlLiTJHcbn0amjX+tZ1jOhNYl7uYv+OspZO6WSM1oR4NM+7PnleOlN+UXg51vSij7wIy4/VaC
HuCiUe9IG8tTmzsw/zkp7P08xkkzBK9ty3nO8omAmXFuYq8Dc1lZKrmsM5f6tRM7z+H+bjMIKAYb
SXks/JPxBB3R5FbvRAQglwgvkX8YWyluARq24RKf1H58I+LpRwzTgLxIiNMNsltqTf2tH/zz4KOP
l18jmdAjUyz3dstzUUXd0jmgX+I2VHL4zc+hfcCAoPe6kusVlW3rz5Uy8psWLos1I6Uou/TDNKaN
kYFIcPY45iu1PW6YwFTJ4N2z+ywUVGLuddwWx5If2b7AVq0T9RsE5sGoxY/JQk/WaygabJplfDP/
KHDZpOMJTWvJJ6A/sjm9zPE7hPYDQ/yILCg3ngm+cEmlRtcsNPdQ21vr4SoV8zhIfpe0sX8Oazqg
an36JE92nINZD72wmagUxm7GEdL86RaQILg2Q+6fUwYxt8xw34yeiXhfwdIuaRznNQGTYyR/3K6/
EeHJ9ppeaSLRH9Zk9zi4iRcwf2Z7ovuTkP01sdx3FgebOTNjq6C+ZfRsHhfO5hQoKaxDQ4JV3fwT
2G+0vP1xSMLs/bjavsubxetTYLe24VEH1cEp89BZyRVnmvJEKw92roddMe4PhjQ3/b2ITOWzRym0
QIcBkbFE/vgy/AgCBmUrhvVDDDOAG/E0nloG1HhfsmtHCDiirsDfglNF2E3GqzOk3Wlsp+fe9JPL
ILoPLuXpLY39hvhse5dOVJFNnOzP+B3EvzF3HruRM2GWfSI2aCPIbRqmT6Uy5TeEVIbeM+ievg8L
3WjMLAaYzWA2Quk3kiqVDHO/e8991rt6n8xO8gXMlp3h7yQRwLLINh6u0tp9TKnIjuRayoXEgpmT
OeLceklGmpDfns4fGiIQ9y5gSpu046NFHDzPmv1p6KwkCUOljeLusaamLDmPPa5Vh4u/bzkUpnk2
RVRDYDKzq2ntolZrZZR27AujbLcDoz2M1NX8Ygb2l42xAJwVpzXAuBZratYSqHOmTVWmx9yOtYs9
HKlXPPe8v05dMZunzqI2VxrzThalJJZfRc84xVcp6B2fp4193jPytaEnwd1uvjzgAY/OKbK109pv
hlUMJ3xupR9jtUYU0uA/ioW6OpnXgETK2swax0+TFvd2t8j2UkRH8lz7yhz2uR2pL+xxVNoLGsfN
KWZnHnN6pd1ppG25YDWnTG1XOwV+mwCWRKf+UBduXcNJbvTl+UVRYarBzY+B2hKoqCPDjzqMkM0M
Sd2rLWpnjSHxDQSkdRzP/QEuk7kxwAH35SJqZ5mz08v00uXp2pwGdU28srvBYF6MCUyOS6C1RZ+J
vZSjzbCIE0hmfhCW5i6SjmtpJt3ZYQ7VVa52Rvb4atLMRAl1iVZA+A5BbrUfM0+qi0INFGa4FjrO
4hSR13F4RHPvYCdZ81XRt7crPVJibhsNL0WG8UZZWxoYXgvd+TUH7sTtKXkDyA3+lUDPGk3e2RR6
2+3YjnkeRwryinCanzsU7JUdiupkzxMFwrPZE6HzpO8StFrBxgqviQ0tgp7p/UywdhfMdYx4ak4r
jl3DC770cySG3xpFsntdMfUyRts7Jg4sYaaL1A90HN9WKdmYjRWwuVac7zdZjpbcSXYTPNaQJrBF
bLOIkXcxroM0C1/YsKrnfqo3M0jdl3H2h877rUVZ5odzCIFVjPYBiChDkcntN3Vua++4p55I4i+c
X6adVmn6Vje1u6xuJnKPEZXPs9wJKXIfNbpelcE0cdutp7WucapOvPpRlL3BVZKL9tzBUqRBZtW3
oe8V9bbOkuCQqtRetfVMD7Ch33LbCy910DAvrzzaJyftycLt+qp5uNUE6OJWldazqdfXibejLxjo
rU3SM1SYltQbAR8+VnRRtnFUHxNWyZXejeKAP5puZhZLr9FOrgycg6e0eznR5jSq/mDrTX6Ie9Ey
26EznDYznARp+yZHGaxoUyufPPqOdUOWb03xjEB81UWVMSY644Gbv7FzH6UXKAIL4KwKu0fDbrkB
BHaucWKJ3xMs6NsG+wwzZIY7PMf+kI/THUQHZ2BynKz/5q53QtyeDOSWw3sDY8Pel8iQnkppgte4
tc/85xWAA/YaUZXinAr4Ax6XjbtI9ZfQ8frdQO+JAiohl1GyfVFOd/B0PGbMN/O9VWUZ9E3Go9ky
1u8E1qIo+uinLHgiyMvFqzSxw7fQFsaS62Jt0kVSBSkomUlts0LwutZgltoYQgq5RN5/3A9iq9RX
0kiyQyQNrn0Fcq9ji/OQwbOL6NeQFTpKlDP3kyEXXiAVYyFBSlQW7xe7tvdGlZ2sbMqu7khgVtUT
NZNavSEfltAqwI26ybFAOAq7QmdOh67JnH0McuLaBvZrrAAjx9VxLuYGBC+LvwufUreGJ5VPmLSj
9DetWvmm1sWJiRpglNBFkU+qpSqYD9EcP0qbnaXFpsBujqPxIxj68MgIB9vtEBw4nIfPZT7/sRxJ
5qiIPqM6f+/z2D3P5bT0i8Zny7a+ZNMEH92E9meHxiEkKrUN51iAIsJawiZGXrCLoMq43gsiNN73
Zq52auYQ6TRctWNVNVeXyx99rsPJgA9ikq54gun0kypRPWfiq+o7clrRyMUyosdDRcg5FU3DlGgF
t753z8IctEOt10/VjOgb6DiJ+jbZNO5AlEfyeORQ113GwdCWgkMyd9HGG/XEB7TPxAmjDVpcqa1m
ZnLXYr6nUlivkO0xr9csXbX+VGfZq2aV83E225dajO2u6voWnxzcFtpmsol3kI1cRqU052Iclu47
Id5sY1ViXXmhupnR0rT609T1/AgmkvPZTKuZYBFhgkefCYLQyU3E1WnKcK+Iw4R6lj4Rt8JEvfyp
KEz9auYMBZz0yhh7YJTWyy3ltj7GNgm5RnbHKaTAmrWFVESmhp3UVHdmGDZvosbtVvNg0pUzVNYm
SiAEcsmbn62ThQ2b4uDo9d+HQmAhiEY/GAfrouYPrYrmTyyR9T4bwdcpw3VWeL68rfJS+Wz2prGt
DUYm/z61cnJXIoh+L/EdA1fHVz+OCAQJbQ9sbQUUghQMrmgeBl6ItZGzYrsmk5e59I6olsUjjuaX
rHHLhwRgHAbO+ILDtdgJI++p9Wnzp6or/xrBLmeDplNHzX6mY+ZL+IlLiwLYKJD5/s/MvPkhnCy9
zLH11SfQRTDoMG9w9h1L6VnStHGJ4VhuRhnfcFzRiqKspQqFQZLu9E+waZ4Cl19fpIr+ruby1jS1
2BurjWfpkc83x5lUhN1G0JVwLCJcHtJtaHXncHwm1SkBrdTNOl6CBjaP4zrIjP6IgzR40sgzGxPT
i/5hy6A9R27CO7Ck87OnrntVV81PKRDXm4ycUqbADFvyaEm2M/IswdYSs3WnevxQ6c1PEOpfdr4U
Pc3MlY2oKZnAo4EA2vETIclwiELS1RUH+IzD9YhmwsbbvYdm3lBw3pCb4MKK/hb6NeFAlim0klp/
swp6tAeIknCjEIKMBudkGtoGzkX6oTSDWT4yQN/OYm11qFdR3n5NpJU2XOUZf9QaZwDRy1OOOeog
MovijorAMak2oOL2zxy15qXV1LR6T9ezLoxtUVXdSQ0knl2snBFXbRR5S7bwZwadoF3MHixrVN2S
rMCJm/+pZXk8t2Sl11XFat0bDeqB9+45RnYOyQ2286ROEGjIlJjNWF4BUpf+PKgEroKDDzEzxttk
Gr+swh0PVsumgc/krInuFk9MzVOX0T+uTKZWDMMoVs6NpwiDrN6JRxnAry0GNW0rpb+HgZgOUuAj
XA4qk97zwcZu1I70rErRITUN4N4o4z72rldswq48WAx1fOIfus/wghxolMPYqmR4aIXmbGVgkr51
NMLTDrqPZpOOz1V+6NBqK1eWD4Jm+BjLYR+PXIbMwUkv9qc79LQXwvba9VzN6aL67w+hpxVbdAhr
3dqfxZiad5SA4siSSr0QzbXXsD4ZzBeOsWm+V+pqORwCwoZim4H/pSU7As8s3fat8DGISb+siUMi
dO1EP43UGBYQKUTmHJrlTaMHQfLWhOMHlsNDoeKO84vMmS9TUx1Atq8DJ/ObnJW5NtxzZS1RQLiq
zZC225ZB0ymqIeQRmsafYeiWX5ecaMfWcK+NmiZMT3a74RxP+Y47EaPs87XgTrnpyKzzblvKHtqN
vEMd4/g1l+yWRfzHaQP0jqk/lYsFoydNw6WnRdBoehI3+qQQgxmkHButZxwQY9BeT8PsruXyXpJ0
4J6n0jCYk8xe5BNaRjGPRENf2/QrpCztaNmYsBoejeO/T//9CXDip2pJB//PPyr78E8xtdiicjEc
Y6u5if4zxPh0mIFzb62y2bdaj9wwDz54L4avQRtvSU9VGKl6PxkM+eyU0g/apHjKIjiFYrDzh0pN
bvwOrjySTojGM+dHYycSlIpMP5cFQau2bl4rLwn2xAjsddCTJWjkhwyYBzC4POdBnxydeKDDEF89
Cf2cPjFMTQiZrGoJQm7k6GvwJC9Z4bqsxQSWE1X+YI2osSob1ZPGO7zSEyqKBswe5C55J1MuA4Jj
yjkAuOZOh/1Ay50ZHEZCyNuiDWlZL+3yntBCfu+b+q8Mw/fE0DpfOGPOATGWN6v6NVhLpKDl+MGa
weG/jXHRVm+WsRzowHrx+6jGVccppsFbqonLzFnv1CWhuUgw3oYp9ZPbQtDS8ky/xQw0zlOLhhyA
lfJIZtjsTT7ScLWaVfzLdDgh1bP1YTvmzlbhfEHr9XNdHXGRhXgT+Bq1rA8euwyXWep+mrZ0tilO
j2c3HkJfB/KxJCOtdZITItYb4wKLK3tXuY4FhRiY1ZEFBxm4NuFz0VMlnGvvsMR2FSXB0bgd8BTj
VpubYz1RXo1f4RAG1EIqDMP3tG5fePn6Ne5P+6TKzGUFwukbzu+6k+efmasnh5wK6q1HHP3c6VCX
nfEiuVfToql355mq6beKkV1fyHhtm4x35k7XUR1Nk7NSFN56pvWsImNwYsb/G5kF8rmHDz00WGBh
juZXCJmzb+bIrnWQ4aLPHrQiaUR/vcPoRtkzWHvjFUMeiWBmbd6Qwa4jqVFP80sZ5r+SnDYCzjLQ
H9vujfqM77mGlMn57jRBmNk0pLjv6Bkdies/eq/GTQ9BZD8aNiaUaR7vBnJyjEB5RntWezz6LPAg
Pk5GcOtG74e6lvjZq3/FPf4VxTbl17X23ExfUatXmM5FvZfetWtwVsuGAXAwuNraI6P3jnTmbBhh
1sAT1fd002psjEu148Ck+MBvkQIKx/0aBaNYxNe1lGF2FZ75gZeGdsRHDZVu21pKrLMWM/s0BOeK
fDR8D+3ZpsPo1qRcSrSGJ0vDyTTmdRmuK9HieoqJfGrzdWhh8GlK+6osSg0cUaH31iF4NFdlvmFU
2qU2spS9KaaLAu/4xhF58JxwgVjZdK37qgDQoMFcu9l4IHJDM9i4+M3WivdaweljP41ORDymfWmG
WTw7aNwHFOgS63Yj1nFRfHOb2SPBFiS2540u6ukKpnIz6ko94VrN/Tx1242lpdFdznG4JXSV7Jgf
5Mqe35Gtmb/bSHNDHOhY0Ki4doi3w7DOLqE2NmhrTN9obmKMWmkejlz4gZ6bSm5RUvzgCtvrDi4Z
1TT3CIzCrjc/6Z2Rvj67zttk2ZfOK7HFM5l4GtiAQphO+7qJusPgcuwtcb7mM/WpnOL/ZkLOjyh2
Zuj/9bDriz7ZJ6yvbIJ8BbNVKPxatIbNOW+ncO4OjiOvcTQkFyzO6SVyneRilwUvRM0KqrTwT6SZ
8mha9Ahx+1yzeJRrVyMmNobTZw0h4T5bdrxrKt7N/z6FOGXtQs5ja0IETB94tVdYP6mRJzh6Vy5l
iJn9ZFNUWMVkTe6NdPPTv08katRZ9kuTKiCcGejAEl42qGOa5myjjYypcWbgrEdgtjdGwOmavQL9
NDe4bpvUtSK24iM0AX4jS6/MRLmnsdLgPS4fIiecVzSUvXApQIrCnbozlcnYZj4QNzHurSPVI6ve
2KGnNfwHuWOTSl8MBuUHAJT5mjt7dRad/bdiVkMNC31MRf8YtNC941BtNXwLFrDFncjr+hEl+nQR
Q3FPHK84W331Xea40JCvugjzgxky4B2pKhtM5BTh0MIIQtVLMdR6efUrSVR9ipNtMFJbaAEcobkG
U1Q5eH9kt2DcQvo18LFggrHuExDnk+J3vjVG76QPDG+qMQFbn6N/mWP90LSeS20T+20l/hpugw6X
f0eWC4KmKUbfltW+I63I6aAA6UG1W5ZI7s947QksI2fTrLKxDWM4sgYAJ4u8fK9FRPRG67EsafTv
ASUeOnH2AtxKssrJWszTp11+hzH/Q6vF3UsVRP02dktvhSuYbVVT8g4sCIqqk55ctU3mxjtaNbKe
6YX6tqorBn1OzWGP6MS2EBYMxkEP/SlQLna3dCOLqj6XETYa4F7pbvaMEpNRmx37oLprlnvqJxDB
VsamVOTWzDXKyTZ2or0HlrtYgiGkeyjQq4gyIK5kufuRcOlbTzoLGC8WV+oSpQk/AheKbwtr0TsR
3YLr6xde+vJNp3GP3qhx5za5e2tICe80m3c38Gb71cvG2whaZ60NLvqUEzk3xzY33OHze+r+0grp
PVwrpJBMDOPp36f5nBF5SLExiriqN/FyGeS0UT0a4c/sr8QhwgJ3vvXS9FzAmpDxYyRgI8SN95IO
Qh0NhpHsyeNFm3G+RxVpnSyn7a/oqTgVzLtwjGnFbdw2RRP87npOjXUSO+dwHn5AHbtrsiRHo7QM
io6YoGbdDaYgWM+Wrblz17gUrGOf9t1WNdLcOHPSnuteAQh1hn6Nc8G9keceV1Zd+bIr2odLoV2Q
hRppCw7VITM6PyRZw7iy6TZaxsipSxN+qMyuPlKTgEPt0amYtfMPkn+IjDXtlRMzNonVIQOItc4k
P5OaTox9d3SXNNeYVV3a8fCoMMqsKghm6xRwymqxSKIlOXg+53pvjvi6TCszNtWiJ6pqsMmkOPa5
VXq2HxSNCnnXIsC4s7+wBkaQR4EZyJOxdaqxubaDUle8ah+5zKbdEHMlQDGDYU2ZN96XS+YYr2Xo
UAEYYrtO0JSamgmkhdqlZt14jt1AgFW0kgNuxZmhGl5ymCOFblLUO0yQ2qW5hgbdrguXi7A+5DiC
ImufZ3P2mHtuObGsXzom9TbLxi6quWa3dowxX2/vjtYc2bFx2lgJOCydiz7+0rIrUxoJeeKpdM43
si8wGIVM8UrX6v1UuUREa+H4WRDsAlc9QV/odm1s3eOaOwanoh8HbKovvLDwrTb7NLucU6xE1fN6
jQxYsjen9G9uJM1F9jB5uionGhykHS1VNsvHMq6bATFb4asV5tIvAv2uO2aMATl7xYOFh3AhU6RN
udeSOnhxM7VrJw1YXJ790QEM49Ps9mleM8bhoALYdhlTALvAEtz34CMIedp4mhiZ7gPVt5uITO2a
SPOCxDO3wZTN8NNN8zx+uYY2shQApmlV3287rXoq7MoDEGfrK0F9pReKzE+L4dXihX3KAAEdItf4
qgIPjKzomMHFyUaFyUdQuI4PnIjaPu4e3CsYkGAsfsLVqW1UqvErn4kvQSQjoGO/tppF3rmNDszv
ujUe4qVub1BnjvUbs+/Lr2DgV7o0k851Hu65U8RCletCmCFhuHalSHxdBq/LVh1pBcpRddJ1Vbnz
XNkesXd8Y4jKOZrFDXMa8Q0CGuJlz8PLEWnP4dJdh16Q/MAm2SY55WyUomggg2dzMxULWYWkzVsW
GQwVakv/GqHxJMYyB205qSUwgvdE3j4CdStNNb+qKf9bZjFvQcTdHWZYLPSOd0tUjrCfYL1zFVWm
0nG3ZGZ9vdUDamXdZw1K1qGLsRAXDF5uLhJfUmjuXqWorNBYdq4c74KB0MrojVc2Y0aVFEEC+NL5
bXbaOhvR0PtRUcZeDtPezMczSXCsBWLeh2AMcYD3TP4gltNnyiXKAA230qJx35l2uq5C581RzVk3
2ILhTd07NCoexd5ciZ7nVNfCm2ic2reIp+SUR69xi3+OnVFv+iRj0SgSbz2+2jZt99mQMQ9ZVFwS
Rkeu5+ZZau5MvoHnPIw1h26gYO0EMZemvD6aWuXSnibo9Aa/vu4DnlFPatNpiCuwYG0RYlArzrNw
4M7k/Vsmw3sW9um36P+qLjLfC0fil0qtlTDGRUXQ6Dq30gpWNQBXxlN8Z5leRYz5S+rWeBS42wlD
f5lZ3nw6mo1LQhfhxcT8utIKpolFkhDaKGzEOy5pzxajIG7ZVBxkZVTtQ4LgfpEDpBGTqtax1c1r
bsBdINMLXLAlKfni4RLZlxaHigK8667o8F05MSNFl/sUjsed2T2aIaEQMJYeisZwM63OuGZTektq
s+Dw7eUvHCn9vDbivaOgnDt2hA03b5uDXeWXBJD5b2So7yIZX4c6Qekq+uFsw9xcg0lhu5Ik0QDO
SyHkir2nWKF7IymDKeRSoOm71g2D7WS1j6ly0Q8m9FrGBOs0gRBnM0Q0O/1CPdB311tvcMLzjWJ6
OrTn1HqyDShWsekx6mJ6pMsGcYBMxksaS/RIPOKRlpa+F2U9ZfQCBGJv+H2eexfs0hmKsqH3qDoG
vlqiUcMNEPq2hN1IpP2Ztj954mBhr3P2SjzRuNJMd35JIse91xgaLTvFxx9WT3Ctpzup0k/sV5Kl
mXMYjDSxiociPNsWli3QjtUmBwR26mXb+F4KZSqO3v/9XCKyQlAqoKmzsG33hMZSajrNPXZosQti
rn2FW+Cjhc5FXHxwgg0UgnjthV0If6zipOOMr2PnnRvdvJsdzre0Ii9Sth9iiatXhPnx9eu/6yVO
282iWtlj3R0CW52KyjB2ntnQ20eDjdl7tu/Y6haOcXL594GIerAZlWwf5qmsjWbpM8x2ivIJDOtB
91xOprYhr0M/aEyWZjCm6OA1UBvm3r5Mrss7wLC0a+oWv/S+mk66zB9AszOyNvlR2rwfRnRNmhj4
Lmlc4oGFQNx3rnnJvQz0fBOfyasYT4I30mWyvIcenBRJgmPOX16izOVB6R61ZjSfe055ZkbtOIci
vFTY4yXpzc2YGTMTdc1cM9AjujL0TDCxEa6DcV5oek67SYdCbJypRtl387WCp+8bQribFoRfJYZX
MdsaU0qGQg5T4wuhdziWnPTr6qGNcX4vsYi/RlQd4Vrbll5es6a65QV5fSuTiGYgio6JJPC4knBc
5u0Zlzi72bQF7kfHAM+bYsp1alxMc/cKoUOhdnCdTjtv3I8mYFoT32TQXceiUJ9lCq7LKNJbNE6l
b2he+8Y/cOwCtkZWfDScbrYjKj46tIr2WmMzoVpGID1Im42RlfZzKxkjtXVibMsYvjOIVo73TWAy
BsD2UKeab+Lc2ptdzcGkXhoGoulcBVmyryf3lifWeMolQaMxWS4P4CR8FsQzxx2DU3Ck9pbd/Knq
FvFuscFF0yILk6re992e4wyJkXLau64wz2F9CwAp7ixOuJsIPIIZFOFpCbgJPU5Pff9uj1lydivv
R6ub8EI4jpSq0Dg5TIutUaciAw0+QvSa8HjnFTxcz36usfXhf4mMfWs5m3wJ/v/7ME1obHTIFIcS
GpGPsMl5JAH1jqcWDJurLJpDO4jFBZo+g/+1XdzmEnNvtSBw3RLeRpCH+SnJ5hfKExguBOW8qUyT
XFLuPXuTYTFHwpk21XBfSdv9GpA/V4M2ts/JmPMB4gRJyOFFl79mKx+fx9IG8ZbZx6ricCNFRlix
am3f6xp3Z3RBuCOos/PiPHkrLe03VL9jp6fwvDTiq2mw9EKXc3SuBSUafda9TKVmnLwKV24aBPOn
1cMqcNKavaYZ7rbJU4z7Ff/f1vHi8LcpWm6aemKwkCZ8vRGTN2Z3QT8qZiIQNt9BMgePLMBgnnQ7
pqL2gcnZp2p4i5cA+N+ClEKKnnMFZaUdUdGoesQsnnkBfKDV5pNFlt6jf2BNntC66vYfz3aqByyr
d8dCyIt6rD8AFqzsakTVTw61IwnfG/gJCzRGQGaCawutoHgh4SZ4L9ZQj93qWaur82TD5wLVsLbk
zGbk5f16SrqUQUWir+YCtYqFt9/oeSL3c1qcyK/YNCksDMeZVvUgyeWuK5alFpcQaTKOmkGnqkdI
v0vY/XhW57CKGAT+rGRD8K/6bariwxVvLW5WXyurn7qAj1vYgi2VfWxowlViVO0x5Anc59TlqMj7
0xbylUlDucMCEmP/8PRTPNu3sFYgKDLvCUIWiT5dfHaTXuwlnTzkL7R+pfWDOCmBgSupn4S5yUPP
QrWU3dYhW+/HzVKa7uAeZxqWHOQ8kRJ0DcY1NJcXVohToxm+a6FIFsAU3Cf5dzKb3Rld8uq4QXku
CMG15Iw30+A9IO9uSCWhw/bxsxWMWyzzwT4EidkxHed5jHgFpnBH/lFwcK8qis1qFx9Khvc/mPDe
2Aw62g7OSlFaBB36yDkQyHikNiwLUhJ5YCOE5+FTOtbEr5uYtpPU7n09rJ/tSqcAhvMVf930U880
JsRB+RKhBR/GFpRhFVJlVqXTBe7LklrBtWfHpbs3MTZOYsHl1S0tntigObt2exK4+2F+q+g/XU74
nRs9BRqjRnOywSPXrreueucEU3jmmEKn6KiRFmBO2cHCdt7bWPsVcP0+dXLrWuax73RkhgpkrqcU
iAumN1kYRMewlTh3CgytYWKWhwmmxSA5ENstz5Cra8POc6aMfSezWMZBaaN23MsEhq20myuB3uLM
D3QIMNkMgQE0hbFoj06+msqhfAsTbzM15g1qY88YkL7PnOEbKAYLvPCUkz/lnluJ6stttBgHexTv
4rGgqgoa5FwrvC2kKBD8X/8h1P6fdbT9fwgbMyzHpYX2/1A28d1M3wVlrn8o7wC0Qtn3f/0//4Ua
kzRJSMN2uN86NKTpfLX/6piw/8MWltB1g2/h4Rfm3/wPa4wqCWBjhm6CezZ1eGf/zRqT/yHoReBf
mYb+D132f1E0YUj3f4WaS/Q907PoLJQW8HKMjP8b1Dw1zMhM06jYxbr5Wo0Ajge1191ueCljqJsZ
oJjdwASHG8ix6yHv5HOBcI7zrlwseJJrg4VfN3A+zLKrX0fzPOPYaxfrHvzUL6IeGnYW6BKLvW/C
5ycWw18Oh3YxAMLixQcPAHIfyvBFn5J8C0gP8X6xDlICoK4tbkLagS48Ss6uaQzgHCAdGRKYi1sB
AvhiR4T5kfjuYlGsF7Nip+OvGqPS8IcMfouYmwlU/VhsEDvy7TC6bE5YH1v1Bzvawq7HFNmSYcTR
KhAqBXKXGGEOpZpt+sXYW5jLnXlDdK79xlLDclbi326bO0MB/ViVWAh7Rvk7Vol8NYgPja/+3jX0
WTN1xAFpFJheKNfKMkuysHnj0e3Ct1ZfLu5gnZrXtjJfMoW2C1PmZZA86/hqAGlIBUjepge+EbcA
/3ddPwU1CxkGyidTbCLiNST0v/smbFYt/EtU6PKYlnKEIdNizUulz9f4a09Bu8LfuW1remr1GGRv
BaKeXiNmv+l7DnV5o2m2xUQDhsJ41Cxn3nEcd1fMPKBZfXjY3QoPLY8k9Ca3vMr3KtmsqEz6MBiC
Jpl5xu7ACJpqAl4rnA1hRdAmMHnd03dBQx7OngGWPVyf9WBbuEjA/QzcIB0mNRnxYL8RzXrU4q+p
Jyg69hQHeU+GU4VHu1F/ArrjN3xv9mZ0BI5Kyao1aILqQ+0X46cDGvB5nHRgFMuEjJ4qzDbGS5zc
+Iv/EEJ+L/GSHjSbQnYXn0Yo7Y2ECAS4C8Kvo3vUlYJhXdnFQi6CkDrGZ/DkmA0TBtgNSBpTUSyA
qincGfZpvG7iYTpJM34KoQVCTHFfOjv9FFj3SE6TNLWT321gJk+Jan7bf+ELFIzsV06q0zkh9e3U
GKcKtvXK6qjvDOgcX7VMbNdYLgy3e0pk/d3H8XMce4dsTuaj4iIQcLnmE3utEyLceiQ2wbh0fwt+
cwMvP3RbBKCVU1fJhsFQtQpSKh0qdow5rq+aBQi5FWo3Zf0qsgBx9Lp9s0L1DAeXFOqsbcY6i55t
vJ9uYP8auow+GS2j0zx2tpVrHsEQYQRLgmkTdLbfeIzHg15/GcMef878OsTODRZUs8Lp+sQ9J1p7
RAWKkcepz74GoLBH/HPpStd54NomuSUW4rOtiWePyofecf9mQXzJQsY+HjezjLWE5DT6Br75geMp
KbialjYDhTVIq7/2oNpXwD9/aFBtXwX0LH62+KYFRbMrgdPCcVfDtdUY/BedDHypCDAljXqxUFa3
wczZPY5JE8AUMsgAcLYzdY522Svzkuoy6DLZ9eq7UmUJWK9mlkuWH8dGc0kr3dey4HkK+uwwRxNm
xGJYahjwVhNWvYjQ4fo7RJ7fJ9Grzbv+1rjq3uLhO9Oph4l/Kju/7XHpaxQphAslTpVqr2rSV4Ap
21PfkBGrCaZsbajuxxoLPHaj7gWEHDGn4ZNrVvBep+HzZNSPNM8w5s2dHxvatEGXFkdvgnkCmfAd
S8yB83eC1Vrol4GL+WV0zD9heet5LPzY1gBAVvLF1su3Nohupkn7cCiRh0KZ6Vs0FdoLyxFcl+O5
q8DI9R1Me5h9Up1z/ipnKCEE1qaRa73bdDvSAcVqxBXlw9kA3K1cm/twpY6C0G9WA9EY8egh89fg
Ttj8nkZDPzXN9PCyUJ3a4sZFTWJlboitNiQDMmekM9AMtq4WWadodHsOcNoqCtJ6N1S30FmaiQZa
f8MQyThGqm5C9o80wr6hZigLJqLOsWyZPNoCQ0Ln/Jh29sKl9wMxXd/1KPRrFOZHfVUD5KxK1+pV
7tgfg0rv8BA5QLco99ivgbl6H12CvUr3Tk01EC3iRr8qyRhCU46Y5GO50yOpQIXVPx17wbpFBTNn
8trF8o0VaohMqMIL0LYwux/d4Fp6WMWHPvhJkWXXNlUQMBrcv4n4ajtim0Amx1VOkr60MI0Uk6Vv
F4cbq1y1ZSucV9DV3kwnq3dqslgcmTBqsgnXaqj+Non6ix+KeeHhP3k7k+XIlTS9vov2KMPkGMyk
XgRinhjBmdzAkplMzJNjxtP3cbbK1NUymUkbbVh17daQlwwC7v//nfPVqJIQwRQf2MqfyiRC4S0W
JqBIn1qj8Vbl3N95NLUbVNh8f8VfUdgjt+vofZqNJ0488iAn8RKRPOPv1k+88VDacLdm3tRFH5iB
WafXzjavGV+S1wlm/51Z98Khs1OAD6LJIt0WzLMDu/7l6dUbE+Nfde00HBls1AYLxpOzMZW3Et6F
7tBdpcREzTgvu7lpnlrjNMYF6+N34lDXkLxzO+T4RBsiF24peER37l87Ij8Du8OrQTb3yALIiTJO
uDHZ15yVzwqpHm1ZBimi1kCmxF4YBxFrWn3k56Hlk+Kju2XXTyuZDq9I2X+Tdr0XordpVMmzde7k
QSu5NQ90rgRI+YCU8NrANVhbkrshy2n51mlMhaZf6Lg6TDAsaYyWaNZQDw+kHgjfkmMNCK+980Qz
t57hsp7oZCB7LvAmgz/VDqU6FzrIPz2b1zZjYcgMuF1KUr9EEXhliYHMnU90LN0bSwDCxd0uib9D
EoF8y2asgLz5OyoDdgx1iDE10Fc6qPbQUsPVT90Zb/06oW91lRjlj0BhYiTsncIKJ6oqFOBeVwYI
2qo1nXWhquu4RoN2zBxxTw30VNhGx9U4cLUxp2RvDVMRsJD8SP2OX+vprtPmd2YasM75pe+i/Nwl
UAL27HOJq7/CFLsmmWhKHmHMSy++0wIWbq1wTnke8PattG8OixWFbeA/y7QpJJ1lHNBOrVPSd9lO
N6ut4y3pUprD8/YQi2/bS7OggfRhxF/l2zIlC9J72YFT9YKUaHjn/JkeFyvCBN5XxO/1eFNnVnvR
k+7ewZAFQ4GZIqwssdXcQ5UN7lM8PbkRaUIfSHPFYuzJ9VGu0gX4R5viOZg877H13kvAfj5lhIas
LPyb+gtcLU2MfvxNGGXZ1oU4sJp+CO3MfXXTX1o/ZZsYUHWmwmSGT9pYczd/LCa/urFLyrgensic
TXvdVbhbrR3Sgb/vZfl+yvooMBXAHrblk1NAELBjejDUqWGyaCICwajXqgMniZnm9iQICFbbDVg7
YegXu+b+mNb6PudHtQ3j/BEP2Uue33VnMgKXdBvBLb7Q+QorMEZ7GTlf48gvLOlXgh68V7Dp1qyX
qDekk5YC2vw7zvnYVB48N3ga1G1Yw//hn698/oGmodzGMxvdthk3pcjqg5VGyb5ka0JNXbS26dlY
D5VeXcze3mYyeuWIHB+iMmeesC2FWVE6ND9TBmWd2bH/ZXYzB92UXPNsTvegKeY6KqI15Gd/7C07
3pkZmG+75PUzNjdHNBeAobCevOd4BvWZYbaSjNSM7uQfyZjLkxfx/s9jrVuDVSa7jtDlCksckSud
AEKKSdC3bP9c2j3jVU6bJ5Dt+DiXcjn4TD62Ux4eCfDVd5hdXf6RIXHNaZD5eVBf0nIbuka7HZM4
P8xRZBxpBEI+5UlsAEZ+6g3qLqHTQRg8g4FGnHy0iX4PmwnwfaFmRw+17BDVHL8T6kvuLpcbthTx
QuFdGGSzb+waA6VpyU2kyi2d36AY3HuBKcgEy+CGx3lQW6Q54oznvVsV67SYuiupInNLvxh8dOay
mCjgPcD0snPojHmQd964HezcekQJ8tbk7nteLPNzE/cpy51gEkCUQwQ9TtlEw+EIMalBFPgaGfUV
LeS9x0ZzagqTw42mf5m5O96oiWAZ1+mMrV1X54ng7aF09GApMKaNNJScFrNJ8AMM06s/Tc8yxj/p
9d2znusJLSkUkYDkMW5tY94Fg0kotAdxHX3z2ve0Fi2e9knU/laK0LyJlPS8KopYDcx17aFFM6cb
REMNYeISaVI+xeJP7lT0R8ANFKjtLmgVi3WC43mDUCba4LS/MUZsdpVZO5s4jlxCDVUHK+pZn6OV
PZragaNm9oBklndljSG2V64zhvacA/gh78fcjHe23RH2rqJtR9XvLRM/H796X2XJsg/HMH9GpRVR
xtOK5ncbLfwnfPnKTYTSLT5ih7615COqOKLQzPAqYY/P9mSYu2wiE5PpUB4JWp4NPXU+ecTw82cG
lhmVd2FX7JGfmd/yQfevCOP2hleKrSvbuxY5Dyyf1R3zoST4nWOZO/tNbF3MBcO97dLShoT0UZlI
HyHjD1ZS/TFrdjvS9RhFpZBZEdzdthV8D3ILDsNgzJ3Fr0ZCy0+YJeIghhScRrDmrokrDcI8oUli
2yo7Ao95yqGvBooXHWoOl6z9PYrI/rTOLh9M7047RhUO840OErSkE7rCKXVnzs4eygUjOjdJ9Uuv
e+9CK9Ol0wfrqcsLMpSR5ewGPhukPDF9RJmR8OnWiMrl+q/O5TFocU9yhRVuFnMaTlFuU+/bhrCF
POCE5XdXEzvugyOXLS3N3M5aR/9oXO2d06z7h2zyRstsng755OzqsTa3TsbLYBLUPiY+N2pCgnJD
jKBEo5ibYMb42XMbRS6+uOY0akO1GZLa/MQ/tqon4X75Fdo+t1tIyCAE3jSapt2rXlvbctoh8HCe
kUFNj433UhpHv/cn/Lzs9qoEGY3FAfU6jnePMf9nymBvIq8b8AOgPDIf71Fs199iZszH9+k9Rigs
Evvc8cQfOVlywPCrkoRxUtWXoe7cbTEBw1XRXF+M3ud8Y4TVnveEfo05ZzpWo9wk2I2n/nWa6Uv2
7crldQGC1WV4PotKvsa1Zn9E1m+9EPqRV7azLijqWYd+VDwy2TkBfaW8ehaPzBr5jWykBgnjT3Lj
NwpX02AN+KZW7k4vZnvd8RR6dm03pXvG099TWX8XtTP/NmNEYDiK/kjERO2gpdcqZFJi+eawgVcn
/G4k82ukwUAZFruVCZ+Uei3UTKLp3MzNhOhwRJ4JzasZOf06oXCIb1gYI3kE1qDjwtpbdfGGYk9e
0eJHj6XWPFbTXSxW/Ncis9t850Nmv9stqTqvmsiLD/iFsqxrAdzy7UIZzBlLdEMirTUeam+BDjFJ
frg5PdAziZmt588fpoivqKLTXTilw05vxXbiMXZ2Iti6gVJNrZDRS9+wBy+97GMoS0ONo/tdOsYR
Sg+sK0PTuSvqj5qHPHTzU1Mmf5tox6lvfKV+hSuwALKZc38/5yLZjBlCdU7yVBNVNd+RaDdnY1C4
XXZuSotcWJqqk/kTY4P4cVFNoE7HAdioko0k9rLjIawz2gh5aOfJmcR6tgutOt3KhupOyt35yVms
gUzU4wdrBiOcTPQpfV/BUM0sGys/uqKYPHScZBD+ZnAnLc9Db2Ky4NlED9m0rdqkyfYM1eOb5Ran
uohfsc84O9fM92KeErClhnO0555Jfsi16YliXTe5sXXaOEOkSBgnG/Z8v8RNxuDeuuXcSBzVt5Ex
WzAuvkXeBRpXrzCIcnxLSFYyQqDro76ODkGjIqUVbjH9jZB9uAWWTncNIC4EtaW9ZJ3+4oT6uGl0
q9vUsGwc9mbc1YUf7ztO9quIIeZJUwvPuCRNRFiI01Z1Eori0PqCwyJcR6UIj16xHo2iPkbFf1AH
YTLJIT/fNrVg6qOjebEzyRoqlJu0xRth1GCTs/TOZcNmSJEmVghz0hEbCRWFQqoDHqXtDw2AyqJI
lUYxK2x4oFfslg1B5RAotrVd1abLxlO0Sw/2kir+xSNYz/mDWoMlOpiKkanoWTIppsssA/LjxOW5
u/oooVX9CdXtuk2Utvmo5pDOl8QpN7WOqv/ni1T/Djyl2LmK2rE+DMXwxIrmccn38Bbig0Ct6xOa
EQy3zE08gAMDKT+SQAaKxHTitbcgh8CLER2GDg0THwvAGQumyFR0kdZWeCfgjUpFHoWKQcoVjSTB
kii0yo+zVfj8IcGVWO/9gQyhDxGcqVBcU6WaubPFe8qH5Dgtk/HQU5ZGUxDk9+Qxs3KyqtiHwFK2
oqZSjNyUQMwHNtS/vSaab6S7aST1efXOrVFBDbrVldadAGLVdvuTZs5sUaFrQpCtHrKgUgyXVDSX
1OG66t482bNITvSZdSgf+AEiUrYgOSHCUGTgGNqmihTrSJEUih2bFUWWBhghGUOvSiJvF5qnv0KG
K2s6hJO1gELLFY5mKTAtVYgaKZ8ymBS2FsGvsZtHw5TZDtWh4xfao3KHq3QNzGZQWEmaym24co26
5x2oCsb0lwLKMUWrFTiXOVG8JRRM2hKXTVSO8kyRdPfG4jhYsM/luLD3Hrzmrmwxi8YGUSt60Fai
HoiHowXaWArjI/D7aUT1Fwqww4L95lGw8djQbc2J3T1mCgZsFBZYtZJxlN99LS3NWpqD5hrvCb+l
tCWeCzx3E3VmqjdVAYfF0A5Hm7x6QHMBOh4FJnYKUYwUrDjE3JFl16LwojvzyHO/5VJLwGNqwYNW
+qqRgI8dBGSkUEhfQZEedOTo9sMDCHHMT4ySC8k8Z4SljBVU6Si8ktmpoD1+j1QBYEohmJT6fQoF
Zc4Kz/wTKVSzVNBmAr2ZKYwzckrYElJ8kGE7f8n/RmlSPMyD1u+EwkA1HyDUQqNWs9N7apzxmXFe
+TRDj7oKI63Zt64nnxMzvP8TC0xOT3HNSUMBqDjeGQ8oKJULxEZAqUKx9OdOcayEdgjSK5j15y9B
6v1Np1BXVKgxJj7w11CBsN3y7iswNlJ/5MLZJYqb/fmCoHBjnmiKW+6RgmsNhdkSakdtqtBbjZjL
2lE4bq3A3EwhupOCdSeF7ToDAK8JyVvyEdmwDkD44vbZtQgPhcJ+tQUA2FIH6Z9/10EH2woTduGF
MwUOOwoh9hRMnC1QxQovbhRo7HwZCjvmxQKAzOyRLWm+DhWcnCtMmUN3eckUukzAC/lU+ea7eXtm
TtruyrF5XpTodvaTF3cBgQ4VDO0k21TB0cXyOLPZuRLE0Wg+BKAOFUrNP12KRgBKQyjQOlfINeFI
CcS6bRWMTWkYbzyDoocQUQp2+Ye5rChgsJ2z63r+LRpoIw91c1/1sjoyGTIAudRFzflMe2DwGCoc
fHF80OHEQ3hxV4HjsULIu0F6q94Ojb2o2nrHB4bkm+E+W2nIE0th6JEC0rUZND2ytHpjT4vKR5AN
GH3/fSmNz66KkzN07XnpbZcwTfG2KOzdhH8v4eBnBcTj7D/0CpFH8hIdC4XN+yrrfCFSCCVtZU8W
M8LTz5eRrNyqy3KDyhnvlCkcP4LL7woAfUKwD45C9pW4ZVYQfwrNH/fWk4o4MM8ernHViT0D3fnA
In41VM0CVDDxSFGCgB5TAFhV9uBPyANspREwYd9qJRYQE+PCTss8rgHvnpIPJEpD4Ckhga3UBFwv
Np3gm15pDWT+YJ0GG6zPaXgQ6GOq7ZHB2gx0CnSgo7UVY+qcJnpTNwxHiLQoQUI9oUqQSprA8RAd
cNLeeyVUWPr03RBpDKAFYIoobef2dR4YM6q7iSPbFVjkYNsXIq+c63syISbqmAxaHZdDqKQOudI7
JKwKzppE+TD/2B90JYKYsKQe7C498M/M+2eQJ6IZ7SpF3hnESiVR4pTQlVxiUJoJRwknIlZxjVJQ
WKIbN52jvWpKT0H0JtuwN4rWnUmWnZF7f4jxWUxKbGHOJFJrXpIYL5ryTrylevU4/EulxHCUHMPC
klH86DKUOCMxSVBF9lIcRqwafIAMomvao16VDjpRAy1OCOSH3Ex30O9bPfls3WR54NOK6migEY7e
99twQOXbkM0KEjMjiDu0Vz3SrXvSO2tXmn2wxFP0Uo0c/ZBaMqIZQH7mMr5Iw7wR/8r3uVKKSCUX
CbGMsBMg486UWvOrz3hBRFIpJUmGmwQcEIFANcxBqcQlzPua1dwA5HiK3xjRm2QNohNTKU/KH/kJ
7+B0TMUenPOhVoKUQalSyFSYV02gT9F4ke64OuXbAbeK3241JV6RRr227Ka+946tPXG1oA0JMYQ3
NRvX5DNN6gydesZ4s1IiF9JqBGOU3CX+8bxYLcoX3Gtss9RJxSPPzwmJ+r887f+MtTjXmT48u+ky
M18tEl7dXr1z0aDvEywzldLNuEo8E9lIIEINR3w19/x/kYA8tUpVU/BcvrtKX6MVSOUXNkM7DKeC
9/6CeloJb7Q0fZ2VAgdv4u//v/EPmgl/V/Uskyju/m33XV1/Fd/tf/+XUMi//etftv/x19F3tf7V
/fqXv9j8xDHu/becH7/bPu/+GZNQ/8n/27/5P0Mdz3P9/T/+268/RVKuE7Yvye/uP+c9uGqSmvg/
R0T45f4l//f/wn/kQzzvH5ZuCVBl3xHYISzjn/kQz/qHZeFJcxyGu5YwxP/Kh5iESkziGp5nUEfn
uyapjn/mQ+x/8N9wiI/ourBcMiL/L110PPqptfuXLjr+fzwL1MwWwvb53/wvAZEGnWlb+oW1I6To
LeO49Ygur1MeDwzYKMZqqh4HjMZsHfQ0pNUCHFfDEloiYRndmxkKzmE44Qdn1tibWyVZupFqUsNr
VjC7uAwyamMGD4ut1lrzsSIJcGiE6pOeyZGqSLRZgJnnkXHJXxIK7Tp3XwNrs1qJya0jSTQNMz/l
uU1tl94DyMwPxiRGgiLzwoWe7LKTftd0ir/UhfmH3yxKuDxqI5zlO/cM51T/5LjrZFPoyXTIe39f
+jFfpvmLKGVCHIF0BbML4trYKStKJwjU8KIKa67XcOtdpl97ZI/MwgvBUp1VRti8+SYvg7pwsbBQ
MsPNcsOziO/KvNMXU2688ET7WE0QED24Jy0GCHP51oTRfVgIO/b6zbMrZGChZNs4Fg+9neGzlGzu
M2fi/t2jZR309OLPBE/cMTH3eiSQcNGLokMDL20IvdWyu+YMdM4JNHhzgguqoXDC6VmeMaiaghju
frdQlYV1kuykOZb0PhMC2XNPwLvBxe1YQTCup7n0uHBZ8bl26y4QJmt6w+qjk5no32NHiQFqthY7
Y1afp9KDEPJcnnRuYu80Dbkwre5iV3DXXxMiudV9P6zxCiBcdModlkvG/CEoDG+Vmz3rxg2o7neR
+O7G6ew90waNY/eCr9Q0dlTmdpuGTCESK6s51jqaHmmPzqVTsipOKglEDK+AOoM+wxu1tWbtifUY
Q10jCtd+jutu9jODdg0mgTyaSdUufcnIcc6uWpX/MSsWaSClfBHt31mk87lJIVbZmMe10XAMGBgx
u9Vw5ioQxCx+9iSn5l1esGf0PHPbzWRFQj1fOzEtBEWeZUGhLbwEKTc/dGSEyePbqAMn/gygPCta
+sbTlAzKZu9sa7oc0NvYS0AcFYt7GJsH34tYJttAwb3jeStHhswrC4H7UfB7VC3TeYyNlSen6Bjq
iuYqcmOl+6O9aYjqrObI6o+xyWbAdKMz2fpsSxeDs4pM1w2QIhlBVpKOMMTcbyEHSanWrUHJcgy4
MS0sXaS3FyG4b5WvYiMML2VEqqQcidGWwGxnzrAPDJScIwYGbLyVfaY7/QuvXLsdqOjd1oApF/Ye
YKsopRCUqezxtB9LXTszLCIXCg5olI78w/sJYQUHOPZsf+s+2/f4iX/ZM9pDX+r9CZdvc00m5w8g
CcQc2+DHyR7fOEMnKSERzfEvZuGll9CQYiXYJOyTPPHXJK4Z7KaJRtwMuWJuaJz7izrwsuJX1Epx
rVQKpx/Tk2clGIa7JEiohDnUVvXoOByhbHdtVNR4iJrrzNCep0iY51qig/Si5D7N1BYwJrpN9hrI
d6BMZ8D3zoRGSqpzNJZgukZL4FC251RwVqJZb+8kx6ZDC1jkkiIP9n0w91jSWxdps4W600rd/li2
z3UjIgpuaFWSdRZuHNYUhZv6+64gB4Cxvl+JwjJ37DeCui2SXd8m5dH0KdLwPS18ioWygSdOsitz
W+6btzqf5nPeVs/6IOkXF839RzrF9BIsHGXPwfKKS1LpxrHhQncawuWB4xDxuAZZV1xNv6DJ+meS
M8QTjqFZ9YexrIf1aNjPvZF4m2FZMK+LOlujhMAEZHBSDVv/t2ALd+DYWvAz4FuAJmM40bQnvOpu
at5O+MVrW4nsuRN/CImwsJtceSQ+kIHC+O906oEXFfnX4Dsul129ARxjJFcZdLshB2n3sT3TFhBj
aJ6QALYsK8y1leGN5ECFn6A/1QZ6Q0uvms/F0l+rKeG+aPnjydbpe0mlgcXPNfA58E5J8qY4eYO+
HvpBcPyl8b3tQ5oCovrmN1EQdUaE4rZ76SNn3vutQaKszEgnNlzRBo+5MljPWhry9xwXz6l8iJaQ
WcpC3ML0qTnxxZ4aoU/NyMY9K/Bgxl9xTuRVqe2OCbMmRn8ZbxvkcJukbKkp07N9B3HTeE1NwrFe
9hy0adgOOg8UgpWaTZEoxdaMbk3GuqSlTFtHDqaKlVze1hsnJxsYNY6PHYcvvUmd2uAtC85llnJu
1MC5w5FA+tusu/KZZY076g8cLkNKeWbY0AIosSgKXr+jXPGa04+yEnJXQ1Lws6LgtC+Neb1MJBoq
0i4E9/S9GXpvTWup+pnsg30BohRA6nHE5GojEGFgg9ueg0X0lsFrXfx0OiIlInCvRZwUascInK6f
A1yNuOXbLNtKMeOQK6INBTbAcEgwefxjlNPFAJhaL1uZTq9m743A0ciJa9pzAhc5jabfZtIUezKw
VTBKmCcShhTMwELUwI2rgQUGQ3dtTxVp8jzR0kPVAYKAoJ9tLeAZhyJ2Sv1rWP0pbDLApe/Z6zb3
rPfFGV7DNGEc3ocnDUSDXyH9UuS94tFuo5E6h4wiG9VWey9jYyEHyBfYhbscWMSmw8BeuWVWSfVc
wLiOJh3d3zMs8x6wlydduGcPkqCUjBm3dyYNZO4w1DdrQtsaV/KQae1HPjYfJf4p+NlivPx8Kaye
yjwn2cM7Mew26JfgTg/ucM1kQegpTU4xOxazwF3hevXjaBaP0s7MlWwhFWDYKBTMnvSEgbh20vOF
DV/t7OzOdLaAl/n2Z9dWszWXfoUYeCZGIpL3+c33j7XxyrIXNs+G39aRTVB0zJpp7kDoCfZYBaH0
0NwU0dPCm455V7FGaB7vhUOpYRpaLJsmKm35E466/Oyxbk+8DSAWWVOSj8Pho48Hh0Wn31B6oXFJ
jKdd7DgVH1TrxZrli2+VTMjtjiNn5j4NjLbIwDy3tUGCt4reGr1lccaos8NvK6kXqXtUusl2zLL7
TCmUoCCxSa4z2r/JENMXr3EHrztuIpu85TZKLeiApn3PijlkGd1bNzFBgfAUBD0arXGjMQ4/atwQ
+Ud3ANl6CtTo+OqDrsi37BVYC9Z+cq0ynpTWqP6JMka73Nwl/WdrOSNEi+vPhAvgWsNWa4R+h020
FoSem3Wtl1eNRJVJQCWj1CNmmbAGj4TsCJnNdGV+d03/1ITmeXbTr4kVUbxAQVWV0IjLYuaSvXkg
LAIcRS8CxcoMtm2IZCv9ldZcGUv35IvidXHti8lydiB3skn4xXnMXK7nDvRCa8A1lyHCTt6r1JRU
aFpEjw3IzpjzerXyps2Y2V0DJNG8VVXKjz3Fh6AWoiln6YkJNuOc3Drq+kiWm5X1UaPbmpBef7bV
F5Xgagmuv5jyO5rM/MCj5ETXBpQZRAmft3ts1vO9JnC9LkP6pXOH7BSeJPk4MHUnaye+pZQv0WPf
I/coRr2+/Xxp/PwzB2XVMiu7UpBBp0wvMd6KAaBf1WfWzOi2Pt6yw2x+yHgxf2O0KwNpNCGtLWuN
p3gwmFWCV8WsTil4UGqanAgjckbnjGo57gdevktaF66VUkk2i1F2l1aRnOp0eOF3dXrQSYztNLOj
+rhj1hUxrbyMBvZrn/Fj0OrecktHy93nDknJn78snVK/lXpebwfPqo88UArpakddWusm5HsQ8XwI
JvSqhmMX56GOBrpiOWwl/mdSlJS6kKoMstrmqSZtZqn5srUkJlSNhBNtTJep6D70wdY3lF8GRZc+
j2WuE9NyYeX5CCLYxNDhTP2WWKW8MNvfjh4fSHJ+9c4yxWPaiU/J0odfbz/A8fteLUwUR3lhf3Ql
1HsomKSgrfD7vcMmLtCp7jtm0n6sCp8cMTcx7F9Gt9FpueXhPsFEIzieCH3HpLfXxMq4y7SvSPvw
uM6zcZwTycI4S4Mkc4tnNKg0BbPI1vv6gXUps2t6vU6jeYRfxmLc9zfBkwH7c3jhIMeGgBaxtVXg
FjWSr75njMiNiwx2TNUmQpZt64c36N5i7Q1ztGkzYdCYB5OYhsgjOZ1M1sxJq+DIFHOiYb7O/YBh
1irUcGrHHDmZeHUroYk/lt/2lzxrozXCop0fGzeTszQHwumvbZVvZZu/63R/Fu04vzKoDlIxnsn+
fg6NNnHPSuEYKAeRkcVDa35gdZqObbW1gIEDHQfKyeOV6DjlZUh82s5UAeOBH/aFw57ABY7FCCeI
nbcPORfsrbvkj/VoIWkkfxLn88s0SmtT6mzGQwPfKzrzB2z382qR9m+9bfi8NMN7Q3F6o3EHQMW8
45+LcGAsCCws3m9MHQSCoOBXelpiodZ5v2bWcObDba3m5LWQdghwdxAZYCIo+l+Z1GLbWNED608E
QFl3TmqdyAY1TmgjCnOXux0VQm57b9mDrXyt++ro2WHUvTza3LkN2Q17qekUkNjtmfuVITmrLK4p
AmK3u6Gk9CPJzJrGim/mwRwXFsTmk12RQyWDdsE5m+HErDt6I/157U6CWuAxQKnD+lvDXMBr+TxS
JxKkY/jOkIU3OpSE6btvwgCphuc/pezW7Tn+ssLokM5GuU9EdBqBw5jX8eYRMjuOIcsilykrV80x
8BeBo7+PmfGag7O1h4yq7zjfO1b3bFqpdyKWoLOBK+nwmtuPMmX3BaQ8qV/bZ3oJjD3OM7XawRmE
/SMYEUpsBJlHmUzdcTbRW0Q4c0btPlJLwUUG7VtXktsrfej6wuX9oUe2fkglb02NTEhSnhua1NZs
QKgmQwRK0HNF9rHaNk6sodRhB9BtY8On1NnzPtK5HI8WyNi6asl0VzNWf/LR02YAD6V++JS0A6JJ
L1unmF3WNA6QSbRqn9+epuF7TOC9JKO2LhxdUC6B9WguSBzHESUEKCyfI/1KKFsnsKCNsN24YSTG
imQ0jnUy06TWmxQh2O1HQnMlvY/aGJBSTPhjyug6AK967M3xkDSqT295aFAAkZSAbFyEDTFZcoJB
InZi7nr1TNxs/GsMT/hh88p1UBpGkb1JU9Vs4RSoIl/coWOSzTosbp5qQZErDzH2RnS1P2c03HuZ
wZwr1tJdUi55MLJ73QDx4i+KHo2vSkB6kj2RAzuFcqAsrIt4qDO//5s3xrc18IBEO0xzRp96xzH6
DdrdH+B+f8Ukb1qHQYXoSno7m+qHrSZEzm0wt6N+a0wLItYWdCVJrFtJiIDqrhVSUsl/usuZ2YBW
iNJstuhYWGSOqB3dWnh7h5WupKySX+Zy1/XT31aI4aWZGqT4FL0LdCfrmnwQTtH0Fvf8uKqYOUpk
8yCO26Q64exs6Ez3EZMmzq/OlpQjhalSedDSRr8Bj4NozZGf+Oj0IfUspgJNXNlQYjmnqQkJIL8j
Ux7wU0a/2icbmgEYw3gh5yqaBobKe5Px/Di5JALAMnZVfi6kqVw7DAO4PIREKwoO/PwsbIw7VKpy
FjEdHLHgj3za5ZYelxeqYHhipNHHEMYoy+1DRAa/9RLy76J4ajEQcd0BluZy11qQbfrI+Ah7VUd5
SkAgiQ/Lkj4US+KykNWIxrYA51SVa1uSgBwB0vm28FmKLV6RjnrRz/bMNkffjVP4OfIoIfNePlBQ
5J2MTqrKvTnj/FRuWvLXW46Nr64u8NemOFdHjr1SByUmJjkMVrOvfMZhPiB86YvbIrr40vUu79Vo
eM7f7Pg1zENGhNyJM1Q8q4pJ7cFv0RBkPLiGSD5HE6rMkPfx2ujiTzdn9WFP+GlD6kaGyv5jk3mL
K/GWThrgQkTk2q99j43mWhjDKbX41kqdqi4nQbcmcA4VWcpvZU2HYPXKZe7biPguZTbnDBkOe4dm
101WjH8k6zmbWJoTQskZFeKs2iAelPCCiPrB3We+vWPR1x59LT80hZcwBOgfIm4gK6vsQIF8zT5R
onoaW1JnRjQSe6TWFG1mAeDuoO6bXOKvhSPg5Ds758g4nHmMFodi0jZMMumXcvMQppkBVGlqJytr
PNzBHtozRA5+MqaP+DT7DYtpFnbM6DhX00Ll80veZ4cG047Lmauw8o2ZWXxuv0ZKnRY8qVuCivuK
6wT9202VOIdJ69tjN8M7QvXx50Csyv8UjbAOza0T4CCJmTMRiWsStnSUWSQ3tOXDsMyP0CvawOxV
vHDCdRt6lK8BqVdmuHdF/8ftO45X8UCgPcYwrn3q0h32GmfSYG6ZsunDRSAX3eb2Zayy7GjTMW5m
7a4Y0Xpo9kuYF48lwgXeklO09inLDQh4+EW0g213Awad1KwP3iXykCyN0tRpsF5Yu9bTtU/KeUM1
YoHf9GT5+W0Z0geKdiNsK+VL0vFMG1MgmEVreR1ZuGW8uuh3RjvWu2biiNn58bB2LTWzRe7j+m+u
XeEWKXkODktBbMT9KCd93Un/Y1BNwqTw12k3eIG5GGfJxVG0GPlMVSMU6nTUds1j09AmScKEBszC
ejLNUHtMeNyeJmt8j3xuczZP3IHxaSf8l0gRfA38SOAxOYiM8TO0eDzVdjBJ793RB6pMTfNJSHmX
mnnXRPVQ9iqtYFMoKvqzLKyb1oh2j1Rpr/Nb4BO2dx39ZeLyvern8MzPkSqXiBxJ6K6zTFWEOE9O
xcgjR/w3+LxdEyh0J+oeqQpVJyFmccno8h7RSc27NZNMn7Wvr224acpNyYuNBHAxvs38TZJ/oj3x
KowvS8Fl3a4e67ZAXmt6+qaIh6Nhus7GZl9KPAz5BmVa5zI36IEeKdPqK1ucWYxrG8+kddhywjWz
BUT0cX/7d/bOZEdyI93Sr9Lo9aXAeVj0XfjsHuHhMU8bIiIykjTONCNpJJ++P6qEWymhW12168UF
BCmFjMEn0szOf8534DvcusBkAEyqG/qGQm+dVFiEDBzsN5ynzpmZ9aewihFhCmINoozXeDkDfMzX
6EowyVum8k5xsirZ7jEwUnhB36ZOs+s0ag+ERNRaG+wRdfhcCByZMo6B0/rdNU5n0PmUj3A/WJo6
cATnNMJT17nuA0SGxEYBhBEBo6rGXJeWJi5yDz8/lb4zHjvKuXcqK576LK8P4Gd5G/wGbyWaKbCy
R+ZCZC3yyFvhHB42s02ppyOOwFzMlSq56orMJuZSaDz3J1DMxw6m84j6sKKgyT8qlOycYTTGZG86
mbg2fFiUeYBBYLC7SyXBSZaMnTZtWEA0RfpBg8Qbcm56l98L+Y56yoy9ZqC6ParFitHdIez12wJH
vNLspSOzqe5I+DLxwDpILHCnR0idnrsURDClneN+ExjunTHnm75jIAHJDvAM5GZKTBkW6YL9Z5i5
/VaNJk2vWc31kPsHyYwfK3+3LS1sziO/urKwokwgD2du/WAmoeDPY8TxKsUM69Gvp/AhMm7Id7k1
PMIJ/SE4uF2HEpeDMR1DRe+LYhezdaTesTUnTlVKsgDTV8C9ceLYMPXGcUwVIzYiUKiW3CEHWv9E
gYGuzjj70JBa0juL3WrVZKkCx/pCzdtnAWZjl+ezu7abOtmD1PoJW0JwYRIvy1uIj9TrLsEsWZ8n
CMlNU3vP5DXB1UIFQzKpb2zlwJ+sM1pSPDOi1Q84gkQNe8C8uaHNY9cgcB4NmJjrIQBaxNTiIivu
z90QK8i7GOFEF92ybz2PRGkwre9Ny3qBU+hvrao8pUtJTuiRMOi6iJ1NdQF7+mXUvMuG7xyqIHth
L7nk7KYVAZP0oLNoSxlXvmKxQ1Fr1wWx/k0eeoRtXUYXZBYxbj7aAYPODMLWQRjG6+++k4tZ+Zob
HDNAfZBn6zkvY/RydiaRbNeqiTW1GPUN4jmfxhzurl3RG8PYIfUf+r78PW51WchH1Lj0KMCVZuPh
3eHmfHdNe9Nnejdy7uXIXB0bRhEri8jZ2jTEldWn2ylc4GmTuZpU8A3H6cT4Sq9CFhjsGRSPhJ9h
m5Hm5gMzGO6nV84f7Wjc2WH3rh0Ugh7hidSX1BuNlWga0hsruqeowAHzwUKMHfLdJSEsrGZ8Q77Z
yOUo3LiB+5int2Upc+J4jjyFODkPuSPTTcNU895v4jsx8JyYnXg3ksbUJa6zDfP5yWE3dGiS5WUc
yal5tNVfuRwjVvZARJPglHFvYO7IC26pbOWOTGLCY6CguVWOPmMhGc+//wmFdDz3sns3sKwf/vmX
iT0Q2tYqBAnUBTeE7EISfAamofnbZ9sLy6ku93HvsH8du+ROpgPWE1u3N6WenX0VvHpeN1x1nOJ2
44zQaKksO9Y1hyP6VPv7hEzGfRwnBzvLIKEmj1oE3bmatwN1tDtw+Dh60io3DyFZq5XdDZimMN0S
drgCaJldooJwkBEAbafjwkZ84uocoUUzRs5sQh/YaJMBxdNJRxPtk52HGtKDWyrMSa5OL6F9cCrD
vowqS65F3p27urUvBM+vGz3h5Uy8z27W0a43+12g6dyNAYQPgNrjyEk3NgPlaiaO3zF97XHQrbU1
bElAkGAIvC1Czbmuq5uqzuDUwjH0pMMNcoAJkFrVcYCguLJ16d+myfyU6cK5qY0ouwOIdW6Y9rjD
aBNiY47Fm4CIwbyIt6L7ZCZ4NCqf5EHxnhUu+eERBE3vlfTKI8WqMiWNzGx9wfcHq7zoHyCpvBpM
acI5L3hlUKOzbPpqFTt3rymfpnbrGTQ3DgJK4qhD80jJIACpDl5BY54yA2wEZGp6oYhrRjLde3Rr
sjwFR6vvm1XVY5xHO4ByGNykmkUke57pRFh5DgVFgzlQ7cUROm2wOCaYMlV35TkK1Wow6MIcH5vG
cUg3uCRyM+smjPqnzMIq6Wh3ODBSxRzRpLhwdTXfSjzKCCQ3dJwCapymbJ+Z/Wuq8/s2H9SeKds5
JnB/6MHarKZGs6km2Bx/wOSOd/i4CRR2c7VpE2Fv6L16DJy5uWpAY4TZQ6KtEfs66r/fWzWna6fY
J7rfkcF77MrhIfc6xb6R9HA1MM9Mei7KkNfc0A1TA8gg8PUcWJZk4XA+GjVYWQ9mVOAymBDX7FPj
yxgEw9pBP9qVCUNgg7JDVX8MaVvcV5w8hwBzFb4u+inNy4jraG35mOKdgFJUDzFslxU3pBfYYxZU
gM9xwlpsPDP95/BGdRSBSbkhywiItLryqE82DcQ0+mGhi3n7hmP/yvcGQaiwXhpU520J/48K0R4c
QaboAKm+RLQAOlDPJkKhuKloMrFZ921jaQxJCrWzBLaKodx69GSsELv1vtOzWnsWrd9N6nKwQjZa
2aVG4euhKAUR6m6Xpsc2xz9hjv42yC11/fu/lJyafU6L9jqRNFzUgklX3Tp3sFOG0yzUke2/Qofl
eAsNZCujBEZKna1tQRTOLuTZV++5EzefSRATHJQ37Si9ta76VwwE+bLV3PWR9zKNPA7LyT87yyDk
wmF/W0S5u1Mi7896eBMJKkgXTaRRNBgliT1U0SQb5jSqaalRPdRJ+aV38vE21GHeEQ4ZViEnZXJY
5wnT2wPZ9J8BhMEMVXoVObm/N12suiL4VG237IRMtauuag5fPsirFdVn/Y5UBndpwZxKzdXap11q
ZcqBi18kO9WxDXPSs4WQTQOxrdfwVdhFRHxGsvkerMy8xXW7M6PY2dYZvp42x8TWC1rwSpfjYFvz
vxM044SrYZMv+FA7ZGtdVq295TaMIuShCYxMuHK3fjdd863Hg4jFpv2K6uhudkdjCbk86DTG09In
L0YDUX2pH+Zlpd2ZStfIA4CdGyFlj3odNryDrtfPDwLKI9qga1JrACGcqAnrFqLM0bSele6gMVvz
jwCvJaZvmCml5d0oWTzkfoBSD/51Kirw8gx1MeKjxI/ObUbaVcvgdbZfLVd8En7iWTZQjivmNitb
RjdBxviAsUC8yZXak/U62w0rjDvUFKdUYHEi+RIyDokEytglTfWrPzOdqEV6naXgvqI5AhcQffcc
51amkHSDpc958B4GIee2yn8fqhTfvTC3uWvsuEvCHjWsBjl5O/RUTmJxGV37uuqKDSG3PRUAZ+Gm
L7GBcit7HmThwbwVhGdWnoYPrLE0Jd1Mi2ih32t0mlWtLqGDjFXK255ca+w7QMWYBmAmssv5xhME
D3p+vFLu0mGRrU0pz0mLhbdBROWEcABSuVEMZcG9iZNIjIPtIyoNhgNzvH32oycf12TPkaLHEekM
Myu3KTYEph6LNN33AWZ+xwwWsoJ5rBIFltB7KebwqlDgZ2roqWYv1/Q8ina+r3VISvwUA2+B6uCD
aeUoBElUvtm+9ULEEfaAFeqNcNqNrbDNBGbyLizYzhEtIvUGZXVTJTnJAaO9AvLAJbKp8XJutdkd
SfXgag6TTxHodWU01HaP6iYar4vCV9vZRBQdQuMxo32PCdIirkwZXzgCf+vjg8yCfYZdWQTjWeAj
YfIWs99yvjr7vijLc2c1142bsoG8hPz81JF7qzBTFkJnmytqbXx5Y+MTSqfyWASiIsQLIcagSrvu
LWZ/6J5Rxm8OIUfzmcFvkxoxvo3iGAgrh9pZvDURBRBOTKpow6533aNvsqRwWTsMuMF0eM+kN+h4
/XBMKgMijQc2xu/K+ZbDQ2Cei2WeWcOAw0uRMOSyOBqbBzVznmZNpB3P3+Ux+pdJgCPLhsuQtbc6
SJ/AaaMeM5hxtbFRTXlndw2JzoTeTRAAENaAJjL5xOMCTN9NGBQJ8GddQtkIuwYDisfUhfvQri9N
DwsKn967aIeMEldKR+YeL33hjvLasEjSukpe+YFzxdyleux5NPspITg8d9aWprD+NHrsnkYyeUdl
intu+UyCpP9c1eF8cugqyEQEANl3PktH2DvRuU/cItqTYGrVZD2PugIZHXjFecb6sWaZWqaWOjEf
gSZe3DHhgCU4+ZcHeC9QiHp4eaFbXc0WE8p+3CUlG9IpGT9lODJnKGdrUzZtxX5lE6eQRDO1NmKy
96Zd2fsE68taqePovzjhmBycUdc0HQ7ojkKjMxTtk/JDsW8GK3/qUvO9UqwNrcIyF5oDZoRAiYPp
hI91AizDEuKUQ1DGo0Cyoq/gsEyEktc2jv0NmclpNUTyxh2/a1zkD1bJVLPx5xO1TdDxRt8nxkJX
aBgi5XrYJ7PZPHdLoj9iuDHRBQOCg/JvYTPPxMXWg3VZp/UFy1O3582yP0OXuFVrmrdRAhmviyHC
V/IiOfddgdIVpkRdIGs6Na3Y1TZncEIVLfbCYanYnOSVWZ10NsjrgoEE0iLE8jnZcTA29iQJHhlV
G7d91hz9WoLCpUwEt54gDZBZt2WEG9XhVWmm5LPJC24xoHdbNXfnQGyCPs72Qd09WEtIQiYcDhtG
7lk+YuqOsKVIitQRHxoSi/lcXFNcxcbA74oTMqup2WS7lQphPnPdGZalTtngajQ20GCBGwHWgZUc
VT+zsjxZZIa5NsXnmIZf4PGPNaoXI976wTOHPfyYtTsQEi6JZsCRDc8tae0msnd4IzgzJRhfTOuo
WZAYWj9JHxmpua6Wc78kXO9fDeb8SebgmcTPCFwNCfze8PAV4BLwbsYUYZW2jnUg+rVE89q5IAQ3
Tpoc+/ZFOxj48kC3mzgI7mVe7393p47CNWlaR1V1RfEBTfboWuqcdCV41WGi4SS0v+1m9rZ1ExRb
3xJML2g+PQ45pE4xUlbVURsMpXpfj5Fzqc3iHI4dth6beYIX8MEj+ZPse7cASZHJn1PecCJNS1rN
HAx4mYcnqD0Yoi/2vudRJGBKigCdz6aYgoPHAXLlp+CwFX6Gp6V9h8lEue6cKXlNhuHFU0xc+3y8
DzIBZiESe4a4bL29GOWDXpm9YGNdB054qyj7XTfIwcc64P1kXlDk9vyAP40zpN/8KMHUHAzo24Zc
dJeOJTSjKey/vfe/O/j/H957y7RsO3DNv/Pfb76JwP3qv//nN/0XoxGv3+KwD328+L877f9gNPq/
hZbrRBAcI9sJ7RB3flXLLv1f/9MOfwvDYHHuW7/DG23vnx788DdkF77L9HHO8xPtf8uDb/6V0Wii
3tqR61q+42LCD3m2zdfHvWDHAm3yP0TFeZbHB+qJcFw0kF7Mog8NARmqYdyc3fGp9OSDWjBm8wI0
yxa0WdxzeMooStly638cRpru8TUZO7lA0ThgUp+8gNLiGGQaFrbbicZeNnK9etJx9q2bQD1ZQj6G
9FZwuSa3KvOw2eQKhlF/b0vJbgJdxwrHTT/eab9iBlP4jOHj4twU1TW+Eyb5DnRAmdCIEtQX2lqm
u5Qe5RVHzqwdostQ1vnGanVwEy5ip7WEfRQ6sFokgcnZGIztW5i9m8pVwXFQ3idBNnXD5+GpY7v6
qajcTttNa6kX4KrtnlCOs50h3outnWF8neLxZkxwSKbqjeSFe22z48kFuNiBE3ddDOStGJSF/QtH
RfzADtwG9pXT1sTPlkJnteVXFbGWplG/8QdnUwVtfQnLt8z3IQsZztrSSb0CloGAx3krbi3axZvu
2oRIxNhG8gxSZ1fU42uQPw7DdBwbAEujn3zYgU5R10kORwwj2k9GuQCLDNmvSslOY1j4ZUVKzFkt
TLMMuBkVUlAPNZvThJPSWscXsZDQbJZisbDRooWSRiXdtly4aah1xBB6hvPYzHzCipcxdbqrodQP
XQp32ZPRJaTRaGVxOr4aGfKsWxGzAUn6U2G77irr7XJvmZOzC52pwm3PUhxXvVqF2NVwtOf5dWaO
/TX93zfMu4BnLZS4aeHFWR3kOIPz4ZZYAkQejFUnKglvE1k+m8J79DlSUajiql0SXQgJfyeYQeio
0ubZTjk4R4k6BsxhX8ionmxH+qcJEMQGra7bhb54GS0G8wDwsEvFL5Hm3YCMly6MvBbCIO+IPCGW
Vdt+IelxZamrbqHrlSwb7uLy7mdMG3LwzuXC4gO4kDO7gM/Hxu7eWYh98F2euoXhx2i82DcL18/t
+z1BaBdaE8y/caH/MZK9Q0nC8A8XcFwIgf99S/9XbulcidGvr9S/E9j626jXv5bmAonrmJgHuN/T
PmXbjsPt+P8e7rr++PGRp7+uLv/HH/BH2Mv8zbFDoL9Mrl2HtYOw1R8Ljf2b51jmEtxy+cOymPyx
zjjBb2bAIhSES9rrH9+jGJyxBDk2CbEgdFlinMghnxX8O+sMbOElywXTLamrhVts2PwW17UZeP15
gXELioUsgjiHQgflrufR001RFc6FkjQwAS0LExwI1ejbgDo0pIHcukwmaerOm8VXwwx4V/QNtiA4
ING4llU4ITlYpbrGAVz+aLh/gc1zx+pA5nPAvI+/8dvMcVWVTabuiMq6NKhlJVN7aO014l6TJIZc
l5C69pnscABYniMcDMdlRV9BW3v9vbI95wRiDx4X3R+HWRaM0n0dFVswC8lVnmvze0qFOrROMbg3
Gg1m6QVwsitDzNDoS+ZH3ZqqpjHapSM3lC2alaIYqLGy9oSH1L8PKggY69RjuzaWcXlAoqRPLTWN
HPUDTZ0Wd3dxP4O2Sy5RpZvrwEtySDUzwdEI5XCJi8pMbEqQPSBR8y64x5JL0NXLnOErw8N+iuiQ
PBVl2j81CbzBNhT2Q+nE5qPryvbOCKrkdo5myLS2CVFRB9huoTftB7patr5AGD0ELAo/p9prYV/G
Db4tepR2A/JJz6i1T7/MvrCSvRl3hb0rbB8eZpnr+aphyvWzCiNyw4CcNl6dw2MUmtA/syGj/cJi
YL6WydLnUmsyNJRwR/Nz6WbJUyMtviqJZH7H0xd3Ug/tmzYEJ0KBInKcOEyyyUgG/ZRONE6pUVM+
EQFEw+cZmE9hT2PEKvI5PW51a3evU5z695ml2z32ApAM4KOYrLTj1Wgm6rZIQ/Rh7aHvwzy2jGf2
zx2cjlQSC5dNt/ftstqWGFAnHBMmQWxf1eItgin9ltazHRBpyhqEmzRcW70TvyRlPD5CJIFmqNyO
cEbYGSFwI/hSdSN9tQ7agQXYq/KJshyrjLwbv+UMgim8jdfdlFUYF3KJXU344M6u9BxwIi+ntsZK
RvzR2ZVUjn3DdKI/M04DkJtDmXnN3m9tst1GRD37Cu9v8z5j9LrCSKMOfgmiHY8xq9tK2TbeKzTB
Uh8C5ovB2nCi2ICem7g+OZ2eR8vpPcroyMEgthp5PbNNEznkmErlxD9F1gTTSQK//Najam7mQswU
QKPx+OcW0z6AuJ7xwAHBcXzC1u7w+ZrA3qi86b8LQ0146lMxvPQRQI2VVcBtWwcNC+AhxSpi4NZP
kxvLQOhFK+yj98GPS+s6Ixv5Qaty9OCOsXcc6AUhkyMIklXgxuacIrvWJrtjFSB5B6eBfw1BEcS+
mQb7wZst3MaBvqoKpKJQDmJVCZxyHIm/UNHvqrKl0oQVHh+TT40KNdjLZu0c2laypbb+gycDB3Ci
sv6HEVvE6EyE5rYREHtbOA2uySwWqhIbK6u4dSq7wTvpLladYDjXzpC+J4Hd7evSe9O9pvVFatoR
Sk1ZeDEM66JRZBGiFsVV9VTlDgMobOrqVlbXovia+bgrDIo6DJhE8HSa65zgwFJpZa9cq74kTZZv
21K/MQEFv5E27q4WWFwnewQv3bhXo5zPXaEPYZpzVh/gnQz+oBivj/l3YsTldZrLfbpcoygzmKsn
rEe94cAwwTygiV9el7kFKEoa5YY9362Ds5RRS3exhZqvVBwRoKi8EGxC7dX7Gm7yWVk0nrEeNKu0
0/pY+i32LVKLWy09emg8DdbQia2NnPHw1nbpokdNvblNSu9nr+Yn6TSScpzxelDuhaTyxutdYJvY
EP0pZ2cZ3mqBmb/q9kY1fI9ZE0OPCLBz0A48hXfBRBlfh4442s2rjNIfdJLe+DQ2TCFkqBFbxaiA
Dsbp4xAZ3B0YxBTZK2bPXex1TOgo0dlRy/sKwf48hBACPC6gLhzvLLSfemoOVsdOTQPbEQfshFv0
xYjYDl6CCo0eqXXfttxcQwKteO3aNnrVU7kDsvhOzcYh5XLE3SqfnTA9uxHkk4bhkI8h0TjRqwsa
/Sqs8kOSCKJe97H/3FBW1I/hXuSQewN850Qdf1jU/PntxkM2WDV9d8J6udJRu6m0cfICh3ZkzYd0
CFlfXevKoy6mgArHYBkqlqwZdKbR+xZc9ZFn7gWQ3Cg3uwD62wKBY8+7JBDuUnVTTlcJjSYGLZ8M
GbEDX/IofG1BlOEoerepU0WqM7BD49m6Z4m+q2V1L3V7IESLiSNaUPVajJsikNQ4LUaUFAqzldCd
PbtMyar+Z5nljxY27dF7LwJo4+QfaV52obBrdu0rs7OsC04TtPOG51fOA0eCMhj2UVkH2x7sNsGC
uF7CmAWudfxMfYeiS9YRbJpX4+mVubmNFRghEcbOWURT8eWnZEbiHIZKCIJ7HbcZQHwXl1asi2Qj
/ITUj2n84L6DIoQThFoUDrG8e59Eoaa9PfZbUH24F3LdNK8qi3nfejeio7BzVf9hd5S5mmVnnPsg
TaCGenm6mlB33lUjx8+Z4Mw9htNg7/HanAoVg/lyq/ZliGyGQIYTD8ek7qvXGkPqNnAWOqBmMI3F
lolF1DGOcEJLMNLOrOTKtwYl2ASF2XuGMnZVMHSGsYpz96VKy+zRyueMJ4ChX2KcqTHHDDbR2LVw
ZjgrruzsAqPdkMpDoCTRY5lipTJzv/3ql5AoUctev2Y5NTFHx7TA6rNkzNi7KY/F8JSWiPZU5Olv
+OH1Z+E5Psj63seIxd6P5PIg1YtVu80r5azowxVNkD802XSxI1Ao74HDuxJgyGS8zlES9/hNWM6s
gPpLlVlZDkDO6cRdankplV7NiAEvzSaoHPhZWbhqqijvE2yZ01NWmlOwk+aknEvTNpJ0ROW9YXso
cDbLXLDHqYpzWufqbUyT9Gdrl805jKP6vp9BOmV+yZjaphV1FRR5SPIVi+u6SPiQxZPVUAxEGfjB
ZbCTbIwsCrAYZLZUazmVLe3EQZS3hyysxW6McMLrpnUWw0o4MZ3pGks8uE3f7IVbJLuxlvzOwk6e
7bpzDmbjwPaUoFkhyvvfE7e3n85ImRGdywVRvtBRlCZiAqOBKdNPRB8SMMXuAEfRBUbHyGzw9L63
LQ/kn2lbuPtVSXaLfglvF+O9YlQ6Asgm04hLdu46BwMdw4E7R/n2S0gega0E3RCAEcpU3IouK9Ds
BVS5waWuofHxvcIL5OKo5t78GeW0IaOpMtRrtAUszE4PbZXG+7zvp/epSb37KJE46/kswXBxg/hV
JMxhGTUnTI0Tn/rkuYUz7rpufisHQKLEBeOPtDaqe0cIKTdaZNz6E/zeuF0HcT+hadQb14iNb2tM
gKC7oUUscWRUHa3ENDgXiQv30rlD8+aPbJ/XiZ0355k34qpP+4UHUQzVpRLKvlOQ+Zkk28nw4HtT
8uCWRXivQ1hGDcFQ3lRLqFuzKMaDUYTIWEZaVjTHU9gA9q7hJqa76Q4Gp9iDsJmvga2nr1bHp3AF
EbR/n7oeXabvU4qOIv/LEh2T45Hx8fdAee2eMXZ019pKfY3wbW+pC6V+11KcBfIZmirlatZ+tKbh
nPieeIhqP91N9iyfZs8O3svZyaY1KdjxyQdaLhHVyuQ7Ttv0UsaGc531DUgEMvqQ/Vhi+Qx2ODOo
/uzfBnfiRjK04YPhOgO0MjNO3spmcrlgG5qTDeIZ70bZimFVGxjGmigjpgDE/wJMtt40OQ6QIvQU
d2zh+TdBoqbPiGKJehV6DsQATFZENgBLdY/RpFF/MirhMwB8QMGxUUzTXYgLaRdMnn6eXXSjoK3K
j8j2I7Y5YzHe9/Wsnz2nCu5j2THJtsny7Bnt6GsrSRDqApxdd0I6jBx6RY4STb23sFrUCPfYX1Mp
TvCV+3rfd1LGx2GKkmlTGiFe7g5fz2Nu9P1DnsyYanGescNhoMzYCofJAO8NUQsfbdw9CPJAyJLu
qLrNoDHvrMPZxNLc261Pyy8OhzfdCSj63RDRE2m68XgSYFaowev89Kisikl9bYvuI2EDjFXfC637
fAha9Lawp2SzpCL4koTcnVws7/failxiq5a+tx2h+DTRUOzmDuVswsImulKeomCNDVNF5CJMqBDp
2P09lERXkg+vMTQyp8FB/hZ+5RDv9LAkUwqbWr48d+E887EPiTXQ0Dac2a6xT8om2M9sAxm8O5VS
M0XYmlhumofip+7x32ymZIifevKNnxL5+3vg27rDKAVyrmQkwj2/nWo6ZwjvbeFrFrTINuk1Jozp
yWh96V3HrR6XUCG16phszbNTh8x9FtYwltwYb5bvq/gj4nx2b1YImcxA04hgNqehYjs2dCggTkKd
ikIxzISceEKreWjrHTLDwmWjhyUBKGHWH07UNja816TY5nY6PfUF9AUndskJVbDvWMYaiVOLj4S9
jss2vQUbmm8rtjHxZvJVQGgVABK+WzV5zJqTTqbXAI1IR7KS8jAsNqIkJGpQvDJsQeYWwr7PaVXG
yi2sAhGwGMdb5nYaUAVueUjtefMxJRKnqd/HpyiX0Q6HhkEOLgXoUdQ2HymORe7zUEu+nt1bekvT
pWtsYqNkCG9Bk3gccJ9xkk8dvA02oom97xx+Ws0n72sq8OGz2lsJYDlNNAaLU3SVcULbWm4X/nBn
3V6b0DvXYyvrj3Im4GXmoPs5gjnTS4Vwv0uqzl0AxuYr6Zx85wmv30tyBQksdnKoxKSm8RwNLUck
yBhU7OX9vU/UDp5/Mp2lY4MYA0AsyNO43k1g4vO10GrYKhRZcJVUFm5eFVaHkZPk3hT8NbITUy+V
y3fe5fhjDDNyfGkh3F3Um/opUXVwl8yWGungMZIFuRMo7u/x7ZR21psI+vk2trqSRIFDOkKFobxF
8oC47Tf5FUWezglzgY3FIBDevs5N+6WVM3fvxG9wF7Zlzz63NdyLOeDVIxszkb2zhnDahXlPzp9L
HU+twhwRjZk659bcLDdXb2vDRgQdbrln/AzppphCEuiJMxdHoefsxe/y/rtO0nDH3se/9f3RfWA5
cnaz4U2PtcIlof1agXHI/OGxNZqEg31o20cbPj9IfUvEbz5F4q8kpImvR4ngku+HSKyKyixvKlbT
EwE3/3bgMIUfJAwxmzu+mZ89IHOcJFJCIfgvaFFh/nuRBVDRjWeWBkfUPjjSGTkBHOyz7sFJquQ5
zQx9iYzE+/LNqbvtemH9bBVeHWxPHCOCAYcr72HrbA3tWi+NDc0FM4oJvdejoeXolswhHUx9d56f
dceigpoes2nDN2jAN8pxjjmzOxPIxn8ViwUDzY7IO4O1HW/mmldmJVl5Ug7LdnQrzK54iO0ifOzS
HioQPcKEbppU+zQtZQ1mE3vEEMr0ep0XuiemDjuIVI47ZLe1a/8MAklxBsTvJNoEdLYcJncMnvPe
lTSO5mHF7N/Vzz7LY7cJnTZYJquV956747T+j1liHPBsaMDoHOlmsBIM7RSdz3jfR5tzr6jUUyvB
RW2sgBjo+ldh+fYf0icQsV/JY3/53/98rEv++TN37M/f8Z9n8SVrVf/s/vpVf2KX/f8BK7OCyA//
XtDOVfrxQ39/N7+q2n983x8DU/c3xq6RazLgdAMgfwjJ/6VjmyY6tumGXujAwUDh/kPItqzfCLhF
EaV1rgO2zOVh/CFkhzDLLPL8ThAxj3ER3/8dIduhHe8XGdsnlcu8NghMSniJyVjR8ve/zEs5Tcap
dCp34+vyBHkdy3RYXCelfO8Ujhs3MDdg5HFByZ4y5qRfe4H5nMa+eU1b0Kujs7e+kTcw4ac91dHI
pZCr1l3b3WYcLtY8FYwf9QTmmHQRfe7g/FhpsUx5d2aUv2qv3kTDdHIipJ8Kyudag/exdXb55W35
47P5P6gRua1F1THoBf/212cZOo7lYcKB8xa6f3mWGc0R3TzV7oY6NNIePf6pn5Vsbk0/+MdlwKce
ct6/8Jt4ny1m48y5l1G3Gy3z6V9eT5OHQBttCVO2o/XBfBk9+zKRA+9ksP375+Quk4Z/TiAC13dx
3VjLf5jDu/4yB/n1V004okqKa4xNViQFYfwOf1Y9H0uj2HS0IwAcsSjFROrA25NvtIRXw72/2mkH
33PSpjD0dXeYOcO5Injjix6rqjz3OcGnaajv/Tk6JYa+qv3gAx8+ANVo3dcm9/gqdTZSZV9j1VId
m8iVPcKK5+1B13V6dXS4AZMxz8etawpNs+9Ep/v8RrznnZvW0umOs/nvXwzrr+g9XgUct6bHRMbz
PQof//xixF6QDnDIo00dhuRGGcEkLYBN9aNZvD11vI/q16b0PwxsoDba+iho1SOS8aMw0u+/fyz2
4jH48xsTWGQVHdYR12YS9ZfHMqXjmJSJl24paieh7RTkbBqJMM09eT1axRewziuyK3tlmcAtzHrn
DYgAiLxklCP7zunlQzayS/FazErBx5wl7+WESFZ49//mQ6UmPnS4IBjiBYHHTeXPL1uVheH/pu48
luRWsmz7Lz1HmTuUA4OehBYpIrWYwFJCa42v7wXWfVXJvGzy9bM36QnLyq6RgUAA7sfP2XttLYYh
tg5M7yn2QZjDjLkNXHTELrCBoglva8KAItfeTcQ6hKW41wIG9q1JsTMEtDuJp5HTQjUSlyRWaiRU
t31RmYvfX+jffl8u1LUQldicoV1gjYw9vz7sll8qOwyVturC5Ca0pbU1jOqVsvyyt0hE8+pZpO5f
EmPwaev+e1xNzx0Y5BGKaItG8/dX811k8u1ivotMhF3IJJmttB7VxVCIRYwwGy0nqlV9W//x48z5
Tf76QM2fZwueJpPfSiG4//nLK8OLnSlR7spoSM1sfbKenKZiyt/zXJg3ElEA+KEU2kROxFqlNHmI
0zw9jyKvnomICVbp7NGj4EDquElJfprCJD7qAUa11sMn6lnhVeGUz87kfzQEFWjGdBaWM7nJBw8H
IuamoFGMnE1fOD0xnDzOq95vj47LXIWwGNJWcgK8kDWna4PDfOHW9a5x4OgxapsW5exLLVC+zT4C
dGPT6fe/xy/vj85EmG1MonD69nCMBnyPvOH3mMilnjBRBuaTmUSb33/KjzXk559BsYmzWTJGZl+2
vu0i1sRIKiMLfQ1x7ugTzrCYyu7edIp6SXpCS374eCigrUdDf2OW0x4i17UBG2f2NC8wtj9XnkMD
t37nSL7IAJURWXAckuZhyJPt76/V+r4GKfvna53Xy6/7ELEHPpxh4JWTDda739QxcSEiSh89Nm/e
8g4OWMHciLQkLm7EazkkIZDqiaiYvJ+0C5t5z3oYSmMXT7mLtnTKdpHexzsrc7yt7Ea8CBCuVtif
4vu2B2dSlM2FXaOWLK1LeoNUvg3xsFoUPDNlBYIuOmaS05gg/jFRvfSz/xCQCA0Jgy0LA9CCgfXD
0EQvzHyoByIf01rq+3vYfff6BJZhGoLuE25gshw8n9lGW/rHzM6nDd7++9/fwZ9LBkWpRl1kzXo2
9nEUb/MN/nID4cA3ZWJih/WgUbvEwxX8zE6VHVPYrb//KPn39eRHUYJCTid2BVHdz581RKJsa5x8
q06fjIOOph3zSoMMx9aGpwBgIES8dFk2YmsJghyJg1o36Mxg2vn12jKMszDnrXQnuUtxmp2kO/7h
0f/7C6aQYPA2Q9DlDfteJYL1y8PaRZFM1+xYAVl2y1MVvf3+Nvzq/XIEhF5cBlJJXX27DZUew0HA
NbyO6Fj7kYfMjESGBXEQ8Yox1pbMASLgauQMqoJOntBUTEoL49x4ZTGJo31iLpWZETo8wRsq6e9w
ujZ9IilJGU8wNi7I+jb/9ONRv39bnJVjOya7J8+JLt1vi09cCbZWGyp3E3tHqv09szMm4ZhJqaux
+RNGQ0lNCqI5IgXuVzSwFiMolt/fvPlTflqbmG3raDJthY9aWd/Xps5J6f75OZi1Qt3T+6bYeCRT
OnXzFePb6w7KWEgT8/cfKn/1qTbHG4jM7MvIan5+cF1CN01FKBeEOW+b6sRgUFKa+6wAKdzYLv0B
77GqCwi67q4MzJcIJortomrPVbILtDy/wL4ILsS6anAp8PMy1Kn+cJGzwPXnW4OjguKQMpnfweFN
+/kiB62UudAbLBGQAMMICSdOOi+iJTb1gb3ATsuUrS3usgCDXDsRKooXdtPY3lMFQHIR2ea13nef
URBsyIHa+ND4F1ocnno7hhg+PJQZ87Aif6tGPV5ZWjxd5vyXxjX2TLrHbej0t10rTyMhL5vYqj/G
FBfDaD5JzHn1mG26Kt7kzGcR0DjLzmCq9/tfSf3iBticOwhRsHiz3O+1cRaGDSeWQK3qTt3qqXUF
umxlM0ZY+pzKghh9SeI21bq2ICuYgpxJUUO/8evrpuqv84q4Z5FmsO1iUBF6deY0YDOdVDyq0vZX
qVv3DDWqM79ugMqMLPJl72+qHg+6SuMz5WNjLwTevkj0L7bv3JAM+iT18Fz6xorw873mFh9KQ66e
RohYEaJM7fQeRB2OIr28qNpw1UHEkSK9ZIhxNkTQ45LYQgpqvXRNs9IM7DhRhhOxsc9zLd6WFqGq
YdBpc/WcEFVt6OvBKNelBbTcNzTOpSNrqoztjTHY2kID4apbxVtfzbCtRzXhXW8+/vAj/O0hNKix
eTU5GCKf/b5KtIh+UcQalHA4RyY0+bsuR20FB+av4nTuj/z7CPqt8/Lt//7fNGK2/3ug8coli2o+
Zf330sJt/vK1A/Ovv/GvHowOMh5kARJ0m64O69hfPRjjH7ZlkAEg9VmGTrPl3z0Ya9az22z/CMoV
AkfKvb96MNJEz856L/glfzR7nP9JD0byD/20QM1XJmi/cLCh6GDi/PMChb6ZkWGCuTxSRH054y2h
Tes5sXNISIRIO7RTBE9vaEm+1FHBJha8woeYea3F45ebdvrnfvG1T/J9n//nlXApCCQFt+rbXpb4
BvAMaE8U0XC6qKQ/uwn/3dhDQvr9J5nWvOx+3bH4LMvhfaA3ZljKEt+W5damGDKwYq51KeLlRKuW
LRIfWTK1kF8Q0G2dJDU2baQfpNka+yYxD7Hnd+etiwxgpH/ROMaHp+zgYsif5KCcZR806SUZAOsS
JvJO822y71IlV2II820wOjsJAGQLar2fXYv64ccfRWLsgGzJnRYDuC8hV9qN1+/bzAQxKGq1tqF2
r/woACVUteehY1sE5CGKJ+2emNmYUGa3uKDhTn5ENJp79PnHKWzK16noP4TVL7RMNy9oFwWXEhTY
vhk8Zxdl6U0KxQapZVysGclrC2LNoStH7TMLXbBo3bDeRnHUksTRgO2eglMY2s39SARZj1jKF+G4
SejRXxF9MO37viABa2zzqwTl3gmPeqJF3TEf+6vCrLurdMRTlgVaslZkYcuppj0U2e+FEwZ3LllQ
uKvoBpHwWUtis7I8OGYFU4shHc7JcIH2OygDDDkR0Ey7iGsqwnzvz0VPnCmc/dixltRk5mbQNbEa
NKmuO07yBGWuaUFmh9Eu7/LGTc7YWq/IWov3gpw3GCYkGFq9c/jxx6BbzqGb/0CZCqDDy8XWgJas
VHxRYDdZjwOfX7MP7werIiG8cvut36XgrpsCKXzPKUtGkmY99JHZd2+SNAKyxPFGQVxJFZ4rHVmY
dPKVrN3qsjPGPX4LQsl8TW1LBqnX9ljAOKMpOWhFfopRu7pNLW/SgNLJ7tAYlaMY9mQ3Y+2Ke52U
PinP6KDexQggthERpTyi1ozUD19Vbe+VT0njM2JmAUAaWD6iUSVlyL5VzqgWDZsebDHtdsiyXZ2E
V30QfHZIYMuASPuIXJVNn17FkeEdyPU6EGHw4rYQGrrSvBobtY+LCglRBZJuwAJm+kh/x64+TiuB
Ydr0RLf0w+KxQzvYTXySI3REJw7ceA8hYQ+qIDtSlFQL2OHraBDPXTWhePNfM8CoMGk+iekyIOXc
57Z4LeNlBtZsJuxEGE/VvvDze6Q/lHZejetPncc9BxHK973HpHuj2XwQaXyvTveRyOEt1RFwubFY
eAp0BOQCnROn7gkMq+adNtaPeCuwpw9gexwn3+sBqDzELG7e3wydupj0+ESg13voyYekhgsIFX1Z
I16KCmRmlgYZz8vGbezr5M3wG9rZxVh2K7yhS0OrXua79eMDlM0tk246M+IzpJlLTuFwMW8hw185
o/WGq/vcZ8qdVMO9kP6n6rRbIY0rq40+s4hCqa9PZSyIhpcF7R6RnU0dD2UFAGdyUDIEQKGx1mDa
tvmMbWL3V2aIxsAMXtqckW1mVo96vkQs/akjP+65wbqN0xltQwtYhFzRaIHYdk3UzWHQnFsR7Aul
zp35OdKo3gqLZmLHEDHmEbB8F7kATsk6e9C0Bxlj/DHuolLn9IRCKFTe7byE06N5y98Rd111sXtS
h4DoAwkCmKZ/k48PTMj385ail5WxyJrugrjpFar/GBFg9WiJ6LPznAskkp+xG5512HZDn5sIBfUM
XnqISti9N59zcq0y37t1NBvAHTetRH1puEBfSDBZIEwyFhp0sB3GYaAXuFYXlKrgRi0CAHxhR1ck
d82G4ITjmj9aC8p5fTvlTXtqezpWAQqNwisv5QiCASjDOWO8ooAHWjbWRVF+SNe6tH3jKsbFGw0n
33HuO2r1unJvvUhsI9Dx+uhuCr9kQw3DTxmwrcUpz041OAP2fGttSu0q82xnYRQnGcEgT+2dZxbH
yYExGrplRNPT4UFUw8L3jlR5Fqg9CVhoaflIOBExPBLhK1VmLuab1bT8u1MyXdSkQc93xGj90+B3
z5mtxWtNTx8RMi6NJH4dQWWipTCvamXDZuvip8ZPz7j0g0CaJsv2IApIUbCnWN4WSR++1mLaMtas
+BQIEauiqx7j8ab35W0quE6wbuDkik0Z2q8JoZdp1m3c3n5miPnRYqDypHlbtBb+JJM+r4Xu0sn0
U6e6E11rNIExP9YwP1y844cAOXEl3Nsu4ftkCmQy7lr0mQ7jZG0dN966wWO96LL8nw2Y/9917H87
UPw6qPzfFJE01666oX8pp2ZXz1+GnDnn6T//Y9tGL9VL873i/fG3/lXx0pFgRiRxujhfbZq28w9e
Bokz0nIxS4o5ROn/2DTNf1AHk+RsKypAxlhcxF8Vry7+IVEoMiE0dQSDtDr+JxXv9zKT0pLDKNNG
4dLmkT8OrF96a64edvQJB7VusA5ixJxGePhjoa8iA23+lzvzi5L2ex9PuMwMmJRS9tlYAYxvfbya
Q1nU+5m9Hvsyf9XKId8U4YTsKCadb+vTTPxD61X+6hNt7r1Dx96lYT//96/fLp1ip409SDfoSZEy
p0wfkZ8HKVkLikynVnXqIfLddBsYkSWZVBE4DMvEkNvM7ELgmaZ/lGUHqj2D96vFkCyRlCH/+/2d
+du5Y74188HHsngUlPgRZ/XlQiOlASoZMtSgSnPPOYHZW8dukLfhdkVr14xFsuj7btgqUdVzdQC6
RuPnvPbbNr7LEKodfCJ5Pn9/Wfr3Ud6Py5rjvOinEVPg8BR+vX/KLUURuaONiKowz5s+mUX+eh58
2gjVIJVr7sHI4u4o4lk72kQOowjl7ILBVA/66BMbOgSsz8VeBNoVcuL84LkeyRpd67ARk9n5rpnV
uDf0iNDGXM9fW1/GWxwpxfXvv4n8uxuZO+wo3huOMqbD//78VZxwAmjSGqT1ghk+qwb6ItrgykNC
OOc9uV/qyhYkqCzarK2utbzu34Hf5d6CvHaXUKkyuUn6AGNYvm4w/tNzsSk6Wv9Fc5NwaUZy54vo
Mq/8fThl1VpkxrAhXIQo6l6F51NF09gIplNmBqspSO8i05K3sRHtYG/vtFFhO6rdfk2zjhoQH1cE
7rRhl10SAEtwqe0cqynctN3Rcq8QWj7EDeOuqER4lY/6TVvZR+JYDo6T3oBu2ZDhvPUasWxLa5NL
Wihmu8AcAhnXv83C60YFkGA5pXild0zwPxOLhMA1FI+1hN9thnpK8+jNJ1uCuMQeekeaO2it2WhQ
J93nRXtkLLkRNMoUoVBYa94D+nndFNxGZX2s5+68LolDCNGXwuyjv7UpRF0vE2HcMSd8x02F/t6w
AkzQ8dk0edcNu/ACMay9gP2K8H4EGaQnvXFu4NNpFj6AqJnBbBRHyy5xnEQp7ykaHnFEwIYAPcaU
goTYh4z+h6byvNz/dDjmHVCY4U3UCoY0bPvbGoLqtaZVOFpr6RkpPIc42+RRL86YkG6NFJ65Ur6G
mjZ1hrUiaaLGwZv0n3aZVK9DmXZ32G61d1cwrlGBSUddKyxzYTVputJIJj/lQV7vOqLUH4lZT4yN
X6Tju9v28qbl3HWEYKc9gszyz8Q0VnAjoLQs5BRYawU944jELNo0rS3+9ML84tVnHZq3PzQaFgvA
z+9L4QgYcfOrb5TueI5trPEJjdDMfcEWdtJG2yVPReoUn8l0BQitOkvdaWDwqLTiIDEM3CVdXX0i
o5evv3+Xf7GoO7REHPQFjBk54/98ZQQzQDK2emvd023GOZR/ojfYl6JLVv3g/2Fl/sVtoBmEaogG
E6l630UkeaDb6Lcbaz2CoXz0K7Qj84xz9//wlb58yrfFKXHoxtdGZa1jNOofAtXWGXQpsEKGZaP9
brI/TZHk90Y0948ZkuHONYRD1+3bTeQJjYpCL611Zhn6cXDiBFFi3UaHapyseyc3EX/2UFdXgU53
mdTG7OSSWbL6/ff+1WWAB0ebQ5vLYnIxj+O+7Hu51lsFGQTWWvNR7sGjvtetRsGacVMGuThVWx9H
RGLj7dHTnmj77k9XMHf0vva+0EhTS1nIvpROaKT63vFDKu+MSWSvk8mCLx60JF+QcUYc1pQTGGn0
I2xqThZ21BlXoN1CqgQJGd1tmYj9Ya35XoxZtDLRVLD9o/6iHpy7k1/uBurGuGxtHrHAT+K13aTB
KivoFgWccP/wUd9fIsoMCg5EDDblmLScb79/AHo3US2HdZXY/qFBWrtP5dCfG7XX7rhL7p/uM3vs
tztNTgIrCnUfq6jCUvDtTvd6Y+mp7L114pXjCRE2GRPe0D/ix5zqRRJ6hMT1RrlnKWUcraoWLhvS
iniU3hq/rtpSW5BBog9y4YcQjxrmfZd14BLdSWbIUZLcBkecHvKS5SPaOkzEunXMFHU5akn4psP3
eAgwrywBrjdrOUnz4PkuASYdPTpBrhmGWsdIoVFiTj3vQSm8c4eCi8asio8UY8uTZ5bIR0Pro+nE
+OZqVr/udS9dJpOdbgsNdFmVD7lJcYBS1q2wkUVNaK2HxGJkHBjJBdkOGdroAGDmYHtkX0UlVxJh
EQxJYLuluUX8jRE752lKDmEofblqyPmNl1CU3H0zlU2KgtREIR2TVHiX4/jQOCRKnBVe1KR4EuFp
HUTSV1DP7OFThSPjFjwirlvux6FeidZw6KVSiN6H5HJtenMcz4QVgK5uUfHTL5L3BEcaVx0ZFkTl
eEb7ZsaCrGfHwLlXC/2MgqElXdzDHBwXabQIJdxiN7eci8ghaU0ijTo1DEHfs3qqgbnW/gwxiuML
8uTqXZGAxLe6Wj/UpJg+ZmVBB1mvB2vDtHLEsBV3xBwltMIGXxBOksLqIk6nE2DdaZ4a3ojjXKep
mHG8vwWYke+IPSAEk2xVdFGVdh2rKrxoozKgZawTB1SmCouNXVx4k9au8X2KNd0D+YLZttpbVUjQ
zaQ3K9y11kIrRuN5aFN/iaWlfkT1ALN2nNonujL4G2kPHLpIMSOUMUPGNu9uicbzPu3KLO8Tmplw
f4llYcD50Np9eT6R032jYdJ9qoyyeRtoCuubkawLuJMWfHt44/088wKa3kv1kfUw/RBTYKzye+wd
TR08DVbLsBwKJpQ/z27vqjEZVo7W4UvxMn1Jfysi0rMm092t7J3o6h9I4WhpGXQnTTcYnly8Ysei
zVCGkf+wFjLoNyiixzPLd7I9DE6WG6uOtnHSkOY5eFPEjZv6pUbK+AYhV3DTDa4Dur7TNrHhOJde
XcTr0UPeNBBYi/s3IHkSO+JijkLcZoUxXVa56R9qWnAKk4oKj6UbxPecjrOtmiy5dkl72ARu3y+7
lhSGfPDDtWvBmjJ/fDDWuYe8DLpTaeJyxTwRbSwTat3IdHIF0r2+C3zhH+xgxFA2ecmVqcgo6+16
ONP95rFKovEa+X+wzw0Qcl4XO2sPW8amcNphMWqD/oZYlooYfvSqCXVsIaJuLnQtxYXpcWfsTe7b
5qFhJu0vyjl2BEM1/dEkM+Gq6GK4MMQg4Y2H+nuca97V6HgCxWeFBCZlxZ1x0KXaR5Gfb4J4JCqx
xdQzmRixmiC2Advq4S4JC/eihitx3qWpixu3NerLQA6Yq7uEJJlbmsU1H9cE+g60WXbh42rfNjqB
w0FvTDhmEQND5kmBRQ6lpq1F11rvuaHx/kjg7WZgNWemhy0mr8yXMovEE4Kp9jLWRLXHyKeeAldU
O+mp8N73CCZtPZY4cG59x6wXBjdK12bjDg79LbsIXlypRQcMOopTw+QdhhgJTAgB40wXOXKmXGrJ
cTKIN49xxJ7XHRSmlU03+ZYR9cxUBRuu9NzZEndmXNt+7ByLKhmPo5b6L2LIU+rKIT4gTSsfBwV7
1AU5cA3/iZlAPPMgAz3Cx9iEz2j+J55QgtHDrCAhZSrcfZqY3kXNOOFcx3P1QMKL/2g1VXeR8Gg/
aZA/FmCxOcdJUtBorRn9GWBHc82GwoFNcqirvARQW9lva0cOLPTdtOrGHGylKLZpW4bY+6kTOAT1
3rGTjkYoVgBjMikoDbO8Q70VacQP9AkUkMjvzTcrMbSz2KzAortxeDbJMZWs8jTq+lbotySSZasg
s6qdNjgExZaxsU1TQWe+A1N9ULXoYOspFHz7EXi+QC8cZ08ZxGS+ezK982ORyetr+FZWjEaLc7AV
E4hS8ZBlDlYoTuVwYrVmScKIQTirDwPbSKrsBoqxXJdtEBMFGKrPDsPeLT1hWJ+zU7zsHeYvzLLY
C+NI3OUMsi6apvbvZkIMmhK7ItudVwg7Tt3BTgTwcK8qJa8rOKZnEijeQfMy73wYhvq9tmaOcFcG
AdFsk3/ShGl9GINw3xh2Efg6aET8pV51lJ6jrSo7q9jaLZtGLaSPp3Iwxhdj8EglwMlFl9zW+vPB
cey91IZpg96oW2PSBEbaI3peRIZWHHHLQBXMzOaTtEubQYNTE/QyJkuCJgxvJTGqwPJLqg1OW+eR
o4t37qUmZHJT78WRd4mpSK+Z2dKqZ5MpCggwg4aFajOmPiGYCNlrZObVU2SE2X3nDAhHUNGXFYks
Gr9t41XWTd82xjEWoXYRB3G3EWmfrgtQqt0i8DTrycyyfDPhnoQfkpG6lfrmLWTO7jRVvru1YLuT
NOukfKg7RcaadQC0LPaU6XKIabCtpnCIiKFr9A0zteTQdD6cbz0c4S6mXbT3VdNu0KmjGRa6ggdi
tj2jDJ0zxlnsJGDGrL5kB6u9AxooMjTqTCuvhyFO38yU0VmmtcFnY6ftvfI0z8JbxlAOr58TN+iq
gn6XQzr+rHKI4sAFteEMBx17rWNl5JQVwU3Y4iMtirA6JMwK0CZ3bo/NwGw7LsVxSGRNGLfi6tbb
E58FVZfOV3w9YIXMsWoLY5eKvv+Iy4kQZUFjnm0v32RFoXaAMzL42nEZcUDWh1Vuwho2654fiSju
ap2EY38vqZjXRsFvmFWORgS18uJrsGnVcyH04lLoJt+jafpTmnTxGhd6VG3QLfbvgwC6uWiJ7PyU
NfdwSlr9eTKR2zKmGiDYWGnbE8DKxOja14OCrOtOP1Wp1U0buxqRVZqGOe3dMGk2kSvYEEMzn6Gy
A8Eh2qBS/p0wNR8zFDr3CcKdo5EzYOIlTsLbnMqXeUs3QOqlFP5s8Bg/l6DSThMSzS1VBiYmJoT5
3pqEcT5aFlAAodntLVm2zWcuk3xL7hzfnNruOkod52U0c7IjcCjdmLoxrDFlVx8Jvk2wq506lXWc
fnLM0i/aWNdZN4W34F/x39pB055TPw9uWry2FhumJJGw7ItlASPlTk1Nc1tolTBY1IdyFXuauUo0
cmqDjmSfXpCXCsbSNDdOKFgM+tnwMGbl3sigQwRE2J8lTQiGBVfAVc7INUIBOzkPAfXLedCr+qlI
MGtAjnXe/FZDRay6Acdp4TlgUTqT0Bgi5/fwVZlqEU8XXna1393HJl2TQRvTQw1L5+S0enAaRVVe
yYmdorZHx9+zJs5mxlF8Fo4LbIMI+fDK4Mm6CjRl4qzpyGgh0FQ3CZiIq2wW4mq8Isu6TqunMiJ0
eW1gfYtAo0/CXc1j3rsWocsKEjIG+7FiKKTSlOJVlkYH8MJ0H3rd4TcUPuh2JwYae8QFppOIRGoH
w1dn9mAgEzhHwTY9i8AHmdqjl67WgWzIx7BCE5+XaKJhkyojfRhsgtpBLSMwD4gVfwOj7GUADrNM
bJ2So+7KkxZ1nGPMudtOZ9CBRNlBfHNJ+uJKm8a2PHa6pLzUHa+8pjXgDQNOoLSm0aC5YzUd3BHT
MXEvUo14EmMCNHAjaNqlsOhIH/uiG/wz/l58H2phOS7SLm+cBYJsAuNILtDzOdvU530u5a4p+zmS
ZiI0F0PMgMJEUxD6SeLxUpKJchWfaC14ggAv4DiNBfWwtFV353l1ekH+wnibiKE5FQkRLr0mcM6V
igDGsYFpn3HygjptZ8NZlXvVdccvdeaR6z0uQbRAnRU9qYgpSL4HHRLjZ4DkBzdxGxIP10nrPOCc
KjjL+8Qp1UlSLQD4mdl6JLikuoAhO16U8ThQEYo8P3RWJ8gN8FK1YycVlIVeXlzCzg4uO9conxxR
U8kDk3Veo6iKU4bBZvaQQ3gKGSBnzr7JO/8GCthwOQWcEOthgiLO8uTe1SXCUCzm/p3f8sTRxgrX
wgaQi/p6SiBHjdaLFulylen52ujrYInPdFhTorgbIfMnVU7OQjObYdtbXZMzH0XeYrid+zG0Q7OJ
OcMeWqfxT7EVaxmDREz5C70akt2YTWz7KRj6aoTXS7t4ms6gTuZ3Kre7XUOu8V0OyZLyl23tkyz2
F9XPtF+ztF5tXRXr2kHR0Pd5s8tJSNyN2EJOwD0ItzJbUcPjaJPwOiXNE1Wgb8h6YVYTiQWtO7FY
Dt107qLEe8Wu0b+IWOa7pJy6tR9gCS0x+i/TuvIP+kiUlEuLdpMIz1u6RcRV1WN55pAFd6ZHtvZR
TkYI11uXwy5ktrtRWlNsslSAnmwo3N+apMgJrCY2SFl5+kqnHYeEOdUdq32Ya69JhHlzYTLUcK9F
jy/8OHGLjYXNXIk1APUUQ3CXk3Y5kFek5+3KCbz0wZk5HbFBLsVokgXr5nrGgcpusmsHfICBhooz
0wItMLFxTPNJBtQa7LpJ2fnemlDnT2UCAcGDnZxEqYxHhzrsUFeht4C/wmuEbmgmRF2afv7eudau
xZy4EiODdaPP4XALj1gdZFHlwU9dDkq4dBeBKqgjPHMF2MDF8GSVoC3QyAjgds+Gw8yeA2S1ZivT
tkCKu6UG4GjZJJlGv4+te86KiI2LrIjST5ie08ZrECjxzOu3zaBBAWp9qnmDSApDebA1ad4sfSzv
Bbv6CKZJTwxjheDTpaLuypYMDEWmuU7S+FrnZ59Z18zfgT8RCOQ51XmIM3pX4RjEbhXrRGNL7TJL
ZbGpWXQRBBfBA9HE5DtIi6nQGo42olVbBXvdhEldRGNEBqmjqm0vSYJomRasBjHQMFFEXZpVWt8x
t7A5NYblYyft6FgPAscID9sapgATjdZhXk5QRMBAoSW3gLQRZ46WVcbgbjk24zZIPGAMiT5e9Ian
f1aNKG58v52uNc1X9wxM4ZJV3tSOC1AEiM58aCjNwJfduZ2U7xMyqpXEJ/VQZb5zmdhiuLO0snlG
vgP7CBlhuyxy9v+FxDIgFiG2ryVnHqJHYfH5Swh+zR3atAYgmB9Jb0sIwbhj7MdvMNZlkW6qsO8u
2kzpxyTwSIlDxlX2i3bQeSlci4BVeHvRRZnn3iEBrXIj4sI/SVWqg6y4OsoU3UNHzftzN49YFkWY
kqmaj/jJ/SYyTyZ1OTMiID1nvh+Ia0KvjGWZGc4hH5mL1QWRmouC73QZ6MVJVaZ5m2oNZvLMcFs8
1Z6hv2a9rX942uTf2FOabuumsgEgdq+Ob03HnpyWLUG71pkY3fAaB+FwKpq0gMJUiU0UNJ+aJsk+
pyc+Hqcoh+ARgBIXKG7IAS6AHKT5nHxgRN11hg3rY5xlx35odXsTrBPHtrbBPNXbTnMxeYYJ1xp9
dUsi7L0dutFV0ufFQ6WPHJd6I57nCDkR8hwZR3FoSs/bGnln7Yl1mfvRdXzO9RIu7EG5ibQKYExh
yEti0vstEVUhgYcedvogAikZNZZ9O0gZrxrsqFDw9fApNT3zk8fD4cQOTImasLQBqo1hf2NJ4S7E
QNd20zsZoCqOqyRSu25W7L3SqTd9q3mLEPH0zudosTGnsbwImbs8WxJES5gHNP+UH3erJLRec7ab
m5Qm8itNgtDr8IxJzX8ZSQFUdxAY9XNnYpKSL6cpqgCEZSGlRRnD5ps1kQBTQmymaPym5qNVZYIb
eHAZSb75sS37J6XTNiUVMizUmsqohkrXtavRgeU/r5isVITpqWwzlGb1HrIiPfVMt84LbxhXsWKy
WJlum0IV41jUNQPuGRPLXkuqhhHITRfZxpOWC7vcVDndvpaZy6rgZHmPGJT11dQgDcJAC25dDcGb
Guvs0fJ7/7WCs0XFkZf89INmrNo4NfMFjfCA50jkh9QC3LgAwtnu25zwH7eUpCCZXQ2brPTt/KpB
jUGLmFAz5KOdWDp5AKIl0i36OH5bTIshNMpTgyT/EnFmekw85d1nmAjQ0gHXI4o3yPuV5bfhqQOm
/gwQhTyJyh6HI6AnqDJ5Xpsb3e2iR7A/yCpLpPze0MBTwXkUXFd6kD+WvSs3Zk/jJKQxvWQt+oj0
ZGm4LE90CginHWsyNXKL0CbNpOVgmYF+B9zKQMMb1eKVeOp4R/4QnGcElvEmzecZc0n2CfxKLT7m
bV/YR5aThKPVvFSmte9dGmNQv4Uy7Y+cPL2LsPNxGg4V3I5FSCjndKVpQ47afzDp6dYlMPu93fba
9ciElPFRR3FAOrZsDkHapc/EE033EXxmCs4hevPAcZLbh/7qv6g7k+XIsSzJ/lAjBfOwbAAGm2fj
uIHQ6e6YZ+Bh+Po6xuyWiqra9qZFUixJDw8GSTMD7tOretSHrpjsQjARLhdDwHBCo1neHIc8QGSp
gVT2FZlbOu6a32nEK9gvCslhmugpNVzsMZwCvWDIbWZun4wS1sHivPxC9Llr12msEsyMFK3mG1gi
L0tosnci5/kkGgvcb6PJOQ7rdKLdiAdlT1NZl/hqzMvezmAzuWVF1Yc6p+n7SGjCBRGbP4w4nLyy
7IHqRDIHT9GKwjML6vI8UQKDXjeknYSvKpURzBK0bFbR3NUzS9B+sFAD4QL0r0gp5hUl5pCmdX8I
xyL1OHYnX0aGHcFNR1t/j0tFop/XTksHVl8Xnqts4o1nFxPok57GX6pHbiwZlnXZJtUqXiaxXopJ
pRN+hvbY07hOMpti01ptX+Xc1FY2ewo/k8hgkobg5UcG3HMy9Eve/LjeCtO5iz5F0EIS4JglO6ui
cmY6xRr1mBmkpaiy4uieNfg9iyzmoj9QwYxQblOBAJjbgBx6ZN6WXnG10mDQF6QxRdJm69EydW3V
R+GzZjOJjftCjs+L4ccc6Mu2dyzt9T2Bwno9mGbFVaQ3GLwqdTf11C0D60jUdUvx5wOWbjl4Fbma
dE0XBR1bs5waVGUX+ZCfpqeO2wySfjOEzXGw7QkYoTVHsluJWj1Ids4oMVaN/QVFkTXjIOv5lz6p
iMNVg4bp9w2UwaOzsIxY14zY8BVA+HEXjvLZ1WlMuWg/U/NY2PEWiA5t240MnDBHtZEpL8vnCTqq
ZV2UCWJoKZRwozPy/CFWWd0q1ZJuOUFsKuF6xXgfWku7FJlh3vXakj96bZTedGGlvh6qrS8vprRj
lrH2ZlkxOBUJjIZ8FPF6NtP0JllG+4ZFtQ10u4D7lELO30ayVGx6c1DuTrTYfk2T5coxl/kOP9zg
wJvXvgrY0Os1p/cR+PLAmKfRDZkQcShC79z1MDj3kb4I35FUilvTUPJYO+WbIdHFXuqxXrtOy8VA
SkiiSqUjTpNQ5+3C/ukriyLzVc6KdtN3snOO2uV3ywbOcHVJbc+xLuE6nZrhaWaJFiuYWzp/VYBK
b+aitx/lIil/03a8L5083kqrY/hPJ7WYfSzP1P2UCXrxaFFyus/mSr5EgrIinBPmoqB/yfUepj7j
x7IkxhvmSPOXPGq8AKmQss7ciLGmGLGa0RGkaXu5zqiXT8FYySaitdvOAH0y7HFvAkLDWrW6aUWs
+COvNgAfK78b2xrG29z6SZVOpqsNjYBHy9ffzkNkPWCGiluWdvONaXR4zyqzuxiRyfClxBxs/LyS
J5BRkPSQjzt5nUdxcQGqPK7lpql/CRo/g2bE6kPfShKwaK93I90IPh1hedC0MYfSSTQi42QGEqRD
iNxnpknpC+9hKqajpQukQtSvVYI719VneJS8gWe/NfrZh1E7XDUlUve6o3DxKqIu6GQ8qKYTmb96
JxvpiomfAlSacPvguFxqrKDSZD8n3UxFaj+vEbqL4LlH3tZCjmmZhXPTgEJbO3mbccizDPtLmiXK
wpVB/5jGYrrKyI++3jr4dYxEsa5Gluh/G21w3izHSf7UowxcL2pmc2NxrV/rjZOvZ8W0nmcmfdPZ
UxroSq/ibk4lvOCRvZYEJimuyml9X8IeZ7BSdG9GSa38SGMJRUhUf/2vpZJpVB/LcOWQ1/gk6aCe
GFGZma2FqtTJND9/rAv/rz2x/x9lu1Q46v+wb/wPq+v/7rqv4p9G13//C/92uTrmvzDfq3hZNX7f
/8x12c6/eBkYpL5MTSaq9Y9cl2r9C/spcJ0fax5NIbhv/q/LVYfV41C+QP6YCK0FueMHX/Tfc3f/
+fk/w1R4Gv5rPhYPDw5Qy8AvS4JMx8n13wwPsE5HTIidtlHsuLmgN/ci2fGzUPNM89LR/IzkZfIx
r3Z+PSxiMzdjvKbA5KHXmf1CpTbNb5L8EeUtse9FwjNTaw4ILznZ9vW5X9TilFLN5qhtSI+2kb9O
I62kfU/Zlz6r7qyQn4raaUeJPMUV5bzFb+KAvh1zerSb5GCE00lhqoEqRztpSuBqbXfLQgAHRAop
KIDpIqfcjxnkoTTTFtVXCZ41KEFvpctbsehbFq4exXbJFkdxfqhRtQ4/H1k6zb/QqGxKFLNhV9Pm
ClVCZWCz8u9pvPbmSH3grEsbxpmuL3GdmiaDUmdBrqbNl/2HX2gmvNKw2dtYBi4LIGMD5yZzck25
IIpkDeYdK88r0+20GZUz4H/8ihP89fwyNzPZsYgmsbxX/LoWv0x6BRcD2n15yhcknyEZKTIyWgIe
RqANZeuTJTskkKxrQ/ySuWUGemNx5rC2nc4EGjKJr2o7H3zo8BanZc2zM+fbTNVwXbHNmXra5rRc
qbzYtm+Y7Bl0pr3Vp5epwUIkNeONXbgMBOOC+oaqaI5eXrbHrEZe62mljQ0ahKtqJrzUSfuBOik3
k8WXIpzDHFkZeoE4O8KSjwbLhrK8cqg6NBwNn2PG7BmpdExz9Y12+9ITjBJezVwTVJ18GI3JG+yU
RfFseQ7GSG2yS0axHNjZmrAWr77sierQfjPs/o3TeD2m3UFKh2oVqqCQkSiKYOb5PZHH39Iu3LhF
Hn5nZMydxrqEbF0d6uoDi92Wy55FP1QN/aw2zCUWcY7uFz3Ikob22LHr3pdo3qdQd7IQAnKs6YSK
B3HS7Qk0kb08z58w49QJrYlwAztIOwXRJiMYGhBZDe2jSVqbCbwzULn4x711XYzm99SqlKrGx35u
vhSDg8ySrZK868ltGeyDiCZp5XaWk2OhddtEBKoGscrOf5dljdoP8w1Oo86xeUFoaveE/7aOLr0t
TX6GwhWUFGd1Upy6zhidOUis5Yz8G02oyiXPAL/0sXbJJcjv/TQf6ilBcOMraLL0K7T1GItmqnhJ
o+cu5gx/ziRWUdUCvrbeZhJcVtF9OlF0muiAjQDMAx+X6hUQhMoSgNttGs1K2auarPHZrP4OEdRA
lLRugQnb+mOZw4dKGhFxGv+cHhYqN9cEpHzYX4nqbDJy71w9bHiDzzjpPCqu42wFxH+/sg0cFIXe
4oaXaVub2PdYaUTbcih2RYN7fZxlbGi99ghjWvm6GE4R9jTECjuX9s/B3Qdu+SRx8E6NKv6uSkc1
Sw56WC1Vu3cS9gb+A6i5cqOsYYjsl67QQNZDBJSgpJP5zki9l4uyUrL2hWrccl1J/TcZgWKTJBrc
v8pkl6IrhMgJCmyKpNjLyhx7iiYVHLwo5pZbdFidkiBZCb2Ovk9WoLbiRY5G8s2NZwssf4TUyI5w
IxsCH2wZ75h0SN3L3O3rNzynd6XtFhoulADB2vabmXCSPulXuQh7Stg5kvH6/A0bdFUWvBUHLBLs
9ZNlB6TrbhO57OJocAVXrEDk19HgaCVI8qjhZ2gWJ0VS1nGX0Sckya5sUXDeMsJySiRSmpNmFCg7
ZfprTDB09La9sRKiZig/6zLirWtoBzVWxlOqOS+qDqBZmmg1mpRYRn5djk3W7aeepJuF182lJnxB
uSCTXzeGZ4TjE1NMvHOxED7itt018fCrw2q40PHgqnVGf2E7USk0nYRZNkeUMMU8oAU0q0V+a1tq
UlUZVahu7M3SzbUnP5/lUZL2wHtnL3M6oORN36wbGwLJc0ujCnibo+0LM2mveT9pvpE04c35gQWw
g3gAQOBnoIQQYTeukHMbIpYmJiYRzhMtW4T+2bNpJ72a16VqNev5+WqZWgx8bOHcolDBA1OVAdSh
O1qZZbgl7Q1ub4zYktLFCRYDLaw1ERRxrC1XqudyQmZ258+D0Pd6n16ldMnWdihJu6aP6JbOWqhh
S8tqILH3tKuQ7O2Bkma8ma4cLeHQQFrnut9beyetiEGwS2NMRhQQWacdK6QIOFj6sTO0+I3tzrEK
IQRjGUPmDjNavp2i2CBNa9SMlEC+gUJ0bjQqJqlO0lj4I4AKccJg53KLLadbzXU1ETpOtwYLBRaP
yiozqo8sBVkrd6DLUk7Ta6lZSQMLBbkmzKWzfnS5ntCb9Vef2ToMJWngiMaCWlbqYxsDzjTFjO5T
cN0tDLU/VxKuDQiAAHqpWQTpiyWs0PQvx0W7XcWIGDtDKmgHK8S8Zk1p7rskmW86OrzdESRMSgpi
qKHaD9DUOG2kR7mTBkpA7eGO6+ymZFH3qWVj76fplO+bQkEtWOzW79mHs+mSEM9p98Qw6LKUTdiy
mzV1phNnpNQ4O7VI2fyV6k426skP29BEqKprvxZdf1eGtVJKCY7ZYvw1Zgp1zrLpceri2B0m4bxL
aztb9brVHB21z/YpCjZB4UG/A2wRrrQY0u94CfSUu+zYyPpGj/GV1fhBmO5V1XbjhsUVTST4d6iP
RPfiXZLNBYdzwS3Jp/nuoykkig25dV9bfBh+MrdcUkUZBf2SOLvFUu6WXNkedK3hZAK89pRsKr/L
+pzpcfTLYqnpt7Op0I3dbQd2ZLgaBJ1CsSzf8QLA+rWH+dzn1pvdjs3ZfD5IFVRP22I5DYOsOadi
MYIy61DSNYp85CfS9t8PneGsUX7PNYX156i6aOqSbTSmVY8+Evs6d6yNOUTKXzMLVXdkxzTbmXLE
gKzdG2fYtkT3N45WgQl0MsRsqG+vCEu6N6MjwZdvFF9XP3A1DSeWB/nWTDNnMyaE4zmg0eZbaA9m
SuuIJ7LnN2AMr8vSw8WxiuktC+uXqZ/ai93Qd/zzQHVxP8NyStSDilHzwNNuYaGNSHhUqTj1z4fC
iC/sBGXPmBcHDFEBIBzMNc60M6eDjnC0vdGeYKtxTqWtOjr9yhTIMiiWFN5VcezjmdSeJoTdmM0x
v5LiNe6Bgwzc5U4DnqU1Dgdlj6mVepXk6UQr536fmGnrV3GkPKszL4vRAtWulOho2HoNb0jCpZ3K
29DQ0KKWGN8QDzVn1AYv950s5QN4+oSLnytta0fNxSr0ZCPm2Npa80Kfgg6lq840eigyZ7tkRfxa
z8pXNs0i6FvsKYuOHUxpScOw7olPec3dQ+0nn6Gf7H60qxN99hI9yzAmYdI1e+tXSYnPbqArgmHT
OhIWghqhWA9ovSq8Tb3x6b/hebLecWpDzY4Fw+XsxM+E/VtNzcUhxNK3tsay2UwCuP5Eq98OAj1e
zZib7VArlKVWRbSLoDxeMJ+keGZL+6Dkeu6NDXRrE4LxaUGpKFBd7vqTli0ImWq9OPPsG7c21Y86
+OKhNawzy4EZecjp94qD+TVkte7G9bh/8rjDTmyG3LlQ/uAWEdq4XpoOGeBOUEbd7XSRX/Q+YS6u
NuCgXUQ5uj+8MBTEhjFx4G6Zz0K0+QF7u7YqMpUtEwZIV+r05VvPdc9ppArzodnu2Ggte2LCVLdU
+F+fWhfKAjfrxpQxK6WRssmNJFzPcy3uomb50yrwD6tSeg7qjQbdQFP//VC0CbwbMmVIO1BPPf52
u1W6LxHRuBd1Df04mdTxIw1zOQZOIf3J8aqtsdL2gZ59Vo660Y0YK/TzFPOEG1Yz7/G5q6Rt1VjX
cVirJsj3MbejTaJSBLiYrlQZvxcMAZCFERrDj0rSabXMQfxMPRT5ig3f0FMeqeoFhAHDDOYZBQZd
kpUbJPVVUjXmTjFcrVftK8Vs9ckGSVYXuboDzKXufj76eYB9wCJYX/WZ0XPDaeJXzcpyr+qEukua
uHip+h34CLpHQJQeU1aCb7ClacfgNR9bM34DGOkvfTUGQuvH689n7CE/2ELYnmmrqSeShLYIrVUO
Px91XBhoZ8EOO0ahdqBJM16r0uIl6WEe2beg38ha9GElvDRk1nrMcAovuDyCavFq3tulpweL6t+u
c3DfVkxJNX1DQUH82cMbpg81jovDi8QmWja306m+NY/i0b6Gd8uSL4Sp8535jhB4C8/2WSoKZHg3
7tLtXEfeIZUuxtU6RgftZNy4UdfF1um/5PMsXXu19GX48g1lx4n+O6JO3DxbR3kr9a9xd8hBKARW
ccr3+oXGDW7VAILM7e3WVUHyvGO/KKyPOZeX1WmWTOUq+psjdZfJkfSH6uCWYqB2806DM6jbOAfV
5l5UgPUn2cj3bIPau5I/lzqquqELhIYTWrcfOFTK42hHf1SUq50CxxyPfT16BYuD0xxHj4a3TX+d
H6C5Sn4R2c8vIrM2+rnfJaztX31vehmwe3jyo7vUN7M+G3/tb7nfpV/2fbli70OCN8ILE5i74j4c
hKBPno2lbnifqeLmvgoJIqNJfPYXFId1nu4EKQNCsFzVNhpbsPhLf29fteg4v5t3NTl0wdqYjxiO
eOOM7qkUh4ZljWc1mZ98GH876Wh/Ez1QH8VWd9yIyjX+L39Vz4hz5kG+5Ao7KpdiGLcRx7gBVnw2
E5gC1tb0c1R3jl97vIaOJ9J42yrK6pZRc4rRctUIxksocti8XFIBqnkzDNn/cGxeJDnay/rZ//5R
JNKdNYvbdgHvas058b/2b1/u1TN5wlv0wirNLTzplCBkFsfZrDfbamLxfs3PS6d4TORu9Sm/KHyX
oSmwTjUUJoQvPQPbDYTBlS330dA2+JeD2B9Ty8N6N1pbJKBHyk1+8FT2F5uxKt+cSDqEPV8bA1m8
bu1E8wuc4mRNGSFmTz7ne0X75Kfq+Xb3ybFXv0BQuhNf/LUyVvFtVNCuMYSwsufHq+UN5Whu/0pv
wF0997HulZwe9Hc6SbXvagrSN8XYcV4xD9qtfbM/ok/tTWQ4t9jcMMe6auSXyyY7RNucp2+vXiJp
k7xIt+qlemmOmRoIwJ11EvTuYE3BH8epVpkHducyTDu5ocljxbvfD59awUvzMjmLmwbms3sc5zHe
4E/xK9zE1QkmwVdygNzOEmAIv3+IsOaNUdmGY0PCvvzSv0W2s+/PX0D4sG54lRWYZqx82B1vHwZj
/ZDPm5RCre5YnhWJM0+4raJbzNW66lZCo3AEs9QYNGx9juYBH+Zb9rK8ZZ/1vbuW7GL18/OHH18G
8zQfdVpapmrLKSTP+5dvLcW2NETEH1pqCYSY+CyZ1cAw92XHedZI5a8szVgMc2OpxejPbzBaWa66
yV2N4lV6Lc4Ubrn1NWp3Mkfz/mqNt4l+Fs95bW+t2zNOp/vEUtfDo5wsVw/w9MTRup38tD0l+EEz
PSS4Uq2UkZYg/17I4Ya1+5UoK/XNh428iXfTcI4xO26lS6ht5l9RjqiUuf0iWNZSiPwiXrq7fugu
zcPm/Vm/2nemSOM9Vj669yx5McNxH7VbqhQo4sU31IeXwmz0PWuVE7yOfCvJOxub1bFQHboOa37n
Obh7r8xdth7dttDpk7clz342sJ0yLkU0HjzCe6sZwVuyXEx7bSIlgKgr/9ZpGTCTXiuNrI/2oMJD
u4zgREOp9dtruDf61G34RiuuXxF9XMwUKFum9cuQa085ilN1mV6LR82XWAyx68E1p1tVEivklWwk
LdONWw0eSCLCNXkp0y22U/mXw80OC0SyboCKrEfJeQBTGvZJmsgk6NT4ncFunw259K3l+V9VmZsH
8KJ9BF/bj4lX7pY5cg41RpmVGnXzYxoxYsjsQi7KqAwuAVR8fgCk742Sz0CvoiFIzbl/x10YlFNi
APepzHPNaJfYmf4Hy85HzkLwPWweTtR85RX2KfVZCbEL0xGtNy1I9QeTvhyfWBWJ+PyuvpW3/hXU
lytHQ+HXwCplyzXp2OQ1KUdZ643vHZgaMwnK1jjLmfwaDjmsPuYQQzTVr26Q93ZF3mAahjccKkpQ
F7azCisRn9i3pFsKqu4ouPjMnGnYpou53AH2bLk/NXeL93dnPg8dSqiO+39/aNbksvUlftUXroi2
0ParUH7VBFaV9cjua5Wq/NkiPzg0F1xtUDM3urKcm1E/KmuSisVGWVd4K7dimB/0VVgn1VGxN/18
iLp0bp+s+bDiue1Lazy0z4efjxzy64lGz1+c6ABeaaEUu26mM21QaMaAFKkX8Iaa5JR54xRKm3Jc
HqbPCinzbwTbmCTlqPCVUNk4BnWaPWvUtTDVwa0hfZ2Q1FJXE9LE6pzXedFn6SpR53uc5szz8AEA
agHANUXA7zJ28V3WayrO8LQpEzR9VYm540nzVoCSODkYC73ooJyUVmOpWnyZW71b1F2/0ev0RSFx
CH/fbjd2y4ob3P2uQEyF01vjH8DZOXpYbj5ZJRYcC/c9BdgbwgBvk6A7PAOMOpsmt81JLY9d21TH
aYiqY1nnNzaD5dbCC8cXMpYA2Rmzi+jvdMwAIMry3NfPiyiTwMyrZPOWFNMfXTk0FRPk2PWfWl3R
M0Id4vwXvwf+zYB9AQhi7V1FSD9hbWm3ieT8zSUju1QhC+aaFOMmjEo01XGmrKRLj6YWF2vKLBs3
NmV51xYU0+EVslaUuoSHxbT9JOwbrtYD8gABC7bXo4eDRNOhjRJvet6cohf7Y/mVfY4v3bW/cBUB
niu/8b6FonMhbVOlpUnPloAlhv3Hbcv8QsqivkTNdDTtPNxbLwjFx3yaH5ZUlWAz6GRXh2PRYoTM
ok0+oSvGCkYMQuJo8IX4NkSbrrq0QjCFW8ZMhNhBixq21N90s4xFzqR1ijP8xXVJ1WM6TcgL1ExV
c/yG4QmbYX0xFP1Xy4HVHZSn03bIP8bG8vM6l1293/FNWCt7aibXem5VdOuV09KnmgPPDWNWpn1P
2jrahrxhJEoBEiu/25W5KZ8MJ9nKW6JT2rfq1JtnMtcd44UDVLGSSFY2vDr9noPFjCLuYXnKt5VY
EYTIA8mWP8HIpK6Q+vJYKnOQZVF/sCze1XYX2czY5BHm8txKzafTS+s6Sp3NsqMjQN0JJCvsXxuK
1N25NdWb4dA6OOgvM/7CdS8Kbo7KX73pt4qT1htbcT5nqmRNS+pWtSPHfsGWO5Z7emCiBiFdZKja
OtcnM7rRc9idh/BTAvAGpLVwVnalqoQolJ6Xy/Su9PJbTmGL6wjIRY90aZILGBQ+j7nNmYWN38kc
Wr9Im9VsTu9qSgTWrK95ttNsenXqsaj9qVPdVncuGHsSb9a6oO6yLyZOCUvephonscJ6nmy0v7Gi
zSvSrMlXrxxbu/+Wc4BUTWSDLIvH9SS1YjNiMqMZg8uCRfBdD8OY5V32reHtnVp2ICNyIHSMJwsO
23ww4Y1JMmn0ltJUDqqSpHStsyHUUX86y5I4wCEB6T4lnyYyFCGYPsJ9b0ZT56USkd1mIhQgKuMq
HJKe/O1AWvC2KEaa+aZTLbuEXQawie6VXu3fLcZiTuaLskOrgFsyoQtaLdiM5PkfnCid2zO6AbiK
P4chumOcN4Pl+acAJ5Aa6NNhAWRw5B0JF1Atf4DUZ2+o9vmMHPHNm5gu65k3jFOKX/UkTNfAA0EH
lxmMcsNAOA5zEF605aYUc3SW5hA0m3As32hHrkHULKzoB95rnfUJawUWeF9/lI3DnTKxjMCWEJOZ
wOpxoM05HRtqjYW0EVG/D5OyfHWWX1JmSYFUzjGZ6vwwc2IMegx5XEfospDa184updXM7wbth4O0
PpneMqvnlFCjR70f5/I+PRWLurZyrfEKFN0jVc8b3D+9J2jAXk+qeF8m7qudJkUrXYggazu0lDSu
feTLhaLO6oar6tjoMaxxozlFPU990qIBO7VTB/UXEUsqPxXlLSozbTWnWAmjhorpNDeOWkFy00Qq
ZBXNVJzLL+bzrFmDJPExzEVuMVGoC0eoPo/1daGNDXYuZvWa6cIrtN9Cf7AT0JDjazCbeKDP4Rjm
j85Q6WuLzXaTDw2/xVbGDY8FZo/Pc9yH7fgxNKGxmWxN3RQSBAMDg8+eNq6DjAx4/HmgphsI7zxu
qa+Q9xbUsH2IK2jFVpJtRFqVB0t23uMKkTqkCZKonO4uqpYRqIoVv6iNYUWoeT2xbeO7kJbtYpkH
oxycq62k+aOedMiODm1vYdcFy5SZuzKPccdADU4xzrKVrb00XeRtQx8bEp2z7QWM56K+QxusawhQ
3FLEWppw38mDnr7WCLfxoHDkLcnL6lKcrLsyXQKM/iqjI4jOOqLbFrbWStKcd1GH6ipTx0ctsdRN
Yvx/yyJ5cQEMTlivuYEbFVFzZVY2Izw/YZQKlS9GCsDk6HXHsWJMYP2s0XzVi4EnVapwqXIWtWT9
00po1ei64cCFswT53t4qKd2rRuZVIUTTQssWlwnubx5P19I0PPqAD1GOpIG9u60ykroLl7BMavcO
ERQcAuRQUeCCpHj+MMYTBzmUJzISACtjbQc5FXa6AhRvMR00rBxSspgKwgOZshtNBug+breWnGx6
XJE+XV/fmPtYnICKjMr5s28wJ2taZhJeCtu15ejJs/Ny8NLaTNZDd21EYhzSsTv2dr/uaKlVc+fv
UkocdBG0HeAXrlzhv5PbltunbHMb1KobZEtWRTKIGjg8TYScz3SDqYDv8i0cjc6vrBGDAZP6LlyA
5mvpsNfAa5HDGFFwpQ+nrdRLncpmkDlPfKeY9nDPxmMlt7sssyiqvZjLcSK2HJRVxNIoLr/o9aZV
To3nTThRw21BDvVTIaxdrU5/YPJYp7ACD/hBFpYcomlNB2fECiCAxi5yXvBS79ZqWf/mSlZsG2lo
XtS4OURWra8JeyvbwrEvfdHOD1aO8W7WhnHFs11/xahxotXFxzRI7DobEoJ66qxibOdr7sWOp6Tt
cDLidiQdoK4a7r/s0y1os8S93C6vC7ykWDElrPTrQcZ9NcfaI8sVcHJ2cVFHiTZBrqzcJb6l2O5W
TVv7xcjWo2qqfiugfiDAcFScSy5DickJtDUtP1zw/MMtix99yL+ULYypP+vbpDCsy6wn8QYwKNmF
RdZ3kdH+8+Hnz2hRo/T4558oxkSUk/soN6+Ce5tsENftl6OhAO9UWaSvCdFobz1JDuEoH1kZOo9K
YYI1Gk29UI49SEN76Icc2viQWatkVDi9VKm5N1kx7NkejLsRV/DPZ31c/KlyaMBGpEPTTPuydNVP
MgLNbqg1gaVUURkxqkDYIqAYcsLWPeMm15rGJfFlnH4edEv9i6m42xBC+I6E09zr1mbB288b7AfM
+3yjXHnwlgs5728Fm1mese5sRdb3JKf2J2npT20sxq015WJLRy7nAUw5rjZa/Rvyfjxi8mYZkp+s
0JC5PKPR4w0t730uLnlTHUTWUL5JMRAHJl41M8HaldpbGq1b42cWc/GnCk95yci1+qIIUb8mVI25
WyRQliruHcoxYFVp8mfZ9wGNTNEfMt5f8EbKq5ZHR6vpi60Zh+pB52IftE6hn61i4D9CAueaqdfK
5GXINkzelFlvfLRIKplWIFkNHVKC8qookXyrGq3eSDUaZjHnFTEz06r3cU/niIZje7TCZTc8H34+
+s9PVdIqG6HVbF6m4tb7rCLsi10CrwR1dTSHJbxgZAgvzki0mJphbWuVAtSXU3lqh0YWfWja8wAN
OBlTgXaRFu2kGHAWlGmPH90n9Rd5aNFc/eKSnl6HwGlY0jPWkmKe6NBitjIXzlKmsXpLZqndxrFT
+PPSHphbpF1RYmQmQ4Bq4ygv5pzj8pTjNpgQrp878W8AXGLSn9RVzrlKyzw4v9UEGljEOyuTnu2w
nf7mkdyvClwgbmGPO2fQMFwoI1jn1Ho9FPHNbpDjI4Ojf/nsOwQ8rOPM5i0ckt5xzZlbgJql5Eh7
JwE3bWDhQjOGLOfi+LRPcTvHu2yKX2aQTlcdwCkAkbzcSb0fgXk6a133qikg4+qm0oOkZGgwMtsA
5i9tTDwLSAnSM/ftG8ZNmt4inD4e6YmbLOeZB+NwYwvE/Lle4BZM3akhcB40A6ht3hJdSfmjqMsb
S9R3cgSqt6BBDtzlBFEELGhHR1F/K7X5S2qtX6aOkV3iMLLFJnIaumKlkzfmHQ00teIP8kn+m4+2
axEpY/GVFBe5Lfm+knnNSNNd6GesPbz0+ndMhXOsfYckDS4Wnq8tfY/EmKuNHIvhZkRTdOkGEovG
nNwjB8ZbzZFgbWaqjPsr6bCoiP/zqRG2dbDwxPhlxj1GHSxjO5s7uzpzmSX1POrZekr+g7sz6W4b
y7b0X3mr5oiFvhnUoEiwFRtRoiRKEyzRNtH3PX59fZeOfGk74oVf1apRDTIzIsMhgSBw77nn7P3t
sH7IBunFz6HPwHM3Hv2mNB5Tux6OVfsJni/j9KRU60qCZp5pCUGcMjnSgMqfAckVB3b4xq08wnWo
3N8gr9IUM5NsXkqBenbA5XQViqDGGKpjlnvGNvWTZBmOzvRq5MsW495Mk0Pj2MWZ/8Sh7myimy6i
KN1EedNsrUKFXUWZNg9aY2uZ5L+B72ne06wf5qFk8yNo5xxKjV51G1k6d7o/ozFwdpHZyjs8OEyj
1FXnyR+q8LZEVmPtW86zy7wduvkAQ2FJ+HTFzJcFrsUmt6myoDlmk7ek3l4nXug/Jh0NS3PKbmro
4ZFwVGPDFlGfbb9Qlllrh4sEhPFQWOpiil0wJFuQyvUO+Q6GXpMZToqthCMlBT1MJteOkTZaYzQP
QrJfSDsHCQQsKMseDBz8tFLNU2gRcNqND7mG4pkg2FUW1NuJy9JzMD3TmiScczlB8qgzbatjr0X+
Ly/jurbmMiJQaCzRIa9wHXksaoNZLA0/7VcjDifqdQDBpNfP9RrNuRmkOkOj4jPz684dR2nByKRc
Rml4ifSj6iT2Mk5oupHZyjlL9mvXsKqNx1MIeXd8IJtF3+NnRj8dNEwuQtAltD4to37osuYgwwFi
AJV6NGma9wz5Nh/zmFG6v1jmDCuFvkvWgviHm9xiHKnqHKYAAjT4ljjiNMiaoamslHSge2zl2s6v
tEvoxTMyb8LHZrC3GBDjV/BJZEUjC1l7Afk5taYv2RBSPMPx0JjAWxQkOKoYEasNpXbbLIkuTr9Q
pLIhUoq84PEb3E7yteOE73ul1+ifYjNYRZUPrGmwlVXpF/wgsJErBJdSMUmbtlW07aQxSWkDnakZ
JaQJuYpFDWwNoiwAjo9RZZ0TjWZ985yr/begMIZlAfJ7aRawsS96rWvrsraah/t/sd6UwFFOQWP7
T5WeU3h72pI+VPDckCnvFkbBdpKp7XkM7LlWDsU6xRnMzMnLng2wOGsU/CfBX9qhrfkdXe6X9L+/
an5/QTdqQ5th3m6GTfiaRm8+gcbzhsIE7Vy/0ny25ziN3lUlXo4dydT1TkXQgJLlK0jZCtGOw6Gi
lMzFD6Lpv6HgWoLi9m/i3PergqlIlKhqWhY/82fKW5njYIOxwMxkOMirQmzaDIle6y3aiZPOFHHM
vo1MrmQtnxVT7pbVk3wa7E8YOa2y0J/Ug77Xjrh2ytOl9FHfGfGGpLNGNGBO3sms1Kfys2q33h5L
6GP6ql3a1/G1OTePlrfxa392NYydH5SzrJgtU2yrzhIzGDoEdWZJdr8MC7STLeePxmSaGeyrfHk6
GRvVcSnnCt1lZ3/451tCct5f7gmGaPTkmiaj9+aE/PM9QWugNmTmtJvpqJ6G/gHBf5WDkToOUAnG
ZcHQj4C/M242k1kQXJd0TsvmiZaKrrgY9p5G1jESE1FS8jjP9nXiRgwNTyAqFy1jRJv749pisMih
zmC8a22M8BCGR7/k9djXnGMQ4cTKYnpU91O85CIuejDHUU+xMqdRFr00nIhucnFQwtn4mREVrrhl
5lr67sOG3D2brJVj7x9khjO78DX8BCGnXfLPuv+M7E2LF1h23QheKx2YmKjJdSVPrr0nCmXGWWhU
3ZTQ7lnQoG0+STj79ya2xaQ84RRHrKQ9x6/aF6Bp8k38evnYnOsn+3Uijuc4viwZlr3SBNnpJBRs
xBde84VXZ7+am6/tqWKG3OJgXTdBQRVWyNYelYc265OIMXa8Fth8zHZttm+a6D1nfhkeR2aZNjPN
bAXvbI6Uilknbz45dnuHCeipZhYaMBONqfscZqQys9LpJfuomJ2iZ5rHx+CUMfckpZt25p5s6JV3
oJLhPktn9TesUtX8GeIoXimBxNYASYL4dcxfXynq6FgqaMRvoqFYELxqjuOD3b7YH0n0kZnWxWXF
vXBbPsfX+qk/NM/0nV8ypmgo/VecFwJma3Sg+IAnR9+EQCCO4VZZQ72zdjF02ZO2zpjQnR3PVfs9
TuoFJt91ieezUw6aim0OEcTcxzdL3MAriQArbRcwUED0ei7eJ7z5eO+f2hNxBwg/tyXhD94sO/Jz
xTTx2WSymOJEfCuZNTasyDGLxLxR1U+rga2TxDuVxWQZ4d8FqRBgao1z8GINWhcEJd0LJs4+30D2
mw37xjx0L+qb9G7qx7SdVaf8OfoY36KX8k3h2VaOZfysryQLh5+Jg2/EBg/jrubQ4G1kXF9HPPmM
XRvGrzr74nNvbPKAZCpAr4v2zXxyztKDfIpfo2bb36wvwdfkq108eMjE02dKzlmYfo3E2Hdr7h37
023GQ7ttr7L5kTJk6TdGvw6XPYPj4sXXXvCfpWKgvOAANGuGrfFoLiJxolh8bRhAQ0xoIkQ3bqQu
i332kr14T8GL5K0VliABhNzalEdrNXEH+AMxloK3Nj6KD2+9l2/qEx9XYaC3Dd98fZmnX+VVl75X
WBBtfY6YlGfCuGSwThJ7XWxsu5hTDfQ0dmbJGZaTcukJWpnVb7X6GezLh5QhPaBI7UPcgDFBnX6S
nj2IjRj3ciIeWiSUjA4oAJG3tRoopqTU3wGvWDg8BviHTJ70LEQBX/TVEuym7xokGs4bWSeuvGsR
6U3Zwslo5NGiuTm+VW8BUUfrNC3nRocoIBjpNnswM9ZD0H7+8xqs/dUggzNGEH95mRht3kOCfoSP
anpgJXnLjfCBwzglQ8ZOfWWkcfRkH8XQh/9ZV1jvNdIZZuMtKOHTIvEJp9S16GgZl+rcnKMOHS8i
Z75MZR+vq74xV0SLOPMj7XsG6x41X6fCUE36pOS0VnE+sGxUnuWwpJumbrCdRk+4/isANH19rqAQ
cCRKXc9Llr/5wD8jUMWiockkfiuKrZDrTUbnz3tO5Xm+zsCi3jTaDUmVYc72pSEhtWOSZg2bOvVm
aJfVgD4jKTnDEmD9VnpW2E2dS/5UPY4Hk+m1WX5pynAV2JxmWXl7Vt7ySUEiYexq/NLIFWF7uLSU
g99smurfXj9EAL4vzdJ0XYCrf/jC0NSrWWJDbvMbayY9axdHcMW0W0cffZyX+L+Z+MP0MZfpa05U
fTWrXyMOcQTVaGTFTXBStxTsVT4bYmmJr4cZ/YAB5Z9v899dJts6gF2DzD8dkPbPl6mmtVJgs802
BpG06wChlrn3mQIrUhSvsRYbW9KQXjRP1zAq0tR9sAy/nqXhG9BpQ3vw5RhMVPSqy002v4+pObPq
C/h/0OoS3+tRWRq0igAVMCoy9MM/X/4d8PxztaYZxGIBvzBA8vIw/nz5PvZFfONGslFpm83rrvRd
Qu/iiTgQVhEqJAbVg72X0szeY0vapHSKt/e/u///qiZtQlSKu9A3by1kcES+GQ9HKi0nixowTiXj
qQBiewhS/wHpaLmSMaSxOaNvNzrVerj/VWFF1oMuS+u2CPsNAiRj59WTsbv/FSMrxeV8Q6h43j3A
bxkpLc1kaStYP8REGYbeWy1mzPmDJSbObsjwGcAt6bJMo2UxlybGVUypgXc8JGJujeMJ7RSj7Hqt
ibm2senST1nMumXKz6LA5TZBnTpUFFKcl2y0ySGaCYeKehapVFXE9mAaz4GNoh7ORmh6vpizBwzc
EzF5T8UMXhXTePTaELXEhL4Vs/paTO1tMb+XGeSz9qRuI2b7J03M+Q3apNO5E9N/TDJIARyhCRhX
//ytq39ZDEGXsxAS9azw3Bq/pgX45D40yHzDjZa8lxkpvTJgSLr4dq3cqPWyJsD23X2MY1weemmH
O/AbkjS1Q01sYYfQTyqJAdTLqkPgVPesZHrhRrh6D1ERO0so/yPqjqA9+kzfABAclIjWs0fU0lxY
Wn7zYf5SXFNbUzwTLSHcljC/f36EzTKoS4A1MHP2ls38HZaBSxUsAXlNFMfb+x6cHmALwBxqeVuY
jMA1UpwXkRbkO7DFj2G7aLK3TtXrxXCoTt0LFcXVev/PSu7/tan2/7ugGYXQMYtF/Icv9i/2W/fz
a/X5H5/Z1/84fPqf1X+sP4nrCn/04/77p/yZPKP9oaKKojbWiZ+hOcja9WfWovoHuTFg1zUOWzbt
WwpqsP1N8D//B/EyrNZYcg3tnjuDT/Zfllz5D1kjOVPWZZVpoqz9H1lyf34oLf0OILfw6RI8w4XI
v5z4qF7VQfOIO+s5aQKgnpV5ODf1YKnU1NOD/ps3WvsVeG+Cp3PY6zlyK7wC5i+/z0+JkSuMmuMU
u6SDD21oDTcZ3mp6ttpTQJKBJCN34T8ZDA9SB/Bqge0BquPNUlDYTf/maMtq1JfCsaWFnK6ivWWN
10C7MCdgw0rJ4otcqaYQ8D/NTP1NRsAdyf/vnUh8g3wC8I02mynUcvOXncgj6M8x09JbEGyO3rvc
sD1QmOtLKToOUv8cPfeqtVT8ajGZuCEwNppAlmyOxY7fubI94zuZRyaXSPp8TIyVT2+mETOJGUN0
FyTXbxYe7Z72/sslk7fCPqOZfMnGr8GSKa1jyZE5w9aMqlZqpON1DP1dMjgfkgUeqy6OQxDI6CXh
MVe0vQHAQDvp4y3Ej/h9EEn2g4kQAiU1TVSGCVHc6WAnsg+ZHujexirAwMJrFCxNKG8WitST0Akb
iibwEmvx1hYnbC3rP1Tv1tuxG/fBoiOcugeAESJfNmtEG7iqUmOmtjBYmg/DNGZNg0oILX5NqFqZ
k5d+ITkJRRi+TmMvl5LrFBFNicz1nG4pXVU8icQbzMbNGH8aRF0OuCwpS+a5jT/im18bcy9IXQNS
pl52xIh28y0oGR44t28dWgLzALFpNVzLsnf7Pp7TkgY9PKxCmKGTZjAzxo3MyAL4xBTgS+3mSpEc
YiyEeq9tCyyuqr7W4mJFu3MrGRbtHXMDOv1ZqbtjMRBGR5VXGPrKFpCYLl8NUEA14jKnD1lwMUp7
Iy4qC3WAoQZ9VmNuk52YWt7WCDBd6qhyPEQZXrxQe7jECSYmzVoO2OnpP0OJzCuEMw3KjmrNEFP3
UGIVDLbxLN2vNre8hcev7mT/AWsCJtM38a4kWAiBLM1lPl6jebNIPuCwpU9I0wc9LzoeBWlBlBrz
GvxP1xwcY1q0qGft+sr40bUMotcCaaYytovGaz9xP4tdDqTJ5OlvcTtr3tUvQWalnRhcLKLJch2O
3hFHfSLB6YDxspKz5tcRNtqrmcNkXjrcYjzwtbF0YMzY3VEpr/Rtbf8IDngDM3EWhgSc8vEMErOG
YlgUuurWzkkCWShHKMvDZ4Ki1hLj24IXMirovM4nPkkXeVCurg5xAIHe7W0L5bf/pTR5JBD96zpz
MxzD4HRn8JHvn8rGppfaFlqBYV4V6UdNuJCbIPfUM3g7kmXvwsb7SIt8ZQ6jtB1LX3ctzsDpmAWM
cssTIKlspcQGd9rn9cEI582lNhfdHMNaplNSb0aFU93QItSAciQxmEdTJXU3wCIRxN7OXhkBxbuU
QjjFYMKt5UPZgydGjBk6RtQAsOIV40XjzzCJXOQ+ClYoTEuAn2ur159LjGcvRb1k4tNtTDSazK8k
clONirwoQd8LHfzodeB9DKO27CBE7ePa+qIHHbmFXoqGIUxLBnhmMndEhywz0BEiD5NU0hCdxCDP
UCvqTdRF/raTzLMasTQDW22XillbbkTuFo46O9qOkBy3Vqri0Pek98Ec7JNlxDukTeaLntWI+uts
Aa06JbUpmoPXat47x954cu3v2uIt6Ipwp7XasetRVxSaMoJhKx9Zfbo9zGiay3bxf0EZ+e9VO//l
nxLF15e8GCGIBg3p1H8WY6K++OlvFlkD3/jUfqvGp291mzT/4m2IP/nf/Yd/ZuMxryIb7/NrijYl
rJsq/NL8WKiI5G16vf9U7fyv7Otn+pl9r3fCL/mVimdTJ5Q/9d/+pD8pJNof7DKU7ciLNYuzMaXu
94rHUf9QZZPgEcJ8KIKtHyoeheBp+JUUx7quWzIHvf8secw/qI90kzafYqictGk8/uuu/Nnp/x73
/V9RSCi0f9gObU4TcEopnLgy2bDvbcwfTuw1ZjMzD4eKOGXpNVH6dWSk10yYYzXLqulz0AUrQ/RH
Vge0zxSM16NhkogOODP3XvHNnuO0hYbHmwSvscVExFy3M06TRIul0dEaKUq4tkeVeJPgwRBOlh++
hL8ZXiiiqfDLR7A1ajbDtLhjBG//fJbQOoQReIn5CKk3QHhyNlYTXGPTODFRgJgakOwVSOHVrFsX
HVanRAhKYQP/7jrEmeWv18EUBTC1hgJElJc/3Eo1Vgo6Fkm1qlr1WasGnEoMRzHishhEm5z0+qAs
1Hnu4EuuDVI9HQDWJX7nBNupU9a/Kc4EPebXyzFthhe6QU/J/jWtuyYzrUrSpORymKA6GDzbwDiE
qCz/+f7/grGxxCMELMfk1+jwklTtl89tIrFr0JOXKz2Mr0r5jkJYnuOakl2eY8xuLRNDZjXo+jhM
og5JHT766ITzxAq/Yg1gi+hc1DLzoNMeldhcA0pOapVc2NA4BRkuvGqkE2ZcqMXqZjqYDKKIsLiI
7qiEtmaRgupf6M64DB38Pir6WXPkSWByjCSzRygXkYoTklSbh/VGsZ+MDO+HFrOPVTLfhY5TFFmK
dKgBNoHDay8EAitzWyY5rNRPzIgGeBxQprLw2uBWZwgXLpD4APCwXoIoeg6L0oRFGuG+kKZlVXQX
8bghmakpEJqTmQoL51muattVHQ1VRniyPYOwbFk9+RlxwDpYKFCLfE2qldYuhJR6elM7o5hPvc4P
SXmE6tjeRZAf54UK+MDW10YmsdUj8qtTBQL8iE21uCSTf5Z02pe6hIFuMg8imthhE7RNdcVqe/3n
7/7XkEi+e5YBwmBkBW0GNEzxEP7wzFtTJidAv4tVWTmrvMGzI7rmLXe1tLnJE58yzM2Dp2JHxdXu
zIIRqqQmlfOA/OF/vph7B+TnJ16nqjctohTV+4r688WkhWMh47CjlTgSJV47kXvDG6hZ8is9r21v
99K6dKq91jPB95G9MCTRNl4ro1T3GQE3tukvcK9I84jROyhMkiXR87p6k2w64l5mQY0TN/A5bpnX
wi/OhsX6ouGHc52GsPFkuEK2GVcawKY0G8As2s4HcW0oPloDVYPO3EKDxdDL+jATIeC/+fw/d4jE
i6ibzDE5J8scxtDH/vz5ZarLbiRIcQWQFGZkVJ0MIoOA8YCFM1vgErhs5rhmntDCbCdeIYrMcmFV
xqo0USRbRrT2ITQb0XNqwbTPyaiuJ77FYrA3WCk3whjvbzEQQGZNzc19pW91uuTGzqp54SjueE7R
sI/xk62m1962zyI/2sJObunWOQZ1p5jeb9Yf5Zdj9P1jkwlokt8Fnkt3xHD7h2eQnAnyYzo+di+R
Ua1DjyfMnL5cXVRLtVIF66NgK/LIowl4zyTs5r+5hL+u/Lqp6uDEZNMg2fnXRL5WTT0OTVWy8jg+
EiDk2DOHbCj3n79fcZj+5fE2WWwc25b5kKzpP3/ODAknL07C52z63NXU/Di+dgmDwmDVAU9ciZju
f/6Nop/8N7+UXoiqEo7GKPPelfzh5uZpRV5H1CWrXE1uZZncTIfOI9XpjOYwOYDxGM68fPpS+d3K
rFnZ8eUQgtCTiJZBiAC0CDSRh1AK/WspWUTaeSunZs0TceAEitwcGUQE8UZDJPot7Mo1Tg7eTsQw
0ieCbiBUgBPnMQPMQMJHmjaGtNBULG9KtcwDg0OqT2B9eU+sTp5zzjbfl3Uts8+SyaReNi20ZO1t
oksLRoAVqW+J0UMjMg74LngvrHilGtX6HhsP1/IKPxHjNL6TRNHTRRwd5eQjj725PHj53FDoA+dj
dSml+tDH5VMOo1wETXEyYD2cqcZZssMbgIxsFrXh7b4rjnSTCIO5kFnmmnbNwHyShpk62XhUFe2E
/09aeKHzCO98ycGfiLUnhNOmm7WoguARwj+DeCRP6Yeq1q9Dwx6nFr1AZUbXdAqvRqSdTIAzM8Vh
h4CMHxvhNZWDaZYTSDeCcFeeeu8VcEPNwvDkEaE7I8eVYZmTrYNKXngR/3JSfP9O/B6dsMizycNb
R9FQq/qpzVETGfZWIVxLSJ94ycTr7tF2wI+KDrVIrvcr0CdE3xgQy+qj6RFNaLmr13z8LnHOoiC4
r0lIj3a0H09BYX82drR06hw3sVVfJAXB4Z6N7gLsiUg1sOxz5cmEVHTwKnACUHrf8C8w4ZQ4qhV5
XKGGqNe0AxA5B8VbabbFTLF8ys4q23QWVapvfbRPyFuyWaVaMUdVbhcScnBO2QI1r8rBF8mnsVZM
UMS2wuNrwmrZpEVB0DkKQsASZ2SDbm/Ipyq0900GgQzs5DWqvTN781V8w1YS3UZdww1kkES7KsUl
Jim3M+VOERr4VKnxNy/wO9ambNFrCT0BY6NHYI46m63FGIxVF1IB6OwLJULjvN/kav2VpIGVo1AD
NZ6zTJk+iKeI4KWb7lWQ4Dq+zzJ+06DWESeJ/U/T4Djo7LgVmF+e43DWq9VSPA2azgNplGhaA19y
p1oiLC+4xRafUgsTolxDcl9oA9jFa9kEOQYPdouQmJlZp2JC0gpvhZJ8iwXFK96kipc/0DVaNxo3
1jIZ4QGEv036N8fCo48p1rOya9ui2RbfaJ/m31LptW4LnXXhmCt0e5yBn5EAwJg1o7HO04liWbY3
YpFJRZcLaxMpEZSDKUYGEm5WAzkqrq9zRczvZmaeXHD1LElqUOdFF7PgaN5Rla3D2EzvRqk9KyUF
RxhBmIpQzFRSvAGODMErRrlT8DWDkrjWNIzooiGtbSwdtQ2rx9jFN/KFzpU1rKYBn9Fo+bd0ME73
77sR5oPeQyEjS/HCGqaTHA9uyLEoIamIjLvlEI1I/Tz/ljv8bNKybXhKyW0s+LFML7IAu3VfEMMm
SuApvUa0bWdp9ulNMmWJR8hW6yhgbBwxFgVYBXTAOsmNcUEStJyi4GplzQW0Te2SPHUWPT2o32T2
GjSrPes8qvZ58LRT7WVU4Gr+lqHI85H+zxBR3or86yRjNaeMPyhiiZp0/2b5PHiEtLj3NWXsefFG
ivM5lt1opujB8+R/ZVLK+++zzFisHd8fyTG5yr2FRtJfkkJ6VRrWtAIclsw3BlWD5Skblk2NSquy
14Ysmmf4jcUFFg6/EWsYf0QPnu7rhlEZu8LJUGaar0q+OUtJv0g1XDJNhV6yE3tIxCLB6oVhIqM0
H1/uL3UbcpeZ8Q+zPOVZjjxmW2GBopkPV8sscXHNE5N8xXmD00fmo0/gW2C+IqfovXDu6ACf5N7e
Jl5D/4itQCyskCq3RAhNLga55yw2wKXnFBcenz0yYSl79aufqM0GJJOLkWI5db05Y9aMdBgG/Kzv
lIfW6ZmroTscwuFrWQzOsp6Q2jiS6+O3mYeF8+zbfGmqR7uqhgjCAwLejZ9AUp9YiusS1oDSvCfe
i0H+wVyW2C4g3Z/yPvfnXeO8yxNPuBqgDopfhzLFN5/cBtVYAyj/EDtu5531kJS7YjxNbDMsGbF7
f/QZH5zaYZ4byotmOp9KZtKti25tD9POwcJSRjyWvJ6V8UXSu9dm4MPbZAOwefiEMdZmjRwH9rdp
8oScK6WhOCa+xRhVHEX8Q+yA6IJLogSi/pusayexAoVyOS0Lau+Y2KO5gdeQdB7TDQyFZNmpuBgq
ufKihkvgb5o19D9xlVZ8Uw1WLTNmqasKNuaER181o1svCC4WUJReit2yMBs35Tw0R7GvL7xEOebD
Xo59AHq0UxneAqtpvkLq3RVPQaE8tqFzRmFfz0j3PmdBcaKwWKmqzLogt/s+F195sDK4ZK3WTgCG
bsro36Ksvoi1OmvSeaE5Z4DhyyFARMQGjJNokyftLkjMA0pgXFYGHnsjOvZS/TSF7YWA91xPLyEA
CKT4B1HF3MvVmN1FxV82eGwH1cDp6b7u1tKh9dQXEFwIkDRWgwhSuIHXCsXVHmzbqQxZe/XRIUuF
PUuTCDgJ6BhbBzQTrP6acRqr+uB1qiuWMHGcFguRZaqn+5Yl6rKhoRHReJu4LVCwU36V2niTov4g
HoNatggIy0SlkpeciiVmExl7LSt1rlQXO+y+NVCmxN7NjOtsVNGtqZMr4xXiS1LrpNQbx+m/VjIv
+33vtXUaIEZgn/PR4H3Fu5o6Pc0hVsJRmJI5tO0RPEjEIUFqSFseBZ20ComnXE8GojSnlhmYfvJj
ePlthcoRFfExwrJaWJcUH3KiWA9KKXGQDo/Z9/N6BHl/XMPEevZsELFTvouD+hI6fFZDbL+mOLrg
O1Cb4gXM0K11yosyOed0XGBnqF1Mw1jYvZTrnZsGO0ZaXRLUj6Z8IAdlRybvDW7TR9VSFyl+aVEv
Yqy0YGxz1ZR1mAb7BTlks0TWX62MEwgGNzbVej80UzFzhPoFkMPI5mPNh5TxBpGFNOxhXob6+V52
5Y7McUbSTymRt1TJ3zzCNmmWd9//7Xs5eP91ickDUWcJ+7B2UipvoQ5luaj7dq153LGYeDgmKRq2
/Ox5mFhqgkJlW7Mptm0OSsUCczxLa87bDlSR76PgXSbBD8m5qA8nHP2djREMajtrMq9BHVUXHCPa
LA6ynTTwUcrq0BTpl3tnpfTFns6b05jsJlpE4AYEKeiBxVztuTvQZ7lcawGXCj0oSDM0ZazaZVTj
h2FD4e2JoD5ycGXlMVrCgrHSe2O9NUW9oRIAgoOQJBMSYYn7zPT3lmdErN6xccZWdgkCyUbXojQL
2TS/ReheYrBwAgXpoKH34WaS9GBRaox2OAt846oFrD5k9Vzv7x/v+FVBilgW8UvWmWfRr8kN46DK
MDtRHVuiAB7ZP3uf2tcsXuwBTaLD3fRM813VwnRW1tWl1jRsrcE7MDiWb+UEDVwlqA4Fhx591YZo
mjVO9aHQM8I5pZ8iAofdbGl1WBbtlkmEKjb2srM5OPiHpH5uZEJ08j5+IWrooDMyicoSl51KNHmD
w7jVm9iVCVjF+vS1w0g376zAJ54jaxda4b+QKscjaKSYMbVgcAuslmASpVPc9jbfxLdBsRCGlND4
esL5Qh27DXhZKVFYCEs2bJP0QsAhluziWb8Y1Ziyo8vlWpK6TZ4BynBKfedEqrWQMIHHOYqf+DTo
QtbNBdohPCc7jGbk6xDUPIQ3M/OwgOJZMMpgMQSMu9rB2fitTR4XAUNBgfUcDCeeC6+lNGqnZj2N
VLrkoNk5EQWh2jLlbp7B6ZIAwrM3axu7mhmav5NRDq+gP76FSsAcTEeoTKEgNEDATWNLw7npTDYL
ib/XYC+vhUW2j/X3euD5UIKd1RXfWM8H3IELuZfaVSJTJpQpD6GsPjN6aRZFOcCiUcY3tlEi1uJu
JVpGqDaLC3ylh0oFaS8nHWap2RhpEZwL1roYssDMp9SdqkNRt2et15aWwRTP8zU4IuIHyI5/jdkj
SD/teD4AMNJ5p2L38JIKELSpMDrD84POWetXkBPw93gynIjw6uQmR1XOH2lqb3Duwga2itgNlBAP
P1Fvbgc6JhBFa1s6OCP8QydcST6c4Xkm6ygpk2gxZFE4r6bMm9WT8zjUkjYfrX3nyDcQDKtaRlna
FcCvgpRhvoLvagZE5tKp1bcuH45NJgMTV4kVoYnJqQKYBSjSpZ/Tr5BHKn7V0jcNC23CNjFzRIZN
YOLlpWuEhC5oL9h7ibWUa3wA0MGVitFXpHtuQAgJlTqaZ13hCoJJEAS8R4I8SCgwE9Au8Vmpj6FS
IZRXFWfpN2gnInkOsPCiF9ljoPEDonxLTha2vgEjEp3EL4XVLyJ//GKSiDuLKpIzFDyp0HhrAT1+
z4E0kY6VzNsw2pf+sMVfyYHM5uTrFHI3N5V0HUU6AUv0HNw0/ygU+RmEbLG0RumcAsWGE7rUOCX2
mXoaS/MUOwoQSApkeZwWHQNS2j2PElP2qcDlp9qhyx1e0nYP51ndPaj9G6GKZ5a5vdRXD2YLwmM3
xmyynXbIreBBUdrXe0UkVm5ysMHWqcfCZNdosojAQVylYsrvS8fKqk1ast1r3EqfiiTM0kXyETWi
ZdzQLG01hwDkc1V5uyFP8N7IO6IOvwVvHNTOapLsIgo5OWo5iNEG9NX6M7JKMmAqclZQPAdOwig1
KTe2xZkVGqonM1uVJxxdIb2Qlmqf9xiLuMcqHVAM8+r68ZzXU2CA6TdK0l4yZGC6unXrh/qzlpUn
A59sn1DJ6wZwQl8jRyJGDc8T3voR7DF92KYNo3jU84vCqdS5KjnKvOQYVV7KiUNWrV4lhT1f93BV
65tBSrW1I6pTIrVEJ4rzAXmBRe3tHTGcuH+zEi2M0WQVZH92yWqVic5gxQKEzTAFmGbG2t+iPewS
NnPfgWwpsUQxt5tZ2LQWOKyp1ySVm0DDWExeREc+iPFq1O+lL3bA6Fs84WPUI26FV0j1PLQ+RFfY
FgVJHFjn+wTBcIrahThEVZVexP8SO3r2WvXzHRbUNaMK1Dq6K4oRAF/mcKgS1aG/JR1HIdXnG1G8
bwo8RhwRl8jmcpzROlccpuOsOwUAvhdBJ30LMmLRtWg9USaKO9XZ8qnOoYTxjBZ8KoWOr2hCaHn7
ptqrVgmuAX7APDhDcD5Qh906miNBNx3KKVk2Mru95FAA+/0UzKWlonCFRuusMgJ1aaBxSqLZfLUV
qkHGemCQekKqYNOqIyfhiH/xPrRTYLYSbcCGf4koqW2fetWX3jmCbAF/Edl6zRTz3Fc88yUR37Oo
jt0UsgBQ6Tl+0UVe09ApYrw0ZroSt62RzLUUbxuH6yPk2f5e6di9jzbZsvb33T/Le2PGmHJVi5rM
ayk0kDXvs/oDL/U2ffdNzS3GdBcoEv7NMlC+X3A6CqiE+agm/bKChWMnPXt0R/ko6otGbANjUArX
58mwEcvorX/tZW9i3nqSSg34csGnq3PnHFbmAUcne7QmyjA7W2sVNqOUkazUhPzufEKKyz9qpReZ
hilw/aSek7jwgEp1Q7Qhxj+NTTDtOKbHqjavSwspjHB5KnHyCV/kSTKoa8cUUL+sFM9esEhk7ilN
c8wWJRASXxmWshid9GNwLYfq0cYuuIkhqZIPWj6pYq4ZxvWFPuFltCknjPF9sKqH0uToYv1v5s5r
OW5kS9dPhB1AwiRwW77IorfSDYKSmvAu4fH082XNntgtskOMmYsT50bRFFskCkhkrvWv33j2tZmh
pndyPHtSfEzoycIQAhUaN29dfXMl74en0Q1RsPSHgfxfj8S2majjlDxwliwvYTqyJSURylYJxV+/
pEexeL/SVBjrPLL2odm3x1Laa+ABQpvj96hrX5UaOtSc7jVRs8DAlo2mVL8IZY6qqL3XbW05BL/Q
LFykBDwearDB0GFIFdGSEQDvo7tIntCzTmew5DxJe0lIywRFm2BwJeOLGKdyr6HLIAeecuKDQ+0q
PTfbRAXdancf1W8Vl70+T+D8ACGkn50qkT46wt2kU3Vld8llqCHwSI/HzltQTHKMLNmyB4WRKG+b
VS+Ppd2d+lt3yF+Efha9x7g4ya1HsyzbTdMPbGzGkeqGTCgOoUnGwU5SLCdGByNZ1+xDOYht7VlP
sTPjzJT/ZcXeKXBmf6PMEYUEJwIZhXiQJ/MlEck9NB82CPTFTGwjeOVBehn4fCdUx46oBXyC/a1K
qI2WEA15ivZgiamk5xS7P9M+QX8Sa9pwih4G7XQd8fuSZu9Uc4xDEAIxI7lbNKxUgYB5MdQ1QxqH
aXmNajyvatbDuThC1E87gvFCzFG7SjTU4KvhxXFgiHHsIs/+EYTTcWiRz/Bsoa7/aLRGWL/gTRKM
q9FWNxKds0f44qrMvXuMmPb4ltwBA14LkW4R0V/1GafvGSLDHsKZ3G96kjr0XB36/evQTa9EMu2m
0s420vCul8Rau1i5u3pSC/PpWl/zGSiThOut+koMoCx4J6VWduPtld3Uu3TCDrKCVES0MQ6iA0Be
6zsrI564p9wTiAHZFgzjoR9Rfem7JEcSuzMbr+IIG5/R8B810muk7JdnXpslbgBj9FtXNsyimbQR
TrV3e46qEO00aoSwGy/Op7Mp6GTanqfrFdamihz08PxNMHGaxJyDfx4U/dPk0TMlgjfEbhJW6O+j
qV70RF7SkuydkGvFyoY+EBjX6bhbKOnB6AUtoevoxIkveRfnn/5xMAYBQZiW4HebH1moeC/JIUrn
bK+3gQ5hFvZr2A3pBr/rXhehizXulZjk9fkxnIew2DweYK5QfVrIqxPcmkFzPIs3ibAPN8CW15y9
fZ4n7wWuLGzB686gYT6D1mVA7bEE9Y/EyNa6Ue2laWw1BMKhdNunqN6L6dlIy20adpiX1W/OAI7b
65JFA6/zxYQOfkzq46CXId4hw3qmUc+d5XlQ/d0ZIBBd9BTG3r6s4/czViwtnBL64UVGNqGYPa58
ZX8EQ2+o9nhJNOEF+sBr3Xbk0g17hekZwuzp4NvyF67xN4UzMagm7RJnUZxF4GbeZcQbrP3U3Amm
Xr5bXsYeJ0OfMeMz6rfQPWcroHXQrwXwNtpy61gHVGKtyQF0hralw5iADD3egGyd5VB5A/N77//y
9JYYDyY5Q8Zj2VIjOlAaUbgzZsANHVUeOs1RADX7hst8KvuZWRAt/rwuhZ79flwaAQN+ISEGQDf/
MBtOcYsqIq5kH7YszEYAJVe2+erhJhXBUQ00/ldubG/kMtmMU/PeE0gb3ZwCaaxOjO33um5NNJfD
CvN91oB+pGFvrULOGCBvDWP8+ZqJkfp0zX4ALcwjE4rF93GMb/v4fSQi6/dcnAPXmHwZNN9bUSsA
epI1YixTV5mRqjWwaLwL0/KdiI0vyOnWP7zSqNECVOHoowSz399fabwtCDzMgp4M92lgqt+wb8w9
zMLJu1jEtB3N2drYy/CQ+35wC90AtgpMinA7t8Pz1It3s/aq9VAVz9gqBTurYQjZeObDFzfrM8uJ
qDjhSgfSFaKzj5dpl50Jqk2b79uPI83mtvdyXPpm897hUoJk2Vp59Ti1RLoGelicLoJo0jC/LAnk
Xc+TICE3/0IG9w+DemhQXBbT3DO77/dbV1Dk2l1p4GRF4oP8YTeOvc4Y8q3HvnhsnPraKO7/fBv+
8TdSPyCRhH/wicXnd7UgYdPFCMPCptSpLbnCxQBfV/HeoMwFtOu36PeTr16v3/V+Z8YJqVmoOPxA
WFCBNHvgb+yAplSRTRBot8/uw6kw2eE4B83Of8wnSMcy+XEeNBPsRypkCEhI71gtAOmj/xhTOKJt
0DsifUxRQYSvynFTNShiJ8Z7Up1awnVxQ/MokvBiDos754sHZf0DdUQTM1Fns9Chb3w4t8aqMJrQ
rPt9ZEbfsbHP99Y0HmE1d/szwGDUbBq1361FIi8HnMQu/vzcxGfmCCpEKYlPFn6gqZ6/38BeUFyE
JHTs/URed7p7BOA6jdnGmu07Pc0xiXCtQof9FzRi5ZjMaBpM5hc2APe68N1r3c8FmvjYi+zXXIhD
6JRYxycnJxhf8S1qdWjpjz9ftvf5uaPcEq7L+8Y+gBDx98u2/akmcyxqsSwbhCa8sLEzSsMI6zUd
4hk1GkelvlgNYTmduBhTMAmCqXeh4VGPc7QtQm191Hu44HGNRlwAmhnVK8Du+wgdIbF37Th8Lwqa
wVzReCsHugf4c6YSnDNZOwkcgfMi0lg3OV9HPaYRQfpuo3Wu7IdiiX/iBLyrCaUKrXFgnszoKlQU
IBrIzTUDdHAYLhnENDU+JgF6vNak3n0SOw9epgs9GFujXxzEPL0UY/XaMpjHBO5KkyjLgf4xKjGm
Az9tyuIoZLD3jOXRyiiD/3y/zxTK348xzQ92HdjCyKC8jyzdwBqmDoCy3uMQAh2yT8xVSm+oR5L4
6KE6tJcf0ppwY0c4I6jkiZ5lQlcG15HkH+g7NAThFv/wANo59VAUgsyfOx+Lav+M/IRN/VoiwF/1
suAktNDXD7qRF6KIMC1LtqooTiKXl7OnpcSVIufIMI96jEZY8jOeqvd5zoP680e3Pr8hRDWamAnY
KIxM1/xwgvdDx/mkBhiGnp7lKuoT89lpcDNHpIhxmXcN7qvjadRWwx+xpgdkEfVQUHvHRBXvf76e
z+eNDodkyQv43Caxjb+v/NirKy/yEJMSmHASI7dSsOys7ssy4PyTPjxzCbM2kHB4SRH8uLdCuwob
kSOgWeo7nwlEU8GQqvSGqWX4q2nkFVPuFr/DYGeaYGep6783Q/cmsXsi8YX7gB0eRNeR+kFxnX0w
r8MEBVDP9GisgYrAmNOsu4yZDHIDaxRaBVxGozYf8AxbYU13KvC904hfpTEyPVCD1XE6z87MkrQO
g14solnnZL4LLfvdD9Pp/7AAoDJCMXWl6bqUx7/f8bIbfAF1vN7jTEgjWUU/YMczAIHTpzfIoqUJ
PANtDcOPqU0fdJs34+az6pv4fS78L+TXn89a5HqkgFKj2s7nszYXfStry6r3KmfYVs32qYqaR1dA
HijlFeaD3Nz5q1/qfD6ppLQhZMC1tRFm+h/KMbuyOt/0RL2fSUve5CGUqZpgrPMTjqblh2v117Zk
cGjOCl/oQMNHzlMZjNtcqoewlz9tXzBm78fHFhYJu90UoAzm5dW21mm9PDdFue/D6tApDEdJoD9j
nu6y/FyG0xkwqiNoUlQS3/3F/Sk0m0jUWCkMxUvQTt+A4pla4CHtxsMXd/wfWMZ8eFdzelFnavHD
70tAuRO06Ik9YHShFRDy05t/ddSuKxNYAmJ31508zA4QDXvUoMAnDLXNDY6LX/A8Pyjvdb3DFbAE
GX6bHH8f3/6cio80TUEqnR6HnntBp2IAYvpiMwRdeGD9885Eu7StrtKiGHZ14GzxS70vTI4btIc8
F7Ytf+qf+sBY+V3HdWpoG5Xl3XnCeebC2OV3y7oe+w6INmf0ybSkCbqJaMJmveilHfb08V0Gvjh+
dyOYzjlcNMQYPyZoXXH019BBdGkwIjvT4RMI4LFHhWW73ascvCN6qcczQl9qIpaRb0Te3nQk+6zP
B243gtwn3Z3vPuQ5AKRjxj/zYXgpIpQes4lrSUaKEnZ4YGzDUDLywNQpBYmS6XNmOowvW46XAj9P
miam885wrC1OFqRJ9mqxInxpHeR8hPYQIrsf4jjBuPxgkkNUOiNaS72zafoQ+VVP8YJNMtgMbt+w
sto7e3w0iB9cZwON2MR5Y48g36U+efj2bVxmtws2AF/sQs7niocnbzuoZWD6mogdfl+Ctb8ksaLV
3dv+sZ1s/M8AXG1JRpsLWKhsgBaCMl+F63TsRuvzSD5NHNLDZrRrC2IyzjhG2xQpjDF4EyN1Pwie
Xw8vbcud8CT6mZ6eOez7TT/kJ81fXVKVXWBbfTvZPuMIdyR5pSit7Wyqp9YEY2Ly+8MJ6KvTMWEi
3y8PWW+tz7zSMuAHL+kMNix2ivg6WqOCkVTFWC60+qc/n4v/cE77HIc0YUhATFwpPpzTKnLssWO6
tC8lsFdPnvDGbv1on9YhCosArJzI8UjhktWi+LubYCU6lrNz/FBuLF6NZggPf74krZ/60PwjpZWu
jS4FjYr1UZATMI4PQGurvYlp5Ib6/xhmGqww7Z0zQjBxI4NEu+7CiJsfWHLjGO/2iAmzlNG1A08g
qK0RxuSLtZxk07gki/CUORXIGDFIvdI0mMmAg9DDdDRj+7qNMuCkMoDfhfSkcEOMFKpgT/kCfxmU
2ExVB3sDe32pXlMC35LKXOvuJ4mG164CJYZU47VweTz/0I8xhLJ8ujrP5sZFiS1N1XHxBkat2oB8
zM372YW+CtcaNErhMYaJ48osmM2pCeLOjKRr7fUMfYn92BiWT9NADCqu0xSsjdqm+ANhXhZelFkU
MYeZWZRkvmtbYNuGKWgy2AoSdMTkESMBXTCgNBI9HvYm6sOAsM/SR4pS1M7JHJx9Oy5ftGf2Pz1A
Olo8/AOscVxP14Z/ay+HhjlCOhICWmcwMQaWueacgGP5G9sCT039CGfEXDYrM4yJNMVAqma4zia1
JFSuHtoXJSrUFxKGaH97ZjItjK7Xce5yt6aYNB1OkQWtbwYFBHcPDrWqKaDu5t1L/hTN1JGl52AA
6mdf1PSfywgcjShr2WZN4J6PwEXf0VsWZVTtDd/ZWyEVnd6cF+J39Ml6Ls1z6EV/fiU+9ZukEUta
NsASh4qa0+z3OxpbbTirDKDWDGtGj7i1eQFg7bg4vxKdGqs5QYXv/yjSBNySWhsAB2L2KDYN6mpe
azoOjeM2ofwuMoxmOLZ82b6evxHU0x3M2H09WXcM37/agz916+eLd9mG2V+0vkfv0X9bDt7sp6kB
d3CvgvFBRt5F1pzcsWVFUswWY3Rp94jAe4LImNX8+cZ93P751Xp7Q19kW/TqnyqQrHZbWG0ZFQiN
la79Z4Pa32FIsgbp+bLrOe9Nf6/+MWHEIYOMeS2rIyH+w9KP1VB5i0pijTiGW+ziaTwxo1/P1QBj
0lESQT/0hgKKQg00Z5qjeQJoR6GD5UBSRkxCMx/XYAWRuDom7hgSQEMMbjQLTdaluYsT2Gf4j1t7
e5bMFpFJY8qCqNlNf7ZZMGwar4MqIBhNCaslYSzeoCSEzONBRapkynA0zWECLcNjR6rU6Fnf2ywy
Lq1DaadM+LsK9X5f/EgWQiJyF1kkasVVMihPk3DuFBJnfYB/q+qR4N7gtV/G+FDYrzPzjt1gca2m
g3u1jJz6MOAZusqK7qUTGKxKCJ5rekIFOQKSUORC/oJGs23n4WkKx13tZuRzuJBHpvZnJH/MZvPN
BG7eDvZCrzzCtkWPPgeCe4dCzpf2XgqbkR8N12quMKX2oCoDjF54jZEys2uvRDq7DKTyO0JTs10Z
3xWemGG3hKe89H14Kf0PosdeyOZ5BXGHHMbWGZivJvMQACRyz5POPY1WyWgiuGqX+AUPsCMp6Sls
p6Fc147Kt2z43doRoGSuWPUxnj0ogEnisVNwNY/0v8E8JnXIVm6Ue2hMRES0weui58XYke2LvI03
ANczxlPbrolvu4E2CXcOcrAW60C4lNrjzJ9uGb9DRjJp4qkgSkjJuFQ5GIuMBg7raViLFVZHFfep
LS6D6cGowwjmyEPdkV8WJ2LjxZhRJ+GFD9oBd0dgQdd01sZozHmL4P4oCqfiPwgGhdOWbr54ET+e
CRKjFwuhF64vLupDX++rf9sESLGCQZ0H/s5augh3KYGjuQZFKE3vWFt0qS3Zk5yG2k0W4H+OCUXo
dp63tv3IIH47/4Uq585eZmfrMQvmUyQIXTLcVlXy1z3uBu2laPpkI9ObtCdzpMqz1WKgdEjy+Kcx
pvk6d8sfPjSeFeWFx5FD9YaF1VoUMdQZwn+hClnrubM3TqnK3ZIRmz6ZxmVAoNfW5KJ9i3jkgRu0
cgLVbJuQHxXUI9npVUeCnnhMO+/JSobX0un4Nt3gxtyPCcn0ORV64I73IV3x1qw4h72ouPrzHf4I
uCCeZINjd0VIyCFhfth5wq5GJtZk/i5Wy14B5tHcf1FNfxpxnH+HlD5YiglT7aMJCxGrkHy9yN+N
7Xgq+KiramDCOkMXWeWuvLd97y9XqE0dGN/teYZPbkDu+/Pn/NRVchEchA4VPcAC+/qH4yQyfC/F
gk7uggiHsHiuIPIRz4KmGBeqefIOBUxj12jefJs8PIF8bI8aBN9Rk4q2y77Sa4uPLT5Mdd3cCvp4
BlVA0r+v7Lkp8iEtKrnrvdogM+2JXxuuVGdg/wH5iIaOJGGIj66f0xl5gMDzALu1ww7Uv2+tirqx
LEA4CUFaC7lsi4xgc6/1twwip92fb573jxfLsFUAgaAtP9fef3sNM2NRUijyIjx0pqvaKF6GuWkP
o2FsBA3JSoZZCpvQpMxCbX1pVZa56suSNE0zILVoTm+QY/Dq3k2Jcq/nEIfLOo+NvT168B378KGZ
iaUfwtQhy2h+sKW3JY1n2aQ51GBlwbXDq6Dp1NEaGriRWuw77lICj9ajXA7InGwSeqJvvcVODqsG
v/Om2vZTvwdtbu5663ZkWREoyDkZx/kBFXZEeqfpryGMrSztCs0SvagIN7oVC7aoNcBWz8D/osg9
ZzOVVrI304F+uSLGKiktKAB0sX++yf6nV5F+0/E8z7bxMcIv7UNPNSed5xA+TmhSLNJD2Rk382hg
ZOqiVzLrCI266AET6rc8RP59vj+ywgOYWuUqLi0fFhk23zJQ7y0B1egxlnBN2M9zGDPyzvXNWhJn
oVKYnuJsuM/yoNtjeBNEsb+RVUrOyNSy/xfvTk1jNC3ivVjsNzUF5cbAE4VTtz4IPMHXAjGA3V1m
orC38EvMtZqpYSWsjGXR6rx8OLlm9dMvWne/EACEDYPqkq2foYgxXA1g19E31F3DKve6hWC7So8t
uvu+OjadWPCiEQtuUN4dNCj0er65dSr1OPd5e7C1qU8L+XltDj87iDcbXy+9yQ0em5HSSS7ht3mp
n90E6X6iFEyTtN4suJCv2iFeSYrwk3KMGTVHhb8PrreJg/DfT4wvTi730yvD02SqK8ByGVTaH8Ej
khDDZEm6YNeX+TUoykXaGwrIZMCIcXwoCgfWbolzb0iPlTWs/gQbg7XouD1dFpnrgrW/yvwcZ00d
qT1xrJSFZgEFIC+wu6GKu+2vYXZ5ttVVZmEJXEnC6qzlKOn7lmF6NZdgucwi3zpMor5hByaW3mYF
kCvhXtv55TBF444l+T4THwjGZTLMQ1VYGoOz6r2bEGX/rhNcmpc8QUombz4MkbrnxDkkNozgmc/w
53fgc9GvMRdLm7Pp7fFT0T9PSQx/h7s25KhaocrmpmTyPU/dNkGNBoBurSzz1YIxt5mN8CsGgfUJ
h5eOSbHiu3rchR3tR3E3FJFCmH3Hthz190GQHe0kvrHTZDxkXWFuM1VgNBxGpM8tpbWuJT5ugxH+
jDOyinvZ6aB3ArSiiVbf14tOIj80ikMzldirKMx/Jc38NDQ0gP4YIvYbXpjVnMbIuwoXt91ZSQ8J
4AIz6ZuhzqBHnzfGtHvN0vh2mos3JhLE8sEsg6TWnFTKYRWpJFvrWRgd4Pvkje6uQy++FsObS/iL
L2S9hXTNGhLQSNLJe55qi6oYv3XASsra7tjbnMfUVQjnIawL7NGgV5LzlUU2+WA1Z2U62+pUT7cZ
oW23vubNdEa4wdgDii7aGWZByJjz8ZVUe4wGPPc6cyzcBgaMFvICS2yy6RSRc/iN5zdWCp1LCu+u
88v24AfBsZ7JsfIUmgbHQ8KQJcNb3sXWwVLmTTxm4lJjmhgppDub1CI4peKy1Z8cnhAfACE7UHc2
bNlwVjIJfwp2O953fXILF7GVkBYcFvuCaM9gpwqZgggRkTDasAcpd4maiI8EKuG/QdyhSwQc3muE
fqb4o+2pCuU2iqdd4PjzTpXm98ZJmP31piLcwcXJSTkU8kZZw7Hk74Y+XrZTSOWWh/soCP9qBwrR
xmOPQ+1yNQUSch8CkZOnwMoaPIBxIGsRLhOlsBcTNO9uzDg5ffHVXPEjBsHS5pUCWtbeBbrs+L3i
aD0vz0gSwZGPqeia4I9oF92xkoHxckprp9pIl3boz2+0/6mXdiwmFRQ4tutT75zrsr+VDimWTx6T
LRfX5bg4zGP3nAV8bhHEBO9NG7OWPdYwUDqKJFNkzLZ44TmcNsiB83Kut6nWnhj+dFVMC/w/Bfut
alEQGIFxNy9NfBlh37GqVIVpnmtpe4C9qgDT0jhkMFqPFep9DABGHyuihOexWfpqV1m52kVE6HIU
IY2OYecgKSx/WocGB73J36UmLbFHXCMuR2ybdjXdwrEjNXly49WoPUTiVJJmg/L0vGPvfTMF9ivU
2zTH1hrDr4dxsF9rW7yr4jgHEt5t8gvIlDQiDDTcqff3IRIgYEpcxOPc3o5RIimVHHdbNv4tck8W
NuDONsT6WRGyMAa5gwIgRzxe41i2GOWtGSgL7VxPLwvwvx+t6kAkTEEgHHummRByjHbptnGBzRKD
ALc/P9lPTkwU0xYDKuw7LTBX9yPgysy8UMaCV6WTOetgVpQqTDB35UDxJNLosY2Wv5bGOy7zUhDh
1EEcbq0LB8/DP1+IONtS/AafAG65rGkL4BBGYvChtvfRmDUiwmK9hx2+TeYAcl1Q1tsxy/xVuBBu
nIFerA3NM019nNN6nxfRSbY91JlBWZdpULU71bI69AG0sag4q4LnKMcyXV+17oSFMeAkYDJPPu3C
F3Ng9zErR+EIXT/4rso3dVPw4Gvnqi163DejdAdmwZak2lXqkwqB4cBxIVwGqyH+mRp3XsR9wQz0
bdZLBi//CnIM2Q2CjVX58a4PCPTRu2jqdQy5BLLRsLgPOtKtZNrsYg43XgwItr7ZghT7V35f29tJ
HQl2yP34pwCZofAqHpy5eu5LCmeBWmtroK5fj3b/2kO0vczuGNXg1tVPxNdTZbWa+1oZjCcC41Eq
MrvCoV7jGczu2MfYfeKrQxnFRLIYPYYwdvVgFDn2YaTXFnK4nCaGiVIZD+4IsJoVHroOx2JkhmFD
jU/QgkZyKJkyD7+KoKvx9MjNy5I4gXUQYh8BQxn5HAmo+sUEwUbEsW59FJ7JSmyDSRxzK/JXKkFW
DAa+lpgf7hKt6y4EzVDrowpecMXMBs6FRnjhBryMCslQqUUVEym4UY7AXiSpN3KOI5IRb4lnmneR
0dwlZKnuTFsdsGSR0FCouvrCMFbSjHYWWoZNrXxomEyjJH5e6A1s1KkppPO8MnYyuyzmYtzFhYcD
hrJfh+JBZtROrZVCr+cVp66yOWXa9jAr/tUQ2r8Wxr9I2pgjJFh3rfwfwzavQcEaz2XY0E0EdHhe
sAu1Z09UDxde0h07Fd3Rv9ywnePs7MUHF+lW4IVqY8XtnWpkt7GiwluHsD1RkvzoOhiiPUL31iNs
GKtrc02jdxIasYjkchkXFtElcLvWGPzDc7AueNhQ8/WdP283TeVSv6uuWQ/GAnW76tt1M7TvThDx
qHQWUodfOHhIwqs3kmvolGKLmIFAk5yQjmnOb6MIT1iRBO94BD2bXn3VRZw20ZAvGyExgB1ZTmYj
5l06o19scmNDQc4Wjkyn94Z8E5D9tgozqe3EzJszGFYTLU6+pq6b6YHmaPQIGOWCzlvL/zM76P8P
rQ8tE2NxwIe/7bHaX/HfvonXbwW+iVd/RfEbRvBvf3c6/M8//LfVocCb0GT+5WJVbtOX8iP/2+rQ
D/6F4y6dLO5F8t/f+R9zZ+9fGPBQ20N08WjjAyar/+Pu7P5LTxJBvyE2YlBH6f2/sDrEVpFy5u+H
ApZJ2qkYL0afqkc6H6DDPow73yVnj+YneFR5Qva2M1g73DO6x6kx8KjDXmbddM17PfTZJTqd6Hau
rYPySAHGfeZGDGZxpPNccKGoeL16w91FkLOo7Lt4Z+totD7DIWYZ7O+KKcb+zNBwzFPCCXQq2vmx
X3KSI4EE2USz9DpBprHjVk7rKRm/GQqlC+IWeWGkrocRC6ltmc5va3SSmyTSrSDajVowunfOaW86
983jANM5cKVOhKt0NlyvU+JQRaGcIjhO6QQ5imJSlEH7LmlSvBd0D0DzJM7FOnuuIoQu0Gl0sm1n
nJtJkcW281ADAhsrw3/rLXu6oUtzby0/8m5hgegc2Pg5L1R7mdCG7jv0BVfmcrN4F7bOx6ugBmAC
QmYeuxAjZx2rB1qi9nDlgYb0l43O24t18p6hM/g6wvhIoY5uLaqX+7Q6ZDqvz+8n54geLbh1Yvtn
gvpEZ/tVqE3Xs0veHz49e2x+0o2pswB96BWrYvRxGiIn0NGBgT0iZt+E0A28Xhj+dUoOMvFgTO0X
2/kBQ/mHGy6/ZnW1OBmAUVuvyiB7MeLAWjv+9JqWiKl0gqEkyjCZmRlIW+1m0Vw3tYqObRrQkE/i
YOkkxKb078eFEc2SvQTdfUhgYkpwohyYJM9EKeYQ2dDQJt0qn2JnBzCCJV7bPsc5GYwE08c6k9HV
6YyLzmnkf3pKdHJjpTMc3a7Hp6qlQ3e8NVaD6RbuAEpND6OeMKWmsSMXl8I6dmHu5fOGwh+IiKW0
C9v7V5VO8jmLlxcYhkipCJnsJZWAG/fd1iCAUhJEORJI2ehkylmNL0Y5gYN65hF8/QlmXUOU5WyT
zjDrdEs5k3PZBtZTWhvlMbQzj+mgidVv3Z26VPuvOiXYGrZHkcdI2cBExeJAHnFIu6hKHNISsExi
NpYjJtsZ3VqPT+2YbgZSOU1kzWpwr1vFctOxnWmGhGJ8EwKTlIBcT0M2LZBHYmMkhfRa6gxQIh/5
A7rBVZZWu04nz06omorinjEaSrHOOggGWRdoxf/9x3++bC2c7RKqGupuLDDO6aRRw7ilbogsFTq8
VIzWcxcTZ8rwlNPofYkN5xtBH+bBQbWzNZs7gc75jkTLFJWNb9+MU2rsktYUkDhyshD78GRzoN5F
vv1m6YRVXupdnpC5Guj0Vacmh3XRiayxzmZdKg9fLrgIG5V75lOmmEolsvuOyZx9jTQg3da9MWm2
O0Hzi2zfJrM4TUV3G1dh8dDaHkVgzTgwruP82nLwB0J1nWZ99yK1p9lkB5yaOm3W0bmzKlff88qS
343G+RmEQt307bxG0NbepzljQgzvrAt4/gJIjVTbRvnoPIPmAY/0n6lOvnWJwIW3Cl12scnGDXVK
bqvzclGu7wT1dd2TpIsMb7iI+rm5KF4Zf8AwJcDWvRgxU91OdfpXY43uZUX826yQMJ2/ckMd2lvh
GuAUobelT25OvQ73TYu915D4W+vs31ynAGMp/a0nFjii3sUMizmWpzODO50ePJnurwqJdkGRTx8e
N2QMh4lzMUEPLHEDVM7F+ev//HH+uzGFTDFXMjrMQSdvW1L6VjR8WG5GOkW5lRF+qs7CRmTKTeIP
myTom+tFhyMvbYHzaBqBoqBFvGr6ilUs2q2dBz9FA5zbl8FTn0xsWZIRS2SJx9Aj2LuSCEzKqd2a
M40x8D6a7HLuL1EqpGsrsbYd9eQaY4OeEGZIDgEo974ZWYJBTKdskUq1qGb4ZsFKtueifmvsatxO
Mo0vYhFOj33g3YazYx6dAVf1UFUnLE2bJ96P4lhMxa+hU3t78fNL4l7G4wTcUJbzdFKRMZ7kc1Gp
uzYe0FAF/V/GXEiISahtQ18aGxW40yED730ZhuxNGaj9rH5m6lZfWQbqfydHMUPobLUtvgmZiKew
S+yLuANvyOXD3I0FYZn2U8twDOtvduIMJwbbKxJQ4MnbTTk9UqW9OmWxN5S5EVVhHRsBadsPWqyQ
Som+2LfyrWWajDBLLN0cZzc7PVIQjMlnuKKi4dAt674iu6yC8xJWPjya0zxY8y5LJ4PdP2Ss3Zu0
NhPz1wXvymxptmUkwdk9H7WqZwwHAiriTWwgtWs54fc2G2Zmpu2Gspe2NyixZ8Ep64ql9mpI2dzI
ZbTuE8rapoO717Krb43dxHlxY3pe+d9/zCPG9ksrH4rSfUhrb7pqq3G6mmFjb2clO/BenmiMZHIH
/8pYw3mwdgOWD9KecCfrmu427GOk6RhalOF8wuKdyWg8DqfQrwi5TRi5DIYMr3loV6QZzNiLk0PN
eAvePdv1PDfvQ9dsctrajWkHRItXJP+Nnkl4U5u+GkilcN7j9CPqc0jiZBd0DZJQbJYG5d+MFYb0
NoFyU37poxvCasTVpVX9lvbuY9Y2qM+XyiJjoP3eldGmmya17cK63w1ueQtps942BKOunBFB1oRo
rpxnqI43sjWf4wqOmEp7crrsgEwaoc0HSZfu6gBVfOm1W9LFPRzcDfIHsDxeT56q9oRT3aZZ1u3j
lM0kDUPArQzTKJuEs4sgZkDfNDtvak6Qp+8CPB3nhLupYNWTC2qRIjhHWzxFV+WEmSx2ximUlp1N
wtLKMkgnD0JnTVBoexUqo72ayXsak8TaR3rQmxBWjtoxJTxVztbVPORvRhC02Iowa7DCAZ/EOryq
23y7qMU75pBadlZe/OWYy1vRWx5Ytt2uYTjhZdLIdreERszFd9Zxhht56aRMdTgr1265mLeGj8za
rScyBoboojN9Fr6KOKCxeikyRiKpRasOBFoUWIoYpltcDm310g7kLpFhXayq2FAX5aBHc/717MbL
runqTR4vcAvkSBmIvqy0nSt4Xtj5CwuTluU7/kQjUSUZ+QVqwhW54rHXw7werfHUL7qZtuK7jmHd
2srQAksCqKAHkTZbbzGntbaiiY+Tj5UVoYWbNOan5uNMToSOEaib5Agdtt5MBZM/P42ebbtZi6mk
ZOmamypGIx5X8kW5SX839VsjUM9ibK896B44bIywLYw8Ia442Nmtl1zy+n2rsVvbjk1EaGBsXBi5
SxdcN//F3pnsSK5dWfaL+IqXPSc1sI40Wuu9R0wId48I9uRl33x9LYYiMyUlkIAmiUogB3LoPclb
o5H37LP32kz/CycVWH1Hgr1YnxTE4QWe2oUokg/2pvOdiFK8qoLDA1vlRWmpXZGYa30ltre1bvmU
D0kvS5N2C6/Q5a69XwZ13K7tAzVIqMCscechZNO6lBs/YyXrj2q/pPd6mUkHF2jX7jcrH25jPlB2
pk1wQ04kdu6zOvtptsi9cIZX2Zc9UtPwxBF33AutVTH8Qc4paaRoRRzvjVZ8h3C25lX1fCuqnEYz
h8O/rmCVWwaW2uUgNrbiuaoani2UiW6yA+wG9q2NgZ5atFzIpcj9vlygJCTWnk3MxmryTT8yDsjq
fcAdEVDBBcOr+VbHbJsAN+1xYRhncA+vjanunYYXhiPOa2ykTSDSfV6l81OiWe9gmbpd3fJS//cO
4n9fQfB/vZ/VOue2v5sIvqo/zQR/6yL493/8/6Oo4G9D93/dVLCNKSVIaGSK//O4vn7mny4m6y90
K23dABCvMKzVSvOni8n6y6ZwUSVKvab7bEbyP9O6rv5FUwIeX5NJek2HsrJuq35taeJ/shybAd9i
Uy0sdp3/yrSu/9OWwMDVgkNqNYisYzsJ1H/cTfSxZRdqkTLgWTiSBqKDgISgC7DAts2NiHH+o4T5
o5qJwOEueVFVBzBZbo/3TlE/m0LrDsOkpaeYe3ws5BUwWI+lnsOtBkeDNWaOja3NMF+LJH4gfKIz
jsEhwYBv7iR8NDnTWD1N9QFmHPBRczgMhYx2YT1VN53BjbX9C9Nv75WZ+NPI/N8mM/2PvbotYWDa
Xr0v/+fftJ7/JEYF8UeTrZf4P1zd//GZf7u8HZviDQf7JHYxsi3Ouq34o0bp9IlxTa3R5n+4ujXz
L82xCbNi9uTCc/iMPxe3Jv5aIdhc92saDSXL+Fcubs3QeQv9vRaFNqbjjV114/VnZD76x8tbLSCu
MCotHgLMUNHo7RBqeNPd5eakSQ8sCMzR2r3aVIb5C5eyH7WK/Jky4q5lYdLh6cwZKPSsWYwvFWvm
hXqpQJBx3OEno52nM2bCjLg0ZWmWVyeOvne4QgSBgJOdfswlkLiiL2DvGfryYBIRGCaE106W9fey
fsaXon9AiMn3zlKYXmLkj9izf7ElZuuacVpuSvOouu2W2XOA9mljEs1cuR2N8Zwo/QfoW/SHnmSJ
FK7Nl237rYGLY6e8s2t8Hxo6r0Ol4pjHiZ4705a8Cnghqr67XCkuIPBgh0WMd4Ud/wDnfKgjpihq
SUCH6fuwLI29BgV1K+NviqLRFwH2/8K2mGVa5P6I6bF1p4SdefLu1GoFQKQIeOoRMSZ5ajjvugZu
IAS3i6i8teVIujhbaB6WMK6qgWfqNCTXgvDcCNJ2v+Cafs/71mP1gnLficZngvpOLs38NFPtMslz
hGn1iZF9uSysTVqHJ7FVqc2JpGig6Xl6i/N8uMYDnds6y8W8ujnhaDxo6qRdcks5TpNjUArBv6rq
OJjshQmkMayb3rNirph2DrpZU1JvGcUhVvTwIceJs02mfHzLcxaQMovi41DP0aGpBsR59LKXLBqj
/Wy7y0Ft+peZ++B5Xgy8qkoS4I1SAzojborRmy/VsELHrWf2XWcjVadzlQL3cer0iUWdEjC1kyGN
OQobTf1hu5zJxoj1U+r+0ICL1GZYMO7F0anu3O6pzUAYYsqYC6CyRhJygmwSGBW9YuEfDX1luraM
f1dzcl8XYSaX2CoMPK0DGMemRptVnSdSZl4jip3Rj+kJo4G1Ms2HXatVxv33B2MmoEg4kurIzsmu
ZbwUe0XLvs0To1HV2CyHZ+s1EyN6lq52p4l4XAfeLchGe1XMhg+Z25Xf2CiotZ0+hKU9vbKYeMkb
+wLjYD4nWbncs2IO0BaPcyTV710PyFidzJvaSRgC+rB4HYIip9M09itwEZ6ClUbvtHrfm7q1S0OO
aBNQu7TflrbSHxVFx59t7oXlegg35xbtCXxd3uysQT2MKejCpPNGPSrg34h73hslxRQKRX5Zze53
DuuNPVFYityFVNQZKBqCkbTIlnej10/2IEquM0wlloU9nbedwU/rqS0O3bLTfC4RcU5H0QVxlp0b
tcqOTGpxoBazcaKT64BIwmik4d7N+7747oJQzQSNYgVnvMw0/LqkqStt5/mhA/aAT0K+qMPgwWCg
hcCJuxdCxZ6rR9PB1ErURHWRZxVJa0sQuSdZxiG+00ACT116c4zijCogn3VhPCKuFUeBNLEp8JHk
Wdc+qXFYMnG4cA0L4Bw61vsksTnZWuEJKmlDQ6LCOmpm5G/aM0Ky67kGvBJmoKdFF69AkrZmFioH
el474tAzHnFMggHO7uGUUHhEqEFUHoD/Vzml46UEjthSw0UkDbpb5CHUqnTBqOqxI077hKa6Xmnq
KR7XPjAj+TGvowIUM1wdRXJU6rYJrEo7q+ztfCM13UAn9xUOgxJQkBPzOs4j+8aYlhxr2A8O1+Ng
LfRhqBi6nVoaV3aNxg4+Nv7hEO90gYvAi0SVvLjjfBRQ+/QJJGWecCe1w7alpte2+FuVe7PLwstS
a/pBr+Zyq4GvpDK3F8Ldd5zTtiyBtyAjlSuxhauLe8JXwvCqKL1xHUJ3bxoqHmc8KGF1bofB8oQs
rktY/BJ186U0Cv2I2ldSU5OWt/cmzvdaWZ34K3zImueAoyq/lm7JN9YIbw4W65yr5KOk9aMpxo+l
QbFNOuU5zmgb6ZTGG9uUQJopnybYeWZX5htJfU2os4wnuvdlQCjdcbt5Vnv5xPcks/pdjo0O4Jo2
Ys1PghRHJj24G8Rv0QCsRSmL3MSDRfkIqWHazQxO27mJnvV0MW9dDaVrGXV+OKbEKjMDqWRwuyzl
pegTIgaUZ0SNcRcTGSoxwSoM1fgOyA1S6JoBCJNjn99npPXMveCVcS76Ae9rup0tXLjlrMO5w8fD
va0OYvJdgZ1WPMuNSmz02taKjQUJOzDLZ2SwInD15r4GKnzSSl4FjnlMw/G7bTT7qavn97QQxYa1
FbOrkam+CpA9o+IgbZ/SLBJn3UX8SJVWnpcW/QnXsrozTeIvGGQHP0QPhsN2yJIaMiomoodlVl9r
UjGTdLtnUTNn9xpBbxqWbn2i2KfKRGsvldm3GdcGNi21w49NQtzexjqK9Jwnz1kf+uAG1uyD87OS
9PaQxC5Wsqi1L+Ke1slGcSnVMd5MsYhLzzgPXSV2L256bvWmvhdL9WIYirmdIMKyDiK6xeadDpMC
/mzpxA9hx/aigBK7VyPaZVzhnOvXwbKCpqijlW6A+8d0C1C4jtw4ocYvGVZEkBf+wBXNUgY3xSG9
93nuV/WyxRPINj5Kn1VyHjuCDhVgmn0fE2XCsFJwI3F5H8SXOe98SHrKpjXt5y4jdlGbvxNRAlz6
xm0Kv9PYM4eueRAAdzcsKXWG6JSqP9ekUEF9YS6vwP2tbuHM3drxyop3xq1uZyp2EVb+YTJsuw42
QZNLZV8JKIzLLR+B6Y5Wfh54qGX9Z7p2T/ymDbMemnbKzU07uis0K9sbej17HGO6jbTU58gc3t2w
fee0AAI1EyDNE7qgBf/v3zjJtczABFlUZmQMS5McdjaweKJaKwutZ7NS/cnmJKXtmyF7XCNcLf8Z
4d7vSpDG3Zx/Ss5CU4PpucIV3cXpO445f6DBjR6J7ElIy7fYl27TjlIJiAK0VCKdug6pkyltvUbF
Ujdk5CwUuucVMWA8UfMvkFxPnIE/55Ab+0TPpY3WMmfFfh4WIsSujhNHw4kIvY2WtoiGAxo96ebg
3FiTmZ26s1tgVi7sMmMHy38R1Q/FIvvriPKHqa5ulD6KAyEsjogtGUt30+NZ9dfsM4XX76YE/t7Y
+iUL54DN30ntcE3kVzvEMJjJoFxRERPkfW3VPjE4jiru3xJA8e9aBstN900/QfbMcqpQCHp1cbTX
k5RnL7ywlTDaNVDgrfnNIc8UT4s3LGfWhFtbe51wY+w6mHRIMA139fizoleJVTDHXlD3k9biNgPB
zTnTtgmmVlOzsbErrRT+ZQr3a72DXAujFhjTDPD7qFKOZDYAO6wUEzPkc4AirT5nGGLTvukAly9+
04HCiJNvMczJ3y0IBmlOLbSOmKcRSKHK2Rhnf/96OvYLdkEkAPUIHJqa/kR+hshj97j44dqtjRfh
1Gn7stCO4xIF9lT+qhz9xRpjzhSwSos63mbXFZE3vdbx8j3TXGpCFqp9zOvKioibAll7s9JqklR7
sAeFL7hG3Ylm9g56WP2OJQimhYL4ZM1YR/nNjN6+2itMXlCuAkVm7WRTFZ6i7YjfW38ogeGuaMFm
mD8q5wDEtnQ/bQqFzN70pAVDk16QNaQX5ekn3bgYkTTzij58LdLweeWYrNBTiYtdKW6uVJ4TqP6E
MQ8rILKnyKY37MeE1xGqDO+pe+YELZ+Et/th/U3XBpk1rx9CGMktdsm989NWW8SCjog7qHJr5jG5
fn/XKsGbgaBtK+coORZzjiVZNQyw/igKNKQNWQPCjQCvv9I1YgKZefKuVcS/6XlZg5SlUPa4/h4q
2n7VvLuvv97K1uty5/gbjLNCOErXfYao+9nH8UOcjY+qUV017xpBRdkxTwVTRnohPZZSJDt+QHLj
0QgfozLl91ZzCL6xaZtmCpFKIn9h+6aBPN80I7cS2go3VLzwpCyWaGtN8rFlLKgHFXXXaD6n2o3X
xoLoSO/MoAmWuBO0pyGKyew0n3B6IIaRcqbruqGv175nktSdDZ5m11QArBP1+zAl5ynLMBNpEMVK
UAOj7d6XSfWtiS2IW7b7dFpqz82SL2yxRuBoY2CqqY9/kGkjf2Nx3u9KOim8sLB5JDSTuOQu+jnp
SRLE4oIZ+qr3er+NwXAygVHf44zsO8h9w5YsZIwFsaFvVpb9qYJj4AEPBVO7AOge+jlo9JiKGJCX
hyHtyp0xpDQjFQrFxll/wGfYnWWy3EU3hVCcspp0ZjTdU3I88zwTmR6G+qQgX226pci+MSiPVvuF
OGvdMO5lGzFDpLWmJsbgrizbqM/qAAgL0KT6idvtOy5A+ZDIIOVPzjvUhRRYzfYpZjrq1FINHMYH
pSfviT+UX54kJR7PmGajTLpH7ATf9FQZzlLDwNYR8d4JKPpl5tT3sa18Umf5NzIkQW4L5W7KxMNb
Ee+s2X6dZSKOFsFPJ6rGc8VBVx2bZOPyIp2meBjOoxyOFJSGR2eusktcHOxiNK9OxwPZGoTwFEmO
cxLUZlEqF+8xxlChxI5oAz5mPPJwupaJyAIAtzCJiHjPVc6CM8VkUXnOWHgduQa6w+rhglhCm21B
qijBr340tDWXSlYbX8yRkhUuaQ0P2zS9mmZjAy9B6uYtuZ8Sq/JHVgu3PnJeo1Q0+xkmeSD75M11
1u8fmvOL24+ffdc8ZaLuH5GGvgq4O2elbardTMoRHEAUBjYo6l22GJDPHVl7Tk9deTU2xkV362Ma
j3T75plg4TjSQtRiWCbyph8Tq0t8cEGKL0U1b4XVHp2kSp7KhJ4AOx3TazucLaCsj6HKZZ1IslNK
xlK4cHeKGVNUgkPZFa65h9rYB5wcMo+azWLx6xTfR9sq/UMlm52x4NnG3Ddf9aaHH5qpp2T9oBTl
T5ZXjBxtWnlNK4Gvd2Le9ZXC9THZyTMSVLpPRX1oKHQbXVbmJDpyv83KSzPDiG3wDOLVozxZ1ZZz
yF5gqVVxUHpHvORDgkdEt/A3U3dYS6imxGqZYCXLXEvpHtQizn+nbSinNraVMdvY6TmGyM7dafiX
KyJ5LI1I1mOI52lIQXkea4ci7150ESlbvu9FmGtT+zyQAmtm5+x2GS+BULMj/oiflT4739f/0hbg
xY0cGYbj1FPa4K4Ia/UjyZWXXB2NnYdda7lxQLkoU4mbhB4ur3Rj9TqqiENTbL9zA6R5SzhUKU3K
qRgWiwV+kx9qfXjo5xD5zYyflNK1aTrMflCNcxNyRyoHEyPK094J650agdgAXWztWKG7myqNIS/o
B404EvMBNceKWHgOqNU+qwWG3Zk7pwH25qQCIo4s4ji1UoBKJ109k4qoyuS5chQEbnrga1REnA6K
OEVk/qZmBl2uG9W2xqbs03F3x9JTO6wFqwEwC6IRPfHp9ErCezmQmEA5yeSy79IOIERdf6OohaJL
kgoh+vchQryiAUPO2xZY8Ham+woUG1T2shmDnNHmEr/RPKd7kVbi5VSLzTjiHrVVLwyzcN9TbcFQ
urpdrTd3MBbmsWwDEKWhJnyYd/E0kBTTFgJq6dx4QzeiPOFDKYsi8fHocrQPZwrJ+phbyajezNW7
TeUrGYpuAifoRHWOoJA7/iIpc+31PPEqY3Cvvz9Yo6AKJWycPacbNoXt2BIE02lCUFcTV+yOAFpb
2lLrnPEDw3Y2nywWnb5k6N62AP1dtc18q68vZL0raOgxilCKO7uLMV9Z0RWSlnW24GaloTOwLmu+
T6PhF6LFK1E7G2UOOfdGLMfTZ7J1X2JJot2Sgz3nVrqnotz0nFbQW8hW28f7/WIMY7STOKAKRa3u
rW1/QK9asNeiqNqDuospmDglPJX8JV++FKVxeSgNvKd4Q57ApbCk7ubXprPkdzGTqORi6E8Oafvn
hpnOFTzwR6qScEMsO+HyvrY6gplStFiS4FLuLXTP3YjbiUNd/klKh2NP5r4beZgdEmdugtSWvGr1
j9Zps+dczV41YXtDO1UPb0kmB2Z/6u4L9oyIz+Z8DClQ0MeMy27tgUlMqiZGCDybQWDYm4TxTGkW
PnUaVo/QmwJ7pksk7p+pLPhwOtfwO3OxtuSMb/R4DSf26iKws/xC4irFlYL7hxyxe7eN6kEMDWbi
tnqucwS65m0ZxsYf0yXxukVyz52X8MmqO6oG26QM6rZgDplRn5yB7lu4XRuzxmuwbgB8a1F2Jbnx
fasRnnJJZT/ayhNLzB4NvcRXZTeXJGTlU07YRrDCk+zqYnkwk6CeYz8z+ROMZXsWSrpwwqvHfdsM
HuJh4Znz6sqXgz+javLHvs9oT26UPNRNYuNLNjVklvYM7x0Je27Pc2PYIA0CzDqPsF5MKOMd/m09
uQyIn7LDNB/jhru6WfFB6zxHfiwchxF5s5gljVUMB4AKoc50Cwwy5C2TNx9quKNY7iVNRwz/n6Lt
30RRFo9VOoHkmawfDq29V1ly6aySy4ZhrP0AFer3Uzz/gniwWSncWmk1P7qOs8uApXoqVeWch+Hk
d0tE4XFMBkHLT7WVFpcxtnG60zZ7AOlJK0FlnLn+2RLoVpCUzq0q8uVcjSnzeETuPSeJdSFDxpem
RrBIHb/MS8oDHOWcyVYcmzSJEIba/qBSLLRTFZJ1MbnKbTniAg8HQiW6HRGMWHfu4JA5o7lUHbij
se8mkPxUhtanzKmiYP2nvFroBXJMDp5NYfIhvA3sHAin6MUuxj/CacIUxwTBaCeMZdm6i2QYZHY/
jMzw41KNJ42g0AZrMA/5UvvErQuOqXCiIzYIOHQxd8uEWyRXUo7Fvi9829EOWUFNYKxqsxfRM+MP
bAZ6uxrOwDBIb6Cln/vikITM8xZjxDmP6l8MAnOgkY8Oljn5gQ6dXZ2FjO9cEpYmU0pFA2nPQ0il
BeJvFO7gc0kv7dynbLDxFOrFO4TvmZhdnWwltg8y2IV16YoUMSsZal4MVAFWIjTXaIC1JuhaVuGG
fh0zM4emvbcM7cucVXGXBdeuReskuTv9XFil10pyzl0uMX4k8b0vsWmQvzG8xsSR04xgNKDdcMgq
kcZgaFG0NfcEsepFekU9/ZRmHp3cEWeR6Kkbln0fn1ki0MKAcraTuUoFAd6LTSLbyNd0pJYuB+RB
1BodhYvEC03u5rM2srKVbXJ0Z06UBdNDaCOntGMNjyvBRqfPYj9QQCkic+eMieabgFQ824kvca87
1Jf1QIOEMR/6Jcq3xsKJ08KWQhilOpjIvvdUXknh3bUuL9+AUp81zHS48zLpu+FJrODSpYxmbxJe
ZbfTfhiTQ02NTaj15sUM6zcjQqdjbXYfWDRv7C5TrzYpoTCUPqiX7CanicIDTUU8RXBs6A1RK5MV
wjR/VsC1/aJ3/VJNpmMtqWYoFOsk59Y6Zcn0c8rG5bFgQZAPyw9sTsaLkcQ/61j1ifsuV7Pk0FYt
483miXzMcoPqDd6iNAmsyqHiiYS3iW3mtm8dipeEHoWLXgzkyzi9ZRzOTw2SoGys5hh1+hyQ7CGG
JBue3wQzr21r1hvdblpyH1PJfoPjRNaZDIxThshq3kdKyDjYciYYSDXFqaFspekehRF25xWXmkQs
SFqVHnSWmeMhjx9Ym2XHsovforZJDxFupbI0K1+x5A+pd0BNMm15MkEgSAJstRrJY1cSapZsfO+p
mPZCpLmXs4Da5200+hJjsMcCdT/32fRotS3P8+Gtp9/zXcPhZaVdv+laUbzYcbfQwYUBtM5nBHH9
s5PzdJjJDvALoE92YePnNLqLTucii4tgtiA9Yvj+NRh5vjcMJ/Ise52nwnbwVc7W25GbrgG391Yk
Oc9LGW8TtczPTdPD4B/io00B00ZKO9/3aWfup1RdfcDFjpR6cWT7e2Fhcoym5MMUobbveiqjfl+w
bcZmybYfsTbUu0lf78ZcYzG+pdLAyjS47sFJWK/OCGpzDIBnRmyJKAvb1dXjPNMdPC4PLDpfMXN/
Er87tV6lkzar5LlFiOSP8FIZ7m1SxdGIkOstqwb5pR3moqd9KWQ1Ih3mqAUvcOQQFRq8LqmepIA+
4qy7sRhv+Jx8at1C8VpRMJ/Xv6r44qwYCHc96GSDMXKb7lqGPSvcGEruEDPWyL7nm6jKc5Zia2G8
JvNzHqeMF/jRdxg8hl05ycLnCPqzVAyIRansSYY1T04fpszaO8xqHRew8N3GmanrdD8anQJl+jSP
5WLw5NWQjAygkNaYjn4vymNDzuM+K80zTGbFU5CJbGbkY4zrjWNNcxZlkHZzgw2LpJ7GMnwjNQNH
Pr40NkktSItEbQ5cv4NtnfKyufVhvQ0jEyiqmO/q1JQ8DBzxWWZu63XutW8avGKxcgxZQuymyFif
MGa4BSVoB7owCZWllk9jZX6qmprbldbfeB2xPMdsH8PhdQaHQpmhzGhHVuaT0oyaN4dEwpXGWC4R
MYgDqb3kYaoBQhaG3SOCmOqh4C1jV7H+zS21HXC06l0lUDu2fqtE/bfesi9D4zrnTI2PkbpK55X+
Ea7FI71Iwqu1iE2lR91hGdkl0OvbBdihMdvErJQMi55Dw6TkS7XGp7CtAtHBo6AuuTonernPSMQf
kATo9nXGD7WkjQQ0yBbftXLKU5syk+h1TGktkFaGJmHp21T5ZUbLVYQW5j/jK+t/lCy3OyM8pWZ+
C9tyPEBUPyZgquhiboqz+jZyJMSUexhlJHFSEpsXarRvIKFu2Xl9g1eBKbNrGpx7+hPn60NVROoG
gzPVKEmKSm+UdL3Crf8+x5AYDHf4dAQOgLh5dsNhPsDYR27TxCHOY2vnAKfZAbjCbOt+TQrpxdq2
U9LthgfwhCocw6LdJzsrZXer8Oz7Q3kwInYtVUui11q+kMM8c1IgYXCnli6+B2MKb0VHUQnm1bDJ
PVOzvvW97PdAVX70Vvg568lqN5XONna4uqbkSUp6aHpF/aBYsocokAaz1j65TflkGdOuKeVhdACB
sgUt9STZW6mRQPpyTjpLl61j9I+tAwdPwG3hvDOOG70cH1qOmFrfTVu8pupOLys+9O69F8pbOTs/
4tDY1znvosXAaWjrDOc5MeWmoysUGGG+yFWTbX+O7IL2tW19FQ1O//j7YA0nczFPxIQDxZ0+3czm
r5OkH0NUPKVrxsGl+RGbO3P9wNy//vCxPu+GsOK+A90NFBeE79XZEacj27mpOXcF9ESHusGN7sQr
DBFTsgEKhs2jzs3VdXw2qN3d0DIbyIvK0reJeWYMRbEf0XfPHWCGpNcNDz3sxijdnwbUTk81tEfX
OC/qAnC1Hn6OTeTsLSHlyTRCSC9Lds101vIKKgTWC01/71XjyJZMPCXts6P20QPlRltNb+snY8Ls
EC31xQFAcFNYikJW9LC2DFy3UXq2Zy05t5NqnnhplqhWzlqGl3PSexOKtZY9jxRpIKm+RM4ItHJu
XxVr/iCEwWNCsIPftRM3CjMPwSKgl3UnjB3fBcBSXzEbPajj6pGSrGjXNDLd93qoXvMIcVFvyofQ
rc9TW9NuWZsqvcMP3WInJ6ip9bbqh/kJyyaF2odFN4sn3bCeC7iA3hiuJ0MEQSMt3bMdg3BlhqGB
N5t1P+6sV7XCjhAZzbgLKxsm21SxenDDjs7uWF2fy4NXqAZObcCKOw1m6o4XsQtC1tZelqV+OCeP
yuwUNwz9MMlqG0kkj8tDzS8cYDPeg+UTTChk3IE+jIAjDJdXok13LL9vgIVsMsR6tTUU5+dctCMe
53ryyaRxQRvRmXO8ExSuCRovDWkBs+DGTMx70agZSLjgMTN8KzfmmHhNxuS12X9aubIf233NcvSl
Nivbc0OBeRmVdlMNncFdqGdfOZA8a+ICFMUib1LCVp0m7V5qGUsy1SbEjanyu1l/KS3j2Nquwb2p
hYhYjrkStFX8I8SKwzeho36KhuNioMSHazas5Bn35pYhB9OEXDN7d/VgJY37wgxrqyYIsEYLMQZT
MFtRLHNOWOPtBrix52zFfWYQdbYGzE/ASelDNA7qc512a5uxCLraPY/TBBiOBsZ7n8Vvab4n/xbf
5kbGtyyJes+09XuFNxMHC69FnmEiU0DJP+HKISLW5OuRVxBqJ0tJgUpP44to6mDOch1XpU5nYo5R
oZXzcrTYVu975ESqqlTTH1Rt3ECBmi4sMh7qYS4vvcNBzuUOkc/8lLKaAgP0hhbrqp+V8k0XaXwW
i4q8i58qMNmtohEeuGxr3sssB7Ev2R4I3vhalD96nuARTecXhpxpi73MYhWsVUFiZn8+TG1X0RPI
pESWzhukFl9AziZleFTxMcSOowRNObQPi+Xnmqlefn+w63mbEFI6kacDwAP1TpVP1lQlfGFYQfpw
jK2xOOLDmt/XYcWOR+YkKxn3en0xBmv8Ea9VbeUxBtZ1516H1z3Ng0GR9VZlOn7RRtYzidtg0ZhV
AAGOwlYqc18qmjH9sadAVS3cM+/ekmXoOO4yeMyBtRYsl0V7LTP2CVIM4ljVtLG0Y/7CgaO6L8I4
tTbnZ3KdoDsnOGKtnk9Ha6n1Jya1nsQbVP/E4raNykemQZvHx7mOv8XSjc5SaqlnqqI4VGH9benx
Zs0gIy8Ty7ZUscrnYXT6jTpOgWs35dlp8/TQ9hxMJ33ATJZ92HTw3ca5zN6G3fvY3qsyKgKFZngM
Yg5vmpQpLS9uxciF0gKUaVPxlBPgenHrbMRMF36ppGW6uYy+cMq8qKOdv9BLazOrchyfhfNGhvaj
pZ7+jraNcRfhuS1SOF2tph4UjEU7vVCwi6i4AcxIhOclrcdHHERwamPJqipq+fojjkB0BxM5LI33
lVLnUDWN7orjmNPLpCu3nsXMVuV6Dvo6PfHNlbss1dDDAP2NRJhnaCN8a1yC79HA8X+Kin1YheLU
Skfd8K/a60JNEIRZJEi3YMiLdT1CWK1wpYTawTJtkiZFG7QTzWuys0+lsA/NOKI1DNr3TOq0GYot
3gOfsBccoEayXTQAZyRsMTcWOVA8Ut7oXGVX/pqz8lA4NDkadvnF8fDeYV8mPDI1BH1d0oTMpSie
GfmY+IPdH0dxI3401s27M6UBDhWsnIru8yDA/B9xWsSAfY6Lz7wtqUpinz03NzZBEygk7NftoCvP
ijX1/CHjEQHiPSdxeE4r9w7SY6eN9lEIR//WWuz+BrX7mGtnOikE825c1MU+toBXLfjDcM6c4mjK
/zch8JOdejc/z5JI/sePYo3Stl2TfHX/5ITGWgzR8L/yUD//zD/K6KP8x0C/xevxt8/846EWf+ma
ZulEw/l6Glbqf/NQ2/ZfIHwcsHSaBZ8LkuO/ZwSE+5crIAq56n9gAP7YqIX5l4PnGpCX4zgQWqx/
KSOAZvbPLmrTZEmEYssTlIXHbwzM36GEkow6aT0dowOVBPq7EyeWx4kGjFzjsj/u0hYNhoCL30tg
QHmaLgopnXbVSEazvI2UOPXUkjMeGFVXnqMOEICUC3AmY544YxgDEKrZdJfu0KomWDaiZEBzu7CO
VpB3AwOg1zqWhE2vOicbevIxGbn1rb2bJFaNdOiutWI4DR2mhf6ldmE6wotvUMUgkUefjHXt/yPu
TJrkVLo0/Vfaes9n4EzOojeZEUnOkzKVUm4w6UpiBmcefn093Pq6booSEVax6N7J0mQQgB8fznnP
8zbnAjI/2udFzAtxy8RymRmhhrwBPerZzRPQW2VvMqVpc6Sr60m2+o9RKgxGmYELtA2Ng8YqsNmh
OFmFWGzS1FWMXcp9W3YY1kyj0t+KKovfRLNsN23YjEiU4jl5GZy0v6VLu0I+ZhUvkzPnn/VlaQBj
PtRLggqjC36Oh8IXWw0SLkHbYK4tp4TlXOmm9oOCkIlYYTYEJ4EW+8VMz5K3NsDs81zFzfhJ8E82
C7C6PbrGjJlZp9TRlrA5owFxyMuU8nuR89Km1rtUVjggZ25oyi4gqD9T362eunHGcCwJ6WOCYVjc
5rMl4VT15a/IM6sfRjg7d6M7uPlZ0M7dvnVHcdF1BU7XOvIMDy7Mpavl8WcF+3zn0eME7aub2Knp
lAl09lrUTusHT7O1Bz1NcFjzUn1PW35IXSjXbyxYAldCa6qLfE6hfc3zfE2RP3gszSK5m5KgvOB7
lIg8c63cD2xOLiFUzmSxc++c9rxhF1eSTvyhG68ES/0rW9aAxINZkhAOEY85ysOrz8s06U9V/9mo
JyenNoc653wMDLDms0KHRvGiu8RBgdOcp6zYQFQzFm/DjE5XCw315Cairi60CEtpo7JRETDpf6aX
p/lmtUmJ9h20tfRRmIIYcNqeLUo4zXcNZcczdEnhtahwcTfatn8EoIXCMjdBwGBbFV/lHpRFSj6O
9blIpHVv59K8zCe9fxm0Nr+xNQ5agTvEv/Q+4xQaLubdnlu473rGef2866T34hYG/YhtvICywji8
c/UiR2c+eFcRKcwnq4Ii0NkmupOZU/o3NVah2E1tGD8jg4I1b6SRyWGtb9/MOUjuO8cwricdq1e9
r20EK5m6mqwMAeWY2dplM1pq3/RtBPZG2f2LhBT0SrvDcOkMpFmbEApGJquWgkcg2++ZjvgDiXsb
dmfYnS4uJsDTF+1w9A10O/JR3tBE5SFy3Ye6aEjb91GNLDnJzeoiLamxV2nu3ZEyzy8ZtpHP3hgx
dpqYL30uwmuAPeITMUNVqJlKa0ns2XdlFVvJTpplHTMODKYJzCLYLYCBwqRU0wc/JHN7NxgqeXem
GG1vpLsDIo+g79hcVqhXBnKrdD8YKRoougqCGycAWNIVQ08+l2WV6vpSC7SR6pFoNoyXfK6l2ucU
x85ZybXPLhDDJ1lDOQCnHDMxtrmivV2fxl9QvOlCTeyOrZJt0cifJgPFKGihwPPB12PVLgncK/o4
EGfnQwV22hsyzrODDpNDmcw1kQd7YZRG/tSD/kB3M2nONRtL4q6wQBNCG955lCU5ILcVDY+inK+r
uu1vvEAzIdcaSwFwrEgAnKGjSm80MvXmvrQ7Cm6ThwLK0OpLwKHu11EUMWTtMCcC6wgQgWxqkmFG
VtxWE5mlM90JVe6Xzqjv6TGZvoC4DH/1jl48azO5jwEnPwqJnduT70e8aFD6ecgUYOvMjOmJ7wFU
4ayB290vKCTZe1nZNHvDCExgntgem2CJoLmgFnKGMj5C7tfxsspI6jPNlN5yiDcdY59mRXodzLO6
aWLP2s1upT7RNMqpycqw/iSxRFJkX8wtBqRlN+S/ojnFgDxi2Hy2OLTcyXSq0BFaJn0suT2cl5nQ
dyRjvCdWb9O9zKJBfWVDSm7VavsJuY1rOTEoqCn6mbcYPOwLvS85iGtGeBNKwyK9OHT9cJ6GSoDY
wK24W6Bb+Ia40CVTEPGWvInhlP0oidR+r8peIAKrQ6q2NPYm546hQ4QJZR++Ua8Kb5y0G79ETZG8
6gAaIOSmfXNej81I2aBi9ge/djUkAlGtFlb6PgQURnPv38k62KX7WYu6b65M7e+Elfszhup4qSFN
fkhaw0VMW3dYDdujcwU4E0SMWyBroYqL5TVHROdnNSWgMiI7upFY1sdgV0KKxIh2YZSqWkn6oeh3
ti2reKyzaSAt58TvGWN1J9smg9qHjjZuk/mNLgNS3rM5JM8xG3CFmMDqb6CfQgJox/b7EJTp54QD
T2iOOTmDRLJrniMniXDn8Yq3aW4WGn10UcfKfbBgsqFcmqxLKppRfZZR7jcXm+biS9862WtS9Nn3
hsL9ne3MCbWtxfCqq5unvB8VZFVYrCMV9lGL0BbZ8wB3pg4uJiY7aBZWBIaine5su6IexbEY7oFQ
xnyHTY/9l4uD8xP1Vc7yOApBODMAdzbuZL3gDGhcBV6XfMsT56uuUpOJ1EZnjYYpex6Auj3l2Ap+
tkNduyxiK7o2BcVx0YzNtepbxFG4aF7MDkCd8ymYgye2C/I214v0to80hMNNHbPq9pb8rlRU37Il
zJ8iWwzYEZWJA8jWcShkQoi2vhYEGXkfS36zdccasJcu4q+akbd3mVbQpRNyPLx0iwRJkZXQzGMZ
8qv02uGi0bpJXSWGk0Z0ZQ/WlRkaoNPm2hg4ngZ6SnXN0nexZiAjaUO8cLyyvR3rtDP3heYV1+aY
Tp9JHgGKSIb2pU3C5lmLXXllLnCgMsNknZJzZdxi8M0/Q4onrzR3gVx0VF7ceQChr6uumnZsDLAk
LGL73Suy9JpXQFv3EFgX0mgV9cHYa6+yzASjEYcRTgLka/LO6fYyT8MvloOCNI9JvdRhWFIjNrTv
hsY4uNCbohue6a7Lr3O3GncBQBg/tYrii1HK+ouIKWWxhnSA4Kroh2Z4+XUz69VehZbDww8ZbRze
bJLFi6mbJ70s/CJAYiNL5nRY59gdT46DVMBETx4KzucodQHtIQiiqFi/6nVV3Xep0V/xpo33uPK0
S+AG7V2+kMZ77A2+JbKnoSYx3OeoQxAOtgQoSk5P2fcwTtyr3q6NXScd1jYzabqnSWGujUyxMu4S
d9DOwHdo7ziMUqVtHYeQnFAQxV4GtoN2uuI7nTfGY93jqwSNaRFNwwn1yzSHhR2yct/Mfc4IkUVn
XUFWSKFa1+WnnrPD65zK7ikVQ3Unqlmck8Bx70zRzZ810SrfUdhPdW2f3LWzjEAmdPElSfLwIkL7
ca41bMp6s2wRK3rtV4rm/be5R0VoTPP4ECiNBiGndFlemnze9XELwq+28bNycNv28p47Ucm5LWYp
3pvcDF7rfMS0XGez0Jka2WG8icvbYPS8BMEi0K4ztL4jTJaCz1bFuee7LgLJBm+L52lJvQR1Iv/S
Qb9blFxZg6cMFxbP0ZZA0mX6mdO3sVfe5N23w5x9kak+PQjTNPZFpMuvThExm9tpYTxOnm3/sqGN
vcVdoj1YY4KIOWh1ahuFcaf6hqnCy736W0ipyc9EaTyFEdvQKcjHW2mgAKHsVb/oqSi/ZRTrKIEP
xi7RW+tRdyqJio3u8IC2UOm9ZtWIgK3prWVm0wRdejpHCqSuzTMajPjKbcQveu2865BuU4TihZVh
at9TFmXd/Yx0tz2v9aaLdnFpqQutdc1X8sqq30daln7ujTx8wYskfsYThWOGZBaB81DQa2HlonlM
3VY9VPBIsM8Iy+myTgTS/gpV6XNYVjUnK1ufb7LAIU2vAvu5G4rge0jp5NzLzfAy0cZ47xmVvKW3
KcTmumheHV2DyJtH2rmGLvW1HgsNzZYTBpxo+uRqKBxMRAZKusU8M88mff2lTk39kycC66kjK3Kh
5sT8XNd/F2roA5NkRK/RJTZoQYb5XoQ/ORnZ+lmq9JCy+QDHwzbymR4EEjyPEd0etNammf0IVCFn
JaGzh1RT3n+qrCwuz/Uul18s5CDQPROPYDS7InnrbGBFZ4xjST+lKmkVkxwgq0CbOTH06dMchOHj
FJjua5PSUJl1AdLV3JkudIV8Y6iS7DFhI3yLWdP74Ll0qkFlvLErijXgT5u0OhNT3aPEm4c7gyim
UzKJkFyaCfA0hBFsMlLn62wE4GsaKtud7gT3dAKgQ2CGgHNa2e54IXPZ3diRtFHR6AO1M1e5+TJS
GYagiEnEs7SNl6XeFWxMLCxpxjnpwx0UDfluBAhY6OVQLsQrt4pYGZzxk0LM+t3NneDCmbv46/9b
CMX/PxrkX2VXtPX0/DOMy+K37NHCY97uvb8CLPF7zmj5///mP7r/sljhDXwR6VKjIeW/+I+O/BfJ
I3I0kmzAv/NI/5co4f5Ld5dtJhkhsk+29w9RAgoF6AcoE65wLQPnW/E/abrnOh867jWKLPwoHNWX
v3/IEXki7h24S+6+tSnmYkgwTW+RcMYjJpWLc9Y/cMl/Ls/b+Hj5xNXSiTQMy3ZTZOE1qXDbOHP1
unnv65nUTWEMaGFao3Wj8w8v/vE/r/2/cEh6LGOC///8798RAv/ccUmKfXwgkhCyo6kLH4zeSB5E
plOkiNBL0XOIWqC+Onybrfe2AnA0ju6QWSucfTSxgzujx4Gcf4SD0Pvh62+9uMUu4cNjIAHm2MBi
BnIZRLLjaa58bll/4FfJthiRvMzACvOpUs+Hb7jxQGsLVTLyqneXG/aZ547XZdQFqGZYWuL94Rv8
ji75rw+ztiaSMfJ2akv2Hvx0mbwGcWS2PR1pKUCR2qwkCQSrsbPx0+HbrSwS/rnfysyNqbFJ7Wai
+BiGfYUZiPTNfATbO5FKQk3gcKiZ4NrDEpjcpdZMUwLM61CKY75yW0+8olhk4ZRjyzDY+0EK+9ys
Scj101VFGmiHcuR/ZEz0z2MucfBhoJQE6yAnFFM4trhfQgpce3r6s8vDb3HrEVbTA1m+2KFT1d5T
5Y9/6mVDFzReWWfQ652SI3QxXRy+0ebnWs0UpTbYqopse6+FVE8DXBeE3brnobM0uXuU9DGYCHcZ
p6kzkQ+vadvvDt95a+CvJoyakiMVvcretyW85j25yQQFOmiU8MQbrKYKMZK8mrLE2VOYhPqdpnRK
g4vM4+DEG6zmCkFKu4Dxr/kFvU/OY1vKWfvkapYeHplTNyYjl5Xr4xhr0HGQTLcJIDdA1BNHIA20
PkrR7ScVbS7DSOkuQZV00hdxVyRiD6BW1okp8EsNvsrFUBtsaMc4L3v/8A021oi1zyO9IYEclOb6
bUuF4rJwykJHtWpk4x55+TAeCZ6t26zivyp7WAVjLn0l0vklBVf7UKm2fqTfKHo47UlW0Q9sRhqD
zrFKLHtxy6iiFBExGv7n1KZucuIHWULnwxwTyVCl0lXSrzNrutLyWX/wQgMG2uGH2IhAdx36QTzp
vCGqU25FoVdPRuurM5dqf/jyW59hFeBdDzoUew/HRxg/v6ARpmXSm2ArxAbsh8P32HqEVYx3SPsm
OnMkzWR9Gu+zSaKaaPQJldrhG2w9xCrGU8ovlTcun6BCzX9RRV2i72OpuvY61bKiOu1drT1PXDGZ
DcdsmkWnfL4T3lzdk0k2ITXa2WlbQmcV3bnXD3bShQSfZeTdzg6dQT3VDUbPN2aF8u26hTDtPk1k
kpzTNmvOaivgTrwyXbfp06n5TH5kT0aLejajmn/462wskxRufwsQSv/YgYra9Q3IVO5ZKToHSpqH
YTzCC0E/c9JZdXzkZhuzsbMMkQ/ROHHC1XMSqj6KBOVe6F0HgTYTou93ZejGxn1q965OJqI1xq+H
n2+Z6P+wjYfv9dstszEMXITzKDs8ERn3AM3n5q9GQLvYY3VXOk9pIrKQeS6L2ls9EUp8mTgP20+H
b78RXc5qgqBAwfY31QLsFjRQ4FaGrbPjqt3hq29tPZzVBGH3OOJWovJ8U+dhAFoFfbuXYZLRmkK7
SvimNGvIL61ZUlAbOcEVd4IDW0IOSdAZefhXbD3jagaRRWKrcoA8rODXmOA3vZ90QuDGevjyWyN0
NX9kNeUVqvaub8EB9cNpgNxACeBZA4bpj3nQHTm3bDyGvdoqdEYNDDgJLT/U5+Q9kQjKaUgKj0xP
W1dfzR2VGRY0ari4hmeDjt0ISj96HuMa0Pbh17QRW2uPniYmGybGWvotSSpxZbmtEJ8rZVoTGf4O
touYHRX+peiaPGY3tTGz26u5wxyKjHFUO74DGrk7myFMqrM5Dauf/cTUeGR4bd1lNWnMNPJUncPh
IAqzdO+QodsVoF93kaFO3LbZy0f7MC/RDEVhs4Lx0XRh64vY6XeZst2Lw19m69Ov5gDKaJE2skD4
5Cjzc9ECUwimUpw4sFZTAKeoUhoxoSAapNV6ZLwVCHePxN7WT1+FNojOwhqzEJqhq81PQ19AgYZc
Zh3bnm9dfxXbUYK806yhJWpB7l1pOkV3zgPWaa9mbcVuqt5WbcrV2wDbGitnNZv0NDgyLrcm37Xt
iCzELMlHzr6RgqAeuktTA0+XU/Lx0k+jpA0ldS7IomOY4x7ZDmwEubXaDiQ6kPQhaPjYKvmqa7FG
+WwEmGcBrgsQnuPVlx251UbYWavghqEQzbOhDXRC2DSiQR26sNpUFT7qymOWvRuf31qFttm7fYEP
xOCbBDh+V4uJtVWmR04Yy9T6h6V/Qdp+jOq2YPIbZmfwDQuPcALwXYOPNygLKo4VfGlKen29IDky
2LY+zSrKjRbXbzknnd/Y9uKCYdq7cAbOp7ocET2aEjVmRx5s67WtQp4VH5WZYbZ+VSYBRnj2gl6J
xjTaHZ6wtj79KurtIGxgoZF/kmQvrqncWSigoIF7RVocWa22HmEV+CRutd6gXQ5ARTg0nwIDRtgt
SOzs50mPsJggffz2Kb2lVdiLcT+GOAhn00xjGBJbCmvhkfDfeAJztaCjsUkRQwY9fTS0IpvNYuaF
g8KRq29sesxVoJsqsURA9XWvCu1rOGIT0Dfeg2qS61aBbDn8krYeYRXioCNqTWvAFv79CJbAj8Tu
USOfdvV1cNsy6GRk9Htv8PQzsVy9Of0FLc/0YclO9V7RLM3Vqxkira2mx1A5990icnEc2otOe4ZV
UEeWLUtd6ORwLAGWpJD7wALmc9rFxeoRxjyTccjFkRjl8HqjaY+5WXR9+Oob89Gi8P34gsaWjFc2
YZU64leLH/2ncQGLNtZ80SvrrXHRT5x2o1Uo55ECHGnq3Z5KhT80+n2SVo/2mHxHEn/pxMds7LeW
27UmuJnrFi3m0OEMATU3oGCdepdaVp07qXYZ1jotwdZTHtsotKzTHk2sYhwETW3Sedvux25i/0Bv
amLRcUErL0yZT653zH19IxDFKtqrZrHHiLsO/0fgMU4CyKqrhXvkKTamc7EKc0q1WhhrXrsvLXzd
Q82hGwlXkgfmwuzIYNt6gFWsj50lkP15nT8bNdhMDSIWflkAeNzdSYNMrMJdVKOXdyrsfTud1LNX
286FyiXfwqKlVcemBi6wzP3DN9t6mlXU0ykr6nLMOz8MmuzaSxoDzk4y7Q9ffetzrMK+qwOFQNfu
aCM23xttvBkBmmDeddSXnAD/w7ZnDdgfmynJp0lr/TjS7pl1v5owQ1OVPx3++Rsrk1iFuxfHOEcW
butT+szp3lvab8vouZcwPpHFnjZmjdX6XaQNfBxwXH4dY7RUQ3MiGfXQOuPb4afY+AjGKrIpag+q
YY++FzXCySb4FE/Gm8BH5fDltyYrYxXREjMwjS3C5KOKxE1opFScwtw6m/HxAPeYIHsIavqb6ra8
G6EaQsSuj9n2bnwh/Bp+m/n70O6ilCv7eHXgDYT93C6n1e2Shkw0KjLrjpwQtu6zCvqOBmI9C8oO
GHjykOYpJBLBsyoBmqjyfh1+k1s3WQV+IOPKBUhGjzsGO2eo7x/yXKEfEeoxw2jv8E02An5RPnxc
K3ErtIC05a0vjeSnQ8MbmvnRfTx88a2htop30YoWcmfMbNIPsCrDB0zXblQ3Pp92+dU6P1ullwQR
bhV6DStJlOU+GMr3DGfp066/indrsMYB6lznS214TIvggh7/a0NYR1aOje+7GER8fPXlANG4BUnA
0qc99XT5nnVy5KQJRKjRaTw9/BBL2P1hTtRX4U6zi3JnTWjsFpH6YmQb9uVrQBNQuEggRXWkor3x
qfVV1GsRR46a9l0/7djQBfOe7vGLII/2h59iY5jqyzv8sOe1FHTukSLHvpz7S4ARN5Z95Cts/fDl
7x+urFAZO6Xi8GoaLVLL8hLHZnak3ZHpcOuHr4I4ztox6mAPAMb6pCtKyN7P097IKnAzL6nVnPJd
Ucx+E0F1n3ru5WmXXoVtV/XpOA1O60MHMV7mqRV+0pnN7vDVtwbkKmolQqtEz7zWN4KHNLL8ssVs
SyAN1/UngXT6tLusYjcUbagpS9f2zMdPM/3dmu58q5q5QF4LAUXLThqYdAj+PnwY9ZBrdfYECNjV
OdW+6pwWu+HI7Pz3ovnfoxfw4u+Xlw0ILMumyxghoT9eRV8sC0rZWfgOOGJ6AHNEi+8ue6pfg3J3
LNP254gQ3iqUozCqrCqasJqrwjtA4e82Lq1npRZ8P/xptq6/iuWBOuI0FUGzNyJ1GVPj2IHsfMaS
fjry7bdusPz9Q0jXXadTXuUGEkWpVMV3ZBt30vFOWhYwm/r98ngyTHqFSeO+zs3HUaTfM5HdNa59
5PJ/njGEtwpsmnRcE1+E1vcG07p3Sru5rEA8HIm+Py86Av3hb+8mgr+bsQPX9ubctWd51313Z2zp
C+3ViM3mxA+wCvHR66wh9ZhAIIIN8bmeonXa2bKe8c6pyubYbm/rO69iXA25FVAda/0QY0Zt6N8G
e4ECZUe2+xuXX4vregyXasfkVRX0CO2yZUnW6JxAfDy3R77G1i1W4V3jPUr2f+REIaLbenbfk3i4
Cwr5ejjSNoaSXEVykru65UZmQwumeVcnWryPLRn7hy++9dtXYdyFNfrWruewZS/mzPUV8CJQEPPt
4ctv/fblth+D2NaKKTTzxhfCFueiNt+9EW+Zwxff+u3LTT9cfIoMbKfyFvujqb+JMvMa46UHuDpH
QngjyOQqhAVlThTDWIOkQ/CMv8t1lugvJT//HCOreX/4GbZusork0qYDrLe4SYVzNF3W6lLK8KtT
5j80jAUO3+PvY8Af1h+5iuQOtHkaGUON+XDp5w3iX9tYHGVy+4c5GLcVbitAR6MrijPp+RBFahdD
E7G0FqZzoB87pGx9rlWgD5rJjGt1fK5IPDSt/axZ7kvjmZ8PP+XG5ddKuXYwAWg4ZePToAkR2Mb9
Sl2BcziyNf7zhgeRwe+DDUpg6iSZhVFMG+9dMZrnfdA8hYCtz4SkwdOuj8wmGyGzVsjFsxU09Zg2
voebPJyb+1yetksW7jIIPwTMoNUiQ7eCv33ew1OsXSe5q5zFYz0RJAhP+w7L9/lwE/p4xiItbV7U
1D5qTLJZZL1pKn05fPmt17P8/cPlR4SwmUPugRmlb5Ze7/Ycnaq5O3z1rUG0ivlQRDZ7GVH7mWW8
DUnyjHp/b2nqyBjd+vGraI+A4aW1vjDXRAx6UKSl10KhV2Z65PcvX/IPke6uIh34Yig7yPv+PGpP
cS5esko9jkXpjzjvnvaKVmGcxXZFRoBbNEF/V8nwruwA78bHCmsbX2Atg8skvVxQmGq/Nt2/dPyo
zjUp2icjHOIja9LWHVaRLNxet/uYAYqNbANmE3Y5rYJnaP4vT3pDa81bPgZaO2Jh69dWWJ+ZjngI
Iv0hqr0fp11/FcZtbXWd5fEFmFBv+kncgCL2cSA6bQytRW7eEC70tbDGPjT+jNr8uapBS0ESV9Wx
usTGMF2L2ijy1xgMprWvUwu004xjOxQ4md8O8NJPe0mrSCbt2uJdr1VAr+SbE2I8R+kfEtaX0y6/
iuRgtOiNVQlLKu/qzMO25Cy0JT3MVnPaPOqsQrk1kwruu1f5qTe+wkN+qkX61Gne6+EH2JiKnFUY
6zqHQ5r58IyQGRCCKKmItLHMPx2+/GJm+qeZaK1GSxIvoetw4udX6nV288daVnex1nw3K23Y66Xz
GrsC/8HKtM+S1AXcDpGBnsHktOezV1EOFcEJoIFU/uzVwCWx2AFvf0wSvPHy1lq1TitkaY9YXoQ2
bA4M1LH8Uj+l16dH8llbN1iFuDWVcN3GovIn1dAPbBgVTI0gsKpjRZytGyyT44dldEphn9R5oHyb
Hvpwl44uFqWd5w712eEBsBHia0makQvdGjwNBngw/CBzeTs6bXNeGcm9Xuvq4vBNll/7h+XOXgW5
62JPqve68s20frXjyQam0dTn+ECfeAi2V3HeZmg3G7MgsTXPxc9+HqdrQNvpt3QaoWyc9hSrSB/x
xayHkVdVRpjKtU69U6l4HjPjJLkNiMDfvzVt0kOuuZ3y60IqOC96czFkZXRktdsYSWuRWg+TZIL5
tHxoe37TyyC8pKcSXM7hl7N1+VUcA+5Wtpj4xLAnq+bC7SSYfpz2YEEfvsHGQF1L0qiOpmWheuVD
7Ej8hpRmXcvXsii+2aF14r5yLUZz01wgU68ZRlb7KQ6bJzDfeP00R07xWy9pFc1hMA1mBqbfdwvv
vSgx+4kwmT7ygrYuvvz9w1RR5ZMrtS5XdA1o9bvmGAJzgbw/cfisQli1GPphNlP6gW6fk9HVwQE6
/3Ytx0w8/Fk+/udM8LEjdeuni99/eg1Qu1UZF5cAzc9CjEzS4qiIbUkO/2HysVZhW8Uj8kwpSh8z
61h7Dd0ZE+qzpKwD89nRO7O+0aIAm9MucOX02LiBq67Alzsgo6zOllddJVIjPbe8YJh8+nzMYYcp
VFJ/G6WTJ7uCfDcLZdoW2I0MQVhfhyMNcrDBk8h+NJuUyusCwevf9TZN409eUNrtpWM3rgTr5ejT
xYBZb7wHoNcUX0fXsoJHGNkaxnMhJJwfWeFig6TStsrvHVIEBgjdxJ1uMC8rhv2g6nHaqRqTp2dv
xH8WyS9ohQujMKfukjTsHF4OXp9jvOMqR4cuECTeVemaHmg0WK7GjV4FekCSAWuDYn84VLc+52oi
y0eQ6dBRoM5T+z4rh4J05FSett9aK+5QVE5sDzPlZ06C91vx4Bngsdz4y+HfvrFUreV2PSWkMRP8
drsLmGWya7f0fDgUu9Muv0oS2j1CHyNPlE9xYzwLNDglsJd+0MF+ZBHZ+v2rHUmth6aD54QitZIk
mKU0T+agvTtJ/XLaA6ymsIQO6L5wdaJJ10Epk/q/oB0Q1gNuC6dNNeYyrD5MZJETg2cQTgOxYR6u
Zpr/Of3V1vPhB9hIEC2Uy49Xr3PcE3vVM9eMdXKOcDe5Ycs776uxFldA0zFVMfQjyaitj7Ga1yAQ
tTQFebwsurZBp1Sf66LC2TzojjzM1g1Wc5se18AUQAf6dVvZeNaD878SiIO/kh/BSuPwG9u6ySqc
DWz2Zs1kzDoAjEa4KbH6qbpo/OFqPNKRwFg+7h9m6bXqrs2rIdCils9iZb/QTl/b8BKPTBkbW4e1
vA6Wf91Xk1tyUi6dl0Ll3Zd01krQk9PwdSrN8tfhF7UxtNbyut6uZrPvqK5mlTdLgDExDGx0cOK2
SmcTq/ZYg7ozEi/fDt9w66Wtgn1QRWboY8h2RZbvHbg3PM7jE1d8sYp05Q5BMocsyubUAmfqMNtT
2qCfthVaC+0GnWZ8OybjVSwGHlgUpDdt2uifT3sxqyBvkiJMg7JkFi869zoqTGxCk2k6EtZbr30V
1u6YV3PesBVNgyy76gqZUE9vj0kQt0brKqYFpFYvXhY4YDbXVqbu2cS9m/H0uWtBNp/2ftYhXRtj
h3s2K/RUmD8jGgp+znmXt0cCbuMFrVV1toBrGiUpp1bH7bWr1MN+Sw+GwT6i89iQvYm1rI5m6CBw
IJn7KLba9DHGGw/rRbcQ2LA0pfYSNvm9Jt0eQjYIz/haOlM9XUeabZenjYG18A5HaPaOCbvKAeq5
BOWEH/JZHgETvDjpE63VdY5uzhxGmLQCEw7sbTo2kiTJiLPB7rQbrOJ71ruaVmwsGSF8xWxDsLix
SPHgjHhkkG2sG8YyOj6s404z53UhuEETxl8aUKnR3L3RkPHXab9/FeNZm8P77ebCVwBVz8fQ/DW3
9rHfvjWCVyEeVrPRNClufL2O04NIr4VojuzQNuLbWMV3rmlYy0Oo8ecBYSswBb+IxJMThXdaKF5P
ezer+G6jrA4N2uh8z5Ym0IN+AA6Ct9Dhq2982LWWbnBBQhV8Wz+eyvk21A3ob62XvFj4qhwZ/Vu3
WKUTGnxYS6swcp/92r3bzzeBI/yoO1Zb2Pi8awFdOFLhdOqS95No1qUZRHA+FbD8097P8uU/DHxA
ZbHsUzP3rbKJ/cma65cysfD+dLviNIiT0JcX9+EeljfS/I83H5tkTEkr3GsCQ3yqpvm0EaSvgrdW
RYi9ZcwbsqLhVraevmMdEo+nvaFV7HpDOvWDweqfmBFNxJ5t2fNV1CbWBLZPK91fh2+z9ZlXUQww
KZAO3D5/cDQNDnDhYQKSarpXnvil/1ssx03Ve3Hui6x7zvC47Fr9GbuI/eHf//ec8Iddsb6KY/Ao
rdRrHsDOmp3UvEuj6B8rK98DQD+vyvGitK27yQx+LYxR+omP3HcZRP/9tsZaZwejW2opWsp9M5vG
pZm24UUPFP5TEdnFSQFurLV24GuNThcAc+MuUBdGg+Wdyk0bazhbnvRxjLW0Dg5/rgd5gZfenP1V
QhsUGmpfOLNHkv9bb2kV5t0E26mb+OFs+mWER5xS77Fr1w9z5gEwPzwEtm6y/P1DnINGwvaxxeBr
rt3vdpYCp4w+qWQ6spP6c4Tgtvn75S1sdSKbllIao0tA4HVlRi9u1x5TMvz5RGSs5XWxaIoiCpZP
YCYBvQcKr5+o/ZIMZrnP0sWKtcitIyNqee1/GrSrYC9FAua/5lGMGixsDB66y2ta9gzIWIB+jh0m
t97YKuQ9Z3Ynu2HLbwwtXugxRGTtTDqiao60O2x98VXMy34IFNtnniNypp2RmtZDozA7nAERnPbV
12K7CX+hXBsqbQeUdCyvE93Q74VQ9rGOjb+b//7wLdYkO8cyxeg4HcOKLoecftJKt6GSwH6kUcXA
FjkaVdnsqL9jSZ/UgaSvKpFR+WbgN++rLFTnOQaLz244SkpdE8rAFm8kT8u+qFIYw8Wghqg67/CS
+cvMLeumV0l7PcVRT8ce1n3e7EVxdKbnsTW/RAatSk91gIXSA06xXXifqEibF4efqLkzwTF756YI
yv7IxnTjA66FgNhRV2Jpa9+HAWW03ku928FJcGOy9OTtpFlBrqaeCNvTfu771G8T+3MT6DvG31Oq
TacNQbmadDjMTrjGDikO5Q2sXWFdVXP7xauOHZ42pgW5mnXA8eTh/B+cnVtznDCztX8RVejA6RYY
5mB77NiJ7eSGipNYCAQIkEDw6/fy/m7ePd87cVXuUq548ABqtbpXrwfQV5QrwNXG/NA6ml2yQouR
b+3gbacIM9vxcUq8+t/UEjAK/b+BjgxJEPI5aFCT9kBWaRZViKEtwhBNdbBa2Sd7wpUgFF8EoQql
Pbijs2Y/aAFs0+YhANH1pLuuCJfps6bttTfsIgYBVSltM9pmHyorn6BZ5/cxAEg/XU28T4qw1y5x
EYX8MokE1UOzmxwDWWNVzsTvE9ebOcgFg4ufRKIr9+tSDQitBHzZQ7jfCInuSAFfftCwagwMyBa2
11kMW+JPvtCVmgG5VAaKCnUbkDKbvd++l/ErZNI7s7F3XYOrOupjQ+IdNEBnM352xf/eeAJd7P++
cp7TBCWJrtlvnXeoSJXDiyf1jZ9tg0kdaXdUDQC//ONLcakajFjZxJuKkhzGOJE5JmoKij5OIEUI
xaz8T17wK+/FB7bpP/ORAJ8N/kvk5a63+hYgO54Ntu8eFDLs/O/B7coOG11EB7ipDRKkMBTVosAA
XgjjbOnBKf7fPv0iEMwSBVNmSbUPVxaDrbDKrFbi/d8+/GL5+6EmSkWqhLu1PPklA6oo/OTGX7sr
F2v+w7EU9CF89Abw48aRkZNh//e/+tozvVjroDb1coLLbN5IejNWBqy4h7H+t93wUigIHaUf4ZUp
c10vwwnziXXhpPcogPz7p7/+0i0PzHl4xjIvyZ2F2XDc6Sllnh/slFf9+fsVroWOS6UgHHjHMoAN
zr7rxj9UDq+YTzzDUuHL6FhReuG9m6s5xRTPnxbU7r9f9EpkvDTME2EkvJla2OevVBVzX7oTGRAd
gTskGRox8Sdx8UqUupQReqtDC6kF4N4YdjMyflfO5e3Clh2AbpgW17d477a0s//mlEkuNYWglg92
Yn2Sox7lLUX3MbkCr8l4+7focemEV0GqOyjeJWiEh7diDoo1GL7//ZFcWYKXLnhr5cBnFEjslLGY
pLcdQrkKHv/+4deew8X6njEhsfUCuNNWR8/lEmXe/BpPP1rUKlhHH+fVZrL9TExz7ZtcrPgNblWA
W2mJ6rXwc1Ot9h3UquQz3d2VgHIpKkwg9+ZREyR5zPuNpoZU4Ir15N3O5ealf79fV77CpXDQhl3Z
RQNLMHO+pa75QkDw+PsnX9FEkkvZIAe+HEZtotoT0Cznm7YBpetnFDqIRKCfGE8VMEMjBB60h9Xv
5vzky2LGHvBWDOaan9W2jHxvkKCP/9RrIJf+d84bCNxhzMdxbTQCNBFwiYo6Utr7JNZcu5cXm3on
pQljUkW5TTYvOIHKtboCLuqYUv/7Lb2S8F+qDEfT2G0uQSe3PQwxwaV/kGV7bsrxT+AvhR0+G+G8
EjQvhYZIGUGAYy2uo4FRcmjkN7Xo0sl6B7DtPxGmX7vIxSavI7BISoOLzHYBRaIlZ7rJ47qRl4RM
n+ya165xEQ14ZeHOYjEMUNOt6LrtYRLzaxQGf1BMefv7M7n20C9iQN/Ese+z0uxmWrWgo3lwtHHc
L/7p0y/lhiJeG597DGYwGNBN+2YUZxUx8/z3T78SYC4t8ThKbeB6DmZnADdKZQjajjYJAeqefzYG
deX2XOoN5biQHr1psyvhevBNS9DC0tDfok9yro9Gxn+pkFwqDbegWgZjZxgtj3hB7QR3ej+4ozI+
dJofOhG/VNFnw4PXvsrF8sb4N9tYHEw7mQDJHPhdl6G++5k/4ZW1fWl/x0BB3VRjgDzvQYIiwZkz
SK2TaXi3BPNq9fr778/82nXY/z152GWAYVy0Tjsw+R5lKB7aqLpRerjn0/r0MRD0Sfi/dp2L5R00
NvTYgCezEHI/ooWMNtSjWrwmjboyX+Vn4qBrT+ViiXubbodSMfhMYZYpTzDPlyHIf+a5dm2FXKzu
DaMnpZzHaRdp+iYV/wKri/dei0+yxit//KUKr2qBnuo1t7sgqUCPohza/a3sd39/1Fei36UIDzhK
aC57HM/60tpqt452hQ+rbWVbrCFVY8FHTT+zur/yvC8t8MqZlZzU+CoANvyCe/8d6oWvMw0Eqg/x
UbvPJh2ufamPn/9HJV9XZWRMiOuAzqvTIVjOToN93VTxAZjk/b/duYul3tQILPFGx12swQMz9YwN
ahzmNDb0YWrLT1rYV16uS4Ue6LG+aYNg3M2NnYu2imkqAYy8FStZ/m0VXsr0gDsOw21cAEtDLSDF
gMKvjde3rajul3B+I0P/mTvetcd/sdy3quVbj0rXLklA/Ws8fWobMGZFIO4jo967Yf7kAH/t+V+s
9y5aIxPFpd7JZgahmAcirQHqSsdwHtMRVNG/vwHXVubFwi85VyOpQ1zGDFWmREPQB6ntJ5ni/4o3
/su+danTs2DXlXYUqJxAUxw16HaurGhEv2QwCL4Fxu3jHrqXgLsjxpnPieRDAQPUMQVSuDCB8//t
/bjU9JUMl7JQje+qwbyHLAb1ttZPAkRADYtAQOS+/dPtvNT0oWWBxsCaJAUHLDCZvV+96r7+/aOv
pACXfnkNoaRs2BAVAyjRGR+WLk2WoDyUU2tv5k3YZyjGQWpsy6r4+xWvvBuXkj6ioHXc4GJXbCXA
n9lEiOlvQiBu408Cw7ULfPz8P2PcFFucVXRSxFW866cBMO9/TCjpxfYPK7vBrBQfPVO63yQ43NGU
/9ttuQgBgMNIgJkH3JYPy69YYDSpHWz0yZt6JVhe+uTBfgdDJGA25w7TAgHQpt2ogTmMPlmR1275
xXr3AwjFWNvyHP4chQvoPe/kl7/fl/+V0/2Xxf7/6fjgmlWNrOMwQo//ULUEv+Fdb0+2LJPHfppf
wbb9bvV4Dsdt3btqtoehM81jA7OknW0rP3Vr36dE2TlTjH9hCdCGddJ85p94JaJeqgA7TYAVtH2E
1kpXv6pBoS+4kQ0KZTKcOAxFnv5+H65d52Pr+I+3WnqN5uCwAjWovemAsd61+0MtJncOot2WCvDP
8tPiA/1/7jD/7a5//Bn/cblopWU314PaVZNbOpcRJRXVgFZjsGpKR5Bd8ZZWA0b3MjDEwVJMWbOt
OEX4mpcUWkQzgKrRgz9ctYUmom7gxzqUEzlMSobDD8YWSDNxyK9Nk66jWMYFMyWSkZukAq/qPE/l
QsKjg+/DAF1gsGj1jWO4qP/ak2506UxBT4JfkQ9fUgDM/UFnMzGD08W6aRKJHAz6Bcg6IL9x0Chl
76UuioG5bpjJoAfQ34KIR6lS2/h97Df+DlwBJryjbfCiGzh0t2Va46i7pUnnSH+CHVl10kvo361d
YjCKukqHQ1+btN6074KSyx9LTLR36rqaC5tGwKGfIMEK9wtYoHvrV+M9nVZ0Exsw78EUrRpAK1oG
x9o+WtsC1V0rstotogi8jaeSy6Oqku21wiDAS0fGLHaiUGF3BC03+FhiCcuUXBxIuiVrs7D24zS2
fgaO745R4O5hfDXv426iBWSpeaOD33pcbytMCGUkcndsGQqAgLddOS/7dVb7gSZD7s8jyWQcZZNf
oyW5qscqpNk4/KbTTd0vQ9q7KeMwTwYD7gbOsKAiFMlQ7adBndz6CGebrCNgp7ubtseOC0dqIMOl
haHl0mPnsrDubn7wTe0b6k+ZnWw6TW8Ce0474rcGcz817s15vyZS/wbO4Y15bxj6utsGenYgOuum
y9bFL4zCvYJxmIUmSf+Y5984UYbucaFP4zqe4KcEwLY8Soo7psc0XL9Nic6rbbqN5+dFVGfc8zsM
jRwD1775yRwgOji8xqtMA7k9YHoFgGTI5jMDwYZTvXyEzhcOX2XYH1yCQWTnzdOZGMOzmJX9uaKi
3EOAzVQaNmo8ch2wNce7iRlmUSMrRRFyNGuCGz/pfN0GsG1X5acLdj18B7Rn+57/Yis9Tp17qmsb
puMSnNpR3ZYrz6KanedKFf4a39Fy/j7O4ltdzX9YCNC47nSOicEG87gLhnK96oWu4qs100Ow4ZUb
BgZEstW7TlVv/Rb8JJ33whP+Nm3JnYpk1q/LjfVdXnn028JCeD+3a+b7lb8DfPQVNPE9RqLzhpqz
kg3ei3b+5S31lIK8tuNyyEv71MYC+WMhNHyf5gCz7Ss7+HJ6bhLyxCTLuR6jdO31I9tgZJu4u4C+
kDAqwHLYuTq47ShgxTNPvs2Lukt89SiAJFlrd6uieBfoGZSNIffaBg2HIwuTwiPkrKpWw2F7Ok+w
H6qmMReVfwSV+ABDi5208WEhDmRkdyOqLh1qcjMIc49BIZH3st/ZShwBUsxkI79juaWbKu+FWF9K
f8rB0cs28r3ZoocIc3EfXGLo6bIV+z3CYAXJW4d/10lylrCW8+M5JR3A6P3BbMAkNnoHHeeDnbzC
hvos8EpJ3e0A/dktAFWQKanz0ap7IceDVX+i8BdlzTPGpPZAh2M4B1ljE5xoOWXhyF+orHCiBfy2
PepEPtGYHn0N2o3AsQpQhD3lY51jUvGWMr9owBMCcRnPNB4XdTstQZVaGr+tpC7iuX9gFhOHemZv
sMpGkS1+o1qftw+WhptPgnS3ayKLEYCCFOzz5SNifAWI66FbtoMo6VPrsJVWK4YQMZuKdJ4mYsf9
6AG7ETxhloClPQt0EVq/PEQVSKJJiFkNPbWAEagNL4XNZ5ydcxfOMhWg1ONl5fz71pTdE5BxCXjt
xm3lzlrafbU1+k0ppDTRg6Exf6qdS+I0Wjr71BEJSHnV4/E3o8qMxJD4Wv4O1nHMOtiNhBn+rwU5
u129B04sfJPlADjpvvYI1nXrT5iOr+Im2kvOqhfeAieS0SDpAS2oVDSkYYCb85wsYJ2mGEqAj7is
edRiol6XJo2ZsV/5PHfPbSLgcUs4Qmq+wU6tT+dKt7tw8qXKYs6cuVnkuj6UsMZlu7WEnugU9KH6
GaMp/hpHqLL148jOnBvvjrqeZ+WikELNgxNdMTk7eruWJEhngo00e3DCzU/mQQ0O6L38DhtfKjII
tvvXvqvsx9Q/z6p5627LRcbZ2rbdsaL4xJw65XdHpgYb5G0Jh9NjWK9zcqvbkjR/Qi+Y7COpW/7k
RAIdCoDuIIYb7emfk6vcz7Kk3XPcGB9hQvOjQ9/0DoZ+qwOkO+J/VqVnkg+TTu4w0/batIl3YyJA
AHdmGgIssdlLbK6mGPOj0GKxEyd9UJTGdmNRK5Mgllv6LGlcf9/KqseyUdgwn8w09UcTEfk0boH/
SwgYUID4VDl2O7fJ8C7aifk7IKHsd0yCuT+yrce8XESTb6pjx9EL+bmRjv5mdOYaz5H1B0H89Szx
FH80kC3BNs6M5xkc0V+lvwD6vXUq2U/YmB5aHg6P8OzontZ2GA7cJiPWIA/jLjN9iBpf6Ub/UPYu
Pm6VIOnM2/hF4qOwSqMReQOftm8TdBf1KaZhdBzqQebg4vwYCZ+6XeOYDB/7ZJTfPxBrNPVRF/1l
PGqLySYTPZoJPId7C6dhl6sZG/Gw8h7riycdNqaVq/vQ9dPOA8XsS7UEy2sbE/eNT370tTekPaED
EBSy65a9NpUs4MBND0kQrWcEzPlnOHvjBBTFUueNMfGBC/xN6wr92gcQOUuS2PsSrBgqWcMagt4I
dxHxw/PWDNvcByqcdHXe12swoxUUgaa9VXMbZNL06t1tQ/sQ1NMKb/S5uumWJXqNmGgzr6pIBpkl
y5aAdLjKgB0MJ8AqBi20YXDL+hNW6M0g3sUdyDiAdQ/jeJYxJy7buhGhd3WK6Ue4hDgvw/Tc8Gbd
HPssRe4Yv45Jwl+ULP3qbgCsWGC8GGy3tw6+1DIHBJFEWewLMh8bJ2mwcx0SnDJ1G8AiB4fJ7HW3
YUrLS7fZ6YcA+t8pJS6CvXgWBnAKK2CTjm5r1fhCAOddLeW7wou6eKmvNjUI+E5Gdra7tdUoSR4V
X4wdd5rCjaVVC0RYSYUA8SBhOdZmTdhgE0viNutkN7VjBtCdN83ZoL3KppwHlCLh7dijrGv6QzHx
FMAlKDNi8EocOIfyCVyreU4DVoaIfUvUfnWOig4JYCzEcBQlFLpbWAVIYEpPkl0UrMbLfKTY6oZ1
bNS5RRR87EZRytulboIscZsbi3Z1es2AGPa9n0h47HrntyKh+yQOIlpnmDHq+G0cLYn9Yy2oiU9L
42EAYyGTSU4dXcjIIS2ChfKWzbRN5I1Utom+9BzQ3j7VvbHT7TLT9Q4xJl4LQOyJ2i2y9ZLTYJfA
y0GXZP7jMlQLnMxws79rlBJj5Ih09oFaM+wbwAH1nImGLajuq7b+KdzHUW6JaJzseTt0fSrhmbWl
fke7F79BapG7qgRbulVuC/KJI2FsfSTykGd2Mjkn8Kxb867UwXZXj+BtPcw1d3bHV0CxdzFggQ73
3Am3a9p4jfJqYWNz6Ep4/OZr38k/GEOx9UG3pB5e8GxWeMeAJ2kzJivfZiUW/Jz5wwIjNeFPSLAI
FJLQ0QI82aDHOQPpjnHfaMowutyzG05NrA4dBk9sDjzbxs9gO0ZvauoQfPRaV/2u06HXprPGEH2x
LPMcnLxpQekr8HvDc7hXxvVhGns75MFQuTCVlOAeUl4BCQQHNJXWbqvKXbBR8y4WRhKQdYJQ/dr6
Sr5gYQV9PsBZ+z6eWL2h/LxMXQZLmZamM4bAuqM1NvKzeEmUzsD4i6oCs979eoeJnCnO8Kse/2Ua
3ukMQxs4eWs+zt/AwUToLmFT9LZp7t5NzLaXURJlMpvUMOLDg4m7AyBPa5RFa+3BgaGh2xkjH6Iw
GJmdcj3HUVzUlVZVvn3YG6R4N4jdJ8KzYd63TenfMMwIBykm1vB/BKAS8ujBfWncuUSvQ25dDMgM
PnFpCgYcCaSQExYeOYlhrNnvIDA42ARorf4oW7ngVNAw73cdDmzd67CdvQOXoDUegEtwX0oZNjpX
isrmw1Kf+mnUUoQ3EdZlm9NQDvyeLE15Jv3snaD12n4lisDyYcGI9AzjhySDzBD5HQzx4+Uk4oXT
YjCkDFL4qLJXxAvRFiUNFfyLVTyf+8FEP1ekRV1a4WFWuSMl/9NFTm1nIfVgDxEP6dcRoIh4JwkH
pmtxysxnbEFbmXZJH7p8JbYPMw9pRnmoplZA1EZsRLNVzNHbNjZxgEn9aogwWJ9MTRrjKdJDxTwk
WgKj0fNtTeuI3MyswRvrFG90sY0EixP9Q56cmSn9vuhmMbhclB7td4RBpll4evVjHIjw2ThB9JBO
1xtCOrzUygHWzHNDyxQtkGQ9V84fpwwDY3zbrVNoNuymrZoe4fo+b1mz+bOANNOnbcEEK0keQdAV
pZHnbS+ymZIyx15qoOjnMXn+eCsfMJgEr/XaazU5oZ4W/vxINWmKhJybdJJ+aQ8IcRAvV1VS6yyJ
Gw1JN6eEppg8Cpt0KwNS7pt11NE+mhKoBJYFNy4N6tW+TaqdTG4WWH/mZurgizGxFlL8UCHpOjV1
Nfk5x/Zj8yisRnOLpcvMSVgMIUIQ6QOOF2BXeo1iV3UZx4ESJ1ealA+9qfzq1H2YraZRCeVkNnV8
et9GW4aoY0T6Lh5LguzTTXhlVVg5mNRGaFhlfsRXOL6LLnmzzKxdynGGa49NKbpot2G9q4zXMnoA
FdQ8r+5jONxTtntZPB18aVbooCrPq006kCWIUD4RPmo/MEoPj51EloSjL1hNiDUxEV9R8VMSQrdm
g/SAiXCTd5HXeVO6Akg/ligPmch1Kdn0RxxYwlJuTVqX6iNKL3ZmwTPQmSPKKGCGN81j7duJACCt
P/ZO6w3Gt0WAZ2N++p6htUvNwofmZnGTqFTqwJ9ODnANQXHXwY1DnANszOoxEXYJ7xbk39OXSSF4
HmezLcnetvCzzoeFlustA7/2AVa2Yvraa12i07Kic89gK4Ms71cleRvebHMf+2fUncay6LhHh9Mg
LFcxzurKLHW6OBbzX5MUUt0TBqOAo4Mqdbzrl9BIjNkDrIrjUrKmwzIm5EhYMpn7YBq87ieVLla3
oWITSltd1arqt17Gsb+1kI0ojAesYnsuPVKbL6ppg+qM2dWaHeE+FKo7O1KAtneN9VWIYRaPlX82
gIIcDrXjbN9mEMAlctCY8PpU1WbVBw3lEBUpJhZmfzdpOMWkM94M+tQhCTkx2rLhiC75TO98LcHv
zkbiNUjxMC+x5EMbwQkNiJXlD+oSLbZdkEiNTlsMyjNs3pKqXw1t++UL1zHQryKWijwF6M/47z4G
IOgx8DiKAGbEcnwTMSTddRo1fSPfZujUPWRQbGjckk1DxMcj8WZ/e4P5dWWOpa4Mve+2ZSJ7gJTd
Q9Sb7jihzTLf4owQVj/Y3Ifliz8GzLz4boWEG/HXs7jpCxMbCmp60/CrTauQbKOfDl3ntfdxZDb3
2wMCk0GUQzpMjeZl0slAZdEibHgjy46ub80YaXEyLMaECiq8S5ekAs+qKTolRfwnMLYkX3GELl0x
I9eeH3zixd5Xf6JxeRpaVY93iQyaLY/myu++KJgx4BAJTSPgMekUYuYkvqs3bKVLCl9YteX94m8u
yOIpwWaH4O75R1NOfqvQnfXjsE9jpHEzyimgCOLQwVAX5QcRLGF3cFBY8zysKq/JOz/W5ZsK9YJC
B3N+O5x1NVQ0ScEScRpq0dAgrEFWpclNQCSf70nnw1x+01WcfHWawnEtJk1lvnqsj/HaRb4HQaYM
qxruxgHbUDVF+N9utOp7z6G0F4wKvUTR1PgPAZ/GOyNH/C0fCthG3A1AOuuvyEyp0CmvEUNPMNur
DSQa3UckECOKoWEG2mbIdqNfUp0BeGKbl7qBQKS97Ww5rgkqLXjxnjUWGnse63FlqOj52L1ZFinW
+y+wEVsVy4WJAoTEKJwVRnB8X6Oq6c1jO+8bh9XwPfDHZS5o1CiSIZWb3MnrhamRDgl7myBfXkzK
SNfOp1gtseyzNmzRVF4gxTM5iwmxB29at+AG/eco+OazRFs/taok8yO8kWvTZssEe5pb7g0f8EW0
2cP1pVmQai9ZW6oabWq2NqgJIz3kkKYYdMHuBxqW7K5iIlkeCK3XGmqlYKoU1D4Mfm9TOne6EUWC
7CfaY8hMGKQoajJ1EbSdrDvsVUSi0hH3bRf0qGo343I7a5eIFCk1kzu/JoOPL2ZMssO4m8Wb+FHE
ABYhnPQucInRB8WVh/oqG4xAkqRh5lF91EXnCee7lIpe0i9y2fR0M5vQ5yeYT9gNhYJuQBbRNUmb
mzKQ7ARBIht3KCuMv8utZfEJKWrrnwF/mkzRbL2rsY/Ds/hU6q0ackGhaXwiExXsbW0DL86Qhnn0
oKWW/FZ70nmgi6x0PdIkaFAkkaRO7gdmGUptxrPBjjEmcjIQdoCrmWmKDcsABvfobaP13BJdHYQM
5iELqF+FGMWbGnnX+4F5huAC58qyRsUjb6tpCIsV/epy14qlx2pvLc6VkFzxJfXqsN2+lMCDkx1o
3jFaFqhgDDu7liz5itFUq47R5lfyt9k46g0Nx0xuWmKJmu8+Rkto0ddBaR6bCIeAbxEh4fZUkS0g
hZhxcD4ChQY5BsYxNHgnHWctMntuILP3XYhiKnwsPOzyY+JnbJpX84yi02bPmGtjJK86X5ZFyNV8
28bOTUcG56vpIDFL2d6j0DXe93IVzU65gCTFJOD9VmCD86acz3BqAZh8i/1smpAKV+nSq2TJozH2
59+d1WGzQ0f4Q5aCPorBES4OxncUopq6QBJjXIpBN9bdlAbB71B10ULu+tqL/WfXe0n03ARNcuS9
RZ0URTWxiyIBNYtbmeC3AttImTVjJ6O8dn2AETk3bjXqA6CcHdAc8roUtkVtdx5liM7M3Hsh4vVo
HeqIiBkv4QLT8ed4QXB8hQEmDq9pH8UVfDZwempyvTLMXFaJ4q9KYo/flfADe7RwGUG+kah5+QKN
edM/+5EMnnFowRnEVQa1zKRkip6XoRXlO1hArvwWJ2L+OUoYa+ysE0u7t+gzfejf0V25MS4KUZee
w1jclhZp9k0TxPGENKHsu28ubFHn4LQV9Fu4iFXzNGnWkgepksyzP5tqjfuDJLopMYbuV8uBo6r/
btnKEPPI1kxlitF9N6KFAoXqmEJZo+5tUo13Fr+7pItiKzQcwJI/LF2I2r2Cp9yjGFu0WubSHrvV
RGcfdLEvlNiFfaELRUuABnOMWmg4Bs0Js7HbgLJLxP5MSbXt49Umt60fBz9CHJaLYHZrwSsU7eD7
ibIwrVCqNcmE1gGBM9kQQKnPk2W6RecAXivr2NzFmNAqQvwsN+EW53paMZ68KBArNwYFW1ePbL+0
LEGVkrgvPfQF3y1nEZQHXodfhH7oXKlEoXBs269duWKqArOtf7hw1YlqtJx0uX0v3TrvgLLqljTU
SfmH2Vj+kC5sCi8aDA4ky1Z4laS3YYUyS7ph571r4oQZ9IbagBWwR5pvPO6zY9dRmHCtAwf+DoOu
mUiS8icep/ejLpO2RJUGDOKlg7u0oxsEM5Um43tQdSAsB5vtvvnWtPe9Gt3ej0Icqaqet67w6DjX
2BiEppmIe3TcuACiFTJnvu6SKPBP0GgHR5/O8kAl0/sqHBRGHIP2VQ/bUsglGXa1xMekNaZ7JarD
nNVoZrnt6K1t3GQoIftw/hTNuZ2UuU1oXx/qzqLUAue+Ybf0bMg5MheRErsBw61bHAfsOHn3gW78
Ox/zA7cof5LdSj+KZGYjT9y0codtJb5pKSEoeNUs+V23IQ6uwbD6BSFtWYDlEj5Fm5T3jQ5hI0lp
lLfMNVHKzbKdxoi4nVQq2QGd18F/UwQsM10X1qk/MPj29sZPEF7ntYEPQsI4aBtTvV/7FhNpM96d
t0kYDBRKlOMSHNPSBCaJu15QFAVLFz/ikBy8VrWQSY6QoFSWhJw8BF4VxymZdfRLejCHQ+t5xqlu
VUqlY+PiFOeJDrSnZK7yBuKhJ5OM/oz5Cdr/9Ji33qF/UP5Iahcc6y3WDy1M8uxugGli3gxmy8ca
8HoXev4dIG3dOxUfvawez9npBbtmjMQZx86AzUfU+CkUVQtKEejaMljcp9qKDSUpDfd2uBEpe8bm
Dagjiak41MREX7ny6Q1r5YR5ayXWLCJzTD4AmahDdk0AOavCYCImH4Mln8Fouh2rKPqxxqu+K2u0
0aqmjU7UW0mflkjSb0uI/HYrDOtOYoNLMhxL0YNV8JzLml6Ku5lG5DtK8jh0jn0kfsdK1FnC/DU3
OHXceDGZHmKcWF4r3sPe3oPHA8MQjmRqzcOafAw3odrH0xZW/bcNQIj/w9x5NbeNZmn4r7j6Yq8G
XORQO9NVCwZR0ZIlxxsUbamRc8av3wck5RZlye4ddNWQMxcti/qAL53wnvec09h9UmK6qAol8AXR
8N4HQqpcZb4Z5nbh6c2FYxj9qZcnDbEFVP6No0jCrai0RrkynZTIKWX6c8I5UVutwd5GsFVOMWXK
tLgsscPWVRy2V42upDdtoPmgwURJJZniNW3mX6oV5PoaXXCiSZ0G5dAfzoVhgLsEyitrnMIg8rGA
UyUAwo+kVWBqQWMX9EqZx30Wn5dmUa+asvvklvCGRcAYvIXMPNVJz74eBnfj9k0HxcyjfneQaydC
S2582JrNHDJCtayJ552IllrPM/TrRdBEhH0H4UPFY5YhnopIx6ivA0b3xxTq0NwnEZh8QideSdpA
x1UyVezCLPU1VSsJbQsRTYRFr09P8sgoVhFJsFd108aAKqVzJmmd8kfnJMIVqbGjrVvo7de+rcSz
OglEwvemuLTCwTsp6kYeq7LU170ZNFe6YclgOrFqRraYBslC10TJxvNUFqURpxedkeofcp/4Npk5
xRr421pTRLS41pOhO7UEy8dXG2KMIau6TT2awxZuQ8Ro8L3+wVCsemXBT5/3ZtLOE7zTuVHT+UJT
LLLOC1dYC02e2aJhSahY0QME69M/pLS+NelTTxa9lK480Po7N+pNO3dBdG0EoUPQHDRVLtx3Mop2
JcpE0+3B8CT/CgAvp8uKGKTeZUIxLO0a1V1kK2qYfirxid1+QTk8rzpRi9hn0s0QkOBrh7WnusoS
S0qTTzugO/2TJgb9cOLqYl9fiaHaCZ+6SOjTVRXoTS4Ra3U6911qVJ1zqdA9Cf+epFq3OW2Q91W0
ICbYi3SCTYGgFkMCwRLg1FWNNrbJ904o/mxobnhvZpiXXygA2/TLQjNLJJ8n92yR6cNc8MEmTgqj
BsDAaKcD6AWOTOdfsgaxvBxK2rOqUDIcZLBdlEYlnZsddf7eqwpI0lnfCR0Wft4kmr/u88QLbnRB
dYM/6J5OHqKoJwXdtioiU9E3vKaoVGypL9KGE+5Tv7Sp8lyqbc+l0Mt7qBaRfuJAJxlOZdLwjXOP
WhMByr8slfDSMRwzuBvEXs0eDK924wfVatLItyWLW/ZHojZKjBXf0sFlZTWFLi+6ahAVOljIdCpp
8z5LA/gDTRitddPSinUSBFlIqUKgyGCe+gj1dE5v6HJYN3gy8Y03OG13klpim8ALkD3nvHC9zPtM
Td1C/dZCZ80EwOkodd4lpQ8PzE6SyFRxwbzWEEZnOzS+xUQBunqNKdVXUI1EKnW/FdWOGBpIs9il
65IWABkoXuTUXwS5q8JLzmqYrweaA/Qw1zOCkRroqnVvZQp1cONE5jzH9G1w54qmJeKHXChj4n+9
1NcCRRHSLtyAYeUoAzobUc0+N6jMvpbVPK9OJRR59t7qCrrjnkWiisNZRnWWnLIDNHNZSIHQKSlZ
SWma31PArozPOgcj07cFfKX8oxIlsXGhpZIwfKByqFRcymlXRUsOBts6hy3K6TctfkgWqYrrtQio
MNCe6WIXqO/TQkIy2aGrRdKDaA2F/56bmDa3JI+NXcVdR9eKM5mSHLAPdNp4gUqbvWV8FhpU1xcK
B6vxHXVVegnFWqRl/cEUgabhr4B5LgWDU30tpVQavtEUv8xiGwPf6QEJxKSKLnFpc+E8pT5VfzW4
VtRfGF0W5dTGM+usKkeXla4/SiTW7gd5cJJymThimCDgG0G+VgnQpIZNzFMxzimt02erVqEW/cpL
aTWLfM5Cvb7MdS3VIhs7dxAwTCIn9E+DstL7b00Drot9bpSddCeUblqvPbU1oCgTb9OHFf3nXWfd
q4kBDErAfZDeU2rRSuCdaGp4lnpK1xATrqv2vWWKUZzNBUsX3eQ0LlusRT/srerM8RVDsZVBo2SI
h+eR3RCeyQBDczN2FKJ8GsGJHGAxDBJ5WZIbVmpXUS22VnvJ1kG6W5Ue1cbVlWb4UfdRiHsKj9ie
VClpvQKMasAv0kGXwi+eV0YBPNrG5W4GveO6b7Gry7aHaKLo2DhqCP5nQBFLrV5fWsXgclc1EBZc
TsgUaQbpxcsCalMBPdXm28iyANVPodFlBAsGJTCKcuE2Vi32NsF2sw6WraHW5h3VTOIYVKJQ6/BD
JsBkugZLKfKboAgc8wHQ2GputdBXtPeexAW5y/o6lN6ZIg4+99mjKNlXKrQ7XQdHMy6BuCiQ0ZnK
QtT0yjxvs6ZzL0IvNPULSR38/EbMaupnRmnntcsoKqOcsLwoOuI8TLK6PO99sw8uDRn6yY2jZW33
sa8zLyD+W6qEuOvYJKJcVlQniDXRaO6GiOSw+Ujg1i48Tx3Ee1Ma81XWQPWhQYDf6QtIHZEAz8uU
62ydK76mrmQa87ZfrbJVA0JTlqOe507YQPrIlFJrm1OoKq6FENZFzbErOj9JQKcEpYt5kZVuNy8i
HGAAvAE+2RnEC7W+7Gm6lbhvE1JNwotSK2rzQ14AvthqF/fpMq+rql1SozRJlknYixfwIcR3QeRB
krEKiF8LXxK6L7FQwTfqWtD3ZdLiMTnC4N4qRNxpENbHxIot/53gImtAYGW5JYKTSDiDcAeT8xEj
OVWBy3pqxtZqeNJyznO7rkhgPAMJU6LzXjaBbaomV1IgVUeuFnrfQi7s5EwAEI9cTUNFAI5dFzK1
da4sYH/rOovBJ5q5WtIwwn2LA2UU8QWVJfWe1mGZ2A/inAZjuvBebt3uaxZxzvS5V8GzuxKIM8Cl
GZooXcCPah1bMHz8KXk8p9G8oc3WhZl6A/5FhGNPo+FAhIKi03phLlrMEdci0e+byHLFG6BO1VtF
ELo+WhGFON66hJ9T/FsraxewNxK4fkWPqUivKFkm/ujIUEDslGzhDFGp+RLyK+pa44uleeHwnrAd
2G/ZkwSm9lbb3LmSkn2hc2Z6bbkW74RXY7RXwWAk5lohj8+/glVqhPMm4XVOBgWNfhIGRq5dhDrz
sXGRS/2dl0hCbzvxUIprFQ1DfMwv8WfcqG0/ZYLqRJdh7kgfiwhnc+4GpZDbgezU8lsJxyq6yAtP
Ta5TUTGCE6pWFFAxYrgKV47lKc68KP00uw/pSAKQ3FHYa53mfkj2dZ7jAxFrzqITo3I1/VroIJfO
tdxoYTYRW0qzRarRqWVexVpMaRkMeIRwqOm3amaInwnxxwHwTKY7dtSGNVXoBNKA7DpxJX9RaLmD
h6EP/a1qpnk6HwxlCOcOqJ9u95xS8bS3HO1jYKgUfPNUAchTIDNAWGkIc+q25lLzKTFKECcvg2xk
2HrZe2Fol3GgySd12qXtbUidT9fG86TYvYreFFYeifLGjZaYnnCCgcp99bvAaZaDr/hfh6HrsiWo
tiPaGsUVxHUSVdnwDbEVOHNdZcbLovJACSjaK8lLN6Qp96WTlvy70OfxZ72vynDpaNybSIyhRkA7
FqFCEo2Eq+iV9TAXicVYS9RGZyxoqFH/oTt5pV6yayGORxB492ok0cMD7qCbzwNdC+V5WzR9Mke8
OQAiMajfHAe7CM56S6uNP7o2l89r3TPQK4lPxAQqdq/fmA3ScJGrrewtTMIxzbnW6Z27KFPgpmXa
++q5SgcoQqthOqAd83K0uRVRT+HFyGFuzqNkiFteGAT/1JAivbMN/KnyDsUjBwuv0CP1bVbAQ5pH
WEXEu2P+QIQwUyp3Q4knNY/luHXXWiqIX80oLT+jCxRppUZwNecUCa/DpVK52XndwftdpJXQRXNC
N9ZbCHSxYLfSEDzUmZHGduhlvXU9QGW8p/0fbo+hl5TvnVdaCmtWjE06EXmWQbeBtClFaHQgPuI7
JaZEAcCslsO5lQqR5rxRS8W3i1rWe5HMBMTfUh2cZrTXK0ld+L5VfkHjBMEKBFmFWKcL8r3X0bAR
Smhb6sFJXQHFzynwZUXnBd1dKHbUktqwcN1akJdx2w4F3TP64pzqOk16KrlC/7VIVMyAvs/xxXDB
B+8tMj5yz1LJQ7W1khwbC1gKQY1hRYCe82Ik3VsBrqA5j4UQnhz9hZtLC5dJjxeFFxTDF88I1Ruq
n3sPutsBtNk5iXzxXCKBq9rUxErNsa4kbfo6Oq6RH1o3MNZoAeQWd01oifqZA/BOuGyIhXkRlEYD
E8ZU9FtyPwlBpkrvJTRzzM0h6z4LHXrJFqzUKXvb1f3SueiyMs8+dDn5oSbWsmK1SykGTe5wWon6
Eu+ugLoDW0MZE7JXHQzhxIZLXpOX2Yp1mlvLpFN173Op1T15WHVLO2AaFoVNReSrcCG8ObR6NBpB
WhSKFzb94h8UxbcIXRvmCQz5aI6KGCDDygb8FZfe3XmV3yUKbYK0vq5vql4Ql7HnE7IuBW1Jlxz4
9Zg68JGE7Lrtsy9iZ1YrAjP1OzHUrXNw3eZz68jWddSKUmiLQwOKE4rh0s10aZXncr+GCJTcDBFV
cpsS7rtoSKIdCJY2D8weULcizAFXTbioIajc6EWlzYUSsowfxITt06xW6MKRjfhtqq4Bo7IPZKFn
t00TNwvPrY3zHMtGsSNYEyC9gB9R27Vg4X7xAXpVTRehtqSfoB6vlSZz3quD665MUUqgA6u93eC1
2FWhgXakqnc2GBgbkpulHyLRyj+6QtjZuepKGfG1tIeuq4CTpko4jxpJmHcmuJqhefq8dMICTnR3
OZBUY+MSDwsHwO9arbvuLofNSc1H31n/oxjMKHMSJVpDYVPphOw6rmLnRa7B7rQCJMvP01y2uXMv
JZ6MGUxPEk90DO84TcpoWa3cNVl9a2slfxCXsj5Xl/IJRrqt2iRknoSLZu6cy+fmmrS+pfotmyOS
KLz9i/d4JWHqed1oLVKajphItHTcT6JZ2Kl33sDj+/kkX0tglJTDSaZ097Ac3zBWEoJxqUM4pUVo
6sPxpLmx7RGU+wjXVTo1pbxeYuaFdpaQa9xSsjK1DejI6yqE8oUH9et3GnO1Xlr4Zwlo9Imgg3pP
JqDVFnK5iipT9a5TNDq4q4zPZQNID9qa0vDUE24q16jnUBo8a04QOK1/sTKvZTk9y091u6HqfKEw
VviU9I72Pb27NBzI3hhQ6hpmqW6e/nwPXtvgZylrRV72paoo+moA1DNuKaMZxAsphqawDv2U8OnP
H/NKZtzzMtUE2XMrbmVtRUBBhikkJcucyOa/NwlxzOp8clmyQmtKKlJqq8aIYSxIQAFubBvZr5oM
vLJIz0tUV7mbx5nrUL8ITMImQ+bUsYIrCs7+ql7ca8vzLM2sIvkTqqOurUw1X5IDCreatOpfHKbX
Bn8mSpyO2KqGs79yIQrYZtEgIT0g239vZ8enPll7OcwUeLusjTzEum1UwKPlkN7+fPBXEsLFZwJC
L6S4JeufY+OB2t6XiT8aZ3pPCVaiBuS+ZDVJ42BWlZZd/fyRr63Ws/vvmS5gGX2hVgDG2kc1L8qr
QCLk+vPRpdeO0rObbQS9oje9q65i08IqKK1kjF5K/O+hx+T+oKaJxb8kqpToJ34W3AUDWLBYOu77
IvWd/BaDyFsWfXTfNYoHha8yBrCi7dv990Hzr/L3f/LztzTrC98lpHv44+93acz//zn+zffvPPvK
yUN6tYkfyudfOvgbxt0/d7GpNgc/LJPKr/qb+qHo3z2UdVT9/Le7N6R72TjQNbkq1R0032dD/KUv
befx6kBvHraD3vXZw79+29zHfrIADin8b9Vv+1+d3v/rN9qEjfXZ/vuHsbbz+dkY0YZ3ru8ZXJJm
oqRLIiVQrd3ntzdRmlBfc/trw5yROiRSUJ77wIOerONr0//hbV5Yop9/52dvvluYcfayAYt34uxl
fQaBVZEV03hx9srMJPIim5Ihbj+71T6iRWDrVFNWR3Uz6Rgo4kxSZJEDpe8WggGfHgNrxhFQFBhb
R3cMdGuUyVNnb0IkVuGwHk5bm6mSzvoq6pHuv6JLo1yfNHt5POWqBNDKHX+y6aYxswxZt9RHyXB0
p1/WFQntNWn2CEDTkiVd5vhvPwz4ZBEMa2ZwApA1u9+Ku+cdlwgwFQrZTb0EkjEjn0g3dIV9PlwB
evfpsgmAv/3sHnREKyBzcafOXhZnmqSIVGnQXtIEpjpTZW6JIlq7RTi6u4AKB31UMNsnXQc0oqhL
BFFE+nxsPweHwWIddNShwVHZfo7OLFCxuqcugmTNCPtBrFP3u/1MLegzSTQtlRXfrvYRXQXJ0scG
A9OOgDLT4E8bmrbf5GcS0ZzJpknmEwlp28/RyQNyXceyz5MWAbUAi8VSrbFZxVNpqM5EVR5X+egk
gIEhhBabOHFZnukWrDMM3932UpH46fylmUaeAfEIvFVW+IjOvqLqY+XPSduO+LNkRcOq2su3w7Nv
oiV0FCTK8EjPPlbs5PuvzxQ0nWlJ5ksnwJJn2EOaJVrHugY7VaiCI047C+aMzjQKQRl9dxgOz4Jh
zLC9VcMkvLL97LTOEV2IR+dw8oFAFuq6qVroxO3ncCFMGZEocSTE41OH8KIM+D1TTwLeMQW51G1D
rKfCUMEQQB2QdL9bmKOTiRKkzqmzV7AHYKRqICEvyQNDYxEMgIPHXx/dPYDIKkF4nngIJBQjuyyb
Y/PDJ4dglIeKJOv4R9+X57gUo6RoY0uoacLQmtGVjwvwzDlEV6gizrG6txWPbvP3ymDq7gOQGVRy
o336y8pAn+ESaRjNeyDxPyUJvpHDVY1gtku5i6dgsTSGNv/KEXg2wp9QMZYhlo8mic/PgDUjIVQ3
sZp2UvD4LGMV117WRUw7nf+QATL/2lo8g97/XAtkojWC5jIewu5zIBOwDTTsApV7sVuS3dofoW2A
df9XDsWrCwF4qLPxsvVoER+6S6aG7mD1EY+7ZfpP3YtnE/gzjDB6Tbo81VaUtPEOyIpFdZuXzgNe
owaUqsvy7rdHd0X28NHk48B+IyQhfD+Cxgf3whq9avBUQ9yHGXbPO6Z7sYPRpsoHWZ0Z+KOjuHnp
PFhA7oYFhgBU8Xhcjstm4CRPRhK0GWYjYlDbI8fP3AZ+Da6sq2PQ5bgmz2UgKDoZQ5LRApaCI43O
3H6Y6FPDcYQR8U5Yhd3n+GwnNmcnsHdh++9R7/9PgFmcqehILPCXvQedADOILXG272t0fIcB02+y
RFBmhgqmho44PAUS/z4C90Du288xqgaRBZjsQSgzRUTiUffpcAFG/0kXZUvcm1JHaCvJ0tTtl1AI
WM4yJZl323woDA1kAcISUXmsoJpCOGTqIowCESYFJvijyDs4CSZkE4OThkbYrdHxCUSqEEw1FRVp
BzF/v/DPToIxw0uRJQTCsS6CNnbtnOQ1YC4TXtINbQxXPFGJRNstnaibLO9lwe7E/SX78C986Tsz
a+750f1y5Fj5D+UT9tcvv/BIXPpxgCe8rNHVPvjiyOPaDb3zO8affz/wSLZxlCe/fIyrbJ+z//P9
BH989MGzHmf1+I9r/6HYFN+8fvuLfv+aI2nuX7/9b3LvFZs318Xm/qH0DtCC7R7/+UI/sNC+b/9P
xy/qZPPN20QvPUKmItPjI18kuv21R5TlJn4cZksL2wZApr657Xub4umwO3t46rDrTdFvks3Tgffg
3OSR/fjVlZZ2UmvqI842cVy/+a9NnP3Pm/NN6cX+wQrtoeapTznfFAnkyvBwkRCIiILJY3MVomcD
by3cqQNfbMLS29y3Dw/Z41uOZ3EfiJ46+uXm3utfvqa7cP/UB7y993n9p2++p9RMHfi6vq+/eQ9F
0R8MvqNtTR88CTZfDwfecgGnDvxuE2zIl9gc4Kd7uunUsW99cu0PBNbesJo68N0m9qM3V5v7+umK
7CnCUwd/X1Wb4iUhvo+5Tx3/40NZvbEfEncTHbz9jt04dfTLDcIcgVUVB2d8zxSaOvpJHTB69fS9
vzMxJo+dHrzxd6xy6rgo/k28Sd5skvs3V/639Cu7e1pG/FgezmMfOJv8vJ8ZAn+iLVMfc+kPaXFo
DoyD75zXqYPfFX5WH56g/eB/g2ZabO4xxLbbsXHZjPWmeYj8p3uxfdY2lD11Ilc8YdzqZ6Pv2YNT
R7/cJOM6vTD437BMlw8u1uSmP7gVrMz47n+DMbl4iLzni87QI5Nk6rIsvt+3hX8goXdvr0rTHzFH
Y937nJ5DS367OmP0e+oUaKmzqSq//OEJ+xyEv2F/t3qGUovPT+efWQ5TJ3GGKnh1/L/hCN09cLXc
5zY+jNo9RXvq+19s7lmfx80cjUzjpeDmzx/zkif5ncr3o3/5LDPqtS/g4Y4Df4seNsXv/wcAAP//
</cx:binary>
              </cx:geoCache>
            </cx:geography>
          </cx:layoutPr>
        </cx:series>
      </cx:plotAreaRegion>
    </cx:plotArea>
    <cx:legend pos="r" align="min" overlay="0"/>
  </cx:chart>
  <cx:spPr>
    <a:solidFill>
      <a:schemeClr val="accent3">
        <a:lumMod val="20000"/>
        <a:lumOff val="80000"/>
      </a:schemeClr>
    </a:solidFill>
    <a:ln w="12700" cap="flat" cmpd="sng" algn="ctr">
      <a:solidFill>
        <a:schemeClr val="dk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Tested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Tested</a:t>
          </a:r>
        </a:p>
      </cx:txPr>
    </cx:title>
    <cx:plotArea>
      <cx:plotAreaRegion>
        <cx:series layoutId="regionMap" uniqueId="{8A205332-D065-4CB6-8396-42C63353F8D0}">
          <cx:tx>
            <cx:txData>
              <cx:f>_xlchart.v5.26</cx:f>
              <cx:v>Tested</cx:v>
            </cx:txData>
          </cx:tx>
          <cx:dataLabels>
            <cx:visibility seriesName="0" categoryName="0" value="1"/>
          </cx:dataLabels>
          <cx:dataId val="0"/>
          <cx:layoutPr>
            <cx:geography cultureLanguage="en-US" cultureRegion="IN" attribution="Powered by Bing">
              <cx:geoCache provider="{E9337A44-BEBE-4D9F-B70C-5C5E7DAFC167}">
                <cx:binary>1HzZcuNIsuWvpOXDPA1UsSGWnq42qwDAndSe2wuMqVRh3wI7vn5cKSlLYrEq1dPqsStaLiaBATri
hB8/7uHBf94M/7hJb/fm3ZClef2Pm+HX92HTlP/45Zf6JrzN9vVJFt2Yoi5+b05uiuyX4vffo5vb
X76ZfR/lwS8EYfbLTbg3ze3w/l//hLsFt8WmuNk3UZGft7dmvLit27Sp/+ba0Uvv9t+yKHejujHR
TYN/ff/xtm7e6ds82Kfv393mTdSMV2N5++v7Z298/+6Xw9v96aPfpWBd036DsYSeSJthGwnx/l1a
5MHD76U4UYJwxai6f9mPn7nbZzDuhcZ8N2X/7Zu5rWt4oO//Hwx+Zj1c0+/f3RRt3txNXABz+Ov7
Zf4t2r9/F9WFc3/BKe5MX+6+P+svz6f8X/88+AU8/cFvnqByOFU/u/QnUK6bZm/2SbjPvz1O0H8O
CkUnmBJEOOf3ky+fYSPUCUE2pcImj595D8oLjTkOyrPBB6Bcr98UKFf7LErf7fbf2sf5+c8xwfgE
YY4Rlo8e8RwTecKQQIAL+NG9c95j8jJbjkPydOwBIlew+N+Qm1zs433dgJc8Ts5/DgjhJ7ZklFAp
HijqOSB3xIYwkVig768DAnuRRcdheTL0AJWL1ZtC5az91kKMM2Z8PVjAT6QimBMgsO8v/BwWdSK4
JIKw+6sILj91l5eZdByXp2MPgDn7/KaAOf0W1SGEvFeL8ujExhQxRu1jviLZCSMgAyhS96gc+MrP
zTkOyOO4AzBOL94UGJdRkkTZK4IhTmzgJArB4igYEEmEIIqpBwfijx99H1B+bs5xMB7HHYBx+bZC
+zaaCrN/TTToCUXCxog+F1mKnEjKEVGI3aNEn8PwAkOO4/Bj4AEQ2y9vyit0BDnP45S8QjS3T7hQ
0sY2PRY2JFxGinNwisfPvPeGn5pxHISHYQcQ6LdFTPM2htyjeZyQVwCBnHBFBAbhdIyZBD6xlQDi
4uzxM+9BeIEhx2H4MfAAiPnb0lHb/bdw3L87M/tvt3X4ODevgAc9sSkIWNuWx5xCyBMipeKU4uMU
9WKzjqNz+FgHIG3P3hRhnbV5vP/6euBAki4Zwcy+o6QnlRNhnzAMEpfRB4l7IKZ+bsdxNB7HHaBw
pt8UCr/l30LzX3AVbJ+Am3Bh0wM01IniNoQN8hDGD9Lzl9tzHJXD8Qfo/Pa2fGR7G4T7dD++Zuph
A4dBhZGKo3UThU+IgIxQoIdSl3r00PvQ8iKLjkPzZOgBKtvNm/KZq9t0D1Xf/BVRweIEQgoXnAI7
PSUvdYJAZxH5oMLQgep9kSnH4Xgy9ACOq/mbguM30+Z7qPin/4WAD6mholQqyEe+v56TmeInGAkq
QArfvw5Sw3/LsuMoHbnFAVq/XbwptDb7b1CefySV/1yTUXqi7qrAdwn6/eu5AwGCkMUwhh6i/4ED
/dyc47g8jjsAY/PbmwLj+x7Df8Ft+Iki1Ob4wWvuiopPSE1C9YsD0wGr3SN2gMmLrToOzcHwA4Su
35YCWN8aEACv5y4YnTBwFAyvo+7CYdtEEg6K+QfhPS0H/9yc45g8jjsAY/22Ar9zt60YBXvzmvyF
TqC4CIpMPsz4c18R/ERIZEPO+bCrcpDqv8yk46A8HXsAjLN4Uzy23pt83+yT13QUdiIwYoSx4/sm
EPqhQAblseMc9iKLjsPyZOgBKuvf3hQq2z2UJPd12JjXxEWdMJsg2B152Bt5LsnAXzCSisFO4yNp
PiQuLzPmOCTPnuQAlO3bcpVFlP2XxDLF91Efai1Hq2PihFBOMOUPxbMDsfzvGHYcpT/f4QCqxduK
/at9lrXvIOS8W4MXZZF5XNGvopqhOKNs2JE/KgPsu8QG2l0eLx9gdW/Z/9pn5f95iW3H4Tp6kwPE
Vm9rN2yxN+Or1gWIOsFKYsUOygL8BKqZsGfP/sKXfm7HcUx+PMABDou3lWTOi9eMOPYJ5dDXoog8
6ivsBNnQmccJub98UF/+iS3Hcfg+6ACD+duK/rs9NEYCeb0eaUGHEeJYQng5SloKuiY47M6AXr5/
HZSWX2LQcTT+GHkAye7N5S9NE9Wvm8AQqBhzLpkCVfb9hZ8n++QEMUyEjQ4EmROG+5dYcxyS56MP
YHGu3pRO3uyTOtx/629vy9dzFuj7IgL6hZWUz/AQQFeMKKjwH/DUC604DsezwQdobNw3hcYKkpZX
7h+Gpm4O1TCiHgtezyGBZgobKi6U8IcAc5Djv8ii47g8GXqAyup/dtpyvJf2af/ds3f8u1325ATK
j1DUP9RV6i7Ucwlg3XPZgY88dL7/tRnHUXgY9szi/9lt9O4+2+ffUw83al+PlAg00hNFGAja56RE
Id8AWrLFQww58IAXm3N8/g+GH3iC+z/bE55ZC8dOrkxUtq9ZUQF2Egw6jEDhPgMFtoIFIwLc4QGU
A2d4gSHH4fgx8NmjwZO9rSTjt7p+1cZHyOmg5VcqfDTNuOt/BBWlkDpecPypNcexeBh2gMRvl28q
ZLu3aRi9IkvJE86groug/nFE0QpxgrHNBGwr3id8B8WRn1pzHImHYQdIuG8rw9ju8zt2ekUsoAxP
GcRk6IW/fz3nKDhVAm2q0C/8x6GTp/tVL7DnOBo/Bh7gsX1b53ygHepHJN9FN8VXOFe5rO/S8vr1
MMLQpgp+QiR6HtW/t2xjULVPsHsKzv+jcccB+9ubHYD42/9nEP/6vOOPo6AubF9538+QPjny+PdX
v88DHG49GPp3h1TuZ3/57df30DJBiGCQq/84nnp3n2dnfw5k07HBt3CK7Nf3gkAPBoFbgo7gyGYc
hEQPp2PhCjRl3ikIhDETDPpkYIXkhWlCOOkKG5+UCyKheEDgXJgCW+qifbgEDg9xzkagxG1C2Y+T
vGdFOgZF/mNmHn5+l7fZWRHlTf3rewXtBOX92+6eFGySkjIC+RfH7K6XGj6ovNlfwGlheDf+36Wx
qp7lmHk4jn5vBd8JY89Lrq5iv0w0irGXjmLQneVfRQE5Lyf+WZhg3qovYd+mGlvB2g+nD0nL52Vk
z7BlefFmis2q6W1nEKkX+N027NGHitB50gSzcrLn8WQWJnVUYnksLdfYOLyVM95bnp8GrpomJ43N
glXpMuH0nBt7Z3M67yt2zny8Y4UmPPg6BOFsLJUn0+pSWuXlNPiez6nDwsJJMqTT5uuUXo5B5cXZ
NLcHPhOs34pSLtsg2+CS7XI2fCgpc8omP+M28spxnKcZ17Fp3JH4V9OYSlf67KrmwcL08Wnms1yL
UGW6ts1i8vtOx0F63gRiQcs6diK7+9IYdYWk+RQzmLYAsTn1+bKyEk9mzY3VULcqsw2LU+/J6jsC
JL4D6k9ACiQUhQUFKwcW01Mgx8yQOkQW89KqcoOc60xkm6CvTu1xPBXGqnUYJk4yCc9qbacDdP7e
AAYVxOcGgCaAfREE2bxgCDpcnhsQVUoWikS+Z+V6KstoI1szG1CKdTfatpeE5JT5CZ+3/nQWV9OH
Lo/oBs5YWMuM00gLfTvSxswmbrjTJTSaCexnnl9MmyE1i7ZKEofLwFqiJtHZVCOH2WnmzvN+VDox
uNayT72eqlEPKddF4dsLX9F1NZhYh8JHXluTm7H3R90P03mLovlUR9gB//tIK7L2xbCVcbvOq7Ba
FVUZwO4L0MMDfT0gdO96N0U5migIH87R//jxX1dFBn++j/njl3fH8P/4aft4fv9v3zW/Le52buvD
N91Z8+NeYMyDdXfs9eyHP7HpX/Dl/dcB/MXFl5EpCBQGJZ2/ZtKDlqQ/mPRh5D2NwrE/WNeQbAEl
QvctwX/QqDgB3U+wrRicr4UztFBLfaBRaHuHrwuADlFQrMDo9l0S90ijII6g8e17xsAwQ5z8OzR6
17j9bPFjBRUTBo3BcApLwD7u3fUnNNrkjeKmtbt5FfFRZyzbhH6s2/rDNMxEPsxTEZx2/W3Lkt/x
SM+7VF3d/fVHvCp7y8GJWLJW7MLSOosGe1uXttS8UMjD7Ricjoydig6n1yJAO5wsoqTa5tWUzFjL
HdtH0d4K2lL7NKxnT6B4WLRP44MNnvunR2MMutWkLWBqofxz8GhtzZNusLtuDp86uYzUq76Meq+L
cqyzynczOpz2Hfhr3drneTbMLTjcsLZRSz3oTPyGRVeuVAxOFTbll3YM8SxtWiD96hPhUblB3M2B
Js9MVbN1m4+Bkwyun1vZZVIGSyPGcdXc/ZPUVu3CDZnTMTyuW1E6CVODFhUPz8c0iNdirCqvNihZ
dqzvdZT19Znpw9vCr3cI23g7lhIijE2zeaKidcQKz2djsQlLHGiiylXIs+EyHJPxdMAq1EHqe0PM
1WIYk2aF+iHQrMyb2VgQ3eaNv/MnVutA2Psia9JFisJlb5TcdFxspd+2nwu0qPN+nkxd8cnPiSuL
kH7OG2tmZTaa5Uy087Eqa7eTJjoPR7uYBTWbtpMftdrAmeX5EJXT2s+axKlCJXRdjB+CEJ9VvCh1
UobdaV8Yt61Yui4LwxdTD8yJGrEakO87nKUXZUQX8HUa0W5KFdqm1EU9INaYjLhhHAi3ZBmHgBmj
VWkbXWaYXdrDba/MjlvhpDNDE3fMOHG6PLG0TMbaSYcGOwhH0aoMKhdTeSVFHS0U6izH1FE7K+qE
OG2IvlQdTq4bLqO5nVbXddQrzcYuc9nQFysmh2Ax8o8ILXsrBBoOOjKPW5LPui6vHZJ7pHXzssqX
PJuw23EU6RFNXwvwQN2jcUb9aZ7U5Vq01aAr+KYQnYXFAlXRjg6BQ+zsdAjQlYh6bWca4aR36JBv
LSQaR8VDomPmaztoq1XcsOucRmSGOP2aRMpfsqn3ikJOq9HwDymuR7dB0YUakm6JK2k2vkm7Vd4T
Lwq62CUmkHMc9/lV1dvrkdVmHRD/S1kKs6EsrPUgA3vNBzveZX3/JW18X9dTdTo0cm4sFjqxqTzK
wyUhk2671HZYrYxOpJ/ooZjOxdQsLRxuaAOCrCmzc9YHXmyloHKUPSvi5LqNq7Mo7k6T2HKkLYWW
LZ+Rni3NRCI9CLRIJuImaej0gL+2OxO58I0e27avtaJ15sjehI6oYuaoG0uY3kGh/CCKPNeVXQSz
piOBthV2Rk9Vie8Wyt8USfGZRzjRqk6XmAOFNV0AKySytB/TQHc0K7wip9sptec5H0tdWmmulZUv
6TRsCm52CRsX3KYeAs9xAmrmNR4c45+mY7wrjdkkWbatyUWI6Q3F/opzUzt8mrYW67wqFvOo9Rdx
aC3rsOgdlrHAox0PdJxE1yNKYAZTXnty2Ex1uzN+HcP6GZygj79OvjE6iLtlHk+jZ7tqRJ0Opnpd
BEkPF5gL9ro8WfC81lYSf2mDGjshrVyDZe+SPM20n7GPjWU+J7UoXdvimSaRiDWuV6z0t6BvLixr
XaDWOEWQO7aMdFj4a5LLj4AnkB9Zwld0cN32NnGGIpp3YXAVRQiA6aZVUSoxAyHKA7Hh1Ycoaz60
FtApH5CummAJdq5QZSIHpY0LPrMoTLKyyqrWkzFbO8xjuMK3TZO6LEpKjbNpl0mNhn4JfROpJiJz
7bw8ExQt8vo0lz3Vgoxfeui1ADby17DEmMN7rrRt9bWbtxDMYN9MgdeEH9Ox35rJzAu4/cjIhvv9
xjAxt7mXWbh0RiQmr7aC+Zhgr80hJkGD55ckDxqdii8mCj/gyJz6Sv0+jurWUhPot5AuyyjcRD6t
HAh5n/h0Gtbp52R0pPlY5Fni0K7IdBsFtlZxu0WomYcotVxK22LR5tYuHsHGLEkFHKctB01Y9BWR
T4MRn6whW8ienYmgNg5Ggea8Drx2GgsH9qROUZdfkl7sipEkXueHCGiMfJPdAIQXffStol2mXQZL
1y8iTSOFnNGibF4EYrpEdZLpTvROEcZKZ9iKvSkPb6cCEiouHRGHaIHt6GMfxonbWt1lzrCl7co6
b6fmJmuQWCQF/YwK82WojHAKYSGvo2LeGqAXIoNESzUhNzBR4nLZrXhPKk3SVs7bCYIfr+HHPG5C
PSmfeqrJZmOeTV4bTxdTobCOISEIA9I7YWmnbtrF26TxXVmBV6N6OB/zuNK1KRw/qxPHhEmj1VS1
M7selM5TCO5rO0X1DDFIdaLqpi5j7pZJzeddlRUavu5kHlRhADRhq8u+2KG73Chine7DuplzXADz
dvbKssxq6E3vCQgNQDitngJTeoXsZ7UaT8Og5rrrPsNDtttEJWyWGNDyNbYmjWjydRgkdv1Sfhyx
PavyPNFd3n4qB2M7Rpidxf1VTP3yq11/wanZ4qiKdGSq2Oma+MvApSdrTrWUUeNZfbMMs7pbMWOf
s5RmmjUAYV0acJnWLucd8evN938kEl6UoHheh+GSK0G1asEOnPWBViZNdBGySTOMY2+QtHaqyOrn
TW2V2tSezdJpFo2mnmWyDXVlGNZ1PRgnTe8WmDqtOshyZZDfkCAGFo7as3xgmQ4HNXk2rMxIVJGL
DcCrbDqHR4JUuw5cLionAy7MWwU3rdy6ZQrEARM66dUH5AcapcPkMBLd8d+OE9ufMWFBQOQjdcYM
2U4/odM+G/NFL6yPBcGAVZVeBE2xt6wStBhfMZzXs1GIzqlF558mJtoowRbhZNtO0lrFBuWsdeyU
phtMksQNhhJ7scwsJ2z986KLhBuKstWp3dROm3WX9iivoFww6xuaznkxFprb6vewxwNIxPiy6paS
TuW6VPTKBBFxp2bK3dzPAz31vj+z9qmCiDuV/SKbILtsOY4Xvp9tRyuv51GfXCSo/UTGMQYO6m2d
BtmubkdP9vl0VpRhCbxgQLz1rFskuO3nSrXXXYx3JGCBU5WUzqvhquos43JaW07TrMMyd6KyE17Q
T9TtUXfOadHO0MAUaL/4Q9QvY1SIHWiLog36OWlBf8uEiCUvWp0oE86NaZyypMizssLp6Ljyu9Rf
cmrNxl6C6olG7HDLB9etPGmX2bWBIJPE400pOYTVKUlnQY/c2s4+ybK/TEdfgDcEoddkIQEOqLzO
hinnQ5JqmlnZPEJf4hR0a9IGKzvpv8rE5i6wdutUEoJjAU1cl0pW55J1W1aVyXlndXQXBNM17jN+
1qoYFFGq8mWZknKWjmyWWqk2SRbqPip3vKTbxudQohlA0+DO60RaOyG3oRDiGyfj8TyTMnRje5hJ
3yZz2UOWgNpZO/VqFmPxtQlBPOUCbdqiIqdx0mzHOg42LLfIqSILyfrw1M5qeJK6CxcRtzULBzQP
O14s/b5PdSljMh9HyKlqbPoZ6glxAjlJx0975FGaxqehkXKdFHhFm+6jMgHXUZ6AAGKaZK4QFpkZ
2xsi0WwzE1zROPbaMlr0hnUXiATdRRBChClbEy9VM3A9VHk4Uz7p1nH5OYMjinMUiGpHaxzOApjV
8ywWSHdxl80rCa4TD+S2NOEmIb10W/hatJ1dDdIpEkzcqDDDdsjDYTuBYYtMdl+iMUtH/ccFCwED
9bFa4tGqlxJYesqK2TTa1gXtLJBuQ9ForqppnQx556m4sZwY43yhkuk6GkevTib7CgjR3sXdALWq
0j+vIt9cpNSEriJ5tQiKZtVKmeQ6qc8qKExe1SFkNnY5uTEuh8+2JKsOiy8Z67Jlhiq6IeqCmjTc
Df1m6EzvdulY6UIScMSm/1JN4QVI9L2YxFdiE0+GgdF+JL8aCWrP7oAN014PiKymWsCX6I0gYapS
D20AtByu7Vb4jkphEps4W45xHzq+amcBwW4m6JeJ2+dmynutRtk6zAKZhSGTbkHNRPwy4ky4Dck3
I64KT+RI87bYNaXfe74ylQMps4Oa4Dr8XG/9fmGhwZOU9DocT1sGsdH6lPdxusgYtZxurK+GUFvM
z6HsqYAzuMJu0kBtMhi8KrcSHeS+l4ZFuOgHNmoDblCI+GMg6GKiogM+jm+EX5wO1J8rOwbAxyiB
TCZb9YnhMDHso221cyXRZzuwtmHUqLM64W7b+bVb52Ojqxqf9oKXOqiG2KlAhS2bPp0leenWpowu
455jXeVSzaO0NB6tKXa6sit2SYvcxvIrryoLG2oO2UWchMW2CxBkjRZUXRtwQpewPHICNf1OyyKY
p8nEnAzTeGah5GvefqzisN7E8GQKV9YymrQsq2yuRJV5ECaSGalaD9BKnRGSmmxs4T1dewrrtDdt
5NlWDDoKgkOVo0KbCg0biFjddVphBFJisEGncKhMRlxe1nHHZzRuqUvamJ0Fgnh15Ee7vqyvbTyG
rdMzF6A/Q1UXLJKuLdYj94uV4p8xdP72m4miXtN4km7U93QhipE5UsYwcXBmvCVeL+QqrcOtyENb
GzpBolBMzjR5POuUBll1iq3QQ3GTzYHp3Sbv+Dy+7YkWcT5AQbuEaZtS4vLGgtQEaqd51bki978l
Np2cVpDF1E63E2quS8X2SIy6lV8pa26wmSKnbptLmoG2mHIL67SQq0hBiaGKAx/yhngn4xSK3HRT
UTaLZXjlV0HsUNKc26rfdTI1ug98Mw+INYKg5+ej3c16NXXOWEKGVPbmfDLN5JRZE+l4TDsnr4ZJ
Ez/JdjKETI/7Y+ElKoO8eN7JYpyJMDXuqGgzr9RtW5JwW6TF4NDGkg6yOF+gMlnIoHR9UVYeMHmj
bZQJ168xlGNSJ2uKHnRu0txAbpfORtKMM/i4QLcxUfOhAOESR7zWnAwfC1Zlq+DcMk3nsq7Degzq
fJYTIBzZ1k7e9O3K4qVaV6UduNbkl06XBWYdc+CTLLe3UjIHptHXBidfO4OXMWGLLBntZVKxT5mV
OCkkpOB+ZFlUgY7gFNIpqzbROJi5X+SwV1G6XTctVBp1rjTtqYKdDKea8Kzqq4+tJVaqvlNaI9q2
dyTW+M2nBjVM52GJHAsHH3z1eyUsT42Q4LQWT5w6CiNQ7fxzJMfL0R8jZ0hMpXtuJxoqDG4H7k2g
gqbrsUpc1iAtzLQ2YwcpYrJtS3vWZhCkWc5c2ZYTLBDfVUG+ZZaZ9XEACR0fqM7Bo4O8ckdrgO0K
eRWwtN3ENdVByPxZNLSRTiixNlhcxnmkdJFD/gOpyQZkLc6IB5s9xrGKs0DyYkVVNvMTY05R0Aud
BXHumAE3EFGjWRAkxhFBrLyugHwDGl0yZ4rVOWgr47RlyiAZnlzVR9wTVr3FY7QdcTNC5bE6symm
G4j8EqoPEH1RFDXrprAinePUPxXZgBw6XlRBic+rlIPc8ouLcMiupMpuBlBvG2Us6WI2XU0NMjPT
9PhTJfjn0iLBipC80EyFsIGQ0tLJEwcmHC8QLE/XgKL2qgQt8xr2VZpKOhKH+ZzkZnm31J2axwvj
wzRnYU20Ejhe52Jiuu6ry1q0v4NaTsGvKnPpB77L88q4FLMcdpZWEBLF2irlB7sf6/loios6T+2Z
EiA6C9JP7tSpc3CN0IMa87SucU2XVYxm3MitqSpYqeX0dbIG30lKP/Dg4zEtrrPah3XS1JVricDJ
fRB1OUsURJGshV2L38Hr02VeUd8NWKVTMu0UZv1ajuJyypObkKJEVwgKFCJPvqmkrC8IGfeoReg6
4VYx8/saEoEqnnYMHtaNzJR4oeHMhWC6T+FrgzfQ4reAmF4tq7ZudaiQtYSyzVkS+eNpwD6mKonv
KAWyiD7xQajjcRGLyngZMs0nQ6sLkChnplbDIo1ld273k6XNWHfuMBFgWpMsqIp36TBKL4gmCpt2
PfBgfj4ayNBlFF32fbRhU5TrvE1DHVokcSyTxOukv8ris7DOwgWNzGVRDNu8DtN5HE4zOxECaihd
CuXV/LqD93hTlMa6a9nn2mL5LdQRPTMoucYJxPl6iK/7MWyACDz4OFAyrU2dhBC6zFNQ4FMyVC5U
eLWBAiLCjfLg7Jw9M3k0uTIlH3DIZghKXh5PUw0lvhCiYS1OE6uXuk+KEcpW5aRLUujMosqBiuBV
ACVtp8gw3w64cAZezvoqzeZ9XUIVpR2LeSSieaCyjUzZumhx6dIprVwEtT09ZMGH0WSxTg2MlYnx
Zx12cOmvimKM10pV2y4Rn1TdziNG4Mn5rAzy0yYo1wa3F7BbdpFA2jUEm06liwGT1mmrswACS211
M2tCXwsxlA4ccwbirgaoaGU3FpTsLdt0OiPxoqhCqtsiWY9jfWG6M9mCW8AQUCzZLQgkPdjK0iPU
x5MJghWUVREFUBAsq6I5K0kUOYxn+yRKriCPNsCeoA4Ks40gthcFz1w5sRI+oHInm5RO6fM5XBYO
h9q309kLnuSfwTldC6po8yjvHYuMwHzJhgOxS8xOWS1SB0Tz6FhR4uuAqsAbOPC0kv6MQL4XwyxG
duY0A9R71DKBAyiaDhCQ7rYEBtFewxyfQkor4QYgmckYQjy15HaEzYZhZFfUap1iiKguetlp3gnY
Ccg/WBm6wgXGWjRrkpUrSlTu2qoBnYfbzwJZ3+LWvuXGrAfZAAd9ZhIoOKn7TzVH88n21f/l6MyW
49TVKPxEVCEQIG4ZeqC7PW9PN1Sc2JIYJRAI9PRn+Vzs7FQqcTpuDWv4fhon0MKPaqJfNnidY3Ku
V3x/XF+ZXR088WK6xMsaRsrI4Bxee3pb2qDLjilMfxNkgi1PwXYkhhw4NVPZ9uyxX3sYKz7m6LiQ
xCH5/Jn9fULIm+RsfKVkfUfr+raq+BJiSCdP4AhzbfxHnG4vc2eOhqoLntn9AKSLQdDOGl5jXTPc
J3DnnYCBwK2ryfivdqwvFhtUBpKxlGbNWgjUZS72wd4Hc3OXjgMaeWXLzvfvaiFftUb4y9BrZWYI
5tLTU0Z9RPxrtz23jP5tFIHjSa/GqLcGwSzWxDWZ0ssSTN8Jaf9Rtg4FetbHNa3fEkEzodcHT9hv
rfUNV8/PmrQybxCe2OGqHBsOLvUPEdzcEasQ+clQwly3WZgaVfjC3kfdiJRzW06dN776PMLi8zwJ
sdLFiCdlk9XJZxrVQdH77mlqW4ALaJprxZPca2NZbks9ZaMbw6xekAeHEXlf2vq7MwHEYLSmBzIm
UQFLno0GPbUPUTpubD61ic2GeQkRSt0AACSXUK+00Ot08ZKP2Sz2MiXkhJBFF2lSu2JVoiuBGXwu
FvIlYs15ZkG5KbNVg/49JpV3SBtPl/vsBeda7Ag15FzGu3mTPoEq7+aoCJq21FimDg7y1668L2ai
pRcnCB+Y35c63dYDY27JasOaso1VXVLhPTW9Ps9D+zYaRKtk7/tyg+8gXkgqMe80o13rH/ji58jC
VG4bE1/THpIjSIJcp5BZ3sJppZTyj2RpvbONcGQkc1sx38OuGru8o7VfbB2nh3ENl8o6d9Y12vnW
7tuNiLrY5vESenP/MbTueQdo0vj1cfB7gcRnNQePerpoUw9SsY/CLPzjkUQiZqgRJYVrnZHEVjiz
3tPwbGpJSq5snSm//Q6j6GJ6GMPobddjmtew1dnib5dlJK908hC7jdiQo5pPWwoKo9V5WMvCkV/a
o7YqT/w+Lcgi2wuinTtHaHhS9YaYIY4XhD7R58hxy0yj/WORCScU52i0rdlCNlns9ivQNpvi/WvY
3HqkXlsFsRfkclJwD7XrS+vR72hlJ84Kt6f+3aSDrVB7UuOETQJYOPUsU/5vnANc0aN/LzYKkbW1
Ac6QjhyU+j1OB9YfhwDJiDBC58u+ZCxp+etK6c/abxfY+vg2NOIQ7xSpYcvGol7xQhUEwKHdFeRF
3W9n3nYVM03zwEb5J+n746JCk3khHLgI5LMzgX9Eyaori3gwsmzCpST2knj1NVjHl3iq/cPos/bI
ZpLFNe8RYNZdIcTwXv86nZCyNKun/Rs3xB2CpB4rKZ0Lt+i+QF4oR4gF4lnki1id+Tr75eAtbenR
vjl6XLHK+Qg+pcdKf/NkMSeTf9QWupQ4LY99M9+bdgmPAS9av1N3lk9fPBAZDKW4N/ZfE7fstbWP
iFF9i4gawZot1erOsUyuZpqGKg43UmlN/3RodrIG4uMUbVMltVUP1G9+RE3eh66JSzgygtYXCshf
dG7asD38hVnQV5MiP1b+oetbgQt/xzFlyHaa9FDNRLnzGA60mhNRbHSY78J4XQ6aHKSAzt8Sud8x
HMMJCucPSO+46vZZv6xrAi/VDbi0NwYdXE/43tTzrRv4epvh83O39mkpO79o+8HciVqedjd0z/U4
4iIL16XchELY7Ibj2vppkQj2ExucvAF7TaVKzwuE43lR0wMM50PbEnvQdNNHCHKFpGS29D5A0/OQ
JHAwekGVh83SQbBSmXlN/zddVHPpx1QdVi+tEqg8hGvmqa03U3ReCL0Qlwtay4iZv3Lu4our1zGT
S4qjpqZ+3gEdzkKNyLRu1yLd6qncnXiN1BiUe7//GxoUgSPO8krBWkNwCVmmo3gOtcVvx8WSN8x+
+wJVBR7pHRe8hgmIoF9q5FI5oyjvoqmBXNDl2BB6HBxMp29FUjrs41zb3xL4tw/TxuGgGoa1ktMW
5wQsBbRh6x7ZYCHtTZR3EsGtaWRbzv6wH4cR7TmvaemsQEWHzMiYvs46OoRZhI4l75OxBFrh8OZO
05GsWpUDnSOsKNoe4jqNM/+Po9ixy4BlysJbyBeHamh0pTKQm8K/o6GQJ1gxpJlhKouF+GnZ9y+d
3+ZNx821ThOEygASsha14LpBmw7t+pg2vXlqVNKjC/Ff1n70z8vUg9YQOJBFQP4LBdpKmvwk2xLd
bYP3uI4rGm3iv6Zxmx5rfEGWdLaq3QbuSpu870CvOXWbuWz+2xxu+VAtz5Ns6op0Bq1Kp6HlF++1
GaDCzYD6y+CmfI/HDg0wbR4JUI6j51H9FAecXWgU/TfGEfS4e6uT4Zqw+I5u6l+3+dhW0eO+LkWy
1MguwflBIuQ+DR/x/5svvELsDLnAYJrMm1gxBl7uB/imj+M4FwFS3S2tnyKdPtj66K303Wv2Y6OH
NF9T/U6pgRQN2T/RgwEbYltN3g4cLUrODCd7tnnspWnndyn/1cv4R/IfbuxwhMm40im58/b93Q4l
qdMhkxycBt78tyBKn5qUtjjDW5FJmMyQPLKVVJPQF39YgD5MbMvaUV2k7zIRyh/m1HuKFhwO52dy
4ifEAVOjy82GvfmYZ8ji5J008fFH+ohsI/xuX/qsaCb/hzTb2d/aKon3P6mKz22oQRURdgcD9GJ9
fZ3S4BzI7jqb7Xn7nMde4eZ2QNymh0DFR9fKjI7dR4iOPNsDOxaC4T7Br6az/EuZfXCtn8kUxMTK
zlDKe2nr9ED3Ibh4aUNyXrvpNvqDeEgnZEzeHZqq4Ast7w0tBH2t9+ZnN+BA0gbaaNWRuXU20nmk
tjvpNcAG9H60HUfnCcbneRXerQui5nOFL87rmseFrylc8pBM9w0+0eJKNlcOJB7wS9Id4IfneyQU
Jt0TBLjMXXrXnTepv5q20a/Cix6s+4hm7Zeu2cdikeAdlB3NeSNDscRUPitKQCTaYC66oI2Qqaru
xqUdTjwlX37X7eXE2+Zu5us1QbZ0DQi59lEyvxCcPBmhUuRGybloNh2WeNw3bB4Iw8BrvaJdjF9G
EZROzNkfHigv5ySuthjVe0u5gBlExrBFNmfdIvIN7MQBrzuqxIrSx2uDo+bTwUwIIFuqTgYQwZHU
KN73cVNVLNY+4yu7d5aCt42ty3vs3kLP3TFAjcqRjBRTzNypG/WdJ1OF0hEqVO3zYa6DrfLNpxf4
fyfRR4Xfm+YyrhpJkKwLiuDwaW3oKwcPuyxTpVrQF4HB25Uqce6TGS8L53eBT3Wps9WvD1iu/k2m
ti4J15VORO7BUvzRpIjF0GfJms7HlTcCKbCD1OtR+NDexoc6hDPVHXq3HidXjkei3kzcty9RqKtu
65pT3Hc5bzb5HqsfxLQ2Qz0KpMYl2HJqQQH061Isf5c94ScetT6qlOieNThGGj4iV4BPXpOsruX2
EdQbGKGdiUvr0/ngBdf0l3TZnHQPUvnPuGsA0Ayed2wYWIG4n5KzTWxSLC6h2Lb2uKaGVEsCM1nH
9AHIhbmsO50OepMnPSCqT4kjpYCROwdOacRqY4T+z+Cwn0hfBHvUoIpK6ztwCuS2ZTM+MCkXc+o+
ggFKCgC2uYOYGM5bAC8YDRypJ6RKl8b7NRAMbfIeJq+sRjkrtKrzCTurjUb/czOIwZfVfa/N/mjW
tmrRPlyX1IiXma0CKjNpj7FEVdQsqtBiB0YiZQHKV+aax1+LxZ+fpl+xJsE//P7g4g11Y/cod/Zf
KronCD9kH2w/WaByOeqr/2wk9mzvuoosrNgXCDLI5ajpVNFpvuSCpwFA3OQ+5g5E9ggdUm8QSq1G
9IAwbl287QNpAvwGvmCaJBa0T7o87zq6htFQNMg5P+JfUmKnPx2MaxJMADDIZ72F8auNQ3SC4dmL
ZneIU/GNCzZcQCFMOvkB29vlzQqBgt43pfFTI1KgQ+v4b5hnRDY6xb63Q7YyhdygfR4TiVDNnWvg
Ngc3heQU1bbOmZgecaPNt02t8MJAqs4oWG8rasaKLua9V9QhsAJQmDD1oqjoDpqBIaHUa3AqfPNQ
n70h5rkTkNyBWR9ajwX3wpOXoAMesUizleO2A3wPrnRl3x6q1MlbG9xa6OV7Jh59gFcoL8EgNeOC
663/4lvyuPnNmu2Iy4A+V5G3F2xooisT6+Oq5guJ6/dg3fq8H8QJK4ZlAvdWhusKbW1EHy1LKwqJ
iWakziydx0J1+5CbnYdFb9I7LZML6fctFwQdIi6ELnMENRR4NXwUCuRT1PPf2tfkXtLfRwtFSdIk
KB72CpfACJpafA/CHFUYoYQRWELoTHwUODmReSTar7kb6ow6byyc8raCzCMFvuPBKsXdlnlLLI++
r3OGyBhGpQ0OzINxaOoxVxyOfVHrvT/XCrfrJA/KYg+pcf2z0cOm1ZtQAQjGKDx0Pt3zHYk7rviU
5tMU4uSJ0U5FXVt0eNl5Fw2PrmN/dbO+mi2z1rgj2uv06CzOFyw/SIAdEMVE1k9Nmr2s+Qb/HKBo
5wMArgb3lheMOIom/Zj2Fpo84WhDHP0JBRJBgIzQh5MHygkayw7B3SDfV9FfJ3LZtH5WdneQjoge
GljCfvEw/NA9eFW0g2tf4IkJVlBGPfIn8ce3UP3pRuzXuG8OU9jV+ajnPAktSqv1vYlWP48aIBS+
ig9i4kVg+Ae5WbCStZrwFpPh2YY+WpoxBGtpprPdyXPk83eQcbaI1M/SDmtmpnku0d09TiAZMzJM
XSkj3CyS41Jrk2flNx+mSds8PQKgQSulph9j1U+NoY98A9Nh9nAsCIDO47LRVztHLkuDRZU+gqB+
h2gewlAdu90/kA5dzGQmRNPxJwq5nxDFRNY06Bh4knzxpEdT5t91bq2WCHMVavFMvqFpRmQBw+Dc
89QgeVnHPUfZ8uUEsg0tZmh8dHJDjALX41BaWllS4tNLLnND/noufZ/hd93MpizlgCvXpX3qIvo+
+sgClxEoxn5Nhf+cOBYjlEzdUQvvLdibl6jLTBjgb04sQN6Y/7EKu2ZZ93PcvrTj9g68NjhgvRVt
bRApugkH8EoKHzCGRBJ92iYIxcVhBEXG8Tta3gb58D1eaOHxFBLXkWPK1d+dMwyDZHvc7iUwNlzy
8QCWeZvf+nA4tGZZL+m6l41EE7cHx7429GrE/GHB6+6Ru8P2GDNR7nwDVwcqEGWMPvaJeZsFlnJw
mXfivvBe/udF0twtc/TVI1M9y2aEaDVpjt45LFZg3QXqnqLlFK2SgY7pkjsE03Dnek3vZyC4Lerw
oB/3x6FGK8n6DARMfd4dNwe41Otcd7e+izFLEg/Ykduj57MNkycZmabtyrzlqY3bOZ+aqBzWnT8k
tkddNL2gyvhBEB9mFnHAFTRvpCebKUf6vB2NPrDNlC0HI9TW8rZE7GcTc25F+ujZHXWl6h4cJDG4
6xEcGAvaiqzdZ5JQJPUQyIaIfG471F7ul/EMH1rr/rN8zeogeAnZ2BQL4n+3Nq7Alie/HEMVyqgM
vS7KVtOth1YFfy1ono7H/HFzddGqSWUBXx4bP37oTA+wC1hD29ijUytuSKnvBhVSZE1dNdNZYZO1
DRBSgh0V5TXE57Uvpmb6EQpmquWBLgVoPSgOceqXFTM5jauEhD2X8hHc158tWu9pf2Eo3vIAmUMW
mB6sAe/7bMPRgn6npC04xgQkRraKG/+3huO/Wc/NfSzEv8SoC3i8NZtp+8Em9mInnPze3t5rafcL
R5wmFUFu2QCTHk5tSKIj+pkn4tC+RZu88jVaMojOHRofIFLEcyCCYYYJthGyMywYvMsUgY+kI2vP
w+Tetnr+Es2Dl5KXPeAui2qcVPsvpR111w4x5sK9v026/N/zNNmMyzHuxXpYuB4L7KRvAYoQQfk9
31cPRbl/sp781PGEEiPZDvR3JGhvH0abyAyc5qGhjca3xgKRRVBftuFrbbajXUDszLFGlDU3Y2Ys
2ud18a9+UJ/9ZHgXnE5Y0aGCoOgLV6cShOdWrWv6vralw72PEYrIHdVWhY7jnaNh0bUiLoxo36iM
O1SuNyfTMGdqx2aycxnu9ZwZ1ItsaJPDrudDgwImH9K+mmcS5PjdGur0E8jODNiiYBu997Tj2W7G
+zQq+il+oBynH77GTWmgnmvi4ByMeWkXYAKTCl666b90NgVL6yw1/DVs063quzAp+AwInPfTcF/b
5gE6l2aT28I3OqO9Q2E/qUkewXKBWPAHv5q0epJhvd9YZMqlxwT/sPigfuIJcCSOmoNk037oNfrV
YQxQZlMVZLZPlyOjQ3JJ2L4VkB1o53+5liRG7trWE0UKIpZP9KSnwYWnMYlFxc0Gny563KhTi/Lb
H9d8GccAuByuXBrElR4igLrajAc/HOyFzvR1joYuZ+lGnsPp0/cb+PoUZ0I6+bg1uFAH9Clgf5V4
jIcxOcXEHeeQ47wbXHBZ5CYu9cqvoa06Kr3bOLaVBAhRUAUcE6QRLWDrakxYjPyKNOoTiI97WRsY
xoiMc+mPVB6CeDAYLtD6bq2DM6aK4LB6ZRBcCXawa4/JHkyTXU2Ci0X2HS18HzJl9+jHZNr6Kuft
ea6JA9qg1ifXQKMytpVTip/xLoqvYDBh3wPRHnYUiUfkHPNJxBN5hl2AIh9+WotMwcEgz1KdOE/I
o7VAxcmiRK694YrPRh3PeIPErVcjFq3PK9cvT+Ei9AlzRC+xQDLB2Qw6qgdOgBkCeRkjdWOphQXD
fEfmIdA8KNKmZf3esmcj/PKXhrAorXFpLkUa7dgKC8kEDu9DPDwP+5Aiw4P6dkiyOTjkAT4jDbe3
aAqBsxWQsHdJ3X+EG9yZM+aHhYB4/J+uFtW0YChgS7BZBO7bo0qHG7ghMMo0zD0fwxVzJy6SVFie
KD4kPMYGzD8zy/IO/5ljrBOKUk+31uM/cciuG9tgSDkuwOR3yE8G9L+ZXhMATskMnRa1KTgY63/N
uKQyTGjcSbComIbIZpYQVAcfqwNcJEcMesykimfXoMxZLi1rOMivds/qbikjO3yOObwPEqPSRBj4
qV+bTVSq1u+sNRFYOVyQZCzYXz6zWzjW5864YiMYuCDuT7ykBzWqb18hhlBTiA5UtsdlpyQfol7i
5XBZEkhs1jjA2y0QzqZNz4ZjnbYd2gFDYrSss9fYIu0dbk9Y6XzzVneJpsXkczcrBIbz99ZHqpAr
p3Asti9Lw2l8W4j2j1Z0/1B0/U6epkGPACcNqzRa1swtDeJLKVg5s/o2yRrjYyEtkn4NbiseqHjA
bttLvUflrCV5aV7gjthplsDzfuc7i9DzXwK1oHAlDfASwitkm6JoJ+UXAQvAwKloyWvivbR24FfM
LwPuczjnZNPGp6iFcOEw+fgIIfXWri48xBt70370L/5lLUwkpnOy03KaMObRTAAuDP2XKBV/RMQp
1PignhWHxOjT5IMZr6uCRNtiaTtAqMCAti35h2fdi8Ia9Xdkwj60rP0WfOVHtnJAk35rL9F51lo+
IuPBPHJKbp7gBA2NAYCa2KFIR/Im919lcKHb0NwN3jzcWW/2boCsMRyjb4yidfLVBVluc9Mxn7At
JXZQY8o1jivXpuqkaPiEfy5c2YTEf0zsVRJi8nhe30PEnLPXPm6R/59tQ0RLHkeD2OIkAVxxjsat
2Lu7hCWnfuD/rcP9vNeHRllYtblTGYYJjY8JDJGASGPa5rFAO6jm+j9eQ3ALyMG8/WVYo66ikHN8
YFhSW/xAUKmgKcHOjpILOMw82iVKYSVfuMVAi7bpGwfQZkbyF4qqPwRe+mwA/OcbAiZc5PJCxmkt
t1Tc7Gqi06BgTBe3to+JTE8oHZ8c55+t1gKxAki6HbMpwsNY07gg52n0DycrJgESlDYak05oUjDx
gX6WDg5/ubitOkYUDz7wlOjxLujBoWNy49I9ElYPCL4x/tHFouw3D+Ng0jVFRAqawI6Gaf0axREr
6lQPOYQYQ06Whz6mIsjYewet2SXw0TCPIAQAgGL0wc/1GunjwMc3r2aYwBtsfRoQ/vxK3Nx433tt
8K3D9B0ODOArujNnJkegXWvR02HB9f37w4r+eRZ4OZgSzCl8E7BsuMRZgvWJ1x6XSsNya1N1/J3W
K80GJjVKhz+zVQ38ImAljqnwTJnpP+HmES1adExaIP5gI/lhtd2HJVAbg8a/EmHEZ+KBcFAuzYxL
Dl7qX1Q9FvuUvAT7iEGjjjzsMWSUwYSCQ43T3Dl4gsxQgalr3n3J/R/GW8bcauhCuwjgch2yi+hs
+lBkXUu/yTLdMFjXoenq0Z9Y/uRZzk6a6GrdwFXKw4psHylfarDIRo7BneAxoT0gwFqVOMcgUzeC
g3lx4Ff5fr9iwiSDpxsPLULPFJ3jUS/qIyZYcZBn39EWfVJqISda/h+IKABTmDv0dw/wsACc3zpV
/f6HfgVjUDHqzAmN4WgBxPIb4zvPag/uYcFrQG/hHbbmbhOYncVpaQqggX5GY3aVU9qep10D2yE0
l902XCGWYSeTX9aSJk9wIH86hj/Pe1tAQSJTh1oZDfiuUHcFIzU7CFCvnY0dWP5nfxkqjMRcyB78
Wah3t/zmkKwKGgkYfAtPS9D72dwujwQ2FcnhfTTTE3ZVvsf0QHB9GVyAszeicKcACtCg0XIEl+JT
d7EmOU/Ba70G0GEUlYrvOUQQXXBqmypyw989qpvbVvvNDQEFblYMR+RKPoTzb2C4jwdabyjroeWK
cMH85rADSTU+lyhg/AW+af8N0aL9Ylosq1qf8fCxBlcptEiPoHmJ38yWlmh+DypmXQYVd9op8OYB
kC/gvV9JHTyB5wwzf8ZdkUAZSnmMKMcjFwL5CZjmKR0XGLBuydFfDLm3BGEZg/7KJlYSM7m88fe+
kOwMhgKJP3vEgHY+ee1QevMMyJFFRzMIGPHhWXjmX6JR+I3TY8inHjpZgxcbP+WW2gyBB7DNAbGE
Ww7AxeltrLWXK62DYlMNVFBnbcHm4Csc8c0b9VdSk/rMxZ5PFlmtWbFSFqGw3PW1m9RbwO1T5ONK
2SaZ8dR/ZOP0nCAqDHr3REbEkxIditHwdUSB1fW7l2QNMX/XdUsx937pW6VPE4gRBHVj2endy4xW
57WZ2RGcvshMLID+U26ePI1IeCK+O60axeGuu0r2jB86gq/Okh6Ax+q/zo5dbRf8MxDDBy/8HUrj
88s41W9CBxUG+6phiq+whW+mG7N6GEpdx5W0wXOL0rzhCoase40hT8L6XQg1nzvtoKw6MChemnUw
Mrn01xeNqUmxiyfR8889UQgAG+Bm2nsJ06SM6favHpZSkrQC3JIWIGhRIXlrRVBF1jxEFmhxlwfu
EWjRV9eZUiHxwX6fL8OE0ZsYCWHvfmd5gwHfyzaqaL88pHi3j2jG4af8Oc1J7JIKNewFQ1BttYS2
yR1FaBKw0SviEbhQovfmsGg8usELvK3UXlwZYboHOapyi6PPbe2SKk7AAyPowb2geojoFWDJsG9X
Y8GHR0R2BxJ6VW9iWxAYk2L71FQ8KgNqLnUV8/Sj5v6xpqhGQ+kVdTd9Y74FMynelge+wfs8Iuva
9HTslUICmeznqOv+WwNa3I11uD+P9T3mnDpAQV6fBzVIrJ0gErvsy9AdUo2EtXcraBbcWZnCXJUb
MfA27hdp7JhrkhxSPDMW7mtMMQXu/bdRdPpD8NnM3pPug7cGn7xwaLoNwAdO23SxhdtQbyUsdyTp
y9iO4iDH6EOmyPs2CZKwES2i/jE6JAkYWhQkSOsaHEHzVASRSM4qZRUGazHt4k/FDEWZ6wYqTbTr
m/rV20ZZoNKw1RECWGBkdX2j2Fx6UkvVggU7LKJgfqOvel/rU+Anz3UkzovrSG6Q4LYkmkruVbVY
YElWbL4ek2YYAdRXhycLVLuwZ7Z517Gv1X0I1vMoHM70VFSE8vZoQW4USAhv2ui09HcQ0qyF0bfI
kE5jnP5eBR2GI/f6uLQr8oFUNqUNxxCFlzBnmkwQJr8nz4hRkhDuRkU0OLKhH4+TH57azkBUIt8r
gUh+9y8o/f1HhMH32CzeVaCAJcaQM/FAyilDWzRU+1+ceM3VcvtnN7U4CDtth0mFbTl5FozfYP0q
0cA+ex6cBxBFJzshiIrYeE09+wCsA09Q2QF1Bsi4Pe5OSq9eKftwP8h1lFfDkU1SYmLQ8rG79gtm
nX/XBTjBtdp8Dwd1MvxYs08Vk/xmAjy6QMa/E9wxucA/velhxlBe9zedMWSoN/PsLf63FzF6wNH+
ReoVk6aI04NNk6MEbFyMwJqKK0+EfVQ0yhe+4E3Q12iJ8BgEtSEO3kHxNsCbcbAhusfE1oRBTkye
zRwJ8KISP8cEc7VsSX/kjpytme4JYqdz7Nh/XG6HxuvrI5niJu/pFdy7vWvg2lI8FaGGWpF17T5M
gNYomtyIES0Lpy395xlCpwCfjrwEAj7rIw85wv1eQwdbGcU5pB8DHBnfSRy8pb/M73H8P/bOZLmN
Jcu2v1I/EGkeHv0UQKAHCLATxUkYeSVF37pH+/W1cDOtKq2s3uDNa8IU7SopkkC4n3P23usM3yLR
L1T/Yt9VL40sQwYf5XbAILtKsA7IcizwoxDl6mXUr7GFr4s6OgtneMNVo5/4ms+5vfaoblL8Yr2u
MMimMR60aWkPDf0azxP+wJG5RGC2GFoExeFEuWRkd9+x3twFFcKxpvU0ONX6axbdL8tcPqwgeYrS
tt67g4tvwbK+GE/gT2+b5PnhCEns+cvkxzy1kUDGxdcSMvvde4vBnCVJX52Sn7Wf/PcFFw/vcnnz
AxzyYwsUiXA7ZsI0zNympTWOfi0PiJJT/0Z86MI2vvYLjqygmIdNs+B8R968Urnj/Jtp6ofYGg5N
krsrz/2BtvA5WNlXhpcM53q7ygVqoVXo6jib8tPxJ4t3G6JvlaXeylv6aueO87OTjdnVWLZKu4zY
4yVYx1I1YdryfaRcqdvY5N+dDe9UxNjjTDPemEOKkOmJR/RL84vk7rYREzAgNlNG+TQiivTM38D+
DN4bV92wtucCJ5PZnCrCA4c8e8wSGg63zJntExlS+AB1fLcnYBmcV9eJwfu2aHHqOHN7iZvc3+dN
hVvHF5/EldqnrDBCM5/s7xjt3mnVvfOLQ+lX86UeXIPwZIVqlGX7ye3/1O3LLBrGESL0I5yXrvvX
uDQ1pZX/m6i0vZFu/0P0xa3N9c+qPU8aE+LdHAUPBA6iqQl7mYpT5Abf7ND9bOfKw6bEOxF9PeGo
pqpDpLPJ7qtrO4WqeTgzfPtE1vlzkrcodbxrVVjjSipvDePi28OWhgbn0q+Ub2V/7t0ExzjAAxWR
OzYq+9mOrGxTzNwzeYZY61aV3Nc00t5oRl/WnGw0xyCXzGMa4zYvZAlOs6OuXc/p30q73bRIJ7vR
V1jPmkWvq07+zgXqjHJIY5bD4l8mNPckZwQwYHlAGcSE6lvu3cy7ksz5oN7q0rmpWpXH3nWSS4Km
QDuevRRWr1eYi4091vTuoakrpLR5BrkbW0fXLvMNau20TTP3kTeZ/7I80z6psfpTL6O8xZgudxa9
49rgXkopycd89nH8FV+DzIhemX6yEppwEcXj1icqtSrSfJ+l9on8wC0faMDyRhfhLH/O5XCwbQLa
i9t4vJzpzR+crbLwvrtdM4S1cPe25/iHLn/WjddvIt/swd64u3YyjmKCN9Zn5MeJQfGtLBE+DUZu
Tmx++ySgw6mWGQPh9DEH+pAFmCnCbbIi2EGzOYf1GmPPPU9rEG4F7auMcFMWzc4NsMXOnnJWfWSu
R9ACVMzeLXXJVJiWd+mYuHgpwTluhpWfWPXJzaqnxG7UeRqL/EW208+e3PBYS1gzG53FkGkyTz0M
UcUmwzQwofmsYluJw2L67+NU3tm09VlP2Q9rIC2aT+FcRM9Fr4GJRN62cqS5s6V+MpLqT0AvtmXA
N0v7VGa1ACdhtftqVB+FcGFq9PbZMjAMUQPIEDyOXo+dfjbF0B+6pymNl6unK/saj6bYeaS/5sHe
M61Ey5hIGw15bD7iHetsasYbDu9yxbskzKooI1UUtKfELt962bzmsS7v7ViHZayGW1lZ1DBL8ssB
6Ys10SbMYwc2TkMmVkFCG1ST5L0OJsFfbMZYZcx5N5hTfC8IzlsmqpJbRoTV4j4916mcN40wqeMS
me+NPMZ0VFbX//4AFe420R7tvLbvdp1nFGdAd3qd4gA6FRxoQ+/kZwtEXRLl0afHswgU7sVxzOQ5
Ko3+ZC+JG6Lggnoq9rEszSdiYM3NWFJyVvT38RMWCv8HFy6zxoFvjP55upbOI1+mgy4sRs21Swt9
TKTxmwGdIO2qy0OcVnejqefjINGegza+aymz70SRVMmGm9uSZNeD9SvwzkUKBqd0zOYQfcZt/pX1
9YFmtrm4Hh4+x7FP+TyRpq/l75po9LZ3cdLx+vl3MloyMp/+Dm/jB+9DKzLupgrE0eY5WDt0vtAA
22ldBo13koMYeTVri8u4X8J0pgrM6uhrKJbqGs/VLTACZhssSkT4JA7aOubWt321TYQxHoMRORCt
It9SFXBSVgq2YJ41WwFThYh4vp6iwrxk9PkrL6r8rTnXJreK8K5BrHck2Hdqcnce98KvhPBmt5R7
5RYNbvZInaKZiDzW4StSh97bmUcIri/bMGfMsa4rvAVNskRkYCd1wGDHwUdunlT/QwD0Xe8giU4I
s5I73cnoOZrolUcjcn8t1isW/43itDgJN+t3Vo9oNwwxky/fUNsik9915cUftROTbS8j8ZTZy2ds
KG/rFkN0nG0OFR7XbR7lGBkenWAgrI0d4/SWJkI5AusPO2hObVX0R+ru9rAUjzwL8xFojBeZGe59
GcvD4EBG8FW0nXNOepkk+3iivx4H59JyXF8eQ67NkNd0wzTdu0FJ603UfkmukE/pS6BQLEW/j8Qc
bBJLqvu6aOti0+Z4DHOnmm8mN0U4VP5azaN7bmloEqhRdTZAyarI2yWt2gvEzrds0r/FfHYXDMeD
XPpTMw+kpcrlnEjH2tucDFA2+g0WkrVO5t84ja2T67m/lflcjUV945U+DjleKabM+R63frfNHQkG
i4eOI0VerCpCsGx/MUBv14tKxbmJs00zDNbGmyq99vq02JWU3sTKBBFmHM5IauW2n4NiCy6ToFAl
7iJNGOsx0Yawke4kZpmkNU690k9TE6S7dCRasYxpdOvNelu42NITj2Tcolc1cK0WH/dLr4r7YHKA
FO3gHVVqXIvcuqs+4Xl0dbWvxPIR95yWhCCgNpWbwSmy0IhLHrPq+vcvkjOF6Z8X09BhGOuSIb6k
WXLwnH46NcwtzErA5vILTqrZj45SLa/dpLc6YH6bOc68L7X6ipPxPdVG+9ww1F9n5t6vOuvuI0Tv
E6XgIOAgWhB43+oRApTP08JgxOkOJtHHA6pBvy67Th4Nr6K2NHvviOXvl88YJx0jeUO45RYZRb7F
w9uETZra9DxqH5l2u69HvCdFqtv1mNtAJ3J/R5rR3knbN09MAbpocV6GTldPc2ve0+ZUMg74iVYU
7C2sVqjzc0TqyNqm+cPA7CQbWDF/Ne0YcqrYn8JN157T2YdgXrJt4pJy7MplBRXBeTY8DPOjS1/X
uFSdjMwq2TXYdKmy3FqHUUQYATfbCiDAW4NbLjRHgDlu+hTVyQ8wYNNqmUsrhEh0jgSvWafqP76D
2ytRUoeFH/eQ2nZ2U/unbkz1ucEwgckOxyR2/HTflcUmrwLoo0X15peKrL/2gIhNpDWUvy6F2RMX
xuwh23y6N6TXN0Atq7XZ6j+l1xafk2hPjRty10/n2ToSnlZbBsHxpkwDUKPZ4D2STMlxicd3R0b4
KZQGa6RIjbiZZ5+r2SgOeGXeO2V7H66PRGO3HVXM41NPvo8QsH6kqZKnsXMfZKe/kryYzlaq1ovk
Hs2hUiVxHBroQocFbIPIMXu8VHQnOAx9TVJ4uGNLPcRwB1eZWf8AEJpsrM58xurypiQJLEdWP3Ox
vMV+wdjHmK+F5W8c8ylW4imG5BIJV62YUhaAc4pfVV9SDztFz1ikesfReul8UkzCmjfDLPod0ura
bWYdenEeTqB+CMBozK2dda6Xfec5h4TwfOgNwG+ClErnUM4eJ6vJNEEtZbPt6joBVHJJfBhHOhv+
WKo/VMN496PoZ+93DnNj+VZl46dlOHZYMSIs44cpQH7kuXOOGYqvLJVWW+b4vk2anVs8BtaAYj5i
2Ot4w9XDnUTIL/7SgPOQotvCqbxiFMN3bWTpwTW+/cpm5Eu6AVJWTGuIsYVpkbJtEHZ6KDZO15CS
YryY5N5r7fYGYCnn1U6XIrTbS9k+OAjgwTBSPSWgTPkqgrRQhuGDxKU8LBLMDKHcYmPq+jR4TCn8
xtxRcJNXnER5aEemrzqr1bEUFrM3qD/KxvMz99eqbODbtHjiZ+AYnTucJ+4SSEE6AccULUeVWWeP
h3dvRJmxGfj3KI+cftMNpnUd6rOIkruTZssPAXXHG8itG2mtNw3+4HaY7FW5UHN3PCm7rHxNlsrb
tL6VfMl4r9VIyqqTcguF+H3IcnGZ+v7e8MIxAppW/SAZwo1Eqak3l6egyKYQIUwfTC4kxs8Ph/Vg
q4swLZrzhRBr4PUUZJG98pjk0npWJsSp34Rv3KPTuoc4Lm+ejWCgyIn5o5fgQPeXm3Ujdi/PaTzd
huWhN6aJE5Y1+I+6E+axXNpk5Shn2vWormtVE4jgWnFvEgcR+JxilU5Z/zveclzQgXdB+tS5ut5U
chp2QVczMAdmOWINC+MZ4MQY47wbe7xRtWZizHFrIgjiTuo6/HHzPEww5bBleLqVD1AxEeM6jfcN
wLE1+e5+nfdLvks7ma0aUVXbKSezGZgYoMhojW07kiAM1jSy1as9GV9taRtHMLe7PMiCszLH9Omh
Rcklb55NPKNGwfu4jYJbZSAXJ9qPn6fI2cDlDPZqjO8CJPK+xUI95pU8q16gIGjUvnScsjDlaZ0A
WyE+iOgWDDrAKherfVe4P0lWm3veffiRS32jinvEPJjuaQJtZk/Y3+yMh+2my7f5kkhMQVhaJ+0G
d1NHGRHHtn/2bJSpxC1sZlPmyfAJJy4D8R/VFf5rrPCs44PMg22kJJVa613zSb4xhtCrrodGOJDI
ymxFOEg03+CtxdmtcdtXdTltijIyNvHSxPuhRn8q7qq7l3ppXqao/o5SC2tq/22pz2QoRkiMpJFM
N6S3cZ4qMrHGkLQHXxDasgZ8NAv4lKGplyODzzf6yOpYRGS/MkEz33xklWy+upI2Mm7eXZ2ZrxT4
P6c6BnVXOyepaZuYYYKAggS7r2Emr8e+a3noiS/lDCNcXzunWJGgMBTBa/sBzCoKbsxRnRZfHbUq
5XvZjgiLzjjcm1L8kV7EpS7Mz6VrkW+nhDBg64RuaVlbw7HyXVLBTmVMDfDCmZm7m3F56LLb4iR7
byLHkqUkT5X7LmDNWl1Er+wDFavsH81IMGEqQR2YkE2YYYhtwhVMe3U2g2g/WvgB0iTZdDkZtZHr
hU57a7o63RhkHjLmR4808puUjAOqajE2k7NmsBCvYZRe4qrjFjYesR4DHgpEsFWdv1pVfbM70zy0
ncu5Fzt7PwVAoefRCfvTooZ5mxcWxMDWv0nOs4I51dz1P5feC7sZWQI/CuTyqPlgwzHz4i3ekIPu
8NLhnvsi5ClWiUmWskw/gklwgBkwtVzhrzh3kElbKz6PtM9iLDexiS+uy7Ax+p4iFZdxJPlMP/rk
bCif8LOd1aEwXxfpcBc1337J+cW2H1hnszsf5lLeU7zMm6Z1ZWhTSzBoWC34X6+N2908MZNXlDjS
Z6c/Vn3sUKMkhNO8+aWqKS1KWYQOBHKiPUt+nAua9DbRxGUyTWg0Z+jpF9ApqBpoQArIKqMOMzvA
OGAxec50e59zR1+7bt12CMopZnRhf+Y1577bJjd/qYYtGXSEH2vC5jZitsznP0NhL1satIP21Lh3
svTie89mWQQQovTKr8j/1Iu0n8Y0/exbOBQtSflUyvo4xR3mTcUgvR2akzZqcyskg9gpdtZZHDAb
XFBUFj+ut1npMJlCYj7W+gGVrSFnzNApDm1a59xx8mrUxh+awD4k2zRz5OD2mKTPlEU2VAoFJSJS
QchxTaMsHeIrbTRQnOOj1h5ILn8urE/LCV57T8+HOg2AzusGlIoNoRTJYWc2r201YM9U2Az9PhtC
l9T1ShGR3OEX+i17n0AIHYkc+u4aJNEf73FSpTSWJ7euXgbPHOilgboVQyffht6PNoLM0IqekeBl
30/nrGkRViJ4NTPtvN0GyQsh82VtxYSTm4aQhEfhs7FsAEZkDhJMpTEmhBknIq2JhaI05puxGtJj
PUU7KUeIsR0W8g5cyzqyO+9oNcsXB3R9jns++G4OAjijE6pmum0/Wk4wY6KwqS2DC3YyEZ5hBDD6
8JC6GV9aRaOeihTvRKuTaj8jCN6nVhr3SHibTNmYU/DdrCpDm6GNNe5UzETizAoxLZl8EQaNCrGB
rtzW91dTYt8XE/Bt0nL+lechTWAfmITgTS/4zEzJJFoB7yDvCo/SPUQlNXgdDR+ihbNszwxjGW2T
MEDFXhw3DyPpAvudfqQTsCpJ67YSrf9aDSXEZn1o0FQcq37q21uusfn5In8uZ6wycUQh3YgPYY73
jvHG1QkYavSgVFaFKM751H37NVgcqsi5Sb55kKmCZBq6LVQDQLEjeIdHlxvwDccpwIUg6NYqcd6D
Fi6D3bXbxaAxcTQfSENjUWB+jYovsC9Cn43UsCVVcyhVsinnbm9Z4tSK7C+wBfkxNn/TCdk4aHgr
mZ0VxrbMV2bGDHXMKWKAiKyj3LoF3oeIk28H5jHHMlGCMk3/WG72R3ZZsgbQhr3McK/FgLUcTu59
dD/nLj4RKwgLTEF53aWHqGPxgtmtChYFFJA0yMBFR5GVtwpwD0rZQGlYoUvNjwS1y+unimDLCJ30
H31SZt3zA4H133KZCHKz9SBeHDQirai8gNT12R/T0B+PMCVYHws9x7nL+gXLFZOjrv+odPlNDu1b
1PWvMuFxSd3vMTWfcHVDgeP8oizR8eRvjMn4bed4P6+2WSoMmcdB61sQGKTp+VrlgPhhlY+NDVRI
lor/GBZNBerFo6QEShK/1MAQm0C/CnCDTM8PWKovcnlQNfiqWUAfYo0001SO90xiCTRUQB45fnGU
vGSJP297av0NgIa7vbxUIthlqSVXjN55w+Z3B2/W+u8fUTy+lThXrMygKp94K81szaAtsRz9IRYE
xIT2AhrnK4UzAbTYurf1RHUWVb/d7H1BkV2JukBGtV8zeG1FZISNzW9+sHAeRuqDZPL18b/B8Ox5
HP+2PFEjR/t6IKxXPHCVZux8c2f2fj9iLZltfnxlc9SbV9Em08FfcKVzZoUdze6euD3G10X81aqZ
sM/Mq9eIw+CbD3Uq2o4TypfCz6Dtv/Klv/0dOPBuRup+TG2B23r8Ind26adsWs9m9qIs/x3g33Uh
QijRpvugfiqa8ZO1Gpc8xWQsbHsf1DhoHCnPmjiRL4qvwLbfZozezqJ/19l4cp3SA85lRWvhL90/
cfb/t4Thf916/m+rFNhCy4a6//cShtevMi3+4/r1678WGj7Ww7B18/F/+9cGBsEONsvyfBk4foD5
ma0O/1pk4/5Dwt0LXNcSvhOQCv2vDQym9Q94SgEdqEVTKv/eHqD+ucjG/4fweKED17a9x2oG4f7/
bGAwH+tF6r/33fxzkQ2LTx47qC2u8kBIIf/HIpuutfD5Tm4HlL15BAVIvth7y+Pw90tWhbBpRpJf
L/XVc6m+iA4/1iWs6la8lY67LSxYSUmz+7ff4f+yPYFVPf9zMQT7lj1ijUhovmXywz62pvzbYgjM
iiIbvQaasZw5QpmVrmykUvB15l+u7zNRU95d1ea9dTPcRSgygC4hVrnjtPYMM6Kein61DnaLxtdg
UPMjJLsZgENR7Wy8qohv/dGeIXf45S8zE+S2be2dYVFhSY0FhLG0usmMEKV4nDtD9JOdAvxLjINX
mBWaR4BiDvFRflsWpyugYTuEykGFc0hBf104mr21M+BzMenecxVdueXAv1rurbaD6uxm5mfbLhwm
BR5kmxnPRm+m9mFoXtAdyTamF1Xpn50H1RqsE/VUPj+LhqwCWfsSN0lQswVhUK+VMU8rG/QryjEa
cmCky7M3lS0wdeMpUEcMEEBiMBUNaGkAf7kekum7GaS3KfATbgOH8qdEzsZapK9QheZr3r3nAnmO
S9h7JYZLZVWNj8KTH97Fbg06eF6nEcKyJbrbaGZqXTt62ZIrdRdxHNs/tR8fRgvIvFcdKQo4y4KT
k+UASlMJWdIpnKPGxR2Bwj0H8CzKpJuO1KS4hhipjUa1V4zaUDmsnY+XejPaNKozXDdsSHMC6p0h
pBHZZ7SOvwnyRtiaXxGcn53pd8eC2zmzxm+kcNISVv4psMXemAJcDPe3mWK7tH37E0WZshQU8kYl
DIHd/Dnof9mK9jz1v7EGBeuuJ/eFqf6ic/xwfU9PVkOWyot+Ia/SJSuEqpsJAGNbkIlhvw8asn1c
GDY+yN/cGCSHTL4MMBZ8RIaFCRWAaQrpkS1L3a+l8+Y3zNNB2JzzKs3RfDPegan9WXvRtBHkm9nJ
M2oicFP2Erf1T3tu6i8LouGa7LbfB3ewQ/0WiG+x87zhHXuSx8oKSc+q0/yKRYVZqfb9nTVqzEk5
BHArCdpdZqcQMGOhQZARS61N46mpgrfGg0WszcHYVK3BFCEw2m1a0fLY1nQzChkcncZpMBgMpx7K
ycl62F87KFY7mxTIYxT5bfQ3foD41M6sDFHuY/Lf2+GEcr1q3bnaTda8LmSEGRyoJ+hV3lB6wYBB
b4KD6dhVdseEPcm2tmLYNiLfYu8qntso37dwlC5JLNsntymQsdQ//xMH62NGlhmYlpPmkICGYWkK
MATr2I8UXPjsx1NWrs10ma5GLGjBbWa7I1FbMYGrHV0XE9zodfgggKNW0ZhuJ6vurimcwF0m4t8R
/Dfy/rjjJuL3SYEHzQJXR+a/pwzq0dk8N7h2/p8gGSIaJxYFtJV3tUV/CaAqs3RLt/y2ESJMo/so
81RvvcV6qxJOBxfW+UEUVb/BiTRtZ96JjITDKWrBe1tuh+kVPkOW9HcmNupud5hNhJX98GE4viUw
1Xe1DdRoKWNmQEW6n1KnumrmYGuVkepbxvnTizYWnIEDdn6K+CGxdkWlSTvS4Q8TajRRrGZjqOjk
FkeAxMG6FyTdAoMgRzsVf/wkH7dl9BFgTj954odfNeapCv6CCuOTjS586Pnd/ABeQABJh1uaLz8K
gncr1xTVLodGsIaSsHVavEHgMX8scCrJCNpPacdTpIhXoqXDKll65W/QwE9zB91u8sxzqu3uYPXu
sqpi68a3Ftpd0jMdLoKdTst4reP4qgKWoEhJyyB7A7uc1UDMJxm9iJdGj90hHjuFyE5NPj/VgspT
1M2ye7Bd0IjdMzDToWYWUZQ8oslg6nDx+AAvZy8T8J5z2byhAzOcR4aVt9Ex+UqigTRVHMktPpuk
E8JA0AcZjviZew9+rlWrfePUziV5LGSIe/a7LNcav+5GYSdZWW6fQ+tSM05WeKKdBgLOjg9GA+/Z
2A9bN53eHa2n9agwMf996amIdkVCghrLhaSHs6S0Nhil5EifCFuPuJWDvdbl3AElslOa2bj9nuEn
m2KLJ2+SwzpZRgZxEK4cxDuvDYAGthYHavtkTOqrDpRFZjgddzEuCyS9J2vhe2HXCvvPFiYPie8x
9nHfsYZcvIER8uIMoSUmtWmH5KZU89uFGfXTaiLyl/k2IpUDeZAdGEnfkr+tubeiONm5sQIOBYFp
3Uj8O6X2mUe67jYFtripArjMUW9yxGRuHHZOLI+9or1sPBt+05LUZ2ac9XnKaI4Wa3zyqMPoDaGb
SYJKZ4wy0KHE44+aC1MjgCDx+uOF5C83VKFZe8GiJYAcznzu+zYet12sxK4v0+E8RGzBgUpReWgG
SfTX+Nit4RQJzB3dfs6DmnaTaz/8CuIHcnJzdvhVnJ8yZAAa97w7mcnc/uvD41O4y+1pi9eXfBUU
aYAKJUdrWJMtXA2dVZ1KHdenqia9nwmeDRuQIb9miKFHvwCE2aSwTCumY+mYPhhTiIia4cdldrhq
vCHT14ZdSSew0HicgbyhWmrkzp9t9s546wxgyrmUwfgVmH55SvCzrQVWiNPMWyHwkKn7yt4zeD7x
RYeHaBUd44fb01CJwihgTwcsphJTgWTcEn/FjOoPC2S6FVZr5kSxM17LgV0nYunPgxn8jvL+bfAm
4IBIfagn/Cl2+dN/fwpKimnDYMjN37+umbzGabFSaye69GngPXqeHh/4+ZZNPHw2LfYfYhnqGrE2
LnQGZgHoxfZJJJJdJ1YVQ8JgRVbvZBsv8IZzS7jfTRpwilYtt9OkWfOiiaXp2pvBGlk+0/MWw3C1
t+Ilfrb77N0IuvFomPkGjt/WwoR1nNgdhmtQmTcMkeuohiEJXiWhumC/UarUAUWHQXBBbEI4+pEA
A3Mto0vjqOgSleNlcfr85Lat9wTFHAqkmRz8TlwBQJiXvPfMi7b6GEHCIGU9mGjTs6NvykkRvJj1
7Eoyl9CxznNfvxIMA2Sl2sv4iJdrAfbFqZJoHU1vLIZBXVLmFhF0T4gVLTsOk7KlWHUZhLLFi2TG
lsDfdpjL+9ia4VPp2Kwi6YnZiI6QIOucqDFjbMv8ZbeLf5WKyE9Q+kTKOUc2zlCZzJuXteeRSwaK
fnYUFafrQI9xe0RC0ZZqO3XjSzbo+WQzV1hjEKhDAgYztquTP7QRZfeVy6HfD5xPYavtu0uu7sKv
P0dky7ksu+DTN5YMMaoE+Mk2OMK5K/wr9ROF6Nm0MRlA0hpPU5kiHiTAUrlrCVlPQ7RlurdxeVf0
gzFd4R0Qn04otrMA7jzrGCKs8MbO8EBxL6Rktq79xvF9GAKGv3jdx0cMI8cLhoM38n7FPdOdsmJ8
iFnVnjilssopPnnrrWSKkdxULapwVYQiyXb1MOYvoKz3dYYwauHnuzq5+Qs3iLlNuIafB+Qgkc7v
gHfug8/ShsLwD1wi3L2z864b9lM8YnibKEvA3ophkwCA3omGtI1quaoh6B6dwCdFPAk6BNIx4Iax
5dr2CcDig2RVrnLjPBfjrqwB1QXOyiSaPeJBzrt+PbGzoco/c0mdONrHDm2A1TsMvPQJih+U6mrf
dR919diXQj7slQ1Fx3EkY2l3WP95+x9IWrDTE3sl65Z872jgVCNzDvp19jddPcmNrP2MfO8876sK
ddZX9BoLA9W+54pLeMvA98Xc3xQWPkjqXS8BdlPVtvFp4dQs7LXkaXpXMnkwVcjXUhSHSbaUf/WQ
o6i4jhbf6UuLE3CfRybpjlI1nyZRqha8y8ltMCUvUAxgO0dfEZ4KX8fRU9Zjw2J3WBUiB+5BiUQQ
bhjLjEOsf4nmqky+HNjFeF9OrIky9BLczLGrj5nh1/ggfLZdONF8WsyUJJAsYCxMS8Pwu8wuQnWs
JyhN2kPP0S9uWp6E9rcNaAYC+IG3Hyiy0Z48BDC/grEHlpvmbaUxB2xc0FlX/oB2WUsmXxBPeokw
/vjMo/m8g4pdtUZU3tL2j9vrAV4Y+HKyWJmPD7MGsLLOZsy2/izTc8KCsWDKrKMzsnOqNYv44Mfe
AQ0pvsLVV5cu2BdDH2z6Oik2U53n14L5p+NSkeY9f9upxne7oNr1fC12xcA5XxkpMDXxxJOqiQli
k19SLKfsleC4HB5I2OpW6X0reKaWBacQv0Fsvxr6U+zgAY1hAdh2e7O84M1gvBmy26zhOMu8DQIX
DS33EPt+CHwKYj5n0UbRhtd1WtdpVD6xGeqXYWYaSHG/93gkea9jKihtcckb88myetzoD0pxPnmQ
BQ2WYvS1dWR/wSvzsPLoGaQT3ZRpfN73BjvmCuPoUWYcoVzY2aOx9qOnym2hciazt166VL011hHP
NBgsecdVVxwt5mew3+INkrgCQdF2JyHxwkS1O77KbVVa9peuOxNeIAbkJe3uhSZxNHRm8jFw5PSN
c05A+/xA/s42/gw+mMOFDWuVZOGG734kRuiXYvzZUyXuWeI68y5t5cGxoLGUgr1ys7+EUWM93BAN
MxjNuz2qgmOamNSp8GfTYtiPXomdIXXmTc0oIfIh1yheIy9y2kPQTC7RxjChXr6Q4t7gEafnzOg8
pnwoT/Ac2xmslO5vpmIYDspgOZAEpRotkP0a6e6oZ7eLgxFZlDZoc7sgXdIk98xMuRHs5hihEmwg
kdXhXCXuxxxd4ijwf07SpadOo2nbWGRUzdR8ZLoxMQa5XFgT8Z/snUdz5UCaXf/KxOzRkUDCLrR5
3hvy0W4QZLEK3iU8fr0OanrRGinUob02jPLF59Lc795zh2anay7j+7S6IaPQDdEzyCfIt4xbl6SC
U13rilkkl6/poJFLQxNy9p2sa7IPOg10kvtWPHBNoEy5Zv3VKXBpI4hyLgsO9n2V7mpEfoIRw71x
fUqGybwe8RIhz3Ym5CCnBWskyD3h6jBBwEpPJnuPVEGSONlDaAk0N2X9hg3cQ/BDUerUyRKg7AZh
xQfAJTqbdmViqk2DHa+K3HN92Lp2DqIrTl+jCEssLIpvdsrpJjQO/4URrkqVfhOvrPdGmqMPDe4X
/SrtoRr8Y9tBeAApNV4FdX/A53VzV5QfTegMB1Kk0Y40O0mKCkwOmC25wmv8AmWq2Pc4S66Wb5dX
fxiNVZxxZhas6GXoN3v47GKFCxxFqCrtyzj43qJnm3hKyTyuSiOwbkJvCDKSKWZIJ09ujtrEokLF
sRLaNixqwsRjtw+ssfvEo42vvDE4lEM2AQMq51YKPDyJe++Sid2Kqe3CLurwENXcahKaCms5FRdi
bk/EufMHkl15pFaUW0Rl5I88fS1iMcxXp+x4gXtbPWy8/O2IGSAbSmfb6k6yUbCZXZMDAXWixi0D
JMlgv6NEIoqJHvVbWichL620Mg5usdafClET8jRtuQod0W2TjhtmP1XyizHPI2PcM1kcazyz6F8y
0/0mbbXxnaTY9ImVLDPZ+RAYPShZAYZxr8DA5If2SNq+tPdwFc09+sg3s+8vuy/lvfc1h8EdjpOs
2pkeh+dYje6liBwkHrd9m6qtEQ/Zuyrop5JR9wvCt9hgbh1uVeeO+HbM4VFqYKHYDYOPvE1+EVxp
H2VTv5Nafdgcjt5lYNUrU09qujui77IiHZR2MsATKtxNmgzdZVB/ixo9XFsVmOGGd3JUfuEDGu50
6z1nUBOXEZctGo68u4pLl2eVd+9Mac6UTtS7yo9UavBJ83p16Vhb7pEguTEJpqraFOyNukg3QyTz
K5C4bEcDIeFTBmxRQ7VqoO+MiOBeYVcpcF4gGITaElCIAz8qiZ2PKUZE5T/Ba0bbHs9wcpYOee1D
XlnPsE7NQ6Z5TLcBzTqy6Rn0O68j7b1LM2rjs01Fn1tXFsKXk296zYJ+Nra/h2Ecb1PWnT2gP6Ew
5GUaymWq+TkIEWY2Qzr9EkkzPrXWmtaCMC+0V7QyEsM2Eqer6t+6ifmNZsVuD1EFzh9FkQypso4Q
d/wLznvHMah7VaBZT76b94z2Yzw0RsibIR29zWRTTNUEIBbs+qkKwyPOXIJRblHtIsfFoZAp/PMR
AyHdkPUd1mp9d0TEID8yoapw537zhno3pvOM3sE+lbWs3zgyWivfQIu9+HgaQRoMDh/pqj34BgKc
KneisnucnnzJpxYgNXIP14+1h2i48mH27FO7eUlhPqhWDCtoDkuTVDY2AKHt4jZmHzf/EHsnHBa1
5R7CAXWr+o/iw7nqrPqg+TgiiKm40J7Kkkegp3QeEndYlvaikiyECkOd58ZbnFo2bjVfvGquExwB
8UNkVxA/XP9b10wsPLhxk7XtKkzAY74XMYugTT3iKo3hpQu0x4KCy9Lk0joxSqffi53SxwyH8CjN
hlqe+NWOwxiTvMlRkMBoPcZ0sRJuJKYPlIYs+GTCRkvzeq2PJHxMIyWUWH7Vw9XSIiA7qdNtLMs+
6o1F+4U3F57rtPpALy8tRJTk5lkot0GBGwlRtycooPVeiFfdwIGaNeteC0iRWvRE9ca+LFrOf9rS
t+EQZ+JoOObXWJjkCj2YTyGsXSkuVtSZ3KFSHg/XgH2c+BbeNhqBGks7+Z37h2MLvCt7yyCINEbd
bQvM6bWRvqahsxNJBYbhzUI3hKyIlh+Zsl3pMWP0SulfGpNN0l7y2PuUacJx1U7UUOKk7LJlCh6B
MXRe7/Hyj3Dd0H1U2Jwbihx58VnzFIRONLpkbWjUi1X1dKtyXuFgoP9LJF8Ny+kiHYc5UG0Uu4b3
7pPQqw1o+bNZfireO8spm4aVRpmVdHKLFFq/rVSRX3QNzdLlWQqt4rXHe2oN+i2z0g6fJLQrFDE/
c7TdusYGwIhk2UVXO+2x+VEBt6TeTaMu1vMSqpD9VUxIX4qWWwqS7Lp1uA8EmEgXQiBCmmHgLNC1
Q5/kD/0Lip6+RVGC2KLdl3iSRc+CfjCmcJdbQb1yTZuovSTAQdoV4A47m6XjDdFdHI0platc7jHY
xtZce8vxJSp9XDJzOAnDQFbDExq5VB7YeV4RWKCMD4RoRtCLVo2/HNMl+eTwqYV+sW7mVs/EdWk+
nD5td3DXrrft5TdTCtp4tkBtflTeUjgz/qlid2cRsGK2kaXHv1/yRhP7kSMQqgchXmBtUnrMFazq
ybKUtecRwteIQlIcGH8wpCNc6+alKpr3JAt+cg7/HJd1yNxac/BEN+dHFGlt9SyBM4xSf7fHYcN5
Ap9JVjpXPRLfXqumnR83b0lsO/f5BzE52w9sNnmZ9psSut/KdbzfES6yjS1ptuLei1zBsHkLtwRr
bERjmAf05Zzp8RkSJPmHsHPOVW98Ke4lK12f+R30Bb3IzKILBQetbXUl5cXqM53DYtDTZ0YeVl49
A7ofNBVsj5iMTucYB4I6BRMBQHiryO8imnEoEvEt1n9EZqQAPwhAeI1nQpvBsazJo6PiBce/P23K
bdNG73FcNUfb7UFZq7LceXaerck3n5sQ490kM+9gwA1OPPMw9uKWUl61HlSV0Llsy4e4efTunCuf
FEjJ68c6GiV/DI+G7BxGhw5m8UxFRLAOdH3Y9+SFRC/qZwJo8bJ8zSdd/JAJjE13wsrV9oeJAS/V
bV2+o8GBBRkU86nwp53W6ViBf/cYOM9D3OzCzMPXOUIc7nWOMSrOx+UQOs7F74cdGV3zTNB3oWle
cqnbY0++lvAD91F/mNcqAMN4EGc4fkXzq9lgf4Cqtgz7zngIMfcn9UvfaMxzitGBh6KxcC4J1GNr
Droj9XI74Xrhhjt1cSjBOtC2U2nQnFmG0sQ+wRZLyJdDjkHtoG4z4hDor/ORHxs2HxA+RtcOeTBE
qFmUfJwAWDd7mch9CqSMVx71Cn64oL/A5S4bMpAoNW/HdbR4NCZkpqFLgEebU/wALnCyc9v46I3m
vcN5tAzjmXWQUgHUmTiXlSLm6hs0xlKlTm1dNHkbj4PpSgEOSdNCniC5bZyIhYY/+iTaYbrVYffj
RJN2fi8aua7qcroYIh3hCPIvsNebD9fgSEdQBVTfXOjd9g86tN8tXfRrOiRgsHgjPlQ4mmlYchJ3
8uxoDEO5ED1rQm661yBV08LWhpLnLs6rrWBhX5AKQabPQO+xG7UJfi/JDebu9QI+OMXy9Fc3DuMv
HdxS2D5HsVVwtRYA5wZxamgfPJiWNVtrnHGjUqXR+hARJcqaa69bHEJK850k8EIPo+45rZ34BdwM
8mnO0M2b5+Gx8lbxDBjUBw+9pzsbOnJyYjB407xhxCAEd7IkHcZGSvKzUzBHQj+me6ckwgoKgq5R
M/6CEW1eCfCEF0W9S19pzZ70+BXstXN2kpUorYhyTO3WJkm77zHfHsyG4VowUvsECtTd4xdYmkH/
hC1l3OhhqqGhk3BHUiZjTMrKqdj4hwnLbZK6l5nxsLGGwXuJCrBm4ZAySYJ3h8OtO+d2cs5zHcEm
Z+fx5o8JwsWwbAklrNQQmkcYxEydavHoEsUZhiiWqyDc1bL2qEtSGumxln024yzV1J8sQZSuloY8
1YTL91pGb1SWOnSZJTlwNUOcIRgVa4IHtPBNnn7MNKvca/M3jOJaMmTmvhymsFxE1YHz57Zdj/Z6
EoHJ61knF9x1N8xxOplJoDhDWNNLpepyx0QOP7mg67ML6zej0Y3fCJ6cHTNgMaVw0LuyjNsWEFQl
jeKTpNVPXYT2YoIxsqKetLoGpf/Mh2aEgDb2F7ua3FMMMHjA8/UmSEyBfEDaBbiF0mnV4y0dko0Z
tNXBr9KPLi0SEpHQy6mDhsrBHEl2jJvyQgZvDFM4+xBxmKitgkjq45pM6qfaQwhZA6yI1wQJYdZp
aUKrE2SiqBtPpKFHjO1K7VTgnEMRWoesq6wDt59tMTn+oRSA0GrCj8tp/GKojhwoi3GLcsMlR4zL
Bg/kgrkep84+fsYOaO8gD56dMRgWHGnlgldyU5uAxPWotVaFiMjI3FiS12PXXf06HDYo8S9eYmVP
9Oluicl/cPAvt9KhlC4Vcb6mr/LsBPgZR/OMWZu4zTVp3Vdfr1r826gDtEDGu0Tk+qVhFAWhzsIY
r/pj6w+cIkP/ODD2LumDRfQd8qtVMMzoW2cJStF8KeNim3mCqj7WDcgsw5EyQTiTDBLSrlc0ggfB
e5u5C/Yl+RIHuQQvwCAyJaj27tco7K2NsAWiEvwvYOySfrpjYcaboJliJmvl3uumYT2VnO+rvm0v
k1NhaNe9DVYyFqkRM182JhVhVV590hg5ZaR4AfQ6vZmjUm9p+qby6RDXcfdkcMqjpFUAIgnkxsrZ
DZSPnGU5DEjiNIW0HHkF3dU2b58gS2+lRNT0YC1JfPKXOPJ3KQ8fr4cfXGRTviKGlXdTTGquOTUO
WVDdlUZAyUU/eiryAKRL0JhbMwgsQDLeU8+j2mWCYqMsKTFHMhBdwHVITtpfmkudPHwTeruwnCub
NqhlsC1vjhZdp3UKKOQ6BOMvosztw2IC7VbRSzVRO8loFOUMyhvHgqUIkuJUxOm6qybtGAp/WTK+
WYyhiI58Bp3A7G5dTkGrZXM9dikViDi2WUYyrWswoZh/UOhyk3Ormq/QxcbpdGsrRBqsegVBie9b
rINhi3nlmKEgutNQLTWPZLARVhGmnnQ71Jl+8BjGwW4NhkPgAMFt9TcDQh5N3JC+uxafUC4JWjuD
jSEz0hiZWkXBZO25K9vxEIcPgisZVVRsKT6uEhzNA6JLLLQzjz/m6fO1BXwD/2y8Ae0JTy7gvSLk
vNgOzZzHL7i4grFaVjW9H1Umn8YyFvuUePiS0HqxzF37I55weo2ypyXdgVVT25R0dKWprWVDyJET
3pPW7XVQfeTM3OCa8tcS+iKWBHI29ERDzcajtIxy2gdd3dgPM99j9M2Lje6/d5ghLYoUV7vmzUDl
Sl6jwqa5THOajc4092yvsXrS79TU41LaRYS1npz/vzGVzZaxf3W6ITR4Qme0IzHi6aaJ2+5fLWU5
UYmW3HazNvz0U3LASCUW1qnIT94gQZAzbtDL977P9zmN3uPsuh61rzLN15RkTwKawrQUWEj1lgkL
h6JFj8vZncyd2TqX2fHhzJ0wVZ794WqHs0NVi//7I8Ao+L89AFsI1/Q4epjgxf7XB5CQz8mSXmvW
fDJvs0HY9+3mQJKX69/4GusxbMQ6+TdePF33/g//rWfMPjzB/2t5/82KN9ZTR6LVbFn1/VczxzOj
D527NAroJ61n11urbz+0sPZPaYgAmBhID+Chgxdap7MM6cHuQGYat7Zp8ncNZhZyO/wez94MGkaA
TjtnfQAWK5luTk7OkYA4RMhjb3Q243+cOy23Evx0Af4PvDdc8ilz1nIgwAb3QpwMcaeNG8aFad3B
HYkcMN0uDj/qx7UlCuuvIqNyt4rcs0/VGG+3HTXBB7wOuMHY20MQrbLDJw7TVP/CEQMqCOBYKPPn
zLIuTq7eQ+keOi4btFUKTVK3m+08HXpgHP0h3PVjDtSGE9SBCPJlx8UtUtYt8Sn+tIoXozN+m5p9
LWv7UQfTq5XNLZHZnrIdGqc87TGN/lEE5PhMEgRDHZ99CRYsELtw8G90XqCLxi/Bvc97jHbqOczy
mw1yfOqTz5F5khfbG8aad4fWjX1Xw4BJyHlNgta8coBL6ya2sfMi2W5CanQX45DQR9FG43uUhBiI
YkEWGr1OYqdaY6WZNQUy4m6saSQ6QveYUy+mYUr6+07+/37if+MnNkxsvv/yoV99NV//8V9248tX
9vt//Of1J6rDL6zDeRMRn8FL/M+/8k8vsfMPkxXAczG22EK3bGyz/+UldvV/mKwJ0oGoYs1mYhaP
vFBNyL9g/MPiFz1MtMLU57/1n//xTy+x7vyD5ZgSGtPTPVMS2/l/8RLTl/ff1wrbZWkFVCNYLkxh
67Ot919su1FHYsUssIIWDnKWg8DKKjnNu5/xohXO29SoE9agM+v73uzpQTbzZu+AuAK49pv4+rLQ
YI2bws85fyD98slAtMRgnJdc2J2mJYRgrOq6P6fvooOs1tKR4rscyho8CXUYdwtT69j+6eMKVORs
c6/ndjJ5C8xUM7YigNifs4TTPYZcby9jP6aHOT8jc7zU2d9t2H+WNgKaXcIDRMnROkE0dJg+2sCE
K0q0C3xNcso7LBTA3CEZBPGvcfZqFkkFPFtoyMx/6MdsF8OzsFpnE8FFOTpQh7kS7sch1Ld1H2lk
/MxbBs/hOqkdvjLjmR4/INTQW5y+3gc6901J9/liGisGtJT34VsmQkV/k2JkAeJHc6K773pAGheV
q72Mqsg2hZXybLNuLHGYovt61CTHPNGxDVk8ke46qyJyqfG7gzjm+0ivLJWEY3POtKjP7PpKvOpJ
/8LZFX6remvs/GGp/scCFJKjBeWmxbigDXduZXLEsBpCxG4KkixzvGXOgfsd3jV5wW7rtkb/Kw6i
KztZt8EEixpjsuAEaTdcKmFflTkN+1yobE+cjvuETV5wPpvGLUq93TN2S+iYlLYvbyCoxMYLXRul
HwtenUFl6EiBNa44yDCmdNWLGcaDA8CvY7/hYX3XU63bKdbgNQh1SDcOjSVgog7+gC/O9RFGq4Q1
vybdWXh5/BjZSZqkm0GSrbgVQCR5d5r1JRiGK15nnK5dgEk7gRMQmVOwMUZ84VDb71NpUdXJ2DMb
zegQmFT+kkS+KGlWDENceaUUJV9PQ1GcVFX7Oyds8mXB1TRpGg1sGrvhVDXuzm8n+46XzR++ysSB
dd/i2wmbDjqJWwAQFgVz3O7bZ+iwdmdQ0ABuqQ/tm15R2kUgDcgrVu3e5wLhajrV3pk8loH9bnjZ
UcmAuZn5jaK7BsP+HCpr7bgeSoRpXFuPmXjZPytDWptCc9K1tJ9Hp8q3dSWbBS2c+O01r17aHBDA
ezMA13UHKmzAATPAEoSaBEm6o+JkoBtvBTnrExBOsTE6jqHA2YiqGbDRpeZ9arX1KTL+VeZitC/T
5dBWAm9cme71jMYslISAZKZMVbGhuu5gCQPZ3yFaZm3rUX5WgfxsSXguypXVyhYkYHtJJO+AfJrr
Z8Lflow+8oa2+tzB6yR4MtrSv3Pt9DWfVyaOuaj9YKn6cWsnuZUtXUWuB72cUPBVjCLeG4PT70Kz
gcCdNQe6F/NjXcgKCsJTq9WUSE4T318FI9eNKSnruEH9CnxanIpX8LzaPpumE0TJfGOI5mRYCf3M
OR5jDPXJIsyi4kkp9eN1D58JPvd5zz9UuhuRoo5oTLBxBuKOxZ7WK2avBr7CJqUHNCjGU2/125ih
0qY3Y8q+sFmgDZY/QdWaN62V0SoWnQF/yodYVVIh/PdHiVGU8Pa0fl0N9cHyqfFpsyPWoOx3oNpH
EbSbKVfPOWMZ3xHGlvfD25A8aI2c/mQTtEoTI3mBl9G2CAMafQhLwpbmqfVh2mQE5Ta1y3SxAs/m
p0kNHi/7Gsyq2QjNi+gesFmcHFxUpjF1a1EFMwFuor9qlOc2IhMOYnSvE7VcjA4oIcfvQTtlTsJ8
sF9LMBGfjZOc4hxMgV432sUYWxACPn5f7OQNqyptu9JSNzmbksrCTGZqnIdU2sQX4b9bk18c2iZa
lIajkZzsxLFN9W1VMwMrR/FR0sD4Urv9yr4HQaV/o7dyr7Or4VboVglTGEXP0N1hJ0ghs4Fmuxbr
HcXHOL3ZaL/r2pquNZseuA+/3KOGIKYoHk0k51Q1Zsajp+k3VJbu1Df2I1G6vmY6UR1nOFBbFgI0
lCa2rC2Yq4kbM7naVhyDFxj7eZeZbkuJk4X8laz5ZtyLxFG6T11uTzGmPad1E5q6jW5NEFqyeZj+
NspgxLvyVy1jawcmYGcq8ZNN9sylJqTnyLw+D3hBd401yrXUj7qs8/eu5YkKxxFGAJlpzthHIAOB
5R/g9L4Dm2pZ74C6xLK6ZDhS+vySATozYDYCV0HYaa3efq0RgFUtfw1xNly6ST7XdUDmou/Y0rN4
13h5BZCBV1F01a6rZXR1KgAsyAvOugxbamcjHziVk2BqYXKHqcvFi53zNvn7BbwSTS5D7e5KaOqL
qLS+7IARkLLhZfjU1e2pBUFqa8ZoE8MW3RL22RPfsR89jcKq97RXXDycOxp/Tf9eufFU1L10Uyw3
2AUGKM38NExsSPFOAyUGiwbpxdE8qsl5a42EBsSKXIZP2TRoA32diQPAVfcQWEN/jIw6WQiuu+uJ
V2FleMZHlnAUINx5wu6/TkMqDkwMVN8dHF9as2sK57zQAGwlpq3HgDPBmbGoZtcHTVzf5LGTFSXu
7JRWtofH7y2zJL4nwr8nGzEx6LB5Hgy4gC4DjSHQ7uEE75WpJq188PT0+tqxHGLPdsiOR2ihWrdi
6DrgEgRBYjs5alvAhR5NEpYAl6EA/WHCi7AqwhBoOGOVLHlh7mo1u7rxrxROQXGpWg8DVvSk0A2k
2LV2fbQ0ka4n8HGDN9gEM8ajrfHbVameiSnEG/1dkfLBpPwyFShXvo6bd/Chk2ECOgCx4agnq5zL
0xSfKNhlfjC3H5cQqjUssEtLaOauDb1tRJwkVIl+Az8ssATxYQwMk/dvMOwNaP132iVBGQ4m1Ow8
wALrlqyxFz3ECaJo1F2PTR0shK7CU6WPWD3aChPJNMEHwb28szheMISvvIXtEfZRmrPFH2Wh5AXp
pfKazdBOf5IxTfadCjqOTUDZisJmG5e87Sc1eWf6IF5t4tmL+Whr9q67d73ypNz4Ppl+uOC/wiUn
n72mmKu3lUVmQRL6V4i+gG+GI3Ci+ub1E4kOFrzV4OJ14o2iHRPKkmPZfaRuLTcFhvBtlST+YpIm
cVXHAc5YT6s+FNqvnACrUzcmqTyq30dl/sJ7RpUk2JPI9duTV8m70cbaISqNYl364zwbn8Raz7xx
bYRDzuTTviE3T7yK2V7YDQfwGLAXHQ/uKQwdfamFrfMJeexltwk5Xn2jqyC0csh3LOzLU/nRldb4
9TkZHM8MvfxgbMEiGivtoUmK37qBfxkuFB69YJVyeH4THjBM8PbaWVcdRQF5vaiGngr5NP+ykFaJ
Q2AGFJAM3WqEwVb4w0eI90tvRMnFl3beciSjJbhAoyUWiwHsxalX4RMMqG9WSNK1MrkiUBjLuo33
8SScO+9Vg8B+Wv7M/BlYAsV3YGfOMkaFL+yaLUf18gLIaq4LjLUvFZHmwXH6gr+13RW1R5bB4AMA
6kBb996zQXvAax14zJZ8Cfi2mqw3bHrRFrArlDxX3BomN6S9wnwTmI62Vm5hr7CiqC0NqTVsMdsn
ndfIR9hMxqm08SgAEJAPHvslqwPnmHfhSahcvkxjLm/zz/TONl4Eq/itwocbNgfmJ/1JtfEnsFlx
jzMfuoBW6qusnyuxSt9OMEy7JVVh/LbnpzSjFP1Dc2hMAZvtr1x7pDfVy93ryFjlmDTZNa6zV08z
SZKMOjh+kyIw4Siq2dy2upiF1+wwa38LZOfL3y8W+aq+9K9tTNquHtQG7bW4NfMXm2P4LXCXDk6s
Bbjl9DCh3gO9lzlj4FM1ZFelmZj1GRN1aawzKSvYitK5LsrXy01UM4IdPDcHV6U3uyyt7GXBTW/T
GnAeJhz5wKu2gyLYWBrQaumnXXILZcszka2BmDcPZ0yNzWyKgwmKx9zG3ydGDjlM4rofxM8+LYPf
RQKoqsAIoMzBPjulq9+aeb5riFfl2+Mv8l109F2sSrW/C6c+FFG/rLqmeLMbprh+bX86fW9tjPm1
Crv+24L/cWFH8/TqbpU58Rvz0Gls3jOOuWsLcy2BaW9rG6dKiiHJGjxUdhscomlG+CK5FrkqB4bW
JC8KFBkTKoApCE7pl9F9xeEkD0lH3WEU4nT0yvAKedQ5mHi742CvtdGEvzJ2tp6HJwL60HfWFuVS
GQVUyNZzqQ5sn1omNAffzO9DAvuj5eqA9rPE1ixXox4wufXnup2kH9ifEv1g0nzp7aFLDafMtrGS
hE9sKmrGBelLvLYdnnnnBPKfcdQ0F7KMDUNox9i5GJKBvFfRSfXcwO3ydSjT7ANp/kPjJXhS4dSf
aqOxGIZ34jM3+jfYXM6TXSkisyVPr+Z64rMNyhcKebPnIPS9o1B2tPr7593I26ZmVfzMVyUSjaAK
AuNdjhlLOf4h22NIGXE3rYqFJnP3LDmmDAo0kC6HhXRmnnxF88Okm1Th1K++g1xINGaZGfDL8wFO
DO9jGt5a+xHpwTYAhLrE82bv0iyIOVI0FI1XJk+XU+ebppUTFFg3vcRedUKXHQJnPnBmFwBYNtFh
Nwbfm6DEpYA58riuZrVcPpXTtBvPUdbiVzemliomOrwkTeRckrqGPAUkTbtgAuYljsLgNGEnxF92
L9yV7YslwCf9rS4a4wjjPOfDxoWDXfhOoBhxb4j7Ozk5pumC6EomgvhY2X4GATIyt/gm+UxMQ7Tu
9LxcyxiAfJczEat85W0dUYYvRja+Go6ePPujoDEEYpEdTe2aDBEFkAgJaCj02BSlzoXfaqt9xsR9
bPH/x0XG8Sxp0udSxdzDJpFuGg4bi0Zrq+2Yu9pZhaN2ljZXBbd3zJUMtGYh/bS+IneRjDI73MXV
mFEtCcHUanlCdE6/kQy851aE73zGVZi8R2xWT4y8jFWUMVtiWrFg5Q23g1cwM89SmiGH4aMLxIcT
Wtmqjt1Ha+reqWysF3aIaJsp41y7vP1rO2u3CFQJYW73rtTYHOKYRBNSDDNtsLm6gs2UJKQ0zYi+
ZlwrgLKoxOCMkRfPdG/nz6lJpyB8OH+q/jCrz7IZsYe9jvPfWC54yOBK8NiTCNWxPHrWb6igu7hy
vI1uzWSn9GFoxi/VTB8jcGIoZd3HNfWNL9SkrW5ihEpmnGnVTwsiV7QLcpmNpffRYaxb2hktUnz7
f5SL2zRqrmlDOadNlL+YTRIazNCFxiX0MIXiVPlV+BqzMJdZtp20plrB8cWk1t59jRC2iM1Pm8A1
eaGLj4hMLVbxg0GmoeyEQZufN2fbJF+qNXjEYkavK78hhdtg3H8w1PvUrcmgrzjNd3/t/z30U+Vd
k5TsoD93GiRNcaCxtEQKv/ZZkT6PsaRoE/PVVWQgSVAgbjTj8v8b9fCWyBy3KJDJpCSnbLkUuTvz
l34GB//9qdc4pNt6ehMKpG+f5N6N0pp9ibyERWDctzGbdFQZ9nHoQ7UywwG3gCGo2ytFxX5ZpFsw
uJu/dHY30K21FVFYMOFY2iaVByM3uavGa54NqKRH2JWUfNJS2BqxhwGoByLjvSpG2F9zWqgbK2hc
U6YdQpdYbxnX7xYm6FNde6cciMKj7BBRWosqjOzaMtI/pEpGh1FgNQmJ8umqfUEmIGQe9MGalZlP
WUHJeV+N5D2TAGxISt9ATFT8LcsmalQ16d9zXOAbE1fhoiwyfWO28Fg6ZdrX0ZmAsFT4yvze5Ljs
mvfM1vZkOY3z31+KnLS4QqtcRt0uStPuImUaXxlYkLcQ6ti4Ml0KapQ1q53OoRbL57GEZ2Cce9ew
vq0u+tQbXYGkTWhaTdUWAc97L0D/rWkw5rtOI27xdJSZFPA8jGhc2yVVtKE2i7GiWhhG8ivo8EL7
j3nnXDmQa5xKUNJSRu9WGOKO15Zd4P1UTH8XCbbUs6+B8SvCD71gdsyYCQe3B7MQNRMVtuDAgqjn
AJcMRm6HaRIhBmvZ2XD7DVmSgTeQuzSxWBuIHqAU8S8Kv3ifXmVWojWXNal/HYUsaeyUxgcQQTYd
kAWZ0cwxy6UN+wMvG8qzS22rJnG2kDRdpF3G6Cow/th6/ET439zaNCKgAnEbcbznMLLwVyaSgSqh
Me7k093PAmdd5dTNdjrN5fZwrGtxdsLgs8hJdZdxPEIWNFG+/MphzmMEgCTH/JA7zZc16v1LXXr+
tnCdHt9cvpGjfTax3v2GALADa239GehPLgYHiciUzWUKRj6AffWmQste2/45ovpiBWlfhEOEW3m2
34ksWwdGPl6nyh2OvWi+Gu52syIiP2Tv7M0Ia2iu3QZZpSfXxTLV9M9OYZD5TiimMiaT4vm2IthO
zv3qE00lShxl3/UQntqKnHSVR3wOJ2M3mxIWIoxwMdKSaoLKChwYbGGmfYJj4ENUeizkRMRzXwEt
rob5jDLdmLH/ggcI5SHINt6U/AnGi2OwWWFSiYFlcfZrsNEowu5+xT3XN+RuaECL4eNSnfFZ97Rx
/k/mzmQ5bmTLtr9SVnOkwR2NA2b17iD6lgwGe01gJCWi73t8/VtQ5quSlFk3352U1YRpTImKYABw
93PO3mvnIDLKBg2PPw20EGusQ8pf657c5FWO/8YwyNei0t51dmzucOmhLe+c+oZ+jL7Qck8cRwb0
/K/oPDTaiyX7CI8eklFP2K9lBo8+I8b70pUgvopxOnQDKjNrxDJnR5wn3BruRu6huTZBMK8tjj+Y
bbjzex+vRROASYLtbbIGl/3V9oXHSWgqlxXCoF00+O0qFp2+IY0hZUJAoIVBnaOT23QZg/AtLOxn
hceBc5xSW9Gr5NEV7WM7Zv6HwO4YaN4Hff+etJTOfYSqeN9gpcpI4N7znKe3IebS1m2QuPVAlZBx
HIb6ckIYmdvRs2GEwy3i6bekax6bFnOXWycRCieRnWKcPJGncbKpM3R+nbux2yo+axTLq7xpXpvI
STdJ4UZ4jtLgFFrRa0RX4Do1kuRusuLwizJuMDiF7EcljXtHawa0xYTXF5EjV7RomMbO2QYo6S9m
3SePRSlWpejEPseIj5a7vgkZx0KIxU1ZK9EjeyPojpvaPQ0t+tEEX4NS9mNm2RkkyzbahDrcL8+V
6UGfayuGMxhCKZsORm2s3TbrLmqbIOWDVsVIRPln+F4042mHbdMYEGTSc5yz0bSZ3T6yUkrxIQ8P
orgn9MM7OMj2bcjTx4y7t9A7/fz9izGifonqO9edNJTeqK0yb0+uXl/I4JxwjNzii70fa7bIiGzE
P774cAHrsieMm2h2hPRSnjH3rjzjg5onAEgawI1pIcpnlVWckt4A3MvCNlAtWDr7c8TGfeIQ+Mxv
pVNT89YGUBZFhaUuhGLSOWpZdSOlmT3eBXk1IPabegbItbUDluZhuk7ImeR+3odJbdPbNxBTAJDE
FQp1MyjamPYGXY9CCYqCiq7rKHWeL6wt92nMMtZZij81dXKylHFJmJJtJ7Irb22GLaxM6y4Ontsx
DS7DMASXtuSq5ZY4VFFzRtqqP6Agj+6wWyNSrYEQOom2/H4AiGrLXIEQfhvJw9qXKe9myBF/e9OU
rcbJtLY+9dZZ67otB8utE6bWK46sReb6BysMzyDhmn0AfnkJKpiTuzEH/cSRzzkUO5/4HMx8BKJD
7ZhMDPZyomvXLTUZSmi6Am5DTN0E9mLv4x65kI5mLvRSvUkV2Au8ZvYJkE+y9gbA9+RKmMtc79Fl
eZzj0OGbF1FoX1qZRZvBAVU2khN37/Xo7Zn6XggBPQfC7zlx+A1JcRV5RDJnoIMRF8pyhygRCGnU
4EPvIh9aQkxG69QeGhOPT9UHMJfDaDgTceDP0cAerVamS+zaN35t03hB+b6uo1cvToJ7B1cyPvdo
j+NTLNuyM1AnMqoi+zFgeSoOPIDVDG+IAGLoyQ7P5yamaXJINLSlshx2kyD0zvG79sHN+u82UPAR
c/9fL7T3nGwtPpd+2sBIt9dePdF3x8py0I2wIt+liWFAjkQN6vExjA3rNI7aM/2QZEub5hWGz/AQ
SUxgcVwwldDJ3OV5T/a9aUMaHBmDTLI54STgQBGB0EJ8RrAUmtU9qZrdnhyqZKPGBrq2yS6Ef4Qc
m769SauafQPq9Dr3nWI959jUURKeVA+E2GdMPQ7NjRUN5J0FW1MGzcmZ2jOPJ2BYH+f9YA/RSyNw
a+lqh53X2fWB+TIkAw4jMZN0tS+O2z3RB7QXDacyf9Cf4Np8yXyx7HLjoZpLJRQ648Yua3FutgBl
2ycM+e+mbRw7AipuyRLTNvT/zwLW1VITJry+FgmnSMWwMSKOO7B0ey5Ab53Swdy7itFDGDMzBF18
W0gnv1Wu/VCGXnuTU2oiR7eeA53dFZojz6Mh3GUth3dbiOJK3lBxtbUQ07cpD7nPyTfLMJka9adv
hvNkMO8vZaOR3WJrt5hDu7n5gPbL9JMtgm3/oMVyYU75bcVncC5bsPu16WIo7I9j3PRHZ+qB9FsI
Vd3vbr6Yh9jsUUymnY8+ZgrKW6eR5oEuVrrR3IjECiuNEftY5HR7evUQDW6zLR0HZHW+Sol3xx3V
EVmhy3rJukHjkVJoZ5VhQ/0d3oVaFF3L2uSsWY/ZM9mMeNFT4zUvwcy0nrGy7faLY9MnnVPOlSTr
TCE4n3CsKtvfGkZ/z3DqQSc/MBrTB8ef5fENEyP1UpmGWERleiUsZQ2FGQlRJ/k3Gfb2ZfRScv8g
BEei6IYzRT891+QBLMjUZcFpz3QhMrTx4lHCOcGfsyDkwbkhbmtFN9xEJUywjK6PhKpRcteVvepg
FzIq7rq1WXeUvmjGFo0TEU5qhf7pAlQpvKgkeEl7Yo9KemJKYIBoJ3ofPEEFfkzORK00t1WgoI5m
xkcMxP1QEt2lHAYIcTqcetU+pX5Y4oFuPjnHnEok7Y0MfM5OBdaSHuQFFC9tzsxG1v+1gBeOpuqt
ddPkJmWRMZMEyFffwMwyKrlMHbfGtsGRBYPYMKTxk+EbZ08ftj2wfz0bb4TuXFzIGSQGDySlkRfi
Gc29URhPWO+DhS1brNkJR4ggGl8TqKQyT/BeSe+16ExmYrV6RFmGEhsngO8bYCpgnqQF82tc2hJ9
KyETHfck7RcWl2pOZxMW6UkOnfVVYZA+rSV0DV3yIltN3Eicsx6iTrwB7couaozCCZSuQRy0kmFN
HDvDE55va1lhLr8acY5+cqD8ywxFAoGrSpDG2JuciHIkH76O7H1nKFH1uY0SpnBjdNLQ4L5gtXyP
Ks7RXmeiLUVfvFZz/yconXprd8TcIysnNwK36Ro9dXvLzVGfkM2cMQR3D1Oo39DWPZBhb12Akd7b
TEPWDvPhZZKW7a7sUXPl5JTQMU/x+nl1grNyxmBEIr2zdGPnSPcV3WpwAfPcH0xZfyFp47HCRYF2
Q7v3DdyVMXKEzSSwsbhmU6OHM7LrYNvXove8m2IKApL4hnsyjw1o251PQ0WnLFH6heKMTakdGWfW
jJiEOa4xqTmX0aiK/Uh/cZHjcSCDNeIn4/yBPqa+zopv4QRWmBwcg6hGJSa6J8J4YVj1Sl78rhba
MnfeXI9+0GA9xX50pvbdgLS41kk7e1nRa5rvJT2OgbRuVOtkPBuQDizfx97WE/fr0KMM7I5hMJ+3
QRhokfq3neZkh8gwLnhCNOLxcCKlCr5d7forSIn5EQV1uyUk770lPOMosL0uATqhvdDLU+PlgvZi
Q2y5xbCqjliEKl6GDNixZD1U08pOXLKnDMykaZA6q0GzVoEsKvx+aMA53tCR6WIiPtoFx6YKWK22
MAFCkJ4BQmYn1rQbaRyH7SHwg2rptNMqrkd6b7ar3WpRd18VaHzEyERe0AkkbiYADdfFb0nFvp4g
bAkLxzozjoKEI9hycVRdjSYhMQKfkEjpqHdNj5EKPYeq6MWMfnKmqWRLDVOx9Vro6fskUYxrZC3V
9Eu6yI0oCQqaQQTCOxR5gNYQZORXmE20PkZ5pi/Yw2XotF0XcP6OGn460785o+4eTU1eREsyldPV
DYwFUj2lbhynvm93zFZ72HnudJJCRUfHEjj1IPsFWYzcE2vM1p4R63aV28zn0GWOwbdwFNlDYOjv
qH1a+MxMXOMS6lVjs9tKK6mfNAHctuose1eWeAOJPnVP+M/WErgL5WjmrM1OzsFmxMLWcOeOikMZ
hY638+djbt/RdAFqtwZvHDxM2YtJqpQskTpbdm7dIF62eDOEayiY+zZRIdvU0DTwFzQN/alQhJDb
w27Ad3lpCSquMXse4P0eDNa5jUvXC7qCOMpR878VyXTlRWgDEMeyaM08uXJWvwmjG2wH9RT5r8Pc
dE8iZTz1ccHGCmUPY/fw1UKi0JjhsY0GC96Dw7C9NM4RytIzHf98PWQx3FoesxsUXXd26YYrWyuJ
p6XIT8qkgsSIWtWOo43jshUxu1+IuB34LZqdLtqnCCXGovTaq0X+kDYy3dZt51GbsPgyRoqgPnDb
OjzOzUhOiCbLhY88dt1U7XuocibxVBtKljxHg37tRfJUE2Ua280nIkas3qiog/LrFHKO9hXF/kgp
EprtHm4dQcb54BD/jTfIZsHPR9aFaJLfgjj4lg5zZTZEh0IRo9pxYmjEGCxqo2ATqvznylVI00mG
k+Ys4moTZ9GICe5YRB5YkTX9njozPtZDO+MJi6OZ4EGFSmKuO5fwUZ1j4iqD233jtOS+PtNkJuC4
xk6L7fejOJODdi47vGYy/aJX+rXJIxwK2KE8pGmdVpur0L+wKcA677t4AUGeeHh74zPcQ+lTkxTt
yZOGd0QHfcqxBBXEFHvc78FXDt10wDMUIXZgIXOkbVlISU/XfVW69eihF5yU/TEE48kDg88xOC4W
WkhCfF7QuYqUSm9yVRIHLgAb6is1tPd4eKhEE/+q6Wm/95lMch8zRlZ4fkGbYVJU49GYOTnVrIxp
6/jIHqvd9K71IZ1K27r9ARd4e1tFgJs9oPluf0XQYp1dubUjcGruNIcB1ZV/KrX8Vg9rdShoAoAk
aJ88RuhDo4JtL7kMNO3Pqb0fo+gskFHh7aDL5RDNCgxhiToPf5iwCVuwETaEvbYcY+OWmSo4kuQE
0R+iGu3xBb6bDTiZI2nbb05Qbu1c8DGTY95HJxRnGmIrDzCbPUU7yK6cZFAOPiQYXJzsJfTce6PW
h9sInMDRNXWO9z1Bhs2UfFE57dXAbV/UBM2Q++plDFoUfdSz+L2YbrbKPVQWrYZA6tgQqXq3mSPJ
OlM4tuMqvEJcfx0glZ1Mrj4VcHfkhHwALLMLDYzMRPo+qKDkUlsdt6QPMomCam6Y1TuXfLdgYJKm
DR5MCK7SRNoaO9g6cHh9zfQIBAM4FDjUFACIT7ztGz/LP12Ub3iEu+VAChM94VhuijH80NXWMdJz
bzLhIRBprUMeAci66GX2lMxasSZnYBw43XbwWl4MrStHIZUfqoRcrCa3QeuSSbHMZBfcIcRtFsFI
vomSOEmh36xhHdgL9JyYTkBLrSyz4CjVdsNSmS3JDWRl81tG74WBeayizbUFyRuSnOuZ16l8myyU
ZiInwQVJ5nvcPowoBPahkz2g++CG9t6Ej32bs8hKQ+T/JQwYOXBKQZB8IFDn4lI6X0eShFaNllWP
EA72Y14/RLHdvsvSOg0ywuGvQ4cCrJGtiPdCVo/Va7D05CyA/wQ5BkxaRPvWNF7GMnP37HLR2uuA
1nsuNa4DVmLBfMCaDamkyMfhi5ZKlqp2YNoFmTExEzRZbBVOJC96/wk/biWqZqtiUjcdTEULRAxv
mUXjr7O/iNJFbh9mFY1EnSdQxNvENgg2xZJqJIhKTUGA76TpjJiJsW3IaE4HDY1ciXMMoPNjPhkR
M1e6PS1IEzJ9iGx0g2SjB842DRHetSAYMtLSMsMjGyWWt/pKD0yWxbDITzVNau5eep9p/kA37r7r
kDGZPusS40sw9woIEbC1r1m6MupWbjkrfGo9hz2dFjJZTsGyY7tcwrMZ9WNTdSaN/LhYOUX4BqbX
BR9RMMYqUWUAihiWXUZeeeDR+gAQHObZY1r63rZKtjoNPEzSKCSY2jZTMEDE775BS3yYXMTYgpEw
5La1S9l65GYZF7WzQwCLMVxWG6eqnlzRnHyoJys0mYAdOHEMZJk7+YDZH4XFIs3OekR0AFeO3B9L
PKcsDPnovTafmme8VnnJdbCQ3wa5fRfay5b6ZZOF2hcZIladDYrU2rBdCgqk0nO+D3AfR5cq1fmA
UwXnKdGX4HnJh2fA0d1oDR+kzzg7yWsIuvXksVNHT72FpatqoTuVpGbWmcVAJ559X+1ea7pHPST+
MR3aN38O1jDozDV5/Ypy0CCvYoGs78wkrFv+YDG4/G6B+jdCwEhCzZr6//y7wILwk7HIdm0XUxTo
PF13lW3Pqv4fVPs0erGFFc3EHLYmeEKSI5QMytlgUQGRC24vsMWqgyoWlTCCCMNIaDLkzx4iLoJ4
2r+xOYlfjVq2q3RjJqa7RHpIYcxv94e3I0ORTwB6hm1u0hWL0O70fU4c80QYmE9bfm2W8TcGX2wW
IvxiNtq5KJ18q9X2N5VpLmyQgks3PNqVxy0pxepvPq5fkenz+8PaIL67LVz2gp/fX2FZtNHTetoO
pP8sYXPou8L0sp2jQCz2cOs2Ad2+hV1El4bpQzwW9cuo3mWEFdfphpId3VpnfdUjGeCO/J+11swe
ng+whlWIdLL+x3/84emZnSo/fbP+7lC5a79V4/Vb3SbNP/6Dn0QdM//N/98//MPn8jeuGTwrUiqD
y/Dfg/hv3vy35C37+qN15r9+7nf3jGv9JqXNHS507nfMLhjofnfPuMZvhiFNm6sKOtORDhT8/+ee
sX9z+Z8u26c0YQqZ/NAf7hlp/SboHXKXSsO2FO/xX3HPfP+FfnwMHd2mi0fdglPHcpT+/TH94b6P
40blRg17ia6scW4EsTU0Qfww0Z6NAi6TLUu1L5jvPGcmpgCihLbRRHgt535z3UeGt9a18eihjl+I
Pp5WCajERRa639BJ+PSZ5ZW9TLIMOR8GMPZF63MYF6Bg4jjZ5UaUfng2QWwl/yQcXwLvwDD2OV3j
0uuZ3kfs/65uzqBC9Lphajd7S3mvONFI9lBgxDiUv016hb0FxubCbFEkprhKIE5mUZ7sSx/IIb7a
zHLHI/5MTiv1MUk0WDbBIwM7+AQVEIl7+uGA7yK1qwcYN53gwA4IfGcZNjOvgOZYBVN+jf+oWmRT
jcM/bAktmGAqFTMZMPFb6JHoyOm2eyENIi0GYOoE1pkVWjF1hpHhqVBtOPa/+VMczuz1udz2weya
gbbwvSZFBuzYO3BZqAyDXjvCrBNHG/tHaFQa53cTmpwNQI4G+sGp4v4gFYQhzsckScUTCCVXQ/MV
qeBYz+ndWGqNeFBPg2iKE8lnBbbwOrxNhYDu1vlfA0ECaMvsFGGZudJ9+HCRAxWwa+pVKOrxoLzb
OOW6tl5iX4eMfhZIc4JYXdTM7K1pSvU+opiok0+7ClHQ5to+5glfxVX5EKYAshgC7mNiXLOiebYG
+6YYmpPHxYz1jgCeCX1brmPKCJwHbfYymRJMbVXHdyONAFMd/anZebUVQ0VrD4PhPZiy2VHUr8aw
RSrOKRwsJ8vEAKU4JseVmXMW8g2aHrqAuDqLsv0KXB1qd+iFR+F1oGDSljraTBVOGABCeWx4zPPN
GOP2CNQ03RSp8cSshcaETjPRLaNyoRe32egJ8iBxqZil+eraBUQsMGrPVR6gzG+Bc6Tzt2Y83PgN
SpVY29mNzmitOYVOSSIoOHIiumhHWiXJgepq5YBgNeex51IfzaY7grIm2rDS8HrYbrXJnfDriEF2
Y3R+hbw/utoDcx8YW9haMJqE4W0zsprXNeIINJYqgKiOqPczsov43vIdpsH5p6ZES09F+Vus/+Bl
J3hWNQymrLJbppmAv2rxGvfK3s9TN83pGkiUGQqfsrnNawS3mKwiDaRSa5MWn1v2KbCexqLTrj30
SCS+cbmb8vasdD9bwL8VjyXejmgsxAbUGH3XoOfOurNnCsGUgVgyZs6lN1b3XhB2B1lpvJ8GXk0l
iV4CvAs9uiKVETJeNMtrq6TcJJX9HgWac5YDpxtbpOEmjcVnopyWkMZsSTc43hlexbgDpd+im2CA
whzeBqmdAc4hD4LOFG3IHgl2RJM2hvRumF+STLsdxKfsnFXPqfnDs+bIsWyrUppCKu5sFsGmwXkP
CLZHfQeiSe+2oIuyUwvvdM/o5KX4nmltReeizb1NRqbrbvKw701+kCJK197T0a0XOL7GpcxORFZr
O/qVI+BS8DX4Sy6RHb86BRoLLCngdA1118mcaWC11GudVnsl4FO1BLwjWjqAokMgpiwcWXhpTYgB
TBdpCI9ImMuPxMIhZBuUa3XcLOC2RttxrHf07nc0ve8TDJx7b9KXc5V8i2tmbaT5NVa23EKqOkYJ
DGRNZslylKQbSRSs5G1A+itVhShvJNo4egsH/xnqVoyKCPCRoKu3lOmQb1s9XPekT9JgWuoVbR4L
w/iW7E5FX8Wp+bwoAyvtZHbZR53r0bK2ys/aT1cVLXN64f1wF7JLLcLmPeZoRgPZUkyhCCLUM3tl
xnA0O2IQgWW/alP6rbNDb23mhrUsHQPH2rSuWi5XLTgJeZGHURusKsYu6jEYW2ZrPMz/dWI2MqJi
2xWj/IWFQXGXjOLdMeEvWa0PdlAvtiUoT3JXv+WJcrc2vqkFFB6X86Cj9q6tzD3cshKPG/b3Lt+7
su1fx/iCnil+BEH9BT+buBWW8Q1mNtpfgqo+AuICuYUN/YTExVt0gvgVeqt7mjvyfsRwe85RldsG
gjQG8vobDl16NS1q8SjlN1RxHe98F/hBJ29927+tZzNVrZSGuoAvkxX7LNt0puJugu2JeOCW6Vu+
8gnXRMbU8+38pU0U/K14vK2NUi4kioB7nHPpJlUyPoWy3HMDwqnWimHlBJP2NnmMHMPsA3Una1Zr
NjeZipwlM4D7QVrOwYwJmA9FSoO6rLSVibP7LkyQW+VO+TpRHmIJG8HDQWwdwJIyyU9DDgZuDE51
sEjXaaKUTpHvpdY5b0n/yWOyc5t6U8Wl9lWbh5cp3IR7TcNmDx0D6Is9lGcDcdZa4qQ4SBeNFusU
F773pg1G4+7digmRGLKtW/rNfTZSEspmtK91Fw8rs/PEwSu66Ajcz7pFVdzYRXdbuAWtcoctN606
cnMQQFsl0pigMarVaPQ0m8M8OVZu2awsZ6i+pIl+NfK+vUeD2eJFi87f9xYvyKIjo9LoKLH4HehV
oHoergCN7GOaDls6CNW8BhnRwULrCt9vzM03LSO7zhzJdfAt52TaUq5ZH5vbNIdGWFqNiSS7rleU
m8XZMiW3CAaLO59Rvq5bwyf4W4SjjJvIlPPmZp5X0l6hhgH6HjLZ1sptXaavdk24H6Ffe7QB+6HI
SVB1DeyykSmuKulWIQetKCzMB5im4GgIUIByl3m0UMqWx9OFPFB7OD9SG+WZ2WTjXZHXZ/Lagmdu
4rOpTQWiwdA400QYyNPjsntRzqAvQd8EAgFFLLNudiol7tIAkzTBH2zsWegcw6k6O3HlbOmPFezD
OcLG2MYE1iZ3I8fio68CEokVxV/ij9Md8ljCQzqjYqWu3Y1VZdFpSkd0FJVhLWIULWfQLxs2mODW
DwhBSLXhEhLut0ilKrcz+yc0a+MGTEN5oxpKeQm0nvhFT7/Pa5vVf46yQ5JQ06GIpwdkWz7xy557
LbwKaSRPz13N4VVvZ3BClvsnW65SREPbyEU3JYMJDn0JXIHRAks4tMnGtXcy9noIoF25zLJnezJK
RrHmiVEpTp1zEvQ32QQoa55oGwn9GAyLS0jO74ldHHTVpovcIfzP9ghvLUumiTklXT9k07KDWLxw
tRxDao9Xsh1mSCkKEghlWAIyhIGNemRG1IPiJn1XH6AS5lsDGwoedt3Z+dgBQ91/H62Oo3qV7OPO
Ia4CWnEFqj5oOPv5dXyva2Kbivwmbd5wp712FsNGrk+b0rCpAiznKnAueAfukfhMh6YAd5MysF54
QbJWQ/aV+XRMxKmHrXow79Cvpwsz1sBr9ESKVshoaAbdc5h5zkPjoezCjZmRlG7h/Gqiccc0CgnJ
iESphcYEbXumqy+rIkuh0pMwafbBHl8T2OKAEGRppnja6BClTLQSu+LnW4ibwtGh4DYDOOJYJTu/
rD4o5ROouVpCIDOyBaBtiGGEyNZ4ZOo16SXq2lc01qNtGOj5J3jyDzGQ4F2OnrNCH+ydEVP+z5bR
P1bR/9h+y2e8Q/29mP7P4vr3cvo/v/3fUWsb6DoA4/z3hfYzetF/W3zLKLd/rLX/+Lk/Cm39N2pZ
1zYlYMifCm3H+o1ZsgTCaaMycdR/Jd5J9Rt+KUUInSL2TSnjhzpb/GaZ9ACoiZXjWMqU/0qd/Z1B
8SMHiILdcCUdAIu5Id2uGbPzQ5mtTM0vcdA6W1RWr2GanJWpPwy2tXOjAns6N7cPlVMS6s3ZEmvQ
fV7qfwPVseYW0S/vAe2MxJvnwN7gt/v5PURy8Ej2c0kIlST/FJb7qZR+BiU4D/jBaLofHaDpRS2B
SIAC2dRPCrvQehi7ftVFEHGz0tmNhrXGImkQxtNTcvo90fHBZNHwr9qF4xh7uwQ1aAh1OxbJp5UX
qE4neviGQSRRM+4cDCucwFDHcPSfbP7YrNJdJliTRMhYYar4wsmAYvpkyGxYI1fjZap0WSE7w0Lj
Txv2sgslU4gUhZJv5BymwlVvau8/3GN/1aL8c0/QMaUD+0ifsw9ptvz8gbk1k1IUN87W8syHqTsG
WpOiiNnpTQQdnCybEdA7h104Ywn7owadbx2AQlgy1z1BbEMJ4iY7KAPHXg9/Xyt+b2f91ZubMxJ/
vZqGsBjuSFuQpPjLm4sdPDQDJPuto7caIW/j2sEw7cjgQ/TOgwWTdykm0vKysmYEx1vUfO3hn39A
fwKvkCzJB0TfyHCJdHTnnuWPNzV3Bk6wiKi33NpZcf88AAdeAPN4JjPsgmO0YHuB2tnG6d90j//i
ylgGzSpuZkuaPDc/v3IlK6EPkePC2YOdSW4AObDDM2zJZNGDtltyg/5Ng3gGdf3ycbusBi59Mp3H
V/7y8EgvFqjbPPStAUKmMobVniXttUvDj3/5Q3UFvGAcicpyKAB+/tUsbeKTnp9S5SQfgE9WqRZ9
Ntx9HQgJTCiIKcQefsY/f1XxF4uDK7ANQPExLd3Sf3nZgVE/vkJTbbVUfQhl3CbA5fyxQLltvbSV
c2aYSaltk4IHu/Wfv7himf3Thzvr9w1keLZpOL9czlA45kSTQm3NAOayRgBiXRjlCiKRAxau9w49
pwRCnFTiIkujUtuNTRHC5T/p9WMYIq1vY2eDMfs+ovHGfGx47gQHzarOmfrMf79MCFYjERXLSuxU
Ww2BIB6wVUBjZe2aewFyeBt1ToXkBbINUgH8fRiyCanYcCKhDpvqYIlm8JnjrVwXtvkOBeIGj2q8
aRpQt7aIl2qkdpVkcB2hj56Av2ZUbh2VxYBNLImFsfdyKs+RiY6u69VCDul7nhgzgpBT+FhOl0EM
9DwJqIHVWh2ssUg3JMkjXzGmYMURHZdbVlLa6dhBDB5pJsKL0VPFupZKrAGlvDhD3WJHHMitykXy
N9fJ+Is1x7XoSbtSN50/P3Z9FkpmSaFCDxt/4sEARkrAaOhbxxRDYiq7i93ar84YfzH15LOTwxY5
5M7Mm8MY55fWJdkjLy74+XR2GIEXL1+5vf9Et1j64WdpLisBlC2OFGZsr7cA8zvLiVR1wiJM5F5j
DD8zu/zzm+8v73yX/R0cFboF6BY/P3BVNJqZ5ZHvh0zxICKP4SLOW7tqb8spJkRrEY5zGAQc7AWo
mtU/f/X5H/95WWH8xcGDBcmx7D/d+UER1L0buQ5plozjc3UBt3whReMBrtIXqvRzUPj13yyerCPz
NOvXl5W6+D5aQBY4jzl+XLlLVG2akjUPnIs8rU7rcxZ2G94I/KEy/VK5/TMKUBbTcC7LIlEuR8BP
O2n0a1N4N1g4UcJiM8vHhN5V65/Fqud+P+ko2eDplzZSb7ZmG6+KoTE3NWjAgU3C2AAfZx6hbjUT
z2Y/IqTubetGw2eMRJT2XZ8ZBz/OHpoay1DHHFD3EDsVrUggR3Cu1/OQurRXKGMYyQ/Ra6pDTylG
AgIK7YGRycM01duoDT/TDo6KGZBbH1XdlXksTIGYVKF0eJ7KDEpffcU8/RF22KAT/SPSYFRrG0vL
Nm3LCgG1cwkhimFksG8QbG8ZPpNQztAiq7aJi1dLg/JUAOk10wwMDGWkYyMZ59QjZllbRXK9SZd0
QW12apQ0kbiyadQZYdnhQHGH2WZy6Myj9ySnnjEFp5w7zBXP80mmKoaAyUPyBZYhe7jbExbgP8ue
iMFQTyFVDDoq1beccQVmrpLMMO0dMf616uMdE+X9gNeVD/pbBzdt4SvwVTqRSYuwQnnSvUQ1o+o5
nau101Pa61iOJeWPDNIvPSFPG1I4ww6bEZh8z6TvW3fPcHXDpd9y7kPmQd+NLliWfKbeTFdu1+2A
7bTZNR3X00rSjylq7104bLXAvtGPw9XOebXKm2ssgsHIYdMWhpk8QVIrgYade0Zx/L3kc+oQSPvd
1sCiJwoX9Ew2EbI0nFqrolUcMfbPwnLrhaNcB57z4A2sJ9Je9WQwYaOiZ1ORedly+MVXr73goNj5
PgtIGfP6ZsWtRB26lXrFSc1Xb6IsMQtxJEUk0byTDbRhYSYFy0NlGBVWvegfhrq5g9hM+oMgr7iA
r5WF/IOkKS44DjwYJoIY4dOxj/v4AyL2UwqzeKGb+WVomEgZ+tBzA/ITjBu4xuNXDbtEUbcHf7CR
YtKRpXvXr+g7IGQrAIRlXCendC/+iLhn6vNN4/jWMpFkxvVut3B9HoXcKnrSA0jBKJ2YCPbafmYh
DdcN364GEhvFycIthpBsxLKNH1q3zG9B2rh0W9k3Qp3nV3bakdZbuO3t6DVm3+LZI6VMZMEOUxUo
fAs5hOPsQO2Ui2RgCiEb/3G+YwSAIGI95SJU6jnvESoVzP8I7CE3CJPjUWk68cKj6taWh6e3sI2d
TuFGZ615BhWIyUzhvPBjYObEQ9edtgFRFK4TqRElN/shK4kAyR/9r5oRFct5rLo0Qlcy3Y6PWjSs
ZKIR+AaclvBJdlRWcOZu36PrOIZDCI1Kukr3fWm+1wEzv8ZDu2EN3Ua0CR18M1hqFWjzynK+mZBF
Qf+zzCQC3i5PU5LOrIWQuLPMm13o3MAcNZmsh1DmNIsHqSgudsMpvzVp6BqSI4VnEJ2kzE0ZkC1D
EBVw8pB2UCSWJuhNvYWC7ZKisSi04im0axykTPSWblFedKck+5ETHklElyDrn4FkfXhtcUmT2Zyi
p5euLk5ECMf/l6TzWG6cSZfoEyECrmC2BEFPiZRvbRBqqQVvCraAp5+DfzYT98ZMtCQSqPpM5snt
2qJNFQKtHtA6IbNOQ1oeRjd0+uBuASqh9K+mbQPbF29KEkjoINtk6g+1rr2TBg4IW2Fz4dfI+KPN
hkDj/+7WUhs5gCo6maJszg4vpBNJwg+Nj3ZY7U2L9rdp+GaKiYKpRufeSmZtMb/rIAAhCg/i/Nzg
E+/nbjNm2Lmmst8RI4LgHN/qZLRvq2Zhv+TMnur53WL7gqNHMmVkoTJiNaODIu8hRgc2rDu5HhAl
ocF830Sv7Igl/PXbNacj7d0NyPQS5VXjbetZYGvvio8WLx7LVVRQ9lx9Osz0dNFp6C3LVa+VP/DA
POGBN7b1spVghA6VB+CVvIAXLe7uVUO5Nq2nVMd/xD4vKtbPb4zMfjjhHCjVeBR18d34dDMT09ON
OTSQ0nlIuJgwgqMhazr9EDU2e5D5cUydvWlly6YZ2SyZdXZ3FevILJ4hHDgWmY2APsgd1IzyYvt9
F/hHHKsPLGNuTsRlG1FkUfxYh1qqrW6hlkWlY+bto4MeV2Ui8FJO04H87jxfV5OL++Y35Z34JBCv
xaM+Gca1MQmzmiWb7XpkMxDXA3h4NT9rhLJsjQbnqoYpIEAWMOGIMN6rFTwypuUPaYFPtl99zVby
p8qKFqUg3ugspr0yIcM7Zv1V+TxAfe9x/kfdKa3nJ2vEyGQZ5Y2S4rq44/ckJc4mZVzNSXvXc0wO
sTMeK+tJU3A0s44rczIlorrlmUAmOFKk7YRxTCwYH2pnlzekUygCbO4SHawa238Y8hhCHL7N3QRj
c1CSLSbvOxaRa1/HW5XD58g5Qv67YseRB2zNuUewtiBr9FdVG+HugCg4QXR2qzFicIINdS3jzLft
S1Vh/vMRBxYmmuDRo9JZT3RXi1CAGTxi/Uyo4hrtmbccEQAAcCVo4yVnpTFNaAFF4vhnLGwXm9Rl
HQimdO0DlioIiuD2q8ZvLzOZ6v+vYEZ+0SbGkLQo/hi7bk+j3jzbMUMMMU8EQXYf2chHkaX8HcJ6
LjCrbJoy8jbOgg+OtKrHWjPOC77mgOQud+c0DSgR9vfK5p9mFflP742nyMt+Y4us0CbjpPVYwY+K
utqxH1n4X5Kcfy9NxyjwWyzLBnlqgZXwU8lAe25r7SJsEngZnt34idGUBojFgYxU+MxG5Ow8XibS
bc3ZsI17bRy8waJvkr0ZaJPXPHiN9d7xnW2RnXVBEZcHEo7KpyE2MXo6+DpS2926nXt0UQDcrJ6x
K+VUvJcyqVlTsPojcEkj91f9HVtIBpMBh7+sppMoMrlnldJvnDx/b0ZmV1q1glMTXJLGXBxKWyNg
FZZ2neWfzUOWZyRq1aSijtSM/w3X9ILrvsNtRGMY85pN/X407Ud6tr1H7NdZ1tWHIbXsFrvNQ2G/
J4ykTj15XdjwV9KrHpDSbrFPpPdblHwoDJkc7eyUO+kzS0vgYX1CgKqZHWmZEd6Z3rWIMzMoAEmz
2u4fTUIfq6hOjnzTBBVSN+/gsO8sY5z3o9T70xgxEMSqNtAucZjnlLdOHrpJgSgV6TlCEgTqiH33
muMX1F4N5P2pBLFZ/KQYcDZaBQWe2O+9I4f3HC2VxmuUWeDxmMbEfnXjjdsjcB7Ytk37ieQHIzJu
aLiNLV/CP41IyG52NzsGKw3KOxgSzXzL7fp9qHWocIu2alitsPOhuSvG9Q3O47jAeuDHYmubzPet
sqXccsdtN5mAQVV/h4J6S6y5p3RdYx/F+2It54ZVaZSuY8IrK0IAP6LDTex3t5nKBtILh78ZTIin
Ax9mYkCyS7of+NXFGhY8rCM3FNQ29dPRnbniY7ONAcr3j0JSLGWc4KbmidCANNP9st3RSYGmtatX
gXuboLCMLcikclb3so0RlSYXqyXTQ6sID5kL72UqZgesQcahha+4Izi0G6zi0C5vrdc715osdfY7
gP+rxg3N6Qp57tCtOVi6TSJNC6yPDVOo+3O/raV90DLx5tBYY0w2Xsk7O9je/HfJMI/6oG+23ti0
gRTTZZj0f5Pz0jtWdHRSG+IVHuG5JAlH94GAlM2uKvpzYpH111T3aFpdQmXyt+jZeOudf/ZdvBOo
tcglY+luRazBYu1mESoRGDpHqF0vJ8cx3/SazsON+ZSWdLeAYsltbIAJf9SCB89CoLG1BBEmEZZI
9NfGwiwGv5+WpGsYH3qPVJB6ZujXRd9WP54iF6w0k6uBvReAz30icHBDWtMuRfkM9wvc/kBWCkYB
F423xRKV8rS9LY66zOwX8SRoL7PwNrTE+DEECe5+Y/5IuCjg3aMLLjU3sHySSnsZ+horG6ZV+ATs
5WzK+lhwpVBik/OHm57E6rs7pi8TCORoZJzdPTfSHELDy4xwGj6nGNvkWLm7thlIQ4CqiiPsZdWt
J6t8P0pJMho87Z+Q5bemtZcEFzK115PnrVUSSmG+p+TLqNenxyfCJ2qyZxqCsHJgcPks3vIEHdI0
1Fi2vRJ7doSQAAL6xrNQ1IK+RPy99EBfY3MriFMwm4Hi1kwhHaNiwrfWbromLcNxAqJg+vULWa/P
tuHdhTRJgez9B/irgVbYA/vLiJZoLcsm1rtBDOnLj++ubzxnK5gHcy411sUa+w8Wak7A28ZASmYt
vZSzq9rJ2OKK+Ed+ugttlxJn6WB1mJUkTMdiDA+IgGzO5HUwwP6uLauvlnvVuf/anLS1gjgeqeu7
IiI6kndor0fedY4fBpvhW2pPcmfM8dbtF31voCTqjemDYO5pwmstkh3QOBujXAHz2aQAoc6MEMBu
UH+u/wWWtmarKo9E8NJ9KpTm7Y3EIxnbpg1LosSnVeD/qrXDArAMxzcozfjIBjJIaevxfiGFAsK/
ybL+rkUR4Xh/Fb6ukIOEEUV7phZB1qfR4Zvd/NP0EcUUEGjSYNYRhl254TQW24pzDhCZuemRW/NF
DnvgjVCTgFeMLBNlTY+7WD822RehRdSAO8KTnpNz4eOUs5qtPlOXV1X5Y/hHIrjzVchy0bMGvzup
E8v4oDNo2JRuAxKrHvDSUywLTM4+i3LygOMomNRbO/ISaliCSWw3yvmfreawLjXmgrb7JO3qh2XP
3hqNF8W2fDN37Ufman9lQlC3MxyBRgZ2xmjSTmGWgb/CmJjkm7FLnjHLPEpK97bVUcGtOSVQKekY
IZqpdghT+DsbMzBoUShp20NW87qmzaMtCcxB331YlLnv5RV4AurPhMa+cdObzYaoj1S0nyr6o3w+
wHSMtrDXWt4yUlCJTkoqH13lgBk4nX8jECl+buEVFwNWwKI40S3juTGwsHV+Twgzs4HexFY9EwFy
UAny2pZo3snIj0vCU2iB3zsNw3wt0iUK+EpyQgzFystQPpavI+/Le9mYxYE64I4dkssdt9HEmkC2
FzexCTYxY+5KewkFcYepz7yJayLue0YS8oBk5VB30z1Odcjnq65ulsdCF4+4tBlj9lCKCB/0sw+8
j69GomEXOzSeuvV43YIuoRgcbLAlSxSCkmfOJ1b2O4K9xqUhHIzAtY2vKZuQL2BK4SeiiBVY5An9
xXWhvoek/pdgXZ5yvFz98M3uAKUcorS+b7+lIMOSlxhuWOpt6oVg2Bn74SRW85CB44YQy20XNWQb
RmtA9JIByG/Lvy6NhEOeNMKB+p+kN8HdTg1GHOVZLT4db0rP763sQxvPcGcDilWrCQe/fCBd/aMv
faK1dC9oc0FHEa30QyLWhFA7fLUoFrD0bienQUP8h2VDSgKYIKoU/ktW4WJJbLJ0jIgegpRTx4lD
Jp67NFtCQCVMmVKcGNIVJ+WSnOqafNcSkx4rfeI5W04mR0FZ8YttM+b+yWocfWumiJYruRy7rnz0
bRK6KPI2zPLCxvWuysHAnfYkSuN89SXUWrf/9L/nCAGWvez7adyKaPgenoxiYYIUc7635FYsaf5R
2B2WzLzm7iMNYyMmP8fCVT34fXWLDDsG4z0SLmDfpXjAWaJX7a7HZxCUWoFoLfa4bCVGYslH4nDu
kBbKTLJePoYiv1vJAobRtT7Tpd5X1YL1bsQcqswvE/FfUOUVEJoKVQ+0CHfu6jBBUJGVJj6RXpyH
ShKdS9CuHPHI6+COrT66jz46yKawSNeY04+C0dgeF2Ia9Lr+ntUf8MIJSGOyoLFBYo15Hc0cLZWM
iLMm4Hheme/2SkHtBReD39A4d4TNDnp8rJ/i2rqSSllQQBHdHefuZ9qmNSZG/8WDknKZam6sbNYP
uHd0LsFk8bSd0/ETe4N6lqX0flm5sWYM2TChaB6VhaRJU3dCgaGS58WDkyJVUsWLZDh59/nRIJ41
iCE1ks64DRAYRXuAbsmWPDHoObEdNHCIgsnjxlSTShCMGyQJBQSJ65wyzHxjkX1GXm+jQ+62JMDv
WWHB4850e2skxLAUqnhNEGImNgpm0DVhvkjsNL4jaUZyjgaFe4glMKmU+hqqql+V1VL7Nt438abq
DUqn2jgc86HH5BGwcs/KKkallNlY9JnDXMlHlMe6iD9L4NhhRrNcaib+YlVj1LZZEEdYaIeMmGZ7
MJptgZnyXOn6RbjDfKau946d2zcbp/piFXQQVeO9ymlEnpwMh0L30iBnLH+UtccJv2jxwSOBdpbj
nuTkFpCxe6SRYK6AfwlN7cwP0DFjTkbsvfgRTF00X4whKwT52LjBOqXWpkAUcRiU9ZMqyt3OEldL
7x+0hxx94GHRx590as1d5npRuFSPbjM8wB1LgiEjgggyjbykNLo0gisGvOEgzUmGcKrVBog5Shbv
ejQwKxaNA8UBoWAh3MCPzZ+Orcdkz9s8GZGQ8ungpgprG6WalZ/YXrtIn5DxuJYu94NlXovpbIzR
3nCiLszhBtZ1/2rGbXtylcuCbEAfyMe3ltD7dhiijeycBlmyPM6Lelq6AniajyZKy1zqXPfpv4Jg
6ccXvRt0BHnZr7NATtRatg7MrVgYlANTGIH6mElcIUYXhxWw/XwJ5toURz9BGegvh6lM4jCyBRok
BM1y1tlstNZTlYtPg9XXIba+7J6+OSEmozJhI+hViWGSMX+Lnsleez/NqP8MTv+RkZNYRUa/BUML
GKP9ML3+NdMF/Pm0JC1RfCifA6kjdCeIoqreDn0tQ7uPuV1tJvEu+04CqZFMcoEwL31OBpp17Owz
1+URRzZBvc3wBH9eMTXO35VT9eEMSwrfr3ag1ATfnwfzgmNSUKBOzpUFIIuMSNuBgf6NXPKYGXlf
HF6HHcuSPBhy8Q///ouTU8246VMSdwhLGmyPXYCQsgwQJ7eMpJO/LNN3qkRvgnRP29Q9sy/UDHk4
FNkzIuN15QrVEpPunyLKf1BVa8HSa0bopqi66/NoIkydqQgPFVrUAOAUmbu+8yXd7tUwdTvAWHNk
Bk1ICKb6uXXmvVAAU2sex877VOLxP5Qvn/02KZODtPvXBV/LPq2aI7IgpGoYJjTNo+CwEU6XJryO
vCWklhcOCH+Fh4ACrev5u+vMCRpme7tWJ/EwzfGL4WL0XMVFh7BUFZy/k0PH4XnPfjo96kVz63R0
8kU9GkHujfpxaWnZBhyAmm51p6i3yiOKuyBatCfLVPnG8qLbkFVVSEoF1i7etajTtswvbgl6zX2X
UR3xcnyvscpPFSXUTPhvMHSNtutLvBOioylN2/fSCAskn/yF7W89wGLqSFRuvb+5hISHKs7cSRdC
tuPZf20mJgFqOp5ztclT9HxQMDnG2bUMVL3CM9+XUi3bWRN9YMrywQSovXgAUy2d+aovmo+BCgB6
mvnIEH43lRzg6OqZa4m1BlWmvovhBzEajd5bDHdBm/LPQaf7o8HW2sS9A1x2JmdbNy58jzdr9IlA
NBL/7PkmmXeL5e5VGwVardYROlesiitQTTMbNv+jePZNPz7zhr64Y/HKxftX2LY65RZHoGeu+4Pa
Ecd4giJT6GA0e05vvK+rvkBHRKpeddkgkCooHeAKbmoT30pBKQigGbpJrPR9ZrZ7kb3U7mR/wNPn
jjWgPEbmuMu74tPUrb+sahTrnazbWH781lTGs+/Hj22CctiMpjCLSH7RZEFKaFztDWG/TB155q75
6/vja+NqiJSJHF2UALUEiRLkrfOLahdEbeUDt8qrT0z3gikAQsuSxWgyIJzH9dShlmxZu4V0nizn
OoKPSUZndiqAKi2sWucoYpUKXuHQEE3MC+LnuruJCwGUfenWQgMa0lKD0Jnr2+goTowJbNE4ts9m
kWD8ZkyRFox50T6c8Ggzc8A9kVqmu/+2KZJ3tK+rzUdsXH3Cwp4+DGl6Ek6EQ3nyrwRyHlMFC6x1
6ND8XgJ7ld23XVM1KsgnXILA9HK8jAsDAf7BazcXESGleB2qHGR2u8YPLPI94gzcewyTWq3YCWNF
WKGFNoYVmtCCkqAsDyez+3G6xdwqnaiynF7EcPN8C9AAuEoEwsIcraAjvGGwgqZARZ6kd9So5Zax
uRamrLyB3+ZXIzcf+jLN9iZ2sFyaL7nPPG+dtz/ExcJIfP1YhQ4hBkxoV6dE8zgvzjTumoRzjDz6
d42oi2MHepMhbIEB4D4kVOB51SryTh3OVyvmIh32pTs6u2TiO5yi6TiORM553fhbgfFG/EqWZ+Hr
DzyK9avtsbTGX7WQU7tjSDFvuy4niLvnqW1znT7Zke845L8JMHmXMYhMOVRvcTMitZ/KRy7mPGSJ
dctHOsvExWnVD9zcjWOqoG/L67hefZlGsHspviEOkgdiQx6s7oZJS+Ey0KL6Qygv5x2lGRsekrMT
fXxBMV0xVwYlAnk8d5C4GDMh4C6D+UBf1qA7BotxHjbr72jjodqUiaPhTbdfBCQpmAktGXnirR8F
oAzPwAhisILULi403gzHU8lq34q6T2GLH4opshHzkUjV+Y220xth3FiZp7FG9OIASPgXnDL60+jd
Ltfo6lw8EjN3KmeiU6kwSskpuQB8YADYdHu5PM5KHSej04PWTT88TeJVNEmpQKBpVMVxSKogRkDF
3HPJdyxwfKbmcqCJWewvkntfmpo/ODGX1yg2H71II5qhsP+ma4zHqLOva2oWmy6dJg/FbfabzykV
YewN707Mo10Bj54XhxRP/TQv2n4YialyHfcjGlrCftkE1HO10S3zkkgzD1Kr3tkQgJNp2LkDe32R
cekvqLJTv6XBbPCryA5fRKHZrwTwtkirqKtBSLALqOSH3lcwqFB4ipmheqV5n3pEsnU343SYPrls
0Tcg50gzmwWT6dF7FtlPGQ3XzK12yhAHFAWPlbV84sQgxcKC1UmcEqyL1Nin3UPro5ajjbPDUuvO
qtK55RFswFfhf91kJHAMzXPuaGQtNIgryaFtjwLF9kb01XnGk7WRlGgyQ7bgpQldGItI19Snwyr8
i8UaIOrHViDte9xB8PLbmlY0nb9AOjddRC4sQ3KpkbKcXUY0AptRCha35e/IR3I0KrI4c3S5VHPe
VeawCjJi1TfzSPKSQa4LzP3kG8owqoeWu6LCBVYIeY24Axidz2E8kjonF+IDgG+DN9OrV6FzfnZE
rUIxL/85BCyULlzRlkzXcEzZZ/YVt8nCPDdgA8MmrB9+bCKnXFvOFEdwjRbwUbh+so0O8wsnRbHa
nAI1uJcWlkBQS67thuoqH40ngwRQJ+EKH/yzGsx7k5E1zR5P9Bn6/ezOMkdsZr397Opqx1tlbPRc
8u2n0Z0MekvYD/0sjqZ4UcJ5ZxkEFJqQDX4oD/8UUZKCkumGXJ08U51jnbSc8lrkrnEYWJeGZPde
8CBSgBKQt4nGeRtV1d9kZESeoPzxs+WdCeHrRM10nfxDtfB9iynnla635mjf865Xz4P6MydQRuqx
uzkzI3ABAKfPo3LPFtA5pK32YEXZ55ho46k0HkEGuc8tYwhc7L/N2EFjtFSw6GTzRNaLOZXTyS3x
GCLR4xyzg2jUt2UsQluAnyD+K2Syhllyeq10mAzxukMwiczTi7PvjI/GRJnajgUWFZ1PWBxS562Q
PS4gcsO8mTo9WhdaLWToSneqndRQKKFAKvZGlLdhCtCvrUUWgGPg3dMzQjn6iQwxj8nvSAkOICCJ
4BQ1PDSbuHGpQ/OCFVAHW6lH6UC6NYG/1rzvhvpqwfrYEHnxz52yFbuF1y1zobssDWj7cnlw6vbB
HEaWgQx5esm1n7TlrpPaEHpFDXFojo8VKSb5SAtiMsgB4tNBZI1f9En0W6ca32TmphdDM9Mt3oib
pfYGfM02j8Mpl99m7LVHL/JrtBPTa65PCGtamh7fPQApPDZlf8E9m9Lo9aADGwOJjKje3C6+42b2
A8vV8dh6sFrQ0/JJs2KvrF9Nro/mMj+j7f2HyM/iYGi8sFcT0/rmtWI3ssut9GueFFINDCqFkbx4
M4WDkbOzGxSy78wvP5eBqwgjIFAfxsm1fjaFek7dbNmDFztopo+Z1pjRjQBKB629A0xfH9IGPLDz
5iDsKfEYt1H0ubQ2o+smQbeczgWxiXEYD+5ja5hvRZbKzVhw1eSRtWyXTDCX9bGLpQMRhjFzgTzm
aIhkjWxIWlRN23xNVLEsnj+XYgYQEnbd3C9HXhPB86h1zzkzbmav666ApAaTlYOZ25cYqgryGlKZ
R8/eTmxtMX1pO7tPHsyOf9dayV54T2VgDKjdeOJzUHtbQ3N/wWqd5tTCmTVDZG61hj4cCYHZe3Wg
SlRkmd0me66Xp8qKJWMYNyBkjymQs60N2W0WfpHNKI60MW6I4P2j1OKn0qnfXTjqqwmerS9c8SCa
ASFNdkMcxnL2s0SesPJrzCtnQlzdcVfp3YXtlv7AyBOcVUp7An6rdOLh9ttW2GBpFFEF1CHy0Hnj
tvOaTrdKo9S4bSMusYnlEhhRVLsujztjSFQTTe0FU9mys3Py1b9OCi8Dtw+fZTJEn0ttZj8tVqOz
a331ttrD/yebp7pbXN1CghiqOCdN2YwBKUmkMZb4vSxFLlUTBWwMFkpPZw5GG4CpXKK3WnQm00fG
NjZTW4wIv6Xo9s1c3nqVvKrOttBMeHJbyWs+kDqUAhvTtnp1HlCyBN7SQuVSS7vJiYJnj454hg6E
Ee2vjiE4dDrzgdJrr80QdrhgQX0uyVWUoHvlQjhKxubI/RD+GOI2rE+Tzp61aU4kQCxF+TlIPs08
rr9SncArQ8mw0zPBuma+Dbrx1MTtC6xYxKraeM6Yc0/uCOoIL1yir7Uhp3GxY4VHjco8Dpz5ssUf
99wIbTdF5NYoEEobE77SBmnh8zJPX/OglehXUJJETX9ryvaemtb7EPv7cuFSsXpwYtaIXcowHheo
cmXRzZteODfFiGfDvHFjRqsgiBzrAnxvYI4RORcOSxdrwQwfg3lI0JmJHEb2IiYcoWRV8MfhlPPg
ONW1tk1ITdgWU3EsmUeeEW/9uFPLZ5eoLhgb/MYlAK5y1PydVvxhkMWWsrtmlvjKCzZZhjSqI25a
jMq5wAtW/Yub6kyX+hV5zbXOfPiHFAYmV67rUOR76Z8+8Y9Kvk7TTDBew55ZVFB1K1rzskbatkcf
AYShB2aAxCmIGIEYpfaw6PaXS6FtZzc90fuznvS/ivMw6FX1PVh/PYbawEctBNFY1JxhNEI12TR9
JM8hvAAy4Gvux5CVX7N96OoWLRF0fzmWEx0PQYW6sadjtEPtPuOW29RTs68X3KRZ7v6ZCX3EXMoK
eNGsBacsOOKiA6c6ZV9FRvno6ego3JXr794de3ZOxrPD3JLNObXjNHQ7IMiBwH7/Ysp0QBLj31KW
q5sxZ2iYmfhwwZEzwT+Dbxt2asHT3fhveTn+1fqaqXbmn0f8tmEdgQGlEub0s98U+8djnDGcN+mv
s3gYTtjmQseS78VMCmDtL+920fwx+4knNu7gM/E6ZT1FfhfBDfOtIx+qdsma1WPkQcI0nXVPx9pJ
ouf1pjGMo+IVwwt23Vi9Gn7K/65Vc+BPdyMDndHb8mVImZIrv3xotV1pF8a54ugFFfqKfscPsMnT
0BLR6TbZaS5kfkQ29txlBsNym9cVUQoAC+RTdj/rJ215B1u1CqKDurzpoAp22VinF2gpPio019h6
AvMty52hUbAHwLEFqSKGp7P+yVL/p9hcYtM1txXAgto4mrD7sV0GREmgW43LkjAAOBUdPEN00KuC
IgIulGi7rjWGu6yzJ4PDQg6FySyG6YfT7azCvdHtfaiRuDs8bifcxKcSkh2zaxa3gHfrxqkvRi+f
osQ4qYQRyyIfIzuhsokm0FAGbR7aRD6fmVz6AW8jf2bS01n4ixOS3kXCAxcEeVehVecPOZ133bYE
6ZjadWCQExcEhk+07f5PP/xrSt99GLI0wEv1JJ2OuKVlG2XVc02mAoCSmBPb5xuqIncz+tF1FEQf
1exLx94gNjFhkzGkZ0h4C1MH2wir8SWVPCOjw3ypS46uLdzNtLR7Cl7Sa1cqgJuiws0r68sj7nyL
kov6Fgaf1J0fz7eYY3EIrwRXphd+diiSSN90nSBfDAY1XgD+H6b1dWeqUElSeEZz16besL4ggRjm
/C1SoGlMx80PpYs8RTofVP3NMxN4oiV8KG/pOgbUj0yXZMC2QxwHk6FGnDwykinPRZrlOw4rnRiF
/mDnvfaU1CJ9do2MrFda4wL9+yFy6JlYeZM8CjFZVQV7tISPrOCPO8WRekkm+boUvnHxapf9UFNN
CBnM5Wyt/0FAVHmsI+gTg+1fvXrwr5k5nOoKKk82Lb/YDtNj25TjYZzMvx5l2JnCDeSIRnqXL8hn
ogbTqA8wOmt4114U89RHNmxXwNf2KhIMtdm+5VyLO9nE87lCSHQuHfHeF3m7z8p6uSQ2nvIFvV6Q
FTUTQyu568WfZciRSXtKY2e1bLla/Z3tpOUmhaWMOtJ+mDty7xAp/DjRHRDwZ2/21ckB8C/a/B7r
Pp1N++0NHL+6vnq5R5YFZTahgYm6y5IYDFrz0eLRitygmTQPATJESjKI25ldqZ4D2MyFFcygigKN
KwS++pBeSo+JNkXTMYGxilDBDSO+Bkat9UumMQBlRG6HKa8T/D+/43TmY/jTzRDvy1mxE1TNNq7i
Dh18BcL8FtFsbEvhWSeGUwBdFDxhlX0pg9XWPBozwBznS8GRPqDHVZu5MblXUv0Kn9h9tEfx1KNM
jKseCvWfRHLWSh0u8ejgMWtrzp2xOZGQXW11JMdkTYGHjFHnbeH2OduhLj5tCt004UJGoE+oAQCf
tpqTSxk5O3DOzlYWlTzrjQrwfD4L9CSB0MynyYiIS1GQZo0Uxw2uAyJk5z7dKz+6cCjTUeP9o0lj
1Fk2CPbJTgh6l5+VuKwdW0V7OmT+q98ZxqUV5KkXo7YXHpoS057eJklcSQr7aqPHEBXwhyJ2cuhm
THC+VTZ3j1ZnEhlZQMUldMGsFmObATPcObi5gw46NLsw1OlJHvMb6WlgD39shdrMpH6qaubkPfVh
CJzy2OJICgjDZrZZng0hL6O1LCexztxgo18Mq2QKqpiNrAIvP8rCShCECBmv3EHcXm4NWbCmRJ2X
KX6jafC3SPV8yS0wQPyd09EnRm15ThMGkeZwSGb+8mSwyj3KmAMRmWyEIvXcQZ2C9pegsT6OJtVF
B62J+eF0tBfIsWo4WuzvshkDupiwp1Rmc2+LmYt3KA+l1pIni8FwQ0IZEiC2XbY/veI0Y87j5PGu
BP3GiV/K3QRgWNO7iF4j27WTovWxiNOLObYYeXViF7G83vBJI4zKOSVVd2AMzIRHIcjBLpqhEtIp
xYYS5WiqhU7Rb9vZIqqp+UcwO4ki6y7STIe7r6aSR4U065hkAkdwKnFHEhNk2+TbyuRbJLK8Jtmy
64c5BWJLK5G2dha2vX9c2OceFiuu92k9/W0He9ss5qtu5E8Ze4G9K5j4yYwsSvx1Z6NymON1MQWA
/TfrR2CKNtY23WQeQpQzN3Z2x+9B5lGBAzn6tCfB8O+eaz72k/ySaDGHHzrGyG6f6F8ocO0SDFmF
Dty2eMXMB0IG90s5PWj0xjtjeaQVr8O2cm2EU5yz+pGBK4ohu8n3Y6pfmCSRXWLTqXQL4ZV+e0Ks
bhwX9Z0oFmay4UzpcHXkLlgdyfLS46QO7JyCtFmeTBuSKEs75H4amxkx39jfh7adoumaHmdMllQH
1Ul4xa2DNoFkDtQngRoV3uZZhExhJ04klcPxUXtHxOde+e7FwxkXVgujHjPNflWLqyGyWgUaAi9o
9cuJmR49PtoMXZ9w051SOhqx7s1SvGOVbb0tY3P1vUi/7U2X6Wo8Om+c6/tq0GCJz26yTTFIco2G
U4rOMUnsds8A6NHVxnd43nBdxvGUSuehnbw30IykT8lVl7sglSwzyntbIUOj3Q/bxls93Z9igSXF
LmU3YABjpPJb5mUH3NIUG2UzwZg6ZBfKL44s0NHv1l6+m+fVZjocYo+J+GolSnKPyIymkGHuRL/l
lPyuFfRU0CkiuAZqJRB1RbHcFnNG1T5UMICpk5dFe6hr82NBzO+1/nwYkWvgEWVPxE4fbN2YPYpV
XjSYxvF/1J3HkuxIlmT/pfcogRn4omfhnId78IgNJCg4Jwbg6+cgq0c6K6cnW3o5JSlPMuuxICDX
rqoe9WFzH/Fbk/gMaUfOzsIAl5lQ7UMKha5J9u1FkkRPFgySagzuRFY2B2l6Lwna5WBAhAjyjMnK
1jTsoQtDr0mitkOBCG9Q0zz8uNAjF1aDldybXusGXaRuGBptW8LXLcY7YsT+wTeMe9lG104QP80S
51Xv5Y9nsm4xYBmvZUDHu2E4l9E3Ky6ikXSUhpEKSvKyRf7sq/ZGiYY6lcVwa5OmRIt0pysELP0q
4+SrxRt4+OO/XDxUIKUmA3rIPNMVmL87KtuWI9Zj+n41rtHSeR1J6x0SQkk3iELTzg/VuEjnuwwy
Kk5ohxaBQOP4QNMSVqbWcw+x64fnTkCR7gDTO2F0Z88rTUmM+4sWmtrU+wMoJcr7Go49ja4PWNeo
tyCJQ/EP1XxnwhlPURu/Ny7TDgulPMXj/pPr7bPqMv07cCDzV3p1z6O/mvdqGlV/iA+dwMDbzD+I
6gKQK6XlK7gwiDi7VGPgM0rvyQRlbZVTd3LmHwIZnKOkyY9l3dI0paXGoaEsiXgFQtcUlsfIbY9l
EccL303QZoYHZbZEnkDT4NLNKfWA79lb1LmoVnM3MTudZZ5hkCvczF8485a0TlP2LSPDRWTxUDHO
ZhY967lzLDC5Cvu78Mz83ODLT+cKBgO9CtDt3mlCsVSFoMnNgzLcCPdncuLPwqVmNwdYg6Z87Y0O
p2IAloaE18oV5laLEFajCAkmvYQ4SCyXzgkvm52mNDCNNHKtoNS9VyMmBDvvVjoOLH9gshkHmEt5
gvcmYmF9AQ7XITuHt6BCUak63rWuY6dPej+h0li5xkCJGhbXbN2ZbBLmrSm8dhWlNcItXwtbxkd2
Rv6mtWR531hevIQy333QMrKDUBZd7NF6Gc52YJ6deXwUT2TdHibgYF7PbtMea1gTznNbigmWb3fF
SLWLNfNB+jhFSpuRYqrKp7Yxb6EMMfSEw7au8l2Z8zq0hqXyDEhYZG1CamIWRQreuB66JSWI766I
j7wHFVZO4zlkx7csdUPtqF3LVhwkEOYnTA1yXcsMQwx6Vzm2W8xsHB74YvKYoOLq0vjYvviIF96A
QdTgsWBd5tNCxKW3bLzigD8KMVPq+zhMUSOJMW0GaeB8JbytFe6xoiQhSR4KKfj6M3LmHUuFQWb3
tovRSnEU9kqDLtEIRFXoYObpL4Zm/w54lg1uiASP3y43cHpYwXynBdoZYi3QDc08DYA2FnGf302K
Ag6378trOSbJMu7jr77mClgSMKr2iNuBB5lDIaRTsEOSxteWVla+GQkeiKaHhejPc3c3IuQ1aNs4
S7RLFTX2Hok5pcqBTBcWqMb2mLgLThiFw26kfm4wxr9qOcStaSrrg0QtdOv0UkqB0WU0tWUyU5tT
8waRwsW8hUkyE+ZJlfYBA5x1HLP6K+RWWTHz4sniGekHYcuCZ6aBT7eCNpNV7xCHybjk1qketGsL
87nw6LPVBcp4o658W+8o0f720cZPCHwP3SS9XWMOt2Hgsq0ZCTh8DtrRSIRLBvctLIwv1fGkbutG
v4gehq4aGTg4Q5x5p013R+x+w8rSzNfOHD6qYFZXfDopYvQ8SlTYIxbuG1Oe+xHzL8qvIP37ebYN
eWafiL/Qpq5sD/uSdVTcLytMiU8h1T5p6oJcp64EmYW7CGzo0i+BVMrcW+lqBvuODmcUYxm75Ka9
Tvfwt+jtbQTVspnQY5iDyuEI3o/r0v6AUB5zL7riiQwTERw2JJaOwwzGxGI0jfQWkMZfNS6KwqT0
ra+P5BqRsrq62KSkK8BG4pWvaPng1Yk7p4mwm/kOJ1nDK7FHav4Hp7y+4iU2zY2D4QXsh1gHDcKo
N3U3BlO2EpZirmTDW/Ly8Uu/O/jCw+5Ww0VwGnGkhdlbdWF8daKSvaZoQMJM7YOdLU3diS5FRymh
Xrg5SELn1GftuNRFN+7UhGFcTk6wHyaSfZOpBOt3BokoVLSv2PkxzYyCG4HjK88eDQ2UcDn8yHil
6JyhXlEZi3LS1CqZCuMYhqxdCex093ZsnQTDzyLiUPtkT7Z+tlL9x8alf/AnO17DbH2zOKZcYmZX
ks2Kc0Q9Hkyr5hHVrXybHbL0a5STidrRKjggYxekdzMfoZB1t575/dnNqv5sehWx+W4f70rgp5Rr
V5iswm1YEFtF0+8OtdMC4jP9wzDyyCG04a4gp2KtEYm/bMs82UqP2dxjqbVI6ia96OWbyDvjhGJf
HWhA3Xpd2p+oiw1OdAcc48C7adAqT45obhUW932aCeaDgARaFG45DPDKYQYNcz99q12duyWr70rg
n5rZUm3n9WgESvSnViRvA1G4vfBDfW3AwsSRnQIX7INkpeNsHRwf4pfJZOQXzhEnX89IYyb75Ie9
b4gbtXodszB90M6CRtsD6L2CYyc+DcKgmJRqj57gxLlLJG8jylSaKUvesG5/QG9NT8M4spKiMqid
hLqWqRhgrEf+1qhatO8EEneQEGEKeHuPI70bXQRKv0nrTTMiwKMejgcY/cccBzWp/zjh5Dh4R8Mg
SaTJomfo4DEEl8mjM7Bswap28Q5aZLdsouRSgfs8J462CfASYu0U52L2CfuZU29lN1cTmc8a5XGc
AKKdJ9UhzLr06LfNW9vCEhmoESqQX86aJ3b2KIlhNU9KjmLFY7laOhmdwcPwblX92jEkXtaS2h7f
J23HaXDBapVyEKe8TvUnUyjrXCpxGHlxocYW1wEcpbalor0s1Ss2ao7DdPxWfX4vsol3G1QzlrT4
KRLiAFHIq8HkZENjQtHyJq2Eso4sCxY9KfJ3pZu/nW1BcqsUcwLjVH+x8ZbOy+EjbpQ3AzgsSliw
0Pnihdm4MRuEceny8SqH4GoT/IZ2SnEk07AEfOA2nKjRON7K0n6EGnRpaSwwMoErFQca61p72FNP
UeNOq77thIRwLopvFoOJxorJoqdwoTv1CWtBvkyilQnndCkji92GABbaoWwvY48XbVQh07oGV0ia
MzdgTUsbfCAC7Utv+0vTek+h55abChOySkixQNznhA0F0HcBoKuy4tqR4bXCodoTwqHRxfieLPNO
WtNbT0QvMKJfszRuqlWLsrbfwxTzhTc6jzZhFRibYCB9MuvR5xT6H3WNpoiyVS5qgS+gbT6FSbNx
B+WV4Gzu8bNNqT4no7iFU/E+Yy+0mt1Vk538uudrg1oPxbjdTzS7Fcrek7x9dcfYW9TSSfC8+I8R
SGoipou+S5pViEdwYdrjjeOMa/Un7s+9ToMw6vXKqpGUrPQnbxPo0j22lQp3OjbdVRaNJ7Oi360V
GsVlGikBQ9qsV1T76iqwfvNVIye850O36FT96KLQTLghSxMSjxijA+GXXUJCi5WRgxqDK7rq2jVn
MaiOlsbxtZgGHDFrDIm8L/wIjELFGkLDEhtyNMjRhFaBtF1IhxSoMAFdk/B5qCfSnR1B8jKbcCcQ
zFxonrUp9LmfVpEw8Cj4pTixthBjm8ScMQPug3MYsv1YmVxugkhYbt1gS1xcCyg39SNUq+VWuYb4
QHklSXA7eKTUmlq5uuRvcA9y0u5cOZs4odDonFEB97ybSPzkRqYJydtA3fAwiPB6CzjWtdssuocU
czKBKu9r4NwM3B38RVeFt7b2AIVCF6hovcBf1qacg6UFyKx4ApGSXVkl6S6NaTHUBAsV5cIW66o1
Bq6IsNNWvj9VG4AZv7XOch/ux72MKyYyyMsB4F27x1MgS32eClLBqm8w90w+xHYglGM+4xjqHq1w
xM7PVTKF1I0JW7WPuZp2U9jemCmfO24auI2o577FjJyb6Y6TXbJsqJdcBWylOBXGJXtVWAc1ntOz
qQZyV/rKZFTlLtR3EIE8/HOIE67fDa8c/5ZQfLoPmjtuFRjsLEu8PU3CfF5DRlXnQ4UGe5iMkkAI
tHcMYxjl1k6A45H8gdYvePKREoNmULJLRGnfxVngnvVuOBkxTUI/VZPsWQuSFTTYBVjenRwgH1kZ
siIOwKuDUclsCUGHhfNUaWRBXMel8N186gYcRG0fdgedDMsV8e6qtFEtS3I5qzZv7zU32raGvomy
Sa2n82CxfRmHa3jge7XRyWgU7EDXjiRC3O8to31ohunRZBe3wrj15RmYckT11DekLpTBnkOlD0ND
Y5tXWuuJNznmG+2R51mBohM8G1A0sQHr+N2jKlhlHVm3tlg4uvbrlRz22BR8dHp2DIn8RXl1jSva
Qqvpy3PGrYFjFNJY8quXGY2pfrltauLlukYOEr2s6twjxUnt2YEN7LJT3nWQOt2qDi85/u0wgk7S
+Q5DKDujo3hD0GX2H3pj00+df06SfN1IZKDQMl2W53zAU223p6HfOUl7p0HbeUrbGJR0jkwYJfzm
OJwTozbMAp43DCq4PyEr6PCsQXhXnDK2XcCXGsPRa+aq5CTZ9BJ88A4T2MMd6JSTp+n1wU2zaJ8P
LJ/Myjs7aLs+5zZOTa5+tCxOH04JHznV9T1rxI8qrNfj5FEMPlBoAzCkHVp17oP0URQ+uTxrwCxQ
GOXJTGnJHExA36hv30DPOXoiuUEv+CwTGyWMJt64riT3zazS4ajr7WIVVpzQha6GU4WjjfbObdAY
fJfCTi15urMW7bwEVq610f15aCOzuK9qdceeuHiEVnpHvyZt9f297tr+wWloIAhHGi5ZXVlHr52K
jWsEWMbSYm2PYfYsfPml194xo0b8ycKhZ7jeyF2KeaRKLPJbEbB7htO1G91Z9F+/61BWADNb2b4c
ss0QJ+n8bqY0qE7Be6vgWhp6dKBeV5ymcTxMDd8LyDPWNrI45o3kWamE4Q4LijvPsI900r+yZeh3
QWvSYJAWfPU8ziT9OPFoxRE34yiZ6TtaIMmjsHPAb8F6aBTDrxHrexoB5vJBHp74mE6CZrosIx5I
B0LmaB2YcURMyCEphI6WCgXuUlmBgp0WSq/BY4RusOMDxu9UMzno9EUuVNxbl9GsdwN0s/fJjPY2
4J+6cyZyd854GlpjBwTtC4vE8Fw68a2q7S92krRDpOlLgCy0DGSUHOJG3AYe1kfD0yhNbiHdO8N5
GBp6byfrgdM8piRJU+gQ6j+OyemklQXyVu8ZWPepH2b5R3gCr8KxEdkq4nlBPM59HB0ht6YN9bwK
TV4mfXT2MudZ663wEowXytW3gSjtO85/vOXiYsBPkMYXXja7lOKmbVvq0Obm+RhMj8JOmGE00zUb
ZAMLez2hfrCrKc9Lq2NX9eZV52pfO7njrN3WISgepae+s5J//pBzBkAb19RCOmayxj/1VWPOf7Hj
1FqlyN/Eay1InaTtWyww6z4r0gcZocOV5bGtuhGe3mNCYdU1mn9g2y6zajzZXKM7QlzhuvN93hMU
Rz96LeIvkKJoVRuMjWUCS1r4eXtOGmK7hd1uBlV/S5jNhzq6WJpPrKpqfsK8rQndsKghl2MQqVql
LGe7ul7VyHWPuTmrRoNxqGt6MvJ6GjZwXdpL0gYfFZe8C4/YMA2s2MAcOsp0l8L1n5qY0reGxEBD
YcmC7SWmto6Ho2dsVaO9gD+KYv1N9+oEMX16w9b2Rc4yVyx3jFb3Nr3VYEVhvsw6lvcqbDdN6MeL
RZv35J67Gqq25HbQpxUGL/GDSWbWBI684GfnrzH+ZL3hHI0ooC09sesNneMF2X2jv3oxTYs6oTgz
1OtTGro3jV63k9aF9jZh3cDuublKvGPbLPbufa32TmMgX+YbmtX18Nw1NrZJelcVBOyz5WTVVvVM
x7QfhLr/ZrvBbfKIZaaocmtPlLAeRBqdTR54GbnojnaEk/R0PH16itMeQkvoZmw0AF14chDrJOfN
nhPygWxAMUFAWtyOm/MAQHnRiPhLz9EFG3in3LZHPFPu0TMw4yq9vIoCW26YwYG1iR3Rk62x04aU
Q0sEAUwNkCzq5EnDjckKPP0C1f7gcQDIa3h/rZmsLEGCkTH6afCHaKv51Vdfusle8G2E8who2RT6
IrdtVMzWPTSo9szYXb8B42Ato8aw9m5yMLSdULcwumemoud7ELi6fMc6Ss0+gaFmeRd9yPC3qaYH
UdfXkB1tKeZPPueHsAEUzneSOEvuFe92g12bsuHxaUW1w6rLAm2P47LbFzimnTVTmn81YwxvQE23
kKuxyUSEHHTsAO0o5Ta3v4MQd1M4vRSEWNauDqHdEfoxMHFtNw4xgJD9SdlZJ4IN/pX3ZlYZ6EgZ
Pu42TKHt5yxwHhvIaqwS44sz0XbicHIIKdxiartWwYyyGmcYxUdRo0m0s1M+wnscTBXWbp+bXMjq
6io21CAI1NydEhd06/mhM9NmHs2Sn9FF7O5M6xVxmZGD0i+U7984xF+G+WMVV3LTFYoBbOCT6OPe
41kul4UlV6PNxFmRTuOZjC4Q0Fga3zk5Pe184sBVEuB7/FlbnR6yFGPYrhT3I8z/ZTW4HPB06/Ne
X3c6H0oyQQVhLww0K5qHqsZFDA34Q/UkAU0f7OoSPcdXgE/qEZOzNQCISL2P3gXBM4jgtZnIHama
i7aqnNdMkG70B8qHtOQLWDiez4kyH1AUvdMBRMLxF2tjg1pMSFUM+QMWpLVHBwy8MaR3F64EKAq7
Sakqn6FFY+3/FoFzrUX6iOaCuyl7r5QR4WeECNEJxm2Tw1caOrsecMNyQl9iZFml7LAA+UW/skHk
p3UZWNCKyZylntt8xiUzF7wt+LseUTu7ZVdo3lqf86yfI7EEOopzxFu8dDi5lDyP6hYA3DDhVHep
667mDelofzfZ8EBLDIdPDtVjTeW1Ehpm2+JFCR5xo0O3chCGHwyJ3cBPIwTfBZrm0MKHHXiQPL1I
OC37ccRgkT5Pcqw3Q51t2SImGyvjnJFDgVo0sof0V3GSaWV210oiBA7eUB+FhuQfP2RjfjG98FQE
mOoC6uQ5f/ebLOqfe+C3ouQrj+KejmG899hz2dTGxNOwldAKcDWX136af8sIDdli6iZXydTatpJ4
TUe3UGxuTA4zQdGSEgYJKVgb9532E3bxSQB9BVqsZPbLPXMinA/QLIfowvxx/nsO5x/EyyId6TDd
f//7vzmmTUzDZB3BulmaJMFm/u+fWMYh+aeyDCt32/vGsPYpVhI8Y7legi/ucqohUWYwK+HamwFY
jR6dVNtcc8N+hW7xPTuVl/aABVrV5sFh/sbGvpXlo+HI85Sl5YFo8BkfRLScis8iVG+8Ku+TpIeO
nRU3vW3X0FAYErEy8GbxSvezF0fYnM1/gzEWxv/NcOUTdW2pQ8WWEvD9v36iE89MN/IGd8ukPTPM
wB2WATnE0cKsgx0Ao95rXzf21pUZQbO+1DFqEKDXCgtmQM+1XVvnoGt2KEUonjMI2eMJZrAH40CX
34ocecTwUc5hsrFilCt7Kj/xVaRlAXiFrVXsHtqAhG3NPl8kNPhEQ3E0CvuQttw0dfWQllg+hplG
Qh/wrTfSNxA6r1qq7pSmzZcR6xOUQLIQ/vPEH7lAqD1GEdGQUWHYS8Jq5/kaOQ+h6i1+aau6Y9o4
mMVW6sAVO8O676eEvzw0DprhYcwu5ycMDwwcsEcciOQ5tRjdo+X/HY0d094Jpi51mF5ArUWMnO9G
z3/cOKUFiBFs0cEY3ReCC/CGNkHdFXsT8i1Im1Wt2fvMsYeFE+NfaNL2IW2NPUZPh8UnuRVQWrYR
vjR2e5ni5Bdwzm9exV+lToIw5vY1skYjSzru9QChotK2sMjgU9hciTJO71Jv3DR2/N6WswxLhqqa
NU/VDzsETW+Bms7+Q8onRwAESB9NbwU7jixND7Cr0ggpDP1NRfoLfDwclKxCeK7pX0NTlWs3s5lu
pHkIdf5Gg884Fpu/v+v+gFn/5a7zTN2D18+eyUBN/NeLMcsbkwvShL3r0i8yMVeULDnhhOhsSXC5
E/azIWVk30VT+1tCqsTCeKW7+LJJRFZnd+i+JyeTq9phizxnQH1He+cIRK45/W1E3cyFpy9kr0Gg
2AQ3vGhn13g3ZEyfdQgSKCP4iorMn1CQkdVm5MGQ8lM0FOW6Ma5bLT0Soph2eo1CQV57DkkVz3Yc
8Jfzchgs/9UZukd/jqKUIISXSES8JqBsgmrh06ibgz7D1fwSj7hTZPMXdu9ZwLVN9q2Sz9TNYA6N
tgCYwmD6919h67+43T1LWJ5JVbkFZnhGb//puRblvQ9Ksfa2dfMa9tGLKA+p1h5HG7EtDln9CGH3
mFzSPWxD0Lo06GlJgNgvRp3h0XxTDYdgp8+xPyartu9B74XBl2ex1Ok0FM4ihuFQls9oeqzRhp0T
9V9BxB2aflgNDFERnI2aivWsOZRN+5JnXLmecF5cqXbK5gtDMJiIGFgAS/dxt6SnP96dDP0ERpx0
xRZlz0f7lZaY3ar4PcqZjtyIgj+4RX//xZpLJ/6KRQaVY7s8GMGFEhf/1y9WIEPNFnbmbQdZvI9G
/CWwFQKqfX4fmnmkQDSGDZ6+j8r/dc0BGRskMLDZtU8jwEq3+pe//4Cc/4LTTNen1OeHtdA98ZcP
qIy5Odj5eFsHIxjiTfThpg9pAjHKVKtKqUOua29TD8BzCt197h+6sn6gToIxS2Liwz/P6Z7bYzSM
LyCnMg7ZApTkZTq5TgZuARSu9ygrD+YM5TQlVFPftV4N6B26BrUfdP938hNHinEs7V8ytzjQn0bO
jvfdqms8wSUPE2rMHmXhg8qpCPXPAbpUnmFgqJUHUHHRS9ohzkN7rwKnvk2Nf1YZAE9bQyBXRr3U
vnOXcBbE2ZepGoIzPkFdzMbvIGW0ybyVYaTbjNbt+UFnVFxvvRm9BQNnP0fQcBCOvJT4zkCfe1el
9RCW0+vffx/Mv9LxHR1ty8J3CKYWXqTxl7IFfJkTBHieU1R996tsLOmmAG87sB5rneRUJvdmld6i
KPqCALsf9fwz9pnoU0oYTBVXy2HGKyN6UKg+grDSOAXEEGCjkQucx3HUgYfGuWAoF5u7a9GJZ45z
k8HaGDmJ9ONTbzNOU3nxlaWkP7WquA2sCFZwVdf439ylHVENNt+cMJv4QpTuP58j/1G0ev3nM5k2
GPon/lwO8+f//F+PRcY/f+2T+Zdfco6+eE4Wv+3f/qr/j6ppCFdQIz4/CP7f7TRn+Dz1R/bnZpr/
/G3/UU5j/MM0HAvhzOAxbEsePFCq2n//N0/+gzHMNUzHcVxD6vO49n9KYE1+D4R0/mfolqAM4j9L
YMU/PNpsLE+HN8Xvte3/UTmNMP6CoXfZ7tL9YFByYtp8iPIvbwnoBFrBJrXHpG48l7b+jAV02HuT
2isTspLdUcjqCFGssvuWghrQPtEBkxQOel97BCZNmHVap2HLQ3nojz5azILtwR6o4zsIrXzdjeHL
lMi3qrGcXeZh3BhmmYTQe2KPd9XgtATWpnNsdtkKaMJV0zO8z61HbKmJ5Ib8goFmhcknVmTY/HzQ
90H3Ffv1KbM04FYRh/sA450ilQAnPCktPmi2R/wmEEBR9F7ZDssXIMDKsM9ZGt5kgoOoDVHBDP3L
xnAi6+itxFwFtpKQR9RgvdMhTw2N28IdIq2dATUjXgBaFGKMtg3VsODxeBpMHkr+8DqxbkGCxO6s
Ru7BWkfr1TPypny1152Wf5lTSn7R9dVuctzPyhpOiYcUDTmHPB2jI8zxcqOkyrEIG3d26v84IuRZ
gn4xPiajtGBGeJS/W09xS1Q7lK1Y2g6mFgChLGkA5YPnkyyU+8T4FjofDRLuoqrkOy8nhPuGSd/B
eM0jwyaNuMjQrKiF43yNvA14pHrqwG1lmvPM6yhcgSD/FsTgMHaAirDHgF88XJocN6UACmlWGikA
443Q5ovH2g0sxQwW5IDjq7PhZEfl2PehW+OmbW7Cp/A0bjf2h46FhLWVsR2Z+auC4F1La9hW2fLU
FaNY9lN2ROC7+UMPt7B+CMeMB2HXvkw6ayAzpYK7GWc+xaKfalZZefUVKA++pongU+Nl1UcoOZ5J
LSyvuqBDCMVC1NrlDVDjdxkBfRvYxy9oA3wBbLKCUUU33hSDhuIBC5h/PWitfutr/S6wIhhrg4XR
Dq271dt0NdYlQSsGnCoe7lwPp0uEIJ6myFWcQ0j/TWaxGqlrg82YR0hv3klABFiUBpkXCeoihLvu
WOY9Vuwv0qfa1ojlBRMW5mW/PsbcNhE7722MKcR1mouoc48CAigGoKVRZ7UnI8Rd6If1b25U5Sqy
QH+piN7x4ZLnjVwHxUOmgs3YN7eUNwgZEMdrX71GgnOkitZxFBcQ5iTLpppxKrDnVLfAgCoPoZgh
T94SrOTMAQZNCtlzSKoWvYae8QwrUBqymYuvjfuq9dNK1vnOENFrFBHsrVH9NjTI4BrgzST6mLpN
DwlCK0qM9eNKmTl7WMrnlV9+dHlx9r3QXTgyfaqc4FIkXBqVYE1bQN2KazT9fmgcOlCYyC2fLsWc
jD/rqUXhBnvWI4fEH57G7Dcak29l+p/pVN5RX/eDoeuhs/oH5IB+kTu0QrqEmmaq/aLT+13CdIyl
aqJaMa+WZg/GNXgwTFPtkeJZhJjxAGQCBEk43MjasjrxowOEtTnZEaxI9yxCbYo3sGFWSJ0UfxYR
cHtWQQlgJPVbtX6+jiZFDIyqEQzs3a535Q46VX1faDB+Un0XUh6/ivxq2E3mD8dKdqaAQiD+X7S6
P+kkkPE8w67twgoWDMaDyovfysD65a2/nqqzqvPyc9pMLZKJB/LbKcxNKKhByo5aCDUPduVTZ/GV
1wuAFF6YGdsYmw6Vk0+xGd/bxEXXvVadxwpBKAGZ2yGlyvFZtebHlLzNaIzRqFNY7xxy0X4tMd3P
d93Es52tDSiLUcKB9XIsEACT37Wqv8+cVCcsVsULE/eS6igHBaIrusyGxElBTUE5LozGKl+2o78v
8gjUNQZNzp45QKhDTxd0Arbe5bhvOrpYShCsODNIJ6tfNQXrNpVi6xfldJUwCdlmojKKGkC8j1PC
wS8wtglmzJkt1g3x2lZ1t7Id/xsydrcaQmLYgfkYOLyjtKZj0qW+Qys9WgEifEth+I754CMU3QUT
arhl6Tcv0JNtxZa/VHa6Z1F+8djA47FmSRBbNEBLvk0jxSJLj4EU9WXfsplk5Z42G1mUjygzG6fy
b+nk8lDyqns7EpKtXPVqTmpFfOdHqT7ZunZ/oWj6g2RKRZk0CN4ZxJM3A20NXfXojaral7Z2V3TJ
zQrD375jaHbDgxq9biVcFrWVCfRR1wjPmDhuj7NuR+eEsyF41S6csl+MsWnN4tKLMzp7sLX5El4G
6752mtwVl/gP1TASJw3LeERrDButvUzq4OYWCgdRJ3HGpM7WBefPgL5xIkWGMX9GdOQsQi6IpQDp
PxIaFpZk2+J5kssWcutEGM9SaciOUjc32CUwl0nLuKT5Pi0m656keXNOhftcetZV71PxQCqdOb7q
p01Pp9mBiYhUaVJ9mnpNXMABfum5YM5Te52RH1yEIefKEpO2a/a8wW1Fk7k2ZYcAGjMPe6EOg40X
I9b0bWnQjFRLEwsvUdslGvFwhsVqjkreayBzl3ro3xnuRL8c/nRz6YLAyrTpGoMVoC32sTLHL8Mf
sYnMBRTGkF/sBCF/qK1sE4ZhtB5oYA5+RY9pz+Xk0uSEa8u+5Nei3pR4X3fEgOL1qG5276RfqARy
UVlyM6mkIx+buqQu/J4xQaSnahb2/vi3eJLRvuWBiu6+78AavBCMrDd60YqNrBjN8rZ6dPsUtz0A
6J2jeCN6DXtYEhMEgkuY9KQs2N/E6uKxwj/VNXb6kl0MqBJt2BddePSLaDhUhB6tivUsB8V9i1l8
xcsjJcGbUYSkaPvConSx/Es3NgBTgsFbu5WUVLNnAK/U+Ma1BvK+MZynVhsfowYGvJB1v9OYEjBZ
deinr5PTRWen1WGxuVl0SK6DLVGWPCjE2STbE1LwzR67epcnfv6Qm+yszGoANRhysMll91jh+9l2
pIZXRpJCsfONTWOSPkYyInTTVdHNkPsa7eX4xw9WYxq7PsOyFLcOpzCrMFaSx0tdjcdK1A7szEVY
N7c659DrNWO3ql5UX9Tbka6j8NkuWLVNyqkWXdk88rsHlqNnFRurzA3wW8r6gGRp7oCFYrAd2KT1
lrrQ1gUXeIqYbNgEgcx/NChw3mZZ/mOZFotvE4qX5TfQHzSoEdQubql++kWjc7FFcWmWFc0E3Csb
mpE+9OkHZKG1LU3tvU848rosAmnqHQjeNLlJFb1c2ql8DaO03RtzLs+2HyMRP9Lbu415FpIZy7dJ
Sj2wRjcab0O2X6QoMMQ4n03k4I03SHNgzupOnet0aJU4SItIw1T2a3fBuc8kDly2WL1hv1cA/wyM
OG1TxGtXRL9AHzBRwgaQhN2XRpV0aynGk+V1Rxb0V4WhGHiDHa4LOp/U0GxbSbxX482bYXb2Io/X
Qhs9V7qPnkaoSk4oyd3MijSZwCFsQhH3Mvyg5tYNC1iS/HrBgbr32GlSiQafNf3l0MK0bwJiEtMO
b/rNT3LCJ8OpwF2rUxe9aIV6KovhGRvv2R/jbmfRiWGAQM+ECE8EonfSxTGdCp3UGwFlXM7g3jgD
gYOY3JNSF6P0+2OG+Qln1S7pxGMTecRtnKFfgPRBGoTwapnftZg2rDl3OlFiC5lhqf43e+exZLlx
dttXUWgOBhIJkxhocI835X3VBFGmCx5IePP0d6HJq9ui9P8KzTUQgyLZZc7ByfzM3ms3dD0uwcSe
l1+02Ce85Ap78nEYSFa3dHrfW0SJOMnNxDer/eg1ABmG558Lsq2ew7F5qzihVtY5DsCS2diGNibL
piyYznkF6EDO6ROCh308F2+V9i4ZW+yAU73ZztIVjPUDBmA2enV0ILP40zW6fi0L47FCwev20dmu
YwaoafrEaftQC+oslKHcGbl8xrpGard3Y2oSKhKPmfpc4Ekx7isTm5OHMDJwEJlltTa3ubwZJHk9
QLzvlCpe6nZEuJifC9s8tE0+71l4XPSmC78jQF1OJU5rHAOUT4hr9/uHqWme3dT6xEL5owVcNse+
syJ9S4Cvx2WnjGCT5pN/7BhH4x7LSdeKNqVXnIxywOLeEsOQsJ3UuusP8+A+xnTy7BkCyCySuLaR
ZdOGIuiBkAdWSRWwN51/Fnm5D03wYHNHqAwG9yqaWNMNM41dXHBwNYeqnm/mUKwT6T70Ntqu1ngd
BeQXRscb0Uc5rID+qEseWGETtR3Dzu3m9GtOkVVCRDpToT+knJzQ9sC9kT17hTN6PU3WSxk+kkad
NNNjSUoLej7vBifmzSCwbTjOZyTKH7bNewhybD/mFIjREtdl1yc/xPPj5CkyDl1eGswwcT54B3NZ
tyDWpJArDYTETW31G59r34HSu+LB5giHFeZnzSvAZ7bsWQo/uG+XFjePdpVldms84h8KbNfKBPto
GReoDU+keu3omYtFwLYTHAZ9iRvWuu3t5Kg69hlZkXw24dIUyPmlB2QGuW1hNQSIL0FMldDaQk+e
+RxSIIv609MI2fo+3HpNDVaKcLigfHGogXAXXQgth3VSDjeT5ZWXthkcfWxvTF6xN808GGXg4ubH
egdLbHoQEXWUM1qsOVmuxdepZuvCwp1Xkv4/S3o+LKm6sKFWXoKnvE+yzF3ZtuZEM8sDB2NztnDU
Qr7F5RS0Z7q241zw8rKKRwKhip309HWdkU/uRMzn3epojEsRm8Dx8BCHViq4FnAYtmzyXcm7lU3A
ZIA+fCA7yhC4JrwjE0v5aJJHYb30GTqlJIqPYWi9V5wYPshz/CEwKFW3E1MR7r2KotJBXuLzs3ZV
8phHExDApxxt4i4QdbuLcu+K6eNr2oxXrqounLD7YdXWbVxP9jbELyVjKa8AJG0HaGV7ItroLLJk
H4X4D+NacFo1D1xQ1FPskgPuQAsrHugI9yri90gGiPTpAAAW/cjOsIJ27aviCyTKY08+e442qlEs
u9yo15vLJSgm8cRZh16zqazgw0ULQh9ILpDu5yMROuR3dOOWm+OHSryjj7AFWDCyYtcuyf5KWk7b
hm3JFL4gxWKG7c4bbdbvPBzRjIcBWSsmHZWbdGzo/skM8pP8R+n5l4shYTf4rCkAggXmBSQntQb5
aG4myAJA9THQyIgAJfxAAOGv26r4YjgT8tDRa5W+eImMZJsj5gfThhSkoZF0q7eO+Rg072GHtJuW
IY+eoh4bdRlNA2BAeUxaOsPAN1lR1QaaVGAA0hteQzVdz256ucxct1X6nbG3HXHrcGGDNcnZsQFN
st5YFKTrgh5gY1nWbZa4bIa6lmrciCD3Bx991eXbFC52X8sDy7/0v/Nb9OtxOz1M+sff/vr+lYMQ
jhu21Z/tr4NYC64uI9X/eXh70311n9GPup7+xR/7fXirmNFyYtqmbToWJrNlevr79NZzCAmXpucw
2XWs3//NH9Nb4f5GpijqXNx8hH/TYPx9eivM35Sl2MkxcLU8R/riP5ne/lMIsys9xdTWY1Ft8rfL
CumXBZ+jiSzrdMceQDmvAYbHRuH8DIGY0cX3C98QrgKuvwtInZ+/vFJ/7AT+UnT5TRkXbfO3vy7b
p3/Y3v7pW/9pamwlC0jVbNDe2ylcigiVM0CAg06Dj4F5zu+PMPuD8Ef5L76bXL7cr9/Os0xi7MgQ
d0zXti1rGWL/8ptCy00Q0xTTrjdyMgQ13kIRymum2q+xF17WBNStRmUhjWn0CxGlyd6EIWDIElp3
1mG+xHBRNkayTrXpbHq3exGdeI2Nlyq6tufwKZ7jS47jqfUunWRcyw6fLBMPOKFPbJgu5GzcVEOL
pAEqYZmcBVuy7f/+grLY+6ff0feFWvLmeaB46pZ3+5ff0UIX6rl9BS5z2s42EU4phTj+hrS7sTt0
+2WLPSicw8dK4OAz2tlZD3oCO0HJLyL94rZOfRxAJmYGQ8WS7GA7cNDNV1Dchu4jg5LN6ULn+hbw
R6P+NI1onZSVfBg2oWDS3qN+/nAllpQiCR5wpCwgyeMQAlO38gG9meL+Cx0yIk3lnfKo6I+FHYJp
nqoj/zg/hIvfeCwVkb8qe2i4etegX5BzfJdcjVPPVDAJYROSLkn3HHhESKlpbzvweeAeGjCFmEIt
8swtlIoN62u0xT7oG/sU3AgoFo7odjYk2wQ9cglg1WkOdvXVCID6GD+McfXWAxY7i7A5lDj6Vjas
1oM/Q41hbH5CDdUchU6Pcb4QnLnUrMgt9g3rXXzTvEpjIZ/sWsg9wsrjQK97Tb9/29j9UzJ12LKd
6G6KCoAZqfiy+lldIfZlh53SvAIYvcc+sbfxyvKpgBTLbJ++BaVjSJIrL6GLh1ZjxmP8GHUoW+sf
OXquTdqiD5xqj4W3j91tdASwo0fTA/2Bejlcs3nYoxfyT70CVNbqkYBQhXCWfcZ4FbsEvJo+a5MS
yqFLZaEit8L9GLdk8oL7MW0w9B1cl7CIy2ubabSJzxRRQMYctU6OiC/fxjTw4fyE6DV9K7/UrX3b
1U65JWilO/jplddXwZGbzY3J18nB020HNo6bXljTmSnAvamaZud0NBWOQ/Ms+lSjH0Jz2vFjmuR3
2T2vWYlqYqNwBbAnyY1dHCdfakTzkScIMc3JaNeN81KVDMytSvSrk+2KW8AA140VAcln9T5FpzIK
9pnMdzGTsKilCQ/zTTsIwEzZTi4FN6jGfZ49ikbhUU6C+DDkAWTKvKnwIJJM0ZUPXsaz/r9/cn/q
w349nJRj2qzkJDoLDyLUsuH79YPrh8AUdTuJbZL6F1YRtqeRVGHoUcvf/v4XUFEg+Lo3z4RBUPTQ
H7DdXMH71ft+XM6mFICUHN/i2BovhtGxti6a3aMXg/UL7VRtM3q6k1YAGNicnHnB5EF5KGvRV859
gBUWivxak3V45sl8R4PtXGZWdqGTp9h6FY2D4JkBxDpy1VcZdNj7UocgFY9+pKnIjK2HolpFQ5xB
tPAILy6D30Pm/7tE/jdFCNtgLnrp/fJIbd7b97/8XsFcvedUMJfvRay7+tci5P//sT+WyDYlBepE
FrTcf44UlBR/3yL7vuv5juvYtLjK4+n7f1tk5zfXX1bYwhaWdNjt/r0OseRvSromqGrJV6Qa+Y+2
yOyM//HuUqZLIeR4lD0+VY36Kfb65e5yqqbQhpn6h05xZ4FiVuvEjq3VANcUh3Gz6Zj+rAp0Roi2
3X3vjC3z2ESyqbU3MqARS+qt50LyFQ1QYfDHm3C2nXXNCA4kMY6nTApFkMtzYGhQvx0eLA7AyDCg
6AgielgxraYpGbbNEkNe2SkpqEg9N7IH2zJn9qaYkaaHA2Q7eDmnyP4aIRVte3jqu+TFn7Vxwvps
nGShLkqme4dAZje17hVTpqcm6e6SeHZQqIGVzeftPIB7Sjoz2aBUxIbLeGYOAr1hWX2MkUXe9Zxi
ezMLYVvZpFwnWXOTvM6SBIVZhWqlG/UetDHwjNJ8lG1zXcTvXhEZ13mKJUkDfGkEyFSrbMS9Uz2I
Qlw6Or7lIMUzENcXMzkHkcadPOGT3FCmrpH9EVzYB9kG6O13Cnp17YK42wD7Yn3RgevPO4FreMpD
Fk+RuVAF7po6irG3m0+uYbMykm34ItHj4f0MuujGmqp875cD2dQ5YrrMTY8ugZyHSsIDGKzXhSl7
43QMKirNSnEa690Qk1zbqU7tI8jDuwVTslxQ3m6+yHtaxhbXInhY74yX0zP8Bx8s00qG4LTnqXyI
DA85mtc4TPKWCpaI2ijHN9XrGgN3VL/mPu5Wq8THHms5wXd2fDTYqGRcBckzGI0daSztxoGpSl3j
K6AqkpWpUN4OLu9zFi4uSFaeNwaqPHqzlBzYCOIISSyfKQRY0nvK4MJPlUA/zbiw9iKXCaBmKoFJ
sS0lPIFW3wtuts3UQPdCVNUcYoo1oqWKG39xIRnSuh/HvjyU6RiuhkfWntaZFoFpZxddR4mPc4t8
6Ahiy4qhLYb6GN9hQDuNHo473DmFS36VzhbV0CCXhW62ETmpTvCW9jHullXDitPxSOhLUnyBSUkm
uNvsnVDxxVqv2zLqpxrXxsDPAB1ucLtz5xBEpG24J/Tw65liaotDWmI4One+Sm9y3/5Qw/RkiJb4
qECXe941lji8KjxjXEI+SwAgCEl67XTPWYKDTg3d9VwXFMsIDhaI/wqK9hauLQD8Nj056bKXJlgm
BIZ+bqDQrLPl/wJP6Ng62K+e4WXbcgrEsTGvYaIv9w+rND2xSfEH5ylodtDGCY2IfBKnEiIRlFN2
q5pfcZtmJlPnoCeQLcauhQ8wXGfRyEZYKfZ6Fp42sLQw+NTBybMN5mj4EaWRnof2orL6c9YR+2W1
+KSCB2GTulIjpIjmFp+rd0bRTJTCLST/cM2Cjsmfpho2yQwdO5kAJhufAnT5WIcu3NG9KnX7nBHE
kDBBPSZ5caHS8sFMPUZKvkGKZxHtTPGjsp0NhHvkGnWOBAFxz5EkOkBObBpC17kDHogUf76O/WQ6
FX3bbFJF9ooogrOGeLPxEY7f+6zZWsf/DAKAdQPF9nUSNnoNjRHzrp94Tz4EKRWFl/mSQ+iagurN
6SeUNKXcwQ9tDsr0+lMUTP3JsSYctqDqulgumNhpY0L2OFvRYJztjuwakZvuoSyi/BGcD/PRAXgi
yoaO1ymNL8qkfTe82Ns5Gbtoim0P11tEWhSv8ozVPoi3ddrC7skz65S5lnWybCxPINKbq3Juck4b
m6dqG9XFiWOIUaJy1iXD9lrxyKU1Ag9WKAdCagTY9nvBp9FNksuqih7TDDq2as5RR8SIkc/nmuwv
DMzUkuSf+AjtmNLidAWNT0mNYC4VFKTFO5Mc2MWxr/Z+rV4rY2yPsW0QNy4AFFTVOEF8r9BRdMH3
ZJqnOrdweiZ4aKE9rRBqZp9gcQ6aMzyQFmZZJ0z5luoTFQtI8NHEAZqyndDuD40EfhVlBn4ll7fV
rAHou0OwHWjhQX3aSBaxYbKB0dA1dPA86dg71hnDtXKQwTNJTEzCho3RhPLS1W8iT4PLesJxa40w
x4a4+Ewis/xWCSE4/ddk9d6dzxGwnQVBfv3IyZHUhKQS35HtyR/O9k6Wga5S5aOXtGJrafK0agu3
ftNSABooLDZ1mJ/RV/JKST7NZsLdYs+VvAfpsQ6YCDIa7clWay1umTCodkog67cHFZwNbBubtCZP
qotqZqK5eIDEv2yclrj2tjsZ2gaT0gNTMvWQMNgzcU4rvM+k65LfLY45KMlV56X+upndm6xRdHhh
feB+hmxG/BzwHWtVe0g5LC9kXO92r3np/cge6aR5hlBqWdL9GjID/lU7ryOl8lPhka+Jmx3m4DYi
tW8RL0BcCS4Ra78laJVNWIZpD1rQd0ksijBpFXg+XDcRzD7taGuZxkfEG1SNfBYib7hIl0VKFIub
sXEl+8Sb0hx3pjogMeMsDK9rI+IRzLJtD3nLrDJou8bz8hY7soYBxPum7YdCc9F6EaQ6SZaG1QG6
B58uG5jH8eWs82PbXjg9AZaVg86rnEEcOQKoSfWeAX6Cm7Uz4vLLqJ3bhdnruHxWdFwzLdXitSWF
hdDkrTEaqE5NsHZyXCy+C+kmbPpx7aix2GGwuyJcHJZ1AM4yNaIfJmTXsWle6hrIJhuS1Uyrw/HT
4+QdG3hVjGUueuqflWLWs/PBTOia5f3YvnCpf7ZhhTMN/io5jNkVdIl8B7+e2znpuLqT5oJU5D1W
wO/CkV8ZKqukt5qNRTJ3GGFFw9Md1XAuJSQTlYTnEAQherILwapjV1NqoH9S6DdssNGJcWkD513r
n6Z6AMd5cWuH1pZps3kZee01ug+coXA7M7N/D0wQZ16zuBoncghNRmNdHx2y5aLNi/qSFnNYV8C0
O/PGTRAdJyV5aBUUStlHN3N5xqSEcMV276yMQC4/wuQf8lo6CZc5T+tnkCKzbkaPrx12my4rNdUn
AwzX8o6y8qDg1t6udPqPGCaQzGA+8V5t0t7e6Vk/9ItED99Dv1Xq0siNE27vban7DzcjjJuoBrgB
hOvoq1yxuWMyFrMdhmmZjgdbV0+FNimh+Qq4dNjrF7DsmQOZWERunEqfO8EnVQiqQzGyF2udm7kH
omMiOlu5JFojUCgXpUK9aBa8RXa9qBiS8JtyT1QezsJF5eAseodZZld54/DfWhR+bjx8tjpi2Uyh
saglPLi5PGr5iX8NRjJR10lH5kxopdadFsdiUV34i/6iogralIsmQy/qjDYu9s4YDCcI5iMLLDQc
8aLm8BZdh7koPEKkHtmi+ZiG2t0OYervIASHpOKsZmuuPpB6AvlGMxIu6pFx0ZGwBBL3JdISOF9P
xaI1Ib/TuUOY7WepfZXMYXMdCw/lVDZ9E7+OdEeqEJVXd27JXmGZZGzAqH1Uc38WgqKglwYI+mji
Qzt4q6589gmwPTnu1kPAjVShMkFF+HckBi2CBgLg/Lh6oWgG+uE193YAkqaLnEMpsuA6nXp7U7fX
nkCGVYzqlnp0b/7cRiR5vbJIKfKn5mIQ0GyXwQm+4+E0CyAnKmH0afElijz/0dlGu5vyrbZamC8+
qNqfdXE6vptdu2JaPGwrn6hnJUucrFX8xU9xXUPDdkj+wpQ/gFlRTAu62b9O4+6rteutIeQtIVEQ
YZ2AAB5aiDHrkg60BOi9ykHg68HMybl19kAvVqZKHDhpFXRZC6uAKEvCCmH7rithP0/0Jj1BT27k
7Y1UVRs3Dd5daAh1ix8yauLnMYyDK1b4BBxWKEvA3sD+vRRQ2kg4ksFaZZg94aNTRhY9+tWBbHls
+ty5qf3ObOJY2/Vt7MevVR9fI2+G+JBBGJD5hT0qqAJhd0HY0inOSBwYczQeZscmpywk4CpCtdR8
nMPpy+grFqSBdS+jAZM3US7g1yEZVdY7/3vOa72fWu4T2isODBnfFXrkfNha9BeQugqsz7A4vZTQ
ph4QSxLkh59TgP/OTP79zMQUrsuM/3/e3fyfuiveP6P37C839fvXjyb60/Tkjy/wx/TE+22ZqSOZ
l5YDem5R2v8xPRFscRi1I6zC0/kPwxP/Ny4A4BuOLVAm+B4jnKbs2uhvf7Xc31zbl47y+KtabCH/
yRIH9cE/DE9A5zCAgQ4iXZ8Jh+lafxr8k57RMaYZOopBmzypyswqnuFkTDCSGly4xGAMqwjDSbky
3GE8gUdVxBJBULzo+IVBeAJt2NmDaFDce/VNxxz0qeZi6CHPwK5oUpNhtB87tK3GRFT6usk8iyDR
TgPjDYIlT8uJI/GSdhIdoY7kYJ2gvDBRAIzWEva0oCQAKcSIRUpnRrAeysS/QrHWAqMFUrgH1w2T
LZ6My0IFwX0py4EqckobFM5VdYPimwl3H7nJTSRc9GIwrCgpmQR/pX5lweweWobRcQt1sh0MBAeJ
y08ZYQBKkpgtf9x12RrKY/Nala55E9uKYg3pc/04jeHwI/VgmEDJHPIvxj8cI4NMgusxN+Qrl3X0
nsfY3osOWliOuAQO2uQsvG6aIx9Umw8fXML02zUwIr8ZuXYcnlA9m02f1UwwRGhPtyPro2c/8+yn
wq7666qJwUwNVkCSJS/YMfZDtFwp/lRM+GV7b9cGm2LB9P/oouZaIy8AbOBV7WtvifgBaIL1NAdJ
8FSRpAmauy1QYqfu0D/kXiwOA33njRcJ0MZoIYmlwIVwVnqMXhPFJGSXty5D/YR6Towd8loiFLo7
nRn2pU4JnnGkKY7RaKkbhw0L3XnVe2hipqx2sH7ysyPfzM3vKDbLeVuFChW9bRv2XREFdrbvOPUQ
q6QGMlgfPh9EB9gNaeXPNzoBBg7iqei46TUFTMGt8VyLMbtwlJOTraTd+LVm2q+QqCZhvJEFs3OG
aAhrVxmsLbkRQ0gyVDEjMyAQLkCYIjC/38sZxi7ew3IkPQ6cIRdUM+rT7A5ZeyVjxlc4ArRZolDu
bBZdtjbNLTgeoH2R8ogASLwxQNprSDP7zkLWxceqaRzzGgLsoNNtNbOV3yWZF6kHo5uS+ykGZzjC
M1wbMfb3esSOMmrXoyEM8vdoHpH5yHRsPnIv6sV16KkQWa1AKmB3JNuCQqkovkv5LXzurG4gvKIB
Froul0bB0Cgv6grxb9A1ZJIHdrdv4opC1gntleuF8Y50INwIoTMinsHv629QeU4IhkmvXA2jT/Fh
uUl9xnisfqQwIqk5w+Yu5Q2nhCYdmCewO/bJLI7kg2ARyKU2jmnn1Rs7rdXZyDXEpiyOt30N+kuG
ZOXNOPYvlV0isurz6qIOebpnnCWfbeBC/LWL/DlunQKUspmgNPebO6dvwusS58pWKxU+ECdavEdB
TdIeOUTvw+CUL1GdXZdyxOYAf2Y4OfkiwFCZf1FWocttifokyjy5C6egg2IPFL4pmjdoH8AQo9ys
3uoonDd53/RfplNPhG3VwAgCCqASsx8KpKSBdU+QxK40PB5UacrrKjYCdCJS7T0cSAwMZ9PYhFOi
3mJP1t/Y4pKvDsPNd43EaNi09YS9OVE6e+mNDvgSWIljabr6I0b7vIvbKIT9lxfPQ233RCZIj1is
tP8GrTdwKo/EuiL/vTV88klD+GOERJA+XUxOpTC0spkJQU7gmQKGGuQmh2TflCRgBzWCJrsIN2TM
wDxzZWo88g2x++eeuALw3m4bwkcQ6yP/qkZrPJqdqhAwI3KNxOBvW2HHwO9lcOpnHCtlbbJQUlHy
1XfJtDOdxECBTLj8VTBZ9iZjrHSwvdJ5BZhpPlZk295qdG0mZ3w1cAh78akK5vloGnZ6ASxsYcBa
pBiqrLjPlKP+PXGAS/KXvf0/XW3yT8QBc866VGald/S6EFVx0Yb+ibo0vELzCA0eLKODQzRfWmYQ
euOjH0mAxVmWg3oMmGYbvN1twH9S4HhdF0NikLWZe+3JYd5VIFpMs1uYm761h1WZemudkbNKdl68
S2cbvTOlMoMBz7wkQSRctZEhAJja2C55WcI3NEMUuyAtyHUzdH6LsnZ6Iidl3jd6LK8GORA5Hzs+
2KCsLs8OkqIbHKLmWeaJe68iGg5ASRMBDbBJ4bQUZExbNPSRI42PTPcd054pwyJshTGb+aHB2486
e86teqvSqvUAHBtVBZ0ImBhRnWFBpHXUl5qJNu5csaFkTa87zqnwEnLVvERFaLf40lCMPGLgW7Oe
WlLKI2N6o78E/DLOZUdu7FQuAKPRJPM5MsPmmMJ8bMpVRKaCt4m91kkPEVxHay3jgk5wqCrFGT2T
PMI8zsT/NQJZgWJ2NFvD4HdIcmcrqC8+bAqHnWlJwKwJ63mvdkAzdtjfwEjxkuhlhGgaRXebF2Z5
tt3K/PDcJAZlN6eXQ29Pe9/OvYfBDfRZV6LaNxZebwbD+Pld4DAs2tGmsW76MhqDHIkp0kdD2T4E
ODM92zOXyNgvs3ujvgoM0pZ404O1cMSwq0rxDa7RekZ2O50NwM+X9c+LCn0+ZcRye+XLPabtzOr2
XMqRwgwtYECj6nZIUVtuQW5oGJ7+bIlv/fOezKqQfUT28/40hzQkhIdGpAGWI0DoTZ13dGp/NNa/
1LL/Qu+CtuhPHxxfCLZozMLYzoHq+GlX/2WhVpZ1BY3RjI7AVoHzBmLIQXfGZAY0UEUfh7K1txrd
cLpJhxK1oReKlwJZ8kNRGdO2jjLxJcg/SNakX/VcLShmCIFbYAZYrwPCecRAthJ2NWR5gzkArIu8
QNHcdHEOlElhP2S1o4br0c54lsp0Hp6Ye6V3GP5qTZE4JGV4oeNZXc6k/dy0lYOEgVO4ZngoZbsW
kV+PO3hVhlxDWOGOw5XiA57xMYEz+pgOSdbGJEkmTD218eXgcIZRQ1M9SxAWDjliJ3/C3a4s9JWc
IeE69IP2idliKFa2OVsnEgcSJMr4TIKeD3Ih8MmX9qz5OPrzdFBubWAU6AXOUNYZBVNcK5yldxmC
yDsQnJaBASlmcrYayz7Cx6sQCmcGQQua/Z8RWcEZ3KS8oa+NTy2fq1U1sKgiCgD5gnZWoVcRHNB1
iIYhRTgXMR3jDWEd7mNhaLnpJYLIKvTizVAOZA6aU8tQ0Z1gN6FG5cO8lME6lzDV+O5zTD2eKh80
XJ71bzLkC8IScaNNS5TwXWdn6iHnI3YwzIDXz0bhMYnJIuoX2/ypqlVw0SSTC9CtdW96Txrvg1W5
T1FWFlfDQCwo9Mnpljiv+ptOA8eTnbEGtRikfdmocWHgFvDhi69ssvVLZrtMloCU+DafV+h8zKt6
C96jaDia2iC353uwxHF/NS1H2SAsnHCm2edv2ukEeWMdEQagfBUTPhlrQgujueDbecvRaozh/M6H
NfbYAVQy2EF+IvxkItE+Q4yznOXucqzbP094/fOwNwRa3CYz0jt0ClwEPGBcCv7PCyL9eVmonxdH
VU7jIw4ErhNteRBOwct2FSubKbzKl7sHewPXUGqr4LbQ9fxim8L+wctMuk/StNZqksy7pSagBjsI
mIsyt5wbhgdBdRwVRMDt0OGCcp0kvZxDBkpR4HZ3oKb8l66R4sGVZXLqOnu+JMEHBYg064LkJWaq
Va6ms+C4X6sqRmY/25l5ctXQnzkUYYZBQ8aIIXCb2kzt9lkpYdvoaRgObeaWZ5HjCHMi2ycgzdY+
9P5qRI8tgl3PfJewq65BEj04IKLTdBrfajnVpOLSG0TYklT+bmhEH8WUu/4qi8jORdEFHQSBW4xO
Ksl9XFy5NaC8cds4uYtF4L/rphrZjo3FRUIJwsFbWKj8ELU7YCf9LIYhMllr+PJ4Dh3YSjAQnIyJ
kzMRd1vbbgQ3Lo4b+2CP7fRmKtJ8B5MHfmUUgUNPYrbRnWEn1aXdeSw7XJl8JZYmat5sG/UsCmaZ
q1lHyn/wXDMCJooqjWEMXxk3bF27q9YzrVfFquhej2b9aNa2E+1IFyPlNynrAqsfe8JVnFfZt8Ad
+WpO/ZhtgFXgK+5wTNFhys6ctyPTpw/w5AQClq3nv6E5cD6JOm5m9oXaKc4YfWK9M0AykpyFM+nV
k03HUVCzsD7oqMOY00K1J47QeCwaJ7pp3UJ90Mi09wq+NGtOLx2JRyRK3dpWS6sc+yaf3dSPwmGd
h3Mw7bq8MskQQBW/jvuGuX0FEHkzeo3/ykLH+G4BciYEw8F258CeIPNR/vaX1Vx0r3Mk5UdoNBPK
HWae/qloBsZVfKKA9kYA9NPG1/YqysOfcTpisfrpEFin0aegePNYfTrZIIhKKwhFJz+hvxO1iK7Z
hE9MDI0G8FnKevTc1Il/TdqLf1dHFmiwuW4STA8AzwtWMHJbY0Qn3CLL/XibqxbGKt1F8l7bxCEt
HPABhrnD9xkFtxYHNr4ql8eTRCigiUgtZJeTNeFl4P5lkraYUCa3wJhudt3ajvOYAd6c18WW2CDb
xso7EeHKWzMeqD7yAjxdB2AyaIu3tCqd/BCTqjbvK7ekOxxG/skqnruJaFNDylfl6vlVj1bz0lWy
+R7xheQbo/XIYWOhHz6J0XSBymVVUmyCDsL1RdN1hr+O57DizqwTVt8Q0eLgEpquJTd+x0CRhDaF
rsuP6utUVACphj5kgG0PJPmuTXziFEq1Ka+qLFjK01FmRzaDQF7mzg/JA7YIibquBJ4CQvUKlg3U
oPa5n4oaI4xZXrHSJXkJOHC+smt7ABFua+77qKkb4InsNG9yaWHDG/PmyZNh+xUyFMDaFowh6e9d
xlRl4kP4TgveM80ukOcwQKoILKf0XY3OwPo7TKancEiANruz4QN88TWeBqmjgbQ7wPlI0PgETaTo
zhImsqoWUHP7YDtZghuVdBkCEDKJr0FiRTxjscu25JSM+6xibxZiP5LEgWd8MWGxDGvbiafLB7sK
ODE2mQ9wSMpz6TFy+sloZt0DQL8ndsYoCanDlHkoTA/JD+hDvcUVZJVbLhmC683MZ4RfteHnXM/y
DHEQ4iu1LABAv3ChzOV+Sp7RmKKEHSIb9wuOFnKV5ahtfRJTpwmttMvpTaMHWptdkj+OlV/9cNJB
0TP5xbPjgCwXdiXeYcBkj4NpiGMp7HbfuJO7ZSygdzPV77cSGuUxvuZsiQ1JXbBVVOwfICYwqkZd
cxaEVREVFHrOp+2FDdYIXzsPXl/PpxkR2JEpGCCJfpzMq2wIyVDjwL8GYUlSb9lnCVlRPTubcmaD
U9Hw3nk+QB9PU/KtgS4gsIi0+9Xzzn7MiBbpXs0iX7MBGR/ybuzo6qP6rc5cTnqOWZyrmemcgsKv
ni2XYhkLR7+nucVoVSqvuC5RmbHQ7hOHFOweXo0rsuzRKKR/xzLMu9LVgGPTNsHA5XB03qJOlgeX
UMglVM0GFzyL9KIWefkjanL6MI1UgqQDKB2XU62sR7uGihoWTvz5f6k7j93YmTTbPhEbDNrgNDOZ
TJ8pc2TOhJCOoSeD3jz9Xfy7Ct24DfTsDu5EqCqgdKRUMPiZvdcG8TAGQ5Z7dyqV6rubFoxj+bxA
1mQ9khwsy/IuvRPNa8ed/0SHUl7RIQMWxuV08AgR6ZFKEHH9/2QS//8R3MZC8Pq/k22+4i8sN3HX
fP330fq//n//ckfo/0GfgtFBWoIJNqSxf8/VXWMdkROSzIj8n9E6M+1/qxKN/9ANW1+n55QNrsQC
8e/BukCwKGwbPaNpoIwQEMv+wRL9l0ngPzFF//Xf/7tFwbLl/zBIWNKyMA6YqyQRO97/xdAy+lni
itcm7JiMFRo8hqdu/TIatvzPL4CFs61wsJpV6Nsy1T1FsigujKJ/JFNUnTTLTxfSCfIwls+CS3HX
GgrUiiuuBiJpmY7y5gBg3SU2jkQqYRKY5v7BBwDNQGdygG8l2y2VjrqlinmakT5h0pqPhJL8RkY0
X5U7VXtj5CqMDXbgk53/pIJ6Amhrnzr80EGs6nMpNXWuyWPcz3L5touuPXMpQ9MkYym2ihO4gcxf
k4BBJthcd9zVftwMb2VutffVrhkh9w1Ft5xSfRov5uC9iWyRR2cU7IuZSFZZr3a9U1YHBmrvC0/k
0ejpxXNoHRRIlnsgQV3uFSIev2ecxgjLHq5sLRASkjlI8ZQeMktbjrOn7t1ca2eKmP7EOg6D3FTc
LFLa/Nx7rXWXQqlGzuZ2j6i39Geq4fwwQT93HUW+vHRexlRvn3vtdy6QQGjFdFJmp85lvYvY/l+5
270rLL1/fQERnfhOCAtMS6i4Cfkx9jkJGJjnqkDlrALZICDwh4MB8J2/KCqsrYxBozuJPIdOu4LS
rXkXzwjUUw2DB6WtTRYChVhEPN+t1wV4W5X/SGeSW8g5SC9TnP4glBe/iNYTCFg0Fct3LbpGtG27
RVX1z9IDF87k+p2UuD+GSWkiuuRlsoZ77KGh3ziUowgknjGolR99ZAVNjo+UYB722AwFgnwe5R4C
q3pSBhqXsdWXs7QBBnCu3jqmvQdq5uoRlnN+Enr3p7K+RpXMP1NrLHYS/01BqpIfRmTklRZoFogw
f7xabcbSftJNUeGkGyaIw+YmLwAljO3fxKuBrlvu1SwN8qhacCvVdc5RnJHt4V4rW3cPP6WeRD6n
Gth+N8OmLuSZTTCCA6098q/i/l0V6OE/Mj/Eu4lZ33uO4BHF+RQgOByfK+TNG6pu9Rspnl03/R/A
5OCXodIxe3LTM4OGGquE1gcUbDeiBPrrpBjvTKsu0MhIDvPGCFInZxOFHnmkcXsaLXCkmCjryxy6
E6hMolKpYOoToXrHDr3t7Ezuakd1z82y7DKKrGpbEnzpWkCY7bIEsufglzGrtjnNrvsUg5TZ5oix
9k5F4mqux4esVvaNNcwvbI3hhYPEM0PM1a7mTQ+foLKObT4/nLZ4DFMPPydXO9iOSKbALP10ZXzv
kGMFk5pBXFISXGDND2ttwN4BtpacXPc4ov7d8WotfKEX2sUUt2EAUk6IZvcpR/dvikyaDILKd+e5
2rOXMDqE/DKbz71OZIVNctCmSWf3HjJJtjN1iCizPkyuDlZjA1dHqrp91uR7x8Q1QeDSazZE421y
CmIdSWESJezZmYLW8G7DLMWnmEnURgUznOHSZ3tGk9ip8MNt7RhtwKDr98Ub+d/BAiJl7ODSWHP+
xMuCSNGUfF/R9Bf0ioJcGfgt3aoiXNzoFE89ydIlhD+nnM1NpwNMXQey435JlmKTW3W3x/GPc1WP
ssBsUzQZJXDBHsCEjUBnC4+WatzuSMP0F7iU265w7X25RIAAG0rjemjm4yjueZxYVwdFy+hxxkpq
i60q4j+IWq4Q4mk0Jcb3HA2VoQbMJ3OQT8QWEIts0Lfov2e7vSw4LshIiE8OYMVulluDjfEZltRh
iRwkYGrjET4VeFlIRkb9DPmrBGtQPBnOuEL1dxxuEzFWXYP8L46T1lympE19W+czjxcVbSJFUY+c
W+j6iB0KqUFuHxjLjWcTipVY2tcu6sZtYs8/nIYxS946gijsY9rgvjVYlG3M1r72y/QTSkkSGFMV
MqIcVzrR65hMgUk2MOnF59aR7V45xm02ab5Nffxk9vsttJEIrCL947JJMCIEksOw/J0TxhSx0HYy
YUYNLWJbDKlJ6YexnonlPW/zX7D6xwWxXNQM42HQZ392+rfKgPWGgdXxwDE0YWJuuJV+DvF0GPKC
aUOaVGi14QCT+dEMFh8e4DIEsGIvKj7rOE0vaaG9jZDJujAnl9qDzDVb02kUIHnj9JTL7OpadWD1
65GJnb8ii9RpNpDZvKBw87yiIaqEhjKS+h5fGmOcWHf5yS16+cb+kLhntm5CvrXmxSfBmwFQDgMl
1JUxy4Pl77DgUEv+mWrV36wlkXvlgB4A/6Ko7pkgFvJGGiC6rILOgVC4PNUfIzyDCeZZ5TmnaQoJ
Pmoug0DwPA8gzmGDjGGjoHOFoOgbKAHMrjiDT+66iF26hksiEq99tTxML4O2hTgeUvYxkdGXo4mn
pYsChfgJcTcApAxTXU/uu8lk6oyYb5fREJycRtKIlzAPKp4N6O4JQcWEbu1NSeSTQnr4HIUZdGCL
aSWe+FOjSguDubVj0z68OehkTYtwl7iVuu85xtFqpLXnm/5kID76I8g30tBgIwGeKG9DnjPN798i
rxCXLjYxJLGSyfufuVnV92yYpoeXwDkhqG43YF86OAY7MlQEABwawBUGitEiX8IzL7GfJQnvgRcj
Sd8UHmHlkJoMtv5GUHHcdl1c9rdQjj8IosgCUKWkljZm91yCEmez+qu2vebZpuflzb9UZNG5cAXr
Ep8oqdxlAZtj5tSR1k0mdG5RH1RLdxtdM93r04mdsnqDHTDNqgwISx8CPQT9IE1m1pMarYsyi29j
kJ8swQc0+lP72suPaoqXLTfjdEsLq8O1zZxmHM0iSPRjnFvV1+K2k1+6/XhKTRdRVuFcvcwOxJpy
ldva+NALB0h4a7KMrCQiI5TuK2ADRi4vTyS+KOFVR1lCYp7hlMU+yxDU0Ray0wmFHZAiQu6WzbFN
ZAVahJ0OnU93cjvc6yndWeyQ+5Qo/YmDIUJCQgbtA2z5M9KwW6UJ9qHTJLcTBCkZCuy0QtWBwyI2
qezmZIz4FkwskHjSO2LfogyeK+ox7msJuqa/gdhJ7pMzZhuXounU4dOnVJ7XfeauprG7S0QQrY4u
nw1/c/ZCLMgl3G855b6bI/YyIvIdIhNUwyA7LRCD6wSzpt7NKZoeK7w+1dZJeqz2vFJtf2iVu9KX
SYd3AVLy+UwbNBTOuwhZZOjRk4CkGdjub6dT4hy5mnHRzXY4elZ1WDIiVQvdYOO/Jk8kKAAKDIcF
EwU/aY3mPlrWgYV9/zwh+ePk14T0iaAbWkDm1iD35Sy1rTvO6iUE7J5RooIpnl5nwooCvSJeffYY
SmqR/oOMLfqHIryw/L3Z46pKjmedZ6zfjqnqt1VhaudIR9VqeNGpcjuJIg1JaROx+tcWYNelwkSp
I9ABV04hgsuVwFmivv0mBIvk9n3P86nV+17S4S+NPBRSIya5rF4Z3r3bM8crU2n7HJHSRvZfEV2T
oUyJdprIneZz2a0KBuRF9fOsF/UBPLkMJpYAtjO+giVrb+VknxfAm6MY3Ufl/BiKUp08fiikhuY5
N+SvsdC6U5HZ/ZF57WNkPUgGs2PvlwjtjuehhoHRn23tfnp3l04dnaqqHiUpQ9ucf3KvPI9ZU2IQ
VXnBDLEbXW2+E3/lC+IlDnoMYmqpNWI/xPgoiYLauy32JbeOrt6yOM9Td3D6VN2JFWOaVf1pOrNF
5UOcQ4SOBsrYuIaP1Rnoj4hK3CyxprfY4Zm5tQimrJDiVUXza1S+NDX+pHlu8oNVlJM/2712mQyV
nt0wZQyY4AqzOVWMzQCfNjRzsPQcMB+xtfVG+QPZFarx3PYO7MEUuGKeoIlMvC3Bm1Ut74PGXFnL
9ijcV6NGEKOpOhZ/4fiAaV8Uv7g7HEWcrptt+69m/V2Idb4MU8Z+T1akjHzoevbWkZbL1H+eD4Su
uX5kmO+D8F4NrTOClM/nObxKUq+DonYpze0lSNBB8PRkL502vmeMu8iVRNE14jryU7cjraMA29FN
gYfKJ1XbqMjE0yTqP+Dmv511cD4n7qdCJBxwfuZDnJGWBWqM4Jn6EnuL5qdReiPFhM3PTHhREbF3
Q4pVHCBAkmOwQDM0O8jTtE/azqjHJweWx1sZfi7v3RSlD9FhnxhsUiFU2h1DmVvXptevXtx7DxZQ
K954sXc85vy4hXNpi+yH3Y3FNZQQ2qY0PzRdnO21ECewHjPcV9J7K0eFeDUkqIxG0x/YPbF8rCm2
JuAgyM2+WLrFd6ejvLSm8GJUBdQuq0rJuk6SLQTvbnRM1gu18Me2usVRnl3ymqCQZj2TfeeBF4vK
gxPpXwkRqwz86vmUDv0umlx5NVLTu2gl4R2Tph1KOjKMMOMqpumNvWUl1y5K0RebpHYZNmvnmECX
yq0fbbmuwtRytNWAaXn9KzrFnqVcdXMW/Aq8wnPW5vgzxuLFZtT6nNsRnEUtYng/1t59skluMGUf
BspVhN4jdE8ZlpOSUtXnuEk59ayr/cJ287M+uFQOSVsgRCbUGf34CeNjfhgmF4k1qpEieuVYFjca
5oEblr5wVgQFjaHJXBTKkWEwxc0K4oddMoaPmHc+CU0W1xJW0EMVRCxjHjyOtjxXCvIpNvSP1aF2
4m2Haeijz9TJNczxi6QxSexWiEh3rt75bacLMAEPvXf3KNe4VTt29TuoG7XW5CWot6UJylaSCFs4
4gg7JjuUYxmkfQtAILHKlxFrwxGWXrkhZhgNoqztQy26P8a00KXSbDj24CNqNs4gjepjCXQFkph7
GpzyEqt/jCfgPr1OW1PHTpVUF2EnLFea+GIS7xbAoIKlNEOFtMNsG0fmcUiKi+q/vVBCFwovOh/c
phfun0zBLxvi8Wmhs1zyqtm0QBOGKo72Zci6il0RAjygeEPyyMMa2ZkjfuQt5AP2rTcHeSVUzOUl
G5X76A/MnGnOa2ljfcf7FuM1dYiz2ruRvNosxPaaqASQmVOdDy1gJfx13fApPUKObXOBSAAK1T45
1O85+KjLWMpPGDkEfsTRby0nAjEjr34scyg4g3OcKLKPYx6d2WPttEKHu9V2QWzAnCPCjByktNzi
GPsjZCw3YQJN0spWfGHGdIjVJUkyZho0DhuqYkxuCdUl+wsThGFChkOq/0SeAKgnmd7SdIbPtiR+
r3ytNynUzeYlLEp3mzRYECf1hNphWNRHLTBwtUX+NgzDD2M+MN8zsBkt9Ee5dtZq9bfVxn2UwlBr
FyJlqCKJ8YuLICzNv1rc3W3gU0KW3Pt95B0Yfvx1TbBkKDa1TSGBi7qwr4gRsoKsVdHR0trrlA3y
gIDru+qm8DZobnjLBLYrhTTVt2IPv8zcYpTjTtiyFk/oMLhs+t7trnZXHJkT5p/kNUowF6WxjSb2
RFa+tCeU6yFdz8nJs7vZVTfhyfaaIk1sIxJIJGR+n2m5txNVkd0w+wCqy1PoAPAl8C0Z0Tnr4UcL
JKRnV5/svTXQqI3g5uk36z+OzrZQy8Lxrteh5WvE9hZyw2m/iHF6qVvi5wvXKPapxFVrjpRA7GV4
hsOavXFniQN+0m6rYFXvC20SD3fGhKP194zGvU9DjWEbKviOCGkfX6Hli2KVi7Z47ao+eWY6+gWZ
sbx0oZ77sGPDXdVmOX1/k4JAU2QHht4r0doPatyzC573c5KIO+WoEX1e5yxakip+XmLEn4Wr2CNV
3Y5vUAMbdMgAYEZ0sia4ZnC08Sry8afUX0nHhr+13I+IJbLRaM+xQSveQQU/NE6f7ERpkuYjPpF7
Tld6AaSU3ICL5IOxNUQlWXaoCZ7l5xv3ZhJih1aEME2lU6+aXVop+h8KQIzrTVdjrenxZ/SI8KLP
Vkje8voKP4sdXkUVnGwtZK5nKCjddvcdJepBri9cvpSHaPktJ160FpccutX0XbTxr8Fm3y1D8xMG
A69jwq8AJq97eeJG2j7x5WSpA38P4r9Y5lJMqXZbzlb0UoTaRxH2GKWy9AOb2HOtlYTgjWl5kObd
Hq0CTTYG4ZJV5D6vTd4MbbGFnak9Y8hzojzyOUn7QY/UnvXaU6Fs5w63bdotzrbSR2sHNOAp1nFB
6DaRbxzT+mw68jw01Pcyro8Uz+yRuibyhzh/rSUF1sKi7KC132yOeH1TeaI8T177lhkPES6YNxLr
DoMW0TZe6abo4sCd+Vt34zGnKzpnGgy1sbT2ON+HLTcuC1vpnOV9bnrnnT0574RpMfcL+cdbElXi
T822965pXkSjf/HolX64MLVh5OxBQAP2BuYMOE56j+MjXGwzcJzMz8y2pYQz5K6ZoYGyrK62Fe3r
BiZYkDjAViz858kcXdGpAA8sx8tQU9jZVQ7rOuPetKkCV0+nve2QO+/HHoxwwYZxDwPqL3FtM8Dw
/CcRllAKSM2SIZ7JqpLeoVpubuPemqiZ/QyHK6GSoTop9G3bpZmi65LM824Od/ZcdbdCLWQWee5H
1wwmvLTsneo9A4OgYYJCdp/ov9w06v3OYi5o8rmiYagI20K47ZBPyZGpIvCGKNWwk+FqyfpHVVrm
UWdUSWS9fXLVchkySLJDTXyQVhSnqaCGy+fmTL5iGEQVIEET7JytfuAjXHMqsPxWaziFMwwv8RDa
+9p4wpazqxjZbcBLAEDva7nFw8oEkWSLsSP2aDVp9ZiC2zHiEszwcdMVbxaBf3MEcD3PTGWYVLzx
TsA+I0gHb2L7eU7SS+QsTKY9VTPGBwzY9zw4JYMnevK5ykwEtt13E6bmWbP7HzTg1S60AQX3dXVI
MUEAy0aN9GjU4BzIl2pRDfjsJPpgbpD2tJyRMtJPswZqrwDrtr9ysU0+T5vkvcdFgMT/FGXir+PG
oPKiZcDY04I4MFbOcaI1LAqGd/ojbS8H6w/b4nbbpt7vYm6Qas8nJ2NShMSQYeECY3Aoinon4mTa
DdMjryfA4ouUW5x36b5fEG13DrcuNGkvBeJpQaQQjOnm3vmJBCvbu87vybIP86LeGgiiKmIdVfTq
nAzkwvE2GEhTdXXQ0bMC5dQvOESc2saWPHWMFWpylZBU5eOFjBrghqP+1XirPR8uttPN1XbU8tds
DAV5LDEYAwnLgLpqA6W4EWF1ZkT7CxkI30S9LT1KD5EN+xSRzUHYWZCyCnqOY31rYwDXzOThYs9b
yuTCFuTh9rK6GJQyHInqbw2q1Lcy5hS8Tz70KT05SAv3QG/7qIvu5ogjeGrFFfw58EQNUSPv2p9x
OxiE77FyqwQngUVxhjGcPyd84UvtqmTrxnl30rv8GjFuYvxaD7QOCfVdyt7IeR6LYT6q8HuaEWBx
+biSjZeeeGsBDbCigHoNcdHAP97e6OJ2FSOv9oGOxvWTOcSL5tpXhLmM7q2GmiutDlNZ4YmwxcYN
7WOTgBhDfU56dzPuZkJATpYHbLaJPxBRyp0ZZ2ZQ4jYRuhQ7sq/fyijufPbWG3jw9aE17PdQ5Z9d
pdAngdpEJNFubXaJ4KQ27jgeUV3+YvvUML3Qqp1JXGFcaUiQX8y2+7vOA16TEoh7mIhLgodSWzo/
cwxYKkP0okxvvoF3bahtwV6AUiajaWDG3YsRN6oLON5eShorIo41ByefWeSftSnwlLPsCuJ2+UBQ
WZyQIz+3VISHkdF8GhXekSf+eUy64SqH3hd1GD0WhA770nZJoTQhJgv0QhfasBPelpAx3kr393pr
iyGkfUN7x+8ILyMq3kbVhsQGq2YXmWHmxyVo8mLdsnXasn73OihC+shOxA2ei5Vs4diIW0mppUwd
UGGS4TuI8hmTpnWu3eGqJd68bWB778C+8ixorbk1Qz0hXXx+MPTAt0u20UH16Znh/PKj7nRuM6jZ
ElXiHlFhA2vbwU4Tau4hUam7QxVLejEDZbzPzbFw0IRxjIgCXPeAbVbu+skc74U5q2uagORAS+ah
QxoKsmvLP+i3k53eOu0Vq9RX59H7Fq0FJtq2HgX68bvZkIrkwe0sM9eldOnEtQ6d7BB22o9Zv+IM
j7/xvE5xAZ0ZqvgrsKht17kfTqNOGsUP8/eMuz4ssjNPhH5sNZs1LqG6coqcNQyFmdYCX20mobKR
GYQ1gi5Ta11kNKI61OALAeWAdSODxidbiBn6MbfS/KcWGdeISUdGa7ZPPba2hVNfLOqa3iCoddaT
MdAXrA1p1B3qvj0OvTBP/3xplfe+OGI4AAtO7kqwC+AFku5nI03vJq1xwxrWSvVol2Wt5VNlnXoP
w2iWpOrJ8mI/n2og/1kck0NbzDsbULMP/M70s/WanjMY82Vck9uWkNSWRfKhDR0q9oy8vtRK5VEA
3jnEHhtVtjzBuBjmPe+B8kh2R4zCEYZlptwPjPV4GikZOjFYNETak1yq7pha3qkohmWTdV4VCC8n
98PoxGpneUdNkPxBsMQtXMBe64362DCrfxAuL/yln05c1dNu0sUUYO1mjo3jG7p3cSVBJ7mqtPQn
DMIX7gCAonk7bakX0ktiP0nDTq9G5/wxugnkfq4IMoiMgrwPZ7lamXpWS8+svUIXhp+DgOnkhh6T
CbSjXYjeEYs1Ps95F6ieJVizNkSGgtxt1717JWo7gHHRPi2VgZLZUN/couZZGgYOoBQZ2sj4O6sm
xuel+cMqEv2pYe6QSzfAdiTPrZbr2yEjfcRxSBuOk6x/cSze+mFz94gy8O2MaYPJqbv+8wUNFYTl
FO4QXiw/N/TxXgL7gEfVX0cj007Y0XaRYrYQEaaClnWy/dGlXa/c6aPOHO0QmzBeKqvllZnsXMTf
V/gnp0RjQBWGLU0NhiuxjnY7K/GCObJunip0jhqPCRYxa4fppjtNGlNbHuygYD986BmScFb6V6ex
wcvNAX2tuMM7Ga5N1Xzrrbm356Z7KTo176RFfCz4kEeCiZiHjel+lQh9T0tifCCOgM1vEFw4Du9k
OyZ+3gim5FpqnUFVhX76D58FHsq+jXN50HoWiiYn82wJF4lgbH3N3nLUlPHTZOuD2j75leHCpNVm
iKFxFFEzgZ5Z9hEiy8zFklZCAtoMrvtpFs6T7CE7Mz/66BJgfwCSPMu9J8WAlxP0gay4fP6BgNDt
nJuh/aLhdZ38ybVigrIPFdvyzSrr3VCGIyfGkG7LziTsJ78Ppvk2twJte6avHHnDC/BLsR9FvwVo
6DF7xN1UEy+QEhphpNjrDfGzk01pAIye764fXeqxCFtUtqZGCPKvR89hqdNnp7pnFJmCJaYllDo2
Lw/n3vxXy4ThG7ENi5o1JZkrzr7gTvZLTK+ySn4zCk4769Ua1JuHzHbrxN1vtwxfLMa5hEqLjyq3
8WhWMHbBcwad+FJdN51MesnN0Olv3rq5nVrNl639e4LC64EacpX+UU/jt2Fn57BrYxSKmF+mb+n8
cGez3Q8OzkUgMjUOb22IGp97W0N9C7GQre1njaCfnRjQ7KpE+M6ec3Lo5GuNxXcpzvlEhvpouxCA
6ByYxx46u7vMabIFzU+QyYygxEVmykfKex46Ay+b0NlibZh8111ekfW1WxHpV8bWE5NAvD68WPNr
luo/KkMjapxI2ToGZlJ02iZJHwQvAnsC4LWRZYnkqFZ89v07a47Er0v9eXEICyFqZ0M7dRK2epfF
uARo4TGFgmP2dSyKYrZdxqX9cTHaR2KC9NIIg0D7ETOUe2Xf9ZJ17pNVM5VHsAgra34xIkhZScfw
M03ET9G6r6MOYN57hj2JNAngSsybc0EZeIupdzW0GVHxiaurBKaFq7UFnLEhPYkZuRHV6+2y1zWq
vKVeoJ8PHcQlba0c8bTudK+4FT23lo4k2SgpvWYrfAVwn6d958/keSFQtIKoFcTdGIhlYm/fDfZ3
WDo9QV/2ChUzXvvMxdgw4yARQkVBZ7F9p+eE4FGg7mpSX+NPxm7XxuGSIRCPnAn3nHQfmKP4rIRZ
ExPk7OeaMySs+bX0jLfUMLBcRuzyjdX7N5rNvCdf5rsvmFJHnKSNh4fWN0zzxMOGBXXNoec34Pf0
rK9EP8dr11w32TXLFubQLKBV5+yIlNkxvPnQARJt7IjBPoD4jUXWBPGNxG9HIzhJ627F9E5xSuJB
zHIJBTe0laifMRVOMYFUofpwUYuhd8WAY01/VavtmbyU/Nsualzg7VKPxh1hQkAMnF9aIW5tjFTK
zPR73zvXzN5nA1YAKFD18m7rmXPh0GjzryyFWG07bbVt7OzbMjB5qKYPMq25L/kCv8EpbotHN+C8
hzUysUjxJ4uj9iOZWf+IGUUPOIqdbpeBB4B3LuxbiVoLx8ykkciVnW0ntneWYsjZexXyi3zaKQzE
G3147XDLuc/EinJS5KmfiVKWJRVgxJtjco6IMUisLl5mscx+mC9HCG39yvaQe6rrUw4CisIf6MxC
ZYKqqj63CxxOPev2yBRg6bkKsXJI6DPqm3hprb0guCcdBHSz8dZVI+tlg+NLOlq7mwYD/tU4oogy
eF8SzXaqa6Q9ND843hsHURXg9aNVPyH5ZsVm4TJiFQjerowuORIh31joRoYm189pbIodTKp425f4
dpMKUR+CAes9RuY3YhpChPmCngtSUG4doom1WpzaXkDOkIWP7q2G1sFOp5PXlh3pJKK13FpWvZEA
u1f/1e2OAxx5PWvS9YvexsS5rP/JHHbaGNFpd6V9D7uBPKUZ5Lyi+hI1wjivG9urNMfnnp/xYJh9
ckxy82ViDvOwktR62C0rKPZNhFbF14z1VpDrvNvbigACLOH+gKXueRoRJTVLQXJNRdk1OHYCgzc6
eonzbRAJtkF9cdX5CLfjWNGSYViG7aWE8USfBtYOzLwWQnGpl6cEIpPbNOkae0VAT+/A9gdcvGCy
SrlLdwYO5C0ave24KAwEhnlxYcIvdEdbBA/NJQ9ZUheF+zBDkn5xltgXOwDhA7cOBI2I5sAdGbsj
yEYlXhrGoZwbNP722VZcZa37lVH8nVoHzl9JPnmxJTrwHsLjnWRYv2NvQNPRR/i6+l+FKK+uHrFF
wI43Q0U6sBbKbnZsFlxFnPY6wSnm9IV4LCQvrL74Q0Psw9GjznRLUnMGZ01kSSpe3lV5ZmQCQ7Cq
h1uYkScMgybbJEkNka9NAXMt5ok4K+9m6v16TkkebhCKxMuEUgADRmZEOn5sE4O4p695K9LdTRYQ
I7wHpm+JkkkgIsg5wpnWTtoI7d4efVsaywGqYVDqaXaUvOsq28Ug4NTJxfOYjPFEh3jT+i/HaA4t
asG76DEHZYu4NjhmsbiKYJANg2p7TthxIFkqBdAzx6M2TrW9lrX9oVw5cZyy5hQNvJMmdckiRi/2
8DDZoNzB3OnblskBNPjZONBkmehay2gbE39w8Rb3GeSluimmI7vFdS8kGi0/EuZApqm3gaGTzQKu
n6EelK6TTnmXvMNF9m4OzzA3vZMTWWCwzEMUpCwZPwZTfBKtJ/Ys+17itJtv0LvYVYf0DZ1ZeBun
HNmew7UUM2zwWhTYDz15y0h83Q4R2WuqrHlMpXlqJvWyoK8ZJTDMwmp5osx0IeY12Q8JeJ7ZMRJu
Y+wEssKD4ckYdVD4BJpEvuBJepc5KATDKa9ELrevla7zyLoQseaeWwOFo98LOAoNTNFbDPiDGhPK
Yk91ea6nhmgixztMpvdLt3XzR+Etd29Imu8EHmCYYvcFfL81ptS6dmhRQJqOKcRwBY0qKj9n3mSk
l1ceU/HFLj5YOH9kZlbtsXLt43KudlUf8jKe2PZQ//x1G+aUMAgfHRYQBH39o4UNzmh/1APkF9Aj
SlYrVlOfikq4O3OKs6MuenosNySZr5Qk/7Caz6bijeLGPqJQ72FvhTkTY01/bqJrwfDJ7TXiiUAG
YGFlQJjM8cVK5zkwxQmk62oQm09ZSe4My+75YNFi5W30gF+C8sqEv6URGlMR1VNSH47YimotGBzx
iGZceLAqul05DdfKG95GK7W2o7EbqozLLU/+cvnom6HNv2IHI7hxhEmR8iND7GtRkeKC3Uo1T/si
/2pS+1fTknbixQc56m+mIHMOW/pBWalzlVpxRnRWfvqtFaXvPLrAL75yu89+yrHeT4rfYjZG48VO
XcsnctFESqob0P9U+NB09nYwK9WhFMI6dDy+QF9iKhDc31QQr5FtENgz9vmlCQv7ki5lRYuVt0Ga
RvC0prl6zvIPkbxpjDxhh2jPht58R03oYqg1cZCSjjUucvAnxyJ4rWtXtDmZeThKmH0UQCfbOTbx
6/LWMtZDGHfUiSmTQpqoUl36HqCkXbXWbkJktjURAWUAzm82mnlyLOdTEy0BduVx2xH9eUSSlHR1
dALwOT6VtnroWRaf2Yhp/4e989iRXEmz9LvMngWjMApgZuNahHsID70hMiMiSaMWRvn0/TEb3V2F
Wc2iFw1MLS7q1q3Mm+FOmv3inO+k3X2EB+QJtkiK1jaPGOb6KP4Ue4nZuS4br+vf/+ZDMmPcXWIu
Y6tiAog5sxj7RGyp9vbE2EM3Fw9pcT77X/WU9De/sm9QDG9gM+I7xlMf7VwDMQt9YkybWu9DI7uL
hvCqW/xLeU5qR+X19ygoaXXHonvQ1u+40v5ziFEQzSGgtJilyarFNntfZJa3jUe6X+ymu8oDy8nK
qHpgQkOXgKJi0zgpVacX6vs8Nl7YsctNnOXNYZgirAgYvwKVLvq8EWCWs4FkPJ5C8ormQhuXzBC3
tnObXWhN1z6PGqSiobGN8DuyuFLFxbG898ycxdGQ1A5YZvfa4OWaCv+XWtQ3QVO/ReWkz17X/AnH
qd5jGM+uNp4b3sCw3GSp5Z2S5S/gZwjgjqzbXMh6ySxs8LwSXwbEjsVPtTMHy9hxHm0HrI1BnTcP
ZhyOJ0eGr0lQ6oWJS4M7zXCGkckRTPRiM4ZZ5RN9ir/UdFmIMwm6ID0AcM+dqQih6QZ/a7nNF7FC
h0EUBkPk+NM1cK22EftCynS/9izIuf57OzliNVL8e/zWaZWyAqoQniNiUogpWarQ2Vpxes5zRgOd
SwsUBlD3A1OxP5hvmnpm3TekK8xL6G/oH8dYYBNEtFXBa2eWCPRt5tAjBRTUDM54wZ9e9ZjSZAsY
4UASDdmVefTUJ+v4lzmySGMTnDnGNU/LBKppPGOum9F1oRASht0cONcPxMS9o3ifj4Pej4lUb63N
LDWNzHzNmEesJkgN7xw5mIVnvgN3Ng9me6PRSp/9sYX65CON0o08IttFCdPCYhWheEhwUuBU1KTn
lWjKs7h/oFe/sZBJnhx/PHMAtMcwdTxGakK8z1VNjrEPVLIfzD+lKApSAax3A9HBX7Sx2kSJiCHa
iXSHaRaz4VhvS9/6MiLaeZuUsmfqV7VTUD1tZFgbdBWc+x5tpEwnEHwhqnyTlF3iUemk7fEjKsoH
USKKlcJTW5z03klZTLAHxuklOyJH9SUm+fKpjDH/hnxUuzlHdpgYPng9nxO77pEFulbuH2XPni/u
bLxxqjtw0/LaVua6mmzzgf020YYjzKOCeIY7VfOkRgnOs5SSv1wFZ2Jq53XlfWXEN+9ajv0LYwWe
GUo9XI+LQCh3Xqc6vM5gAE4MFDj8LeabJk4Ep9cWWn0LrE03PZRV6xFoCaQcZVRRpXfAZJKbruBK
Zrl74ib8AjR9zGHS7nTl72oDp6Cv37tcEzDa+tSt2XS0htrbTDXITcwiE0zTmYVg628CY/xASMeR
AKsaWU6FDb16awMD2UC3D4Txac36s6/qlmINF0sUefla2d8Ybv1TwD4+W/MDs+NeVCypNT12MdYB
lbzGeX6te5h7LFHZ8xFBjQyRZ540KOA4zSNQ3HSbuW6xQT31yMk0HFObvZD+1VDlrSwjJOkjjwiP
Q7wtO8SMY4S8dqBuWKeqZxgrkiePwbol9LOcB2IMItA6PJf6eUjGdisdq96ZxXlwgm6f1MantFmM
2KnXnAROi6BDUdW6NB6kWnCtVGTY9elh8cKXfbKrC9zuDN23Uz3aG6iiPZMFurXGqllUAtClJaZ3
S7PPVLq8vjgZbbJBNhmEBJR3+WQgKGjWodDHhtraKk4sNl8l/sh67NFUEym1SqggUmJIfJuYYvHc
hBkCi/4bc+IpzRP0uZHA1+PbF0aI/OtCg/QGfR5DcZ822BEIABGHFuzceray56FjwcfePt/Ocz2u
rcp375ui2sUsrbYCQScjMqTpyzbuUIcL8aNCMK/IzFw35qDYjtr98Txl6t3w5B7Xo4AEgyRbnFIa
aiwv0W4cbY0sk+FxEO3SEEihbQVbrxviFyww9aQeRq8nnRYPWFaSQ9UjlTdsNnqTh01dn0rE00cP
WpLRS/uu9dt6A2Zj2tA9Q4DAI6Ycv3qqnZa5XBRHv60WD13iOHt40qBnU5j/2JqctVzEs5bTdPcB
equcKn7sivGY9sOpzer4CpJ1YN+Alsm3zeg6RmyCp9o8x4PHj2Uj09P07L410VqM4tkGUXTk2ssP
0KAUrLBhBcDC2DZufED6CXNSLCgF2znmQYSOyio3gErCD1+bqzjf1PYoEcEY5bMNX3mGf7f2ghT0
CSsknNtNeykCFi7pZP5GYkSp2fbGtrP7DxAWRKgD6jrh5v0M26DdaGIqVxlyV8wo4IZPRT1u8/5Z
0EKeS4Ycx9LNf0Vdzvy5Gj7QPzFRr8pmUyMJJgxGfiiUW3dBnTSEHBJTbUXR49+/8P3zx0rld8B/
1q0DZpfz6FgljYuZ/C7Hibcds8gAY1PNBz1T7qH02tI0TG9AxGCp692Yl+OrlPIUUJWdlwhefxbO
Cfb5rbLQgsSjeR+yQkwRtl7RxFsrDIz2JbAYkPsz+FtkUqjKBgAWBKvcG4wgdtzNh0n3y5iBQIU5
VnJDUkCEslOWVBGWv5Vbb+FgOw5cIr5Up0YCaTJ8RSc5ky2/H9voOeiEs2Epa9ws2TWk9/XNfsDd
8OCNPJhk16D8l1Z5kG2KpW1Z1VtzvQVlDKM2Tpb0kgElh1kTfSKmlQpK727MDPdu1Ezu0hlzujHo
7s6dcQL1owp2wXCKMe15/qDvSWj/7ifLvUDDIoA9yIqNEYO7ZcnFAN+wYOimH3ndtI8tfbdrz/mD
lbGdyXvdbal+7qc3O3aPeM68X6ZkS+VU1oGMaX10Abc95cUlk2K8T0d/S8xoeMxSHMu9lUd3Resx
hpWLm8PIPM4QpgNBuAjuhrjb9pMcz2ZB9WAh1mTFPF/1bMyn0VY3vyuqvWsG+U64JHGPqgpWvdO2
B8AAE9JEe98oRaSO0keQdOZyApvKfLbC0tvDNlBMw2INLzb+Yc/z4BeRe8xMcP5NNf/m5OSRx/TN
R8VItbe5jBuGUJZxBCqHoi5IrDsERT2WtOeZpppvo93IRVnWVnyMMCxR6HiNuPNFYLJrlEcT59nD
37+grftw0zTkyIvHTYOthEkyf6vk4B5qI2WOnswnjN7xvRrae+RB05menRFV8GXNFVIIu6X6ElN+
ThzUQiVs5SlzHseKJfNs6mPW+195p40TM9dX7eEppUG7d2yiSWenH1ElwS9USfA5hNr6lXW/Y6fe
ml2YvWncb6j5eX0sMyjfR+Q1sWNPn2aGdVEUAK9lzDLYoa5t++wubV1E4QGWTBbdsmDobsaULLGb
j9fMr53T4kqamyS7GpFdblVO+ysAGt2hSdilDl+1sUQOJo2zr3wqIk+qy0TVvIZccgiFyayue5Cd
TdXi83R7H7lFiMgUdZd4FN9xN6MVLRQ9QXHUDlSVgpIR/5nHgvk8uuq+aFFd+Ez2IJfZRCPHem8o
RlqOZyzWQr3HiZavx/SPjs29VUzphpqp3VYLYx41u01TDT4q2bJ3/+XUXrGe4UFWU783hud4iB7C
AQ2Tu3ho+om7qUqihw6Mx/1gRPFllCFCQp3Q60UEY3VgF6SMq/tEHKThfjbCMbAkWsvnGu87v/r8
O6VB6NVf4rR+QGUwHYYBEVjDmQQDRd311ZshWmSqgX9MSqk/QmpKYgHyDW9BsR36GotbjCMhTe4m
F3SyGxofRM2A/8Bqjv3Z57aGJ4HOr8UNA5hrZzPOvzDqfrbDJjqxkqP0zSCrIzXwrw5sBkZYBLZo
tltOsitnQgYRcTITZVvfhI3YAOL0d2XkFJeobJE3WcQB5Bi8ddOMD2rg7EFdNtH5ZgREu9kSwxAf
zTFe7JEAsLywyI5VzUqqTkW0zarh0vp1uHYNVK+o0B6qCsRD7elblUM5J6L2fQbEtKojSbq6AtnM
ShkoN4O5Av9L2L56qfpudIpqM3ZOhB0wTRz5/7Kwlchb3LuUpINtqha0s2c/MRhot0lQ/YI+9ae3
h/euORqmf5tGfCLKnm6RjXiHbu1Lot2FnYnFp0irJT6VsjnoL0M7H7MMDjaa6+heG47N1o+XefAn
pCHzrbxHtT/sAwhCizqDmyCiDOts8RFV/IgVZDFGKeOqD2P43s5Y87mY/JHRhCp3gI1lGfioguQG
Aa7S0t/oPpDbLBkRJi0OQEBfYt207eOQ7PpufFJB8zvr3J88Gd4iDx1CrNDTa7GpyDBc0Z97fn6v
gDqeJt8y1wUBn50yr8rhQ5/N+buNo31SZX/CpBkROJVvAp1baSRX0fZ3gfBMTh/11JPdsK2HYtgD
fbqLfcULU9rBCpwnDooaMwqFpYNtar98BqLnx4Jti5rYJW7cW4JGEkIHtln8BwZIt/HZiTRDP5yj
It1nBjLPIAuvw6xcyCfUSUOZ+IRvGB4uk5WI+OUeyvtNmQ8wSgpdHo2p3iZWvfVUZ0BZZ1lXjt73
kJKLlFXzyZgzUplV6m7bxiV8OXkJnKFggs1WyDey4qTN/NglNqNsh4g726MpbbwoP6bWINmh1+/N
uK4EiTQ6qaPtGCZkB5jgX5lFhGLp6ZK42nBGtr5j7Tzh/arGW2KdxwC7lD3FPQ0AOQJRCiYdR/w6
J+YhTqvu0pp/nAKPLWojQX5NAys1icg3ir5dpw1Ja5FfugQ8HPnYQN2c76h3GMQHqO6GeLrBP5Y8
bvYN9DACZW5Bq+zEhk6ClBzlclQGJVzS57zJXqXiKbOWt6Bz1fdApMbKtBASMyoZeX+YMjKN0gwZ
OB/jIfl2JvWMjBb7y4jdthvh7qf1PRu537nkD9uSx0rqO5ufjrCL1rmhCM6PYZ3SMRKzjdfqCbKe
OKTtB9MPe03LxRqiBcyDJKHaKKLT6QYFrPqC9EWotakhDnYETdnGSoEc13wDkIEDeqahioqWNCJ+
GfZczL2waldWxAQGEP19LIZrxYph41EdEXHCeNliqR3Qiaz5bkd0lc12FORtg1glTHfC77sOwmV+
049sr+Cve2r2ViwA910c8V2mqPlYrdwxGNxWgZxWtSLWR3JxrBlvsaCCEe+8+EnyNdYFL1lRn/yB
mpd38j409JcRFs/e8vWVYwMGuGvvtfsnxPqxrUc/3/roHGOShtZEaZDaEvL7xyRHzSEnmZMmu8qW
l5kwISy56Z4se7Hx6sdobKtnZ3Avc5as5yD3PpPg2HvhB6BCcVfXDJ9RBwT7oYmJSXC9s8l0LLdr
77HMT31eJhRt2ALzNLnPqgi7mi03woT2M5lZtaUxwpxS7UKbx0MKRxxQyq2Fx/4WNwSRRigqjQQa
7ExR5KHaMoMlKkvuwc9EW+lpBImQJwpoTmts96A1QgcsV6S+maSxxPnTuRb96VjvdOcjCancpwJ3
wdpjILJytLdrUaJsCWQayQ7Ot1PE3ov3pNhh31nVlL0rdg5IYMg9Tzu3XY1DhTTdUu/Id+N1OdPn
i8h9hOu96fld1ulYLcMJtYJcwA+tEhSrFXOComE3pnjDuwBRWNiSnlCxLZlaXxxMl0+a2pr2R7d3
iR0f4skjo5AX2565ZxkZrjtLkLZDs7IWFgluoQsmz4sRcxSkgOY4UXej32rqBuO1qznrWTume5DP
5o6LsD65xZNiT7RTTYK+SyREWIeLSARrTzEl46o2g3Y7pspB5Og+9UFxQN7DGN/j5rMDlGHEqePw
/I6lsYQ/RA/DGH/xUYhNygG4xgcuCI6ucC+GTFArF+XH8tI0effbLCEGzWvQ3RAMkmmR7Ycz47yY
QAOuyLk2OfbgpUDDTvfz0I2Ium2oEExdtdls44C4o9h9FDy8CLYDkr86JOcuCSbFWDcbXyeS3fc2
zutP7Xb2A+XqbiqlpBKW6K7wFVduhaoba/reL9s9qU/P+ELYUI/qLuutD5hieI4oSuG9jRsft9fU
l0f0JLfBZUfcJbwwUwjEmwARyh3bP6XCee0S/WlUzQ6vTs+jU//y4/AFjIx9tE37VyeDB7C5RCUs
r/vfx3l5ruuUVbgjm37XwdqKnWhasdtut2WzJ6o0WZpbxp0Y1dZYfd8oQT9ipb4akXzPxICuc/ye
m+RlDrrLMsmkmCJUyOtSFvczd6iEYw49Y66JdC2Ao+fMmqivMypJPnXPX+MpiNZjPbyPpo+kKw7f
w2Eg8TuPJOpFcaMfJSvYLDZIeaNt0PHl69E4MZv6AK5HsGrM5i4YRx+N0VzsChQHQa8/ynAkKBzH
RV2FP1bYYbgAWQ85gT9yzf5t1dX1nsck2KCHqCbCOhKs9t4cUl4MWJLgQkAPcKh6O+AIkUUFJRWP
ta7R8Gdpzqoc7yGcH2x3k98/DNhza+4hPaIqhp3N88YvGcHkrUUtnv/WBGxpM/pRWtcm4Fqhp6Zo
k/xWmeT98zSeXFQXpm+KdcT4Jsp4D1PDeIJ8xwGABFwX7rhneF+CBUQ3Oruh3PrC5VrI+LQiFnNA
T7EebPufuBnFvu0cEsXQ7/69lYkmJ++wgYwxIeUgDnCP4TQhiMN+Nvzygh6I0nKJ26LyrVjq/L0d
I+J6VsKl2GfIDdDXaj5bP+Z75XgAOnoGxEEmcIKXCoGOUvm3CklgiSkVe8VhRMbJJ0SEvYnuIuhs
TH6sQv5+GAQ4ftOU/r2XjYTQG4PAMsAw28i3WGxTopU+BAy2hcfUVGQDLjLkcW7WhhzfLWO4iM70
nxLCajrZG5eUTKBubrH3LrWuwfER1xMyKs6lJhHv7sgl38UWuwc69OowuvhjQjcydn87cqvX4R1J
Sfd//w4pETwACl0fTIvrju0O1in5w1tPZ2JnW03NG67X3VSfwrpL14bJvzOUw/PkAUz+W+dNqbUP
5FyR6atRZQJ09WS58+uKLyWkjjWr7imdi4ehjL5RXQNbIb+xi5mowATi0mEljS0elJ9Z0QkL56ox
wZHtZ56WCjOZ5ve5ESwTIEwPFJEbGTHtUMWx9nF9K5tXoi2jctfJY8LNzAZiiSp2Axr/uGXWyccD
8xtrGmgTxkopd0iJkFB4xn1aZt+GyeGU9cs01GTZbOAew86JC8irPbSXnHHrvyVeKsRRExa5shF7
b1zQhZGdsgRs0OvZRX7yC9FScJApDZWpx+EAI2BTlAQz1f6eMAYZ9d0q5PtMK/wmuO23vcObqp1H
PxiB+SAWpV81Nq2ge9B0BEUTtSAr9B5ByLcja28dvLjR/B6RQbDKQw6qKQqesLsSmmivuq4kUgpF
3mhRZ3f2UvaH7FUt4slq7zUB2ZT6TAsCfIq+cbNr6nZDUrrImM9Gpv7ZxCapB2pcmE/xGp02Y0T7
ibfjqkG6bC3MSNzMx6limI/ibtMCjkBuhdifonAnStIVDTjYqzbwnmqZOUvzO3IwJsGDLJm4uNkx
T9PPyCSPSI/vZUUtHw1gfEqopJGh1mlP6OlyOvqSB0E3D+mwICSZwG8a+6Mx/JiN1qqfCG7Hr05H
CMN+ycRuPN4C0kWxn1D3WhwMTDrOOSwkll4UBG20XV4JSd24CtLxpU3QlTtEcOb6Di8bzwl0V1wA
fG49mZ5rpYZFTshMoukP5DZ+tSmV9TzoBzEs46SYhzar1PffG7Y2+BTYvEOVkEtdPdZwUvr5y6uc
9cgZiqiQ8hCLnKOcW5D31OkVHy86Qtq9gkMR7tY3gxoQAljhq57rslgis/oSQczkcJ35PA3rseSk
6dscAb23NVhqrbl3+fwERRi6vZ2rehxtuc8dsXSaTQpQIDAKtN0mWWmxh9bClgWXJfSnVF3LmhTA
Qed/cuasCD4rVJxFyIUW4ATxAdCt2GHkzvReBd45dJxrbVGeN56XrzSbo7nhFUv5x/1MNpLtq2cl
C0wK3TsYiruwYws96OmnCLJrQyYHE2+Wh3k0nhKeNvoGcleW4gpUS7t18nxnxIBoEFsBjmOMvC0h
JTlOiVTQZTtALhmDeRx1Uz+/jKrPLsq7pHn+S2rBxLxglYkyb3wO5FX1Uuxg4OeEYcW/vICnUZng
zGoMVAeZplseoq9iJgqxSQn+LvCZFRNvUzDIc6ez2+zwWPWg7pGIJkRYLS1rSivJHMZHnz2k13qc
X/IF9znXXM5VOOEqhjmx5q4AVAJPOcQ6Zqd9gQwXW93YiXaD9MO6x4rNrUlHzMv6lsuS4e7QkK7l
yB6Udi+uUR0PDGtffXJ6Ng1bLuyQtNOiis+8Vf9ef8ASpVBNEDdmfxr7zOmXIr1F/g/YXvLD2lVG
IWEdfRr32G3m41jhAjLnEkViGxubTDT8rfDa/aT4EobQf0VjQIxmPd0kIZedO3m7eYbQX3vPYqC7
zf2Cz7DVcIwIcVS1/aeG/w+JgrNJWb8B9PFyYeNjenZUihg2AMXPGFCCp5ACy+Hl+XtJMTjgK+2m
gqGrx6KYsZSDDIAUDt8bvlrfI/a2FNT6wvtB6HXhdSbXB7NpagNCH5QRMMJuNsj7qCIcWibVRqxp
yqbcYwl+qZRhco5Y1ral6Vorzx+Pqml55qoK3afpmLfUYSeBQPQBj1hJD1qzdOVeamC47w0j786d
PR1FGzT3kclJhkqL7MhGXbxw4rS3uPQ9zyGpYMAPIBIT2tzANZ9p6nKD532nG0Y9g2xYiScYK8fR
g79m+eaWdW96XcjJYSn2/y3UzQsVatmWf/T/XpK1vspqahRGqr/kyP/6u/9BbE5T8IwSpP330+JH
Anf5f2WGP8P66v4Vzflfv+zf6ZyB9Q/btlwTe5kNodP2SAb/z9QrU4rAclwgoEvuFVFb/0HndP4h
pevKwOWX+HA4+Uf/EXtl/SMgQ8vxpc3WFoHA/1PsFZrAf4k48Chmbdex+Q1dF8RMIOCAVv8UcRCl
HQ5ex+wOvPA3WCHvPVEUSWJ/KsE9CLTyeRIL5Nm9cHUBSiNOtehZiiJ2BggXw8Os4tNwNj0cz4nv
vycTNzfUyctADOoKaFqDjA9MB84Qhm7inNY2Wn74sMMSg2eb3xEip6J+TGP7WY9utzETk2iY4Vf0
FFjLkh6d6LlsMT81P6x3lmk1uRxBuTUYjII3us+sce+haFpuXUD886kV+U5Zo9i2PvjQjl36GP7i
iPmoJIneiNS2s5weE+9FIEdZi8l7nSZ5DtpyZxvFU+sOyNIRCvZYE7n6ql1pfYrI/t2M4XZOjW8n
sq921lg4xSXpxq73Fgy6XUn4PpuY06iT3+DDx0OaM4af51Wo0V2LkqvOJRPrXEY9cqjsYMwMgGTY
nBtiCvdMbGtavdyNHiLzc5idekM6GBv+Hr5LMmK8Cs2rzrR7cnyW7JjBYzbVB1T/sEBqhBAeqnNF
AXJQdboxRcjAH81xzlCFmY+Bu6F3KO1xyReB6o4JHuXHxiTHfOgOPu77vGcM1fZ40cC0cciA5Cwv
JHUDeiI0YHEN86X2JB2WYfqQQFfj35GRO4UyufbZnuHIbhDPMxSQASErEJLXpCs9BgF2RVdgvXeR
woHOEStrIjnJSkkdMm3mBa6LLRqHNd6FaNkwbALknGBvmCDgW6TOxZoWuMMFve91li+xn4g7FxPQ
RQdqgFzF0GSqdLwLKmwXYO4wR5IOghmT3mc0joo5/9pxyfpdAAJdrQgQbxQhZpX3A/76WE1ttsPo
A389QdfCbqjZ4ITUTARRhrVZlR2zZPrdV6azTya9cD8elDefwiE/N24NGr3N7ludN7uqisFg4f6p
JjNC3Zzi10ZWsC96juWosZ4yzZA3YPyYM2lgjPoWdMk1Nyh5YZ1Xvur28C0yOuE4Wzv1q6WNz3KO
WcaZLT193q9JeuduZAMcDBVuORaWDLmz/Tx6J+y9CJip4VamRn0TZu7JYw9e4vtITD3so8pTVEQA
c0Jvh7wEM7ZrfPlVnK+HCDMR0Zr4ihnDmlTYa7C8xLG6DEFTuG8YtOeY3xzTt+0W2V5L9UIEDzEH
3KuQFdLF1uIXo1gLmFa9tIZ1IJaJdGDHfKHxm6fzm4MDtjcM/ocUNIoq/Ac36M55K+6cOu22OVUy
sZI8aJPBdK3P/sikS7ZJQdRXBqqgDD7NhXmA3mdd5+ri1AQjO8jF4r6nEsz6u973ujvkyQPhFfQ4
aRz+7nMB4MuFONBgtcZyYq1wZCCe1hUx5FitvexZue6zEzT02Zk+epjM4JbRlfTOcWpMb8Vv1W6S
huMuqNQvy82w8M0/so5/VZ7Z7Gq806XFtGXQMbOEIfhTUvHPaWDDwm1BqToygncXJThoqx9vCtGM
ZPNzPYxq03rJPks0OxAxXV2PFWQ+U7+WDdJUVg6nbgAPNILmnyVaWxyhYd9RLWFcUh2GpSyJXynT
e2ZKzVsI3h1FLwcp9cgjnctkCO/c1tPZBrPAr7Y3uIbgzuZ8Vck75/hvglfSncaXR0TH8GPom3T9
p34KnucxeShsIlnh8k42bAYzTA4sdF1olSPyuxLDYCM945iFKFVdtW8iJDDh6Jv7FB/jMXPBg7Yc
w0j0/D2LSvseYg5raLx8L1NMRztV8FuZRyCc1KzLFqseLKunBn4ERstW7yI3YyHgLrAbg89fGCN6
eeO+8Wgk+Wq4gFLmTgHDWqdQj9oAvyCKgXSwRXDoO+2tdKKBJG97Z7cl2kYyRtBp+WS9JdJca58n
NQLu24zpXs1AArM45qIP2n2trnVYqYvNSvyAnfwCtx+LP4/OttHO2rUzAHLkt7Kb+eDaVpDUUojH
UOLhJFlYtWT7OprhS5SwFLNMcJjIJrPdpF2EPglthPaPxTi9asd9yZoU8k8w4q7KnulHx6tlu88p
a1ii64aznGfGKUb0AQlCQ2iFvdRM1HnaZE4ROecqZAzY9YQ740gJEWmgeGuJoInsg+Fgc3GbOoZT
lxnrrgKhqGL81n7bbqq6YQLalycmAT9+HsEGzV2IbfSPJWP/NR9QUNvMvxrWnXikClqTiQkFQUAb
+FqSvrXGoayeafc+dOuSUBlOJ02IDyMI0AjjrsfIx0AUNzMDLGenzPJTqPlxMBkd2oR3rfKYgVUU
JrvAI7jSSkv3BWtRaxxmOb/F6GWvFTLNFarsmEk+szKzTO77jA5OTfNjpKLfQ25+AyiIVoZn+xiT
xGk5EEXA/qRlzJaayAASIyJkhCGEUdAwDWyASBukgyKHedbdPux9/6aEM2xZpeMVBdlHwnCOh7fh
6qiuBrCg3Np3knQPbCAPUze28B17d2Obzq2LOo8LvmIS5mQkkskQfhcRWIK8eDgG9sbL+T+ZZKlb
SZAfPaUfnJnkds/wYdhVwwGNMhkEklkDRQTGZmYrSv5m+NQ+OXF+C32rBJEBXTmfcQCkXv4w8qGc
svGONYHaAxGr6ZXQwVhsTYiSj7+rwovY+MQO08Zx64rxEoNqCquZbPIWEqifGoQ9Y/IzUJKdF6Fr
Vpps1gMWXm49PJGbbu48B9lVhflrj8RyG4fdny5P3nrhEGsBtBVlmUFwTCSHa9BeDcNqz2kyw/zF
98LGmoLQK0kcyujSqScmNqJlvNeaJf/Mxp5oaJhMXpbuKmqUzquPnZzvqVizjWEBwKw764dlbEQd
gqwwDIpjHDBz8UG4TGRR+J4kmSznjAQ0+06V1oCATbhWMXfmzM2h5lDeBMUSvFzGN7sH/TrPggDn
yQ82wMJJaczyVWuQz0I6HwPx1uUREQT+BB91WFi7ifDkjRQ8JkRrBKvRnJ55BnZ9AUZqYD7QTkuO
aFX8FEP4m6W2tc3biakuQVBRvKtb+42YbCyeUbSeR/4Uc8QPrWuqZyfc65ksDiPp7okHRfg014+W
X5CDV7vQcEb3V5rKrQK86s/Ubia7whhi06aq9KaS8qlLZ2BkIZTLTPLMUn5CrNFP2P3gWwnisOiv
Deg3KoI+rJ3pV+J08MCS/sXH98Y+TXGOVd0Lu+A7H+nGymzL5ui0A5yCan6FfS/aTq/qhGIgENSq
Q2GBDofDOZc3RhK7OvvoPSqOok3eggTJdeox4caTyywSqabKMm9fSjQLvQyO2qgRdRg63/NOW8Th
uIaCRcqbT7qIb3wYoBIhyLBOLhISI2Gdb2Ylf+aknFa2iXAPltB33rhfUnVIOJoUOwpQQFao9vNo
Rydt229pnwxESrExsJobyNORXUSOqpq0vvAVRzCSWxJeS1mcLPQmW7tzCMCpfpqVq2mue5f7ChXa
YZ5RUhRcZj63ZsQtZ7XyjTDQnZWP8dlOEqYuAWMSTDPOmRAfxDwte98s8ndQdrcm8UB3CeYmggnw
WdnNnQ7uaqCasOpb/I9jcTKMCqITKB0EQA9Zc9COxm9X+X9km1zyoSM4uOh/MH8fjbC6+RbYSuKO
V3LC6owdhaFECOSMXNX5LGLHWk90+gEbZTqq4Gf0MKwAHzdW0kieIA8i55zXIqBKrLODHmSHU0PP
OxczFZCALYuaYduRskjGFpYzqB0liEkypIJlkgsrLJADgmjeiAlOvQ3+ba0sfayD6jtMnN9isJZx
KlJO3Kahh7zdxkgZ+/6bH3UGJ499MQRD8hLnLmJWipdJHRG1nPJ4/E5ohubwikTeWrcdK4/K6teI
Re8hcworeOmqkwyMQ6PCdmP3kbVCdotpOPJPCH8/0hyVotcTQjrnjByl0d3MinyzOTL2nMKPhjRf
8XtgVGzDn8namgVq47mr4s0IG8WEg1IG7KRaDZncM4qfyLYeWaZezRH+z8R1gB0PCoeVJRe/azlF
Z7wRsiZiFzhAz+lcP8kUNhRcHY3dn3fLuwZm8ZKU2Rc2VyodN0Vpc8W6zJi3KIg8Fshvkvq+G5KD
AIg0uwbgr/xcGsgICuswOPLbRKUCJYdwlkU90Hf+9/8f3hRa6el5qn7+z//69Z0jCGMy2Kgv/c8B
Kab7b5Sd2XLjSJpmX6VtrgdpABzrxYzZkAR3ShS1hm5gUkjCvrljf/o5iK7unryYsmqzqjSryszI
DIoE3f//+84xLLYO+j+d3qzj+KNtGeJ9yL+Ly//rb/6HYcX6y9J1C1uKxwJ1kYP/xwzH0/8iJIIq
xWVGogMZ48/81wzH0E1D933d122XCc9/znAM9y+IHQhbHMvgb3Vd8d8xrJiuYIb0/wheUbh4KF5I
TJqe6SOCYSb0tyGOHqZ9xn/HLUx/vmztnElqV8og4YmdcEh8a5be7GQb1SG+GnKy70dudlvUqdFJ
MyWle4ozDC7TZ9vvHmQ8iMtkxuJqaeN6VrK+64YBnVnr3Q+ZUZ1Hvi/qpYiBKW6plP0wx1KsnWaD
X5JmslGXn7k+e6fEAhyvcvM6Ol4g8FOcs0Gw6LVG0GbUH+xqrzkf4dx7jPXR2slrTBKsQUIbWPj0
wpIin/4z2Sn0A9d7phbmBKJWcuXaWrODs7sOO+QB7swPupgixtHrqHIeXLsPWQuzdESr/ouhAA+5
9w7qbJNbr1aO4RAOS7wpy4szNjA3Jo4KuomcoCIgUooRo3gCYoxAmme0LzEsMJnM40plB5My6wpV
RX+iRxeYELR1H99SXcunPp++YeOSTSF1YMbts6EGQD/5Djl3uKOR8Qwa6FCrXJAH4gph9uOa5xnW
jRTEgqFItxHI+cgJl29IidM2LMwT+kmc0GvEVtzNBU+fMY65Flc/qUApLyWXm/jb5Gob9IJNrh0J
Zzv0vJJ2pz3SHXgK89I7ZWGxzrBVnPUQ6j++bmCAFZnTVeVMAXfijTmraaVLn2l0lW95NJKmqett
y35qFwk3Xdu+9VwBK12hwHSXM3tK54NcLteFaHmAutZCLypNd5U5YtsBNnZz0oeZasgZhRGxpth/
l5LMYZZ96Ey1GBF6JZG3bodobGPwFkrNq1CMwCyuXCV+IJZD4yFtGexFWfLWoROm/snmwY2X7pBP
uwIJluL63KcBOSlYqYXzFifVIefL7DiaODuNML9YI8vvsRmvuirLTUWbeG/oqPLM2D33YdV/8vl4
oqR2sIUunxug3Ru7SKqbu4T0+eo/SvruThGkoqnfFa943Nj12kX6+KGihyYBBpVTMU8h2uhm+mlW
CC1s2L9689FHoUVVNofjkApz14ouO7Wq+CQ9E1OaYhUQhvO4zonI0bnHJZhwLdrigYZSK7Qh8KJo
OOVT8gB/lzd55MYPxEh68m8hvokwmvfFDNJXm5axkTtimixT5h+VAbiNl7o3y5eSy56L6BKSW4D2
rg68vgJgss+ByiWClR5jvAjCsNczNOIuGMmfTg53JIbOPq/QSgIJc8OENhPDaHQJQwDIY1+RgsYj
ThWj5FpMr4GbKKl94x7R0L4zIlJlA5tljuNaoRakMV+EzrB3K76E82Q4WbxBWy/J+Gc4v3LwKLeQ
RYaEFRWQ403APlg6v0G2hDRY/eOk6KtN/PMdFw4JpsG3PkZFmPjdm8dad8XoGVuTObD5tnTYF2HJ
P4E2QBr6j375VjjEe0ScPuHgsGDwAOLiriZPpjlqDKjPigeDWxF1zRoJFUv7qEDEjw50yYnvebeg
ct35BfUP8zhn4j5NBm3dzhD0W83d1T5DN43zXg5Hg105t56xki9zml5K55C4i+Mn5yG4pI809rpx
vwAiOrmHgu8eHbe51yw9Osd5QqfCyiGOhrtchfZl8IdbMYXFFk9J5LvdfTgcBf92u9G3f/sxKc5O
g2aN5uXTlRwC04H6rzXOe+EwY2zUvIm9JZ6Ds/RQ5dGtUjY8lrF7TDl1M7y6q93mCO4M2jTr13WU
/sGmZTX8OloVuURPlVu/sWWTH7ef05YTIctj9pDOyWVLnOdE3QhEEFGJv0RHBiIGkrDy0grICHfH
KqS/0CnWf6AcN3O8I5HDXmEAmTj6LM8TeU37idO603gUXOZj7ee/vc68lWX9Lvv+yxyzS3Op7ex3
F7WMjVVOzCh+08WxmoW4gykMv92XTCvhEtGww7zBhbw+Mc0G2Bblp7Y3+J2nrb6mlc8Ur+PHICy4
d/mycJhm8xBG4YvqySB2KHao3vXF1oefbVE2Qm6HEkeFX70zfw8QMxCUcGPUc/7iavQI1zYcoev2
gKGHNbpjsDYc4OmwQrVJFtHvo+4/EPsfDqORvxCKvwle/J0insJRvlrX2vBp5Q0WoYV2203dgVsV
g5yIkzzAkz+i4hXcgedonpkmcstAP3ATC7neMLoXzW/3eDY5jEMs8Fp/WLUwL7eEF58QrcpjuPRM
tSWL1fjJBmYacxPWv1NJ58q0kjooFynPnNoX3UvJGPe2fahldsoJWJLDGL8yrj4rmmbruq6sFyMu
yY10Y/SL1iqT+Bb0fMsd6yYHp4JoF4+nKp9vxqRF33ZhnLyJwaVJJHWrYypgoiKOHeGhfEC7UbfJ
tI8YKO3AbapDLjR+ywQkdjN1pTV52I3p4JyCvGnfwTVcUPZUccu3kJTUU6vo7PR800Oq4Clp0uLt
DefqNWV+YvdZ0S80+0Ndll5ATQitAKw3xNP+uW4S7mS4GPdIvIGB2rl6UU4BVaJR8bZCiLVnZIaw
SuifMfqgpzH+rn2mHbasnDt71NGB5LG1M7wG8lKl2EF74ZaxRXYi362fSxdxEKLgbs+DSpzciRxn
MrfUXwvWV5p15fLuY/UU36QZtl1M0DDtem2vV+Tuu2kyL5j8dqmobpSiF1Yt/tG2Ow2q/upSPz3y
NbcOk+aKtNfc+lH2WchfExrWR3C9fF9nF0dG96oDu172DPxxm6wB+AI3ykswNCq66REjD17rbdJi
QgmlrV9tO/8l4vKDZBZq7rShjELneytG3wuirH80HV/DMoRk1O/mjcH7aq3psjsS3fuyt4Yxj/tq
+fID5qDhHzDkG+AENoQ9r0lFYsdMo7fEhCs5gUMk1ORt6JX62yYWJoUhd4ZZQeldeYm7alNYW/x0
NEylbbbrwsoINL05E3uUG1PW9KRo4578WP8EudbtLA+oRutHPMqQdyBDHze+6YKWE/gwNK88TkAK
7i3nLJVZBonTsw9L3DNfYNHRiaItgS6K8rBxuPo5a15IrpbuJ8MIMmvdQwWYoSzmbR5xQ/fcF5uW
cSQ/AT7BBZr2BFB/FanzxjEp47GhY3Jh/tC3gWt9J5nB4rFpngTwa0YLDkh1MoOrWch6oWh4V5OA
vaUcImSMRFdc2QmEWlBnfI2qVNpH54ISI4Mu+Hozhz0gZ+Ed44mb7NPqVnemOsIeKpiyjcRwCovK
lJZFT4L/y06GZ8Yt7zOVu2NohTG9f/+XowtsgkYBVnHhuYUq35htEVJCyvjoDpoWAE/t9j7UzrVb
el4AXfiRiYNz5Qv8KHzjrhqgPfVRdEcHVJ2l1Lt7qHF9MKmJiHVv8R3QeGrnwcS9G31eb60nJZnJ
Uru2Vf4ZNZP+5pf5OYx7dRlxIF4aLWkvlTZ/MWn3ya/AmvIJoRfCdcBODhA0sopqCo/GW7RAw9LM
G19CPhFsHEfjaGj5czN0T3nNIrkDl2BW0w2V5V3vGzwfNSLsuGO+PV5vYOCU9dRENyWqkT3PqeTc
ThcBhDS6MXqxDUOJ8rQMM+GVMCnvie+Xhv+MLYe4VRG/m1FNIh+qazvpv8C6QJmNJxa+oHc5fdov
ptc/zhDZoc1LrpwG5Go9vOqJfje09XPoT6ynrSXKm71kbCPYm26KqGxPnlxG91g21nbO90rJMbr3
i/wucqsP3zU2fCl9u2krgw7O1Sp2RrLxyFvmAtwn+j7WABczGX6oKBPNdruXvBjPnmeRheWClNHs
Pial+K1iF1K6ae2Shv6iFTHW6WeCUB59irVjgHqtCYKJKX3TNJVcX3w7iagdp/Gu8fkMo/BBYTEa
fTDXDNlt+i2bOEED73sT8UpIkEqSFYf1BEjBu6NTzOOLBGRsPFPzI4nj9Bc9gby6fGGGJghJF0UJ
3J5NEnGdGET+1qKK/hP8mdqBvzM0g6QpbmKJq6kqfFu2+m7knJMJU54xHnM3e0Ji8cjJL96FAMB6
QqiMzjgYcVLLxuFsO917G+IBZf3MwVMn1sc7QjO18tUBbLjmjpnehih5sJqk3cEsNPbDODIG13kI
pTMe29zKdJ7ym9rzunMy+jQ33PbJHsgerJjNYpRJwELMlltsPR7uR7KvzX1BJmdlQaFflxHI7pEE
+3WC586rY/LEaczhVDgnvSXOzCLKRNDtQrcZmnuKJau0Ynsj+craFSZmyi5y+nuAmdemBjnQWfNw
HdICaZMiTDdSMYrQAjT8iG36hqwkjPqGALa+SXP8rASU8bgih+r3hLgI6Tqv9Twvg7XuzvOdp8b0
qvvcT+/TjE8x78D+XI7WQTSDDVp2GjYWeCyyVgDWu474GCsIoMtjSHJMp8FLch2uoUJI3NvU0opP
YbXdSwd2R6FjNQCaE7Gkp9zbTxJLoeNq74NrvoyKUfrInYLc8QsRvY/arAN/RqTOdvEtDAtvn2G3
VAazNGdM39LIIVrV+gAsZ4illWyBau5az0bOPLZ3IaSBHejPXZvmyVn4gKIjDyifX4LxlRyarWa4
yzLqWtB41L60RmhQWDS2liF7nDcCBAc1zJ6ZDrkAW2+WtzrAOpYmTJDJWNR6fjALqbZezHWHy2EC
x2QanzS7+IVIKN/BWXpLlndmUxYn0zUYmudGdlB6JYNcU+mRhIq1UtJ04DMP87aOyYrqeq19dtjy
0P05L+Ra3U02uN1TKVOGjxg2Cm2cNnkqh2PKFRcte74HWs0NPDTlCXA7K3xGF82cAamIZ7EyhGas
R3rUB18HH5fl8WOb/sLJ3gdYZpYArXvnRezmhIe9kXANiJekHS9aA48atrK8U9kA7qs/pXNdnct2
GC4pmYD1QCdZs8PpXKkuDnS7d9ek41q6RjVxH1u7GHZ4LRwo+85ceo+5HUtcMB39Ijf+SOzIRiXT
w6II/fxVOqAyCo73O3bjeaCmwTmbBvdcpmcfOIgsMt5tehW0FQ/2jLRLcuffhU4DQpoGejBOIjnZ
PG9b3SapMLJNqBGvRXSe7nUBkwi2WHNuTWvmq6BpD6BWLrJNAH4Rxk0K+5fjl7uINwssivYCCtPe
Ec1BG1aRy5TU4o5Ya/OD19sfgy5AJRhIOmzdCxHIQQAA0+1Elv+cxKa+tUK6gnbLnTgdzO61K/lY
agAf3/N+OCT+XB5MC52RrOKvYsETNJHizUkPFJRtwTaO65vBXP8dEGm5lbNy9gWjTD7o7H+Gub5X
cXFf9slE3qSjguEa1kHq3PDjnFFIA7p050xF/wz9bKrBTWSMMLi1yBVNJsUz8b5OePgMtW9t4WfP
fLFGBgVU7VJMqXEeh8k7Sis6k95itIf1fZ+YvJKEKb6pmpPvaVNqrq5zH7Uq3RQFh9JkyAZsNjm8
8oXnZFZDgMyB9aVAlTQ3XDJFRbgrwutxzyziljNfQNBbsMbKWnzmtbtp2eZtSt1CXW+H+P2AcnBc
EO0+oiEZFBP58dgC325UXNKS1nlBcSL2KmEqgMSIlzuFvyAZzURgS/dhlA87y3KedLoejy6faTMN
6q6fHosuZRYxu8kp9h4MPtWPk2LAp/mcJCl4PIxDfgzz2rgTCVMjxX5946TNTepcK2MRWnvlDe+t
ObantgPzwmTQy0+8vbq2MF5YoUXu9EH7XzETHHZt7HI7y9bs8rInglj2nQDBy/qvofyNlcaBU1hG
UXo2yW+eawIAK44hS/uVb+eSQULoNReLOgB45+axs0ZaFnb0MFnLFc58ZOt6SDRTIFeZSF0Lvqqm
ObtzrNDauAY33VFCnMN88K0tv6O6PytDv6UuGZXZUd2pTLr7KRkAg1BPH5OSk1tfYOaSYNxrW29X
tpm5uxTzx9Xzvb07iPiAXsNgmVpPB8h7HJAXjSvSFf7axAXgkwIB1syUgm2zoEuHxyGszG1rzJtS
NeiVXHLrE242BuLkBni9hqh4jNL0AzoX6OJw/DQpt1A4PcluPM12+t7Nh2b0f+P36AKQRN9jr2Jq
R2N60GR7wovk7Tyx1S0OwjJHL5kAQKgmj7VA8jZ32tUqK3L7Ln1REAEjERzozuXwMKV87ZrSBcni
uSbn6+7mZtBxVMj0IrWgNgjIngWPgZ563vIvTxV7EXQ+zqZ6jBbFKUBOEkv6h8EFmrdk9NgiJDe1
2lvPghBD74Ss67Wvvqu7wGGMlWBG2fXToWwl0qPw3mgVE+PW2OdV2e7jmEra/LtWLELtiBIk9NI6
d/R9VLX3WHfOacbusXKjTdzbOyLwbOJ0sL6O+hodjr2QAmGS5rGzMUxjmzgNPNywn/hOkU++MQe2
33/OMLOOxTsasqub1nsatQPBJGmzKGQAm2nmVpfAQlvJs4KLHlMP55eKRhagBs14XZIe7hww1o5H
y9C/Gq9lJAuaMS7rarp6mkINvOCpOys8MYMhOf4V179rXFcHGiN3mfZD3W0N/dRdj3j61sKMXorU
fSUcsEjRgNWJ0obG2H3AUSLBhEViq5r41FlDwZepoQUwB42LBdyM8uBXkubqmtYtmqCayTt33GYB
PCR8pvr4IaO4hcm2XqfcQk5xMVlE8TRFrGqajs3yhxSdlJlzQwZaFRbcUvsYMrhrVdzFjY25sFNi
/9XGfYSYCZNX0sKXSWlRmm7P17Nnfvl9JQLZo9CUPn1KJR7gVfBx5WjWMVoZgEwTOQTPZzFxaaBs
bgwPnVEywUV3bWAYdTqcnLn9nhGNxoP5jOzto6vRk8B8Dyuw34Zl7bknUZ6YpkvsTO+h3dzTbgBU
Fh84At61wnuZjfSxH9ORHJt7GbvhY2ryXTp6b46FimJE99FBMYBdvhzSqNtPQoTbgTdPVgMC55Vu
bHirgOh+20WqAmUM/j5ceOXzRNK1iZmypzw/IoajQ8V9svd4c/DmjQ33s6h7l5ti7mymrgv3PJcO
VuUuooLahA2f/CQaIMqefYq7n6wX4NL8YuZDPo+Bkh1P6QZiUa/4Ba0qevQn98kxs7PX1m8RQm5P
NNZWb9NnBAj0i1jB1ubDHHlPmuCWfmqs4RMiwWsxVG9ypuHR0shaZTxfzECMHjNozNYWT/g75ofK
oICLbEffRGvmUWGga5HcpM6zV7JdakHQBXFtbLyOiGYryvt+0Mrt7BEu9gza8r5eG6vO04Y7XTIR
pBziB1GOpcvOAa+IwfMO0yDPjN7HJ+kT9McFZEZWeFcZ1ZvIbfOVFR2N80j9ruwCj1I+fEU5ETE8
Kh+qLj8IHGQPv1oYqeu0wQmTRoNzJ7t8PTjmh04bgBcOvFxSPnU+zeqOepCKwYMPMR8azyeQZ/BU
PebNSA904LCgdfWX0VZi72e6DAwAwXhdkw5wKFcZgH+EHIR4rmT3qvLifXRRIJQjbEJRfms1xzTC
WzxPAXOxDq8BgzE+248khNZ/flEBYRNMbt/c5ZB0IHuMuLWaxbU2GZtSMMAMM8EtQzPpHlgmHM9k
T1vCPLPw3EmtsE6WvmD7hnG5BSzALb6Z2ScV54hhrEVW7YHJDi8HehQaHeSRNAQMgNJVSPRGb3sS
zs1L4ZdBkXd044mFzUK7qzMDMmUcXSY5ndmKpBcgmgHXNWM3KHYsdgUWHAfrqVH2uXMTZ9XF7vDg
Qw/LyT7sxpDQM1P8F3PQ0gd7WgghWX1Hjy86+Y6m9g0UXbsENJfANdqQeaD/SjZCcgLdG/y8+S2T
tYwdMJehZStOyB015lLtLFYseza1v9sR9FW5bLjygvEqo/u1XyiDx7+7HUW9b1q071Wa8qWg+zfH
oQhY58S9BtU9y6pUR8rR5k5voQJOtU4NSaaPfiW+coHtaeZSTXuxexniLH6hcoy5rTBYSKCm5vyY
eOGuJIaJDoznOsj9Hz+kgciM7qpAanxlePoGIjsGFdZnOjM8WxdMb0VKcQdJUOwri+TGULACDQlQ
8VVb5bA62yPDKRqNaSRx+eJ8m5pHRvnh1ZxtmEgM72tjvK+1OTpqR1UMYgX1EExPGs/B4Mkd7m0b
5TJXx+zB7IelWs0FzfAsPtKu/jNHFeq9imUBoP77zpPZlTXjSyNwbUgf33JfGz/YASeSdkQggTcf
W1ZWO8fmidO3xbk6dxKFj17rz4Tmg0kC3HRD86V24Qcxdq8PNZzHldnU3TFj+R9wVQwyCAxEc8EI
9PVZGw/uBLW7SgGcyQ7yoTFflKJz7jTGFsnpDuVzefHq8lSX1udoThWMgyG/zhnot1BcO8LcjBDF
0ep9ZJvOxHpBWf5G+bYeOGnG/MQA1AViQ1+LuvnxqvG7LCwjIKs4P/a992r4Lub2dL5qxyl22fMg
oSNeQxFsEYafPZczfjst2pSx4EPKU35jt/ZHJLiJjABVRqfkpETwuuno4lei/SGSwzISgeGOqJW9
SRYK3sRNkLEanhafGBR7G1QJ5c0hPLiz2Y6s5nUjlsYlX2u7aCaySY5g3TeC5CgVhJVmcjOumNET
Vv7OnJ7GZvrpZezEHfi9KiLmjXMZ7UA9CPQ5UDGnglx2RHawRFQBQUZuM8Nu9h3tu5A6yBwVywHZ
/GqbnuvpGKFWsWGeDeiZocKzUpK2V25tfuBkbN2Q9Vb/bflj4CdeEswDnhy0OAfNvZQWtAlK5gYo
d7VvxT0VWn+vN5O6zQRRd3nbzadE2875d87n/lGkr3Zk2bTxvSMBzmJnVhV08FDs4Ulhwpoyhbx9
PMxVX8PLSV8lKfmNxiw7sD0n32om7hsC4uNKsJpOtAh7ty+GXaEzsJrMyWZ4IcN9YWAjmEHT9DNQ
RXsZSTq6fmL4wGqsjW80nfuNTU1+03JJpivjEy3ke8dgDNUIipfS0YGBt4TzMZWFq5APrV+X+s7J
5p95yTaEqcllNyLsSaiBih6vlBxaLXD8VaNb1qso7CMnud91TyLK0BhX0dV+jUA1nAfWTYOxNJbj
eHjOvf4S6EUjHpVh+keCDUBpqumUTBanvVaXAJ8b9znN7a+8Vqu0S9iA6I9RxPqpmHXqktm71tYv
5ZxaQdeRW4gahka+QJQNVLoq2fSBeTez0jy1Y/6cqpb6AqNvMgVbD5HXepyMfk1576MCRuGA7LOo
ySOR3vkejZIhL/pLnRO/mprPDqJpFnI/wcpUbtoohBeZ0Xmnn77WqH9DzUiPXiULCqXy0Z5sjg2G
74Ec8t9o1bm02Yvn5b1P+aFINtZAasP7FCWbvLSkvu1E02Oti0+/yAJhdjRH47TfjG37UI2KjDFJ
2V0T5r8BBaUB7tKVmYQvlpcOD1EKx7TiQ2BH/FCU33LSYihY6/d/PmY5x37+pdUhrvVpY7mc5/18
hH2FpyyjDHWhvjvsB4jRh3xiODy+mC4HFFXPePQyZoFUVKKkOVn/fuvhn65c6zbIftpk3QTYr/4p
ZsZsI+Ws1SgwyGjwCW1IoLwdhm4z1WAQx9nntJTkZcDA9BT1oXfJqjd28+YOOMX3VEZuMGotD42J
hU2q72hTOhwmh30zK3zXPQIJ2wVCAMor7DlwaBXC4YwUnakzNo89HiUtPeNtNpF5EFF41CLrQxjU
F8wUBQ/bIEKAfHL3kWPEW63k8Sxo5gcVY/wTTd7soqkRYUGf9q9ubewqSjNxQkGDAw2AuIYrw1QL
4w18/lXBKwuKJJs2baepR0Vml9/2ZwiDnaYIEHxrHPmyEFB0yHqYrX+XLyoif5ES5W75WOGaOfpZ
am1yM2EZ2bvzPSfdO7VojRC2JKeaE72/KI/iRX6E4vhIF6C61EW6UTJtry3xpiZLogNTwzf+dr5Q
WnRKkcPbf+gISnWq21iWGx6l23QwdhjQL0KmblEz4e7ihoqsyXRwN/35A5iebu1RfQumRe/E5o42
Tfs4JaZ3ll5dkXOP2WsPnJLqydkJHgOWYc4PU6g/65mCRbLIpIhHs9LhrkFlRpwUxqneDpNjnPXq
gcHjru0t+F34PnbN3DL2XKRVYw60btFYQcUSiuJ8q9DGgC3kjM1TvmlBRWfUYHFhYV6dL3aEHotT
CL29RZkV6uLbc/v0MvE5cSce7Qbt+rpCbpK3Nm4p9rF0JZNLhY0rWbRc+SLo8lU37hh1jxuQZ0fD
kkZQzpZ+taoO26nOMS4Z0yD3i+S70vyXnknq2YZ+ulGNWe26WUJZzb2jaqP2AHrygaY3xD/Rcra1
m4k8OGvNwRyKvdtTNKr5gseEIe7nnng6GmT+H5BEfeO6h34ZPEF+bbZAslCaueqHNIK5SRiWgBHz
vI1aFGgWB5wgX7Ro1SJIy2DUBAJnWrrI08AfMBMrFOxu2mtiUazRLK+OcwWcAxfbkOKdbLuI8nXf
Jfda0vV7ftivqa6I1C1/SAiaNy3sRU9oa6d1e2ahi4K152sO/1vmu2qfk2LaxgMJgdi8FIssLjxE
kqJQ7CKRo0vB8srm0IPqGBoow48szd45zC6UVTR03pKDSblHgP90+O5BVidZ0zqLvs5aRHYMiLNj
GIEFsLHcqdZ9y4lSRaSfntqEj8lIrCMKo0+ozeiinkmcIAW3UkwTxezuNV/2QSrrB/xb7j0SeOva
LdI9hX1PYuFj7gkAcxHzdVHzjbKnYKmFtC9b9H08Q+oLZb3xXuL2Y5aYnp1F90eTH/HfogB0Fhlg
hBUwXvSAmo8oMFyUgeYiD3QXjWC9CAVrzIK2QDFYLa7BRTo4LvrBpJiuGKiTfdNgNxmyltxAIzVO
+dYE16y7yM5EIjbnN7Q+2VoZaA4bfIeVg/hQdBwxlcEUrZgj5iazwQ4bU2I+oUyMFnmiZqJRzKkR
bnrCyEdvkSxa1SYle4J0QBHKQsPIrZTl1KJmpMl4RLNBGkrw0ysWgSNjx3wLVT+6uhQ1+qTtL7OI
bxqb+UOUUGLItXkPpfsGrrs4Jmp+I66d7ybRpTsTgyST8xL2C1JJc9FLmgyw20U4OS/qSYkzYlPP
eAqQ68q1Uc/TXSnDG1nH9iQnFTSkt7hhgv3CCCqgez8BR/qxH9pwDq9pbF8B4i53HCmfrG74XSb9
YWb05+DMjGzkmTxEIzLg9Y/GobzFrynIOe3jFM8vjXFibdoLP2HuYTGxJVrOOxiD7CG18JV73AXg
inukyLfJFqknrohpaRMdGpaR0yL+dGhq7jtLXoAHxvdQsC7pogkdeNcFtGcSZ7swthQ2UWqQ5olX
GFsUbp+ssRxa9NI7QFLMWzp0bf85+AWzTr4/Z8SqyLx2RCF6vHXQwIDAXUr4yxwOSfBJez7rNKID
nu7MNXMDFWoTGdSYSXL7inip5vNlEFL7NOb5kpajXJncpu+xUycTvHIVJ8fCcN+sSXc3SYUwue7y
H3Op32gh0UzNjK7wa5Kz4y+YNKK38yov5yVbZN2oZ+4gksf7GsRw39OD69ziRaMGl84JrAkDTSyY
t6X/Gs8IZG1MstCXDEqa6dOU4wzMJ8b6Khw5dI4f/iKilRhpc7ZYPTVnE2KWU5NmKPB7gwkT0C56
NLbppO0ysAUJiS0+XpSXAbU1OHCNrnrxpcVd6Ys6A/UQX7yPQm5HLjABT2B3y1s81sW2sHrSoR6w
cEmhfZ0t8t2OMOYi4+34AaONR9BbLape/IWs4KcjFmRa0an/JRatL/mCb30R/UYYf+1F/csanxJk
iA6YCCTcXBdIlJYaP/YMgnS2oWkWo0ePBzde0Fm89PC66XV0Yj56011joBJxBHVbT/LjVByqavob
RQY6yFRkRbZD11R7H4kEwcxFa9w9N4vo2Md4XFXFhp35FvTQjcMZsq0pKS7sMDkZz9xha1h3Ueyd
0zQ0kXYxU9YTe5/nPqMSv+nXebO88AOZNFtxpGQ3kXPRZns4uy6bjrZh00BKuUl7GqpTuzF6dxv1
zk0k730fWqdu4JSfs6LMho4WUGhPHNoNauo9GV1fZuQjfPeaOyL+kFX64WbkaURrv3ap/DCycKu7
EbbKSYaP3Qxnvnarl4jZQemk6FFkj4RP/y2WpKVB3+GXR6cKcCbnmvJNSm6j2VyT/cr9vccdYAO+
YNzHvcdKXLQ4b/kBb4w4P9HMGXfK7m3G7QxSGOKLFfNLK7AkOUncdEzbIweBORubB/qec0D8zNz8
+Z9m6EwPooFnwneQRkqN/YpXVjVXLu8RtUtMrf3LYfRnmuwsbGHeRt0+aR6rZWtqH123ZUgsT0kN
ydyo/duQFQCn5FDAG0ryQOjkYWudEw0DdLupsg/BJQMuttDs/gfRxYqvUe7/8w4o5sPJBsiyr9Iw
DMI6P5t6X+4JymPMgB5cTxyq6+oumillRcwHKVo6R9ug3DG0bFxwwgcuEQUGG3y9FPZzPxMeM7jP
auonqSRpjvpiCnEYKJI9hQzsjgSlediPZf3cRRp5sMY72S0f2alNi3vox/g65jpodM/bI43UDqEg
YuQ5TjC4JKpsT/e2IIvPo0n2dc6r4cko3GxNh9M8TCVMKdaj/GBQtJ9ig16ZxlgFLy+zXyyzyAOZ
re/aAkegTtNp+QOZynIXN/1jYtGYWSnvwpWXIl6+TIsWos1/v6vyr1FEnqqC//xT0Mj/9xf6G51E
/e8/v8g/0B5/+x/Bn5rJQ/ctp9u36vJ/J5n846/8V//kv33/S2UVuBv/jDLyf8qvWH7821V+fH2r
vzdV/vyd/1lScR0g1vbSALEMS3f+o6TiOn+xwLCFs2ALLdex+TP/KKkY/l8GBRTIJMyfwSAs/RVV
dW38v/6HYf7lmPxSvu3bjmXq/n+no2Lw6/y9ocK/muH4xlJ6AUjpLA2W3x839p2Kf9T/dDix9AY0
xa3klqEe+Rx7Ty7B3P/L3JnsVq5kWfZXCjUuBkgaaSQHObl9r6te8gkhd7nYt0Zj9/W1GJkoZCYS
hcpZIYDAm7zn0nVe2rF99l67wU0EhMse/YpbsRXDwNNl9ehwvaQ4gUWGw35gm3eRu/l3H+G9yie8
x/+j1MUd7HC3/Bm+95/QJw4/EGkeGhZRtqQAAvgffyYsDTKhicDGKKGoxPYRdkMZhEdf1/VRhJV4
BHsLYTHrMR2Ppbt3AYaA5vYx98A15os5Ap5NGlm8df5koh1Nyd6oK5e6xd4+Z9Y8IFGk7aUJ0m/U
KPVn7PQEkpWbwqoxOCGNhrZwOjvycNspL/kTm3r4sDV8kkMKvfIsdQaXI7D7jDxzi+UDbdg6EgkZ
v3h1ACwZ4nGAJVUacL5EDvjAW4qqVkHs4/NAeza/Ld7LL3kIFANxNdqVmOx3CL+Ui+ZLNY6ys/CH
yhNnY5aVu+o8Xx1Rblom7zR5aJbCJRn7FCEETnePpAg3ti49MLgoE7o01BWeHuk3QI6EKzBQvcZD
gMZGEcRjbfrdQFTec9+UYwaXwUBKwYz7i2kZdh6iCnXseP2woQKyYi5hOnbLuyZNu62HhgJA3djQ
ICaj/oxc2b24jQk9N4FmgDcsOAcODpa8HNwP05/995iqih2uR3agRetAChHJSxplxvswNP2Oks/2
YOQEK8Nx8OmCAKk0syX+HPqW+xFMzJ0IiYVEyi/+UneuF8S+Be4QdoDh0QjDB5vtvELHcMjpy8Az
iN26Ctp3P2QmoZeOjVeHi9nLymCfuUl9MkWUPFMbWm6jNlErT6tyMxRtcpjYXK8Lw0jvdZZ1Hwnd
3XvCVRXqZQTcdazIo9d6Os6sgDdFE8X3gv0uo+byAFA6vWtMk/ERSP+uSsHIz5mMN9IY82vUdiB6
4fS/z7ZhlyvD6qerIQlSZKw/mCtpGcI1Pt7noRkuqiPoP0Vw/M2OX4kBVj86eYgx27are1URGVNg
ZpgxC1gEjuc9jfgGLp4iTCLshBXUVBNDz6AA2mUjoeol1BwSRHrXwQwHVnmNcWLbWLzMLaAL3+cE
1qmskJ0beZALfKDjkkuvOu4zuLzRujAdbDWVUGBnQFWmtcD5GNn1ePIV16J6zPKTlwXduu0Mf9ul
nd3B6JggKeTFLH6VFgdlZRiSdwcOL7LueBvhpdNmf8D/LxZhPVzVuu2X1sk2WAdT054d0fY3cKfz
vidEgTzZDYfapc9rpO/wYcZoe2gdqpenqo1/4Muxz6Ggc22h6l2Y7M2HGXrHBzpWcJi0wlJB0cEG
0aC+loNDlKJM47OZUXi+LhALtk2fR2fyv8lJkm46dIPWf1qiAE+8IP1j36XGnbkJwKeXIjoxKMVQ
76keWXWoLPpIUVWLdO5pPe2XiXFGPzLw4CBimQCDekp17uCcfCoJGl6N+9SwaBstTNUQ0QBlsceM
H787RJzwSrlBZRPNypHlpAs8mho+gioktnyHAogUfyM2gxq8qk9VwYvT9yUrOf7CV5YTsx6bg9Kg
Uy2ui61UeJTAG7Yzd0guVXfyfYbYTmGO142tXP5Fk6774UPzP1RtK6jB7IyrPVaQI9F12To3Y1Tu
AKu1GJJhJR4a4oTZvqBI60sYXrH3KFX75ApjY1uNo+qjKmMNpqDhntHP5SWky2Q9wc490hU1LEgB
ugbWLSQibO95o1lZhIMzHmU69cQBCtjxfyXADk34EVjDGAVUBNuMNjyUtVF/KZ7KrzAkQ+XzgFOk
UDvw1hKDlgE9jXC7MXtPGJAt6oHr4Br1/UdWBMa585Ki4m2+pMSS3gg02HY/zjdyef4cq6K2piOa
uUtzSogxm9tviHrp5xyyS93pnHq/506p6sgrLnmGiWL+iaJ4SQ9bNNld+iJofqJCIRu6fac/DZAB
f+kawOIwRPRt5qU4toZ0blky2t/C7sG6x2AmMVqBmUn4u/yVzfyoZti1tx4w7J/QHDrnPpd5sFdo
kvfCwXTtcB16noqmOTg6aBGzSKCWlARKJuRwbM0DhH3/iIQAFcop/PeE/9SRjwQikeeo+VVZoYf6
bkvv2KSUx5ux8aulCWGRm0Uin3hvJp/cTVF9TeHDoDdsvVM6UPaxU31Dtok6W7zSNNJhjXAqsaqc
gIbZiB5MiLKV2mIXiR7jwR0+wFGOr+S9vJeqs4pTQFHNDl1/QPyJIbSIiPu56003mI/9l+wNHJ04
E1KIOJ1/cCJ+pgk7NQAz5BmmF4OtMJriJLGwrDw+xZ3fG2Co4Xr2r80cXg2aXgRiWgOcKBta+1aA
UcJkA/Cf3ri4h5HiwR38GUyruLupmvaz1cfnchi8D08AMTLwiK/Z/cGsV7P3x8EU+A0XUm7gcTTb
GW2a+yzVQCDWq95Z6SRrAW1i7+jGc+TQk71r+6wev4p6KM1jm6R98Ea5Csmfii5bmxTAFumMqlpZ
i62tU6pvYIHpLxy8nMxWaj8FFGJuKZqbd3E/umc/CcqLJz39GXlDAqizt7561VQbbPywmbD0L5kA
XGMGCgElZK++WUQHGt0LShVgwiE+0vZnTPl29ip4CT40mGQJgvkVnvYAmyJ0lPY3YN/Hjm9jEKlD
1oO5ycIzjY4XGyCHlvoyit9z5Hy207mjynvsjmZjr7IIuRH0ehy9tPo8NOq74oy0tEdxCPk/yPPw
pOVj6rBnUvFr2VAiWHvY/m1J86yLdZ0c2oRygecqb1+qnDKC5y5MtxVdT5rGNT11B7KqR6/MNh0G
btzQN+2oozn13xiwEf9grrDgGslUYjglcUIXeW3HRx8vuIjHtQbIPrKxLHNjz7yZrWjUiLgjXswG
YxRLG9MAL+oMH3E5/q3tcyvii4D3IeQxnOtPsDiYh0kXUcveTeqRZ55gXVbsu6w7tKYH6WkJlP3U
zl/NiaaGR4c/uOFIX5hJEfsvvHap/7hcXpMArNAzS25wIWxkg5c8ob9v/DSHcaO6e1yQ/1BkN7Cj
Zl8p/ZdZ/kj1B1iep8CJN5DMSQib/U6Umf/uTPjzpYHFaEZrbU3qS8ae5JuLLbGGT9e2KX+KZy8k
h6oDs9ZCglsFnBl7KcAa8WrdOHI8orL8hpxVHkez868SC/ZZhXUJAhuuk0ooFuiDjq+S4wbPQzIk
V1+Ce1PGhQVn9eJMEtKzUO7BboDmCalPTRtaO5VjnPSNLN0ArKaRQhWI/njkQPTXkIyqq2UE0Z44
UMSF2zvDC4AYxtYyImcRZ9dC49HdlHn7RSSn2mg1wf7ka0r/ttXTrRnWx94q9Ix/0C+TtRpNm1Jq
ULog9Yp+z0sluCa2xqncee6tqY1ybWThvR4UcBjjzmkfscKDWCrwNH+Tbk0cxPZq+tsjz3rrMou8
j7SxJS1oY/OUeUEYrdIQmP56Isy+8uqwYchJnRZHZSfzl2xMbHcL791MqaFnZF3wKW5+TGg2BJ3H
n7tG9TR3Xp15bKypWpDAd3nOmnpP0xv/TpfgVml7NLlNbMXGb9yfHFO5YyLXxSrY2qq2+4ukQEju
6jTreDZKPtMMmg2YsRR9Cs/YaB85m4h/UpGtyV+KyNpZQ2S9qzgbzhSFJIfZr0eizqb9R7mpuc0E
a0S2WBnjcWWXx1mb0KprUi1ezt3Kb6cFkbiYD7PWd97BIs0UCowOPWai1QEJJ+zDpcKuCec1nR7b
EUgHd5qeYzUgeUQnB4EOpfna1QXPo9/78YVKMFyqhQc0fvCxG1luVb0Zcp6BFMC/4qLBZXAPqhuu
fg7YYx5w1a7Gzha3NjSDdWoCXbLHKTi5aR4+VgSK7qkw6cp1auCTkcmtlcj0wXWXlY4RiqPpa0zp
AT2En5VDiWQXVCaQwcinHCL0rhPZwbe2xbvjtCO1xOk/rfghaCDuQt2lpbztLOkr7FfI69z9UmjU
AXudo+m4E194oA5OXp7zKn/NwfOQjzOtBzsyQTI3TGfIksbHzAL6lLRcghjB22uaexV0yg6UWMrO
h+ls/p2YILG1mU97bIvmcSLWybMmlgKgwfZXjoywvoeVXjFi1nDE0othDfcehOaTjGhuTeSQnUuf
UhuZhsivFmlyroe9dynoKENGrukHZEYINhCWfXboUM/w0sVuAZjTxxHSWSmRVMPH28+5dabdfuTl
ZRfZXhSVfQwM/xNlnbYNh4zmGAtYLCPcowwIi/2DxemIp7faQqVQG9aRGv6W7cIqDm3rE7CUOoY6
DTdSzu5LaoDU6mdKP7cUjQM9ohBvNXd+h3LcpYcwU8neH6P01TOCiZ5KpZe0udVOhzhqgg/TrZ39
Qv85ujVeXB2N0OFkxfhY5WzbtLLe0Z5DirmKsnrzBtt8FlTOLK5lubPqvj0VpRXu+BinV6vXLmj6
hlcuGWDcTEnb71vOmittFjMLpHr4YwFLPSapiH7Xkx3vSt4EW1ebxaU0IN338L4O9tTTqD0E6sBJ
6x3bOONCa5MOEvnkP00zqRBr8OZ11HXpxkic8DKawXBBHKC1hPIRgoKhGF+8MUk/TUxD3ErTcWsF
3bDtgk6dClCwrNT8DytSVz0Wf0Jdhh8lKdKddrl4k1bs10XeWweWb2oTdURaUn9m5znq4hB0EtSI
bdKECYzh4AHpv4RBbV0BsIqzbGMDNZQsy6ii6A3Rtz20KCUneGJwl+QQXqy0lq+Ba9g3+vs4LMIx
PtbAPX4LO60umfbSeU3dl0T6HtTFVZX3mOeEuHNYQ/vKIEYRWCO3uyoEgU2nFdeYNBrH2yyKZluj
Z79mYERgNSGHc7NhJpFUxUBL8gvwzoExSLhjwtBrh+ATE2JXvc+aK4UvqOOLcRpzne2nsxQEntLJ
1biZmwRTelqd0cDzvyzMhpvnGemvqaeqIKto19hSpIo4T7chNkMiVh+yT+t9msgAkANeCZhuydF3
ua4HSztXS0LtT4+LJycuWoSXNFBkAiRk2JVvUDQd5xomedrbL14/YE+1I3iahb1YNK14izwdgYCW
+nmhJkKZnvTKTFFwswxeycqsK7lxgdh8A3anWNRq4TTp2lh7VszuvxnICxnFcHMHjRgMQEDDB29t
cBcd73PZ/Q2aMMAk4ld0YBbEvEm67ItkSu5jL+vnhieBU7ZWd5EE7kMeeQ0twD0bPlmIdi3o5VxY
Cz6F2k9hosSFFgH3KKpFDjGD8c3phvrmOnVyGlvhPQ9pxZ10RNHGR82BkXjOwtAkIa9p9jNnCcF0
wmnJlbZJHrklKwhlrXox2G2QwCAWRN7aJh+p+qPUbnZ1fA81w6/Vi1U7rARSI9y0dZdvHIPDe4vT
4QM8R/yVJ9Y/U+Ce2A1qqp9xro0fqRdDEPbsvNkGoiiAEWbzCzvL6QBpa743cx/9amWRXinGO4bs
Hf5MQdJv+cKEx5r46EHQ9YXlw6+tEw0NI8tIwj0RPmQck0FVtl+6X04sibx3EJ1obg0h+VdiBbRv
NU19TAt+wZHXKYgQoFn50HGo0Zi+M2blI3M0yGv1ZA7PqRkIfvVcX6yO9k4cu/k5ELX/6sm8OVpT
DplBYDsKTW4eWgnQjZ2R7TGUsdHIh/rFHvP0J61KguWGcC9+GMhdEAr5K07F/KCA8O2HBHQF63+W
9LSFxYZNYx33lW1GxZy/EnogljhDIP3mht7cQyHAXtG+gtMw1NYD43O0r7iP28QduvHBcAfRbUVU
k+4a0S0xG+Ph3ONZD98txMXb0JZyW8UZqVlnxCq3GG1Xs5Wk8U4ZXdtfud2Rmk7oyHjPG1UwkDdo
RcqwLGj9rkVOzs8wdOUVTsMRvuDZC2vrQIAjOI/1TAa7t8h0rTTIA9p6ZvYhxWATDwYuWXOHn2vz
nVpzcaVyedgDfjE2/F7WT440pmmY4hFelxTbQH82U0AlXYIbJRYGx1nr2s+6sCNWmrb9wmugfEiJ
lu1VmwzfZts0e5utC/2qJjakVcNWncSPZz4PRTNhXYmWL03FefBl+XRYpWELhQHAuNGtMnNkhNaZ
7n4Dx1fZoYtK+W6Qm/9VUxJwdB0xvobTNDxLSkJozLFoaY7m2oc74qLqDJnRHq2+dd+nLHAIU3bW
yZ7D9Ma52L2bWSz2uZkxr8xdlDw1Y4OTDXq0+0UpMR5yjE0uhh8RPRJxCI4iHYuL5RJIzroEn1k5
In70lOO+WLwqyDeT7P9VTWnFNNvn9Y669+THMbBQDGHG9jOp+pegIafezqNzK4Ex4JEQoC6KMIco
29eQUrtxoNlPh/PdthT9tp4RnbKIVno6XuxnlZpk+EtKmfy9YLdP57xVzE/c0+oP3APpKcEjhmwf
TMP3PNf1YzA3Ppl+HUJ/NeMX9ta40OfMoiTU1bN5kOBrdmkM1WFVtH5CTsz0SWipEk+pB6uE4SIC
74kqGiTc6EN/b8HcedVVwYygLW8n63HY0PTLhRFsyxE9oz0MxYJ+w78Vr4hy1YgTZXql2SG8t/M8
n3Qwmb+EQRppKMfw6OnCPPfZ4O5ngb9MCX8416qm1wh000FHU/swaRovPdTgE6/t6eAOfbKb4xDP
DJe8N9dOJT+sNW4Y4apNR13crolrZzt5A88AKxd5TQLRfJdlWv/ltJyfcK2UF6drNWEIPnImg6F5
LAjtwY9psuMC1qVXt+mR58gcTsiNVUb9mxtQ29AbHJIdGxWOvKigY3FMO3m2lZs9jhOiUs8OJqLS
D9tFyo2HqgYDT/SqdExxsbLK+OaABYZhdMpnSILy0W7JpDFAYha3kLFcj6Vtr1X92ymG+GsuzerS
9H12j72uP5DFdP+YhWr6TTHSp8Yk7cTvM0fsu8u+hAE0HTCxdZS3yzhsn03hVmCypnJ8y4cG4qWl
CnqNR78zv2c5TDX9MTkkV/5We8iGYHgftOm5HkVvQv5Ns9g1VzM148XaxrcA67nOlFprGm/f8e/P
C/w0o8eTx0qcq8BJrsAFfEgFYnYfPBniBeeI9YiOpnxdlTb9c49fJORP4n+bVo71i5Gk5aMQpvuB
lNnRIFhbeB/pUgEO0Iw2GhY91MauCj31gphWgmagHZKdFNE17ols+sNSPhn1pBPmVBeT7YgcdCan
QjY3bcyDNm0umF6cyD3w0IDmxkjC0UIdWjcqK393hhyfB6+JcSNTMby2wyZERpmN+k9gjgO3VznG
mwFuMHRRjU4u2CNyI2jbMNmXQ1v8qD4gI2fak70B9KNoF5/4kF3dsm9pyoh2Os90HUIwrjE2q7Se
CR3j10qOjskftnKGvjm1tt3QvikVz7VbwNegwSignkkQat9P2iwfBpIeb5SF0qykRfNoVoSTVGd9
FmZjYG1qi7cy8R0EJ582qCBIeKJn7WzaoImJ43UJSaweieJcMM07APuz+MP287HCS5VEDL22Sfo4
mFxwvCxACDASiF+xJHNedZ1Xezd33Nfl7xjgWazQrCFuAk/2UpQcGfn5p6Iy7YxbKb3k7OzXRcPj
gHFEnl2o8TRipvliAu2vWWuVX1Ol4i/VdQCG67o9c0Il7GyU+cR7DkgOrdyK5UU/PfGr8vXpgNE+
I+PJWxXZwLDYAFl3flOHn9CZ6qsVaneNxgpPjDY+tMDenKwf6qGtfB/xBkeqKpPxFHrW6C72/uLV
NZAhA80tohk7ecScTWmeKd3qrHunOycwiO6NCaB600RleLIjmbzRbRg+kmSq9l4l9HdeSGPXGXl4
yLnc4Z5qMp7JDJuHBZOw191WomRvGYuIUnqZL357c69v2RA1xE+smDIBOTt0jXt2yAXPcRjMV+Gc
jFtjsBfChdWfdYAit6pc1/vAOZQi4LlKERD3Y/KKnOUzynGcPHWNz2sDL9wEeQoDNCY4o0he3Myd
ScJPkzrMEjlzHYcDvDLciukPRPd8raFOk31dVrouZ9NjkQ8DcT9/AosPyL2LNl0sYArguqGStBRi
PFZxifF8HGf7S0dFfi0747NBon61Akfsev5xwyyTfNdOr07hOGOwmkk27QFOxo91zYSTRq56phQL
S+9gpYcKJ+7PWGX231TL9pV3rbgU0TB++G0OsaqNzOAZKEmbIBJpcvEILvkyZbr9JloGUNpb5Q9R
8h4Gm5G/zGVGReMs/G5nqaiiO2ucHrjhM0s7+YkVe/qbuwhJ26TCU5RGii90qbLH3p98Gpujfto3
2IVfSqvOrl7f0VvDO/keegEMnkg6Yt+LHDWSiEG/R5LB7WPwSN9Se+BKQ66OHYHrJziYyBtBvMAZ
P7F+Bd2Nz+eayNY6AYywX4iPhSkSSoGPuSNonlpJh2hVTgthtkAnpRga/iAkyWwl0R83pBHpi3dn
7zaReP7V9L6g0Us0JOL9wX+0zYxIH6Vj46OZWMUThJPg2Tac8Y4ZQf6eh6n97HHkMTXF0SEhnfg9
ah/bvtvnn+0cIxf0E9pMq9v52va0ko1uNRxRTxTSeuig0PC6flPFmI+bxh/JM9oFdjK09REEbZ69
5U5FBK/nYzJ83theW82baaDaPrMNhOk6ls6dKyvbTC3gYPQ0DoD1bQONZ1joR6A1haS9UKmTS2b9
FpYty0UBBbnER3mosi4/1bNTkSVVzBuWqnFRBuEmi8LmhcZ179J5hccI3DbmqfSSnOnXKg6akOHE
G0oKnOx1z3ewK89lU9D+IAeZb33Dyn/FbUN9al4Ee9dxileU94wKdBYox8wphxs6znTBwdQggshg
45fBfPCMhD6nOegdFEfarLelgT+hkQNoSTzpB37n8jRgN2ff29S7IeuI+Yx6oh2kRS/d8vwGb7xf
oEf0dTS/pE1uPNUtXEH0W/cQDHZOKWBnmohyNRif5RqDoEOVWd9F4w2pZzgE2p+f8MTkW88PrWeu
GsNDM2Xtk1UvrB1nsuha8EP/mf7Z4D0OLP9HjiJ8C5afAi2FYGZhldk7BxbphhYv+cG1nfAwJm7w
jpFhOo1wqM4VW7sNeRZUJmKJx3RwqyO+6WrDuyc98JYYqKcI9bEymSOIQGXVsTdxHeNIlcwcCYPZ
zo+s6dEIBuuikTrQCKbpGQWT8LqeJ5YOHPc2uA6ThrCixfNOn4GPWGfb869EO6x82tkPTnj4xves
mHLqvvwx+WDcRaV0azqqsMAQIbUrfuXOGeynsG7obgnTEO2mdgtW0BCkVq6JJhrrhvVV5+u7i24p
IRtO5rmL0+ynskT/XJawU0Z7Ch+aoMEhSequOBQd3j67kfKv5beLYhC65as9+oyUxPhODuoItgoG
txU1aUi0CDLOc0HW9uCASCfxLlz6sJrR+nLLXmxBqlG9VZJ4olExMQiHyXTteYkizK592sRxNhCZ
XEoZoCikSI95Ch8w9cMzm19uRTUmXwZslIK7g2H06LiZcXNi+1fdLdWbvkCW4BeT2RMdGGqfW9H0
VIbJs22mNgwybPkte4ijzaC6dclZAoDIx9eE+sqdMxdyA8YyWrveAM0gzNuNOevsPUhrVl2NEcYf
hCpaIOp5OuzQQNR6TjykMSMxsI+Ywjn3FgHCZLYUYcvQOMMOdtbBkradSbE/K/BtB74K+SZFz2bT
ZGr1k2V0mflV5D7TozvDHOTptB0SyrXp+jszLYuHOS0nqlFYSEy9oqrQMzX2CuQPf5e3rgGNAgWu
ZetN9MemyzIglulHibEv0beeFRGeExhNdU5iwa0WwTHEKYkV9IcKmvShoBviYYxiSKa1m+x7Q0se
u1S3D2ZRi4eSqJi3nmkHeO3DSZG0Bk7/0U1ueAJthUD9v3zERoLh+cTGcQAa2yxy9uiG+WemTXrN
rGWELtPOeAhCjkDZDEm69nmy3izKEh8dN7Yv0uiZl//7nsP/Bzfh/m91+yr+qv9sOfz/0UwIn+H/
Sr2+fn3H03/tJvzXf/Xf7IT2P3x4/dKzTNt0Tc+nGGz4q7p/+Z+e8w8TB7hpOj6QQ8vGyvdvbkJb
/gOgHRM0Um6AZC3E/3ET2tY/TE/akLIlfrulCu2/Yyd0XWdBWv+rq+/4vfwM0jKltCAluNLjhrh4
Gv+9oTBhvwdRbVY7OebNaQqpbszLMds4lYyfvHh4qEhLZ1l8Ltz6bjnu8Cj9KTqhdcaztLD3tRjn
KI8FvjWdArkIRqW4eRmRsMBy1p0zOsTJPBJ6U1lfkgLZIlq8MRY3jjNak0lUIhbsWoYagq8G2I91
Y4MVMd2zXsOTO7OH95S7oqrWuw8ZdANd6d/YI42npYbGTt7y/GMmvv6UpeQ6R/YXewIA1ZKAR3gb
dH6JWdKt7Sl/0cEIK7hMWMVRBjWPgXMQjaoPs01kNVLg5lBT7XURK0GeIyYJToPIM/cYXnf0FMWG
n/3idoxIj8tcp+/XxO/Lz8Aozo2TIgJklA45Vr5RcLrC+KDU6B9K1/tjz18Zc9JOSELNfnYgQEBi
ayQrYR0ZG7DFqPyLsASAzjD7mRVQNJIcjsbVM5TTm1ePV+46WI3HRl+0tO61AbOLpHA02W8G/iZK
eNBQ3d0EO3ot2X/cq+5SFezAsgqGRDCYpzbit5jDU6Rc5s8yvUQC73oaDv1aWHQEAQIDsX11VWs9
jVlc0G6DRYszSB59Wb2REOO9TfDTj9CbLEtHG2eMs2PBg7rRDuintgxvbEDDTe4NJnVGXKKmRN/j
REc7L47u2McZ+XF0jCO9MqUOJwp7p2oz18UuFVlF71D7IYr6I1qKgdm6Jar6XUblZ4w5Yhvm3NOB
WiLY4oG/4sV11qqlDVjOh7oe2998LA8+vS2vVhd9+1MSHhLUyk4AuDSiWu/ybqKJIXcSysJsdiwd
2XWxPIS4Bpj/TOuMeoOsLcurB/rhVHbeu7Ckz0s0fPT9+NGrBu9saMM6jpKTk9Qu9Iuc7flyRyq8
khKUWHg7kgNbGC/PQB4xKtUlGe2o2aQ2UNaSz4/qUKvYmBNEJ1K658nWp1omwYpcAwE7Jyq2cMyn
W9brZyAG1m4Q1mcDRegecQtuQzu4xJKZMgkaylSQ6W7wDt/Zcpp+dpok3GHaGKnLEabax+QxRkDr
r5PnXaoFUMDNrr75swcNMhEXg5bTddoX0KLVZB+4VxAWwta/tikAe2B6vKe0KNHsRAxTb33ltqfW
NOwT2yp9QPnfNTIorl1pASsZ3CspiuQZ6gCoI9faN56gkTqbrWvMugFItfUAJfDQluMXkZLw4I49
jaiVmVwcPtIVC9o1e5LsiBy/t+wQzN7MVbsdISGOET9iWcoDLFBJ9dAkwJ4CWxyW6g20Gr0A+oKz
X+XmumKHj0csGEFTXdrc7ddeapF7j5Pw5ufuyQxqYhNointAeBkQ4owdmWn2N9dzzdPgVTTM9wnx
hJYZxtGsUbDj8BErHIWFPmBaoIlptO5SoceaFHxtcBwV8CC77DYJev9iK1uTMYQkbpVX2mb+NNEU
HbkVY/tS7bs9eEjPwwMPAxP9BRDyIePlfMqa37mNFRbCVYpBbQPa3j5wT9I4etl9YbuY9k5Wbwub
9qJjK0t5ITU48bUI7m4eMYq3bnsRpdexV8f3RcUqXGFwOalFjzrNQUkCW5Jdz7byl9eOlofYxwmG
xsS+JOsvRjU+hqFzqxzulKDTMXPbjz2ngej4JIbqNsfQbzwvvloscFZ+In/TrXycScJuwsSi1izh
JGAQrElMJfZTxWqprYQNK3ZB7gyet6+p5r56AU03yvslWB7eBw/ObJyLZ0vo5MgqF8SqGJ78blBX
s0mZaWuioR777dvibanryX1o25zXlrVxMsc6m3ibzv/8p3/+H3ALh5Sar36mqLAPKYNfV7fpgyon
IDfCv4JQSdaoJwMU1KckdYN9RPiE1W/nkGlNr6wCg2cPbmwA4xNPwzuCfbbtSihXMUL7mrHO2ujl
1MKUjsoZLrXB/hBBwHBQZ5AFRjB8t8p+FHTLHNOEYbcwZ4hlYUQ7pAi7U+QF3j4vp4uFXrbKybdu
PB609Sjscif0dBMjZNW2+kunmrOrFtB3SKQfnBO2CagX6aKom17DiZs35ykradFpI16evJthA5wq
xhHOAZ+biWlCzZ6nbRkVz/QFXSzchRNkbq90zsDQYm7RwanHzyKflIVtusfXZRLcDrl/47w4ibpa
aswA55hBfuZ2alBEg4kgSWAhztEbhIk9WN14o6yJ5e5kX6JIfRgVUUPKz4a14b4bU3ah6uIGXTo6
+F73QO58L2wiXw3VN45U1TpNKXIKpz+43Rwzkxdq6N+7LHs1oy81UdvoXKG1PLTxiFOisG46l3/E
LNBBEBAMnd2nwGOLYOB0qZSxk8740yNHyqLD/RzWH672sdQLlQCWHUnm1E4NpR2VVBBKRdt7MHr9
K1ssa4Pl1Aw/UH8Y5QB9AT2c3OZDpQTIFIdcWeARyuZL3WbXyADGH7NXGLwvu3KpWuBStlKlGezs
2j3x0qMmkEQqfwlVuJ/a6nfVTdMuzAQGHFLMq9L3qMgs3bfRoBoWAzjIVTonLEzGzSxx9/ne3YCX
jYdtjtYc5Tlm5YCdbYpmo/43UefVGym2RtFfhASH/FpQOdjl3H5BdrdNDgc4pF9/F/NyR5qRZjRq
uyg4fGHvtfXyaUHBGHRWc9NxDqDqRUPa08xt+la8pCvs1ydigF28/Y19yt+lljhrrfEaD9Z+ynuW
hIneb/Xy32RFL0bFV+bqzMKQo589s76xnfIJMbIrjJojdjgIQ4EeA8JO02TPXE8GkDaZedYIw2zJ
7Ysgn4QJ/Q8wf2jq2W7Gd36r1z1kg/5/hrZh+k+DnpwT3X+pFnJxR0i2pVjP/ujZElPHIRoTu6T8
O6L1Zyt5ibAkbuAsvyVmw4rEUI9GNh5Z87hBV5J5as3EqVtAhXW08vum6N7B/5/yEZCkOfqbWdKi
O0zlUBe+I+Fodi5RRCzEerLnh/GQZFipiS7IYERcLdNDFRsjpBKvbB2KK88q3E5vnliD69e5AWnr
uMvLUI4TgW5OkDNYJm9LK9C7NK4M3Bm2BzN+tjXo3Oz+ojUgcOhxN4MNm5RneJNUxrnRGPRjAgkW
PTU3zJoqlL8SPQrmN1SMNusIpqWdBg2CsHDMcVtGYIQ4pojsIhiq1dv47WoO92jfJVvDzs8SQZJp
ig9vnc0lMtQNiGtYH/glCanM5rdsvSB130+nzvgqk8rZ69SXVWF7iNKNDxhx8d6pomc76f95xhoe
XlZvaW+96OMjv/8/JrYbXA8FEwWW2JqhzgyWqQxzgtvi+XeGYQ2Uw9Mh4BBt3ihGz5Fim+U7E2Dk
nKA+i1zZWHo4m0Mt0Y9J0cPRmLI9GZlPDG0OrTdtq4mRsvTheWtp/VhCzHOtmSXJKHyWKmxDps5g
sWKaMG+LB8vrTVJb+4cpZ+mgW8ifMAmsaSAHh3UVFdJ90fiumy+39M5qWgigqIcy9NGsg7MgXda1
Kd5oElIUmNXy4aqMWUDp3Nm5/HFbhycdJe9WM8Cyclc2HhGvul7aewuAv42KL5uKv23SIbprxOfk
L0e0PdEpL8rzZFFwGKw5N4pZMOZUP4AV6V+0le8hVtKH1GJvr/sfKcv5qzlOh2h2nOPcGXsAOsSx
LJhCVelu8yr/mVYcV1F/oBz2rjC9UeBCG+lZTIZSB589e4YKnZVKEmfzO+YFJhcrsaRUhbsx7N9c
x5rJOmkOvch5ykp4nbYL5zEBfTKsDBSspf3KRCHjEXzbR+Mb6HMH9P+q8saDB4LkWoFUYY+T7VhR
Gbtet2cuZH8sVwJLWnIgFBrYOXLkcupEQxXEr6/cFnaO17Ebxrvo43e0qmgw+Olyqf92FE77WlLD
9Wq4GysRxlrZMPAStuyvv51CB9VXcSSsHBn/216pMkQVpSFQmYpPUbz6K3umA0JjrDQaZ+XSIMh5
zocBR2w3QfofIZLrlHHkp+7UyrWZV8JNsbJuBqA30yy/yXAO62IcrvBI0sCqEGKvpJxFwMxpdiYA
HXI6iA1au6qx83a4Gh61Ti/2HdgdY+Xv+IB4zJXIQ8ID1dqOJQ5SZh9OzcLJtHXN9q0T5SfGqGuy
8n0iEPNssXaEIZE35/5Dkum+kj/f7rMZJbsEE5S45RTos+afOiXM56utT9eMueurNfHOiU1QQ+M0
XYqye7cJdzgVKSv7OG7+0uyfyDW230ku6UbIRX0TcZqAedxUZPKGqNAF3AvejZHxmyxK32scy/pK
QwLwQNrJDMN57lS8nWDSiAhkjd/FfxviLaiw7SiEkzWE9WInT9BzNikibHKp+xAMZXfCQrdVID03
qltovUbBw5rAck4LbdwTFyz3WVyEYAMnvMHYr9kZQr21KTTlyoMCVfo+1xCipmE6jiszSq70qKa1
D4Dp2f+hfN43XJPe8uDYT++2yNRzZWDaIOHRXMBs8GLrKqt7EiuvqjMfSCs5zDEcq9KCaIV6lFc2
xqBYOyZOQhhMvGwFEKyyybQDfkteUHVW7zyP1xL7cvaJhUp3SEbJXK9ExKvb/lepgUGpY5wjjVRI
mYBxY3LCFg3oRw0dwMtHdSktbV9WqDCspAM+2I5tYK1UL5eZrZF9Zw60L9WqHwvGQrhIIF8rEaxd
xYCaXQXJSgsbRxKIpABQMIT9yFHy32O23vsDqLFpZY5l7SR3TtkdpSIcQRg2s+kmq/fxlBF7Mo2/
rYJfZgAyA2xp7vD7/cY+Qe0UgV8UBCZbSUkMYxFXB3Q9bADTq/CZFctXboEUqATstOViYch/xEn3
xlz4PYn65TmTkbEFm/MDsOfXsZUOJoq0A/wpwxaRs7HlWSNws3DFkYp5CgaZWydVF7euaaxHEpkn
2LqPhXTrk+E637lfnwWSlmvXlChJCWPoDPfVSiGBYC95shxZHjRMhvF8nIcGWg2kOa+Q6Bx9Fiuu
tY3iGY5dNGGBEaI5FunibIfGfptdnoTEH7b0tuhJzOJPfFORKC9z7hJZAveu+4+AV4itPjTzGdjW
b1VhvZk7y7gMVvE2rAS9CJSeuzL19JWup8DsiZW3V6zkPXMYvVMJjM9ZqXyABvG57xFULVvcj+lW
9ylTl0sxePFJIh95GJcTFH0GwivzTwL/Y7+6Y2NNcMzKBawABCKlKbbaygycVnpgs3IErZUo2Kxs
wWJt4jtspxvhQh6cgKoUoAj7lUkImvUxWimFLrhCfeUW1ivBMEthGcqValitfEMDxlBA7Qf1MAN/
qK8cxNKEiIhN91/GxP0ZndbV6NcPg/6CFCxIilOnXgE51Td3pSym4BahMNPL96PxMZvNgYnCLlrZ
jLD3VGCgvb7qOuotLBWrgvZvvS5hE5LmYgfKo2bRcaQr+TFdGZAr/RNjAB+xXgmRGqhIZ5k5qEG5
BI7G6H4C/Cs9Kz5jz72BqOlBoMv8Xg32W9Gh4WiEb++5UjfUttNdGez4ZOaiXodfyRiTHLZI7DXy
vPYGvn9LIYdOU/3izgitjMK8zwAxrZWMWYDILEBlFiZOW8s702X56BPgZ2WNpV3wRWxQ0M+3bgxj
C9EWEbhhZ8LinIFymosst7CpXupFaC7veNidOhDPHATuBZTbAbyYgFMM6bOmDeCq1xSNUEBj1IW7
eSWD5iBCU2XLGxB8pBRtByuzZ6dO/94cKsT+nNyes5kafM8La5Zda/6UK4t0XKmkuZF9jlr7To30
6q3cUto4whhWlqm+Uk2Rp7Tb//7QSDX/YoS2WzAic7BSpk+ejerCmjo7zCXFdOlT9AlVbCZbVbyx
GFLkzbGGk0jBG5ij49yGWmGH4E0eUHHUSXHHWfrl6uVXjRx8hwv83zj3FoVf95f1NiJN2JfvIyM+
pADarVtlaWbzQr9DRmWJGzbK/SNtVscUbfF3sUCZi6SbCIdGTje76eHwmlQoLMXbs2GWT/7cfZrN
qWZxghDG3s/jQsSPsYOBdIwV0sxSe8GC+hGzP1ugXVMFYHIgSlbuy7r6Y5bWrWuJWzQG8+7R0Dqu
9iLInsqr9GCOdZjqxHVX0b8SgWTtkwYZmfdlQklaZBdD+yvcP1rt7anFb5NeXHQwg9OAYWlA61xr
xIA3oD1sXkyjtO7egPTDp9xModyInH0ubGzEIHP8W/jTmUX934r6bjNU1h05XMrIRn4kWvpNw+V5
GOgQ7WWbfpqZ1VosoN00Zb4cFEX662KWc8mxQ457K2N2o4huylUQNEEG8Kf0S92I1pqQ/MHqVyCF
Taawul0xA1p/jzWphikYssm5y3+rCT4FE4xA8tKKSuc4Gvkvx/nEtbfvXoeKpVoXSkv2HU/NQDV7
Jq3je67dW8JwnCPD/ydtAjGz9KeDrx5J2mAf7MymHNPv0i1p7k269zzUzKTbxQnWAweA1JetgNcQ
xrDLcolp6aC5xm0o0/J1sqwHXc3xg137+rZF97BBfRMOxhIFjkWY03oNLTwr6zw21HSHj8RNRLhu
95GgGK6i8svXmXGNXFprMPH3c7Hm2D9NSf3oxfyveFg9dmYxn7qJbkPRcxIzu1N1dOhbLoy/oPD2
0eDYU5udx0nPzi4eha3HiJMhQlYjaPNCQ0viJ1pO7T7HTXWgKmacgVHqAeoyiJhUwA3iVoY72RhH
cFmMWew2QsUYLeeaQ5joUERyDqc5O3MwRj3/sJrli9vdPXWz0QfgWNMA+s76uFM9W2Z6Sgfyvs3I
Qhpn+AW+gaIOKZUTGFkgPr1h1pG22RWVXy5JdMDVYEs/eR5Zh29LstewadVXx8mnSw79dmegg92M
eJ7D1J/E64A9IxhdYzjOefEs26k4a71LbETl/kaUDICh6kdTeU7oZ/FPL1S0d0VGE6GyYVt0OAHa
agDY6D9nSb3sEV8ckyHrt9ZAvoSai/nYArL2KpMGCvtYAJtQD6TrMOjTB/3Kz5KMXitJF4beWkai
2c/CC1ovGR97+MHBnGckjTXaL29+8Md1flwy4tCbOvepaFNomXEdn8itIGPOi1kwLM3MsmNxz34B
xrJdzH1Sp3Ajq7LBWMrO20+axwzXPllrAHll31+mNP1sFmE9+BW56UamQIsOPuKIZy7FdVr08dDa
xnEsLHKu5l/IQvkJRWK3USOmzzxOhp3TgQ6uneFiWJ9tztgtnb2dOfCQZermjJa8s0vHuLeyCbyx
3xpOcTWJdjq3UYIKv8xL7r+MHl4mPWpHbydrhv1FwUKAembr5hnfpjs/izFhiI7qd5ux9jopEV89
fXYv0mkfMSrPzLg3WANqcG2O2GKaJ1e6FHc00vMRx0kDmolgbiqCb13Yx7x5IbC32rb67PMuBXaT
TM4d3DNKELfbdRkI6q4jOGUsw4kPBe80vrBtSsDL6QxTMo3hzaTvgA1+MDI/NzH0fJcoYRs768Z3
jWPDgUw9gdjgw+MO21QDR4iuXAR26k+ZMihfk5ak9wj5iHiIDk4/crV5tIHWwv+H92Af2tZ5sFvD
4GCqwUC8JBUMM2gV7V7XLKyiYGW7kq5nYIiGjbWuSEmFmIF9yYpecxJxNgyAD8IhS9zirx2NVUcU
CKpX5jToRINp9A9IgdlcAgKMMjh4XXIzMifl6xupsax33dNi/GjU8F1ZfOnVe54aOE3WqDvdZgmY
PepGXOJnUFkw63lB6wOCf7HHfO+WpsldI+3tiDoR0VdynQrrU/hQWmWp/0qUyPdSLBirCFp8M3t1
anMiKfLePxC/IHAPtVdcQOC9vN4+YxM7MJEGFqLYxzVWlJN1N9mHBrfIxuwnfqFUs84+Qy+Olz+z
J/SX0izfzJrVoqiaL9V8/EcsynGGtmZfnYhzeiXiZD6xuQQcTtCprohPQb0sj3UzQhgQ9kPEcHdr
9WE6gEKzus8C9G6L2wQA2bcatYYw9rtR3McaPT8ZSIeyjMijQeHNmICxeR41+qXRm2/eR3LLOU3f
i/W/lg1Qilp/tZR9w9HeHXmsd9gmSQ1n50ahpQ+MmmKWsZcUTFXqFNbes1izMYjpn+z1pCJHz7/X
OT1WB9+LeN423+mtNp10ZZKj4JX7haNxjyXeD+aqfexnLnwB6pRVk/mnq+32ADXZD525iR57ZDZk
tA/AIoFo+n0hULIxdxmYAyDdgtEMKObQjeC8qWQPiBvDtPfip1pTwKQpah4XrEQ2Yi9FesIT7d+m
RzS4JkiREpupfUvneLIn7cv0q+pFlF6ARWTEu0jufN0WD0XFtKZIqh3Za3w2teR7oVuKoUHCOxk1
zaEXGZgOUPtBYubzDoPJtKkaPtOwRFBdsVuAn+5wHqkR2HUcz9xXo2BkORnblmIUXiAXXkzIDh2Y
bU7rpw9ccT72Lpsy9eMUxQYfCuufqXIIpeuzAD7HGDidPe2rRa4lJOpDMqjWYNr1IBJU0ChV2VEp
cVkTI7zl0R/d5KGvGaRZU3ZL4vLRkSyZ09lhOf2bZop3a0wrkI6wseyC2nDBjZ5XRFz5o+quGHtg
eZgDmPqekCK8DYwPs3p5YMtEPMUg2v0EKl12CxFYSt0Ve6Br7zpvjMYFd9CISD0+NB50t3ipoAiW
LwBypr1yKharJilK0u/2ccZT4Q0WNG3GaU6aLe9GlHAXX7rBMG8lM9BQiUYwRM200CHS59Bm5qU1
ouWEwCbZwu9uDh3H/qJpH3TB3Qe1qo+QkcjPwX/wtSZkSmAGKqu7k1TkFnukGh9tXtHrzHnPy2r4
En19LtlBhlrl+zhh8LKmmQ/WDl3JQzrS5VUshB4ihw7MaU6WfrVcCzyM575geYWFW3kvfT7fDDwt
ocKzSvPMaohsKLbJyZMjs3/gi9Ig91wIReqvFneEa5dGv106BsqTG5t45VGAKif7NzbTfT1e4mUz
0hbx36DTQC3vAlNRhdbVjugwa5O7ziUq7I8SL+wyku9WxPY20+dP17JehTHYiNyTz5rBoNWpI8XC
b+pJtauca1fXoOyXstlJo6UB0SNecbxOiQnF7Yn3tWihNNvHsT14unEBvmKHs8Ga04vzrduw3dQM
clhmXSEGhhrY8bRmPipOt3oT3IKMjClfE5H+owss9v+ViwklL0L3ByN+tIUfKr1ZbgkLU4LXcY5V
fzwo2FS8xquFMCJCYhyyz3qPXVIf6E6PSk53PGgqqCMs4S9Gjr5fB2IVG5Z3TAGbzsR7EFkMopOA
RZylI6vWv1YveC6cVJzHxVDvJrDvWbofqI29oxxzooXXf+2F9lrPWnF0wYFchg6yRm3Cwys0h42X
6N+AYiUnOa3W7tTPePezMvUAxOyw9yf5zJBQx5dDMIuBcCWZ5G9VjPBHUCyEwrHGO+BwYIUlx1LL
LBZIYPyGYP6JnAX/sfJZwUmT6qvJw9GkK+rAkZAYzlSYkrO71FrknitKKF/0TAwoXHIbqAyu2t+I
OvhRM+VFn1ndZz7wPcDW7276QFtH4N7APtUS46tDCaNFsuRF0G9xkgEZTzOSuLOrhJhwnnAKb7ml
BrYtmv3E0odr1lGBIWjb0WNZR4P3MFN+61PKcZvSanqTDcOpsX6BA+9ivJaHRaPNKTibecsn6k9K
Hkqz3DORVmi2K5vAtdN/eVxelVt7W+Ye6zHrWqa9DJrRGkPNsOShRmYoQeActZkdoZUqaKSoHjf8
UeKRSHi+WNBkduGe4nWrjldCnBxF5GMT28uxMcCUo51OgrFE0mNWhvkaVa7Hwk5dPY2eEA2Aeddw
laElDtKybZ/qdn5TmvoaEHAcaD/I+IELbXbLi6RnOI1eMYf2PIigYH+tLcV0zrKEZNQhvuL5ROGt
oQes6iLIXdggJWSdpIx3o11kW/IESphDL4kith5t/IcZYzWGWqOhVjXueunfEtYPp5Y92Kbssnsz
1cVzVYoQhzcd0xA29rpJNaDLj2n0SLwKmX0UGfu+6x/iBDCigeGWucmebwGvWpqES1rpKMe86zCz
xKTELneybwjZSQvmLoIDVqXF3mHUE9QDnVAdZ+HcMaVpNWYrufuXT4FaNGeCjY3+nC9Tiz/Jl+yj
oBGPORBgGEmneqQl6Y0n13V+Rs03z0kz/NgQqkodZDuOmBvmDhOA2XKp5yHdu5NUZ6nwHxjzJZ/6
H2AVAxpVOlBcNWE95RFWPkMQXLD770K2MOshaNjbwq7mxzZvnH0p6yIk+Ep0d5H0fpj4hEo7eY/r
YtGrvaeo0eG7mK///WuLp4TlkVeGreaZVzEO9jUhkydm5LyGggSO10U45gjBwr5dmtK9Fx1f6djs
9WJwzyZDqWNbFepk+83ZU+l7tKziNRdX28ChF87F4q3+4Ps4Q+uWlAayLpF95aW7y63lU5aRjrgH
hUqMUoq90vLtN3a3W1KHgdJ/vDGGkPscW+ZZ9G1Y5a+xUu4/QSDxJmlT7cljjrBXtJWVzLyj28tx
X+bC3MY19oTRsxlJJwvBuBVrTgajBOgovOMA9bBtlczyhK9do1woRthGd+6kV1+GuuDeNw5Vxk/S
QQRCg9vhptyrTHdvpIQYGATYsqCY9Xl5j8bVMCx6AkBRht5A6ag6eLgZ7hZ+QL6DwVpvDE+MJ9/y
GNDb4NoQgm8NDV7w1KQyGMfm0VV+dSOx4zvNSvrCTl94fShzqzQoOKqiTUzwHgAXN9Bh4OcM6Pb0
EyjEe92QVmZWmniYRWQ8oAfHLHofHOYMGD/Q4daCcIypvDm2dXZdeN2DUs01VzXWv+RLfSi9b44l
PQhL/YsazH94etVuTCeKI0lKR5F/R4SNjyJlr8dS6DSmzd0bjfI4+1CPioHBD1aiU7kycMktb7eV
jdAbJMN087lxdj4PAu97+DMZ0zZj605m8+gMXYPmxtUfZIT+qSYWsXdtkP9CnR3bSJ5yy31eXw6E
sEWfVuNvRzzflxIDkRzp/tNR74PO1YqLWVbtnuDKac+q9DGFDnv7/z9IX/9uBwUdeuYAYfQB3T1W
6cUt+cUsA7dJCaZlNKaY3tNA16RZa3xG/GLJZLxNSCTWdCDBVDGjhCaNbO9YuATnJcFhaTobWJjD
oxyqLV758l6O1Usx5q8y1eXZhJV/XyzaK/YGgPej4bFp2JX4ArGpYMXhAW25ppl5GPrmbJXswCoI
dzcfY+9NPiAEU8eh7Z+qsmfgAiF4KzTaJktZ6Jg4LUvGSlbFPBReAexF6OZ+cvJKp95FSfVriv4B
Vjxz5sjd2Wjcd1MRPVGdCtICAR5l74w5PuO5vs+G96Zxxx1HqI3YF6h6TK8IVcY8qsti71KGIwK5
Hdn0z4ac/oxjkT/HVtNd5qp48DSqQk9NLHjdVLAxDXXTJfdsTC8JspHB0LD9RMSZrrpZ29cJeC2a
vRBwNtCLk5jOht1rnDucd6LDt0aFRghypVG407WO0o+SCeRIhg6BBDbjmtj4LnAiX3mokW4xiCB2
mYaj8cFNRv5J9TZ9CMdrkoCiNK27iaz5WOnOwW6bYUsfSfDwYO8g2z3OToNuLzMM+u/+ONd/upGa
G8kG/czoPaI1OwM2Qx8LcIm0ul2eOyxWiWNps1mAURLpF8kC3j0ZzOcMQXzrwFOrdStlteAKPpT8
dVHanmlo/kqSpS9lbk47ArHyFVVpnmDHzGFcuN02stsWENCoHXIiDzeairPneCIZFXTPta278mSV
5mOP3/51ilibcZc49zihpRlycsjjnPkAqJqCVfK1tUd8WHo/o4IRP6an+iBW9RA49kRe9AScdUCI
sklZX8iBwEZRPUvBtneyQUO5Ig41p4y+akHH1WnGQe8w9U8WG9RYmzPU1+Kp6yjqZm+69A55kkS/
TWb+6lONsnwbDkvkf62SqgVRGjMX5d769tEV7SfL+zOh7+sOZUuPbbAZ9AGoEmJHI5qoCLlh0M5w
SPva+eSV/60GezlnY73FR7IXyHif5p7xZS0v0pB8WdljpLr3lry9cHLtH/TbiOdy6y8nG3ZOkOU6
X5d8nh31O41MI+hkN2DBsfp71XztvOKY2LK7J1pAOJH1PSTRNs6rNfN5/kSzawVx67kHw6mZamDi
nbWYHbTsb/bk49td6vjum0sAzNU6Lw3SkiJTGHd7vT2iQWzO9ly8iXJB9OkN7it4CZ6rUa/f5ZRx
OArCqAFCocvIeo60wtW5MKupnTIvDiez308UnZou4ZDaRIQ7JluY0SmbrVNAOfNyUQPM3EEOzW4A
gYgRqKp9W0fOptCA8vcpNxhO7E8LrOWp0FGZxx6yLo/shdHMvtI2/vScd5nkzmaMzeEoZtJ/9AEM
5EoalAs/l3iYIeSWWtVLt1gjAbm3foiBZxvUJD8VRSmbA1aLyBl4MYg7QBvklJ71OOSRBh3ce+NO
8gJSw14wyEUbAisO0pbFFh6TuRGzN5xTa/4aqDx62SDwj2ZrDTr8cgc0Z1oKsd3ykwfLWD5kq/5x
kfgGAxYPDM8iTJq2+VoT+OZzX6NFpPfmOlqjjsFJwUbxNY28t0XSyyMcHnpCFLMOzw7PC1zvJUme
o8jsH3KYHJOmXTQ0NZi+h8BuUihBpPwGJK1vWjdlF28NJWGtyM+W51o0+sFIwJI7w7ehug94s3wn
7KAsnw+LoBI1YcGmoVweIkJCHBMPkWcJdk4YiDl3U/25s0e0ruskXwBpB0W+/NFg5karhGtMdmMn
8OAlV9FiksrxTe4B6+/cxXsVbWweCft8SBbjOExQ2cYkPg0N3iDUPbwacDVtWOrBYGh0KtUcyAIb
LoIU+lUJrFDBpxK3qZHti8UJLNmP9w+rYMEklzUR152MvWXaO5vCLqBE/7sgt9gtlfmTiuG50bjd
47L+Sz0ZEgH2TsA8qgssZ9Dm2xPRg9cxJQ9L6PIXoWZ/MKpuOMnCQ4eu3H1NHsnFNnqiuWPPQetd
pxdIGTMaHmJCAUIuB7uymw1m3OWhSsJEm2Gulc0lbu3H2lDpwSpjcfRkgzkPD0GnjWztEp9YDsqb
3dJHyW6Kxy9SpdBFJPNfwlbyjVi1mKLvDUYV2OaShhzfWH+AW6ff1VuRzz8sWif+iN7fdOgkGL/X
gEosts3mnG8bSl4SPLwtDIAnC8L6kUGVeeY5zrYKUM5mbh3eaLwuY25YanTDPHS08iAwO0nADItD
MTsAlfUlFOt4L0pO6cI4wUqLbM+2p3lgAnpZkvGoSWoo5kVQdOAj5DFlIHdGSyV77maN9wN5C2UF
gUdV2RFh/TMjmeiQ95yHinFNU7O4TZAfWKylWL5pV2uSsBs8iQG1b8ZrjYQ0zod3uaxYIuiewaiT
LLUsZNT6HnMy6R4bvCCh3iHz9YDcu8WyzYCbpkTzMP7rFO01T5Zjun9SpiaEViQVgsYQdxzsqEof
w3bdphfTL0pbsWtK8U7F9LTkbL14bZoavDSrZh0y8E5p4Gkk/YjkFpnRjHG5dq1DucAiKAHgMBCM
4q30ejLZzu1sNMTdKSJL8IYkNi1GTe2IR/v5czFWaEn1urjE9DasVFjFQkeipjP1HvN1RyS2FrV7
rWh/NDPVQs3ySZky9gCF7vCOTnR+QWsl9/kTzAGcCVMbw4YE2z5ril2CBWSD9m4i6HihcRyn8lCr
Zo1ftR+MVrknwnA/M7IMVNIXj/PknVqrmLcp1Ly9I+dsZ9dDFZIEqhGFsxhA9EZeeziPTnoNJMVZ
3BPXhkSnQREn0S0Y00v1aJa5fbJLAVYgAW3hzue6RT4xJepcAEkG/AzU2oq+HaQD99ocWWybe9v0
Ls00nRrOLEaE6F7mSjv5hDDb1vQvS7gTpfZSlePTLEAmpmX8WejZE4f2a6YPL2Uz5wCs19VwAT6Q
XBWsV93RL5I/7hIuonhbsZ2djpvCsJ5p505aRf+ywDDW5ve6dS6NpZ+QP/MLRO9dpV4W04DbOXEn
8FL4R/INJELx5rro6poOj28KpHCXuuVp8RGfdzwih7gVBkbeuH9S8IAPBE0hP8o6xiBEHNqNgAzT
MDKWLDBBOMuDV5Nn2UsVDplWYfqvXibmi1PCn56VRh2KGl4XzBgPSWuXN8+WOxNexKw7GsZQZPOT
Ldr3xmkv6NKaQIHC7IBuBEkyB9rQR0cE1VadZ6c8sb8hwBBmXoCLZGQqwioikr3A+XOdFc9lw/Jm
JCAtZTO1sSz5qVz57GaKKlegDmHy6BvwgdwKN2gSZJ69d5k8gQrMq62NN01M3r3LJYKgUyXMMrQ1
9Pudt3VXFlOme/hiAEkEuWpUYBfjA8XrUy7ST8tik8V9sG9c97x0M6s0yLruZD1NSSYY8CJyrGiW
iUc6SAer7UQ2nZp8sjMI4SVPjJbm0OnsJ8rlqP6jx0t71f3NwwYBvtooAnKOmFwBPgxeHrZey6wH
hRNCxLneWV0UyBTuPKKEPNbykLSy7IoRI7uCSf3rRcesEIxzIMKRBwNWVkPEXDVvU+8eDWtBgqyC
IprIEekogLoK3T3250DQMqcJ0Erwu73NZq3KH4QiMS1Xd2ibhGdO5qFkRwUl9UQ7ux8sjeG9/sUG
5mwonOjmczmixk0TxrVT4RMlMsAFKyPw1LO46XV3jEkmK8m92LXt+DVZ7lPrIvJrO7aqWTFVVKiY
uqDoB3NfFMd4JsOlZy4djwtvv4RDds5u8GF3gwsFXIxoTJmJAOgXF1ClIa5djyvDPYgQ6K1L69P6
d5RYcaD/J8DQUOCJVdnXpa/ICXg9T/bnNBg/LnwlljnNHxpo3tMIJi0q2904I5OQGd88wtUAjbqD
ISBGcxs1W8je/r5IEFSwY2YSDEx9lMSUIZKdlNi2hjzFUwyke4yfVF5SL0WspoRqr2Vu/YDTQZQ5
m0eFyKmbq2Q/yfwP4mjO5vnfEBffykoQancwjL3spiNV7ylXyBw5xuXyGBFOG8jcfpFRHcYR/kEU
WDCrfR5kiVocSpQEuzGiUAjcJPuT2VW8GxzBSNM2933PaVoUzSsqQwZ6JUPYbqIDc/zqS02tZKSY
DFsWn80eFpkLfrtA8Gdi0kBERbnHaThmjh/0CdlTgw48YkUeKjaTG7zeIUpDOHhFfxyXpNokzXJe
QMGESvshho5wdBBZMGaiQ6yheKzj+r0dbLk3dFoT4sYUzLHI801qEqBHADl3lo5bwZ8qLeBZ16hy
AsexcUf60Vvd8QX1I24pBVwyc4ywdJJtN9Xwm9fUrvIOD6c8m6VDelh9E3HqHEYc9khHiEleOacG
Q+EdOgw82quI1sPVSCyulNWvIr/1wIziaLZxH3ZAS7wahjwzeyAnoDBDrfaPMIRZUdn1NVv+R92Z
7EaOpFv6VRq1bhY4Dw1UL3ye3SWXQlJsCIUUwcFoHIzG8en788xCX9y7u4te9CYQyMzIkOSk2T+c
8x2EX2P8AwgDDHkbecGUjlc7p8GyM/fJDLKDGT8OH4HqL6LRyaIrVjckYHSowBbpcxqeQcYkiJ6h
hgO2Rgw2zgBx54yxaxuZ326aPemp/BBO8J1CVKyiVyJ9Nk0I4AEPA7f9XEFv5r3HB5kcQ8P9WXl8
whif/KVmNtcU6pc/klNV2xC9Gx7zOEu/W3v+AwjnWV5RjpDghu9pqfmh1gMpYV3cnJFvf8M3IEYg
fX5MgKQyq1VZIW4kt/KJoRQfyxSdR43Y07OGcw88LKD7ASdIOpCF/xeo0oKROILsdDlV+IkMN+B4
7JHn8PjQHE3wGfkupsfGTMKbD3qBRsgtp01DNjNpeQ1BRgRyiI5TXTB8If0W8hGVYlNmDMPTEn6x
56+I26bistn6M2RQpDyQ7Fb2O6TH5zIJWx4+b2B/TOor6cVBg4Sp8PmIwodaBo6NGOY/TCBf8x4h
rmsRFxIZkbcIhj5YBm5PLsFEfGbfQzSykSHaCSslI3443upxiSitI8u8wCPTvQvlypVdf3A/+egc
kaHbSlGiWh10Ih5AL0aejlOKLs4g3sSsEtblnlrOs6F5kmfe4lNSjHplhoiZLJgVuAowVz/SI2PP
vpl2/0P23kdAUgB3g0dWaE7MBvbaNdQSv2nOWWD9cl0owEHN+IKV6c03h+JIPMSrM/9MeLnJweBA
K7jFJ4fJB9TO19I+oLwdlk1iDlzJajuz3l3Fgq+/C+zfOKzVwjM6cuq63xUurO3E1eNTDpGpRDlZ
sqkR4dnso3oVkkmWqfIQvyQSfQA9lYPCnFQRnMQIdMM/Vhw9OYW02c3P+0zbnMuOA5PJ//RN1T4h
RiLPtNi1jxNeYtEAForKi5DgjR3nN1e3YKR4+NZDf2y1evZMJ9zVhG/Rj3Iopqj0A8PcDOB41sIQ
1kq8GMQq1yUVUBPou6oTtNUBE5gsK2PE+Ioqo89WKj3XykjYKz7WmJJeNPTFKR/M/jBqVHiDGPRK
ocxfOQwlKzP49KfIv1pE2niaxjPDhpJY3ocsOY66xMJrG/22oPUztXUvgaufil+DYX035BZAr+sW
4B6+UA1eRseDNFKjDTEc/W2GU0F1VbwEmUswItUxjKdmmXk9Bh3uE5BHwQcRZNSdQOsJ1nL1pmQO
NFfe+6RRZdp2ypfHNbcUWcci2EknNN6IcDPp/jRjaoLYSz5MuuTEGMddY94qae+72pqfeldsQJ/P
XMosYKGJqbXC7I2bB7m+ahJU8YQtW3S6wDW8XRdbX7rkv2QogiSwW2UhUptpGMSa5ilYuWBmrMdS
EH+rPfA+mNrzAbX3xrqhv90HW4/DHi4PhUkXRz/sxPtDhgGpLMMlVQCBEvxKWY/DPeGFiAG6zAFW
PAKQklU9V69RE0WHWANmhEOI0oJ8ADclGUg9pj858bjzLdAO70A0mpfIHhRKa2/dukW34VsGgDRi
FZ2jLeMTva84O49VYN+KjFuSOABOpWImdjpDDBdbDBpJGcTubSOvCz5JRIvYSIc7c6bnm3WB/tvH
DVZ32EemqN5Ay/5URb83gcKvbOvxBoc8lPYEy+Yln9AjZlaSnIpELz0vYU4GB4GgGKiZVJtnsHog
6MjhWNiWvhN9qBduzpdA84CskvoOLgP8ZnfNLon2Dlk3P1ZszYWHfcqR9yZzRvbpgC4fw9o81fyV
uLL4EJBFBVS57F2eiIrNd0nZHLEj/SRpWu8bYOCLpOansiCP55FvWRhLtAYInl/d1ATKIAEBVul4
GKv2FmF3WQmJayHFkz7net6LjOkZhLVllCTD2vBFvLQDsmiHfrrMghrVoBkcv7tH5hv5rVRtMKKQ
kFuCj5b3Zyg7LLNpfy2oXDb4xdPV9LiV+LT3U5wydBNPsfmlcgY1cWtl607k72HnG0wzHbKVWX2f
yYuZ8AXhJKkYMm2cqrDuPgyFsWiKi6LsqtHu7usiRrpQ0m/UCJLHsofMXlgTD4YW2OtQ5WP+AIRW
JBuAtqBfq/iPR+rm3aGYM+Z7Ae3wLt/Y3ow3xrk52YUzh08+bzy7dO9doB5ajTj9HWBEqLIXIPSY
wLTwd5EyroNkCt5CD1mhOE5WkYYa1tkZLCcYAK9ju7aQALx0GEGuSTjeLCsxiQIT3UF44rddOYI4
TJQFrWchSBKs8dE64VoEIAIL3z9ZjtqVQ3AdSsI6JOCxtZfKT2AFNj4tOINqATofCOo4qKPIRz4k
jPPLJoyDaxgBS2hgQ8Rpm968jvuhw+KyJVWqXjMkZq4fdM0uSqZvI2/FIcgNoJ6Be68Lf4HNZGv5
iLNVChsyt1GpOJ05rVuv3sdkaGzGCPgDKymxzjsgtIlr7eKMrVwPznYD5KxYp/5kbiYF/BoiN6tB
TOjIQ8ejq6AgDa08WxUjE2eMDBQ3lrEUJpcRy3agQxCTFmiHna/RnHaywyBUpba9TVF9kwwV2Xdp
mOk6JoxphYiHWSwzs13l+xhIXKWfgmlEZdk0HhwLCloUc+zvQ6h/iGYX3NH+OW+fcQlTjCS6P3kM
NhajIZBWOggNmkwaq0E1q5Cu9JbZMmdzcO10Z65URv1qYcPFeWauw2n6TLuIKxpZa1MgoZrksmx9
OENFde809bCava/WoJiWxAexFN9U9vCDieKuTsnXjRooGbUcy5VJftRjiZNszT1RJ+WhIRyIhQ3W
0uFxGFiSARl3h1VWckP2db4b7RewKi5mZzQi9lyNp2GYimU/0neymFmkVpO9u4822Y3VCnR6fx85
8mDNwdecB5I6oC4Q1YBpw5gTzrUCIEQRPGWJSR9l4+iM4Or3VUAy78SKAbNI03Bx1bXN06etD06q
cpO69WuXO81RBeN8YDLQOpZ3rOx0l3gEX8gkvCl6yK3dWq9x/2YbaItje8B8ItUuHb4t7lO9I2iC
jgyDV+UcZdQ5B0kTvuoQBETSZkQTohhkfIV+QvpffU0ssoUnmyEd8i7WHq8InNMdRndcgTm16pw5
+6g3GW7K/lBpg8RL88tva+a1YXsHMvploR5YdNHRjZ3m0A1MNLGtMYindYuZ5cSiQu2yEcRV4cLr
G7pFNldpxqrcQK2HMCPfMJ8/mY+0KdkAPazZRyxHVibsmc5MY8TBsKwXpufjum2zJxxxYuN3A1iS
Vq4NloDUVs0ynOr+QFj7kkjtBRre8q0dkmLnKvvdhHRYWMylG7STuE3kURgpdZZHJi/ECbT6MaHq
AbMN3vCWfEA8ZSIOPsnpWgNLbbf2LB3m5qa5RcSm9kDoY+YbbJRTkITPY1nctH5uZjf/GnT+0hLD
bdeOiYgYp3AJgBOASrNIjXojWQwRW2vpLfsu60B9RHeAoVWPBt5tpcWWDZxamNqdji7W/e3QGCy6
RplATGEuaTaDe067zFh2bseszBs+XcbPQDrSAVN8EDMTMvBwqEKuG8JB46idXpgRdvsHvQ/TGBpV
B78qA1zgdoZN30OXrhat77VHgyQENMYu4PM0XEXVhK4kmY11RFzQD7rDu5VG+9zyzeeoQ/FZswig
hPHOHaZ1+iyemIxPHPdEIdZ2YY3PIky+ouaSjX546V2WbXakynUXp6BSPHLHQ17UbW2gDnNw5Owz
Bjn548fVhzRn4TC1bNlG9Hb1hJumJ8xG5JDAfRq1pcHUoy7HguEmensLMfFd5YAXkO5pszRfwx4B
vXpsjyGFXLTXXcoylAB7iM0zguonR7w6M+R9KK13ydA4bHMh6aFKiNanwJPgMlMaurkPig3t2EOX
4DGCnP1pi9CgekRI4XgMjYpta17cezhybMusZ4f0FHbpJMeVtVWCuNPzjrbBD4lIoIK9hvFvD6bE
vmzb+TKpniRtY67/fkq8yTk7aBghQNI/RNN8lZBWVmUJUWKYk5pFqQQzl6n7QMZT34MF9nqTxKGg
P06IrtegYVkXhcGw8drk2mt0RjJsjWU018ahjlOm8IN+GR1iF8e2WZpkJY9+9Bo3sw24LqE8SbP2
BAvxRdTVKcgEIT01CI+H3TetCpAPEUyOlm+/s5CJoXAf1xIuyjJgd3/Ki/436L+R1+Rgjm50qJ2U
+iqNz9ZQUc2oniycIjkZYsSxlNLvJYbKsL9Bd9NDc6bdK1dppG2WyPXLkLvxgY3iymbzdLBxBjsP
XkkuEchbjx15OzOmz8PuYDQs9hkj1qmiGSPz7ViFiO6bIN4YtWWjuigBQkHLZvyaP3XmGJACoW36
kFRRJfjxkrJyVXTdfGyrj8aOhk/jkaP28CwDnDhAae0PuvfIcc+jbDWWZrK0kDddZoa64wgaZHSd
vVsPRIFL74BZ78YbV2z1pF9jckauZkutVw8DQXm6UxuCgsiZxrK3xMn71OlQbPoUG0hvTXJFACs6
Zc+geDfT+VRmL3FlxidwSsbJ8TBpTpH8nsZH7L2DXjBMKM16agZGSfDRrQwaLqtFw/ReyhrVMjKp
VaXybzSB3N1eQuIefjbw1L8bhrGpGhkiVWhqQD3j8PKzPe2zy5jF3UIw2eYxkVAdyz5YWuNbEw2P
MO32Z/vQ1xAhxfiS9ddf/1etxvXUmuxH6xg04ex/urr/yRxYrMRDDml2nokHiNe6A9HHMfaNf3F8
V1b4nNE6Tw0GDo8NWgmScIe9bwf1u2XAApWnr7jpbEo5zM1tSCIdaAUUMzCoF4jtavQcNUaxghWH
nZI48+iNlKr69eRMezIRhzVnzoIIzX1GiDSA2ncu5QwKozteGwoQabtvcbVGdGijqpyaq18Pn47H
UKphlhPH4FrxsS+CCQqpDyAVPbKW1BBwRPC77fOuMvdV30bbzg7BqJfjW1oSadO13Qt/cX1pfUdu
ozqbjsP0wUZ/PAzF40xTHmt7md2NByUKTzh5h527zzkNuKcLMEO2IRDhNfjrDLntizbbEGJbp6W1
BqLI1EWqi6ngIZjmL/R5mPKV/1NEM4QfiysD1WW3TdS3h7oYJiuRJ5H6UQcjoAL/6CP6Wwy2Ktby
qRF99ZJE48sM83vBppiUa+zrtfD8w2wkP4yuEceU3y1k3eIK7nL5qgLn6LuaHVdgHVtlkIdNPKpm
zoXlCsd3EChIBrVXLV3DPoLeae8lh7x2I+PWpTS0LKvIFu1PDYDlhWTWn0hCCLOGzS1bvU8ZUZiF
bhQt2xYnnwlEIg8ex4we8DLnzSXsbcpRxI0rz8/PjnTHc9+lv/M06fdB28QUjs2vQfMFIHaVxCSV
lCAZ7luNceeAgbZa1Q/rri+dfENxV5ytJMM6lYd41p0i2buoodkLJ2e07MapYrpZW7iFC68FOyxx
HnsydZd97MltQj99Kge+VuG4T5M5ypsj0i3CZorCoP+GQal4HJryDtvI27JxMHbzAFRv7PGASyaj
Y5QU6xz+02lAGEw2IVHBUgRLBZZ1laHiBfNar0H2pL9AvccYtfSfaEZS2rV+vI8NC01ilJ/86JvA
7eLUM/o4d033719wLyy9cZQHr7eDo2KUS+QZ4XWUawdNzGbIiwWtSnmAtIzmLWPbbQwwIbB/JQ+Z
3lllaxtT8hd/I8QpXP2CGNqbiCjxSTbZlqFTIvBiUl8jugqmyjwKp0baqGjCglgByWI69IK7u+yZ
ZNYFShpA6w4jQ+Us57AWW+srs9x2Yzad+a6liXK9EBxOYENw6hPqp7QHUyvduii6EBiU8QrfEOux
pg72nAg/MIN9sIgixbYpiaQNRwS7U7ecOpu89HnWT/ZIoZlbbJ/RP5KFJstfIRL1rhvKa+MF+doG
Nbq2a9h3bMvxAtQ7C3ZSkRUAqB9MXvRT9zIje8sl2LQioGpXRkzf+PkHjIkEf2miaQZNGOp1SO1m
GKbe9mWoSUt8SD2Z/VkzuWhVrg+qTuG4GkWGmBM5EO6ccJuTfDDACts65cQLLleZWCNINFZ9P2LC
epihnUxsi1+kNsqdsHMkDsnMcWoC4lkMLcvAIeVc0hZkYgs+OdEhw7TvWQoezPQyY+17APyB8sM1
23iWt3R1+KD11ACknNj8+5ekdC1iRFM8MxwLSylASJglOygjfNCCQixPav7Wdjy+jHraR3xEl7bE
B09pB0zZP8Q174EAv7byEdJt+HEQcFk/T9BlTgkYtyc3kyNUzGRdzmpEjTBjF0oevJ+o/jXXTDk5
4Lxl8WYkpB6B28U7kFnT0ezse8WBssSBEy/7JPuucKoQchcbJL8NOOf9wDwD2cDF2KlXJ7Dfhs61
sMVCvPFwmE/wbY/EWyAva/Py2vH0Mhbv+wuzwhzimmw2QauHpdvV4vbXP/vrd8xmD1nZl6dJt2B1
8ijZkCP34Mg0BZxGPF05KAyUdevRAdzEanB4snzCHGKtQNK6sLHwWR5xdFXHCSaR5zT6qDN9JN/B
gPtJzF0TsMWg35nGonuaWTbZnUl4gIuvnVq4uOKIF1fhxm+DVTO/1H17ArV0q8qp32HzHLbOPDLX
IRGOzX39mjoWEdXh+EQa8KsqvREfasIActdnfX3hxdYfYwvPXPwkFCI5Rf14oxNF6VoBU+6nEiHd
NGBL9LyTnafmqejiVwXx7Jkixn3mkOiXJW53RpaPvZMEcNSY0Mp9qb7CrsToJrPPaoIRklb4cUub
JIFOqfStNb+9RqbnOMH8EXg1ZzIhZ7nV/yii8C12EGfyk3iesZctcp8qUfWPTJM0fndhgoMtyOUa
/MukyIiBrw4t+0rU9rwEj7BnaO4e//pl7HS/dGlzj63fRoitsA7OK1pq0FMJvY43Vt0qdKZi04UQ
HWRExTjQmV4hN+h9jU18VSjnHpqB9xp4/QkbP44un0iY3sP/BjBl0yYDWv6AmQEAvE09rQv8szsS
8N5Zs9HQCQE8ql7mgmSbBqRS2uKRozko0/cu742jr3eR0P4aKO0TtumceecljPIXpM3oG7kWSgdg
Ixdkbrcn2xH2EbHdT1+6ZD66xbnPfQSe+izJDEhqn4WVfxDQvT4r4W6KcTk3DuL8OZHsus1vMDO/
PIVc2oiZhmjWPqd2L/OJQVoIrlU/Rl5sXSXHETVymon0iqYs3gxMthfIsSEQ2MQxE521shuUH9Uc
16s4VR/02tmt1XST0HZ+hWJwjx5h5h3v0AFgarcsH8kw/djxGHV7p/OLH3nEoDkn8vRnoasPpsYL
b5TWIYhlsCNm4jkt3Ok7Zcw2G53e4eGNl2OmH6GLjYMeKEKP21k/meYGN4IpL5hS8SNUbnflcxAM
WQpSPMKRBliF48qKqnHpIhtYj1a1ZaJo/aJfYsbJ3XgFV92ctA0Ciphw1pi9650Tfxtfxm5WHzLE
NBcxVuZEYAuZCkV87DSfx9R4oZykSkB3+Rw7LuabNmlXDFgVoKa0vhotIMhgCsuzbWCiajLRbFpk
mKvBard1CJ3QS8Y94lw6lB6Jri5Hf+lAqllxvZBGMbQhWkfEjL4yDtiN7PXYEgWezPNO9P58wFIH
/CQP6t1E1OEJPtKVkLkNmdDxdyeCX9oDTIAM1FsFEarOnnHc2v9Go0d+SOYtZesYN9RxdylGAnyt
ElvdkB0aJgkIxPCmdQQzreOGpjlv9HxQRf1pu4BQ0Rvi2rWOXVUWdyO/q1hnl9ZqYZ5ZYlrbOn/M
ZRWpsOlWjkBEMufx7X8Ns2hxSxEQXnm8jY+U8kUod6PSn0PUvE3wS3yMOVX/x3XBULZTxbQN9gbL
t4hVpXSfHyc2u09cY3ChpiXX/1+dcLgHoDVp/4l4PfNoDsinop59fFZF9s3RqwDW6FNbR4epZDra
cxd9WNG0BIiWnKbYqSn5EG/WARl7FS6MB5f/hR+wf+VuGLEbtelu0Fm2AiOC34cogT5q5Mso+ZmU
OZmPGhKsjgQbj1nuwmG2jqG/9jqwcpbQ1p0IJvARMxJvUhDfsKXuGwbeyVDqvws1YuMFSYO3kHD5
ZRZ6I8rP+qlSRClOoTe8ZCkfjeKZXUcljERWghQDlR8fJwnqU5cs42RO3GeKsnnDoLLBtp4gvSbA
YO1n2MHbssy2lr60woAAO8uOG9HPDolMv8RwsG2vXXJmo6j2eaa0T+QAmzZ6Gx8JpFkfGsaEecMf
teDKUxnO3coiZQdHCOIjlWImyBroKc5ABk5Eb5PgcBV+tCD0h+SRNplPChSffNY52oq6xBZaxoiU
e9Two8JEaUctBEUaMCZ9ScaxltIncySOQhEbqPHo8WG8C7TbrhMAucjS4MD0+FW0YXNHEUbhMMV6
K7uBBr33D5Wt4PX412l0UIblJG0XSbpNsCVTa5Xjgbpgl8aTta1zjDxUFcympzE+kl1ytCOICA1y
sqWO/XJnDVF+aHJTbtHgQJhQxr4P8LaVZbfxSNfde07ymhYFvEDG56satR4JpdbJIyUE2A0tW+a5
ydZqJg4N+v3ab06FkgejRsM4GWyj/ah7NsNsPc1OdMqqQDChKiUvkNrb+TzuXcLngKmSWa/jjugi
rxYnlQB6KsUNPJ58ivrmQZkTAanuw6fXd/4tTaaQ2QwvnWqMcU36RvNieT1i3AaZPFl9Ce6EJFjg
H8VFlulx4WhBVJ2gjyz85DGFr8m0R7bCUxOwpfRaxb65AV2RoGsZDPKszUKZn3V/TqS8pPkPnaK8
Ii7+ifgMuTCDbtjAEfWI1gq98DDJ365EVx+G0QShbmhZSA0/R2oDIixbEieWRdW+0ajWe0eQFdmH
3bbugWW22MVKyGqyJgSsYScAxmQIVoPopr3vRTtZW8XeDN4ZtHCFDtEGyxJ7USn3pp19CXQtbU2I
cUq0xF3ykwPEQfYcer66Dc5QcG79Q9Ho9NremwA+attyGGqD/JvIeDiMTXzpJLPOht0LdgnCxzqK
LpNr9Oyl8MqL9qvLEcGHx5y1XUVPyd41bVhuykGoExBmkneLyN5UsI9vRHNYEBaaZUVzuYvTzlm5
SF48nOx7siJqlPN4CQwXICEx6OE6Cpp4U6aKY8TEDx+Z2A4UcSIR4JkM839QaqSaClbbjCdwYUgI
DygVPmodL1lTh+vcio1l4onp1pI3F0ZBcrNHWRMqnC+Zf2cbu5mGlziBRlmG9pczwcnAmg9t0xcb
Eo9SrE+SWOx2ApUpWu+9KofyMDfuH0Rq1gYoK7rC0DTfI4xRK5/cmD3Js8eeJI1nxlv3oMDZPqUV
mXCGp3eZVexigr9vc6s/fUPHW18rb4+zZ9oEI4PGUooXs73ztlu7oEGHCn56OaZx/z51Frq6xMIA
6/Tdesi97M01twhO5/3QZu8wyHetZcCbq5st1jQUdmE6r4qHeFCgw8M3njZs1i0+r6Ujk+ec0M3F
zJbR12sfA38eGQ3SCgQ5YF7JXELfD6SqEpQuLHzQAw4SODx4PAbOSkXGoiVccJkb1t0M4+wYRXyP
PlqirmjQEpjF0Z0gcKZOhLEmAxunR2rAWlycQb4OSKAUJ+uiGuL31kuclWjF2ny8LwbrBs/Jf/Ym
iYOkimD1UF+NTYqbmTERbIhI63KkQyJGhRgAsFoxzSzhpPLVAxp5xQKMzG/OdgCuqEeiSt8cL/5h
pvGIwkuqW+/Za2Dua+Y/xgbVR70JLW9TwOBFpqiApecKgrB7r2KFwzIxgsP4+MVVec08DYd2w2l3
iVjRbf1O/THKSR9DxeUtWvs0+fFn2uTYuOeu2SK6eRMW2LCkiCGctOV5MNhJ2mlsrDviGo+RPV0U
gVMbrqX7RIrVOa541od0OpAlgqqGyJ+xlT+MOiNyZ0q2ScFiC2ILs57UeG2DWDOyw8MC9QjuYma6
Swz89a0KHF7FIt4ko2OuZWEHaxWK4JqYnrdI8aktmFXQyNc6ZDfzKyeD6aaJseXIx3xBPhmqLCXW
Rh9DUytOkWr0tolD1KZzIw9h534UTp2egJDdg9pB8573d0ylXyXvjzk66sxzlakG3bSJkoQq7Tiw
TWEyiGFMgXVDYu1e5gaY+F+/G7Pj/5OwkXP2hU+r+qP/a9rI1/i/vqoaaUyS6v/9/1Ekie3j3/3r
R8V3kPyuVp/683/8Lumfp0eqyr/+ccOG8PnrH//+Z498j3//kb+jSAL/n5GDDS5i1YZ0wXHd/xtF
4vwzDD3CRGByBK5vRvybslI6/dc/HPufnmUH5Pril/WtwIr+I4sk+iemDMvkT3qBz9lh/3eySAKL
wJP/FEVCl+nzZdmR7QL+oeXn3399ImhI2n/9w/qfSZIIH0BauWVBgxBREmmwS0InviUqHvZlOPnr
zCvTWwlR74ARozsGDPVoDaHfgt+D4sV6qHyBFI70T3mk5vRxk69EUBQop+MM8Mxo7MLO4QitBWZm
y/SOQivj5gfggSJfpb803Kot+AcmUaWD/YAY9Xw7tkV+aLF73GCyjRcsZKjCKJHaX2mWOTsL9dZm
VqWN9x3Tmp230U/GrfDRDTfdhlD9QFSHAAiczkXmaQX1dXal+XuKWjSPScDYmnWWRFI8Ai4XU6qJ
apskpVFDnyxxExD9/pihgzDkQiJx7VCgxjkbwi+PVTJ0z1lXOR8kZMDwq8CH7qcirV5tJJIXg+Yf
ts/It4t4hrqmKTL1nkGdemKKT2GN9/0sPTDHHl/mvOAKfzfsgAue1O41I4fp2RGNt+fQqFO4S5XY
4nDCnthSyQ6KMWmUVPklHG1AKK3jrpxW4aTNLCtaVBNJS27fsRCrzWBVPG6AtvObdz+bYuqAqf7y
5/hPQEf2OaTdzxiBLfjNGXc5QLeQ9WqYi1vOiPLd9QmhGAZYTCglpzO7q+I7tCUEOh6DH5i7KDC7
SFxxKRq3knxejHVu5H3VHge1i1oaFRd0yYsWgGpaEZsIzdzkHE0RHsjG9PZtjk0GQrdiwGz7VNyR
1Z5Ui+yExiS7AJut11mFd2yBOJC6wXgICSZEf7fEr8SF+2cE8gMh6G1wyAlO3Kp5M9C8nGfdFNuM
XvwENzU4NlojPsBRPV6aiv8UfaxCfqCx31KFYsJpIOZsUI8DHBZOtU9MJ70Urva3QWcPEH2CcNNO
KniJhNFv6gLiFIlU5Di0GXYBz8fzZ9VRcJ/JiluOE9Nr1s3NqjZC5AAisM2dORj8z8AXPdOFzle4
gaBgUQgdEHbdQAkdqnQyL0C62Blk5NV7sR281Egnt15RRVvfUpAOk7w56NxUnyIDSgjhYQ6fjGZM
f/bpwymgyPXMexBBcywQZRrK5VuS8bHGac8jmoI9hf8qVjUbiIUslOZtM/JDbMh249iN4P2M7Z2v
qV2NCeMuqn43es5jVqDYluyNXZKhUk3w1M080Sg+xLyLZ81Ikr1eea7RDkAsxIJgpF24jrMgujMj
NRk0y+TotugBKq+aNzxFmMjZ/DGD63FUgRcKYKs6vkPyjyPt7Qzn6GSTvv5eukOEf3UuoAQJ8WRZ
NQaYzsBMY9FoTLWXrRLFD18iwmMXohA8MyaXZ3fo4t8oJYZDLdPsLt3A3mh4KFvOLGtpiip+c7DS
rcTkBFtSgvuD2YzlAU4LEh7lMnRs7Uxv7GxIb7w6AKDpDmNkpzM/i0EyhlmaMgUur6eCHapP87uI
2jD9jLFq7IKow+XQ9El4LWDtbLGC1AfhF9WeoatzHZCkg+nuM1RTPc6GxRz6+TvZkPO6SV1B71mS
IGAxrWTgo8TZLqFcBuSRLRnzZFuTN+WPmslmIw46eJAT+yuERRLPkEmQzafLmnkP8ywKC11e5wEm
qRmI8NQydNsK3qYDK4ZqEZXCviNhY/OOpIbaae5/z0PF1rMfwHK0NMW854P/WeROiv1/9rLniWhB
tLq0dZzvjJM7tjd6iSfGe9a6bc99KWioVP5pWuOhL9tiNeGlPnkFHUM6tilcETNHvijcPbxSQYcd
ZT9ErdyP3sX5swyEle2mpou9pdX3WC8A59fv4xwkx7jCQQrmXt0qWLS/Ub4xFW499qXB3EbPGQiN
PTPc+VJEEt2LN3aXKpyCN0bgVIZRCv6ZcxSpdOnl44mlB8pgVHaCXYXOxJODOoMx+u+Sif5S6jB5
JfC4vTYj3JAB6ffR0yost/2QaX+V0UVybBlTdc9nKJREJnZ3afbsiRF6NvMqyPv5xWRRQxhTWrLD
Iw2SLUNT4gIciqx5Ao5W4WGLi7PqCwMzlT2ZPyxoTytomOO2agD4sOpt1iYv3WqGHrXqBpVjCdfl
yXv40mJfiW9IntI5xWXyAONZfXlUPAm7IPYzdITwt2mMxpB9mpjAj2aN2+OZZDEPdJSmroCHWET8
M3Kxkh1Bn8j9iULiRGX2HvyK2to+pYHJNJB7M5FLDka5lni696VhmcQXkp7cjIN3gTFIuk+Rhxvh
2NWVUOt0YxrZFJHt0CY/LSv3Kj4Bt7vUblofdNpZPzCV2Zt4tpNfTpCHJ+SGxDzr3nDXEd7nvWVl
FyY22JdEdjTG1gBzNzg7zLvm06DC6R456bB1rYBVbwj6Y3T75tj12CSaojv7eVsd2F/ILYLm+B2e
gv3uGL0JbW5qjzyM8S5K/eAiR8/f4fPVr8BKyx98EM1B2DFo7KD7ZqmAR9gj/sGdCdBwUm08RyyX
t4Vq+25RuCmS6zFl9Ozhd+T4IisG4GX4f7g7k+XIkfbKvko/gFCCw+GAw6ytFzFPjOAQZDJzA2NO
mOcZT98HqdLfWSWT1Fpo0b2hFcnKZJJE+HC/e89tvtSWat+pvEoeHWRu+iF8q/pw7Vi3KEJ4J4rR
QJb1PPgiI8QWK9XykS5fjvBsVjOocMt/Rrz3j+jLwwWPt3P2A6N8NNIGm1Cbd5/KsK0uKtL1Z7/G
9dhNErxq7VQGiloCNjiajD0FP4x6Ay5kTlq1Ewp8WD2ZgaU34ALCh5Id/ck1M+Kyyo2OUzkEOw5O
8tu85HU9jhZXv1V6nZvCf0jIzL6YqqCqxPer5LlQDtfgICBkxqSZB8TIs48pg4m5Fz1u2czs9A7E
UkKQDRl9a4dYlYqgqd4KmwZSDhvBE40E5h4/qDg4hWdco6aM9510mLpWY/E1Q454UmbSPQMknXeW
ytAku2Eg+65Yt4U/UN6EJarARk4SRVdUlud2/ko5KNK2sDGgN/Rul3n41MC2RoU1DymTtXsX+vbB
aMbh6soemi2NjfyCB3XPTOVuUxg6+FpC2HM+UXZ2hInMDtWqO4BH4qtpZOEpyDP5PMxOA6zNKp/a
shxePeW3r4Y1MDKxqubNxY1A/Rs57HDSxY14aX/WZjR80BRVM5GqJeBGP6q7FyC5wzOaDSGxIOFy
WVQ42sEwpadUEqZdta6QFzXUyc+KZNFuhum97+Omo2O9LyN+56baeVYElV2ApgtZxE+xG3Bgbcjq
XuFvdl88INvbWDrjASmFoUUUGZ8MHNLvrQlEj7MnBNHem1nnckWiRVYGpRyyDr33kknM86RJ8kKu
7BZbWNmExbYPuFxWqe+8Zm4fHfPEHHEUQU+oU2t+L1WJeV3WfIbiYfur7TfN1QG4/OCVXkUjODdX
yqPh2WGD3VedKz/hJzCchZ3C3lxgvOCvUFvIz4xP3cEk6MPVCrRhbYKVHQmnriqO5yl86Hl4Uz7t
JSQ/o2pYU7wMAjE1ILRDhK7Hq1v0+jJLZDqJGP+t9gGRrvwQU+XKDKsR2Zpz4efRVlmbHWubVKyh
27qjACOPr0zc4esgT8AwDXD00u+BPxIwDe7uBc4zw1fFo2V479Q9Fa8JV6uEP+l09Ik4ql4hAnkr
mVcBjSJsHQ7F6nu3DJxn2tiSUxaE4tiKQN4ac8gPXSnHHzyHNMriiq0/hjh1v8p2JkDaCe/sV6I4
ukQSnugfBKZnOrWPucQIDj1W6xcV5ViAHYz2nKZSBzZSA8PNSTODuTzOoNyDeC7I3X9Q9l5fhoac
JBjf5Nl0Y5opZKySNzVkwd2MVHBQBjbPUbAgwTNm+W9skl9lYTbnQgj6FhvZkQQ3mo2lSuwpENC3
iXaapQ+kT04c32tUbEvfSpwR3SosGkYoQe28FeRzT4D6w6f/FmXi/yHNQTj2Igb88//6n/+O5nD+
UX+kH79rDn/+kT81B/cP6VkOnceCVUKq5S8bfvxZf6q11Np0fmkRQIH+oTkI6w+Xwm3Xs12pXQeq
yD80B/0HyoBJHQeaBG0CluP8VzQHwVPxN9GBllUH/weNXqbtSPbGv4oOsKoNqAaCzDrWt7APw4v8
lMnBJ6ZLPfEC7d1ElW88FJSorqyZpEICJ2k1uDiO+/Y+h/iKo/AeqQL3V8SjqEcuiXULv6rOgcX5
UcoIOSJiUzmsL6HYaWa1Jx3loLYbBsIyS/cyrBamCzgwbx6xRNDrbfGQ05wSl9oEkYNxz6SuAys+
KXZj6iHvZe0T1Bz71neECdhLPS6fW+bNTH+DeicVSYIhT2jFtvvHlorT0GSpdJFmI9Mnqjwb5zLG
O0OVNka0gFfYQHw8suldbNONr6sIt+W2t8ruPgXTt5Hz103uDDe5dRxzP9UqNNeN9G5WAUu1ClVy
j0uqJMIovdBpwiaflJiGEGY3Y4An2KL9SwWB2smgtfcc1rO1l5EnbQycZ3lQPc1hY52UOdeceZPy
CdbwWzEW4TWc2VYhQ9PRamXXAn42ZM5ik4Rj+uhFJKMyJioHDjfZNu1ZvnqBbcYzWn5gVi53SYY7
lzqfXZ/1/bMBLmGcPtm+XX8K65xEpAOTsbTyY1FUkotizQRbcR31ga4BM8VRm6ARUT7R0SdpAWgZ
1bh1ZXUcyjD5PGBlTYPUOvc2TonegwLgFbE8WRBfRl0A4rdw4GBpklyOLPnawdr3JNC9Ee/vORCL
4xYTPjSKEYfMsM09k5YJOlyokLBfcRa6a6egt4cqpFuFFXk9RcZZidA/9/649vxwOMe2rTYlIT8z
Rd6g7SUGr1fjTGKbxOOr30x3FjcYrPaDDszkGUzPQ0bT9ZaUr9q1DlhBq48+ezrcU3CTYRL2X40m
JP7Q9xBb7G3ybI8DHazcNzeJVgLjHgik0pAraoDhCij3QdWVc2jN9GXMCbKMsYgYkJFQqdPoWMhi
2ncdKYA8/Jr07uJMproqGBPjNAG26KqZBqO+AsKp9IOO5/rQV9F8qZjEX9KElwYVf0wulxgj57Lt
Q4OL4M6NrHluQFPIuIkuGL2IlgJuKGij+wR0gKB82WwlrbD07Kl6DwsvuRpV+lkFXXXKiFNoX06P
mNPwMEeEFjigUZgOe+mTxDjAaEZfumBi3mvP0zEs/RcNN+pmsmcSGeEKaifed3q5ii8TqEqVjulS
QdG6BJZwYMSkSTM7tX64ovxk2sAr5tGECmLxnKZ56uzaNtYPoxFyq1bOY+SGjE3g4LyItGGsThTa
5QQhnNE990ZHA6wOStorieXkBgEqjw6uM2YXhp8YS8j9WOYDXOtFM3D3QR7x9/eOffRKS17ALY67
rvlCtdd4G/EprWd4srtsajkQwAGkjc/Ot4zyNmlj3isd5zRbhXSrtzRyYdYf16GoMR7Gfb1lnS5O
hZM8tEqS8BAtaxAvQjJBqE/jSBZ97hvCS/o6zUP/pCv+wVk1MJga8dDDET5aYWrsTTrtdjayog/p
dJCOPgat9tZcJsjgeljfqX7sjkERPplOEFNNtAEK5z74pKjGyiAtR/Sxb9rwaviRjVEs/rDj0brB
haw26BX1yp14SZUWpayVOSc01GGPCeja3aQWRE8pFnZ93T9wZPIOid98nWOm6b0Hhm9WOeAbAa2p
ceNXfPj9ywA4PSltzlUqeDDMrL216MhNyuA+sdxpp5SST53RBpBZrIskpX/CzFXC2xte4E6Ac4yh
9A0tfPEwpa169vPiyXfB96YJRb4Whgt7WdtB0sG2yCn1NEZAVmFKe05h65sYmmAnx7HkFZVTtkGX
7iYmlpZyjNqZGYyKVnQD4N34PS+6u2uSeS1C/PaeRTsaeby7n+B5xdoGwcv3p+tA+PoiYeM8tGH/
XdCM99jUybOOINjJlglx71uXBXkIb4FStrTxdgnONPQXe9jzf5Jd5ee9dXLIjlQtRXvKfiirToZ3
p0SDVsN08eMggYPciUuZzowWi7C8t41BUIt86ySidEfw0kQsQQDEy5Qf7URirbfInVKMFs0ocAOl
0yaXopsfLfUmZvoaeWxGP3uqVl5jMoMbzxuTW5Y4l1zJDjJWxcLZcVeqjJ5eKe3R2RI7h3QM4Bvj
DSIoAsOlKQ+06hlWaz9w6hfmUmc59Na9wHys2kWcqbCjz4KKnzbyCK6OAVljr/b3Y9SAYuvOXDRZ
SXyS0eZgP/h6OoiJJ743eZWMRB436PbL9C5incPi2neyfMCO5FaeOAyVOBjsR5dyadcecJodUBbN
DWGc4UQ+31wPeo1lTXwX7xUhhrWGl/QSxOUTzvDxiEOAQo0yTm55gZLZNg/AzcwH4Dtf8kx8jUx3
2HRtTtATGN2asFty6QWYHG/6oBwAVBu3hpUYi+EFisGmjMv+4sR9y4XU/2aM6mvoNFS5mZCxLC2f
2iCWj3rkuKCaAd98xwsZcpexzdsUFoP7xs6mybCxpMR9U24NA9NSEtLSEybTWzzr9pLGFc0gsnEp
OcG1YgUHEA7Q+asMjy6nshUXLNJxtnmIBQ0GPQ/vdUrHE8spH4ec8UOiytA2nbuHWBvcBAvqq6HZ
7hp/9o4JPmzc87z59V+d6bSwUzBAa0DCFbzW52Lp3HYqezjCjplWbVDGN9cGGj1SuZi3MIQabAUT
tuWtpedxZ4EixIIELMM13ObUYW46TW2odwwa4JV2fn4Ylzb6fsSqkxIH3Ok4qveeQ8NShnkdVY0q
zYIF5ah6eoINv70kDY3tdgy/etX1zEYdmiLZ7tOrP9VwLSiiOYRjbW7HNjFWpJGCs8G38zS481Ni
BItik5f7HnzZVbY9gEKv7nduDfg/0C5mBrs7dA2GZ4t25AS4+2AQcyHHjS8pArySe8YTJS2MNzLK
UOq4WSOSnILBsI6BnoEnax0x4srjzdDa41OJCr+uzLw6VmPfHqh9m3cVRoCzWdPm3Jf9fEFpfJ1j
R56c0AY5hg1mLggeeSiXW7nY6BEHg+9eHxzidHqMjeKL59KbPTUQ3Dwtl6yTBV0HyBq+yqC6Gi5E
Kdk25zzPNpCUuXfTLroWSWFemGE8Zj1X+AQe/6br3eAW5OI1N3Gx0viK+ctwxoeZLWxV6CFae6ka
zhxRECM4cl7AP1PXST+2L6301VSmi2rQD/tEN2+WW8O2kOlZYC3fSZsBYjbHZc1MMHM3ZpbjEYKL
xg+QNkRNYBh3SYIPVkbFHexZf/Ea56fBtIk7/JSd88JRLzPGDX6g64qF4NrMRXclTvRomgp12fPJ
oBUWwIu+zKC2tvKcPmWRZ90bCAL3onLOiZWnV11yyKMw8jVrEbqR+YrmGxIQpk9T7/2S7jYVy73f
OrQCeGV+x5G+cOua9lwPXnY3c2IzJsMl6ilcYIAzqQFWVvNm5PUO3znxaBVJnA7sN7ugBk47E114
Ihi66qvRf/71oTQxky0PpoMbh/8D5yqbKkLsTkzU3mMKdzbKApAv5wDBeaLP1cOCRB0loTnl1dRB
qrWUVfoVEvOjWzXlxnE8kvYzCfBOc/EOmmF8pECNFWDywldDcYKAJEj5MNkcSjIwpJHCDHXSHNHw
/IOoNP8CYsFMN2BgLaE/hfi7SmpUQW/uBN5liHoinJZ61hr8uu18xsVHRt/63GT+tP/1JbiRXIYq
zDaGMYIyZoY8L329eWg+tqk9XMpmxM4F7bMGqCsLYtZYm+0K17D8Vtu4xnRnfqo8Sg7w9EXFWxGz
2AUnOXwWZvWSlNMjs+q11OFLH1IfCtPYt6jhFRQze5TopdiKt4XD1hrX8ptRG6ug7/aiaPc1aa/Q
h1E+hsdYVRwJJmzYFbD9ocieCJGEPDs4R5io1QDI3Oq5akgNhBnHtf/zMYrZto0xd7dURd5O1+HP
wKp+jHb8yaMRbdDp61BN41aEnMvaMLnTDmEd4xY2RCD1PXCjDRPg8AqrmwhWmp3YIapXO/T8Z5O0
MZG+6pWphVrrxaxtaAR63914NTnrKZT0dv6YOqxYa8F2TNPAdJMg957TxM0JWOIJ+vVJTVeQigAe
2VFJiCakddpmOAHCqevfKqCROnqwKSZ/iGte+7MGQGTrSu5cTInEMku9rZdjuQizC+BB65zCCXtM
a5rBc5Ate2uy00fTqLrtHFLDZlWxda0yCB54WuG0t524uq4triMC1IF2W4bvHYkXvuPNnDcx5WNk
ZtmF4TDNbXMMcSjTsyzFvcMxu47KMjz9eneAO0NQWqWse3yWK3p9JF/DHGx5l6w/fFgU5spX/stk
H5SuLZCqEYZAXqNpHdBLIcvrxCFsDur65debEqjzqu7N4fTrXda/7OQsDS1i6f4SDK/23WjFWBUK
drHymUlJ/CgWmmIS9a9ROdqPxogGUbei2TpOtre131wppfiaa8i4mTt/Rs1/ivt4OPn2HN3atIxu
XH7O+CXCTcvDsqlEeDKy2Hlgk39X9Csc4Oi/CS+gqQlqV8Rrg+u4R4lkjHM75xxKb/EyMei3+pMN
xOqxVu6SqrJPFFy4D5Ob4bOFs7F2G/7nmEv2rmK1etBuXJ/DBQjEXeXyL2/SgNQhA66t1Y3VBcp5
jro53lgaoVuhF+zs5eOKjNEh1c5Vcy16+PUmRCivGDRdjLnyMPMWB3bO2VyNXfVlTmb7iDexeZSo
HqzX8VVFQcEmV5ZcWXN1oYriW4sue//1poJ8bZqMyQinxnsH0MDdqIjyMeii0GF5l5qhdFcy0N0O
BBVJgwLd5t4yYKrNaX2se/vegiG+JaG8OSQz7r/e0MvXx9hwCQYwCJ6TOx5VMIWs8mtlFpwNqrjd
o0YI9sdgvk1p6p/iMLuNaoBgp/tPjPsDgvewywf2oWCQASoDjKwmabfYNXBEDzhhgKSTLrwStIGr
nD3l7lCcw164jwRlZ5J2+fx1dNJbhkfkzeoQYtzlRrZk3vGLt8BMMAloOnm/jRFP31jU7yqMTwEX
vkXHAvuuuP8ZReptuJjmCEP0AODAAZcw/uhVdwYb0KyMxgt4ukD2GX6XXxF3/ZOpY2A7xezeuQQQ
Vu786IdFVC5VZIbGBqSBmmFhpg0Q+iYwiz2Z0PHkOhgH+ob1Hpz7LZryq6fAKSKkpQyjFAQWq131
dX2sLcBt47TcREt8C1koPgaDQi2S5iPu+k9tYUiWDoKXgm3+mrpLhSBzpr0cK70PY5t9jPtERFcm
jOMwWRtF1l8Rn73NP1mxcJPEpJpqrAT6jR18o4P2QFFOAqI87Fb/pEqPxhkmwoj/8lvouZe06kid
mVO+opPaJSvW50xxoGa08vN/i+L8/50XTjjC1haj+P9Im35t2w8sKOFH/v2vAvU//uy/iNRa/GHa
lucIYZmMqWwHj9ufIrX7h3IlHxY43/RvErUUf9hY6SxP21JIz1nMak3RLY45S//BJ7TjaVeiKS9/
6l/V88cinQIac//2/v/Iu+yxQPHF5yZd8ReFmqMR3yv/LPQVk+VW6cU295stbpp53pnWhoeiIQSQ
oAJ7jZfeOGIVsBmIrxsdFVxNK4dLoPzqYcQw8mNulq4mSnm5adoOAhKDwJlbQb4AinMFwIL5Fi5i
ZJeNHw/pq20Y/tYTWKURshSHE9eDexJN8tDFHPs82yBDKeluEIOmwZ4cApa32CQoPNK2SCc9S4TV
5nuKDjkfxvoz7DbQabHzNuEr8rFx82qpCM0qr1vhXmFvMmq4uBzk1gxyy/tckC4mnauHDdBU2tp9
2Ieuhy01q3waIRjB7uw0AXlkl0D8+qmJEVzoizG74EUz7znGAWgEg0svYonzUtTVSz/4b2Osr7QA
S5K4cPDCucItNQltP3WJ81MlGm4VZiNG1W6anOa5bBE8QjioZMWo2jQhYX+32gpPMhhzCIdTlsFp
7g06oMBT0KpeRjqp6NKi6Mt3ISL3OnTuTtcahHYs5ykJwbMkyNYHezRvTpOiuY12+lF2AKamVu2w
ClAIw82CTsRcAfGybaAHvrOVulR4xmNOprUG2VpxJdD1QGa++AyzUxF+5SMGgsmx6BqSoAmjS04Q
PxpntDelZb8MSXoyEIOaokbwiL4mBs2rjBypFrdbFFkAR/u6B9NvUDe+FhaB2qHkBNZ2xqHTQ8gv
kzNeaAXenljxm9nG2KoG7GxO8iVOacjMChmvW8haO+i6cb8iAE4R5FRm50bXHUv3+M7dJCR3ZVvU
n6qIAXcQ7GzJdFCX5rc+SKC7jo67qj1CCcmCfhyAehFo8PRrQCkDpHLQElBu6XOjiGIRQmmPJGFB
nM6i2ybtgT+NRNpWrgqddQOqEKc0t0JHY10CVMXTnTmPdeCJnSK+ta0yj17zOvIPhYt4ASkcn8OM
WhaPQbcnr1rdc+6jazV1HbRNA4N1GJHubww8YbWT4CNHmzNbXBDDVH7B1dLuXK8n5EIk6JyMfv/Z
Exn3qbTrj+lgMi425z6nPYBblZR+fImnRJ2VQskrzKBam60QX7ICWEkwTv5xwrFFPFF4727Cjgpp
xHmuCXGdTeW7T9PgYNhCa9k3xNBo9+kAWnAu2ao6cm/esocSyHdejNoFssN0fN1L7P4Y7oznUjvl
AUs0ZQAe2NCO9eYxiuuGuQkABzOGaRbFxHytkZh62wCkNHtus9OSiSIQtFJtnq1KI+1wJJjgUNsm
nPd9q/1tRgb8Vba+SY7acA9WuESB/AHTALaSU5MFzqdaBrikHCM+6ja7YKnqOJ4n8DfHuPJfobTL
R4eI0SlTKjmPaTNvdYNQgF0TMAFetoNJEQgYzNdeOeYDy3X6lI5NTYwYSz4kNbMEykg310pm/ltp
z1wYAbgcE1wK65zD/Q2w8kLlpXiscim+NRerfhgPEjCzoaqrcu2aLj2+OQEaRjqf8ZRSN6unBtaT
yHmOQX99JTCafFhzE+/9nMbitMa5l1u40DeztBi4hToQtA7AcmPM5s8j3jY9uG8m6/eeeb64mQa4
2WwmqJBW/KtWlM5zawhRD+FvHIRlvHnuwNIpoy1lnvCZMhkd7QI064ijqCWMBMQh6dNDS4HyOpgz
Dhdm+Mb4glesidBeYF5Eg0HD4kzSLlY3Z5XMzUSToTQ3qecT1Yv9rr7PpU2cIAHqhwGyvaZNTmqI
wvd58M/tHHBMzkjXtuTmTG28TbTfssb5PDs6NwHXt4w2Iro8nTBk4iihIEa5+BnI2LkM7ojux9fg
yDMS0Z/q5zk14L0Zi7Oq88LiTnFfd+/iFO0uteu9jUDOgI587SoMzb5c2cESrcuDGKdHLpBCc6e8
2UOG69WHKDc0OePVHJzZE97d9mRCU14jXzqEYGpo+CGuRnpLXn47O/y5M/++EyuXY8BvBvV/uxMv
s+TfdmIydWWtpGMBYFRMbd3UoQHWG4bq6GAhem8gfT21M4a8pGu8bksEh6iok0fu3nMVYB3K49eN
ynjNM3M7WCgx+9Cp0iMzsOy9rGb8vQRFmbBRJwF5MTDQtGiCgBmgaZEzJmo1QdVG5vOYBsk1a6jG
9KyCOou844vajkF9aiGRZ+MUxyId8jG3r4xTaFdTQUyyjldOSxFToC2xnaw4gjg4ixe7pVEEYgwp
Lyk8osysZmEsve+snECuFBegncC+uwumyXlx5yi6JQT9KHu2XOD9I2AMux0Ii7qCMF6aelvQYiho
iosD8c2ceThFgkjDeFw8rHj9RIdk4kl7m1MnBGIsw2nUa7v82gRt9NIuuFIPP+4K5V1uC26me0Ah
+rlqhaKfNoi8DaZJTP0cy8QjHhHGqqIv3W+RwaUUhHrvm9Sg0VVaJyNGGpyKx7Lx+hDIWVe/QPNh
hpR3VvFhSGN6IPXof2FOo47I1iWKYy27beVJa5MQCwaCNDWHkarHBx2BhQZDASOd8lqcJT7GlNxy
zU1np8ZL0EdMf4Zkfuq5J4mV1Y4TffWOLjfxAJDoopIajaAAV/rD4QBESdBc+nIV1RCEsaxV30s3
g/JgLC8up3eLiSGt0lBHAHTY2APS8SMsqwIopvC+QFsiJuBnebopGtF/iscx2oYAgLdNanmn1uAZ
28z1hJ1rqnP/3OVthQDfw/NovCE8FlU0vYwRAW06rcTjXBIJgpS5rGXYCsC0830i8fH7iZdFr4hC
52u/LIQN6wGETmJdN1xM0Zfi15qZh5i7MAzCPKJMK0mhyw6ZUW86nOefxYRrDHZ9+xai2B6svqUv
wgWksvaV8h575Iq3waSme02gz+63jPXZO4xych5LCzA8CIMEdT+JLJz4ZkivxVAX6PDLDta5rRFy
94vkWTGwZ6aam2S3lu2wmCcRbKiwil6xmC5hByoCydBqytzXybIL25Yl3s2p4NTWCOOohs45czQc
kRzLst/PZhU99oMSpwQn1yVSy1mD1Cujtdkhg6YmUHKMdKdHzKhQyIvJuRhWAZaPueY+sUvW4sg3
UiTOnErovBOFXBu5iGkbrmkSi0cIe5Hft8eI+e7iKwMeCqicbLwL6MqNRMtZdciSawR55tGacu9p
QnGAakV4Z43P30VtTfSTKsgx+CkxFCJqrN+uUT0aRVTfhoAGOFlJ95MXKPHdwBd1R2SxnoLYjzak
2cufFp0mfPuWetOetsB/umZC9ZDTf+Y2K3/KsGAlV4WJ0dqfshdKIUvctUtTPNvtfNSOSA6dpfUZ
WP1A0XDQrFtRBT3VLlV1H4zR2ebE5dvVWFkR1RcBZkGLEPFBe63eAguaocUnWCeqDsZa4kb64qa+
vOUGWQyZt+MbA4n+IAzTwz+aRXvLabpr76T518lt+50trOyL1UXel1lZ9U0rFe8tfK34dMnOMVMJ
rRFlOQw/x1muZrzWfX2m0K04hQU1Vn2Mwtx7SQkTIy922G4o6JwthyGxUpSUort69FEc/KYF1SFn
z7wAMtYvHfvSz1J76H01HWZs+gkZSUKTS1s0+zJ4qzz9boKmuNCh151JBPifHV/nn6NpVJvapPwS
oqDemBblXAVlE9PkjVdumAxW64hqh4kGZzNP0i1nZjgZcVYdyt7jlQnIhBVlAt5hsYgJ0rNKpqeY
LWiFb/teujNmSsMsxK5sDPzYVoga0Qx6ealbzKDmLo92dVLkW2Fk+bHvCojFlbMUbOrEj97qsiyu
mR7KL1o087RBFrEwRvQxdD3tkBIoEZPSrGse+WGVX8tO8uPpjU8D8tGdamlOBUVl7mOOIY/dBD1u
KBtnZ4Z9vcLTwq2noaehpenmMlulD5zOt/agXTg5LDJrprEkKHNU+1aFIMbIpJ09YRNkEap+MENh
3kzaRN+y0CEzDU1zvAVG/muEUEhFrZlpbzSmoLMOovLL2CfNXVhF/aY4YV1A4NE/6Tgjly1zfMds
2RMlLd1Ta5Xzh0kv0WvQZ/5LSFDAxkKpq3MmOX1qi25hu6mofg/GeCN56XPYA/2AGi/39FSZlyaK
svehN/ttHwYlhhyj7wH5kgY7FCZZrNXkGaHP4itTcbYGSuB2WZHNL5Ep43KVUDj7w4RF+j0goZxv
jCZ30j3sPrqQ+9AtJCZng4VusFv/VXXQ1ELmiGKmB0ENY3mt51zfBq9On/xWRj8grnvTSo7NSH6J
3gxeFNUdK7CxiW1Lr3vkixflDAUkbyppJpcmu36gN1onLiUffoh2FnMnqj273lkDcwpXBPapc4fy
GYn8osHv5KVcjWPdHJG3gTmNMt/l0cDlwJ7m8SPApLvJO49pAHbU6DFQEV0nc9ceZpc+cn7dWK6B
FXxxG1rAePKZ31T0ZwWauAjJ7Ls1D9wiLRjiFYM82DV5756Ai4/Xlk1i7xeD8dImBCxYnqnVsmiP
pkEk+t4apPpjMOLQ9QPMyPU4PON3Tu5h6QWn0G8wyAeUALuhGWybmQH4mEG1nNBVXpco3kWTUaZc
xB8Yg6DgbwhFcgp187yimVcV4qMCNL1Vfe89qWTEyhTKYFO7IB6KJlZX3oMDEFCg0XlTvp3nGXlk
YAoEbiYaFednurVLY2G1Eepxt6FvUq6eR0sLXCrUgm1LT+40GCdX1/1W1CMVTaMjXvzWC7fVYCnA
k4UHPdAmijcN4q1d0lal1fCUdk3/ypfCdtg5M2fIgPDDu4p45imVLp9NCSzEy+rhase8LLU7229h
Zstvpq+KQ2Xp9uhwvqdM2rG2Nu62UyQyTYqjBRcdlPlPOpL1g8O4EBNG4+64h1LjRdRxh55QnoKS
I4sb++bRForCljTh4MQ58iuglx9eNxFXiSzv3Jgtfvpm5+M83U6epXeZhJ0w1vk3gzqTkoa0DUZL
5m2cybZkTcRJxZjuJysrHtxWzKDhrPxUWibFSyps6bbLyQ2OhDK3XVO0lK7xG12FRA2B+rQpv3/g
fndeqHID5IjT6H98LxC4Uf96LbCkK7G2KlQ/E5jt3wQ6r+ZoY4+T3vOYvMzv8r36MN6r5+HaPFH4
kd+M9Poff0Xb+stXZEQlpSC/6NKz6DkSM91fLyKDH9iZA9Bq3zva/wpbgnJalbByrUwJzR3+TBw8
2iU3u3VjG8NPoWYeOttPfhJWIq1vQrPYi6EkUlSYXsf4wJf84OKiw1qTe1H1Rp2Q8YkLGVKWi3Nt
5eTFINZ8zWxZ/WT1Ao6Xbly0RrHrR+EfSov+I5A3KIC24DanIEVLTAg/cbI499I3IkiS6QT60Sj7
DTnAnnFXWE0wH2Kej2PtTdklHqP6zQ4kSF/gzemn/+THZv79x2ZbpmcLUN6msB1HL/e73+5vjefJ
pK/IphhirM5+C4NlohPlFMxV/Fr2sP4Yv/R0WBQRnGLLFZ9J0oWE4wo3+K7TgBoxuVCUDBGfDfbG
R400/B7aRb1PF84cit0lIs63cWJBtaO0BgFwk/70S5LEwOimvBkehS3pHjFMN3x1FvRA7FhEdLtF
UMRJ3bdr7c/5B+PrFGADdZ/st4sGCUQWOTL+JU3OovbwJqtScKrivPrf42L/d2cK//x7wB6te3n/
z7j6X97BK0R0/an7UU/PP5oubf9VFl+C7f+3n/wz7H6fSgLwH9+zKKcSuK0Z2v1V8reE+9vT8m+i
8+ePOuerJn9zsv/6U3862fUfSlmIAMur3HJ/T8/bf5ieXALw7vJGKHSBP9PzQv9hK+HhLedK7br8
qX+MCYRgtGDhZOczpD6Fo/8rYwLx1ymBazMY0K6lHOl4/FXy7882i7JRuq3XblWjDqTLbg6vdqHz
HXDmjZs4qBGU8zovck7fWa3r/2QRJP/890WJFxRBNCVw9CvFN7V8/rdXV/C/OTqv5ciRKwp+ESKq
4Ap4be/ZTT98QXCGFDxQ8ObrldgXhjakWM2QTaDq3nMyI8ea3TnroD6SnbY63uPV6F4Dm/pmGtES
HVtPciXvvhYm1dHzBrmvlXsW2OT47cPkgkmAn27ifCe5A1qTAPcmaDJIZLZ51SADSOaCioRg5Owh
C6ODt0JgL3Vu7pTyf0t0nZtcZ8OuMt+YRnV//KT9SBJXPZb/4HX1fBDQ2xKU4k+Rw817gj1MxsX8
ZHQdIdiw9VBfQOqflF10pziTC3DcI1Af/7gSSItNoR4xBAiTmFUKkb0TRigOYEBeYqd6JuM+70K3
IXMWhlf8B+vZKuTRGvrs/N8XpIlccyixU6L5n9X0DMjNnzI71BAQR+tvkx3izPa2TvTtge7aaLd0
AdkDRqm75Llz3IjlC7aqKUr2BQVjmc75GtDSu2vanI1w+K0C3wH0mJPcDMDaobgBBY7UkcEJCQ0x
Ee3jWMuJGui8y6hYWEjOmPpyxWFgAR+q2cg5ggXKjdd5CnCuwiWjc1ylXbhaKjRtSPRQ3ZyI0rOH
A5QVtgfRlmjjSlGX3CYN6pIY/ZwINp7PnNUGWLhx0eU60drJSFx08dMyDhdJcLli3QyPpYLkzAIL
kHiPT0vemZyvfN4DoacxcPpsglik3iI97hkFOGcQI9titMdNtRBqLP1FoP5GC2nn+O303OugPOgC
wXSksBLpvPgeBm8Tq4bdeC3vZpnW3MmjbEsOAMtKz/8oIoWrqrqF/Go9/Iz9go6G5jiGi0Bz4HvM
SJIUdW9cbCZAK9E7ZPfL7FTX8psh2kL545jrRyh13EoQOXQ/gEm9Uz0/tGb2ri3qqE2/J/Vb4yUH
CAHA0ui9/5ESvVgyqba4Mx0WY6k8KiB0KMaYfUlL3NzIvyaVz2ettDnxmt/9NJ3Jzn6DkKpKjtqj
eWyd5bsECJe/a7sluoqUp+ebHWYuhsgFS4nyBLHXqjPiOwiGlRjrAzH+wW/E2mwdxNuZcwZi3u8k
0yja5E+epEJpmxl5mu4rLxrQPXWycXQPQy6TnOuSvYdgA4u7jxumUf+mOAVDNCXvHW1CYp17n0ko
XV/8R0wL1pXt/YTAIxup98AYATtF2GxlYnKdSabiyEEX4tUWLBRxYHOXc6Qh1Dtx5KeSAZ3wnMcf
snLKiwMbKoEKO/uvVUvAlJw91nQECNBJgawhM8QukSx79mw3V2jckiHZuL39gyvqHOQm9hGftP8i
7CuAczJg9owDuIZsJRsg4jZ9ToaZP2M8kP6WyXGkXbDxDK4JNO/oh3a7iY/gk1i+wGk4BKre5byp
T+guFHhellQ+wZ4eZ00UHNmjQMxVJbw9fDx4uZuD/7F48+o4tk+UMC+aQOvDNK3mkRBuWJmI1VaJ
8kJCZGVFD3pmfERrx+Ka86yrq1VjicpAge64qC7QUpx9HfftneWm48V2x/dgkP2Ju+u/LscDA1BY
7WRmQrgqBbppO6thGfe/qeIk4Sc4olq2Z+8iw9i7TUlHPGdK/nN5iW2criwvAqZTLEzrFsT+IjC6
TuM03et6/AXEQfUDjTzMyMrZLBxG27cwgSWds0bq/W4V7vDqSiAIPndeMTc29HznxdUtIF+e3J7d
TNexugGc8585x2qNrS9IoKcyGEv3UdQw32c0vpOxaW/8UB6onSASnHKbesRXHPn5gd5z+dS51C+J
64bH3Hb0JuZSR1Mie5BKrW/4gsgUjRU/fIMHVFenNLjduxH03s7JjUflQzLKRh9AQZq/tLU5PiL9
3bVYsN2+qq9J5vpbrY0Q1IrfcGmHpc3Dcxfxq7bxzXZNmzJ5uEWdHZgk6OPikPebTlLuCJDpFOoW
LjnO1rUKfm2Z42snBEpGJ/6y5CKpz/Ml4YkPxyF8mPVuaIL8RukjXiOtALLSRmuO6h/AKqYPb6TI
IFX3Hqb9sB6ESZPluee/WTWtJIOkguANfiofORnAJzDal0H3xrMz1CePVSKF/abZQVO2j6Y70EvL
fOS6wFJPZqCDj7io932/Snyn/OOMGM5ABsPBNliHcX+vX50OpEqffzWwl7cmuewDyb+t4RyHgkQ8
oEYu8QaEmFQa7dUX22Ch+BscnNGg4j0614VLBs1bT0L3gKRQnIT9cy1y+eEN1QtllU/WBESjGWk+
4CZQmbHMJ0+pXTnC57UwEWzGV5DXi23RbXdzPKoLy7BNFaYtKmOzPYuwEaiVFKmGul18t46GjpNm
b9GQTysqMQ64ViRpPVnp839fggxAPR9fz2EKEHQdGR2johE0uh+hV3Bp0WdZJvYbzxv5Gvlcj86a
QsQfZWfh3sH0AOgufYUodhWJ+hP1wv9TF0SQAtohuQQ7JmKzvtrGr8l+eFvFJZgcpzhN1M2Mdv6R
ibK3oCjdQ5LEj9DFs838nHs3u/LcbZA+JzZ8R2gxtvfVk7maax09Bbb1YuXQaB2ERWkCEjuSWfyh
bCbHfCrzfKLFzesYmtN87qbxuYjt5DzGjmaECXXfoR9z7tkKryKe8dvcDbqrzJw1k6tu70ZFtRMt
aD0L44smZXApu6tKURjwN3Pf0S1Va2tqCTM3ODbDqmM7aZXfqd+dYSqiAOB+vhEySRGG0On678sE
ode34vhMvrS4FpLK1OgcBm03p9FLH3ADgs9w+WWqgLNwH/vxoK+daexUZ3IQB0JczrGwRXUFiFBd
m/w7siQU1ng0d7FW+1S2zlPV8DhvWISfx8ikWjghT6Pq9K8oy2AZuUzbnHHgpjTtmL8OikX2F2Kt
XED0Dsvtpzz8qwOmPtaCfQj0E3X/jBixjS4nn1iuM4CaGK8f7TiaDk1v29uoDpjxep1aZe2QnXx+
YgBlo8WQ5eAoMaHIw5lwNyg/UmL5HkdisvdMN7VHlw8JmC70rx2I9GHyEbjhAWKmOsZyPxgpWQ7D
GuFjhvhqdfkwewlCe0qswzBPf7NE+CdIccCajMGl/Jf+dvQ19554T9IufzOuZMH918RAttmhe1nj
Z+PRmU7ValTOyxTNgJ7tWXNmxbzWzSVdJin6wxjp20id5xVaSIZdVhVv/dh/FDan2gQX6DphGHUq
0/TZpDJOHr+q9vBIQ/7YNOhIS12EF70R22kxKhCvt3yuvJkIrOd6Ufm0Nn85NyDZDPeWUz904tQR
wZFR5c/gfFOHqHZzRuQ7qi4uErgLp2JIr0XLKY13zoa8bsQNuzfXlcELe46yT7o/9ZFMRbcV1roH
PU5CIHWuiHb5MBjDIbZC5+xOnnkbxGeA1/IlbsEi9WX4ZBgTAQlL+XRVkN0NtSqIRQ1/HT7cYBdM
sHnw1KPYLf9IWA9F6PcXS0XTHjE6qOGcMmkTM4tX+JBp5RU7JZp4qzqSkr5O7U2Z5rSFKit4AJ/g
cOTxPYKj3++iObkbITIUkfTxuTDt9mTQJ9WaFE8Gcbn1xIG1kNxj0AG3GNXxtQU1CY60u2u7Xme2
SRBlLMJzbSU3y+Q10fVu89yVcp+mrMoxqtPUpPwIDc0ldNvmHaHsWbwdhh+YHAlPgLQ8Fwp/A5t8
e/4l7rQKo3J+8fuAjDgnlzRz+hWnoWIFgxQgxtxiP8YDfx7MxlgNU4hQqvS2ymf9bdvjzJTSije2
gIkUxSENwVRAMEdtR7F4m4ctP20+vdtcROS47LSm7KqqM/YK0L1owVeBzJ0teZR5R4a/wcc9fCvJ
Rz5OIDiVyj9H2ghuTHUCZBQ8RwJFCZj5zJE6NYXTwebWVkRqPVllcjL6ifboWL/L9DK7Jf4BeDTH
oZ2uZcNSIZlD+TZ7XBWHIRIccdvqOZriu4+5I89UesVaxjAcPyvflICSHeYTbNCROlulHLZeeR4r
h4B5YIIlnf8Ftlu/hJ3FNVCTCa7yZJnXzySeu14ezAEdcdQ4r7qOzLe2ESd+Lt0x6Px/1mvdDfxx
DD4OVWjTz04YH2Ykh0fzrKtXM+Lg6QtdHwBiQI00SVfnCpviyAJ+o8AhrVQc4eHtIsWulVd+6DjF
Bixo/AgaonJm8u12hLCIkMi9z26N4ZYtHkrDzy1b62mCfIvdjwN7HpIJaEJPgCDzJMIRowMFYQGF
LphBxRWweisfwz3HsOGlcNHFwziCerJ40HqkJJjA89XEBQKcacCWO1ZXay7m7ZjD05wcKW+8j9c6
h4yq7BYLh6YnREocGiu9i6NSN3LCyZlfPwIBAFiZFPMT0N4Jh5Y4FTr+zPE2x5WmzeZ04VGkM70b
xjQE1hXLJkXqe1blZe5qbpCZmHcTWZuPspuP9UzrZ3DSfC+4sbF0RkXKc6R+jPGHdj372vAxo6Bu
vg+xBuPLEh4/xosVJtsayuq1Z4p+gdL3CcPAOBpD9T4ZaX0Efod1p+u8E1y1hmy0/xR0+KRAWsWb
NHR/MSCav0b1Ok3WJTQN9RTwkXuxkvkrmvz0OPvxH014kIVG+2UYXnaSsiegtmxEgS0bR7O1fxkO
gFMLOXoncNZliAc8Iv+4GQf14A+njmU6cHIanu1pMJ8VtxCV2c/cMkkeKBfQU00dhuD1s6mMcDc7
1sTpoF1VPeoxuwvJlbflNYgqf+81uHzorYUHHVvsIQjwgKLGes2xDmFXz90ttYkXGKY4M4VkHc3C
Ai1Pni2xTNwFIv5m1SQQdQQXKLzZWQxOcu3b6pe+60dfGc6js2bnwVbdYwcotzFD/oPT8qxJeJAk
Uakv2mDpwzXxGmcw2F0OjnYhxze3HPalrbCLqLhjcAuWZ6A6fM751+yGWf8geivuExQ90LlyCUdZ
+8rMG6Q9o9hIQGsc8fZFl8r30IVjbZVGu3KRXm2bKszZIhbb1CzF3TK4B/Fg9ogncFmgqwfSveMl
k4/qte2i9CRr+ykbpvHcEg0ou1SdiQff2dFThmNX1poIylSH7xZYHlwASp7nuIwZTfVoEJcRTyIM
eYqYDB/Cvm25iEt9QDi3saL8p2UB+c3/+yrprPBfQ+o+qZIQWg3FYNgG1AoTjo3g0tfVMDvsYMzX
ORy7h1MoysmpfQrqcsZ4QCQvJsi8gcB+ZwJY/B0Xxrho0LJL4mEsdaJ7RsBoY9fWKcPgmpnDOWCb
swI+t6v9gipuEt2mltKDGCqb0AIZBCDkH2kDa9ixoQ63E7/vMZW8NG6pwQt3F08bO6TFXRv8IENC
DYkb7jKTglrPbpMqPdTeqPryGMpT45ExXVl0QbLr744f36S7bP/j6iNT/IMTfo+yAO+ekYVhqbox
2MVew+3AgzRMSGhij4tHdphtbp2xwqKcteZuJweHzG7VvwEn4rjqsDfZeAMFf0ZDOOSjMNtUTcU2
Imr2UWk8ScOlPp7W/C0s7sqkBOILO+nvTvTxpYZ7cbOZDdDH2w+WjT4W6eG6HWxnm/Cv3tYG5x6t
IMpVUfPi0teGicPrKRuN3QIOzBr9QpTNuOph+BeDrnkL5dUNsR64sJieiD4f2adTN6yXZXdPokSN
4c22NTgyC4zzwFUp18ON8Fh4lE3y6QX61QZDZhfBzzAGIZrj8DzzDd23bpNsG6LjK5M82jYI+iVf
1vByZHdxMOrxn5Eu2p/2zlNX81Y5ooK/OKoyOOf0xoo2CiwvMKHwc6ZvDyr8wvB8pu/108IL4adU
LtFk7xbFhXcJRwnZH0NqJkk+kPXidchBWvMa8efM241oEiA+gZYSkZ/eKQW2gBpHBXHEbM7VWK57
ghWHadGUasQ23KU9kJXpnHxabngxKp+VFB/onUe1bDXWo/9pBNggK5EYJw8g/LYxGb1lRCHXkLiA
EPLKJA6GCMOmcL9WiqN1ERtUW6KcdxlVbhnk9pPoLNw6geURoEFx6IaVvlKk585eJj/e0nthoXV3
+W3+W/GRClv/QmHAXLUEV5mhpKcq6MzXHhyEQ/QXa4ljIHmbtpbNip3IOzPJquHGbYNSY8FOJnw+
DbZLCgaoIEylV2h+EpNVhs3ETR5KvtmiL176IN2mGWf0quOQUnL6PpjjnoQOf3XT3U+q69aJFznX
ngXdlmcvA/SXWC3Hqjg89SyBd87wv8YT1iYc/B9PxwdgewBQpoQPLxZmM69+wygcYRp0O0+wLKQJ
tLHb/pO5Lk3qofZPzTSBP8eh8ICJMK2T2FS7puq7HUBWno6ew8OBW+N1yOFtMFkNaW/dVZTthwKH
rB9Pir9T1/InoYBkj3QEYtGHR9Ja4UawjiRrIod10tT3mvXcCtUzbNhUoxIrWPS5QzVQvwkbVByY
F8LIOEkqYAdQ3ckhT+aXXDoYud0k3CM15N/tuDlRLL4kRGX4fFfAq2p5NH1AU3GfbvjN/xrq2br7
IoFiJo1zXAynaCYRArf7FJk+Fx4MjUR/CETOBWnNAl9xSS/AEJNxb0z/0y2YcEBOaS8Rd+gdq8F8
lRoeOJoJQH6ouo+kq1+TaYZenM/7qme5Yve+v1MYyu3GMG+clM2b76t4XwQKs8Pyj21NLqgwOl59
NPtgbottA4P0CXrAB3sR8CAWoMfQAOrmiKNTPerRtc4cDcD1Cfdfy897V8MXPLK+PflOEq9mEygO
q1rBfdm6JLM5HT1Ni69SQ3Fu/Ho4kM8Kr/PYMbN12+DWt7baQgkJH0WFf4NIZX4cHfVpTdHwBMW/
OpVh8WJWPU9JSe3ChS/8wpB82rrh1e6ks4eEXgLUkmumiOIGt/fbn6kxtLDMdsLud5YMgBG51Mya
rCs2cHGzLS6l8h7y1DLqwr+FQV3wW6K/oqD2SbURdqpzdqipOUmC6DnKYas9iqCeL0mSg4Zn+U6M
2ODpkhjkR71sfkod9hssQoa9ecq6sv5Xz5onchZe6UDLF3eRhtSlFx91Oo8rYgzmIenAJjFH6M6+
CLE/8grG5Rj8Dqr7to2QmW9HE090EkCKdjnGWwNoHYDZ5zgnyMkGPL+PqO6TsZnuod/VTG1TwLAA
22gLeuu08pxHym+tWSx6isl6sqr0O/dorRUQjUeMQ9YQv4lJcGUruZ9ZAVXwEl9h3tyKdmZgO7Xx
KqoQZPNDquWiDqcaETkz3TN6QyCqsHINbUHwv/dCSNDAcouvzDCtnZtY9ZqIAunnWmdbfGKruWNX
jx/tW/ckVDzAb2Hov8wB6nkc95RSAB+cm5BHdV777lnXvf2K0u8T8qC6MvpZ9zC9XkUGrjQbQVoV
ub1K8Euc4g6hZBESYIvnHG1XF443DSSau2ZTnTIxYNLmiULTNDuQReEiNbMpygXSsTqKKF8WfnEv
+kwf3W78KD1aw4EfiB36ova1xye2I+xubEJl3QNv6I7DYML4Nb1/lUlvnjEmsMFen6zwPaRxc8cg
x8VJnW3lNDfOHOPrFJ8IvnnkN8nM1aJ69rywX/e1NJgisG2iNJ0cqVfyiS6YGxGNr58zl8QJHOEP
CgbFa05i1gpc/BuAE4gZg0roS2Z4AWVl2EE1rAPyQaFI6pOA2HlKjIA1EPNiglvCJ74Z1Gt4G3SQ
6QENKdS60m2Nc2im3TpnQWFSB3n3K0LufCBvZPP8i64SSChifouBh3jk8dlz5x4XVHt49cD8dhOj
N6bML7O0DHwOJXUDdC+rSs37wK2AVSJl10bXPRNRPcSyrp/oJ2EicQitItLZzYhIjrQgXuHtxWfP
pic7pLx0MtO8cMKU57b50aMU+0beNSlQXA/SITc6gHAc2prxT8wZe+RAWtOF2NKh3BVUg0HcLGF1
OdxxGX1EiXD3zF8NDu1VTPwXGECPQpSeR4O4fQk8RPauUwwBPCHjs+A4x8OmfiInu3YTc7yNfMat
QSc84BZ5Oendp9lvbgnnAUhFCUnLMr6mbeqf64DRuRwARESlU58cUX2FDHT3TTCkG9kodqqsdbQh
0fio4daK+DmseuNTSSorpyTW3IYjt33ABvVaguJB6bUnO5eoPqLiVlUNfjzMUNt06px9WAu00REJ
/o7E2i5xknIdD7rdGyOV/gos1TkTXHOpTOwGTKl7PtGftOZr9q5iuEcmHy+trL3gKXEtUnbcaQ72
xc1JUEldfrv1MeyHfD/UKC6Y0hOvFcZwY3KIUrD7JEzavHIaxitsOCy207/ZnNsXjy3nOq096FiE
ZPc0kgpik/esk/p9Hk+9wvcZlnN7W0a41Nt5FJoqOqi+m3fKC4BPIkbXgTIB5M7lxrbo3GggDhiv
m385gIO8ttpna7SAGcwihcY6vDVRgV26lzarenMfNJ1Jr0SPay+S5PjhrUV7s+q+QDIGZx68nM68
lNTuwEfUIZk+hHZ6KCWapCC26B6N4z23yuop777gYpy6yOrOrHfkZezeBy7DV07mrH952+xLlRi7
vuqZEzTRV8kkbhcwNo85/2xtm7Sf4qKsE7d/zyf85WBK3i0oz0NcNtB3IrGC9840snbczZR0MUUc
31zbFUQstxDJRtXssrOyz05zxwY9N51zr8DeZO46asH1sWvwN6INgTTJR+KF3/5kHueU1koS5wuT
/M7G8rV3uAdaJeKbTLgP5kSM7GruUcuZLqj1i8GTP5/YtQwSbXx9keSfmL579Oa9Z9bdr3ki7s10
qiB7rjEhTVwoWPuxZOLmXK84k6vdAsZf2YqchAmYyw7pHNXD/5gJQSkQ9bDWMYo4tVCpJtZnjY/b
afDNzwiCy1lkA2hOqOrY9xjsprijAzKB62FcvxJKJZydhmT5YsqR3TiuPLva0zu5VjO/kmH4FFfz
qXUN7GkBnDVO6kRX2SFGSXIxy+ZC7pDdJ/vFqqeM1WY/LkWlVad8upwBLOhZMmjW8VfDD5/LOrgT
kdGjNqOP2eXnDSIkqvsBzg509Dp+0lb8r7GsJ1rcNtksmuCGwYizwEmpIh7nMS/VWQ7/y4GCr6ym
XTGG+TUNrJx2XPy1xfBntphlVi6HLxdgD58tG2bcaoxJE+j4deqHjQXnZm3F3CX6efyyG+dqpsRH
gZJThVCHMSD6XpHvwk01vXUh1kxNSdCMENtDEjqn7DI8+kdRNtDCdXl428E1g1NNhI1cyRBzPZO6
4hGbHWVF+cefE4sLAkr7tEe9nj7E0BX7iLdUGthrj4LOvmCTNYXg+H3nkM8QCLW1oADJ8fILeiqs
bjU6zEkD8SNisuHp6NQrwpd7qfvPlBNFMzDGifwphtZhX/F7/ihRwLm183Ll+ks5z7KudvWk+5oD
Y83FMJ9Dhvi5wtrVkoCTFL2clqQGoYeM9fPa6ZHd9UWwM5vE2JCdTfci1Wyg7KrdTZwDMDMWw64R
nP9XDo5FbEbgw/2q5MacziRvFypezeCuc3zJjrLuONxVUCtltAkAnjxMg0EDIy3Cwf6Q7gYgwm6U
dMgpXKxSEb5rDiiow7mgn3Xvam5JnfyTz7dYe1dHwwkv7f9xVe5XrN36WzvnryRA5Ge2hAGSpdbr
l8UukZ6GFmT1TPSKQ14OizNWPWUuRdRe1NaW1CuiPhPWV/sXH1e5MyYb0HDVnIWJFyrM2j9zrzgO
1beRJ+gFcwcJfUlQuEmZyVmU/xiCJ08ymPtdZYn00mIiXXVWYuwZzj5xWkm/CsnUcAGDDmOXv6sm
h0Az3Xv0jsdal6jdA+lvhrC0VzWIcH6p8n9ZpZ0bE/SDKhteX7gjdnEJQqry/QelhPpkRdwt3aJg
nGePMINVROcPWAu3/GnD5k+dIb0rrusKWUR0NHoUDnAPu+0YKMDsU1Zdejsy1oA4+YQRy6hZiHpD
aJ4lIpHLMPHI8QVpg1T77TVrrVtkWN3eM4FbU4RMzvFUmZDm+IixV2l/w/Si0kz/2JHkVzcmht0V
xbg3lWcdrbrhgU/+hvjMB8X7/CzEnJ/b1GqOaKXv1eSr80CVlm50SSLbMza3QTXqkDFMu44ZauHi
GjUiPCYFHazKVtfIr+ZdOTT/42O/p7m/yppq3DD8KVG4WQ8Hu8c0lNMvJ9B14I7gp7KSkimTl5Ri
4YZn0vSl7W9TtL9InzJenUOJvHtivizkO3hAbz02Yj5XJnKZAvrMYzQ12PqaA9Nsh/POgoZHBd7c
axDhn3nUYGXJ/sBV9FBXqfaJnHcMKz/fDML7HaEqfySoOola66/SVOlmpmeN2rsu17PRNaecLv5y
wXn7z3WdLgpFDvZv5NItemNJcLMm2a81q8hLbBTA46ck3ExUdDYB/PC9E3tE3BcIjmHBfNKoWj3m
bnES8z4GtXIhSlXuUyf75cgE/57U+crhI0ubO423Ra79639fpnr2r4bl8HtYbcgSaSSWBORYuq5a
46dPRPPMaNt90Yp+7oBTlVnXwWht8ey2d7tCla2FQmntv1oNW1gwG/kNFhGHKLtj8FAZ59HXTw3T
4aNldlQZDUE3BTCqw4rtGqgCbtvEnryoK3i2tq34V0Wc+pZt/QTs6cjO94N9ZHkIQ603LKJIkFTT
3TEr76hS9W6EkOtRwzCOCcCNobZQbds8UTB990h50ZZzxpVQwt/2tPTZ4PU5G/pV27FDz5K0IVww
/tUCP2HuGfocasDhfSH2BImdkz+2D13X2Vem8I2qKdxWauSRgebgWiTpz2KNzp3Kxn4bCRQCwlmn
7EIoohFNNzMS1WlTdPdSyTX4GDwsUVJsxEIUNJkLdsR5ro1TblxKAKyPiVA2TMiZ3pTBhnpXefTN
rljTeSSUNlLccDsNZjEfr7k2wrNflLAGGmkx+uUTjohs7U0X7sTRW5W4P4RyasCd9ntSOtmWcbYk
WRn1j2IaQM8l/bnscKhE3j3BIvPoB7hl0BhmloNJ+TDmeGLk2rjQfY9sSdv33Juju2zbD7JgHO1s
Ve9hT0Wrfqq/2L3nO35GxopGpMaFnWe3tMhfujFg3E4n/gjxmWgD29Db7NDd1cMv2sbqr7K7c0Kn
8Wj3QwsVQd98tpa8UGicSJuZRI30QU3NlcKzswUchTSYl9g292dqj4y2j9ocEK1J9xwGnjzwtjm4
rBeAdPKlmAmDsYZx90zZ2eorcFpsqzYzqwCwDqM6gDfaot+Dw2Mx1JPuJ8X36NZ51m85VbwP/ewj
C8L+2mX2ybQ7EKejODUtIbaaMh1PgrJeGhxqb2iABTlQhE3Ux8TtC/UHKT09VigBG6XJRQp7fnUb
AQQ1aH9d0q2rvAzzg/QgGQF91Kta8fOnU87wsZ3vLjLDVUr1kgsHnAzjmM/duxfUEKQjQdSRmhTg
D86LQ+t+Tgh9GFi328lqvio6tms3GEDJhf5f1ysYJIDVn4jfDcNzEgvewvw6bKyJxTEh3d0yQvLx
a7RyHWn9XhaIm3tE5GB6yHWAFomy6lYkZkJzlVU3Qsy/wASiDTaL98AUd6coiL7X/nq0q3e0iHfD
87A5KgOSRSLPBWMeuMtvWIfufl3x7Zg7/mrLnH8SMySviFRSmjw7pNdAVLxCwkpWasLkTFVoJAgA
9a1d9O1LMRFW3TvRNbnuSp8Aas2AI0qfFJPIPTABgpUbx2yDFwZ3LZw0dZq1/9MW4cccjRAbJpCH
9jdzi5ep5reYX1GLLHAmNqYxmuha+N63o3n/7w+I2LnmIKGwSdp3TgJ/Af+/W2F4MRsMYT3MWen/
6SMenHIw5xckBR+5TaSAVS37J5obFLfJ9893v2DVQrJpgezpky39pTBy17w1Jk/xotVQCenMIzHU
OD0bPTNKTQN351otsKYufUlcPlGCnvAoKv/BlO80q84lXFYzB5qrfZXCFR0ng33I8oMsKeSvFHJM
owLd5tfOTS45kwlAyN7uy+zGdGQDJs1h5opGZnDIivsGGTnoJ6umA3oZN5IZwFdtxwp7SbChu0Sj
o+r/TXIiEwS8MHNPRRzvuBFy6KMEcLIbsExWFqSIhMblfsXJJuIbkOb+30iTEY2go6xsdjIbXdNZ
swcoeDmfOFa39RahHQVIGXvbqk4vo6xe+NMOh35OD8noz49xsv4GTV0e61ocCZfqM0KJds2IGt5d
ELQ3RuEO+1rKkySVjQtRcHstYzYdqhsgq3SRzyAfU3pRfyxCiKMMnadET3vySc9Gwkmqy6YZKaWa
OGeM05XSyLgVSeIAlk3yizk1AOl45ULdVGTQpZNdUltNa6/iO4NXg9P54JIRCcrqHJZEdOAQ7Xjf
zBuDjwyi5szn0MRvekd3m7Rmx0G/51zjqoNl59YpX2J4cc7KhIdVUUGORi+R8ONKmZXkKeKjtnu4
8CTBN+cMFXurYtgcRaAjEvgVxAgLSHDbLCQYXJVB8vTfFxDl6VPbjX/ivA02wul/Oq1JOw859Nys
rW49C/+TnVqkRSqPKSZgPI24de/J5yLz00vBcvHi9vWrbzresZQuBh8+kJlI3su2IRtYuQYJPb4H
I3vFAvbcwxb/IkH9G5rtvOlMttlslkFQzO9QG7pr2Og9+P/5KQc0R1h4Jx4RddVN7sPhFAuRc17Y
nOFC6cz+A3aaC7szKisonv/lPKd6n3jNu9IL6TPgqttFFdu3XMEgggfKn2bm0gUj1FtooYSKYly4
EESdhSXKMYRInKhrZLPyrV2Io+SvG8JsDJmswr9HQ0BrdSGUZgurNAdaqizopQEYU3/hmVoL2TRd
GKfeQjuNU22dwV63B+v/7J1Hj+Roup3/ykAL7diiN7iQFuG9d5kbItLRe89fr4fVNfdW1bS6cLUQ
JEDAoKe6y2VGMMjvPe85z6miVzbbBxM0ajkwUuWBlmp+46aGnjDrY/p5PVP/iuFa05ySXauBt9rn
kFfTgcGKA6ufsWgiy1fTI8wCDSfTQG0NBn6rPZBcBWNgutZwHXmarOiCw+/rUh6mCcwVhnXkntut
vR4OVD1wYn0ecxLgWHwpdMwNLFlMBgYP1WBOkrSeYZQssbP1+a4eKLT+wKOtjf5Ip5tydEhyr5uB
Wuu08GtBJVsLa2Da9gPdFi7hshx4t8o39K0/UHD5IG7UGi5uPBBy04GVS1U0h5KBn2sMJF0U9GLm
u1jyqTFppokXJdQId86I8yspwRziQT1AeVsHsw/NBQSYTbi97UDwzVFUooHpKw50X8RcTBrwflsX
8i8nMCxcAw0Yx7V3ouoUhhFGedkVynFRY4WgIi1ZffuRWZjWMiUI/g02zJiOv3wgEMt4XjGtRp/M
zhmuGKUjDguxmI0hyRYgxgmww5Hp6UCaWEWtlIF1TDUCbCJ91TYcStIu0CcxuelNWYm3AP/CyJci
Z6pk1ND3A0lZGpjKinEjtJhR5QVtORy4y+pAYGaxhKltoDJTs3HsBk4zUROaCkA3Q+B9B79UwrxO
a3SzbiIOnGcwD+lIH9jP4MKfFfNEPlChw4EPXQ6kaHdgRkfAoxsg0i0ZgK2JzZJgNol91d9b4BBo
UlGcqdu4xdaH7ccxLVkkXhawSKcgKrXBRZnQJLf9odEi9SL5GPlbL06nbSMe/MDiXETjOaw03jTD
GZdBvTUB/UwrQuaAMRFqPCTWNWSYBx/9muDMuhz+kRSKsPr2r6RMtpxznJVW48m0M7zmgU+LFLXJ
0FQGZ6BZ+gkos9qQV98iYN/zaD/B2N6T74Wwf7LZ/v1f/8clifjf31bI/i+DcD/m4P5fKppVRFP7
27TcGbSkF/0YsPv+W77z9Mw/iO1aNLV8o+kNBLzvPD3T/IMqmCF/Kf3M0wOaJ8n8QksxVYmcnfEf
lS+y8YdIxlQ0FUMlbaAq/6mgnPFzTI0yGVXhq5IlC+lLNEnn/RxTsxUXKSyW5UVIdGCSN9LGFr2z
fLTOyQ3+7D5JtGPytB7irb4EYbaCtjSy6RIsah0Oif1I62zi6NYis4laoIpOrFh88VGrEFG3Qere
oxZAnmWKbAXuYSsOj7pt8JbT0z5P3+s2IK9iTIMb3qNndbMe8i2lpBkKkLLJHE6Tbnl0dbI1SOmB
fxEjYvayKr0kSnFytSbYO0E1zemVG7cBPmxPYWWqFNmi1IJrdql3KhSUUU5u6aTo3dqMC272To6i
qC81NpECEmpktO5v4n/KrxnoX1/V4ed/CP9pQkc22OykRRwmzpSlwCnU4n3BHkZs4b+bS5osLVs+
6fAGG1Azo0CatXnJNs0gG2EpkPnW3bKP3/ttdo7O6bW5F3eNPaPxQdLmYiuDcRUnsHf4M+z6Z+T0
L6hO1r/Et3/90n8JU7PhjdI8VbpF44kbBsBNoRJBEbyGLw6xkETDKAZLM+5xr0ydU8yObV673Q7A
zVyp5V0ga/u2zofwlxVNREVlLOD4bYKSMQbBtI82Ivv+EZcY2WeGNv1ay/24YGXSZOGR26eOYQIU
siZAH/Y4LcF8e2tLnRBGSpjbVsN1JlL2qHYVWDFLS+dF751CU73WpTbhVX+DL5PMhcjQF7FlLzEV
+VPMruQUa91bCgn4JnCz2z5z3ytVjZdBho2QNLY96Z24Zip0uI5Y9pSyVx2JOdPQGiVzhl9jF2n1
GukyWmoKvpQsAIoAAxCjOvm5oJ6Kkf8WmKY8NUz9zWh9HilYRnkmqZPejBZBXMZbJQQS6FZDpgSv
ipDrkG3Eyh33ociSsB2fHP+g89YOb3HOe21+6Lzv5b29Z9f4nJ9FVvrv3lra9AGvT1Bzuhd4b4TS
F0ZCn25VlcGE6T4f4ZhbAbv0lzy2D7LIQijn3KbGoTgrdawXKk9LLEf4ft4bIDuuAEsswBAxQcxv
sFN2xEqjnUiV3clHUgSIAv5hwFchSlSE8IBL+Q5NTZ0jzDRJTLH5+9fk6BUyXsc7WTnHXOm3oAjv
8Ivm1H6Kyov8LXcpPIpnRPqYEIq4Ahz8UIuYLrWgW5Q+Z2QaGVZUdF4qDapIAWZGB22nWek6uwbH
5FjC4SkA45d3ldZJlIkZIh4AKK64mnc821TX4WVyJG3VXtwX62G9B1oxtZpy6V6im7JXt1nK2tz2
87PKwttSObtLcHDZd2Ff8UfqzX0R3onf3osbmEBtxCloVTdaPGIlj1ylFcooB7iRO+SarLWySWgK
pI8NKM06ilbCo+Jm5ssaQ/ijfkQ5/FBbwv1fWOXMryVGv0qe9tabXdkywqu3A5BEiXImTTk7LqRN
tlOl6q71xVwmFhdMQ7Nb2uG7KIyKdlW+tW/SWwKMJoKDjj49SgQKC3blJYvPAt9r9PSelvqe0xaU
nYRHc2ObiiDPat11pypEfp8ZY+I2bT12RJmCVpn2WaXas+BJx3CQjkwOlAHEz8AJXuJA6cfButqp
ebePD+nFO/kXX8fwhj8jfRH29tEw5/WE2x3uxLRc8q5krlWPdUQIDOdPza6KSQORDSdNN/Jqjrma
VNLKUPUbDvRZLoabdCEfnGtwbe/FtbpmR1TccW7PspWyKXad3wxFHVU7lcFauOPUbS+tUWZzR+2A
BfbI6XFurN96lb17Hzgjf199Fq9lrE6VlHHcGRp5CIAUwzk6bqkxSatrnGYrpLKdecBDw+Pl6r02
gZDANI62kRV4LM6aiWWowWQg6VS464htPaMrXsoNXSDTnvFGxfsIw5pd/yRKVZW9ZLxJGoZg2eWd
58XdiIcyE56CWhRjwdKeBUyKUWXlhF3yzBqF1VO4qhfAOLjtDt41uvZ35Z4ce/w0hpi+eK8Z1zN1
ls0EXMkuZ5tnd2eu0cA3W77LcN8p4bIv1nTC5P08ZWh29VfntfhsrmDFp74wFssgI4AYLRMIkLFc
PVHH4OXOMzzslRjpU/0dkersiy3lp/REhL5OF1Xymk+9pcjlLXeTQ934LCxY6An2J5tPEHvzPpT3
kkwEjJVnwzpqKLkB0H2KyMWi0syDXAVq7SrFpJ5mGSbedWaRT+zfqkt7iy7ygwaps05/va/7Y+m1
GM4C4VvGwSDigJDf7eG0EA/nBlx5d7qWtwEHCkLOLxJHX6xK1YqWpEXYIfSk5iMzUoLh9YiENZSt
ZJWfCv4e9YFUcJQdd+9ctKO8txvnrGj9xtXSkLTiiyKn+CMz99HybKLfJwPrJQmf5uhpFPmrVZNk
iS70hZyjvktGBaNKuCUhNHPxMLk3zATxh3zuDgSWR35jfmmn8j5cRsO9p94D7Ejo3ewMzZ0g80wl
lQldtbbJoyBxKR2pSJj2DQuvhyUBw45w4o8coA4i5QhbhycSZTlehPe4/EIG/gAUaRVvlpFeuod+
LrTq4BsoE/Y2vvk3ZQtgyRqnvpKNy68WlmlUkBHsp9HBP7mkkwhMAy+NeB3UPRYa21j6t24vnewL
tH+1yGYagvp4GjbBs2ARFzSuN7HP8l7Zpql5UXbqwTpF1+xaXDGXPAI543IdnkfSvbqGk5jPabnw
rvZLf49e83NxDMlMu2ehSBbtvefX5Oc4j47SupJxlXRWeG7a9dTgG1DfhVfJPAfpRTqy72uLZd76
b+LDPPdHaWdf8rvpCvOqDieUh68KWb1ZVDdASeV7Gzb6tjkSJyCRQVPhK187UOLrp/1OqnPMdL9t
jHraFreqBffMMjZyT8qxXElBescEQO5ghPUPGdDZljRJyTUkxpdozkhGV0PBD4jnjTV1zr5zY+TO
Mharp29JJXIGApAzTz0ef5zL0mt0zvbFPu3aK1QjpR8VB+nW3uTWmmX2MZdx2j6VVSOwDskt/wXj
L74hAwsUUlewD4+5S6TYnAkHpCJ6puV1mIQEp4kJU2D4GX/Kbw71vl0y0V7iT/81fqXpZMGYyBLP
nFNmEx/TY56lk0E8sNfZIT5FXrhpY25HRHRzikAGjwLOf7PvgS3LrGZjf8G6A86UeoXNZCMPaWux
qy81t0dfNPujZ4WM3fJD83EkpnJAGwjOnaKb8fRao3SzErd9is1L96xjVJ41hv+oar7hiFZALc7d
bWAQhpcdplO5jmZ5yNeRdfEkUCx1IkTaKge5Q4NCM5I7W116KmqBECxFLeWE5uUPtxVWFU0dn2qX
kfRuY0w1dOg1VcWjN1pQSXPDpY+rToJ6JuRvWoixzsSE1rJkQ3yQjGkf0uoQ6MIorYAd2nK27MWc
kKRgYc4ezD45ySFo+unYjKlqI9jwmYS2P7ZNI11mzUGpJLQrVbxGnicPnMpmjao7vC0Z9kFiNaIT
IZP35MX6knoTzRv0XI93d+iahPCxyJwME6bOrA7pZgFXv51BGMcnbIgbmaYvoYysmW0XhMdRK0dk
h6hly4Sdq+rSWo9UkdBAMcmhQEehpCBMkURtVBRaP3FBCyrEoTM0/w5fLYsbGWFIxGJo4w7M3Bax
u7xztD3bYeZghSJhYKhIKMNhwUACz1MCT8CUVvApT5Ut5dOjaZJJqpV4G6nKTewtshthuW9acaca
3gy61cH327VVFBQZNtmXGqws3hoOmwKABs//Co2omhRyDUmsBfuPnXStSt3cj9nnOgZ5JixqFFpQ
Wj0K5dontKpgirH9g1PFKxFhfC72n7QZQGiNcxwXyIMdF25kSwvHKGhST/uT6nHi8JR43Po2oT0h
Ord0Ro9CxB1YkWfN+WgEX1qaVbkqUF8nQYNf4QcUzl/MSJL1M13m29DMcoBJSZNkhRA2tPsfxzt8
4I0fF7206PfyMbqJFdFrIvEwzeLntvRAs6htPuNeal3EU3esH3DkZX+hHpNb21DEPpHZv4cXjJUn
Q5vaQjMqQf5CgpRK2IMS/cTjfl8/+oeZ7ISO3IeKnfDmPVOvuGjGG8JPJKgfqll/AVvEvlovmpUG
4obED1N7xLXd6hAUnKdSZhMXU5R2DlrzoL46yU4cHkUBz6R2eDiZw2MKbsI+O5dX9zW8Fnf1RBvQ
l8hzrT3YV0P+CDdyGNykd6myZr4VbYtppEnksG/+pYInjwO8tsrXbCSOrcr74pjNJqhIHuytJjgn
5hxvjC958GL53nJI9JyM9MM9BQeKLV/ryJwVfN9fbkQ7YPIefyVy+JFsWrYhpAG2qZouUbYFYsXD
o2luqRh0rYzbmrqMF67aYW0ynxGPgJBvmHMu6UONFWdNrrO3cYfocz1tKZ9VYIn2CkUxcP0HBhUw
P7I4Bp2ohQCNjq3Q3qhfi/5gn4uYpunMdhaYeBeqt64yGn/aYW4dQNUDkDyrhpD7gSQTH78KJrVQ
Fsk44ik3vIzdvbnbPP0M9xxE+5z/Fr52d+vFvRaLdBXNgkl5Ffk1xV05+DxNUdMf+TW9hlfzpBzk
XcJT9++vWPkv9IifLthfUF++GoagXjQa91p8yiZd66tiFCwdrMkP+WE++ltoNxvqhQLpRd40Yjw3
Hf/eXUJGuPK1Ku8uQ118jBnwfvOVDR+VP2sflh///b98/ygZoiphKlBVkwLjnz5KUkOepQxaaaGc
g1vwhNjwVnEQaA/aWQQzkF769+aL/OR4q+rrTlNfXSIKsfJCy7ton6RQgqbsIuBySDA4LGR3PnK/
4cuhxf3mi0QN/PHzLng2xWtEzhaaVx8sukxNsWPdIeE6T14VBrLyjd7guYbJremOlstyrHzj5HHr
bunBA/Hn63NnZ+2bUB2TEJsoD6BAo+HjX5Axr5MxrWkLO3AvnG1CD97fWErFqbQUj8OnnjqdfXbL
nt1NGNUz65zdBAkAfrCw3q1HuZz8k7LX3coLBxf1KJybqVrr9qjys41AEaGln2TlEpyiU3oI1mnb
HXTcbzh0SYW1vrZt8ygdaRV1GkuMKFMTBUQ9NT7wTAbaNR3Q+1j+CpIdy+6RUI1iLXsxRkrFc3Cu
2bBs/eFWBugQZ+UCLowwlqRDwe1cqd78gthRjgssUItZFYOarjCej/xbfIuBH4zlR3Tpb7IFjDVY
Wzk9msnBX5vrbJitlcw6Rx6SH2wTLEG5jLND11eSRwIiuORqes+f0q25GBEr+zRHMDFcXlB/0/Aw
rITknA9zvrOhMPVsEXItliJm9fTZ3uBEIrSoq0FfK68RooE2iAeDisDMh6SgIC0QeLnnvGHKV3z0
j+lVRYL4zeU/wBB/vfzJaWmSoUhYvYyB0feDUCgJ+MGEoJAWDRFMOFzwBeEufPkfDYJ/HG6chSYS
NGCjJFqjCmOEMiN7P0p5vVhlwscaRYccZeXsJ+AZXAWhzvoNJ1D7mRP450f0x6/xF4k4KClaEmVH
WWj4pmRd8mZAQ+/9W41donrNvK9SggHODqdX5u0yTy/towTQhmVUf2OFh/LwoCbwlh0U059r6XvH
LSd98h+MU3pSNzEnEg64EEANJI34VXxr3oo32Ao93PPwPUD8wDKKEFJCUXCy4t5tXDSvbvH3b4Xy
F98mcjt5CgM8MzejX4Bt+M91ZnFaScGe3d2NcbaLU122GCVx6hdlT5VmTf+p09vj9K0efVZ97czF
PN0bUXTJSTmo82KYGUAvRfOCMSKcC9VLOEwWdJdvBFuZkJQc5o7fHUgGot6vV9FPX/ovcrNckqAU
8UAu1IZTRSZP3dSY4elZeoAZEcDVadMp8+Jo3AMEgvpeVNZUjd9KuOnn6DV4bd/0FyAt2hFbFokT
HLTUBdsS1tARnslDVVJ3WS27o3ZuHy5OlLhrd5Co4KPKCJfjWprbe39XGw+NKkq1mApH4FqnfKdW
zV7e5KtoUJHE1n1RwvD5v/G28QGywO1hIlKtX85ioSi1RRp50AVUijcf7ktxKnPME1R1tNdyn+/j
c4ayxDqAgQ1y5TxEwg0Myl2j9hlr7jJM9b2eUjxBiqMM7G2SCfchbFhVGyt4M1JvHdAe+PdftTyo
6L987q0fv+pfHsgVvDFM/466iANnLvt0wHuon36dvxj6XNKrC9AbrEf0nQ37goLaiY2/ToldzpCs
x+mxvObMnv5VuEiH5DefBPkvnsm8nCIwfVGSNf7/55uS23hCXiaQN2wmzYTrI/nUX8hDuHxMlbfk
M/iUmE0hBkZMqso6YmoNz86RRBqJkF10DPcpsy2sL6ptOPlL0tNu4QQl3Lj+/mX8q2XFT1/pLy8j
z1KlBuWgLsK6+OQHk0qBKN6KswL5L38tP709Ll6Cdsyf154Ew2/+/r96G4cXSZQBqWvyv5xeUquK
+14Xse1Fm/ySnbRNwRheMI5nKNWgepoqnzrdGn74B3f630wi5l+c66wf//5fDiZcHVVph7m60H2b
ziZMBxyRPX36RjP3WblnqDJyfGp1LBw4KbfJkRPq1T2rjOQaY0SyHT4cEdJrR+RX4VfkZ0wQi+ya
XO2uBeiy4BN0rlAm2zu1saPMlDfaW/YpgGGVn0W9VcAm9rAh57K+a9hPDH8aRvx+lGfMXeZLqIgf
JlIpmCBkUwX5FAIVUmoxaKrQocxBY7UQWzHQeKMG+bUedNhhEmkGZdY46Dt1FyHX2si24qDf/v1b
+BcvoSqKhsw9X5Qti03szxe77bZNZni2ssgfmvmUkornLFuVUT6otQAkn/ag3xYIuf1B3eYTuUHd
TlIKYMLADudppY7bU5IbEy9F/xjIL/YmXMPkeN9gOZnam17tsOrtlC0uKRqPz8PjL4dd6B58CFXk
WPBSu9LUSNZGJDzrGhR1olobs6VewTkGtE96J8WWx7nULeVIxHjZeSfIPucUkbe+5p/Ci6PTO4Hc
iAwcUpi7bhGG6e/b+4NSjDvfQjgmjJQiI3eDnpxy1nFfdURmmogP8VG+d3fel6ty6Ac1WvnN+PHt
FPPz3U7FsqpZJntxXmbtl4+pINXM/H2u0Othzas4mMSXShZW7DlEWnL9kUsVKMtMdZ/alBVEG1h2
Xymu6EF6vmWDDG1eu1WNqpK/xjIYUO47gitX45wEUfcVGQXoYjyJ6TLOAzhuCcT1iFxkzXIvF+WR
W6mbduh2hucSaN0nIx+qUZt9ad2r46YhYBSlxDdfkovOpvQJJIUwqaDpjDoPWy0tZVAolSOeibPe
PuSlvQjDrywK1orWLhNvk5mAVOpKZl2pbQPbnWWx/2oQZTVlDwPVvXXaes2WeplZ5fjb9fv/TRm/
QxhrALN++Kj/C8J49Yyi6h//9Rml//aP9ZMQopf/6NCQ/vz932HG+h+GgQPNkiQJ6zIPvX86NAzl
D8WiA5FH4Z/mDZ6F32HGivYHPGuQT6YpEdIxLG6+3zsPFfkP2YD8g3lDBfhB785/BmasKsNt/D8+
P4IMEVk1Qar/8iBmY+Ng7S/6eS6Dd9MiQ7plqpuu3Mqrd6ka6MlUlXXnFfNex22rDtyZKGSA4tra
XqIvZ0QmDA1sBpW2kSCJkGJ9cRkqSTQVTdvvRr5sogZpctvOLPbVfKiwaSkZ0IjGxt+UsVZdIukC
3kzk+Kx7IU+6ojGoxdKbOVONtJFwLbKqFMBRWFaP98KnxtQEv2M5lrWM+0YZQZSLplHscg4cUK5p
4kmUwkEQM7B+AMrqMI7jmkUvN301nQdRwBgg6vG9aZyMKIDtBO8N0f8dxA10VtE2ABtGpanMNKGW
L2UsJKc2QREbYamNwbLbIvNGX7T0MgHsMSAizzE1ftDsE+yKXAgfQlyy1TdiJPBI516im5y4MA63
B8XJym3fq/Iae3O3Ay5NsQQM0HlKuf1csoOhk8XtLvAgDXFdOAWMWLVzXW/aBmlFtCWUy12cq1RY
y4B7E4H+MM030jc16OtR7dI/5HETmPplRhChEPPPxI+DuxTX0btd+v1UVFP50YVSdDMBmEDiDSP3
3IdWBQm9dnhgVINVcOYaRKZHaeq5rL3NEju9gOGh3cI3VoUJTZfuIac7DiihVaq3WoZhSU2dpB0b
GiX3vdm2VxlCw9iQhXzN9ctyEywJW0ElL6dF3gqLwLflo2KwsJ04XiWf6lRqdwIpoZxoSKgchXCo
GTCtLHWuUdGxHC88FZYEC0v+HEI1mT1xNSoGLdRoAih0lUtpbrOuTpOGOcoQuH/XYZSSejI10liW
tlb50+QDPZrJs/LbSprSH+cPEWO9u8QO6Zle68WH69G4Mi4Jzk67VIevUUQEkqa15PLXS1wN7tRu
MhhQemE/LbEKSGeW2uCV9TQAuKRNfMgqDRKTAUtu1FspI21FoHPcVbq0xThfwluxvffWpttbZLcy
tK0o3OLDPC8rIF8CzY+c1yne4NHgfdr4fZ5KFwQ3o07psKG+WP5UXYUPGFC3JEPCd5FNWh1hDdNi
lHVvESZNSkwoRTKx3srYwdtaUxcWOR88MoJhqgc9FQhuV43ZO09QisU5bkujGimpgKe51IpYnvpc
MjCkDS//aoiwIkN6EvXhpBdzjMZDEEagy2IldYaDWTG0rFOt1/QUCHmPLlLarXtUq7g85ZZGwFQy
0/bWCr7zdMEpvwYU822AIKfHwSVDqK221nEbJR8472lIVEhoKeOoqXnRm6SR1hgZInOEDcWcq1ZL
8V+n06VAcZ9K3iyt4i2MMyoTQ0WgQFLQWuXDamXz07NUqqCFoITfIfCdHIi9E4a0hpS8A0GpGbFD
UF+FvIM6yWqITIwXgZSUdIq/A6mayG3QgsCN6wWLDmWPYK/MSd4oC9uXcWDU5ABxuMPWk1oHHdNm
6dlJvk9KkSPJmHaXdlJmObCqOmppUnKBI6chRC9WMTY+aqQ+OVwCmOh2NfDNGqqTmHESzo0indph
KYL77JxbhJ+eq0E0d0kPb7dugnFtZOKI1ao2ywiqEgWhNQW+a2ksVU2sxlVVqe9aKsSrnlFw2mdk
FtRE6y+K5+AnKkirKdRZLWRP0CZSXWST1LHladYY+VSGDYX3vrIXutOqLwoNd2za4BTOU6dXcJi2
6r6rhHDtCrR/1j39d4GJYIS3q58qYApO2D+YVeRK2GVaY56zzjY2alWYUNca2uqrzjnjroVojWvL
YsPlW/5CU/JuEbsZMivpoIWnhymCvB3t+7QnKkp7WEx5aEiWRsn8BJqKoG2tjMadiSJnygt8+YyW
SYKtq4akWDtQ5QGz0/ISF5rL56NSlQuP6XZLA6n6Sk1Ncu1FmiMMi7mczZ4u3js80uGGFhveAr9N
3K/Q1yRlzj4l3ms0yhSkd9CUR0HqJFOt71hB5ESURaVst5ocEoe1YogmMUhNuH017LgIlsgmzHt9
ohew3OW8F050yxUwGgIt2rWkxfalWxfHIcz84eWcDO3Icq62C+ZFykS5oQHKzT9FyKnuTjZqipPa
XF9WVabtyqDn+CkSQh7Hvlsu0CMdxkGbpWRBGXhRlPVdZjKaZTIG4ZYKyZe0a8Q9S0H69xrFnYpW
X5NZgaMNswlDpMNvOSt1AgMASgPRRKlDWuHnRriSnDP5Yw/vhZoUr3JmNssOh3I0qkTCKWO2kdR1
8nljGLRkZ99nAfiivPLAdml0Ezq5rixzOxfFcW46zUqkNwq2p4gTRoCGy7q0WeppFr0zTXtLD8f5
hmRdfzQi2BcUPfqrQjczUvElc2fDw7VwPWbDykuh4BjCQaOlaC6YtnEpfKs+UEupLPqo46TNiLNO
tqag71xRipew5UEB90M/pkFfwcbCbP72f/bYPJzP/90V/X9JqYcqDprmf/uxNuR7HcjuGVEHsvCi
57v7DP9xyJ8fn4X703H4z9/8/Ths/SHieVYMGdOySWk389r3AnDtD81SOdbShaBy5B1+5p/HYeUP
WaOO21IGf/M/D8LiHwot3SZ9IBK66iCQ/PPLO/x5wP278m/5X9zK+tAtpA76rIXcZ+i/DOsyZvy0
MUtznhcWaREVwrbM5pw4prDsw6FvOyctlNdors3ATPBpwp6pFc4G/i6Os3AJlQxZV0HkrHtEIbNJ
IT/4PGsan4hrrZIqKZxkK0jpLBHhPHRYmeq6QdeuyVgP7dBFSpgqIi42DnRrU0VWBFkHOGyhKxBO
W0wUxiMWOndG4SMzaYsH6z0rQRhYRUaRsmG248CkhULPKJ22zLrg5OwKs8QrmllnaZjImEhIPTX9
1qJTc966hXFqeyV6bUHOfOQxaIraASbUZVIEGqKCYMBCfFuq3Hf1pFo6kozNWSLCfVf7lta8yssW
rt6a4yanGQPYm/URCDq3DNft7Hku2JBEI4Jio7yQvashafbVc4P4IdZpPtG9UqQ+waPfPCFFqjjN
Qykr1GCZLWHRZjDK5HALXMHcc/xuhiJVMhF8jidGrlkTP9fgkDHDHLS2nfdyX44pFyWyFWHIntth
zFOpB4Vxrfsk+WycOt7FQVOsqBW7gOix7nJfmAfFyLhf46j0lrKeoDyaQEwgH7ISMKa2WxBH68BL
zEEUtGO9jrMHdpt2pZgthp+qHntStocI2TzkOHCnXeUnI9i08htxQnepdDSECQBdMHrakrm3YJ0Q
drQdtlBeoW76JpfPulRj9FBsgfYnr6Y3s4DjsBXEoFmzGIy2utAki7w3LpT7rgjnGaDcaITuRzbV
jKvc9+KrV0TKR5bHqDdSS+oQQGA1K22d8E7uetQrCNkbZzsEod62Jq5ZiY/ayXxwHSFxKq1OJonU
NYtAiOqtQfBrogq1Nle69uLEQ67XKOpiJGfIULgyuHO7xdUHHoExRYouqhjSMGVar4mGRErwRVhS
Uwl/UDWivReGvsFN321Gel2StfXYpRnDyBQGPY5Aq2bl734yrzlXt2zoO4TC5i8D5H7Nrp1tWorR
pkl660NLVefa1pJTjVIJ7kkZJvLCdG39gvGBTGNngo4IIpndHn7JYwwep5roybDVV/Mq/RAIKTGi
uROJhrVZlfryrid6OwtkKB9Vr+TzVOG7VGS9u+syl7AnWuFVg7NCI1qUnDK5BTQfudU1Mvzwwhqe
qFhD6Rmzfzbqodswj8Cr7+sow11hiLeqBLSc9EoxK6punvSRCwKCd0syO2tHAH2VlD1l7Iya/VTq
pPJB9BfnE8W79L5QC8Orbk4CX6o2Fb1n1I5WLob0pNnmAZdKquljWZUkoj5cr4kFaDpM8k1vgHkx
Ii1+D7/dJNKuUKdekLxGbvsgjbJUBIK+jGEmluDg0GtJTo0ORO84RFBSW8rmCux5YZuuWuwL3Lyk
jaIU8zYQl4Qi/XEV6+9x07HkT2rEQi1amJqenGQXe/UPz5DvN+kfe6B16Wd1YqiA+vmm/MvirBPg
G5iBI84VG56X02oZ7Ru8KLzXyUsdS/YLaYxqbSVhvNWcwnv1iOKhqEmiugyFFBCkqkQkvPUmrx/8
+vxLdg3j3ORtfhCClBuwrXIOzn2J5XHftVPSs9R4KzGQ/NLtRi0j1bzVfWHfDO2l1mAx0741mrZu
toFKko17zbXBzDm1++LBNsU+CzyFPxeC1oRJA44qka69aXbiTVdq/aOr4Tc3Q6mqHCnVTg9K0JpD
5Wo/lK/KQw0rKzd7Wbsp2FTuUBuBCNkiSyOBGsi66SfWAC9WhmJX6ntx9jCQeqfoW/NrE6n6tMS6
daHyxqk5t0f41pieJhRR/k/mzmQ5bmTN0k+Ea4ADjmEbAcTI4EyK1AYmiRLm0R3j09cH1S2rsmvd
ZVW96o0sLTNFUQzAh/Of8x3/6qugOM1bmWz5t1e225LcKsHppFFcQkCYA97+snb+JNyOPpfcKO6L
iWw292QhsTu6I0xoqmzTrdTWAFj9tHbG+OonVN6uiZG9U3bsfPKbvQenq7wHH3ogfvvKApaZTwez
L5bnoOPBpawFVdRXM8DtrWyXMEb6SHivuB9xdHck3a3smDoEpFsbjObccq9Y+LxCU6zNUYJ2+VXB
53ql/rTHq+W1MADrkZynYRrEFFPYzJUKtnRByz+uvU6P1BnPV4po3DvWeUCYW5uwJ7di4Z7xOSWJ
VAqB3V2KqOae9Qgz3LosWy+xCUx5PHLtXE4WlsTroGgwxrm7EA0txIe9PfglSRTWJcSRQ5qmdhu6
7kIvAQeXSz1meOfXQgX7iVMx20OSeBFRIfUApgyAvmNNrP8i9t2Uhb0KPodWTX+4hTt1mJZgV/lg
nBmqRtA8EOTDbLg4DpWYKjkOsrNeaqqYADllcQnm7+9qVbigoNKG4fqOToHgntN5Zpw8sdbZvhEZ
jDs+CLT5bBw+IQ0kbbSYjXxQbenEIZdPuHmm2YMgGYyWCp9A6/lkiB78aN0m/s+C1FdMGcFIlZVt
6iXqBsddgDUBAax0bR4TVZhp2G+bi9+W5OghqyPSENweD/DbyNn7VqwurlX0tICYbnChZZy+jsKd
8j29Udi2msZ0fXQljussg+t15grIJMeYz0HAm1iMAZ4wVTYXs/GcR/RLVrHWGc713Ayk573auhGM
wPujG33Lk0p8S22vaDndpZhFhsz60zmBfpzLSf7KcgPhyliTd2PI9Yvgu+AMN5TzM6uJwaiKO84D
if7J3/GK2/euYQ+nnhaiG0eFhRcQpZSkvxDysVra9IKwUd1rTKsZcxGv/2m2eYyzfVNPcY9+FLYp
D1ky4VD1AFFHuS/EuTdauFApSLXXJPAR3Vol7aieqvV1HW374HHvfqnyxn2cA9jU5TiZVA5wEv3W
wLo9V4tv9vt2gPGEOEszQ9XUp0AotAlfcJoJoALe3LbmbDhOAe1sIHnE6C8HDi1uiZO2j5N91RnO
Q1JVxSnjmsmG7SZet0XAGeJ4mTxiTwIzsCzCvnhuW1wLY/HP2vf7R4+ySRgVlq4iBJD1MUsM87OM
+/zFX/PpMi4iuaarhR11wqj1BNxxeivjxoEfn2tk3L7SPzXQlo9Km1ak24KsqSncU6p8rHg0zEV0
xYIBb4l+I+XoMhJL19ObZvBA2UJgGWzEfFsW7v1TkntPS2aTgZ3sZW+lEAnX2lk7WFj2QkahSbj2
tnNxQDoxPxoF07vJ7fIAFGmhT2wyqh3B6eFuqv0Ow5LPrjCaWPzSykZ/C/pTEywG2x9ZuoiDqH+d
e4t1bMj68mHQDpiWBYGSsmkOsNamuQJfhbZWJ9WviQ0BAx/abLGptETeNUVlRLtjsprU0KDmwjpw
z9o1UmAcqOMGj/ZDIATILvlXDDbHOeBCLWO5HmIIfd/9zppfzU0+1oGf0lengbFoaR+p4MBy4Pi0
w/TdfELNtz4o3eDw+1eZnqa839tW+yYBtpGzdu3qS8EcOkpqgZ6dttEbdhXRG145XXbDpoW7myrO
CUNdp8RLgfCYJbJ5kk32PZRbPknQWLimq01izzexPebHe8hMrhT2Xy3eiCXgfn+T6G2PA8loiXqP
6k5Z1SblAxTYNrkyZrjtU1RgTaxEnYu6tNV47iowbUeQEMV5hM5xFOwz8JeYHAweXiO8mVRFOLkz
vFQsxBme4Bmn5ZTOkCwWauv4LzfTLP0dpAkOsZkBCrDfOk5gPSESwTdxsJQOPCkdXIdT0lPRnZSb
qdvPVF2diVKNkASla1BuUXn3VuuXB2Po/RCcH8ARUEgR3ToUjKdk+EwqwsNsLs33paoYTgzCUTfl
Vs1d4oj2qa2nZm+XCbyMOa1TfL1s0Ql/klheLddDtvU0HUOwJJvhJVtNP0yMpXlJ29FssGtlW0xR
0yF8rCBwvOBbla+mKbqHBv713inAdKwhZDvnNHWj4AQ7iDi9dY3hcr0w1a1s6AtgcNk+YcbPD2tl
xEZU+4v3zZJolaljqKPhrhMtHa1/dlcVPENzDLagJEL7iIKLOC77/tS6i36YVsrjyrRuP+aODXhB
KrxCXTMIGxZGf/SpCmfNanvnE7gqBr05walqKtABBtoO2lp655ZwSf2UcCS8wyoCWA1+hdbCrB5e
mb2wS+tlvWV56z6XEFQgNq5OvK9ZaEJ++5CF1SqzZ6f0jJhbd2p+z7oZUkvPTXs0Jc5atOvx94L3
JuJm1rIltUw/Fpf9WHiMXrJswiM++HfaVsu+0bh2yfCaQBNQwTIQkWDNHBv9b8g483fzPF9nF2g4
+bf+j7k6zaFWSL1Foodj6TfpjQEF/L0UDPLONfripUtAYo2tzj+6ccHPmYwZiPLtFd4BTLUJyQU1
h9alveBnHI523tgPuoFGuQ8quzylXpf9MORaQX1fypbMoS1ASNaOOPuiwBuQGTlIhKZsyJWNSZ33
IS7G7DjnIC2WOiMo5qzeL11bW2ePZr+m/aw6kc+mo8/c0PIms+td3gD3mqZuYmgO2yQobP1QLIu+
DHyTD6ylwE0QPy8r4PZ96uLQxL83vra5Xz9iSqhuaUHDFNq9F/qjsVKgI9OZAm5aJrI41ydEzeou
bVrFsaqHPUPDLxOAztgsYcYa18i8rj+/a1fG4IMN038x3CS7NHLBJKljfXUyOZxNvAbYSl1lv1tu
suzL2ZffKlYwzhjrQgd3tobSa2lngwF36gYVh6qdsoD8UpEQm+LSUgVx/KK7qnrUBvSszK4C2hrN
Cm09fe9MKQ/OqMsXHBGUexDJBORv4YBPe4sLJjIAhqQg/3fp8P8akRabW+E/p7Ges7lF8CqbtkWX
LWrYv7gZYi8HhqdQTjIScikn98SudpSabX1jTaUeZu68+6kSka3qD2HZEJBsy5cfmqnAH9a8IazT
ury6vd+/cXQzroMulgK/apziOOvqw1zzAUccD50q0pjZ4h1vVfGcAflOb3aqbLzvnuu4Z1gR5c1y
2MNBptobI80xiu///f3uX6xq6OC2gBLwt7HXhDvwr0Nokg4ipmbNPxrLoiLp5O6vPiFJDd0nXdgi
PUL4c1B8SlH3v/si2IiPaWs8KcvSn/lI1iQqHYnqkuUrtHyzdX45vUEac2A2h0Tn1rB9KD9hRpEm
cGTBWWu6PRrXv1AwDzZV9ZM0/h9sE/8zUMX/mXjx/6H+i4Lp/LeOiOcf+Q+l0x/1fxV+//m7/in8
+ptvwQscx8Zt8FfI/Xfd1w3+gQHBEy60IcdFAMYI9x+6r/kPy8I55aMD/AVS8J/+qf4K+x+8JzII
pI3xx+J1/N+ovzx4m9/hv755FCozVndRfzlVkaH/F7d0Y7azUZO1OCRzp6LsT4cMCAMFpD/AymPK
AeC1GopogCETFQyQ2bqd7B6AGUt0+YKAAMq03VB54jTa/Q87Eysk9VjR+eS00TBymVk0/Wl+Ulxg
pwU7cBN2lDS40GGmkY+S+2HmiCO/AN+OkRt0DnS+QoZzhw4RO8FP6cn4C1PwIQODkOkKKzotuSd8
x8yrRneF+7ISHs6TW5/2Ikoc07h4K3yCHEi+Ebhm6AhLMhGZcehPc0a1rLSvDPnOeIygZcX66Fcu
Gdi16w4xJPWdv/j1LaFZFzVDNA/ZQPzGLb0ebIKz7gBFN8/oXwPHHeO1NuqV/rTmp68SkmdOnh1q
Hw7NMqz9J7kz9xiMjryB7rJ2MnUX8jt1f1em+fDgrUw0TacWP62gPTZ9RR1m0FD20ftzyGbA2i3K
OtSc9HYc7seHgnqNcPRh4YnRe5SG/d0EOxZqbMqhHkV6Z9LJvGdn0yc9ErKe6/Urt/xnvAveyZkr
69Kg6qZ+BzZOzd9tOFSboat6t4YzNa/yrhrqJlRSDhgIBGCucYHjNjnXglJrU0PFzlo3e4wn/Zk4
oHWrkaqDMZlJPGBlFVMSn3nOMbvZIj6U1pBy0VcxHnS32qUjf1hLl/O3OMHO7F8wg5TMpN3kCEF1
uRAp/9k65te6JjS7dBuObd7Tc3co7Sn4YWQgjpLW3dXWrrFveR/X+3WqbwsGn3AR03fYvuJaCHXn
sczXtT2R0drPApCgn1evi3E/Vg7B6KZ+kswluaydBkqnrt7wYeF/P05lqvb9gzGXIswSokkLiCp6
nS6UVnykq+edtEPOLzYOdFKf/MmcOZ7TFsip7HNyjeTSptQO+nK8C0xPvlW9zbEnVlgNLH2eizp/
qAMMo3x2W4HvQj0M1/UQkQtIHl1lp4pqtEJ91y4zGFkJ+8rFlUE73+P17y/9Kinwy2F6UM77wODh
0YRQBHsRn0+EwE8cfPU+GPI1UeGWyR2iek2VNrp4tYg9E/FvXpVN7xtFOfFlezOS7OhSUHzT5heT
TNjYSgqoDQYnDpfrW+UUPwotAsIG+leHBQNltczJ0gFZaSY6lpRkbA8B33lWXS2fqyF+szl8gouX
8m6xaVRNx6W+I3cbZdyYntNxZTpZc9xdvpdNcN9PyfA5QaG+z4pzu6Sh7YHOzXX2Ruxrecps4Ggr
IwyEAooBqbO2hJiObb2MJ8S8RwcH6V2DRr7zi/Qjq5PygXlG+WCtCW1Wys42Rut+nssBhW3fwql9
MlRiHQKzoiU64zRlw4RaSvlBPVZzLeO2uVqDdSfyZYEwQgyyNeX0VOqcvmDuB0Np0CnLVV+6pKKG
QXs7k3Lww0qAdJ/XY31XU0whh7Z4FAPpy7//5CvG5FlJKcXff0dqYbwXZULtZzbUD+s2RV47a726
hogmloAfTOut0PHEN1/oN7fynH3ml9bNHCb6jAOAmFwv6v2UZF9eH8SoanQh+6tD2jterrqHGRcn
crovvjVpLfdL26unJmh/DomDi4p6RRjcG8zKhQiWgdg1eHOf5taTWFKeMXfBh2mG5ZDjMwqDdgNn
dWAWs3zfYxC99zkB3k+Y12TVLxgqxJetjHOvbZTUWDp7MQoHTjE5ZoGXaefEVBvGZUvofPtlNVfr
vvFTO7Qmd6uFgjACapkLlWsf/P7+b98GNxu+vFnS3jXwXDsFfUCOa4pwbQVmm2SlixaiZ3+BaQf6
5afI4MhhbngYRvC1dd/ADaftKA2h6tI/nuKlGDl6+57wj0OMnSpNjfRod3G2Y4hBbyMQOO7NHUte
GzGp1zittD52vrNcUT7UrtwuNS1J+Z12Y++xCSjpSRJa1xOoAlXWmPspn60XI1+4R2GC4SZx6MwA
ptzSBRHaDwtBR0+wl0d6oCLLS4b9XFGZlqVUbawbu9LAf+Rlhn7q+CNwQ40MWOfgfuxqcPBAO3eU
qX5CWHvvGVGcZ1ToPWfgGD8KlwjhsSC5tQxHZ6T72xvqA2Wq+YmWkchcEvPDzRYgbD9Gn58URXQ2
tU0B7XVlNx8b4AAQh178fhCvcF313u6tPCrtFkVxacxrY3s3E9/fvvKxiVUBFX1ZynNfDNljiZ1p
b6ckNefZ/oU/Kxfq5vRJcownxOi0au8Ko/smetlevKa23J0yml3mxPbF6igDgUV84t5Ppco8VxeL
tU53g779/WVAhr3FTEDvZPBVFUF+FxhWqJUbn/3VmveqnP40DiToZPDSn5PVRVnTqHNX9WnogX3Y
D3nGGCEmSO4waixFBWqeHkguS2N5b3T2fnY8g+w4nRtUbtUvMzgMpJF++kr48jSyHxfLrx65W8qn
itfA6PP1jueHHGCFXpFVBj2PUvE8Y4vZxkdhkBtQ7BHZbrZdHjHFAkl2bTKILJ+RlgmYi4qejMZ1
EHjnbY+dpXGJqTMJ0UCIezsKl74mr1Wp7qerunifpclI41v8lVfDfKNQ75ZyJaaWE9gAGcR7V08u
VhWm4XL1MccLhveBE+xpLgRi06ofGdLPJZlq+64qZ5Y6oEtm7Qx3NhvkmAbvA87CxwYyLFNR9SIN
cR1avgEjY57m5vVwJ5fV3yVDeSnUGjwrzPM4ChFHKnE1CC68xVm+XJOV3EI8dMV1MZJ38rDuJS3U
RSxJf11a4maGP7+2xdi8lk+jgBcrE8GePLrscJhg+ql/z5oS3Q/ghPeryPLhmOZSgYAHwMTa8H3x
6pEucvMn9OffVt/e8+HScEBTaJSYUFNVdmB6ezSXDkqMMIq9zywyyoQBlXRwzgUz5F0sl+wll1X2
0veUxZRMcueMycK4fMpczjTVANpKs6BhrVKvAeVuO9SN6Rszs2uTlsGRRJF5RgY6UwAnf1qiI8sl
je7s48cLaZHCaAV7MrIY8Tw58sVrpx+lXrqHpBFiz54MdvpbhvF+SIaZTDlWn9T4tpDhP/hGeqas
imNYOUWMZc9AZseIaCZvl0EVU8kkyA1wNDLmICSWx/XO8jdRx0fnaGvrt43nk+l5861oqfkeDbVH
nDtx9C1O1EYfXGctLm6mftuz++ynjOuV96tqODozDC53ytw6NWOlbwbD99DW4/cFwhAbCvQ3RVoK
32oE8I3KzhwJqDM9VvygZ2lW39ttLrAG8zc9656RHAE3c5mO00poj5Ucck52DjwFmqnJcnyHs7Fv
YYI6y2+v6Nggtq9aBe2A0J58cYZtw4Zxk6ft1xyiEvN+7hoNXUr1yC8Ss+BB29PbDPmLUUD1JfDY
HUuvNu6CrQm+yl6bZgM9W2UXcRleDivjcEjbjY5iXNaHqtdPy5T0+2ZJUX310B+6aWJbwVsb8ZQO
D+ztb+OYVUdUx0dVjvJCgnSnZsc+e8heIV1s6FVUPdfkSbo8AHUxSiOUsJku9uJSJIu/Dkj0YQGN
9kOJz5RW5KuFyUAmBqUdKwQG7UnxHKeuxzyxfKIsEXCy5ozcl4E4tTx5B2fL7m8HP6tjKKkDHDhs
CkIWDBRLQrocPrb2LeafmAuCW9X/rmQHRHrAy8D+dpmt/rVcyefjVaPRone7W58xoExAnoEt6XZ9
4/ZXkMN3Q7sGOPJGGtXsnkaRIH/9G2O3usC8iDoag/n3OKf6Di8wQ6zOnjEEl/KiGPMJFdQHS3ZA
cq2e9vXM3Nc9lxJaJO/M2ntt156zODOwPa0JwO5n7w1fRyhn1e0nG4/GpF8b/H47f22NS+krykqw
2dFslzzUdKccDIC+u9knal0P3njVcjSjxFvVvvH3pjf0L4uoIIUk7ZUmLYhAtDQwJlvWBxPHhchw
FzmLfStq2OkWDDcE0ZFNTKn1nv5e4+zFv72lZKxoY/XojyrVK1VcVr0JR/GudwCjB5nzDIxNHRMx
li9FWcCQtmGq2I7RhIZHD2rVGGvYZ8wE7YDGpsARzC2CRb18VPYYwBhDNU9W0755S3GKV/UxTX1/
W/vqe5NL7KnYZQ8yVvcFM5z7sWG0IvjbKbM233C38Igx9o2t4cVhyBo29VxyoDIOpKpTFOIUCCOs
3F1PscZTa7GmeZgT7gafQxIH4vGGLxclKKC8cBWspTmFJq5pQwn0GuMQUzcarV6NQTsrg3tOaP6U
/4qTdHkeEloKAEsk+1hZ/IyFQVFOTaQdKzDF0nMeQbs38T0EZ0YdL3EzOu8l+0AUN0txjSHkO62T
PW3WSI5NkuhUx6w55305CErRL30VozPTi8OcYvO1WvmIs1Murzhg3+g5rSJ845jH3MQI9ZpOe16w
Yutu/jHSoLnH/IglvZucmzFm7m4Zetz0QakPtuvghtKc3aqN0aN7XRzRDqB26UkcU481whisy2gP
+lgWAx41oz245dzRTLk9JeZEA5Vhkk2gG2YtX7u1Ln618jko60dLFtNzjRYeMg2OgVU4/Xl1PfM4
ZMoGts9T0vdGVMwxQKNKhRmVARTzuDX7eCwj1qT7IuvHsCRitU3LrwT6ZFRZRAStQvyWvfjQU1Ke
+mUbIGFyyTnnBUs7XgJAGYlsVUhhG2O3YbotIyM8rbInGrvmKBHWqxJWccHmdFvc4U/HKJeXFW63
xUO6Yx50pwwGHQwT0dtZeDKMTnhY1Fa6m6d7srJmgdM5pviwBMm2r3hqx2nA0jB2FwzqYmvhpgHs
V++rF4bkPPzmr1YbBF6q8RKPJq2MmX3GL0PbY8MTQ+ghPQ2N+zb4jQ4FR8jd1NYrgwj3F9EQjic+
u0LMNfc4+lDJ0lyEdTDYF6Oxr5jZRpzZO3UyR+c+mb6avKKhXExgRioU3eCbpay3jgPvEZLGo+Ew
gaxFeuqRlimIeaYeAzRTbiPsOO3bhOfuUGrrU/sSWmq8Wqj/A1+OLoG4o8DNdu2HMTNPS47gvBky
hNID7WVpiOn7BLmB+iiS6vuiMf3rUuF4TPxsfHEdKiQleGhccNlH7vC4wn0E/iFKkN3LfCddb76r
G4FqkL9hqOJMLoaKmw7UxWmwocpPlN0EkBi7MTjlnLAv6iJL1BDu1Dj8W1GHsq3IGS7Usy0e3E0x
vQfjaB9qsgqY+MNulb+0tihmK5uXCp/wgZW24tq3x+7ZHq0s+eUtyw9SDCYRGA5tGLR3lbuaYVw/
drJDr0hV+ug0GBJFb4RB5rMbuhg6rVpbiGBivGsN5exoC51F7t1sP1G7xvIhYZiZcS64ubRdJ0N3
oa0XVqB+ql1X7LAcqVOM1Lgb3B4JhLwPzpLWfim1qvdOHwj4Y3SzWol54j5q/zIcoKUBlY17LJRk
6i1Sms4cGHeCISpWpOome7+M2rWbr2LQnKiWVfFbh7vMXczDrErg1VVi0xxF+dVId9rJYIhSdwFp
FnKaeygD60HLllJy6r8KMcO0TyHEyiHZLu31MWCARFmufBkN0jaWiVSZLF+Kru3TJCk9FNgbCAik
TLg2QmqcpSRNfbZlZMldZ6y0rwdwRikGpVhR1z1UK5twkIduGAuJUAhto/oRJ+7ARb9QByauD60i
XVzIu9wYxHMjKvA69sArKrmE6TRxd3ZjU/Iti9+kmYaL4Mf1nPrzI6Jd+5Ai6bxaVZS0yfI2VH5z
iHUCinJqkhDoPyNSYwTNOQQPgraMk0RK2ekme/UBqppx+nv0+pGO8tqhQzqnqA+SzyKLPOLlmB/r
b3PprthB5pc13Wti6y/t4P2ZUTLOfmpEDBQLjKNcyVs4M5EuLY489SjOXUuUrC7yC+cUkFqD7Z4N
me9xrxT3XalCpymtF9Bn+YENEQJXTZoHQ858U4s9nYLBhTdf5B+GsrJI5VV8ZKFRTUHFXXrksNKc
mcDvXdMlecf+eVjT8WGuBwq4PQxtBqspBCI5HhgCUt69opBY8xd3R3rE6l/NNC73Nke9xCtidJIE
NsgCJLekwhgtbT1nHT16FTPCeAjikCPcI1jMy0yAhQgJLS0eZMnFeloxi1CxMyc7Ss5acerJzu7S
LtbnXIrvad0h2Nk5lKT6SZPHApPssLguLg7lVL92POTDSj98n2Eu8+3qRQ7NHd2RbJVzUTAVTGxY
MKYTJXZ2lXAGpxnKadNTrqtwmw7u+GJWGSRgHB+cLdz2VqwUTwhOOOVQoX9I7GVpl9yNPtir6d0J
XKaGcYYWw5CeQCa9Put0XrX40edFdyjh+S8Fp2J7Vv1xXYk04wpjkFgFkZ/FP3hETgnHEhbenMjk
ZO0z2gDJ8wLEAsFGu6jrPDq9m16H2dfnbA2O0PHFKWltYl40QuOti+YE7TenQ/F+NGGxmJn1SA6Z
pHG6953NlJl6H1PLvoqgTJFRFV9gdr0JSnRDatK5X5J45Iykt231ZBaq2FNH9t5O9yNcEAoavT/Q
2781a46MoCUi8ZnUB6HMUhgYGwNgpG3gksPTOe3hfxybG6HDnNZtBAvECkyQdDq8lJnPMaWoznR+
2eUgT2nCPTBzx7AeUgw7vRsZ0qLoopJ9ZNf8n4Mt1p2HF2JwE/Npsuwz5c4OAeaTDwOX3u9PRUxw
19lkyauqP8YMZkArLQZ33RTYUQcQM8uVvbeF90GS/Wfsx/rQETDD9kNSA3/bZ+K3DrcVk/yfgkZZ
BNnVxil/tJPmtRjd8sSR4KvEYxVNtuzCIfPvqQn76hJM+50ZHxzhfBU/XUc/Feynpp2hvongt06s
Z0xmyI2F/7kAKkWko2yRtXAZMTE2dfyjHzDvMzQKEwWi0VKKLGvFVUcxyI6tcuK7KgmSNOhtdQ/v
iHpLZ/Rx+VER1MbE0lDTaW1JGBUtDVIp+ph6V6qzwsaJWWpKcUgyj45vE8hEaUxXxsM+thX97DjX
uPWqiEMi113kVG3nxWGWqG9lvX6YCYUNHqp52o0Hj6eMfefHhFd3hw0w5fxsslC0ZITi4Glo/T/D
NImoz5sLR1Bnb5SWGwWvfUZFNDcSZWYdHeLBbUombMW0Ezo4wDpV3pqMjKqxzr+R7s4FjfM8GfI3
hvnN0AdeQbfqmNGAtHcHfqE83ksyBuhmijZArURioHo1ZX/MsS+gay90tly9Jn80xq6CfejAsxid
n3z+N4W/YyF6mWACcdBSd66muCWOvU9uve8DF17l8qQ1s26jZGggPNPXPW3F99W9IH3BnlcM4RwE
5IMMyl4MuIAx5Gi+2ARKtUevX63hRmEvbQsQdzAU8z4I+1NpeOKu9xEncKrhbdDHNQEN52B8GjQP
UJwjWFqzaI6uQ8zWLrBDtiY4SiZZu8ZdUSkwb+xrO3grOvEnWPFMevGJaRqHiw7ylguc0BmsY2PH
E+OORAPhrm412dzTWD6POUjtCQ7YLs+GmHokA1Yu9NxwsTHHqODJpC3SNOnKoNK64N5IHhljSMi3
UO5jp14O7ghnvK9QMuepPWEiLHcjGVEiiGgkaTWeqAnjm1DE5cq9sUoAfEFV0zKIaSpxmR5kGL2Z
w+N55WCt+auvPAmaGWTbeE+rwYUuHng8Jz1wv82fyxnXVp5/CeTOjr6U3aAnKEXbt9NQ11k/1NX4
rCbxp5L5V1ABd9FufsimjnCr1D9lAGRhpFqkltxwPMP5zlE5wZ5s1zv8vftxC/O2Pn8LwswH6jne
AgruKdcclvpTMsTQwVbICVFrWenkaioOIw6D2D0PGLtxiYEvZgppB9ydpaHpD24efTyA2F47erlp
jF29DNaX82TlfERzOkMhQxkdC80XEsb76AavwdzdnJYfAQjcc1Yhby65m+zNJPnO+OTZzwJ6kcbi
yTMJMjTKkieIcbe2mcdoVeiAZdMdBsWXt43ghaszd9xlwZ/Qv/VT8C2dtu+SYlR8wv4uzZZ9JumM
THqyKID75Ow8NqBh4FvnYSfLC41CyFv8gB2QdryX4BPTTEWjriYOFkPIiW66NfNRlxxxRigcRK0D
mofvhRG8MvY+0RXjNHPYLepcFWhoGUXsuINnFZLKfCuM7Klv7fvOUB8p7gpiOeNdorhNOwU52cax
n43Rak99gxpELAgMFMKLm/R341Dnt9Rsr1S+RYnfdzfQ1bOhjFtjqPpe4ji5b6/5wjst/eUbwY46
pMqJrTFLKP7TgXVzPXXUXZc9uedyS70E42YfS2BglX7xuyU78sgr/8sCMx7SHv5VuxYVdoFzqpZy
CvHUlLiTJHcbn0amjX+tZ1jOhNYl7uYv+OspZO6WSM1oR4NM+7PnleOlN+UXg51vSij7wIy4/VaC
HuCiUe9IG8tTmzsw/zkp7P08xkkzBK9ty3nO8omAmXFuYq8Dc1lZKrmsM5f6tRM7z+H+bjMIKAYb
SXks/JPxBB3R5FbvRAQglwgvkX8YWyluARq24RKf1H58I+LpRwzTgLxIiNMNsltqTf2tH/zz4KOP
l18jmdAjUyz3dstzUUXd0jmgX+I2VHL4zc+hfcCAoPe6kusVlW3rz5Uy8psWLos1I6Uou/TDNKaN
kYFIcPY45iu1PW6YwFTJ4N2z+ywUVGLuddwWx5If2b7AVq0T9RsE5sGoxY/JQk/WaygabJplfDP/
KHDZpOMJTWvJJ6A/sjm9zPE7hPYDQ/yILCg3ngm+cEmlRtcsNPdQ21vr4SoV8zhIfpe0sX8Oazqg
an36JE92nINZD72wmagUxm7GEdL86RaQILg2Q+6fUwYxt8xw34yeiXhfwdIuaRznNQGTYyR/3K6/
EeHJ9ppeaSLRH9Zk9zi4iRcwf2Z7ovuTkP01sdx3FgebOTNjq6C+ZfRsHhfO5hQoKaxDQ4JV3fwT
2G+0vP1xSMLs/bjavsubxetTYLe24VEH1cEp89BZyRVnmvJEKw92roddMe4PhjQ3/b2ITOWzRym0
QIcBkbFE/vgy/AgCBmUrhvVDDDOAG/E0nloG1HhfsmtHCDiirsDfglNF2E3GqzOk3Wlsp+fe9JPL
ILoPLuXpLY39hvhse5dOVJFNnOzP+B3EvzF3HruRM2GWfSI2aCPIbRqmT6Uy5TeEVIbeM+ievg8L
3WjMLAaYzWA2Quk3kiqVDHO/e8991rt6n8xO8gXMlp3h7yQRwLLINh6u0tp9TKnIjuRayoXEgpmT
OeLceklGmpDfns4fGiIQ9y5gSpu046NFHDzPmv1p6KwkCUOljeLusaamLDmPPa5Vh4u/bzkUpnk2
RVRDYDKzq2ntolZrZZR27AujbLcDoz2M1NX8Ygb2l42xAJwVpzXAuBZratYSqHOmTVWmx9yOtYs9
HKlXPPe8v05dMZunzqI2VxrzThalJJZfRc84xVcp6B2fp4193jPytaEnwd1uvjzgAY/OKbK109pv
hlUMJ3xupR9jtUYU0uA/ioW6OpnXgETK2swax0+TFvd2t8j2UkRH8lz7yhz2uR2pL+xxVNoLGsfN
KWZnHnN6pd1ppG25YDWnTG1XOwV+mwCWRKf+UBduXcNJbvTl+UVRYarBzY+B2hKoqCPDjzqMkM0M
Sd2rLWpnjSHxDQSkdRzP/QEuk7kxwAH35SJqZ5mz08v00uXp2pwGdU28srvBYF6MCUyOS6C1RZ+J
vZSjzbCIE0hmfhCW5i6SjmtpJt3ZYQ7VVa52Rvb4atLMRAl1iVZA+A5BbrUfM0+qi0INFGa4FjrO
4hSR13F4RHPvYCdZ81XRt7crPVJibhsNL0WG8UZZWxoYXgvd+TUH7sTtKXkDyA3+lUDPGk3e2RR6
2+3YjnkeRwryinCanzsU7JUdiupkzxMFwrPZE6HzpO8StFrBxgqviQ0tgp7p/UywdhfMdYx4ak4r
jl3DC770cySG3xpFsntdMfUyRts7Jg4sYaaL1A90HN9WKdmYjRWwuVac7zdZjpbcSXYTPNaQJrBF
bLOIkXcxroM0C1/YsKrnfqo3M0jdl3H2h877rUVZ5odzCIFVjPYBiChDkcntN3Vua++4p55I4i+c
X6adVmn6Vje1u6xuJnKPEZXPs9wJKXIfNbpelcE0cdutp7WucapOvPpRlL3BVZKL9tzBUqRBZtW3
oe8V9bbOkuCQqtRetfVMD7Ch33LbCy910DAvrzzaJyftycLt+qp5uNUE6OJWldazqdfXibejLxjo
rU3SM1SYltQbAR8+VnRRtnFUHxNWyZXejeKAP5puZhZLr9FOrgycg6e0eznR5jSq/mDrTX6Ie9Ey
26EznDYznARp+yZHGaxoUyufPPqOdUOWb03xjEB81UWVMSY644Gbv7FzH6UXKAIL4KwKu0fDbrkB
BHaucWKJ3xMs6NsG+wwzZIY7PMf+kI/THUQHZ2BynKz/5q53QtyeDOSWw3sDY8Pel8iQnkppgte4
tc/85xWAA/YaUZXinAr4Ax6XjbtI9ZfQ8frdQO+JAiohl1GyfVFOd/B0PGbMN/O9VWUZ9E3Go9ky
1u8E1qIo+uinLHgiyMvFqzSxw7fQFsaS62Jt0kVSBSkomUlts0LwutZgltoYQgq5RN5/3A9iq9RX
0kiyQyQNrn0Fcq9ji/OQwbOL6NeQFTpKlDP3kyEXXiAVYyFBSlQW7xe7tvdGlZ2sbMqu7khgVtUT
NZNavSEfltAqwI26ybFAOAq7QmdOh67JnH0McuLaBvZrrAAjx9VxLuYGBC+LvwufUreGJ5VPmLSj
9DetWvmm1sWJiRpglNBFkU+qpSqYD9EcP0qbnaXFpsBujqPxIxj68MgIB9vtEBw4nIfPZT7/sRxJ
5qiIPqM6f+/z2D3P5bT0i8Zny7a+ZNMEH92E9meHxiEkKrUN51iAIsJawiZGXrCLoMq43gsiNN73
Zq52auYQ6TRctWNVNVeXyx99rsPJgA9ikq54gun0kypRPWfiq+o7clrRyMUyosdDRcg5FU3DlGgF
t753z8IctEOt10/VjOgb6DiJ+jbZNO5AlEfyeORQ113GwdCWgkMyd9HGG/XEB7TPxAmjDVpcqa1m
ZnLXYr6nUlivkO0xr9csXbX+VGfZq2aV83E225dajO2u6voWnxzcFtpmsol3kI1cRqU052Iclu47
Id5sY1ViXXmhupnR0rT609T1/AgmkvPZTKuZYBFhgkefCYLQyU3E1WnKcK+Iw4R6lj4Rt8JEvfyp
KEz9auYMBZz0yhh7YJTWyy3ltj7GNgm5RnbHKaTAmrWFVESmhp3UVHdmGDZvosbtVvNg0pUzVNYm
SiAEcsmbn62ThQ2b4uDo9d+HQmAhiEY/GAfrouYPrYrmTyyR9T4bwdcpw3VWeL68rfJS+Wz2prGt
DUYm/z61cnJXIoh+L/EdA1fHVz+OCAQJbQ9sbQUUghQMrmgeBl6ItZGzYrsmk5e59I6olsUjjuaX
rHHLhwRgHAbO+ILDtdgJI++p9Wnzp6or/xrBLmeDplNHzX6mY+ZL+IlLiwLYKJD5/s/MvPkhnCy9
zLH11SfQRTDoMG9w9h1L6VnStHGJ4VhuRhnfcFzRiqKspQqFQZLu9E+waZ4Cl19fpIr+ruby1jS1
2BurjWfpkc83x5lUhN1G0JVwLCJcHtJtaHXncHwm1SkBrdTNOl6CBjaP4zrIjP6IgzR40sgzGxPT
i/5hy6A9R27CO7Ck87OnrntVV81PKRDXm4ycUqbADFvyaEm2M/IswdYSs3WnevxQ6c1PEOpfdr4U
Pc3MlY2oKZnAo4EA2vETIclwiELS1RUH+IzD9YhmwsbbvYdm3lBw3pCb4MKK/hb6NeFAlim0klp/
swp6tAeIknCjEIKMBudkGtoGzkX6oTSDWT4yQN/OYm11qFdR3n5NpJU2XOUZf9QaZwDRy1OOOeog
MovijorAMak2oOL2zxy15qXV1LR6T9ezLoxtUVXdSQ0knl2snBFXbRR5S7bwZwadoF3MHixrVN2S
rMCJm/+pZXk8t2Sl11XFat0bDeqB9+45RnYOyQ2286ROEGjIlJjNWF4BUpf+PKgEroKDDzEzxttk
Gr+swh0PVsumgc/krInuFk9MzVOX0T+uTKZWDMMoVs6NpwiDrN6JRxnAry0GNW0rpb+HgZgOUuAj
XA4qk97zwcZu1I70rErRITUN4N4o4z72rldswq48WAx1fOIfus/wghxolMPYqmR4aIXmbGVgkr51
NMLTDrqPZpOOz1V+6NBqK1eWD4Jm+BjLYR+PXIbMwUkv9qc79LQXwvba9VzN6aL67w+hpxVbdAhr
3dqfxZiad5SA4siSSr0QzbXXsD4ZzBeOsWm+V+pqORwCwoZim4H/pSU7As8s3fat8DGISb+siUMi
dO1EP43UGBYQKUTmHJrlTaMHQfLWhOMHlsNDoeKO84vMmS9TUx1Atq8DJ/ObnJW5NtxzZS1RQLiq
zZC225ZB0ymqIeQRmsafYeiWX5ecaMfWcK+NmiZMT3a74RxP+Y47EaPs87XgTrnpyKzzblvKHtqN
vEMd4/g1l+yWRfzHaQP0jqk/lYsFoydNw6WnRdBoehI3+qQQgxmkHButZxwQY9BeT8PsruXyXpJ0
4J6n0jCYk8xe5BNaRjGPRENf2/QrpCztaNmYsBoejeO/T//9CXDip2pJB//PPyr78E8xtdiicjEc
Y6u5if4zxPh0mIFzb62y2bdaj9wwDz54L4avQRtvSU9VGKl6PxkM+eyU0g/apHjKIjiFYrDzh0pN
bvwOrjySTojGM+dHYycSlIpMP5cFQau2bl4rLwn2xAjsddCTJWjkhwyYBzC4POdBnxydeKDDEF89
Cf2cPjFMTQiZrGoJQm7k6GvwJC9Z4bqsxQSWE1X+YI2osSob1ZPGO7zSEyqKBswe5C55J1MuA4Jj
yjkAuOZOh/1Ay50ZHEZCyNuiDWlZL+3yntBCfu+b+q8Mw/fE0DpfOGPOATGWN6v6NVhLpKDl+MGa
weG/jXHRVm+WsRzowHrx+6jGVccppsFbqonLzFnv1CWhuUgw3oYp9ZPbQtDS8ky/xQw0zlOLhhyA
lfJIZtjsTT7ScLWaVfzLdDgh1bP1YTvmzlbhfEHr9XNdHXGRhXgT+Bq1rA8euwyXWep+mrZ0tilO
j2c3HkJfB/KxJCOtdZITItYb4wKLK3tXuY4FhRiY1ZEFBxm4NuFz0VMlnGvvsMR2FSXB0bgd8BTj
VpubYz1RXo1f4RAG1EIqDMP3tG5fePn6Ne5P+6TKzGUFwukbzu+6k+efmasnh5wK6q1HHP3c6VCX
nfEiuVfToql355mq6beKkV1fyHhtm4x35k7XUR1Nk7NSFN56pvWsImNwYsb/G5kF8rmHDz00WGBh
juZXCJmzb+bIrnWQ4aLPHrQiaUR/vcPoRtkzWHvjFUMeiWBmbd6Qwa4jqVFP80sZ5r+SnDYCzjLQ
H9vujfqM77mGlMn57jRBmNk0pLjv6Bkdies/eq/GTQ9BZD8aNiaUaR7vBnJyjEB5RntWezz6LPAg
Pk5GcOtG74e6lvjZq3/FPf4VxTbl17X23ExfUatXmM5FvZfetWtwVsuGAXAwuNraI6P3jnTmbBhh
1sAT1fd002psjEu148Ck+MBvkQIKx/0aBaNYxNe1lGF2FZ75gZeGdsRHDZVu21pKrLMWM/s0BOeK
fDR8D+3ZpsPo1qRcSrSGJ0vDyTTmdRmuK9HieoqJfGrzdWhh8GlK+6osSg0cUaH31iF4NFdlvmFU
2qU2spS9KaaLAu/4xhF58JxwgVjZdK37qgDQoMFcu9l4IHJDM9i4+M3WivdaweljP41ORDymfWmG
WTw7aNwHFOgS63Yj1nFRfHOb2SPBFiS2540u6ukKpnIz6ko94VrN/Tx1242lpdFdznG4JXSV7Jgf
5Mqe35Gtmb/bSHNDHOhY0Ki4doi3w7DOLqE2NmhrTN9obmKMWmkejlz4gZ6bSm5RUvzgCtvrDi4Z
1TT3CIzCrjc/6Z2Rvj67zttk2ZfOK7HFM5l4GtiAQphO+7qJusPgcuwtcb7mM/WpnOL/ZkLOjyh2
Zuj/9bDriz7ZJ6yvbIJ8BbNVKPxatIbNOW+ncO4OjiOvcTQkFyzO6SVyneRilwUvRM0KqrTwT6SZ
8mha9Ahx+1yzeJRrVyMmNobTZw0h4T5bdrxrKt7N/z6FOGXtQs5ja0IETB94tVdYP6mRJzh6Vy5l
iJn9ZFNUWMVkTe6NdPPTv08katRZ9kuTKiCcGejAEl42qGOa5myjjYypcWbgrEdgtjdGwOmavQL9
NDe4bpvUtSK24iM0AX4jS6/MRLmnsdLgPS4fIiecVzSUvXApQIrCnbozlcnYZj4QNzHurSPVI6ve
2KGnNfwHuWOTSl8MBuUHAJT5mjt7dRad/bdiVkMNC31MRf8YtNC941BtNXwLFrDFncjr+hEl+nQR
Q3FPHK84W331Xea40JCvugjzgxky4B2pKhtM5BTh0MIIQtVLMdR6efUrSVR9ipNtMFJbaAEcobkG
U1Q5eH9kt2DcQvo18LFggrHuExDnk+J3vjVG76QPDG+qMQFbn6N/mWP90LSeS20T+20l/hpugw6X
f0eWC4KmKUbfltW+I63I6aAA6UG1W5ZI7s947QksI2fTrLKxDWM4sgYAJ4u8fK9FRPRG67EsafTv
ASUeOnH2AtxKssrJWszTp11+hzH/Q6vF3UsVRP02dktvhSuYbVVT8g4sCIqqk55ctU3mxjtaNbKe
6YX6tqorBn1OzWGP6MS2EBYMxkEP/SlQLna3dCOLqj6XETYa4F7pbvaMEpNRmx37oLprlnvqJxDB
VsamVOTWzDXKyTZ2or0HlrtYgiGkeyjQq4gyIK5kufuRcOlbTzoLGC8WV+oSpQk/AheKbwtr0TsR
3YLr6xde+vJNp3GP3qhx5za5e2tICe80m3c38Gb71cvG2whaZ60NLvqUEzk3xzY33OHze+r+0grp
PVwrpJBMDOPp36f5nBF5SLExiriqN/FyGeS0UT0a4c/sr8QhwgJ3vvXS9FzAmpDxYyRgI8SN95IO
Qh0NhpHsyeNFm3G+RxVpnSyn7a/oqTgVzLtwjGnFbdw2RRP87npOjXUSO+dwHn5AHbtrsiRHo7QM
io6YoGbdDaYgWM+Wrblz17gUrGOf9t1WNdLcOHPSnuteAQh1hn6Nc8G9keceV1Zd+bIr2odLoV2Q
hRppCw7VITM6PyRZw7iy6TZaxsipSxN+qMyuPlKTgEPt0amYtfMPkn+IjDXtlRMzNonVIQOItc4k
P5OaTox9d3SXNNeYVV3a8fCoMMqsKghm6xRwymqxSKIlOXg+53pvjvi6TCszNtWiJ6pqsMmkOPa5
VXq2HxSNCnnXIsC4s7+wBkaQR4EZyJOxdaqxubaDUle8ah+5zKbdEHMlQDGDYU2ZN96XS+YYr2Xo
UAEYYrtO0JSamgmkhdqlZt14jt1AgFW0kgNuxZmhGl5ymCOFblLUO0yQ2qW5hgbdrguXi7A+5DiC
ImufZ3P2mHtuObGsXzom9TbLxi6quWa3dowxX2/vjtYc2bFx2lgJOCydiz7+0rIrUxoJeeKpdM43
si8wGIVM8UrX6v1UuUREa+H4WRDsAlc9QV/odm1s3eOaOwanoh8HbKovvLDwrTb7NLucU6xE1fN6
jQxYsjen9G9uJM1F9jB5uionGhykHS1VNsvHMq6bATFb4asV5tIvAv2uO2aMATl7xYOFh3AhU6RN
udeSOnhxM7VrJw1YXJ790QEM49Ps9mleM8bhoALYdhlTALvAEtz34CMIedp4mhiZ7gPVt5uITO2a
SPOCxDO3wZTN8NNN8zx+uYY2shQApmlV3287rXoq7MoDEGfrK0F9pReKzE+L4dXihX3KAAEdItf4
qgIPjKzomMHFyUaFyUdQuI4PnIjaPu4e3CsYkGAsfsLVqW1UqvErn4kvQSQjoGO/tppF3rmNDszv
ujUe4qVub1BnjvUbs+/Lr2DgV7o0k851Hu65U8RCletCmCFhuHalSHxdBq/LVh1pBcpRddJ1Vbnz
XNkesXd8Y4jKOZrFDXMa8Q0CGuJlz8PLEWnP4dJdh16Q/MAm2SY55WyUomggg2dzMxULWYWkzVsW
GQwVakv/GqHxJMYyB205qSUwgvdE3j4CdStNNb+qKf9bZjFvQcTdHWZYLPSOd0tUjrCfYL1zFVWm
0nG3ZGZ9vdUDamXdZw1K1qGLsRAXDF5uLhJfUmjuXqWorNBYdq4c74KB0MrojVc2Y0aVFEEC+NL5
bXbaOhvR0PtRUcZeDtPezMczSXCsBWLeh2AMcYD3TP4gltNnyiXKAA230qJx35l2uq5C581RzVk3
2ILhTd07NCoexd5ciZ7nVNfCm2ic2reIp+SUR69xi3+OnVFv+iRj0SgSbz2+2jZt99mQMQ9ZVFwS
Rkeu5+ZZau5MvoHnPIw1h26gYO0EMZemvD6aWuXSnibo9Aa/vu4DnlFPatNpiCuwYG0RYlArzrNw
4M7k/Vsmw3sW9um36P+qLjLfC0fil0qtlTDGRUXQ6Dq30gpWNQBXxlN8Z5leRYz5S+rWeBS42wlD
f5lZ3nw6mo1LQhfhxcT8utIKpolFkhDaKGzEOy5pzxajIG7ZVBxkZVTtQ4LgfpEDpBGTqtax1c1r
bsBdINMLXLAlKfni4RLZlxaHigK8667o8F05MSNFl/sUjsed2T2aIaEQMJYeisZwM63OuGZTektq
s+Dw7eUvHCn9vDbivaOgnDt2hA03b5uDXeWXBJD5b2So7yIZX4c6Qekq+uFsw9xcg0lhu5Ik0QDO
SyHkir2nWKF7IymDKeRSoOm71g2D7WS1j6ly0Q8m9FrGBOs0gRBnM0Q0O/1CPdB311tvcMLzjWJ6
OrTn1HqyDShWsekx6mJ6pMsGcYBMxksaS/RIPOKRlpa+F2U9ZfQCBGJv+H2eexfs0hmKsqH3qDoG
vlqiUcMNEPq2hN1IpP2Ztj954mBhr3P2SjzRuNJMd35JIse91xgaLTvFxx9WT3Ctpzup0k/sV5Kl
mXMYjDSxiociPNsWli3QjtUmBwR26mXb+F4KZSqO3v/9XCKyQlAqoKmzsG33hMZSajrNPXZosQti
rn2FW+Cjhc5FXHxwgg0UgnjthV0If6zipOOMr2PnnRvdvJsdzre0Ii9Sth9iiatXhPnx9eu/6yVO
282iWtlj3R0CW52KyjB2ntnQ20eDjdl7tu/Y6haOcXL594GIerAZlWwf5qmsjWbpM8x2ivIJDOtB
91xOprYhr0M/aEyWZjCm6OA1UBvm3r5Mrss7wLC0a+oWv/S+mk66zB9AszOyNvlR2rwfRnRNmhj4
Lmlc4oGFQNx3rnnJvQz0fBOfyasYT4I30mWyvIcenBRJgmPOX16izOVB6R61ZjSfe055ZkbtOIci
vFTY4yXpzc2YGTMTdc1cM9AjujL0TDCxEa6DcV5oek67SYdCbJypRtl387WCp+8bQribFoRfJYZX
MdsaU0qGQg5T4wuhdziWnPTr6qGNcX4vsYi/RlQd4Vrbll5es6a65QV5fSuTiGYgio6JJPC4knBc
5u0Zlzi72bQF7kfHAM+bYsp1alxMc/cKoUOhdnCdTjtv3I8mYFoT32TQXceiUJ9lCq7LKNJbNE6l
b2he+8Y/cOwCtkZWfDScbrYjKj46tIr2WmMzoVpGID1Im42RlfZzKxkjtXVibMsYvjOIVo73TWAy
BsD2UKeab+Lc2ptdzcGkXhoGoulcBVmyryf3lifWeMolQaMxWS4P4CR8FsQzxx2DU3Ck9pbd/Knq
FvFuscFF0yILk6re992e4wyJkXLau64wz2F9CwAp7ixOuJsIPIIZFOFpCbgJPU5Pff9uj1lydivv
R6ub8EI4jpSq0Dg5TIutUaciAw0+QvSa8HjnFTxcz36usfXhf4mMfWs5m3wJ/v/7ME1obHTIFIcS
GpGPsMl5JAH1jqcWDJurLJpDO4jFBZo+g/+1XdzmEnNvtSBw3RLeRpCH+SnJ5hfKExguBOW8qUyT
XFLuPXuTYTFHwpk21XBfSdv9GpA/V4M2ts/JmPMB4gRJyOFFl79mKx+fx9IG8ZbZx6ricCNFRlix
am3f6xp3Z3RBuCOos/PiPHkrLe03VL9jp6fwvDTiq2mw9EKXc3SuBSUafda9TKVmnLwKV24aBPOn
1cMqcNKavaYZ7rbJU4z7Ff/f1vHi8LcpWm6aemKwkCZ8vRGTN2Z3QT8qZiIQNt9BMgePLMBgnnQ7
pqL2gcnZp2p4i5cA+N+ClEKKnnMFZaUdUdGoesQsnnkBfKDV5pNFlt6jf2BNntC66vYfz3aqByyr
d8dCyIt6rD8AFqzsakTVTw61IwnfG/gJCzRGQGaCawutoHgh4SZ4L9ZQj93qWaur82TD5wLVsLbk
zGbk5f16SrqUQUWir+YCtYqFt9/oeSL3c1qcyK/YNCksDMeZVvUgyeWuK5alFpcQaTKOmkGnqkdI
v0vY/XhW57CKGAT+rGRD8K/6bariwxVvLW5WXyurn7qAj1vYgi2VfWxowlViVO0x5Anc59TlqMj7
0xbylUlDucMCEmP/8PRTPNu3sFYgKDLvCUIWiT5dfHaTXuwlnTzkL7R+pfWDOCmBgSupn4S5yUPP
QrWU3dYhW+/HzVKa7uAeZxqWHOQ8kRJ0DcY1NJcXVohToxm+a6FIFsAU3Cf5dzKb3Rld8uq4QXku
CMG15Iw30+A9IO9uSCWhw/bxsxWMWyzzwT4EidkxHed5jHgFpnBH/lFwcK8qis1qFx9Khvc/mPDe
2Aw62g7OSlFaBB36yDkQyHikNiwLUhJ5YCOE5+FTOtbEr5uYtpPU7n09rJ/tSqcAhvMVf930U880
JsRB+RKhBR/GFpRhFVJlVqXTBe7LklrBtWfHpbs3MTZOYsHl1S0tntigObt2exK4+2F+q+g/XU74
nRs9BRqjRnOywSPXrreueucEU3jmmEKn6KiRFmBO2cHCdt7bWPsVcP0+dXLrWuax73RkhgpkrqcU
iAumN1kYRMewlTh3CgytYWKWhwmmxSA5ENstz5Cra8POc6aMfSezWMZBaaN23MsEhq20myuB3uLM
D3QIMNkMgQE0hbFoj06+msqhfAsTbzM15g1qY88YkL7PnOEbKAYLvPCUkz/lnluJ6stttBgHexTv
4rGgqgoa5FwrvC2kKBD8X/8h1P6fdbT9fwgbMyzHpYX2/1A28d1M3wVlrn8o7wC0Qtn3f/0//4Ua
kzRJSMN2uN86NKTpfLX/6piw/8MWltB1g2/h4Rfm3/wPa4wqCWBjhm6CezZ1eGf/zRqT/yHoReBf
mYb+D132f1E0YUj3f4WaS/Q907PoLJQW8HKMjP8b1Dw1zMhM06jYxbr5Wo0Ajge1191ueCljqJsZ
oJjdwASHG8ix6yHv5HOBcI7zrlwseJJrg4VfN3A+zLKrX0fzPOPYaxfrHvzUL6IeGnYW6BKLvW/C
5ycWw18Oh3YxAMLixQcPAHIfyvBFn5J8C0gP8X6xDlICoK4tbkLagS48Ss6uaQzgHCAdGRKYi1sB
AvhiR4T5kfjuYlGsF7Nip+OvGqPS8IcMfouYmwlU/VhsEDvy7TC6bE5YH1v1Bzvawq7HFNmSYcTR
KhAqBXKXGGEOpZpt+sXYW5jLnXlDdK79xlLDclbi326bO0MB/ViVWAh7Rvk7Vol8NYgPja/+3jX0
WTN1xAFpFJheKNfKMkuysHnj0e3Ct1ZfLu5gnZrXtjJfMoW2C1PmZZA86/hqAGlIBUjepge+EbcA
/3ddPwU1CxkGyidTbCLiNST0v/smbFYt/EtU6PKYlnKEIdNizUulz9f4a09Bu8LfuW1remr1GGRv
BaKeXiNmv+l7DnV5o2m2xUQDhsJ41Cxn3nEcd1fMPKBZfXjY3QoPLY8k9Ca3vMr3KtmsqEz6MBiC
Jpl5xu7ACJpqAl4rnA1hRdAmMHnd03dBQx7OngGWPVyf9WBbuEjA/QzcIB0mNRnxYL8RzXrU4q+p
Jyg69hQHeU+GU4VHu1F/ArrjN3xv9mZ0BI5Kyao1aILqQ+0X46cDGvB5nHRgFMuEjJ4qzDbGS5zc
+Iv/EEJ+L/GSHjSbQnYXn0Yo7Y2ECAS4C8Kvo3vUlYJhXdnFQi6CkDrGZ/DkmA0TBtgNSBpTUSyA
qincGfZpvG7iYTpJM34KoQVCTHFfOjv9FFj3SE6TNLWT321gJk+Jan7bf+ELFIzsV06q0zkh9e3U
GKcKtvXK6qjvDOgcX7VMbNdYLgy3e0pk/d3H8XMce4dsTuaj4iIQcLnmE3utEyLceiQ2wbh0fwt+
cwMvP3RbBKCVU1fJhsFQtQpSKh0qdow5rq+aBQi5FWo3Zf0qsgBx9Lp9s0L1DAeXFOqsbcY6i55t
vJ9uYP8auow+GS2j0zx2tpVrHsEQYQRLgmkTdLbfeIzHg15/GcMef878OsTODRZUs8Lp+sQ9J1p7
RAWKkcepz74GoLBH/HPpStd54NomuSUW4rOtiWePyofecf9mQXzJQsY+HjezjLWE5DT6Br75geMp
KbialjYDhTVIq7/2oNpXwD9/aFBtXwX0LH62+KYFRbMrgdPCcVfDtdUY/BedDHypCDAljXqxUFa3
wczZPY5JE8AUMsgAcLYzdY522Svzkuoy6DLZ9eq7UmUJWK9mlkuWH8dGc0kr3dey4HkK+uwwRxNm
xGJYahjwVhNWvYjQ4fo7RJ7fJ9Grzbv+1rjq3uLhO9Oph4l/Kju/7XHpaxQphAslTpVqr2rSV4Ap
21PfkBGrCaZsbajuxxoLPHaj7gWEHDGn4ZNrVvBep+HzZNSPNM8w5s2dHxvatEGXFkdvgnkCmfAd
S8yB83eC1Vrol4GL+WV0zD9heet5LPzY1gBAVvLF1su3Nohupkn7cCiRh0KZ6Vs0FdoLyxFcl+O5
q8DI9R1Me5h9Up1z/ipnKCEE1qaRa73bdDvSAcVqxBXlw9kA3K1cm/twpY6C0G9WA9EY8egh89fg
Ttj8nkZDPzXN9PCyUJ3a4sZFTWJlboitNiQDMmekM9AMtq4WWadodHsOcNoqCtJ6N1S30FmaiQZa
f8MQyThGqm5C9o80wr6hZigLJqLOsWyZPNoCQ0Ln/Jh29sKl9wMxXd/1KPRrFOZHfVUD5KxK1+pV
7tgfg0rv8BA5QLco99ivgbl6H12CvUr3Tk01EC3iRr8qyRhCU46Y5GO50yOpQIXVPx17wbpFBTNn
8trF8o0VaohMqMIL0LYwux/d4Fp6WMWHPvhJkWXXNlUQMBrcv4n4ajtim0Amx1VOkr60MI0Uk6Vv
F4cbq1y1ZSucV9DV3kwnq3dqslgcmTBqsgnXaqj+Non6ix+KeeHhP3k7k+XIlTS9vov2KMPkGMyk
XgRinhjBmdzAkplMzJNjxtP3cbbK1NUymUkbbVh17daQlwwC7v//nfPVqJIQwRQf2MqfyiRC4S0W
JqBIn1qj8Vbl3N95NLUbVNh8f8VfUdgjt+vofZqNJ0488iAn8RKRPOPv1k+88VDacLdm3tRFH5iB
WafXzjavGV+S1wlm/51Z98Khs1OAD6LJIt0WzLMDu/7l6dUbE+Nfde00HBls1AYLxpOzMZW3Et6F
7tBdpcREzTgvu7lpnlrjNMYF6+N34lDXkLxzO+T4RBsiF24peER37l87Ij8Du8OrQTb3yALIiTJO
uDHZ15yVzwqpHm1ZBimi1kCmxF4YBxFrWn3k56Hlk+Kju2XXTyuZDq9I2X+Tdr0XordpVMmzde7k
QSu5NQ90rgRI+YCU8NrANVhbkrshy2n51mlMhaZf6Lg6TDAsaYyWaNZQDw+kHgjfkmMNCK+980Qz
t57hsp7oZCB7LvAmgz/VDqU6FzrIPz2b1zZjYcgMuF1KUr9EEXhliYHMnU90LN0bSwDCxd0uib9D
EoF8y2asgLz5OyoDdgx1iDE10Fc6qPbQUsPVT90Zb/06oW91lRjlj0BhYiTsncIKJ6oqFOBeVwYI
2qo1nXWhquu4RoN2zBxxTw30VNhGx9U4cLUxp2RvDVMRsJD8SP2OX+vprtPmd2YasM75pe+i/Nwl
UAL27HOJq7/CFLsmmWhKHmHMSy++0wIWbq1wTnke8PattG8OixWFbeA/y7QpJJ1lHNBOrVPSd9lO
N6ut4y3pUprD8/YQi2/bS7OggfRhxF/l2zIlC9J72YFT9YKUaHjn/JkeFyvCBN5XxO/1eFNnVnvR
k+7ewZAFQ4GZIqwssdXcQ5UN7lM8PbkRaUIfSHPFYuzJ9VGu0gX4R5viOZg877H13kvAfj5lhIas
LPyb+gtcLU2MfvxNGGXZ1oU4sJp+CO3MfXXTX1o/ZZsYUHWmwmSGT9pYczd/LCa/urFLyrgensic
TXvdVbhbrR3Sgb/vZfl+yvooMBXAHrblk1NAELBjejDUqWGyaCICwajXqgMniZnm9iQICFbbDVg7
YegXu+b+mNb6PudHtQ3j/BEP2Uue33VnMgKXdBvBLb7Q+QorMEZ7GTlf48gvLOlXgh68V7Dp1qyX
qDekk5YC2vw7zvnYVB48N3ga1G1Yw//hn698/oGmodzGMxvdthk3pcjqg5VGyb5ka0JNXbS26dlY
D5VeXcze3mYyeuWIHB+iMmeesC2FWVE6ND9TBmWd2bH/ZXYzB92UXPNsTvegKeY6KqI15Gd/7C07
3pkZmG+75PUzNjdHNBeAobCevOd4BvWZYbaSjNSM7uQfyZjLkxfx/s9jrVuDVSa7jtDlCksckSud
AEKKSdC3bP9c2j3jVU6bJ5Dt+DiXcjn4TD62Ux4eCfDVd5hdXf6RIXHNaZD5eVBf0nIbuka7HZM4
P8xRZBxpBEI+5UlsAEZ+6g3qLqHTQRg8g4FGnHy0iX4PmwnwfaFmRw+17BDVHL8T6kvuLpcbthTx
QuFdGGSzb+waA6VpyU2kyi2d36AY3HuBKcgEy+CGx3lQW6Q54oznvVsV67SYuiupInNLvxh8dOay
mCjgPcD0snPojHmQd964HezcekQJ8tbk7nteLPNzE/cpy51gEkCUQwQ9TtlEw+EIMalBFPgaGfUV
LeS9x0ZzagqTw42mf5m5O96oiWAZ1+mMrV1X54ng7aF09GApMKaNNJScFrNJ8AMM06s/Tc8yxj/p
9d2znusJLSkUkYDkMW5tY94Fg0kotAdxHX3z2ve0Fi2e9knU/laK0LyJlPS8KopYDcx17aFFM6cb
REMNYeISaVI+xeJP7lT0R8ANFKjtLmgVi3WC43mDUCba4LS/MUZsdpVZO5s4jlxCDVUHK+pZn6OV
PZragaNm9oBklndljSG2V64zhvacA/gh78fcjHe23RH2rqJtR9XvLRM/H796X2XJsg/HMH9GpRVR
xtOK5ncbLfwnfPnKTYTSLT5ih7615COqOKLQzPAqYY/P9mSYu2wiE5PpUB4JWp4NPXU+ecTw82cG
lhmVd2FX7JGfmd/yQfevCOP2hleKrSvbuxY5Dyyf1R3zoST4nWOZO/tNbF3MBcO97dLShoT0UZlI
HyHjD1ZS/TFrdjvS9RhFpZBZEdzdthV8D3ILDsNgzJ3Fr0ZCy0+YJeIghhScRrDmrokrDcI8oUli
2yo7Ao95yqGvBooXHWoOl6z9PYrI/rTOLh9M7047RhUO840OErSkE7rCKXVnzs4eygUjOjdJ9Uuv
e+9CK9Ol0wfrqcsLMpSR5ewGPhukPDF9RJmR8OnWiMrl+q/O5TFocU9yhRVuFnMaTlFuU+/bhrCF
POCE5XdXEzvugyOXLS3N3M5aR/9oXO2d06z7h2zyRstsng755OzqsTa3TsbLYBLUPiY+N2pCgnJD
jKBEo5ibYMb42XMbRS6+uOY0akO1GZLa/MQ/tqon4X75Fdo+t1tIyCAE3jSapt2rXlvbctoh8HCe
kUFNj433UhpHv/cn/Lzs9qoEGY3FAfU6jnePMf9nymBvIq8b8AOgPDIf71Fs199iZszH9+k9Rigs
Evvc8cQfOVlywPCrkoRxUtWXoe7cbTEBw1XRXF+M3ud8Y4TVnveEfo05ZzpWo9wk2I2n/nWa6Uv2
7crldQGC1WV4PotKvsa1Zn9E1m+9EPqRV7azLijqWYd+VDwy2TkBfaW8ehaPzBr5jWykBgnjT3Lj
NwpX02AN+KZW7k4vZnvd8RR6dm03pXvG099TWX8XtTP/NmNEYDiK/kjERO2gpdcqZFJi+eawgVcn
/G4k82ukwUAZFruVCZ+Uei3UTKLp3MzNhOhwRJ4JzasZOf06oXCIb1gYI3kE1qDjwtpbdfGGYk9e
0eJHj6XWPFbTXSxW/Ncis9t850Nmv9stqTqvmsiLD/iFsqxrAdzy7UIZzBlLdEMirTUeam+BDjFJ
frg5PdAziZmt588fpoivqKLTXTilw05vxXbiMXZ2Iti6gVJNrZDRS9+wBy+97GMoS0ONo/tdOsYR
Sg+sK0PTuSvqj5qHPHTzU1Mmf5tox6lvfKV+hSuwALKZc38/5yLZjBlCdU7yVBNVNd+RaDdnY1C4
XXZuSotcWJqqk/kTY4P4cVFNoE7HAdioko0k9rLjIawz2gh5aOfJmcR6tgutOt3KhupOyt35yVms
gUzU4wdrBiOcTPQpfV/BUM0sGys/uqKYPHScZBD+ZnAnLc9Db2Ky4NlED9m0rdqkyfYM1eOb5Ran
uohfsc84O9fM92KeErClhnO0555Jfsi16YliXTe5sXXaOEOkSBgnG/Z8v8RNxuDeuuXcSBzVt5Ex
WzAuvkXeBRpXrzCIcnxLSFYyQqDro76ODkGjIqUVbjH9jZB9uAWWTncNIC4EtaW9ZJ3+4oT6uGl0
q9vUsGwc9mbc1YUf7ztO9quIIeZJUwvPuCRNRFiI01Z1Eori0PqCwyJcR6UIj16xHo2iPkbFf1AH
YTLJIT/fNrVg6qOjebEzyRoqlJu0xRth1GCTs/TOZcNmSJEmVghz0hEbCRWFQqoDHqXtDw2AyqJI
lUYxK2x4oFfslg1B5RAotrVd1abLxlO0Sw/2kir+xSNYz/mDWoMlOpiKkanoWTIppsssA/LjxOW5
u/oooVX9CdXtuk2Utvmo5pDOl8QpN7WOqv/ni1T/Djyl2LmK2rE+DMXwxIrmccn38Bbig0Ct6xOa
EQy3zE08gAMDKT+SQAaKxHTitbcgh8CLER2GDg0THwvAGQumyFR0kdZWeCfgjUpFHoWKQcoVjSTB
kii0yo+zVfj8IcGVWO/9gQyhDxGcqVBcU6WaubPFe8qH5Dgtk/HQU5ZGUxDk9+Qxs3KyqtiHwFK2
oqZSjNyUQMwHNtS/vSaab6S7aST1efXOrVFBDbrVldadAGLVdvuTZs5sUaFrQpCtHrKgUgyXVDSX
1OG66t482bNITvSZdSgf+AEiUrYgOSHCUGTgGNqmihTrSJEUih2bFUWWBhghGUOvSiJvF5qnv0KG
K2s6hJO1gELLFY5mKTAtVYgaKZ8ymBS2FsGvsZtHw5TZDtWh4xfao3KHq3QNzGZQWEmaym24co26
5x2oCsb0lwLKMUWrFTiXOVG8JRRM2hKXTVSO8kyRdPfG4jhYsM/luLD3Hrzmrmwxi8YGUSt60Fai
HoiHowXaWArjI/D7aUT1Fwqww4L95lGw8djQbc2J3T1mCgZsFBZYtZJxlN99LS3NWpqD5hrvCb+l
tCWeCzx3E3VmqjdVAYfF0A5Hm7x6QHMBOh4FJnYKUYwUrDjE3JFl16LwojvzyHO/5VJLwGNqwYNW
+qqRgI8dBGSkUEhfQZEedOTo9sMDCHHMT4ySC8k8Z4SljBVU6Si8ktmpoD1+j1QBYEohmJT6fQoF
Zc4Kz/wTKVSzVNBmAr2ZKYwzckrYElJ8kGE7f8n/RmlSPMyD1u+EwkA1HyDUQqNWs9N7apzxmXFe
+TRDj7oKI63Zt64nnxMzvP8TC0xOT3HNSUMBqDjeGQ8oKJULxEZAqUKx9OdOcayEdgjSK5j15y9B
6v1Np1BXVKgxJj7w11CBsN3y7iswNlJ/5MLZJYqb/fmCoHBjnmiKW+6RgmsNhdkSakdtqtBbjZjL
2lE4bq3A3EwhupOCdSeF7ToDAK8JyVvyEdmwDkD44vbZtQgPhcJ+tQUA2FIH6Z9/10EH2woTduGF
MwUOOwoh9hRMnC1QxQovbhRo7HwZCjvmxQKAzOyRLWm+DhWcnCtMmUN3eckUukzAC/lU+ea7eXtm
TtruyrF5XpTodvaTF3cBgQ4VDO0k21TB0cXyOLPZuRLE0Wg+BKAOFUrNP12KRgBKQyjQOlfINeFI
CcS6bRWMTWkYbzyDoocQUQp2+Ye5rChgsJ2z63r+LRpoIw91c1/1sjoyGTIAudRFzflMe2DwGCoc
fHF80OHEQ3hxV4HjsULIu0F6q94Ojb2o2nrHB4bkm+E+W2nIE0th6JEC0rUZND2ytHpjT4vKR5AN
GH3/fSmNz66KkzN07XnpbZcwTfG2KOzdhH8v4eBnBcTj7D/0CpFH8hIdC4XN+yrrfCFSCCVtZU8W
M8LTz5eRrNyqy3KDyhnvlCkcP4LL7woAfUKwD45C9pW4ZVYQfwrNH/fWk4o4MM8ernHViT0D3fnA
In41VM0CVDDxSFGCgB5TAFhV9uBPyANspREwYd9qJRYQE+PCTss8rgHvnpIPJEpD4Ckhga3UBFwv
Np3gm15pDWT+YJ0GG6zPaXgQ6GOq7ZHB2gx0CnSgo7UVY+qcJnpTNwxHiLQoQUI9oUqQSprA8RAd
cNLeeyVUWPr03RBpDKAFYIoobef2dR4YM6q7iSPbFVjkYNsXIq+c63syISbqmAxaHZdDqKQOudI7
JKwKzppE+TD/2B90JYKYsKQe7C498M/M+2eQJ6IZ7SpF3hnESiVR4pTQlVxiUJoJRwknIlZxjVJQ
WKIbN52jvWpKT0H0JtuwN4rWnUmWnZF7f4jxWUxKbGHOJFJrXpIYL5ryTrylevU4/EulxHCUHMPC
klH86DKUOCMxSVBF9lIcRqwafIAMomvao16VDjpRAy1OCOSH3Ex30O9bPfls3WR54NOK6migEY7e
99twQOXbkM0KEjMjiDu0Vz3SrXvSO2tXmn2wxFP0Uo0c/ZBaMqIZQH7mMr5Iw7wR/8r3uVKKSCUX
CbGMsBMg486UWvOrz3hBRFIpJUmGmwQcEIFANcxBqcQlzPua1dwA5HiK3xjRm2QNohNTKU/KH/kJ
7+B0TMUenPOhVoKUQalSyFSYV02gT9F4ke64OuXbAbeK3241JV6RRr227Ka+946tPXG1oA0JMYQ3
NRvX5DNN6gydesZ4s1IiF9JqBGOU3CX+8bxYLcoX3Gtss9RJxSPPzwmJ+r887f+MtTjXmT48u+ky
M18tEl7dXr1z0aDvEywzldLNuEo8E9lIIEINR3w19/x/kYA8tUpVU/BcvrtKX6MVSOUXNkM7DKeC
9/6CeloJb7Q0fZ2VAgdv4u//v/EPmgl/V/Uskyju/m33XV1/Fd/tf/+XUMi//etftv/x19F3tf7V
/fqXv9j8xDHu/becH7/bPu/+GZNQ/8n/27/5P0Mdz3P9/T/+268/RVKuE7Yvye/uP+c9uGqSmvg/
R0T45f4l//f/wn/kQzzvH5ZuCVBl3xHYISzjn/kQz/qHZeFJcxyGu5YwxP/Kh5iESkziGp5nUEfn
uyapjn/mQ+x/8N9wiI/ourBcMiL/L110PPqptfuXLjr+fzwL1MwWwvb53/wvAZEGnWlb+oW1I6To
LeO49Ygur1MeDwzYKMZqqh4HjMZsHfQ0pNUCHFfDEloiYRndmxkKzmE44Qdn1tibWyVZupFqUsNr
VjC7uAwyamMGD4ut1lrzsSIJcGiE6pOeyZGqSLRZgJnnkXHJXxIK7Tp3XwNrs1qJya0jSTQNMz/l
uU1tl94DyMwPxiRGgiLzwoWe7LKTftd0ir/UhfmH3yxKuDxqI5zlO/cM51T/5LjrZFPoyXTIe39f
+jFfpvmLKGVCHIF0BbML4trYKStKJwjU8KIKa67XcOtdpl97ZI/MwgvBUp1VRti8+SYvg7pwsbBQ
MsPNcsOziO/KvNMXU2688ET7WE0QED24Jy0GCHP51oTRfVgIO/b6zbMrZGChZNs4Fg+9neGzlGzu
M2fi/t2jZR309OLPBE/cMTH3eiSQcNGLokMDL20IvdWyu+YMdM4JNHhzgguqoXDC6VmeMaiaghju
frdQlYV1kuykOZb0PhMC2XNPwLvBxe1YQTCup7n0uHBZ8bl26y4QJmt6w+qjk5no32NHiQFqthY7
Y1afp9KDEPJcnnRuYu80Dbkwre5iV3DXXxMiudV9P6zxCiBcdModlkvG/CEoDG+Vmz3rxg2o7neR
+O7G6ew90waNY/eCr9Q0dlTmdpuGTCESK6s51jqaHmmPzqVTsipOKglEDK+AOoM+wxu1tWbtifUY
Q10jCtd+jutu9jODdg0mgTyaSdUufcnIcc6uWpX/MSsWaSClfBHt31mk87lJIVbZmMe10XAMGBgx
u9Vw5ioQxCx+9iSn5l1esGf0PHPbzWRFQj1fOzEtBEWeZUGhLbwEKTc/dGSEyePbqAMn/gygPCta
+sbTlAzKZu9sa7oc0NvYS0AcFYt7GJsH34tYJttAwb3jeStHhswrC4H7UfB7VC3TeYyNlSen6Bjq
iuYqcmOl+6O9aYjqrObI6o+xyWbAdKMz2fpsSxeDs4pM1w2QIhlBVpKOMMTcbyEHSanWrUHJcgy4
MS0sXaS3FyG4b5WvYiMML2VEqqQcidGWwGxnzrAPDJScIwYGbLyVfaY7/QuvXLsdqOjd1oApF/Ye
YKsopRCUqezxtB9LXTszLCIXCg5olI78w/sJYQUHOPZsf+s+2/f4iX/ZM9pDX+r9CZdvc00m5w8g
CcQc2+DHyR7fOEMnKSERzfEvZuGll9CQYiXYJOyTPPHXJK4Z7KaJRtwMuWJuaJz7izrwsuJX1Epx
rVQKpx/Tk2clGIa7JEiohDnUVvXoOByhbHdtVNR4iJrrzNCep0iY51qig/Si5D7N1BYwJrpN9hrI
d6BMZ8D3zoRGSqpzNJZgukZL4FC251RwVqJZb+8kx6ZDC1jkkiIP9n0w91jSWxdps4W600rd/li2
z3UjIgpuaFWSdRZuHNYUhZv6+64gB4Cxvl+JwjJ37DeCui2SXd8m5dH0KdLwPS18ioWygSdOsitz
W+6btzqf5nPeVs/6IOkXF839RzrF9BIsHGXPwfKKS1LpxrHhQncawuWB4xDxuAZZV1xNv6DJ+meS
M8QTjqFZ9YexrIf1aNjPvZF4m2FZMK+LOlujhMAEZHBSDVv/t2ALd+DYWvAz4FuAJmM40bQnvOpu
at5O+MVrW4nsuRN/CImwsJtceSQ+kIHC+O906oEXFfnX4Dsul129ARxjJFcZdLshB2n3sT3TFhBj
aJ6QALYsK8y1leGN5ECFn6A/1QZ6Q0uvms/F0l+rKeG+aPnjydbpe0mlgcXPNfA58E5J8qY4eYO+
HvpBcPyl8b3tQ5oCovrmN1EQdUaE4rZ76SNn3vutQaKszEgnNlzRBo+5MljPWhry9xwXz6l8iJaQ
WcpC3ML0qTnxxZ4aoU/NyMY9K/Bgxl9xTuRVqe2OCbMmRn8ZbxvkcJukbKkp07N9B3HTeE1NwrFe
9hy0adgOOg8UgpWaTZEoxdaMbk3GuqSlTFtHDqaKlVze1hsnJxsYNY6PHYcvvUmd2uAtC85llnJu
1MC5w5FA+tusu/KZZY076g8cLkNKeWbY0AIosSgKXr+jXPGa04+yEnJXQ1Lws6LgtC+Neb1MJBoq
0i4E9/S9GXpvTWup+pnsg30BohRA6nHE5GojEGFgg9ueg0X0lsFrXfx0OiIlInCvRZwUascInK6f
A1yNuOXbLNtKMeOQK6INBTbAcEgwefxjlNPFAJhaL1uZTq9m743A0ciJa9pzAhc5jabfZtIUezKw
VTBKmCcShhTMwELUwI2rgQUGQ3dtTxVp8jzR0kPVAYKAoJ9tLeAZhyJ2Sv1rWP0pbDLApe/Z6zb3
rPfFGV7DNGEc3ocnDUSDXyH9UuS94tFuo5E6h4wiG9VWey9jYyEHyBfYhbscWMSmw8BeuWVWSfVc
wLiOJh3d3zMs8x6wlydduGcPkqCUjBm3dyYNZO4w1DdrQtsaV/KQae1HPjYfJf4p+NlivPx8Kaye
yjwn2cM7Mew26JfgTg/ucM1kQegpTU4xOxazwF3hevXjaBaP0s7MlWwhFWDYKBTMnvSEgbh20vOF
DV/t7OzOdLaAl/n2Z9dWszWXfoUYeCZGIpL3+c33j7XxyrIXNs+G39aRTVB0zJpp7kDoCfZYBaH0
0NwU0dPCm455V7FGaB7vhUOpYRpaLJsmKm35E466/Oyxbk+8DSAWWVOSj8Pho48Hh0Wn31B6oXFJ
jKdd7DgVH1TrxZrli2+VTMjtjiNn5j4NjLbIwDy3tUGCt4reGr1lccaos8NvK6kXqXtUusl2zLL7
TCmUoCCxSa4z2r/JENMXr3EHrztuIpu85TZKLeiApn3PijlkGd1bNzFBgfAUBD0arXGjMQ4/atwQ
+Ud3ANl6CtTo+OqDrsi37BVYC9Z+cq0ynpTWqP6JMka73Nwl/WdrOSNEi+vPhAvgWsNWa4R+h020
FoSem3Wtl1eNRJVJQCWj1CNmmbAGj4TsCJnNdGV+d03/1ITmeXbTr4kVUbxAQVWV0IjLYuaSvXkg
LAIcRS8CxcoMtm2IZCv9ldZcGUv35IvidXHti8lydiB3skn4xXnMXK7nDvRCa8A1lyHCTt6r1JRU
aFpEjw3IzpjzerXyps2Y2V0DJNG8VVXKjz3Fh6AWoiln6YkJNuOc3Drq+kiWm5X1UaPbmpBef7bV
F5Xgagmuv5jyO5rM/MCj5ETXBpQZRAmft3ts1vO9JnC9LkP6pXOH7BSeJPk4MHUnaye+pZQv0WPf
I/coRr2+/Xxp/PwzB2XVMiu7UpBBp0wvMd6KAaBf1WfWzOi2Pt6yw2x+yHgxf2O0KwNpNCGtLWuN
p3gwmFWCV8WsTil4UGqanAgjckbnjGo57gdevktaF66VUkk2i1F2l1aRnOp0eOF3dXrQSYztNLOj
+rhj1hUxrbyMBvZrn/Fj0OrecktHy93nDknJn78snVK/lXpebwfPqo88UArpakddWusm5HsQ8XwI
JvSqhmMX56GOBrpiOWwl/mdSlJS6kKoMstrmqSZtZqn5srUkJlSNhBNtTJep6D70wdY3lF8GRZc+
j2WuE9NyYeX5CCLYxNDhTP2WWKW8MNvfjh4fSHJ+9c4yxWPaiU/J0odfbz/A8fteLUwUR3lhf3Ql
1HsomKSgrfD7vcMmLtCp7jtm0n6sCp8cMTcx7F9Gt9FpueXhPsFEIzieCH3HpLfXxMq4y7SvSPvw
uM6zcZwTycI4S4Mkc4tnNKg0BbPI1vv6gXUps2t6vU6jeYRfxmLc9zfBkwH7c3jhIMeGgBaxtVXg
FjWSr75njMiNiwx2TNUmQpZt64c36N5i7Q1ztGkzYdCYB5OYhsgjOZ1M1sxJq+DIFHOiYb7O/YBh
1irUcGrHHDmZeHUroYk/lt/2lzxrozXCop0fGzeTszQHwumvbZVvZZu/63R/Fu04vzKoDlIxnsn+
fg6NNnHPSuEYKAeRkcVDa35gdZqObbW1gIEDHQfKyeOV6DjlZUh82s5UAeOBH/aFw57ABY7FCCeI
nbcPORfsrbvkj/VoIWkkfxLn88s0SmtT6mzGQwPfKzrzB2z382qR9m+9bfi8NMN7Q3F6o3EHQMW8
45+LcGAsCCws3m9MHQSCoOBXelpiodZ5v2bWcObDba3m5LWQdghwdxAZYCIo+l+Z1GLbWNED608E
QFl3TmqdyAY1TmgjCnOXux0VQm57b9mDrXyt++ro2WHUvTza3LkN2Q17qekUkNjtmfuVITmrLK4p
AmK3u6Gk9CPJzJrGim/mwRwXFsTmk12RQyWDdsE5m+HErDt6I/157U6CWuAxQKnD+lvDXMBr+TxS
JxKkY/jOkIU3OpSE6btvwgCphuc/pezW7Tn+ssLokM5GuU9EdBqBw5jX8eYRMjuOIcsilykrV80x
8BeBo7+PmfGag7O1h4yq7zjfO1b3bFqpdyKWoLOBK+nwmtuPMmX3BaQ8qV/bZ3oJjD3OM7XawRmE
/SMYEUpsBJlHmUzdcTbRW0Q4c0btPlJLwUUG7VtXktsrfej6wuX9oUe2fkglb02NTEhSnhua1NZs
QKgmQwRK0HNF9rHaNk6sodRhB9BtY8On1NnzPtK5HI8WyNi6asl0VzNWf/LR02YAD6V++JS0A6JJ
L1unmF3WNA6QSbRqn9+epuF7TOC9JKO2LhxdUC6B9WguSBzHESUEKCyfI/1KKFsnsKCNsN24YSTG
imQ0jnUy06TWmxQh2O1HQnMlvY/aGJBSTPhjyug6AK967M3xkDSqT295aFAAkZSAbFyEDTFZcoJB
InZi7nr1TNxs/GsMT/hh88p1UBpGkb1JU9Vs4RSoIl/coWOSzTosbp5qQZErDzH2RnS1P2c03HuZ
wZwr1tJdUi55MLJ73QDx4i+KHo2vSkB6kj2RAzuFcqAsrIt4qDO//5s3xrc18IBEO0xzRp96xzH6
DdrdH+B+f8Ukb1qHQYXoSno7m+qHrSZEzm0wt6N+a0wLItYWdCVJrFtJiIDqrhVSUsl/usuZ2YBW
iNJstuhYWGSOqB3dWnh7h5WupKySX+Zy1/XT31aI4aWZGqT4FL0LdCfrmnwQTtH0Fvf8uKqYOUpk
8yCO26Q64exs6Ez3EZMmzq/OlpQjhalSedDSRr8Bj4NozZGf+Oj0IfUspgJNXNlQYjmnqQkJIL8j
Ux7wU0a/2icbmgEYw3gh5yqaBobKe5Px/Di5JALAMnZVfi6kqVw7DAO4PIREKwoO/PwsbIw7VKpy
FjEdHLHgj3za5ZYelxeqYHhipNHHEMYoy+1DRAa/9RLy76J4ajEQcd0BluZy11qQbfrI+Ah7VUd5
SkAgiQ/Lkj4US+KykNWIxrYA51SVa1uSgBwB0vm28FmKLV6RjnrRz/bMNkffjVP4OfIoIfNePlBQ
5J2MTqrKvTnj/FRuWvLXW46Nr64u8NemOFdHjr1SByUmJjkMVrOvfMZhPiB86YvbIrr40vUu79Vo
eM7f7Pg1zENGhNyJM1Q8q4pJ7cFv0RBkPLiGSD5HE6rMkPfx2ujiTzdn9WFP+GlD6kaGyv5jk3mL
K/GWThrgQkTk2q99j43mWhjDKbX41kqdqi4nQbcmcA4VWcpvZU2HYPXKZe7biPguZTbnDBkOe4dm
101WjH8k6zmbWJoTQskZFeKs2iAelPCCiPrB3We+vWPR1x59LT80hZcwBOgfIm4gK6vsQIF8zT5R
onoaW1JnRjQSe6TWFG1mAeDuoO6bXOKvhSPg5Ds758g4nHmMFodi0jZMMumXcvMQppkBVGlqJytr
PNzBHtozRA5+MqaP+DT7DYtpFnbM6DhX00Ll80veZ4cG047Lmauw8o2ZWXxuv0ZKnRY8qVuCivuK
6wT9202VOIdJ69tjN8M7QvXx50Csyv8UjbAOza0T4CCJmTMRiWsStnSUWSQ3tOXDsMyP0CvawOxV
vHDCdRt6lK8BqVdmuHdF/8ftO45X8UCgPcYwrn3q0h32GmfSYG6ZsunDRSAX3eb2Zayy7GjTMW5m
7a4Y0Xpo9kuYF48lwgXeklO09inLDQh4+EW0g213Awad1KwP3iXykCyN0tRpsF5Yu9bTtU/KeUM1
YoHf9GT5+W0Z0geKdiNsK+VL0vFMG1MgmEVreR1ZuGW8uuh3RjvWu2biiNn58bB2LTWzRe7j+m+u
XeEWKXkODktBbMT9KCd93Un/Y1BNwqTw12k3eIG5GGfJxVG0GPlMVSMU6nTUds1j09AmScKEBszC
ejLNUHtMeNyeJmt8j3xuczZP3IHxaSf8l0gRfA38SOAxOYiM8TO0eDzVdjBJ793RB6pMTfNJSHmX
mnnXRPVQ9iqtYFMoKvqzLKyb1oh2j1Rpr/Nb4BO2dx39ZeLyvern8MzPkSqXiBxJ6K6zTFWEOE9O
xcgjR/w3+LxdEyh0J+oeqQpVJyFmccno8h7RSc27NZNMn7Wvr224acpNyYuNBHAxvs38TZJ/oj3x
KowvS8Fl3a4e67ZAXmt6+qaIh6Nhus7GZl9KPAz5BmVa5zI36IEeKdPqK1ucWYxrG8+kddhywjWz
BUT0cX/7d/bOZEdyI93Sr9Lo9aXAeVj0XfjsHuHhMU8bIiIykjTONCNpJJ++P6qEWymhW12168UF
BCmFjMEn0szOf8534DvcusBkAEyqG/qGQm+dVFiEDBzsN5ynzpmZ9aewihFhCmINoozXeDkDfMzX
6EowyVum8k5xsirZ7jEwUnhB36ZOs+s0ag+ERNRaG+wRdfhcCByZMo6B0/rdNU5n0PmUj3A/WJo6
cATnNMJT17nuA0SGxEYBhBEBo6rGXJeWJi5yDz8/lb4zHjvKuXcqK576LK8P4Gd5G/wGbyWaKbCy
R+ZCZC3yyFvhHB42s02ppyOOwFzMlSq56orMJuZSaDz3J1DMxw6m84j6sKKgyT8qlOycYTTGZG86
mbg2fFiUeYBBYLC7SyXBSZaMnTZtWEA0RfpBg8Qbcm56l98L+Y56yoy9ZqC6ParFitHdIez12wJH
vNLspSOzqe5I+DLxwDpILHCnR0idnrsURDClneN+ExjunTHnm75jIAHJDvAM5GZKTBkW6YL9Z5i5
/VaNJk2vWc31kPsHyYwfK3+3LS1sziO/urKwokwgD2du/WAmoeDPY8TxKsUM69Gvp/AhMm7Id7k1
PMIJ/SE4uF2HEpeDMR1DRe+LYhezdaTesTUnTlVKsgDTV8C9ceLYMPXGcUwVIzYiUKiW3CEHWv9E
gYGuzjj70JBa0juL3WrVZKkCx/pCzdtnAWZjl+ezu7abOtmD1PoJW0JwYRIvy1uIj9TrLsEsWZ8n
CMlNU3vP5DXB1UIFQzKpb2zlwJ+sM1pSPDOi1Q84gkQNe8C8uaHNY9cgcB4NmJjrIQBaxNTiIivu
z90QK8i7GOFEF92ybz2PRGkwre9Ny3qBU+hvrao8pUtJTuiRMOi6iJ1NdQF7+mXUvMuG7xyqIHth
L7nk7KYVAZP0oLNoSxlXvmKxQ1Fr1wWx/k0eeoRtXUYXZBYxbj7aAYPODMLWQRjG6+++k4tZ+Zob
HDNAfZBn6zkvY/RydiaRbNeqiTW1GPUN4jmfxhzurl3RG8PYIfUf+r78PW51WchH1Lj0KMCVZuPh
3eHmfHdNe9Nnejdy7uXIXB0bRhEri8jZ2jTEldWn2ylc4GmTuZpU8A3H6cT4Sq9CFhjsGRSPhJ9h
m5Hm5gMzGO6nV84f7Wjc2WH3rh0Ugh7hidSX1BuNlWga0hsruqeowAHzwUKMHfLdJSEsrGZ8Q77Z
yOUo3LiB+5int2Upc+J4jjyFODkPuSPTTcNU895v4jsx8JyYnXg3ksbUJa6zDfP5yWE3dGiS5WUc
yal5tNVfuRwjVvZARJPglHFvYO7IC26pbOWOTGLCY6CguVWOPmMhGc+//wmFdDz3sns3sKwf/vmX
iT0Q2tYqBAnUBTeE7EISfAamofnbZ9sLy6ku93HvsH8du+ROpgPWE1u3N6WenX0VvHpeN1x1nOJ2
44zQaKksO9Y1hyP6VPv7hEzGfRwnBzvLIKEmj1oE3bmatwN1tDtw+Dh60io3DyFZq5XdDZimMN0S
drgCaJldooJwkBEAbafjwkZ84uocoUUzRs5sQh/YaJMBxdNJRxPtk52HGtKDWyrMSa5OL6F9cCrD
vowqS65F3p27urUvBM+vGz3h5Uy8z27W0a43+12g6dyNAYQPgNrjyEk3NgPlaiaO3zF97XHQrbU1
bElAkGAIvC1Czbmuq5uqzuDUwjH0pMMNcoAJkFrVcYCguLJ16d+myfyU6cK5qY0ouwOIdW6Y9rjD
aBNiY47Fm4CIwbyIt6L7ZCZ4NCqf5EHxnhUu+eERBE3vlfTKI8WqMiWNzGx9wfcHq7zoHyCpvBpM
acI5L3hlUKOzbPpqFTt3rymfpnbrGTQ3DgJK4qhD80jJIACpDl5BY54yA2wEZGp6oYhrRjLde3Rr
sjwFR6vvm1XVY5xHO4ByGNykmkUke57pRFh5DgVFgzlQ7cUROm2wOCaYMlV35TkK1Wow6MIcH5vG
cUg3uCRyM+smjPqnzMIq6Wh3ODBSxRzRpLhwdTXfSjzKCCQ3dJwCapymbJ+Z/Wuq8/s2H9SeKds5
JnB/6MHarKZGs6km2Bx/wOSOd/i4CRR2c7VpE2Fv6L16DJy5uWpAY4TZQ6KtEfs66r/fWzWna6fY
J7rfkcF77MrhIfc6xb6R9HA1MM9Mei7KkNfc0A1TA8gg8PUcWJZk4XA+GjVYWQ9mVOAymBDX7FPj
yxgEw9pBP9qVCUNgg7JDVX8MaVvcV5w8hwBzFb4u+inNy4jraG35mOKdgFJUDzFslxU3pBfYYxZU
gM9xwlpsPDP95/BGdRSBSbkhywiItLryqE82DcQ0+mGhi3n7hmP/yvcGQaiwXhpU520J/48K0R4c
QaboAKm+RLQAOlDPJkKhuKloMrFZ921jaQxJCrWzBLaKodx69GSsELv1vtOzWnsWrd9N6nKwQjZa
2aVG4euhKAUR6m6Xpsc2xz9hjv42yC11/fu/lJyafU6L9jqRNFzUgklX3Tp3sFOG0yzUke2/Qofl
eAsNZCujBEZKna1tQRTOLuTZV++5EzefSRATHJQ37Si9ta76VwwE+bLV3PWR9zKNPA7LyT87yyDk
wmF/W0S5u1Mi7896eBMJKkgXTaRRNBgliT1U0SQb5jSqaalRPdRJ+aV38vE21GHeEQ4ZViEnZXJY
5wnT2wPZ9J8BhMEMVXoVObm/N12suiL4VG237IRMtauuag5fPsirFdVn/Y5UBndpwZxKzdXap11q
ZcqBi18kO9WxDXPSs4WQTQOxrdfwVdhFRHxGsvkerMy8xXW7M6PY2dYZvp42x8TWC1rwSpfjYFvz
vxM044SrYZMv+FA7ZGtdVq295TaMIuShCYxMuHK3fjdd863Hg4jFpv2K6uhudkdjCbk86DTG09In
L0YDUX2pH+Zlpd2ZStfIA4CdGyFlj3odNryDrtfPDwLKI9qga1JrACGcqAnrFqLM0bSele6gMVvz
jwCvJaZvmCml5d0oWTzkfoBSD/51Kirw8gx1MeKjxI/ObUbaVcvgdbZfLVd8En7iWTZQjivmNitb
RjdBxviAsUC8yZXak/U62w0rjDvUFKdUYHEi+RIyDokEytglTfWrPzOdqEV6naXgvqI5AhcQffcc
51amkHSDpc958B4GIee2yn8fqhTfvTC3uWvsuEvCHjWsBjl5O/RUTmJxGV37uuqKDSG3PRUAZ+Gm
L7GBcit7HmThwbwVhGdWnoYPrLE0Jd1Mi2ih32t0mlWtLqGDjFXK255ca+w7QMWYBmAmssv5xhME
D3p+vFLu0mGRrU0pz0mLhbdBROWEcABSuVEMZcG9iZNIjIPtIyoNhgNzvH32oycf12TPkaLHEekM
Myu3KTYEph6LNN33AWZ+xwwWsoJ5rBIFltB7KebwqlDgZ2roqWYv1/Q8ina+r3VISvwUA2+B6uCD
aeUoBElUvtm+9ULEEfaAFeqNcNqNrbDNBGbyLizYzhEtIvUGZXVTJTnJAaO9AvLAJbKp8XJutdkd
SfXgag6TTxHodWU01HaP6iYar4vCV9vZRBQdQuMxo32PCdIirkwZXzgCf+vjg8yCfYZdWQTjWeAj
YfIWs99yvjr7vijLc2c1142bsoG8hPz81JF7qzBTFkJnmytqbXx5Y+MTSqfyWASiIsQLIcagSrvu
LWZ/6J5Rxm8OIUfzmcFvkxoxvo3iGAgrh9pZvDURBRBOTKpow6533aNvsqRwWTsMuMF0eM+kN+h4
/XBMKgMijQc2xu/K+ZbDQ2Cei2WeWcOAw0uRMOSyOBqbBzVznmZNpB3P3+Ux+pdJgCPLhsuQtbc6
SJ/AaaMeM5hxtbFRTXlndw2JzoTeTRAAENaAJjL5xOMCTN9NGBQJ8GddQtkIuwYDisfUhfvQri9N
DwsKn967aIeMEldKR+YeL33hjvLasEjSukpe+YFzxdyleux5NPspITg8d9aWprD+NHrsnkYyeUdl
intu+UyCpP9c1eF8cugqyEQEANl3PktH2DvRuU/cItqTYGrVZD2PugIZHXjFecb6sWaZWqaWOjEf
gSZe3DHhgCU4+ZcHeC9QiHp4eaFbXc0WE8p+3CUlG9IpGT9lODJnKGdrUzZtxX5lE6eQRDO1NmKy
96Zd2fsE68taqePovzjhmBycUdc0HQ7ojkKjMxTtk/JDsW8GK3/qUvO9UqwNrcIyF5oDZoRAiYPp
hI91AizDEuKUQ1DGo0Cyoq/gsEyEktc2jv0NmclpNUTyxh2/a1zkD1bJVLPx5xO1TdDxRt8nxkJX
aBgi5XrYJ7PZPHdLoj9iuDHRBQOCg/JvYTPPxMXWg3VZp/UFy1O3582yP0OXuFVrmrdRAhmviyHC
V/IiOfddgdIVpkRdIGs6Na3Y1TZncEIVLfbCYanYnOSVWZ10NsjrgoEE0iLE8jnZcTA29iQJHhlV
G7d91hz9WoLCpUwEt54gDZBZt2WEG9XhVWmm5LPJC24xoHdbNXfnQGyCPs72Qd09WEtIQiYcDhtG
7lk+YuqOsKVIitQRHxoSi/lcXFNcxcbA74oTMqup2WS7lQphPnPdGZalTtngajQ20GCBGwHWgZUc
VT+zsjxZZIa5NsXnmIZf4PGPNaoXI976wTOHPfyYtTsQEi6JZsCRDc8tae0msnd4IzgzJRhfTOuo
WZAYWj9JHxmpua6Wc78kXO9fDeb8SebgmcTPCFwNCfze8PAV4BLwbsYUYZW2jnUg+rVE89q5IAQ3
Tpoc+/ZFOxj48kC3mzgI7mVe7393p47CNWlaR1V1RfEBTfboWuqcdCV41WGi4SS0v+1m9rZ1ExRb
3xJML2g+PQ45pE4xUlbVURsMpXpfj5Fzqc3iHI4dth6beYIX8MEj+ZPse7cASZHJn1PecCJNS1rN
HAx4mYcnqD0Yoi/2vudRJGBKigCdz6aYgoPHAXLlp+CwFX6Gp6V9h8lEue6cKXlNhuHFU0xc+3y8
DzIBZiESe4a4bL29GOWDXpm9YGNdB054qyj7XTfIwcc64P1kXlDk9vyAP40zpN/8KMHUHAzo24Zc
dJeOJTSjKey/vfe/O/j/H957y7RsO3DNv/Pfb76JwP3qv//nN/0XoxGv3+KwD328+L877f9gNPq/
hZbrRBAcI9sJ7RB3flXLLv1f/9MOfwvDYHHuW7/DG23vnx788DdkF77L9HHO8xPtf8uDb/6V0Wii
3tqR61q+42LCD3m2zdfHvWDHAm3yP0TFeZbHB+qJcFw0kF7Mog8NARmqYdyc3fGp9OSDWjBm8wI0
yxa0WdxzeMooStly638cRpru8TUZO7lA0ThgUp+8gNLiGGQaFrbbicZeNnK9etJx9q2bQD1ZQj6G
9FZwuSa3KvOw2eQKhlF/b0vJbgJdxwrHTT/eab9iBlP4jOHj4twU1TW+Eyb5DnRAmdCIEtQX2lqm
u5Qe5RVHzqwdostQ1vnGanVwEy5ip7WEfRQ6sFokgcnZGIztW5i9m8pVwXFQ3idBNnXD5+GpY7v6
qajcTttNa6kX4KrtnlCOs50h3outnWF8neLxZkxwSKbqjeSFe22z48kFuNiBE3ddDOStGJSF/QtH
RfzADtwG9pXT1sTPlkJnteVXFbGWplG/8QdnUwVtfQnLt8z3IQsZztrSSb0CloGAx3krbi3axZvu
2oRIxNhG8gxSZ1fU42uQPw7DdBwbAEujn3zYgU5R10kORwwj2k9GuQCLDNmvSslOY1j4ZUVKzFkt
TLMMuBkVUlAPNZvThJPSWscXsZDQbJZisbDRooWSRiXdtly4aah1xBB6hvPYzHzCipcxdbqrodQP
XQp32ZPRJaTRaGVxOr4aGfKsWxGzAUn6U2G77irr7XJvmZOzC52pwm3PUhxXvVqF2NVwtOf5dWaO
/TX93zfMu4BnLZS4aeHFWR3kOIPz4ZZYAkQejFUnKglvE1k+m8J79DlSUajiql0SXQgJfyeYQeio
0ubZTjk4R4k6BsxhX8ionmxH+qcJEMQGra7bhb54GS0G8wDwsEvFL5Hm3YCMly6MvBbCIO+IPCGW
Vdt+IelxZamrbqHrlSwb7uLy7mdMG3LwzuXC4gO4kDO7gM/Hxu7eWYh98F2euoXhx2i82DcL18/t
+z1BaBdaE8y/caH/MZK9Q0nC8A8XcFwIgf99S/9XbulcidGvr9S/E9j626jXv5bmAonrmJgHuN/T
PmXbjsPt+P8e7rr++PGRp7+uLv/HH/BH2Mv8zbFDoL9Mrl2HtYOw1R8Ljf2b51jmEtxy+cOymPyx
zjjBb2bAIhSES9rrH9+jGJyxBDk2CbEgdFlinMghnxX8O+sMbOElywXTLamrhVts2PwW17UZeP15
gXELioUsgjiHQgflrufR001RFc6FkjQwAS0LExwI1ejbgDo0pIHcukwmaerOm8VXwwx4V/QNtiA4
ING4llU4ITlYpbrGAVz+aLh/gc1zx+pA5nPAvI+/8dvMcVWVTabuiMq6NKhlJVN7aO014l6TJIZc
l5C69pnscABYniMcDMdlRV9BW3v9vbI95wRiDx4X3R+HWRaM0n0dFVswC8lVnmvze0qFOrROMbg3
Gg1m6QVwsitDzNDoS+ZH3ZqqpjHapSM3lC2alaIYqLGy9oSH1L8PKggY69RjuzaWcXlAoqRPLTWN
HPUDTZ0Wd3dxP4O2Sy5RpZvrwEtySDUzwdEI5XCJi8pMbEqQPSBR8y64x5JL0NXLnOErw8N+iuiQ
PBVl2j81CbzBNhT2Q+nE5qPryvbOCKrkdo5myLS2CVFRB9huoTftB7patr5AGD0ELAo/p9prYV/G
Db4tepR2A/JJz6i1T7/MvrCSvRl3hb0rbB8eZpnr+aphyvWzCiNyw4CcNl6dw2MUmtA/syGj/cJi
YL6WydLnUmsyNJRwR/Nz6WbJUyMtviqJZH7H0xd3Ug/tmzYEJ0KBInKcOEyyyUgG/ZRONE6pUVM+
EQFEw+cZmE9hT2PEKvI5PW51a3evU5z695ml2z32ApAM4KOYrLTj1Wgm6rZIQ/Rh7aHvwzy2jGf2
zx2cjlQSC5dNt/ftstqWGFAnHBMmQWxf1eItgin9ltazHRBpyhqEmzRcW70TvyRlPD5CJIFmqNyO
cEbYGSFwI/hSdSN9tQ7agQXYq/KJshyrjLwbv+UMgim8jdfdlFUYF3KJXU344M6u9BxwIi+ntsZK
RvzR2ZVUjn3DdKI/M04DkJtDmXnN3m9tst1GRD37Cu9v8z5j9LrCSKMOfgmiHY8xq9tK2TbeKzTB
Uh8C5ovB2nCi2ICem7g+OZ2eR8vpPcroyMEgthp5PbNNEznkmErlxD9F1gTTSQK//Najam7mQswU
QKPx+OcW0z6AuJ7xwAHBcXzC1u7w+ZrA3qi86b8LQ0146lMxvPQRQI2VVcBtWwcNC+AhxSpi4NZP
kxvLQOhFK+yj98GPS+s6Ixv5Qaty9OCOsXcc6AUhkyMIklXgxuacIrvWJrtjFSB5B6eBfw1BEcS+
mQb7wZst3MaBvqoKpKJQDmJVCZxyHIm/UNHvqrKl0oQVHh+TT40KNdjLZu0c2laypbb+gycDB3Ci
sv6HEVvE6EyE5rYREHtbOA2uySwWqhIbK6u4dSq7wTvpLladYDjXzpC+J4Hd7evSe9O9pvVFatoR
Sk1ZeDEM66JRZBGiFsVV9VTlDgMobOrqVlbXovia+bgrDIo6DJhE8HSa65zgwFJpZa9cq74kTZZv
21K/MQEFv5E27q4WWFwnewQv3bhXo5zPXaEPYZpzVh/gnQz+oBivj/l3YsTldZrLfbpcoygzmKsn
rEe94cAwwTygiV9el7kFKEoa5YY9362Ds5RRS3exhZqvVBwRoKi8EGxC7dX7Gm7yWVk0nrEeNKu0
0/pY+i32LVKLWy09emg8DdbQia2NnPHw1nbpokdNvblNSu9nr+Yn6TSScpzxelDuhaTyxutdYJvY
EP0pZ2cZ3mqBmb/q9kY1fI9ZE0OPCLBz0A48hXfBRBlfh4442s2rjNIfdJLe+DQ2TCFkqBFbxaiA
Dsbp4xAZ3B0YxBTZK2bPXex1TOgo0dlRy/sKwf48hBACPC6gLhzvLLSfemoOVsdOTQPbEQfshFv0
xYjYDl6CCo0eqXXfttxcQwKteO3aNnrVU7kDsvhOzcYh5XLE3SqfnTA9uxHkk4bhkI8h0TjRqwsa
/Sqs8kOSCKJe97H/3FBW1I/hXuSQewN850Qdf1jU/PntxkM2WDV9d8J6udJRu6m0cfICh3ZkzYd0
CFlfXevKoy6mgArHYBkqlqwZdKbR+xZc9ZFn7gWQ3Cg3uwD62wKBY8+7JBDuUnVTTlcJjSYGLZ8M
GbEDX/IofG1BlOEoerepU0WqM7BD49m6Z4m+q2V1L3V7IESLiSNaUPVajJsikNQ4LUaUFAqzldCd
PbtMyar+Z5nljxY27dF7LwJo4+QfaV52obBrdu0rs7OsC04TtPOG51fOA0eCMhj2UVkH2x7sNsGC
uF7CmAWudfxMfYeiS9YRbJpX4+mVubmNFRghEcbOWURT8eWnZEbiHIZKCIJ7HbcZQHwXl1asi2Qj
/ITUj2n84L6DIoQThFoUDrG8e59Eoaa9PfZbUH24F3LdNK8qi3nfejeio7BzVf9hd5S5mmVnnPsg
TaCGenm6mlB33lUjx8+Z4Mw9htNg7/HanAoVg/lyq/ZliGyGQIYTD8ek7qvXGkPqNnAWOqBmMI3F
lolF1DGOcEJLMNLOrOTKtwYl2ASF2XuGMnZVMHSGsYpz96VKy+zRyueMJ4ChX2KcqTHHDDbR2LVw
ZjgrruzsAqPdkMpDoCTRY5lipTJzv/3ql5AoUctev2Y5NTFHx7TA6rNkzNi7KY/F8JSWiPZU5Olv
+OH1Z+E5Psj63seIxd6P5PIg1YtVu80r5azowxVNkD802XSxI1Ao74HDuxJgyGS8zlES9/hNWM6s
gPpLlVlZDkDO6cRdankplV7NiAEvzSaoHPhZWbhqqijvE2yZ01NWmlOwk+aknEvTNpJ0ROW9YXso
cDbLXLDHqYpzWufqbUyT9Gdrl805jKP6vp9BOmV+yZjaphV1FRR5SPIVi+u6SPiQxZPVUAxEGfjB
ZbCTbIwsCrAYZLZUazmVLe3EQZS3hyysxW6McMLrpnUWw0o4MZ3pGks8uE3f7IVbJLuxlvzOwk6e
7bpzDmbjwPaUoFkhyvvfE7e3n85ImRGdywVRvtBRlCZiAqOBKdNPRB8SMMXuAEfRBUbHyGzw9L63
LQ/kn2lbuPtVSXaLfglvF+O9YlQ6Asgm04hLdu46BwMdw4E7R/n2S0gega0E3RCAEcpU3IouK9Ds
BVS5waWuofHxvcIL5OKo5t78GeW0IaOpMtRrtAUszE4PbZXG+7zvp/epSb37KJE46/kswXBxg/hV
JMxhGTUnTI0Tn/rkuYUz7rpufisHQKLEBeOPtDaqe0cIKTdaZNz6E/zeuF0HcT+hadQb14iNb2tM
gKC7oUUscWRUHa3ENDgXiQv30rlD8+aPbJ/XiZ0355k34qpP+4UHUQzVpRLKvlOQ+Zkk28nw4HtT
8uCWRXivQ1hGDcFQ3lRLqFuzKMaDUYTIWEZaVjTHU9gA9q7hJqa76Q4Gp9iDsJmvga2nr1bHp3AF
EbR/n7oeXabvU4qOIv/LEh2T45Hx8fdAee2eMXZ019pKfY3wbW+pC6V+11KcBfIZmirlatZ+tKbh
nPieeIhqP91N9iyfZs8O3svZyaY1KdjxyQdaLhHVyuQ7Ttv0UsaGc531DUgEMvqQ/Vhi+Qx2ODOo
/uzfBnfiRjK04YPhOgO0MjNO3spmcrlgG5qTDeIZ70bZimFVGxjGmigjpgDE/wJMtt40OQ6QIvQU
d2zh+TdBoqbPiGKJehV6DsQATFZENgBLdY/RpFF/MirhMwB8QMGxUUzTXYgLaRdMnn6eXXSjoK3K
j8j2I7Y5YzHe9/Wsnz2nCu5j2THJtsny7Bnt6GsrSRDqApxdd0I6jBx6RY4STb23sFrUCPfYX1Mp
TvCV+3rfd1LGx2GKkmlTGiFe7g5fz2Nu9P1DnsyYanGescNhoMzYCofJAO8NUQsfbdw9CPJAyJLu
qLrNoDHvrMPZxNLc261Pyy8OhzfdCSj63RDRE2m68XgSYFaowev89Kisikl9bYvuI2EDjFXfC637
fAha9Lawp2SzpCL4koTcnVws7/failxiq5a+tx2h+DTRUOzmDuVswsImulKeomCNDVNF5CJMqBDp
2P09lERXkg+vMTQyp8FB/hZ+5RDv9LAkUwqbWr48d+E887EPiTXQ0Dac2a6xT8om2M9sAxm8O5VS
M0XYmlhumofip+7x32ymZIifevKNnxL5+3vg27rDKAVyrmQkwj2/nWo6ZwjvbeFrFrTINuk1Jozp
yWh96V3HrR6XUCG16phszbNTh8x9FtYwltwYb5bvq/gj4nx2b1YImcxA04hgNqehYjs2dCggTkKd
ikIxzISceEKreWjrHTLDwmWjhyUBKGHWH07UNja816TY5nY6PfUF9AUndskJVbDvWMYaiVOLj4S9
jss2vQUbmm8rtjHxZvJVQGgVABK+WzV5zJqTTqbXAI1IR7KS8jAsNqIkJGpQvDJsQeYWwr7PaVXG
yi2sAhGwGMdb5nYaUAVueUjtefMxJRKnqd/HpyiX0Q6HhkEOLgXoUdQ2HymORe7zUEu+nt1bekvT
pWtsYqNkCG9Bk3gccJ9xkk8dvA02oom97xx+Ws0n72sq8OGz2lsJYDlNNAaLU3SVcULbWm4X/nBn
3V6b0DvXYyvrj3Im4GXmoPs5gjnTS4Vwv0uqzl0AxuYr6Zx85wmv30tyBQksdnKoxKSm8RwNLUck
yBhU7OX9vU/UDp5/Mp2lY4MYA0AsyNO43k1g4vO10GrYKhRZcJVUFm5eFVaHkZPk3hT8NbITUy+V
y3fe5fhjDDNyfGkh3F3Um/opUXVwl8yWGungMZIFuRMo7u/x7ZR21psI+vk2trqSRIFDOkKFobxF
8oC47Tf5FUWezglzgY3FIBDevs5N+6WVM3fvxG9wF7Zlzz63NdyLOeDVIxszkb2zhnDahXlPzp9L
HU+twhwRjZk659bcLDdXb2vDRgQdbrln/AzppphCEuiJMxdHoefsxe/y/rtO0nDH3se/9f3RfWA5
cnaz4U2PtcIlof1agXHI/OGxNZqEg31o20cbPj9IfUvEbz5F4q8kpImvR4ngku+HSKyKyixvKlbT
EwE3/3bgMIUfJAwxmzu+mZ89IHOcJFJCIfgvaFFh/nuRBVDRjWeWBkfUPjjSGTkBHOyz7sFJquQ5
zQx9iYzE+/LNqbvtemH9bBVeHWxPHCOCAYcr72HrbA3tWi+NDc0FM4oJvdejoeXolswhHUx9d56f
dceigpoes2nDN2jAN8pxjjmzOxPIxn8ViwUDzY7IO4O1HW/mmldmJVl5Ug7LdnQrzK54iO0ifOzS
HioQPcKEbppU+zQtZQ1mE3vEEMr0ep0XuiemDjuIVI47ZLe1a/8MAklxBsTvJNoEdLYcJncMnvPe
lTSO5mHF7N/Vzz7LY7cJnTZYJquV956747T+j1liHPBsaMDoHOlmsBIM7RSdz3jfR5tzr6jUUyvB
RW2sgBjo+ldh+fYf0icQsV/JY3/53/98rEv++TN37M/f8Z9n8SVrVf/s/vpVf2KX/f8BK7OCyA//
XtDOVfrxQ39/N7+q2n983x8DU/c3xq6RazLgdAMgfwjJ/6VjmyY6tumGXujAwUDh/kPItqzfCLhF
EaV1rgO2zOVh/CFkhzDLLPL8ThAxj3ER3/8dIduhHe8XGdsnlcu8NghMSniJyVjR8ve/zEs5Tcap
dCp34+vyBHkdy3RYXCelfO8Ujhs3MDdg5HFByZ4y5qRfe4H5nMa+eU1b0Kujs7e+kTcw4ac91dHI
pZCr1l3b3WYcLtY8FYwf9QTmmHQRfe7g/FhpsUx5d2aUv2qv3kTDdHIipJ8Kyudag/exdXb55W35
47P5P6gRua1F1THoBf/212cZOo7lYcKB8xa6f3mWGc0R3TzV7oY6NNIePf6pn5Vsbk0/+MdlwKce
ct6/8Jt4ny1m48y5l1G3Gy3z6V9eT5OHQBttCVO2o/XBfBk9+zKRA+9ksP375+Quk4Z/TiAC13dx
3VjLf5jDu/4yB/n1V004okqKa4xNViQFYfwOf1Y9H0uj2HS0IwAcsSjFROrA25NvtIRXw72/2mkH
33PSpjD0dXeYOcO5Injjix6rqjz3OcGnaajv/Tk6JYa+qv3gAx8+ANVo3dcm9/gqdTZSZV9j1VId
m8iVPcKK5+1B13V6dXS4AZMxz8etawpNs+9Ep/v8RrznnZvW0umOs/nvXwzrr+g9XgUct6bHRMbz
PQof//xixF6QDnDIo00dhuRGGcEkLYBN9aNZvD11vI/q16b0PwxsoDba+iho1SOS8aMw0u+/fyz2
4jH48xsTWGQVHdYR12YS9ZfHMqXjmJSJl24paieh7RTkbBqJMM09eT1axRewziuyK3tlmcAtzHrn
DYgAiLxklCP7zunlQzayS/FazErBx5wl7+WESFZ49//mQ6UmPnS4IBjiBYHHTeXPL1uVheH/pu48
luRWsmz7Lz1HmTuUA4OehBYpIrWYwFJCa42v7wXWfVXJvGzy9bM36QnLyq6RgUAA7sfP2XttLYYh
tg5M7yn2QZjDjLkNXHTELrCBoglva8KAItfeTcQ6hKW41wIG9q1JsTMEtDuJp5HTQjUSlyRWaiRU
t31RmYvfX+jffl8u1LUQldicoV1gjYw9vz7sll8qOwyVturC5Ca0pbU1jOqVsvyyt0hE8+pZpO5f
EmPwaev+e1xNzx0Y5BGKaItG8/dX811k8u1ivotMhF3IJJmttB7VxVCIRYwwGy0nqlV9W//x48z5
Tf76QM2fZwueJpPfSiG4//nLK8OLnSlR7spoSM1sfbKenKZiyt/zXJg3ElEA+KEU2kROxFqlNHmI
0zw9jyKvnomICVbp7NGj4EDquElJfprCJD7qAUa11sMn6lnhVeGUz87kfzQEFWjGdBaWM7nJBw8H
IuamoFGMnE1fOD0xnDzOq95vj47LXIWwGNJWcgK8kDWna4PDfOHW9a5x4OgxapsW5exLLVC+zT4C
dGPT6fe/xy/vj85EmG1MonD69nCMBnyPvOH3mMilnjBRBuaTmUSb33/KjzXk559BsYmzWTJGZl+2
vu0i1sRIKiMLfQ1x7ugTzrCYyu7edIp6SXpCS374eCigrUdDf2OW0x4i17UBG2f2NC8wtj9XnkMD
t37nSL7IAJURWXAckuZhyJPt76/V+r4GKfvna53Xy6/7ELEHPpxh4JWTDda739QxcSEiSh89Nm/e
8g4OWMHciLQkLm7EazkkIZDqiaiYvJ+0C5t5z3oYSmMXT7mLtnTKdpHexzsrc7yt7Ea8CBCuVtif
4vu2B2dSlM2FXaOWLK1LeoNUvg3xsFoUPDNlBYIuOmaS05gg/jFRvfSz/xCQCA0Jgy0LA9CCgfXD
0EQvzHyoByIf01rq+3vYfff6BJZhGoLuE25gshw8n9lGW/rHzM6nDd7++9/fwZ9LBkWpRl1kzXo2
9nEUb/MN/nID4cA3ZWJih/WgUbvEwxX8zE6VHVPYrb//KPn39eRHUYJCTid2BVHdz581RKJsa5x8
q06fjIOOph3zSoMMx9aGpwBgIES8dFk2YmsJghyJg1o36Mxg2vn12jKMszDnrXQnuUtxmp2kO/7h
0f/7C6aQYPA2Q9DlDfteJYL1y8PaRZFM1+xYAVl2y1MVvf3+Nvzq/XIEhF5cBlJJXX27DZUew0HA
NbyO6Fj7kYfMjESGBXEQ8Yox1pbMASLgauQMqoJOntBUTEoL49x4ZTGJo31iLpWZETo8wRsq6e9w
ujZ9IilJGU8wNi7I+jb/9ONRv39bnJVjOya7J8+JLt1vi09cCbZWGyp3E3tHqv09szMm4ZhJqaux
+RNGQ0lNCqI5IgXuVzSwFiMolt/fvPlTflqbmG3raDJthY9aWd/Xps5J6f75OZi1Qt3T+6bYeCRT
OnXzFePb6w7KWEgT8/cfKn/1qTbHG4jM7MvIan5+cF1CN01FKBeEOW+b6sRgUFKa+6wAKdzYLv0B
77GqCwi67q4MzJcIJortomrPVbILtDy/wL4ILsS6anAp8PMy1Kn+cJGzwPXnW4OjguKQMpnfweFN
+/kiB62UudAbLBGQAMMICSdOOi+iJTb1gb3ATsuUrS3usgCDXDsRKooXdtPY3lMFQHIR2ea13nef
URBsyIHa+ND4F1ocnno7hhg+PJQZ87Aif6tGPV5ZWjxd5vyXxjX2TLrHbej0t10rTyMhL5vYqj/G
FBfDaD5JzHn1mG26Kt7kzGcR0DjLzmCq9/tfSf3iBticOwhRsHiz3O+1cRaGDSeWQK3qTt3qqXUF
umxlM0ZY+pzKghh9SeI21bq2ICuYgpxJUUO/8evrpuqv84q4Z5FmsO1iUBF6deY0YDOdVDyq0vZX
qVv3DDWqM79ugMqMLPJl72+qHg+6SuMz5WNjLwTevkj0L7bv3JAM+iT18Fz6xorw873mFh9KQ66e
RohYEaJM7fQeRB2OIr28qNpw1UHEkSK9ZIhxNkTQ45LYQgpqvXRNs9IM7DhRhhOxsc9zLd6WFqGq
YdBpc/WcEFVt6OvBKNelBbTcNzTOpSNrqoztjTHY2kID4apbxVtfzbCtRzXhXW8+/vAj/O0hNKix
eTU5GCKf/b5KtIh+UcQalHA4RyY0+bsuR20FB+av4nTuj/z7CPqt8/Lt//7fNGK2/3ug8coli2o+
Zf330sJt/vK1A/Ovv/GvHowOMh5kARJ0m64O69hfPRjjH7ZlkAEg9VmGTrPl3z0Ya9az22z/CMoV
AkfKvb96MNJEz856L/glfzR7nP9JD0byD/20QM1XJmi/cLCh6GDi/PMChb6ZkWGCuTxSRH054y2h
Tes5sXNISIRIO7RTBE9vaEm+1FHBJha8woeYea3F45ebdvrnfvG1T/J9n//nlXApCCQFt+rbXpb4
BvAMaE8U0XC6qKQ/uwn/3dhDQvr9J5nWvOx+3bH4LMvhfaA3ZljKEt+W5damGDKwYq51KeLlRKuW
LRIfWTK1kF8Q0G2dJDU2baQfpNka+yYxD7Hnd+etiwxgpH/ROMaHp+zgYsif5KCcZR806SUZAOsS
JvJO822y71IlV2II820wOjsJAGQLar2fXYv64ccfRWLsgGzJnRYDuC8hV9qN1+/bzAQxKGq1tqF2
r/woACVUteehY1sE5CGKJ+2emNmYUGa3uKDhTn5ENJp79PnHKWzK16noP4TVL7RMNy9oFwWXEhTY
vhk8Zxdl6U0KxQapZVysGclrC2LNoStH7TMLXbBo3bDeRnHUksTRgO2eglMY2s39SARZj1jKF+G4
SejRXxF9MO37viABa2zzqwTl3gmPeqJF3TEf+6vCrLurdMRTlgVaslZkYcuppj0U2e+FEwZ3LllQ
uKvoBpHwWUtis7I8OGYFU4shHc7JcIH2OygDDDkR0Ey7iGsqwnzvz0VPnCmc/dixltRk5mbQNbEa
NKmuO07yBGWuaUFmh9Eu7/LGTc7YWq/IWov3gpw3GCYkGFq9c/jxx6BbzqGb/0CZCqDDy8XWgJas
VHxRYDdZjwOfX7MP7werIiG8cvut36XgrpsCKXzPKUtGkmY99JHZd2+SNAKyxPFGQVxJFZ4rHVmY
dPKVrN3qsjPGPX4LQsl8TW1LBqnX9ljAOKMpOWhFfopRu7pNLW/SgNLJ7tAYlaMY9mQ3Y+2Ke52U
PinP6KDexQggthERpTyi1ozUD19Vbe+VT0njM2JmAUAaWD6iUSVlyL5VzqgWDZsebDHtdsiyXZ2E
V30QfHZIYMuASPuIXJVNn17FkeEdyPU6EGHw4rYQGrrSvBobtY+LCglRBZJuwAJm+kh/x64+TiuB
Ydr0RLf0w+KxQzvYTXySI3REJw7ceA8hYQ+qIDtSlFQL2OHraBDPXTWhePNfM8CoMGk+iekyIOXc
57Z4LeNlBtZsJuxEGE/VvvDze6Q/lHZejetPncc9BxHK973HpHuj2XwQaXyvTveRyOEt1RFwubFY
eAp0BOQCnROn7gkMq+adNtaPeCuwpw9gexwn3+sBqDzELG7e3wydupj0+ESg13voyYekhgsIFX1Z
I16KCmRmlgYZz8vGbezr5M3wG9rZxVh2K7yhS0OrXua79eMDlM0tk246M+IzpJlLTuFwMW8hw185
o/WGq/vcZ8qdVMO9kP6n6rRbIY0rq40+s4hCqa9PZSyIhpcF7R6RnU0dD2UFAGdyUDIEQKGx1mDa
tvmMbWL3V2aIxsAMXtqckW1mVo96vkQs/akjP+65wbqN0xltQwtYhFzRaIHYdk3UzWHQnFsR7Aul
zp35OdKo3gqLZmLHEDHmEbB8F7kATsk6e9C0Bxlj/DHuolLn9IRCKFTe7byE06N5y98Rd111sXtS
h4DoAwkCmKZ/k48PTMj385ail5WxyJrugrjpFar/GBFg9WiJ6LPznAskkp+xG5512HZDn5sIBfUM
XnqISti9N59zcq0y37t1NBvAHTetRH1puEBfSDBZIEwyFhp0sB3GYaAXuFYXlKrgRi0CAHxhR1ck
d82G4ITjmj9aC8p5fTvlTXtqezpWAQqNwisv5QiCASjDOWO8ooAHWjbWRVF+SNe6tH3jKsbFGw0n
33HuO2r1unJvvUhsI9Dx+uhuCr9kQw3DTxmwrcUpz041OAP2fGttSu0q82xnYRQnGcEgT+2dZxbH
yYExGrplRNPT4UFUw8L3jlR5Fqg9CVhoaflIOBExPBLhK1VmLuab1bT8u1MyXdSkQc93xGj90+B3
z5mtxWtNTx8RMi6NJH4dQWWipTCvamXDZuvip8ZPz7j0g0CaJsv2IApIUbCnWN4WSR++1mLaMtas
+BQIEauiqx7j8ab35W0quE6wbuDkik0Z2q8JoZdp1m3c3n5miPnRYqDypHlbtBb+JJM+r4Xu0sn0
U6e6E11rNIExP9YwP1y844cAOXEl3Nsu4ftkCmQy7lr0mQ7jZG0dN966wWO96LL8nw2Y/9917H87
UPw6qPzfFJE01666oX8pp2ZXz1+GnDnn6T//Y9tGL9VL873i/fG3/lXx0pFgRiRxujhfbZq28w9e
Bokz0nIxS4o5ROn/2DTNf1AHk+RsKypAxlhcxF8Vry7+IVEoMiE0dQSDtDr+JxXv9zKT0pLDKNNG
4dLmkT8OrF96a64edvQJB7VusA5ixJxGePhjoa8iA23+lzvzi5L2ex9PuMwMmJRS9tlYAYxvfbya
Q1nU+5m9Hvsyf9XKId8U4YTsKCadb+vTTPxD61X+6hNt7r1Dx96lYT//96/fLp1ip409SDfoSZEy
p0wfkZ8HKVkLikynVnXqIfLddBsYkSWZVBE4DMvEkNvM7ELgmaZ/lGUHqj2D96vFkCyRlCH/+/2d
+du5Y74188HHsngUlPgRZ/XlQiOlASoZMtSgSnPPOYHZW8dukLfhdkVr14xFsuj7btgqUdVzdQC6
RuPnvPbbNr7LEKodfCJ5Pn9/Wfr3Ud6Py5rjvOinEVPg8BR+vX/KLUURuaONiKowz5s+mUX+eh58
2gjVIJVr7sHI4u4o4lk72kQOowjl7ILBVA/66BMbOgSsz8VeBNoVcuL84LkeyRpd67ARk9n5rpnV
uDf0iNDGXM9fW1/GWxwpxfXvv4n8uxuZO+wo3huOMqbD//78VZxwAmjSGqT1ghk+qwb6ItrgykNC
OOc9uV/qyhYkqCzarK2utbzu34Hf5d6CvHaXUKkyuUn6AGNYvm4w/tNzsSk6Wv9Fc5NwaUZy54vo
Mq/8fThl1VpkxrAhXIQo6l6F51NF09gIplNmBqspSO8i05K3sRHtYG/vtFFhO6rdfk2zjhoQH1cE
7rRhl10SAEtwqe0cqynctN3Rcq8QWj7EDeOuqER4lY/6TVvZR+JYDo6T3oBu2ZDhvPUasWxLa5NL
Wihmu8AcAhnXv83C60YFkGA5pXild0zwPxOLhMA1FI+1hN9thnpK8+jNJ1uCuMQeekeaO2it2WhQ
J93nRXtkLLkRNMoUoVBYa94D+nndFNxGZX2s5+68LolDCNGXwuyjv7UpRF0vE2HcMSd8x02F/t6w
AkzQ8dk0edcNu/ACMay9gP2K8H4EGaQnvXFu4NNpFj6AqJnBbBRHyy5xnEQp7ykaHnFEwIYAPcaU
goTYh4z+h6byvNz/dDjmHVCY4U3UCoY0bPvbGoLqtaZVOFpr6RkpPIc42+RRL86YkG6NFJ65Ur6G
mjZ1hrUiaaLGwZv0n3aZVK9DmXZ32G61d1cwrlGBSUddKyxzYTVputJIJj/lQV7vOqLUH4lZT4yN
X6Tju9v28qbl3HWEYKc9gszyz8Q0VnAjoLQs5BRYawU944jELNo0rS3+9ML84tVnHZq3PzQaFgvA
z+9L4QgYcfOrb5TueI5trPEJjdDMfcEWdtJG2yVPReoUn8l0BQitOkvdaWDwqLTiIDEM3CVdXX0i
o5evv3+Xf7GoO7REHPQFjBk54/98ZQQzQDK2emvd023GOZR/ojfYl6JLVv3g/2Fl/sVtoBmEaogG
E6l630UkeaDb6Lcbaz2CoXz0K7Qj84xz9//wlb58yrfFKXHoxtdGZa1jNOofAtXWGXQpsEKGZaP9
brI/TZHk90Y0948ZkuHONYRD1+3bTeQJjYpCL611Zhn6cXDiBFFi3UaHapyseyc3EX/2UFdXgU53
mdTG7OSSWbL6/ff+1WWAB0ebQ5vLYnIxj+O+7Hu51lsFGQTWWvNR7sGjvtetRsGacVMGuThVWx9H
RGLj7dHTnmj77k9XMHf0vva+0EhTS1nIvpROaKT63vFDKu+MSWSvk8mCLx60JF+QcUYc1pQTGGn0
I2xqThZ21BlXoN1CqgQJGd1tmYj9Ya35XoxZtDLRVLD9o/6iHpy7k1/uBurGuGxtHrHAT+K13aTB
KivoFgWccP/wUd9fIsoMCg5EDDblmLScb79/AHo3US2HdZXY/qFBWrtP5dCfG7XX7rhL7p/uM3vs
tztNTgIrCnUfq6jCUvDtTvd6Y+mp7L114pXjCRE2GRPe0D/ix5zqRRJ6hMT1RrlnKWUcraoWLhvS
iniU3hq/rtpSW5BBog9y4YcQjxrmfZd14BLdSWbIUZLcBkecHvKS5SPaOkzEunXMFHU5akn4psP3
eAgwrywBrjdrOUnz4PkuASYdPTpBrhmGWsdIoVFiTj3vQSm8c4eCi8asio8UY8uTZ5bIR0Pro+nE
+OZqVr/udS9dJpOdbgsNdFmVD7lJcYBS1q2wkUVNaK2HxGJkHBjJBdkOGdroAGDmYHtkX0UlVxJh
EQxJYLuluUX8jRE752lKDmEofblqyPmNl1CU3H0zlU2KgtREIR2TVHiX4/jQOCRKnBVe1KR4EuFp
HUTSV1DP7OFThSPjFjwirlvux6FeidZw6KVSiN6H5HJtenMcz4QVgK5uUfHTL5L3BEcaVx0ZFkTl
eEb7ZsaCrGfHwLlXC/2MgqElXdzDHBwXabQIJdxiN7eci8ghaU0ijTo1DEHfs3qqgbnW/gwxiuML
8uTqXZGAxLe6Wj/UpJg+ZmVBB1mvB2vDtHLEsBV3xBwltMIGXxBOksLqIk6nE2DdaZ4a3ojjXKep
mHG8vwWYke+IPSAEk2xVdFGVdh2rKrxoozKgZawTB1SmCouNXVx4k9au8X2KNd0D+YLZttpbVUjQ
zaQ3K9y11kIrRuN5aFN/iaWlfkT1ALN2nNonujL4G2kPHLpIMSOUMUPGNu9uicbzPu3KLO8Tmplw
f4llYcD50Np9eT6R032jYdJ9qoyyeRtoCuubkawLuJMWfHt44/088wKa3kv1kfUw/RBTYKzye+wd
TR08DVbLsBwKJpQ/z27vqjEZVo7W4UvxMn1Jfysi0rMm092t7J3o6h9I4WhpGXQnTTcYnly8Ysei
zVCGkf+wFjLoNyiixzPLd7I9DE6WG6uOtnHSkOY5eFPEjZv6pUbK+AYhV3DTDa4Dur7TNrHhOJde
XcTr0UPeNBBYi/s3IHkSO+JijkLcZoUxXVa56R9qWnAKk4oKj6UbxPecjrOtmiy5dkl72ARu3y+7
lhSGfPDDtWvBmjJ/fDDWuYe8DLpTaeJyxTwRbSwTat3IdHIF0r2+C3zhH+xgxFA2ecmVqcgo6+16
ONP95rFKovEa+X+wzw0Qcl4XO2sPW8amcNphMWqD/oZYlooYfvSqCXVsIaJuLnQtxYXpcWfsTe7b
5qFhJu0vyjl2BEM1/dEkM+Gq6GK4MMQg4Y2H+nuca97V6HgCxWeFBCZlxZ1x0KXaR5Gfb4J4JCqx
xdQzmRixmiC2Advq4S4JC/eihitx3qWpixu3NerLQA6Yq7uEJJlbmsU1H9cE+g60WXbh42rfNjqB
w0FvTDhmEQND5kmBRQ6lpq1F11rvuaHx/kjg7WZgNWemhy0mr8yXMovEE4Kp9jLWRLXHyKeeAldU
O+mp8N73CCZtPZY4cG59x6wXBjdK12bjDg79LbsIXlypRQcMOopTw+QdhhgJTAgB40wXOXKmXGrJ
cTKIN49xxJ7XHRSmlU03+ZYR9cxUBRuu9NzZEndmXNt+7ByLKhmPo5b6L2LIU+rKIT4gTSsfBwV7
1AU5cA3/iZlAPPMgAz3Cx9iEz2j+J55QgtHDrCAhZSrcfZqY3kXNOOFcx3P1QMKL/2g1VXeR8Gg/
aZA/FmCxOcdJUtBorRn9GWBHc82GwoFNcqirvARQW9lva0cOLPTdtOrGHGylKLZpW4bY+6kTOAT1
3rGTjkYoVgBjMikoDbO8Q70VacQP9AkUkMjvzTcrMbSz2KzAortxeDbJMZWs8jTq+lbotySSZasg
s6qdNjgExZaxsU1TQWe+A1N9ULXoYOspFHz7EXi+QC8cZ08ZxGS+ezK982ORyetr+FZWjEaLc7AV
E4hS8ZBlDlYoTuVwYrVmScKIQTirDwPbSKrsBoqxXJdtEBMFGKrPDsPeLT1hWJ+zU7zsHeYvzLLY
C+NI3OUMsi6apvbvZkIMmhK7ItudVwg7Tt3BTgTwcK8qJa8rOKZnEijeQfMy73wYhvq9tmaOcFcG
AdFsk3/ShGl9GINw3xh2Efg6aET8pV51lJ6jrSo7q9jaLZtGLaSPp3Iwxhdj8EglwMlFl9zW+vPB
cey91IZpg96oW2PSBEbaI3peRIZWHHHLQBXMzOaTtEubQYNTE/QyJkuCJgxvJTGqwPJLqg1OW+eR
o4t37qUmZHJT78WRd4mpSK+Z2dKqZ5MpCggwg4aFajOmPiGYCNlrZObVU2SE2X3nDAhHUNGXFYks
Gr9t41XWTd82xjEWoXYRB3G3EWmfrgtQqt0i8DTrycyyfDPhnoQfkpG6lfrmLWTO7jRVvru1YLuT
NOukfKg7RcaadQC0LPaU6XKIabCtpnCIiKFr9A0zteTQdD6cbz0c4S6mXbT3VdNu0KmjGRa6ggdi
tj2jDJ0zxlnsJGDGrL5kB6u9AxooMjTqTCuvhyFO38yU0VmmtcFnY6ftvfI0z8JbxlAOr58TN+iq
gn6XQzr+rHKI4sAFteEMBx17rWNl5JQVwU3Y4iMtirA6JMwK0CZ3bo/NwGw7LsVxSGRNGLfi6tbb
E58FVZfOV3w9YIXMsWoLY5eKvv+Iy4kQZUFjnm0v32RFoXaAMzL42nEZcUDWh1Vuwho2654fiSju
ap2EY38vqZjXRsFvmFWORgS18uJrsGnVcyH04lLoJt+jafpTmnTxGhd6VG3QLfbvgwC6uWiJ7PyU
NfdwSlr9eTKR2zKmGiDYWGnbE8DKxOja14OCrOtOP1Wp1U0buxqRVZqGOe3dMGk2kSvYEEMzn6Gy
A8Eh2qBS/p0wNR8zFDr3CcKdo5EzYOIlTsLbnMqXeUs3QOqlFP5s8Bg/l6DSThMSzS1VBiYmJoT5
3pqEcT5aFlAAodntLVm2zWcuk3xL7hzfnNruOkod52U0c7IjcCjdmLoxrDFlVx8Jvk2wq506lXWc
fnLM0i/aWNdZN4W34F/x39pB055TPw9uWry2FhumJJGw7ItlASPlTk1Nc1tolTBY1IdyFXuauUo0
cmqDjmSfXpCXCsbSNDdOKFgM+tnwMGbl3sigQwRE2J8lTQiGBVfAVc7INUIBOzkPAfXLedCr+qlI
MGtAjnXe/FZDRay6Acdp4TlgUTqT0Bgi5/fwVZlqEU8XXna1393HJl2TQRvTQw1L5+S0enAaRVVe
yYmdorZHx9+zJs5mxlF8Fo4LbIMI+fDK4Mm6CjRl4qzpyGgh0FQ3CZiIq2wW4mq8Isu6TqunMiJ0
eW1gfYtAo0/CXc1j3rsWocsKEjIG+7FiKKTSlOJVlkYH8MJ0H3rd4TcUPuh2JwYae8QFppOIRGoH
w1dn9mAgEzhHwTY9i8AHmdqjl67WgWzIx7BCE5+XaKJhkyojfRhsgtpBLSMwD4gVfwOj7GUADrNM
bJ2So+7KkxZ1nGPMudtOZ9CBRNlBfHNJ+uJKm8a2PHa6pLzUHa+8pjXgDQNOoLSm0aC5YzUd3BHT
MXEvUo14EmMCNHAjaNqlsOhIH/uiG/wz/l58H2phOS7SLm+cBYJsAuNILtDzOdvU530u5a4p+zmS
ZiI0F0PMgMJEUxD6SeLxUpKJchWfaC14ggAv4DiNBfWwtFV353l1ekH+wnibiKE5FQkRLr0mcM6V
igDGsYFpn3HygjptZ8NZlXvVdccvdeaR6z0uQbRAnRU9qYgpSL4HHRLjZ4DkBzdxGxIP10nrPOCc
KjjL+8Qp1UlSLQD4mdl6JLikuoAhO16U8ThQEYo8P3RWJ8gN8FK1YycVlIVeXlzCzg4uO9conxxR
U8kDk3Veo6iKU4bBZvaQQ3gKGSBnzr7JO/8GCthwOQWcEOthgiLO8uTe1SXCUCzm/p3f8sTRxgrX
wgaQi/p6SiBHjdaLFulylen52ujrYInPdFhTorgbIfMnVU7OQjObYdtbXZMzH0XeYrid+zG0Q7OJ
OcMeWqfxT7EVaxmDREz5C70akt2YTWz7KRj6aoTXS7t4ms6gTuZ3Kre7XUOu8V0OyZLyl23tkyz2
F9XPtF+ztF5tXRXr2kHR0Pd5s8tJSNyN2EJOwD0ItzJbUcPjaJPwOiXNE1Wgb8h6YVYTiQWtO7FY
Dt107qLEe8Wu0b+IWOa7pJy6tR9gCS0x+i/TuvIP+kiUlEuLdpMIz1u6RcRV1WN55pAFd6ZHtvZR
TkYI11uXwy5ktrtRWlNsslSAnmwo3N+apMgJrCY2SFl5+kqnHYeEOdUdq32Ya69JhHlzYTLUcK9F
jy/8OHGLjYXNXIk1APUUQ3CXk3Y5kFek5+3KCbz0wZk5HbFBLsVokgXr5nrGgcpusmsHfICBhooz
0wItMLFxTPNJBtQa7LpJ2fnemlDnT2UCAcGDnZxEqYxHhzrsUFeht4C/wmuEbmgmRF2afv7eudau
xZy4EiODdaPP4XALj1gdZFHlwU9dDkq4dBeBKqgjPHMF2MDF8GSVoC3QyAjgds+Gw8yeA2S1ZivT
tkCKu6UG4GjZJJlGv4+te86KiI2LrIjST5ie08ZrECjxzOu3zaBBAWp9qnmDSApDebA1ad4sfSzv
Bbv6CKZJTwxjheDTpaLuypYMDEWmuU7S+FrnZ59Z18zfgT8RCOQ51XmIM3pX4RjEbhXrRGNL7TJL
ZbGpWXQRBBfBA9HE5DtIi6nQGo42olVbBXvdhEldRGNEBqmjqm0vSYJomRasBjHQMFFEXZpVWt8x
t7A5NYblYyft6FgPAscID9sapgATjdZhXk5QRMBAoSW3gLQRZ46WVcbgbjk24zZIPGAMiT5e9Ian
f1aNKG58v52uNc1X9wxM4ZJV3tSOC1AEiM58aCjNwJfduZ2U7xMyqpXEJ/VQZb5zmdhiuLO0snlG
vgP7CBlhuyxy9v+FxDIgFiG2ryVnHqJHYfH5Swh+zR3atAYgmB9Jb0sIwbhj7MdvMNZlkW6qsO8u
2kzpxyTwSIlDxlX2i3bQeSlci4BVeHvRRZnn3iEBrXIj4sI/SVWqg6y4OsoU3UNHzftzN49YFkWY
kqmaj/jJ/SYyTyZ1OTMiID1nvh+Ia0KvjGWZGc4hH5mL1QWRmouC73QZ6MVJVaZ5m2oNZvLMcFs8
1Z6hv2a9rX942uTf2FOabuumsgEgdq+Ob03HnpyWLUG71pkY3fAaB+FwKpq0gMJUiU0UNJ+aJsk+
pyc+Hqcoh+ARgBIXKG7IAS6AHKT5nHxgRN11hg3rY5xlx35odXsTrBPHtrbBPNXbTnMxeYYJ1xp9
dUsi7L0dutFV0ufFQ6WPHJd6I57nCDkR8hwZR3FoSs/bGnln7Yl1mfvRdXzO9RIu7EG5ibQKYExh
yEti0vstEVUhgYcedvogAikZNZZ9O0gZrxrsqFDw9fApNT3zk8fD4cQOTImasLQBqo1hf2NJ4S7E
QNd20zsZoCqOqyRSu25W7L3SqTd9q3mLEPH0zudosTGnsbwImbs8WxJES5gHNP+UH3erJLRec7ab
m5Qm8itNgtDr8IxJzX8ZSQFUdxAY9XNnYpKSL6cpqgCEZSGlRRnD5ps1kQBTQmymaPym5qNVZYIb
eHAZSb75sS37J6XTNiUVMizUmsqohkrXtavRgeU/r5isVITpqWwzlGb1HrIiPfVMt84LbxhXsWKy
WJlum0IV41jUNQPuGRPLXkuqhhHITRfZxpOWC7vcVDndvpaZy6rgZHmPGJT11dQgDcJAC25dDcGb
Guvs0fJ7/7WCs0XFkZf89INmrNo4NfMFjfCA50jkh9QC3LgAwtnu25zwH7eUpCCZXQ2brPTt/KpB
jUGLmFAz5KOdWDp5AKIl0i36OH5bTIshNMpTgyT/EnFmekw85d1nmAjQ0gHXI4o3yPuV5bfhqQOm
/gwQhTyJyh6HI6AnqDJ5Xpsb3e2iR7A/yCpLpPze0MBTwXkUXFd6kD+WvSs3Zk/jJKQxvWQt+oj0
ZGm4LE90CginHWsyNXKL0CbNpOVgmYF+B9zKQMMb1eKVeOp4R/4QnGcElvEmzecZc0n2CfxKLT7m
bV/YR5aThKPVvFSmte9dGmNQv4Uy7Y+cPL2LsPNxGg4V3I5FSCjndKVpQ47afzDp6dYlMPu93fba
9ciElPFRR3FAOrZsDkHapc/EE033EXxmCs4hevPAcZLbh/7qv6g7k+XIsSzJ/lAjBfOwbAAGm2fj
uIHQ6e6YZ+Bh+Po6xuyWiqra9qZFUixJDw8GSTMD7tOretSHrpjsQjARLhdDwHBCo1neHIc8QGSp
gVT2FZlbOu6a32nEK9gvCslhmugpNVzsMZwCvWDIbWZun4wS1sHivPxC9Llr12msEsyMFK3mG1gi
L0tosnci5/kkGgvcb6PJOQ7rdKLdiAdlT1NZl/hqzMvezmAzuWVF1Yc6p+n7SGjCBRGbP4w4nLyy
7IHqRDIHT9GKwjML6vI8UQKDXjeknYSvKpURzBK0bFbR3NUzS9B+sFAD4QL0r0gp5hUl5pCmdX8I
xyL1OHYnX0aGHcFNR1t/j0tFop/XTksHVl8Xnqts4o1nFxPok57GX6pHbiwZlnXZJtUqXiaxXopJ
pRN+hvbY07hOMpti01ptX+Xc1FY2ewo/k8hgkobg5UcG3HMy9Eve/LjeCtO5iz5F0EIS4JglO6ui
cmY6xRr1mBmkpaiy4uieNfg9iyzmoj9QwYxQblOBAJjbgBx6ZN6WXnG10mDQF6QxRdJm69EydW3V
R+GzZjOJjftCjs+L4ccc6Mu2dyzt9T2Bwno9mGbFVaQ3GLwqdTf11C0D60jUdUvx5wOWbjl4Fbma
dE0XBR1bs5waVGUX+ZCfpqeO2wySfjOEzXGw7QkYoTVHsluJWj1Ids4oMVaN/QVFkTXjIOv5lz6p
iMNVg4bp9w2UwaOzsIxY14zY8BVA+HEXjvLZ1WlMuWg/U/NY2PEWiA5t240MnDBHtZEpL8vnCTqq
ZV2UCWJoKZRwozPy/CFWWd0q1ZJuOUFsKuF6xXgfWku7FJlh3vXakj96bZTedGGlvh6qrS8vprRj
lrH2ZlkxOBUJjIZ8FPF6NtP0JllG+4ZFtQ10u4D7lELO30ayVGx6c1DuTrTYfk2T5coxl/kOP9zg
wJvXvgrY0Os1p/cR+PLAmKfRDZkQcShC79z1MDj3kb4I35FUilvTUPJYO+WbIdHFXuqxXrtOy8VA
SkiiSqUjTpNQ5+3C/ukriyLzVc6KdtN3snOO2uV3ywbOcHVJbc+xLuE6nZrhaWaJFiuYWzp/VYBK
b+aitx/lIil/03a8L5083kqrY/hPJ7WYfSzP1P2UCXrxaFFyus/mSr5EgrIinBPmoqB/yfUepj7j
x7IkxhvmSPOXPGq8AKmQss7ciLGmGLGa0RGkaXu5zqiXT8FYySaitdvOAH0y7HFvAkLDWrW6aUWs
+COvNgAfK78b2xrG29z6SZVOpqsNjYBHy9ffzkNkPWCGiluWdvONaXR4zyqzuxiRyfClxBxs/LyS
J5BRkPSQjzt5nUdxcQGqPK7lpql/CRo/g2bE6kPfShKwaK93I90IPh1hedC0MYfSSTQi42QGEqRD
iNxnpknpC+9hKqajpQukQtSvVYI719VneJS8gWe/NfrZh1E7XDUlUve6o3DxKqIu6GQ8qKYTmb96
JxvpiomfAlSacPvguFxqrKDSZD8n3UxFaj+vEbqL4LlH3tZCjmmZhXPTgEJbO3mbccizDPtLmiXK
wpVB/5jGYrrKyI++3jr4dYxEsa5Gluh/G21w3izHSf7UowxcL2pmc2NxrV/rjZOvZ8W0nmcmfdPZ
UxroSq/ibk4lvOCRvZYEJimuyml9X8IeZ7BSdG9GSa38SGMJRUhUf/2vpZJpVB/LcOWQ1/gk6aCe
GFGZma2FqtTJND9/rAv/rz2x/x9lu1Q46v+wb/wPq+v/7rqv4p9G13//C/92uTrmvzDfq3hZNX7f
/8x12c6/eBkYpL5MTSaq9Y9cl2r9C/spcJ0fax5NIbhv/q/LVYfV41C+QP6YCK0FueMHX/Tfc3f/
+fk/w1R4Gv5rPhYPDw5Qy8AvS4JMx8n13wwPsE5HTIidtlHsuLmgN/ci2fGzUPNM89LR/IzkZfIx
r3Z+PSxiMzdjvKbA5KHXmf1CpTbNb5L8EeUtse9FwjNTaw4ILznZ9vW5X9TilFLN5qhtSI+2kb9O
I62kfU/Zlz6r7qyQn4raaUeJPMUV5bzFb+KAvh1zerSb5GCE00lhqoEqRztpSuBqbXfLQgAHRAop
KIDpIqfcjxnkoTTTFtVXCZ41KEFvpctbsehbFq4exXbJFkdxfqhRtQ4/H1k6zb/QqGxKFLNhV9Pm
ClVCZWCz8u9pvPbmSH3grEsbxpmuL3GdmiaDUmdBrqbNl/2HX2gmvNKw2dtYBi4LIGMD5yZzck25
IIpkDeYdK88r0+20GZUz4H/8ihP89fwyNzPZsYgmsbxX/LoWv0x6BRcD2n15yhcknyEZKTIyWgIe
RqANZeuTJTskkKxrQ/ySuWUGemNx5rC2nc4EGjKJr2o7H3zo8BanZc2zM+fbTNVwXbHNmXra5rRc
qbzYtm+Y7Bl0pr3Vp5epwUIkNeONXbgMBOOC+oaqaI5eXrbHrEZe62mljQ0ahKtqJrzUSfuBOik3
k8WXIpzDHFkZeoE4O8KSjwbLhrK8cqg6NBwNn2PG7BmpdExz9Y12+9ITjBJezVwTVJ18GI3JG+yU
RfFseQ7GSG2yS0axHNjZmrAWr77sierQfjPs/o3TeD2m3UFKh2oVqqCQkSiKYOb5PZHH39Iu3LhF
Hn5nZMydxrqEbF0d6uoDi92Wy55FP1QN/aw2zCUWcY7uFz3Ikob22LHr3pdo3qdQd7IQAnKs6YSK
B3HS7Qk0kb08z58w49QJrYlwAztIOwXRJiMYGhBZDe2jSVqbCbwzULn4x711XYzm99SqlKrGx35u
vhSDg8ySrZK868ltGeyDiCZp5XaWk2OhddtEBKoGscrOf5dljdoP8w1Oo86xeUFoaveE/7aOLr0t
TX6GwhWUFGd1Upy6zhidOUis5Yz8G02oyiXPAL/0sXbJJcjv/TQf6ilBcOMraLL0K7T1GItmqnhJ
o+cu5gx/ziRWUdUCvrbeZhJcVtF9OlF0muiAjQDMAx+X6hUQhMoSgNttGs1K2auarPHZrP4OEdRA
lLRugQnb+mOZw4dKGhFxGv+cHhYqN9cEpHzYX4nqbDJy71w9bHiDzzjpPCqu42wFxH+/sg0cFIXe
4oaXaVub2PdYaUTbcih2RYN7fZxlbGi99ghjWvm6GE4R9jTECjuX9s/B3Qdu+SRx8E6NKv6uSkc1
Sw56WC1Vu3cS9gb+A6i5cqOsYYjsl67QQNZDBJSgpJP5zki9l4uyUrL2hWrccl1J/TcZgWKTJBrc
v8pkl6IrhMgJCmyKpNjLyhx7iiYVHLwo5pZbdFidkiBZCb2Ovk9WoLbiRY5G8s2NZwssf4TUyI5w
IxsCH2wZ75h0SN3L3O3rNzynd6XtFhoulADB2vabmXCSPulXuQh7Stg5kvH6/A0bdFUWvBUHLBLs
9ZNlB6TrbhO57OJocAVXrEDk19HgaCVI8qjhZ2gWJ0VS1nGX0Sckya5sUXDeMsJySiRSmpNmFCg7
ZfprTDB09La9sRKiZig/6zLirWtoBzVWxlOqOS+qDqBZmmg1mpRYRn5djk3W7aeepJuF182lJnxB
uSCTXzeGZ4TjE1NMvHOxED7itt018fCrw2q40PHgqnVGf2E7USk0nYRZNkeUMMU8oAU0q0V+a1tq
UlUZVahu7M3SzbUnP5/lUZL2wHtnL3M6oORN36wbGwLJc0ujCnibo+0LM2mveT9pvpE04c35gQWw
g3gAQOBnoIQQYTeukHMbIpYmJiYRzhMtW4T+2bNpJ72a16VqNev5+WqZWgx8bOHcolDBA1OVAdSh
O1qZZbgl7Q1ub4zYktLFCRYDLaw1ERRxrC1XqudyQmZ258+D0Pd6n16ldMnWdihJu6aP6JbOWqhh
S8tqILH3tKuQ7O2Bkma8ma4cLeHQQFrnut9beyetiEGwS2NMRhQQWacdK6QIOFj6sTO0+I3tzrEK
IQRjGUPmDjNavp2i2CBNa9SMlEC+gUJ0bjQqJqlO0lj4I4AKccJg53KLLadbzXU1ETpOtwYLBRaP
yiozqo8sBVkrd6DLUk7Ta6lZSQMLBbkmzKWzfnS5ntCb9Vef2ToMJWngiMaCWlbqYxsDzjTFjO5T
cN0tDLU/VxKuDQiAAHqpWQTpiyWs0PQvx0W7XcWIGDtDKmgHK8S8Zk1p7rskmW86OrzdESRMSgpi
qKHaD9DUOG2kR7mTBkpA7eGO6+ymZFH3qWVj76fplO+bQkEtWOzW79mHs+mSEM9p98Qw6LKUTdiy
mzV1phNnpNQ4O7VI2fyV6k426skP29BEqKprvxZdf1eGtVJKCY7ZYvw1Zgp1zrLpceri2B0m4bxL
aztb9brVHB21z/YpCjZB4UG/A2wRrrQY0u94CfSUu+zYyPpGj/GV1fhBmO5V1XbjhsUVTST4d6iP
RPfiXZLNBYdzwS3Jp/nuoykkig25dV9bfBh+MrdcUkUZBf2SOLvFUu6WXNkedK3hZAK89pRsKr/L
+pzpcfTLYqnpt7Op0I3dbQd2ZLgaBJ1CsSzf8QLA+rWH+dzn1pvdjs3ZfD5IFVRP22I5DYOsOadi
MYIy61DSNYp85CfS9t8PneGsUX7PNYX156i6aOqSbTSmVY8+Evs6d6yNOUTKXzMLVXdkxzTbmXLE
gKzdG2fYtkT3N45WgQl0MsRsqG+vCEu6N6MjwZdvFF9XP3A1DSeWB/nWTDNnMyaE4zmg0eZbaA9m
SuuIJ7LnN2AMr8vSw8WxiuktC+uXqZ/ai93Qd/zzQHVxP8NyStSDilHzwNNuYaGNSHhUqTj1z4fC
iC/sBGXPmBcHDFEBIBzMNc60M6eDjnC0vdGeYKtxTqWtOjr9yhTIMiiWFN5VcezjmdSeJoTdmM0x
v5LiNe6Bgwzc5U4DnqU1Dgdlj6mVepXk6UQr536fmGnrV3GkPKszL4vRAtWulOho2HoNb0jCpZ3K
29DQ0KKWGN8QDzVn1AYv950s5QN4+oSLnytta0fNxSr0ZCPm2Npa80Kfgg6lq840eigyZ7tkRfxa
z8pXNs0i6FvsKYuOHUxpScOw7olPec3dQ+0nn6Gf7H60qxN99hI9yzAmYdI1e+tXSYnPbqArgmHT
OhIWghqhWA9ovSq8Tb3x6b/hebLecWpDzY4Fw+XsxM+E/VtNzcUhxNK3tsay2UwCuP5Eq98OAj1e
zZib7VArlKVWRbSLoDxeMJ+keGZL+6Dkeu6NDXRrE4LxaUGpKFBd7vqTli0ImWq9OPPsG7c21Y86
+OKhNawzy4EZecjp94qD+TVkte7G9bh/8rjDTmyG3LlQ/uAWEdq4XpoOGeBOUEbd7XSRX/Q+YS6u
NuCgXUQ5uj+8MBTEhjFx4G6Zz0K0+QF7u7YqMpUtEwZIV+r05VvPdc9ppArzodnu2Ggte2LCVLdU
+F+fWhfKAjfrxpQxK6WRssmNJFzPcy3uomb50yrwD6tSeg7qjQbdQFP//VC0CbwbMmVIO1BPPf52
u1W6LxHRuBd1Df04mdTxIw1zOQZOIf3J8aqtsdL2gZ59Vo660Y0YK/TzFPOEG1Yz7/G5q6Rt1VjX
cVirJsj3MbejTaJSBLiYrlQZvxcMAZCFERrDj0rSabXMQfxMPRT5ig3f0FMeqeoFhAHDDOYZBQZd
kpUbJPVVUjXmTjFcrVftK8Vs9ckGSVYXuboDzKXufj76eYB9wCJYX/WZ0XPDaeJXzcpyr+qEukua
uHip+h34CLpHQJQeU1aCb7ClacfgNR9bM34DGOkvfTUGQuvH689n7CE/2ELYnmmrqSeShLYIrVUO
Px91XBhoZ8EOO0ahdqBJM16r0uIl6WEe2beg38ha9GElvDRk1nrMcAovuDyCavFq3tulpweL6t+u
c3DfVkxJNX1DQUH82cMbpg81jovDi8QmWja306m+NY/i0b6Gd8uSL4Sp8535jhB4C8/2WSoKZHg3
7tLtXEfeIZUuxtU6RgftZNy4UdfF1um/5PMsXXu19GX48g1lx4n+O6JO3DxbR3kr9a9xd8hBKARW
ccr3+oXGDW7VAILM7e3WVUHyvGO/KKyPOZeX1WmWTOUq+psjdZfJkfSH6uCWYqB2806DM6jbOAfV
5l5UgPUn2cj3bIPau5I/lzqquqELhIYTWrcfOFTK42hHf1SUq50CxxyPfT16BYuD0xxHj4a3TX+d
H6C5Sn4R2c8vIrM2+rnfJaztX31vehmwe3jyo7vUN7M+G3/tb7nfpV/2fbli70OCN8ILE5i74j4c
hKBPno2lbnifqeLmvgoJIqNJfPYXFId1nu4EKQNCsFzVNhpbsPhLf29fteg4v5t3NTl0wdqYjxiO
eOOM7qkUh4ZljWc1mZ98GH876Wh/Ez1QH8VWd9yIyjX+L39Vz4hz5kG+5Ao7KpdiGLcRx7gBVnw2
E5gC1tb0c1R3jl97vIaOJ9J42yrK6pZRc4rRctUIxksocti8XFIBqnkzDNn/cGxeJDnay/rZ//5R
JNKdNYvbdgHvas058b/2b1/u1TN5wlv0wirNLTzplCBkFsfZrDfbamLxfs3PS6d4TORu9Sm/KHyX
oSmwTjUUJoQvPQPbDYTBlS330dA2+JeD2B9Ty8N6N1pbJKBHyk1+8FT2F5uxKt+cSDqEPV8bA1m8
bu1E8wuc4mRNGSFmTz7ne0X75Kfq+Xb3ybFXv0BQuhNf/LUyVvFtVNCuMYSwsufHq+UN5Whu/0pv
wF0997HulZwe9Hc6SbXvagrSN8XYcV4xD9qtfbM/ok/tTWQ4t9jcMMe6auSXyyY7RNucp2+vXiJp
k7xIt+qlemmOmRoIwJ11EvTuYE3BH8epVpkHducyTDu5ocljxbvfD59awUvzMjmLmwbms3sc5zHe
4E/xK9zE1QkmwVdygNzOEmAIv3+IsOaNUdmGY0PCvvzSv0W2s+/PX0D4sG54lRWYZqx82B1vHwZj
/ZDPm5RCre5YnhWJM0+4raJbzNW66lZCo3AEs9QYNGx9juYBH+Zb9rK8ZZ/1vbuW7GL18/OHH18G
8zQfdVpapmrLKSTP+5dvLcW2NETEH1pqCYSY+CyZ1cAw92XHedZI5a8szVgMc2OpxejPbzBaWa66
yV2N4lV6Lc4Ubrn1NWp3Mkfz/mqNt4l+Fs95bW+t2zNOp/vEUtfDo5wsVw/w9MTRup38tD0l+EEz
PSS4Uq2UkZYg/17I4Ya1+5UoK/XNh428iXfTcI4xO26lS6ht5l9RjqiUuf0iWNZSiPwiXrq7fugu
zcPm/Vm/2nemSOM9Vj669yx5McNxH7VbqhQo4sU31IeXwmz0PWuVE7yOfCvJOxub1bFQHboOa37n
Obh7r8xdth7dttDpk7clz342sJ0yLkU0HjzCe6sZwVuyXEx7bSIlgKgr/9ZpGTCTXiuNrI/2oMJD
u4zgREOp9dtruDf61G34RiuuXxF9XMwUKFum9cuQa085ilN1mV6LR82XWAyx68E1p1tVEivklWwk
LdONWw0eSCLCNXkp0y22U/mXw80OC0SyboCKrEfJeQBTGvZJmsgk6NT4ncFunw259K3l+V9VmZsH
8KJ9BF/bj4lX7pY5cg41RpmVGnXzYxoxYsjsQi7KqAwuAVR8fgCk742Sz0CvoiFIzbl/x10YlFNi
APepzHPNaJfYmf4Hy85HzkLwPWweTtR85RX2KfVZCbEL0xGtNy1I9QeTvhyfWBWJ+PyuvpW3/hXU
lytHQ+HXwCplyzXp2OQ1KUdZ643vHZgaMwnK1jjLmfwaDjmsPuYQQzTVr26Q93ZF3mAahjccKkpQ
F7azCisRn9i3pFsKqu4ouPjMnGnYpou53AH2bLk/NXeL93dnPg8dSqiO+39/aNbksvUlftUXroi2
0ParUH7VBFaV9cjua5Wq/NkiPzg0F1xtUDM3urKcm1E/KmuSisVGWVd4K7dimB/0VVgn1VGxN/18
iLp0bp+s+bDiue1Lazy0z4efjxzy64lGz1+c6ABeaaEUu26mM21QaMaAFKkX8Iaa5JR54xRKm3Jc
HqbPCinzbwTbmCTlqPCVUNk4BnWaPWvUtTDVwa0hfZ2Q1FJXE9LE6pzXedFn6SpR53uc5szz8AEA
agHANUXA7zJ28V3WayrO8LQpEzR9VYm540nzVoCSODkYC73ooJyUVmOpWnyZW71b1F2/0ev0RSFx
CH/fbjd2y4ob3P2uQEyF01vjH8DZOXpYbj5ZJRYcC/c9BdgbwgBvk6A7PAOMOpsmt81JLY9d21TH
aYiqY1nnNzaD5dbCC8cXMpYA2Rmzi+jvdMwAIMry3NfPiyiTwMyrZPOWFNMfXTk0FRPk2PWfWl3R
M0Id4vwXvwf+zYB9AQhi7V1FSD9hbWm3ieT8zSUju1QhC+aaFOMmjEo01XGmrKRLj6YWF2vKLBs3
NmV51xYU0+EVslaUuoSHxbT9JOwbrtYD8gABC7bXo4eDRNOhjRJvet6cohf7Y/mVfY4v3bW/cBUB
niu/8b6FonMhbVOlpUnPloAlhv3Hbcv8QsqivkTNdDTtPNxbLwjFx3yaH5ZUlWAz6GRXh2PRYoTM
ok0+oSvGCkYMQuJo8IX4NkSbrrq0QjCFW8ZMhNhBixq21N90s4xFzqR1ijP8xXVJ1WM6TcgL1ExV
c/yG4QmbYX0xFP1Xy4HVHZSn03bIP8bG8vM6l1293/FNWCt7aibXem5VdOuV09KnmgPPDWNWpn1P
2jrahrxhJEoBEiu/25W5KZ8MJ9nKW6JT2rfq1JtnMtcd44UDVLGSSFY2vDr9noPFjCLuYXnKt5VY
EYTIA8mWP8HIpK6Q+vJYKnOQZVF/sCze1XYX2czY5BHm8txKzafTS+s6Sp3NsqMjQN0JJCvsXxuK
1N25NdWb4dA6OOgvM/7CdS8Kbo7KX73pt4qT1htbcT5nqmRNS+pWtSPHfsGWO5Z7emCiBiFdZKja
OtcnM7rRc9idh/BTAvAGpLVwVnalqoQolJ6Xy/Su9PJbTmGL6wjIRY90aZILGBQ+j7nNmYWN38kc
Wr9Im9VsTu9qSgTWrK95ttNsenXqsaj9qVPdVncuGHsSb9a6oO6yLyZOCUvephonscJ6nmy0v7Gi
zSvSrMlXrxxbu/+Wc4BUTWSDLIvH9SS1YjNiMqMZg8uCRfBdD8OY5V32reHtnVp2ICNyIHSMJwsO
23ww4Y1JMmn0ltJUDqqSpHStsyHUUX86y5I4wCEB6T4lnyYyFCGYPsJ9b0ZT56USkd1mIhQgKuMq
HJKe/O1AWvC2KEaa+aZTLbuEXQawie6VXu3fLcZiTuaLskOrgFsyoQtaLdiM5PkfnCid2zO6AbiK
P4chumOcN4Pl+acAJ5Aa6NNhAWRw5B0JF1Atf4DUZ2+o9vmMHPHNm5gu65k3jFOKX/UkTNfAA0EH
lxmMcsNAOA5zEF605aYUc3SW5hA0m3As32hHrkHULKzoB95rnfUJawUWeF9/lI3DnTKxjMCWEJOZ
wOpxoM05HRtqjYW0EVG/D5OyfHWWX1JmSYFUzjGZ6vwwc2IMegx5XEfospDa184updXM7wbth4O0
PpneMqvnlFCjR70f5/I+PRWLurZyrfEKFN0jVc8b3D+9J2jAXk+qeF8m7qudJkUrXYggazu0lDSu
feTLhaLO6oar6tjoMaxxozlFPU990qIBO7VTB/UXEUsqPxXlLSozbTWnWAmjhorpNDeOWkFy00Qq
ZBXNVJzLL+bzrFmDJPExzEVuMVGoC0eoPo/1daGNDXYuZvWa6cIrtN9Cf7AT0JDjazCbeKDP4Rjm
j85Q6WuLzXaTDw2/xVbGDY8FZo/Pc9yH7fgxNKGxmWxN3RQSBAMDg8+eNq6DjAx4/HmgphsI7zxu
qa+Q9xbUsH2IK2jFVpJtRFqVB0t23uMKkTqkCZKonO4uqpYRqIoVv6iNYUWoeT2xbeO7kJbtYpkH
oxycq62k+aOedMiODm1vYdcFy5SZuzKPccdADU4xzrKVrb00XeRtQx8bEp2z7QWM56K+QxusawhQ
3FLEWppw38mDnr7WCLfxoHDkLcnL6lKcrLsyXQKM/iqjI4jOOqLbFrbWStKcd1GH6ipTx0ctsdRN
Yvx/yyJ5cQEMTlivuYEbFVFzZVY2Izw/YZQKlS9GCsDk6HXHsWJMYP2s0XzVi4EnVapwqXIWtWT9
00po1ei64cCFswT53t4qKd2rRuZVIUTTQssWlwnubx5P19I0PPqAD1GOpIG9u60ykroLl7BMavcO
ERQcAuRQUeCCpHj+MMYTBzmUJzISACtjbQc5FXa6AhRvMR00rBxSspgKwgOZshtNBug+breWnGx6
XJE+XV/fmPtYnICKjMr5s28wJ2taZhJeCtu15ejJs/Ny8NLaTNZDd21EYhzSsTv2dr/uaKlVc+fv
UkocdBG0HeAXrlzhv5PbltunbHMb1KobZEtWRTKIGjg8TYScz3SDqYDv8i0cjc6vrBGDAZP6LlyA
5mvpsNfAa5HDGFFwpQ+nrdRLncpmkDlPfKeY9nDPxmMlt7sssyiqvZjLcSK2HJRVxNIoLr/o9aZV
To3nTThRw21BDvVTIaxdrU5/YPJYp7ACD/hBFpYcomlNB2fECiCAxi5yXvBS79ZqWf/mSlZsG2lo
XtS4OURWra8JeyvbwrEvfdHOD1aO8W7WhnHFs11/xahxotXFxzRI7DobEoJ66qxibOdr7sWOp6Tt
cDLidiQdoK4a7r/s0y1os8S93C6vC7ykWDElrPTrQcZ9NcfaI8sVcHJ2cVFHiTZBrqzcJb6l2O5W
TVv7xcjWo2qqfiugfiDAcFScSy5DickJtDUtP1zw/MMtix99yL+ULYypP+vbpDCsy6wn8QYwKNmF
RdZ3kdH+8+Hnz2hRo/T4558oxkSUk/soN6+Ce5tsENftl6OhAO9UWaSvCdFobz1JDuEoH1kZOo9K
YYI1Gk29UI49SEN76Icc2viQWatkVDi9VKm5N1kx7NkejLsRV/DPZ31c/KlyaMBGpEPTTPuydNVP
MgLNbqg1gaVUURkxqkDYIqAYcsLWPeMm15rGJfFlnH4edEv9i6m42xBC+I6E09zr1mbB288b7AfM
+3yjXHnwlgs5728Fm1mese5sRdb3JKf2J2npT20sxq015WJLRy7nAUw5rjZa/Rvyfjxi8mYZkp+s
0JC5PKPR4w0t730uLnlTHUTWUL5JMRAHJl41M8HaldpbGq1b42cWc/GnCk95yci1+qIIUb8mVI25
WyRQliruHcoxYFVp8mfZ9wGNTNEfMt5f8EbKq5ZHR6vpi60Zh+pB52IftE6hn61i4D9CAueaqdfK
5GXINkzelFlvfLRIKplWIFkNHVKC8qookXyrGq3eSDUaZjHnFTEz06r3cU/niIZje7TCZTc8H34+
+s9PVdIqG6HVbF6m4tb7rCLsi10CrwR1dTSHJbxgZAgvzki0mJphbWuVAtSXU3lqh0YWfWja8wAN
OBlTgXaRFu2kGHAWlGmPH90n9Rd5aNFc/eKSnl6HwGlY0jPWkmKe6NBitjIXzlKmsXpLZqndxrFT
+PPSHphbpF1RYmQmQ4Bq4ygv5pzj8pTjNpgQrp878W8AXGLSn9RVzrlKyzw4v9UEGljEOyuTnu2w
nf7mkdyvClwgbmGPO2fQMFwoI1jn1Ho9FPHNbpDjI4Ojf/nsOwQ8rOPM5i0ckt5xzZlbgJql5Eh7
JwE3bWDhQjOGLOfi+LRPcTvHu2yKX2aQTlcdwCkAkbzcSb0fgXk6a133qikg4+qm0oOkZGgwMtsA
5i9tTDwLSAnSM/ftG8ZNmt4inD4e6YmbLOeZB+NwYwvE/Lle4BZM3akhcB40A6ht3hJdSfmjqMsb
S9R3cgSqt6BBDtzlBFEELGhHR1F/K7X5S2qtX6aOkV3iMLLFJnIaumKlkzfmHQ00teIP8kn+m4+2
axEpY/GVFBe5Lfm+knnNSNNd6GesPbz0+ndMhXOsfYckDS4Wnq8tfY/EmKuNHIvhZkRTdOkGEovG
nNwjB8ZbzZFgbWaqjPsr6bCoiP/zqRG2dbDwxPhlxj1GHSxjO5s7uzpzmSX1POrZekr+g7sz6W4b
y7b0X3mr5oiFvhnUoEiwFRtRoiRKEyzRNtH3PX59fZeOfGk74oVf1apRDTIzIsMhgSBw77nn7P3t
sH7IBunFz6HPwHM3Hv2mNB5Tux6OVfsJni/j9KRU60qCZp5pCUGcMjnSgMqfAckVB3b4xq08wnWo
3N8gr9IUM5NsXkqBenbA5XQViqDGGKpjlnvGNvWTZBmOzvRq5MsW495Mk0Pj2MWZ/8Sh7myimy6i
KN1EedNsrUKFXUWZNg9aY2uZ5L+B72ne06wf5qFk8yNo5xxKjV51G1k6d7o/ozFwdpHZyjs8OEyj
1FXnyR+q8LZEVmPtW86zy7wduvkAQ2FJ+HTFzJcFrsUmt6myoDlmk7ek3l4nXug/Jh0NS3PKbmro
4ZFwVGPDFlGfbb9Qlllrh4sEhPFQWOpiil0wJFuQyvUO+Q6GXpMZToqthCMlBT1MJteOkTZaYzQP
QrJfSDsHCQQsKMseDBz8tFLNU2gRcNqND7mG4pkg2FUW1NuJy9JzMD3TmiScczlB8qgzbatjr0X+
Ly/jurbmMiJQaCzRIa9wHXksaoNZLA0/7VcjDifqdQDBpNfP9RrNuRmkOkOj4jPz684dR2nByKRc
Rml4ifSj6iT2Mk5oupHZyjlL9mvXsKqNx1MIeXd8IJtF3+NnRj8dNEwuQtAltD4to37osuYgwwFi
AJV6NGma9wz5Nh/zmFG6v1jmDCuFvkvWgviHm9xiHKnqHKYAAjT4ljjiNMiaoamslHSge2zl2s6v
tEvoxTMyb8LHZrC3GBDjV/BJZEUjC1l7Afk5taYv2RBSPMPx0JjAWxQkOKoYEasNpXbbLIkuTr9Q
pLIhUoq84PEb3E7yteOE73ul1+ifYjNYRZUPrGmwlVXpF/wgsJErBJdSMUmbtlW07aQxSWkDnakZ
JaQJuYpFDWwNoiwAjo9RZZ0TjWZ985yr/begMIZlAfJ7aRawsS96rWvrsraah/t/sd6UwFFOQWP7
T5WeU3h72pI+VPDckCnvFkbBdpKp7XkM7LlWDsU6xRnMzMnLng2wOGsU/CfBX9qhrfkdXe6X9L+/
an5/QTdqQ5th3m6GTfiaRm8+gcbzhsIE7Vy/0ny25ziN3lUlXo4dydT1TkXQgJLlK0jZCtGOw6Gi
lMzFD6Lpv6HgWoLi9m/i3PergqlIlKhqWhY/82fKW5njYIOxwMxkOMirQmzaDIle6y3aiZPOFHHM
vo1MrmQtnxVT7pbVk3wa7E8YOa2y0J/Ug77Xjrh2ytOl9FHfGfGGpLNGNGBO3sms1Kfys2q33h5L
6GP6ql3a1/G1OTePlrfxa392NYydH5SzrJgtU2yrzhIzGDoEdWZJdr8MC7STLeePxmSaGeyrfHk6
GRvVcSnnCt1lZ3/451tCct5f7gmGaPTkmiaj9+aE/PM9QWugNmTmtJvpqJ6G/gHBf5WDkToOUAnG
ZcHQj4C/M242k1kQXJd0TsvmiZaKrrgY9p5G1jESE1FS8jjP9nXiRgwNTyAqFy1jRJv749pisMih
zmC8a22M8BCGR7/k9djXnGMQ4cTKYnpU91O85CIuejDHUU+xMqdRFr00nIhucnFQwtn4mREVrrhl
5lr67sOG3D2brJVj7x9khjO78DX8BCGnXfLPuv+M7E2LF1h23QheKx2YmKjJdSVPrr0nCmXGWWhU
3ZTQ7lnQoG0+STj79ya2xaQ84RRHrKQ9x6/aF6Bp8k38evnYnOsn+3Uijuc4viwZlr3SBNnpJBRs
xBde84VXZ7+am6/tqWKG3OJgXTdBQRVWyNYelYc265OIMXa8Fth8zHZttm+a6D1nfhkeR2aZNjPN
bAXvbI6Uilknbz45dnuHCeipZhYaMBONqfscZqQys9LpJfuomJ2iZ5rHx+CUMfckpZt25p5s6JV3
oJLhPktn9TesUtX8GeIoXimBxNYASYL4dcxfXynq6FgqaMRvoqFYELxqjuOD3b7YH0n0kZnWxWXF
vXBbPsfX+qk/NM/0nV8ypmgo/VecFwJma3Sg+IAnR9+EQCCO4VZZQ72zdjF02ZO2zpjQnR3PVfs9
TuoFJt91ieezUw6aim0OEcTcxzdL3MAriQArbRcwUED0ei7eJ7z5eO+f2hNxBwg/tyXhD94sO/Jz
xTTx2WSymOJEfCuZNTasyDGLxLxR1U+rga2TxDuVxWQZ4d8FqRBgao1z8GINWhcEJd0LJs4+30D2
mw37xjx0L+qb9G7qx7SdVaf8OfoY36KX8k3h2VaOZfysryQLh5+Jg2/EBg/jrubQ4G1kXF9HPPmM
XRvGrzr74nNvbPKAZCpAr4v2zXxyztKDfIpfo2bb36wvwdfkq108eMjE02dKzlmYfo3E2Hdr7h37
023GQ7ttr7L5kTJk6TdGvw6XPYPj4sXXXvCfpWKgvOAANGuGrfFoLiJxolh8bRhAQ0xoIkQ3bqQu
i332kr14T8GL5K0VliABhNzalEdrNXEH+AMxloK3Nj6KD2+9l2/qEx9XYaC3Dd98fZmnX+VVl75X
WBBtfY6YlGfCuGSwThJ7XWxsu5hTDfQ0dmbJGZaTcukJWpnVb7X6GezLh5QhPaBI7UPcgDFBnX6S
nj2IjRj3ciIeWiSUjA4oAJG3tRoopqTU3wGvWDg8BviHTJ70LEQBX/TVEuym7xokGs4bWSeuvGsR
6U3Zwslo5NGiuTm+VW8BUUfrNC3nRocoIBjpNnswM9ZD0H7+8xqs/dUggzNGEH95mRht3kOCfoSP
anpgJXnLjfCBwzglQ8ZOfWWkcfRkH8XQh/9ZV1jvNdIZZuMtKOHTIvEJp9S16GgZl+rcnKMOHS8i
Z75MZR+vq74xV0SLOPMj7XsG6x41X6fCUE36pOS0VnE+sGxUnuWwpJumbrCdRk+4/isANH19rqAQ
cCRKXc9Llr/5wD8jUMWiockkfiuKrZDrTUbnz3tO5Xm+zsCi3jTaDUmVYc72pSEhtWOSZg2bOvVm
aJfVgD4jKTnDEmD9VnpW2E2dS/5UPY4Hk+m1WX5pynAV2JxmWXl7Vt7ySUEiYexq/NLIFWF7uLSU
g99smurfXj9EAL4vzdJ0XYCrf/jC0NSrWWJDbvMbayY9axdHcMW0W0cffZyX+L+Z+MP0MZfpa05U
fTWrXyMOcQTVaGTFTXBStxTsVT4bYmmJr4cZ/YAB5Z9v899dJts6gF2DzD8dkPbPl6mmtVJgs802
BpG06wChlrn3mQIrUhSvsRYbW9KQXjRP1zAq0tR9sAy/nqXhG9BpQ3vw5RhMVPSqy002v4+pObPq
C/h/0OoS3+tRWRq0igAVMCoy9MM/X/4d8PxztaYZxGIBvzBA8vIw/nz5PvZFfONGslFpm83rrvRd
Qu/iiTgQVhEqJAbVg72X0szeY0vapHSKt/e/u///qiZtQlSKu9A3by1kcES+GQ9HKi0nixowTiXj
qQBiewhS/wHpaLmSMaSxOaNvNzrVerj/VWFF1oMuS+u2CPsNAiRj59WTsbv/FSMrxeV8Q6h43j3A
bxkpLc1kaStYP8REGYbeWy1mzPmDJSbObsjwGcAt6bJMo2UxlybGVUypgXc8JGJujeMJ7RSj7Hqt
ibm2senST1nMumXKz6LA5TZBnTpUFFKcl2y0ySGaCYeKehapVFXE9mAaz4GNoh7ORmh6vpizBwzc
EzF5T8UMXhXTePTaELXEhL4Vs/paTO1tMb+XGeSz9qRuI2b7J03M+Q3apNO5E9N/TDJIARyhCRhX
//ytq39ZDEGXsxAS9azw3Bq/pgX45D40yHzDjZa8lxkpvTJgSLr4dq3cqPWyJsD23X2MY1weemmH
O/AbkjS1Q01sYYfQTyqJAdTLqkPgVPesZHrhRrh6D1ERO0so/yPqjqA9+kzfABAclIjWs0fU0lxY
Wn7zYf5SXFNbUzwTLSHcljC/f36EzTKoS4A1MHP2ls38HZaBSxUsAXlNFMfb+x6cHmALwBxqeVuY
jMA1UpwXkRbkO7DFj2G7aLK3TtXrxXCoTt0LFcXVev/PSu7/tan2/7ugGYXQMYtF/Icv9i/2W/fz
a/X5H5/Z1/84fPqf1X+sP4nrCn/04/77p/yZPKP9oaKKojbWiZ+hOcja9WfWovoHuTFg1zUOWzbt
WwpqsP1N8D//B/EyrNZYcg3tnjuDT/Zfllz5D1kjOVPWZZVpoqz9H1lyf34oLf0OILfw6RI8w4XI
v5z4qF7VQfOIO+s5aQKgnpV5ODf1YKnU1NOD/ps3WvsVeG+Cp3PY6zlyK7wC5i+/z0+JkSuMmuMU
u6SDD21oDTcZ3mp6ttpTQJKBJCN34T8ZDA9SB/Bqge0BquPNUlDYTf/maMtq1JfCsaWFnK6ivWWN
10C7MCdgw0rJ4otcqaYQ8D/NTP1NRsAdyf/vnUh8g3wC8I02mynUcvOXncgj6M8x09JbEGyO3rvc
sD1QmOtLKToOUv8cPfeqtVT8ajGZuCEwNppAlmyOxY7fubI94zuZRyaXSPp8TIyVT2+mETOJGUN0
FyTXbxYe7Z72/sslk7fCPqOZfMnGr8GSKa1jyZE5w9aMqlZqpON1DP1dMjgfkgUeqy6OQxDI6CXh
MVe0vQHAQDvp4y3Ej/h9EEn2g4kQAiU1TVSGCVHc6WAnsg+ZHujexirAwMJrFCxNKG8WitST0Akb
iibwEmvx1hYnbC3rP1Tv1tuxG/fBoiOcugeAESJfNmtEG7iqUmOmtjBYmg/DNGZNg0oILX5NqFqZ
k5d+ITkJRRi+TmMvl5LrFBFNicz1nG4pXVU8icQbzMbNGH8aRF0OuCwpS+a5jT/im18bcy9IXQNS
pl52xIh28y0oGR44t28dWgLzALFpNVzLsnf7Pp7TkgY9PKxCmKGTZjAzxo3MyAL4xBTgS+3mSpEc
YiyEeq9tCyyuqr7W4mJFu3MrGRbtHXMDOv1ZqbtjMRBGR5VXGPrKFpCYLl8NUEA14jKnD1lwMUp7
Iy4qC3WAoQZ9VmNuk52YWt7WCDBd6qhyPEQZXrxQe7jECSYmzVoO2OnpP0OJzCuEMw3KjmrNEFP3
UGIVDLbxLN2vNre8hcev7mT/AWsCJtM38a4kWAiBLM1lPl6jebNIPuCwpU9I0wc9LzoeBWlBlBrz
GvxP1xwcY1q0qGft+sr40bUMotcCaaYytovGaz9xP4tdDqTJ5OlvcTtr3tUvQWalnRhcLKLJch2O
3hFHfSLB6YDxspKz5tcRNtqrmcNkXjrcYjzwtbF0YMzY3VEpr/Rtbf8IDngDM3EWhgSc8vEMErOG
YlgUuurWzkkCWShHKMvDZ4Ki1hLj24IXMirovM4nPkkXeVCurg5xAIHe7W0L5bf/pTR5JBD96zpz
MxzD4HRn8JHvn8rGppfaFlqBYV4V6UdNuJCbIPfUM3g7kmXvwsb7SIt8ZQ6jtB1LX3ctzsDpmAWM
cssTIKlspcQGd9rn9cEI582lNhfdHMNaplNSb0aFU93QItSAciQxmEdTJXU3wCIRxN7OXhkBxbuU
QjjFYMKt5UPZgydGjBk6RtQAsOIV40XjzzCJXOQ+ClYoTEuAn2ur159LjGcvRb1k4tNtTDSazK8k
clONirwoQd8LHfzodeB9DKO27CBE7ePa+qIHHbmFXoqGIUxLBnhmMndEhywz0BEiD5NU0hCdxCDP
UCvqTdRF/raTzLMasTQDW22XillbbkTuFo46O9qOkBy3Vqri0Pek98Ec7JNlxDukTeaLntWI+uts
Aa06JbUpmoPXat47x954cu3v2uIt6Ipwp7XasetRVxSaMoJhKx9Zfbo9zGiay3bxf0EZ+e9VO//l
nxLF15e8GCGIBg3p1H8WY6K++OlvFlkD3/jUfqvGp291mzT/4m2IP/nf/Yd/ZuMxryIb7/NrijYl
rJsq/NL8WKiI5G16vf9U7fyv7Otn+pl9r3fCL/mVimdTJ5Q/9d/+pD8pJNof7DKU7ciLNYuzMaXu
94rHUf9QZZPgEcJ8KIKtHyoeheBp+JUUx7quWzIHvf8secw/qI90kzafYqictGk8/uuu/Nnp/x73
/V9RSCi0f9gObU4TcEopnLgy2bDvbcwfTuw1ZjMzD4eKOGXpNVH6dWSk10yYYzXLqulz0AUrQ/RH
Vge0zxSM16NhkogOODP3XvHNnuO0hYbHmwSvscVExFy3M06TRIul0dEaKUq4tkeVeJPgwRBOlh++
hL8ZXiiiqfDLR7A1ajbDtLhjBG//fJbQOoQReIn5CKk3QHhyNlYTXGPTODFRgJgakOwVSOHVrFsX
HVanRAhKYQP/7jrEmeWv18EUBTC1hgJElJc/3Eo1Vgo6Fkm1qlr1WasGnEoMRzHishhEm5z0+qAs
1Hnu4EuuDVI9HQDWJX7nBNupU9a/Kc4EPebXyzFthhe6QU/J/jWtuyYzrUrSpORymKA6GDzbwDiE
qCz/+f7/grGxxCMELMfk1+jwklTtl89tIrFr0JOXKz2Mr0r5jkJYnuOakl2eY8xuLRNDZjXo+jhM
og5JHT766ITzxAq/Yg1gi+hc1DLzoNMeldhcA0pOapVc2NA4BRkuvGqkE2ZcqMXqZjqYDKKIsLiI
7qiEtmaRgupf6M64DB38Pir6WXPkSWByjCSzRygXkYoTklSbh/VGsZ+MDO+HFrOPVTLfhY5TFFmK
dKgBNoHDay8EAitzWyY5rNRPzIgGeBxQprLw2uBWZwgXLpD4APCwXoIoeg6L0oRFGuG+kKZlVXQX
8bghmakpEJqTmQoL51muattVHQ1VRniyPYOwbFk9+RlxwDpYKFCLfE2qldYuhJR6elM7o5hPvc4P
SXmE6tjeRZAf54UK+MDW10YmsdUj8qtTBQL8iE21uCSTf5Z02pe6hIFuMg8imthhE7RNdcVqe/3n
7/7XkEi+e5YBwmBkBW0GNEzxEP7wzFtTJidAv4tVWTmrvMGzI7rmLXe1tLnJE58yzM2Dp2JHxdXu
zIIRqqQmlfOA/OF/vph7B+TnJ16nqjctohTV+4r688WkhWMh47CjlTgSJV47kXvDG6hZ8is9r21v
99K6dKq91jPB95G9MCTRNl4ro1T3GQE3tukvcK9I84jROyhMkiXR87p6k2w64l5mQY0TN/A5bpnX
wi/OhsX6ouGHc52GsPFkuEK2GVcawKY0G8As2s4HcW0oPloDVYPO3EKDxdDL+jATIeC/+fw/d4jE
i6ibzDE5J8scxtDH/vz5ZarLbiRIcQWQFGZkVJ0MIoOA8YCFM1vgErhs5rhmntDCbCdeIYrMcmFV
xqo0USRbRrT2ITQb0XNqwbTPyaiuJ77FYrA3WCk3whjvbzEQQGZNzc19pW91uuTGzqp54SjueE7R
sI/xk62m1962zyI/2sJObunWOQZ1p5jeb9Yf5Zdj9P1jkwlokt8Fnkt3xHD7h2eQnAnyYzo+di+R
Ua1DjyfMnL5cXVRLtVIF66NgK/LIowl4zyTs5r+5hL+u/Lqp6uDEZNMg2fnXRL5WTT0OTVWy8jg+
EiDk2DOHbCj3n79fcZj+5fE2WWwc25b5kKzpP3/ODAknL07C52z63NXU/Di+dgmDwmDVAU9ciZju
f/6Nop/8N7+UXoiqEo7GKPPelfzh5uZpRV5H1CWrXE1uZZncTIfOI9XpjOYwOYDxGM68fPpS+d3K
rFnZ8eUQgtCTiJZBiAC0CDSRh1AK/WspWUTaeSunZs0TceAEitwcGUQE8UZDJPot7Mo1Tg7eTsQw
0ieCbiBUgBPnMQPMQMJHmjaGtNBULG9KtcwDg0OqT2B9eU+sTp5zzjbfl3Uts8+SyaReNi20ZO1t
oksLRoAVqW+J0UMjMg74LngvrHilGtX6HhsP1/IKPxHjNL6TRNHTRRwd5eQjj725PHj53FDoA+dj
dSml+tDH5VMOo1wETXEyYD2cqcZZssMbgIxsFrXh7b4rjnSTCIO5kFnmmnbNwHyShpk62XhUFe2E
/09aeKHzCO98ycGfiLUnhNOmm7WoguARwj+DeCRP6Yeq1q9Dwx6nFr1AZUbXdAqvRqSdTIAzM8Vh
h4CMHxvhNZWDaZYTSDeCcFeeeu8VcEPNwvDkEaE7I8eVYZmTrYNKXngR/3JSfP9O/B6dsMizycNb
R9FQq/qpzVETGfZWIVxLSJ94ycTr7tF2wI+KDrVIrvcr0CdE3xgQy+qj6RFNaLmr13z8LnHOoiC4
r0lIj3a0H09BYX82drR06hw3sVVfJAXB4Z6N7gLsiUg1sOxz5cmEVHTwKnACUHrf8C8w4ZQ4qhV5
XKGGqNe0AxA5B8VbabbFTLF8ys4q23QWVapvfbRPyFuyWaVaMUdVbhcScnBO2QI1r8rBF8mnsVZM
UMS2wuNrwmrZpEVB0DkKQsASZ2SDbm/Ipyq0900GgQzs5DWqvTN781V8w1YS3UZdww1kkES7KsUl
Jim3M+VOERr4VKnxNy/wO9ambNFrCT0BY6NHYI46m63FGIxVF1IB6OwLJULjvN/kav2VpIGVo1AD
NZ6zTJk+iKeI4KWb7lWQ4Dq+zzJ+06DWESeJ/U/T4Djo7LgVmF+e43DWq9VSPA2azgNplGhaA19y
p1oiLC+4xRafUgsTolxDcl9oA9jFa9kEOQYPdouQmJlZp2JC0gpvhZJ8iwXFK96kipc/0DVaNxo3
1jIZ4QGEv036N8fCo48p1rOya9ui2RbfaJ/m31LptW4LnXXhmCt0e5yBn5EAwJg1o7HO04liWbY3
YpFJRZcLaxMpEZSDKUYGEm5WAzkqrq9zRczvZmaeXHD1LElqUOdFF7PgaN5Rla3D2EzvRqk9KyUF
RxhBmIpQzFRSvAGODMErRrlT8DWDkrjWNIzooiGtbSwdtQ2rx9jFN/KFzpU1rKYBn9Fo+bd0ME73
77sR5oPeQyEjS/HCGqaTHA9uyLEoIamIjLvlEI1I/Tz/ljv8bNKybXhKyW0s+LFML7IAu3VfEMMm
SuApvUa0bWdp9ulNMmWJR8hW6yhgbBwxFgVYBXTAOsmNcUEStJyi4GplzQW0Te2SPHUWPT2o32T2
GjSrPes8qvZ58LRT7WVU4Gr+lqHI85H+zxBR3or86yRjNaeMPyhiiZp0/2b5PHiEtLj3NWXsefFG
ivM5lt1opujB8+R/ZVLK+++zzFisHd8fyTG5yr2FRtJfkkJ6VRrWtAIclsw3BlWD5Skblk2NSquy
14Ysmmf4jcUFFg6/EWsYf0QPnu7rhlEZu8LJUGaar0q+OUtJv0g1XDJNhV6yE3tIxCLB6oVhIqM0
H1/uL3UbcpeZ8Q+zPOVZjjxmW2GBopkPV8sscXHNE5N8xXmD00fmo0/gW2C+IqfovXDu6ACf5N7e
Jl5D/4itQCyskCq3RAhNLga55yw2wKXnFBcenz0yYSl79aufqM0GJJOLkWI5db05Y9aMdBgG/Kzv
lIfW6ZmroTscwuFrWQzOsp6Q2jiS6+O3mYeF8+zbfGmqR7uqhgjCAwLejZ9AUp9YiusS1oDSvCfe
i0H+wVyW2C4g3Z/yPvfnXeO8yxNPuBqgDopfhzLFN5/cBtVYAyj/EDtu5531kJS7YjxNbDMsGbF7
f/QZH5zaYZ4byotmOp9KZtKti25tD9POwcJSRjyWvJ6V8UXSu9dm4MPbZAOwefiEMdZmjRwH9rdp
8oScK6WhOCa+xRhVHEX8Q+yA6IJLogSi/pusayexAoVyOS0Lau+Y2KO5gdeQdB7TDQyFZNmpuBgq
ufKihkvgb5o19D9xlVZ8Uw1WLTNmqasKNuaER181o1svCC4WUJReit2yMBs35Tw0R7GvL7xEOebD
Xo59AHq0UxneAqtpvkLq3RVPQaE8tqFzRmFfz0j3PmdBcaKwWKmqzLogt/s+F195sDK4ZK3WTgCG
bsro36Ksvoi1OmvSeaE5Z4DhyyFARMQGjJNokyftLkjMA0pgXFYGHnsjOvZS/TSF7YWA91xPLyEA
CKT4B1HF3MvVmN1FxV82eGwH1cDp6b7u1tKh9dQXEFwIkDRWgwhSuIHXCsXVHmzbqQxZe/XRIUuF
PUuTCDgJ6BhbBzQTrP6acRqr+uB1qiuWMHGcFguRZaqn+5Yl6rKhoRHReJu4LVCwU36V2niTov4g
HoNatggIy0SlkpeciiVmExl7LSt1rlQXO+y+NVCmxN7NjOtsVNGtqZMr4xXiS1LrpNQbx+m/VjIv
+33vtXUaIEZgn/PR4H3Fu5o6Pc0hVsJRmJI5tO0RPEjEIUFqSFseBZ20ComnXE8GojSnlhmYfvJj
ePlthcoRFfExwrJaWJcUH3KiWA9KKXGQDo/Z9/N6BHl/XMPEevZsELFTvouD+hI6fFZDbL+mOLrg
O1Cb4gXM0K11yosyOed0XGBnqF1Mw1jYvZTrnZsGO0ZaXRLUj6Z8IAdlRybvDW7TR9VSFyl+aVEv
Yqy0YGxz1ZR1mAb7BTlks0TWX62MEwgGNzbVej80UzFzhPoFkMPI5mPNh5TxBpGFNOxhXob6+V52
5Y7McUbSTymRt1TJ3zzCNmmWd9//7Xs5eP91ickDUWcJ+7B2UipvoQ5luaj7dq153LGYeDgmKRq2
/Ox5mFhqgkJlW7Mptm0OSsUCczxLa87bDlSR76PgXSbBD8m5qA8nHP2djREMajtrMq9BHVUXHCPa
LA6ynTTwUcrq0BTpl3tnpfTFns6b05jsJlpE4AYEKeiBxVztuTvQZ7lcawGXCj0oSDM0ZazaZVTj
h2FD4e2JoD5ycGXlMVrCgrHSe2O9NUW9oRIAgoOQJBMSYYn7zPT3lmdErN6xccZWdgkCyUbXojQL
2TS/ReheYrBwAgXpoKH34WaS9GBRaox2OAt846oFrD5k9Vzv7x/v+FVBilgW8UvWmWfRr8kN46DK
MDtRHVuiAB7ZP3uf2tcsXuwBTaLD3fRM813VwnRW1tWl1jRsrcE7MDiWb+UEDVwlqA4Fhx591YZo
mjVO9aHQM8I5pZ8iAofdbGl1WBbtlkmEKjb2srM5OPiHpH5uZEJ08j5+IWrooDMyicoSl51KNHmD
w7jVm9iVCVjF+vS1w0g376zAJ54jaxda4b+QKscjaKSYMbVgcAuslmASpVPc9jbfxLdBsRCGlND4
esL5Qh27DXhZKVFYCEs2bJP0QsAhluziWb8Y1Ziyo8vlWpK6TZ4BynBKfedEqrWQMIHHOYqf+DTo
QtbNBdohPCc7jGbk6xDUPIQ3M/OwgOJZMMpgMQSMu9rB2fitTR4XAUNBgfUcDCeeC6+lNGqnZj2N
VLrkoNk5EQWh2jLlbp7B6ZIAwrM3axu7mhmav5NRDq+gP76FSsAcTEeoTKEgNEDATWNLw7npTDYL
ib/XYC+vhUW2j/X3euD5UIKd1RXfWM8H3IELuZfaVSJTJpQpD6GsPjN6aRZFOcCiUcY3tlEi1uJu
JVpGqDaLC3ylh0oFaS8nHWap2RhpEZwL1roYssDMp9SdqkNRt2et15aWwRTP8zU4IuIHyI5/jdkj
SD/teD4AMNJ5p2L38JIKELSpMDrD84POWetXkBPw93gynIjw6uQmR1XOH2lqb3Duwga2itgNlBAP
P1Fvbgc6JhBFa1s6OCP8QydcST6c4Xkm6ygpk2gxZFE4r6bMm9WT8zjUkjYfrX3nyDcQDKtaRlna
FcCvgpRhvoLvagZE5tKp1bcuH45NJgMTV4kVoYnJqQKYBSjSpZ/Tr5BHKn7V0jcNC23CNjFzRIZN
YOLlpWuEhC5oL9h7ibWUa3wA0MGVitFXpHtuQAgJlTqaZ13hCoJJEAS8R4I8SCgwE9Au8Vmpj6FS
IZRXFWfpN2gnInkOsPCiF9ljoPEDonxLTha2vgEjEp3EL4XVLyJ//GKSiDuLKpIzFDyp0HhrAT1+
z4E0kY6VzNsw2pf+sMVfyYHM5uTrFHI3N5V0HUU6AUv0HNw0/ygU+RmEbLG0RumcAsWGE7rUOCX2
mXoaS/MUOwoQSApkeZwWHQNS2j2PElP2qcDlp9qhyx1e0nYP51ndPaj9G6GKZ5a5vdRXD2YLwmM3
xmyynXbIreBBUdrXe0UkVm5ysMHWqcfCZNdosojAQVylYsrvS8fKqk1ast1r3EqfiiTM0kXyETWi
ZdzQLG01hwDkc1V5uyFP8N7IO6IOvwVvHNTOapLsIgo5OWo5iNEG9NX6M7JKMmAqclZQPAdOwig1
KTe2xZkVGqonM1uVJxxdIb2Qlmqf9xiLuMcqHVAM8+r68ZzXU2CA6TdK0l4yZGC6unXrh/qzlpUn
A59sn1DJ6wZwQl8jRyJGDc8T3voR7DF92KYNo3jU84vCqdS5KjnKvOQYVV7KiUNWrV4lhT1f93BV
65tBSrW1I6pTIrVEJ4rzAXmBRe3tHTGcuH+zEi2M0WQVZH92yWqVic5gxQKEzTAFmGbG2t+iPewS
NnPfgWwpsUQxt5tZ2LQWOKyp1ySVm0DDWExeREc+iPFq1O+lL3bA6Fs84WPUI26FV0j1PLQ+RFfY
FgVJHFjn+wTBcIrahThEVZVexP8SO3r2WvXzHRbUNaMK1Dq6K4oRAF/mcKgS1aG/JR1HIdXnG1G8
bwo8RhwRl8jmcpzROlccpuOsOwUAvhdBJ30LMmLRtWg9USaKO9XZ8qnOoYTxjBZ8KoWOr2hCaHn7
ptqrVgmuAX7APDhDcD5Qh906miNBNx3KKVk2Mru95FAA+/0UzKWlonCFRuusMgJ1aaBxSqLZfLUV
qkHGemCQekKqYNOqIyfhiH/xPrRTYLYSbcCGf4koqW2fetWX3jmCbAF/Edl6zRTz3Fc88yUR37Oo
jt0UsgBQ6Tl+0UVe09ApYrw0ZroSt62RzLUUbxuH6yPk2f5e6di9jzbZsvb33T/Le2PGmHJVi5rM
ayk0kDXvs/oDL/U2ffdNzS3GdBcoEv7NMlC+X3A6CqiE+agm/bKChWMnPXt0R/ko6otGbANjUArX
58mwEcvorX/tZW9i3nqSSg34csGnq3PnHFbmAUcne7QmyjA7W2sVNqOUkazUhPzufEKKyz9qpReZ
hilw/aSek7jwgEp1Q7Qhxj+NTTDtOKbHqjavSwspjHB5KnHyCV/kSTKoa8cUUL+sFM9esEhk7ilN
c8wWJRASXxmWshid9GNwLYfq0cYuuIkhqZIPWj6pYq4ZxvWFPuFltCknjPF9sKqH0uToYv1v5s5r
OW5kS9dPhB1AwiRwW77IorfSDYKSmvAu4fH082XNntgtskOMmYsT50bRFFskCkhkrvWv33j2tZmh
pndyPHtSfEzoycIQAhUaN29dfXMl74en0Q1RsPSHgfxfj8S2majjlDxwliwvYTqyJSURylYJxV+/
pEexeL/SVBjrPLL2odm3x1Laa+ABQpvj96hrX5UaOtSc7jVRs8DAlo2mVL8IZY6qqL3XbW05BL/Q
LFykBDwearDB0GFIFdGSEQDvo7tIntCzTmew5DxJe0lIywRFm2BwJeOLGKdyr6HLIAeecuKDQ+0q
PTfbRAXdancf1W8Vl70+T+D8ACGkn50qkT46wt2kU3Vld8llqCHwSI/HzltQTHKMLNmyB4WRKG+b
VS+Ppd2d+lt3yF+Efha9x7g4ya1HsyzbTdMPbGzGkeqGTCgOoUnGwU5SLCdGByNZ1+xDOYht7VlP
sTPjzJT/ZcXeKXBmf6PMEYUEJwIZhXiQJ/MlEck9NB82CPTFTGwjeOVBehn4fCdUx46oBXyC/a1K
qI2WEA15ivZgiamk5xS7P9M+QX8Sa9pwih4G7XQd8fuSZu9Uc4xDEAIxI7lbNKxUgYB5MdQ1QxqH
aXmNajyvatbDuThC1E87gvFCzFG7SjTU4KvhxXFgiHHsIs/+EYTTcWiRz/Bsoa7/aLRGWL/gTRKM
q9FWNxKds0f44qrMvXuMmPb4ltwBA14LkW4R0V/1GafvGSLDHsKZ3G96kjr0XB36/evQTa9EMu2m
0s420vCul8Rau1i5u3pSC/PpWl/zGSiThOut+koMoCx4J6VWduPtld3Uu3TCDrKCVES0MQ6iA0Be
6zsrI564p9wTiAHZFgzjoR9Rfem7JEcSuzMbr+IIG5/R8B810muk7JdnXpslbgBj9FtXNsyimbQR
TrV3e46qEO00aoSwGy/Op7Mp6GTanqfrFdamihz08PxNMHGaxJyDfx4U/dPk0TMlgjfEbhJW6O+j
qV70RF7SkuydkGvFyoY+EBjX6bhbKOnB6AUtoevoxIkveRfnn/5xMAYBQZiW4HebH1moeC/JIUrn
bK+3gQ5hFvZr2A3pBr/rXhehizXulZjk9fkxnIew2DweYK5QfVrIqxPcmkFzPIs3ibAPN8CW15y9
fZ4n7wWuLGzB686gYT6D1mVA7bEE9Y/EyNa6Ue2laWw1BMKhdNunqN6L6dlIy20adpiX1W/OAI7b
65JFA6/zxYQOfkzq46CXId4hw3qmUc+d5XlQ/d0ZIBBd9BTG3r6s4/czViwtnBL64UVGNqGYPa58
ZX8EQ2+o9nhJNOEF+sBr3Xbk0g17hekZwuzp4NvyF67xN4UzMagm7RJnUZxF4GbeZcQbrP3U3Amm
Xr5bXsYeJ0OfMeMz6rfQPWcroHXQrwXwNtpy61gHVGKtyQF0hralw5iADD3egGyd5VB5A/N77//y
9JYYDyY5Q8Zj2VIjOlAaUbgzZsANHVUeOs1RADX7hst8KvuZWRAt/rwuhZ79flwaAQN+ISEGQDf/
MBtOcYsqIq5kH7YszEYAJVe2+erhJhXBUQ00/ldubG/kMtmMU/PeE0gb3ZwCaaxOjO33um5NNJfD
CvN91oB+pGFvrULOGCBvDWP8+ZqJkfp0zX4ALcwjE4rF93GMb/v4fSQi6/dcnAPXmHwZNN9bUSsA
epI1YixTV5mRqjWwaLwL0/KdiI0vyOnWP7zSqNECVOHoowSz399fabwtCDzMgp4M92lgqt+wb8w9
zMLJu1jEtB3N2drYy/CQ+35wC90AtgpMinA7t8Pz1It3s/aq9VAVz9gqBTurYQjZeObDFzfrM8uJ
qDjhSgfSFaKzj5dpl50Jqk2b79uPI83mtvdyXPpm897hUoJk2Vp59Ti1RLoGelicLoJo0jC/LAnk
Xc+TICE3/0IG9w+DemhQXBbT3DO77/dbV1Dk2l1p4GRF4oP8YTeOvc4Y8q3HvnhsnPraKO7/fBv+
8TdSPyCRhH/wicXnd7UgYdPFCMPCptSpLbnCxQBfV/HeoMwFtOu36PeTr16v3/V+Z8YJqVmoOPxA
WFCBNHvgb+yAplSRTRBot8/uw6kw2eE4B83Of8wnSMcy+XEeNBPsRypkCEhI71gtAOmj/xhTOKJt
0DsifUxRQYSvynFTNShiJ8Z7Up1awnVxQ/MokvBiDos754sHZf0DdUQTM1Fns9Chb3w4t8aqMJrQ
rPt9ZEbfsbHP99Y0HmE1d/szwGDUbBq1361FIi8HnMQu/vzcxGfmCCpEKYlPFn6gqZ6/38BeUFyE
JHTs/URed7p7BOA6jdnGmu07Pc0xiXCtQof9FzRi5ZjMaBpM5hc2APe68N1r3c8FmvjYi+zXXIhD
6JRYxycnJxhf8S1qdWjpjz9ftvf5uaPcEq7L+8Y+gBDx98u2/akmcyxqsSwbhCa8sLEzSsMI6zUd
4hk1GkelvlgNYTmduBhTMAmCqXeh4VGPc7QtQm191Hu44HGNRlwAmhnVK8Du+wgdIbF37Th8Lwqa
wVzReCsHugf4c6YSnDNZOwkcgfMi0lg3OV9HPaYRQfpuo3Wu7IdiiX/iBLyrCaUKrXFgnszoKlQU
IBrIzTUDdHAYLhnENDU+JgF6vNak3n0SOw9epgs9GFujXxzEPL0UY/XaMpjHBO5KkyjLgf4xKjGm
Az9tyuIoZLD3jOXRyiiD/3y/zxTK348xzQ92HdjCyKC8jyzdwBqmDoCy3uMQAh2yT8xVSm+oR5L4
6KE6tJcf0ppwY0c4I6jkiZ5lQlcG15HkH+g7NAThFv/wANo59VAUgsyfOx+Lav+M/IRN/VoiwF/1
suAktNDXD7qRF6KIMC1LtqooTiKXl7OnpcSVIufIMI96jEZY8jOeqvd5zoP680e3Pr8hRDWamAnY
KIxM1/xwgvdDx/mkBhiGnp7lKuoT89lpcDNHpIhxmXcN7qvjadRWwx+xpgdkEfVQUHvHRBXvf76e
z+eNDodkyQv43Caxjb+v/NirKy/yEJMSmHASI7dSsOys7ssy4PyTPjxzCbM2kHB4SRH8uLdCuwob
kSOgWeo7nwlEU8GQqvSGqWX4q2nkFVPuFr/DYGeaYGep6783Q/cmsXsi8YX7gB0eRNeR+kFxnX0w
r8MEBVDP9GisgYrAmNOsu4yZDHIDaxRaBVxGozYf8AxbYU13KvC904hfpTEyPVCD1XE6z87MkrQO
g14solnnZL4LLfvdD9Pp/7AAoDJCMXWl6bqUx7/f8bIbfAF1vN7jTEgjWUU/YMczAIHTpzfIoqUJ
PANtDcOPqU0fdJs34+az6pv4fS78L+TXn89a5HqkgFKj2s7nszYXfStry6r3KmfYVs32qYqaR1dA
HijlFeaD3Nz5q1/qfD6ppLQhZMC1tRFm+h/KMbuyOt/0RL2fSUve5CGUqZpgrPMTjqblh2v117Zk
cGjOCl/oQMNHzlMZjNtcqoewlz9tXzBm78fHFhYJu90UoAzm5dW21mm9PDdFue/D6tApDEdJoD9j
nu6y/FyG0xkwqiNoUlQS3/3F/Sk0m0jUWCkMxUvQTt+A4pla4CHtxsMXd/wfWMZ8eFdzelFnavHD
70tAuRO06Ik9YHShFRDy05t/ddSuKxNYAmJ31508zA4QDXvUoMAnDLXNDY6LX/A8Pyjvdb3DFbAE
GX6bHH8f3/6cio80TUEqnR6HnntBp2IAYvpiMwRdeGD9885Eu7StrtKiGHZ14GzxS70vTI4btIc8
F7Ytf+qf+sBY+V3HdWpoG5Xl3XnCeebC2OV3y7oe+w6INmf0ybSkCbqJaMJmveilHfb08V0Gvjh+
dyOYzjlcNMQYPyZoXXH019BBdGkwIjvT4RMI4LFHhWW73ascvCN6qcczQl9qIpaRb0Te3nQk+6zP
B243gtwn3Z3vPuQ5AKRjxj/zYXgpIpQes4lrSUaKEnZ4YGzDUDLywNQpBYmS6XNmOowvW46XAj9P
miam885wrC1OFqRJ9mqxInxpHeR8hPYQIrsf4jjBuPxgkkNUOiNaS72zafoQ+VVP8YJNMtgMbt+w
sto7e3w0iB9cZwON2MR5Y48g36U+efj2bVxmtws2AF/sQs7niocnbzuoZWD6mogdfl+Ctb8ksaLV
3dv+sZ1s/M8AXG1JRpsLWKhsgBaCMl+F63TsRuvzSD5NHNLDZrRrC2IyzjhG2xQpjDF4EyN1Pwie
Xw8vbcud8CT6mZ6eOez7TT/kJ81fXVKVXWBbfTvZPuMIdyR5pSit7Wyqp9YEY2Ly+8MJ6KvTMWEi
3y8PWW+tz7zSMuAHL+kMNix2ivg6WqOCkVTFWC60+qc/n4v/cE77HIc0YUhATFwpPpzTKnLssWO6
tC8lsFdPnvDGbv1on9YhCosArJzI8UjhktWi+LubYCU6lrNz/FBuLF6NZggPf74krZ/60PwjpZWu
jS4FjYr1UZATMI4PQGurvYlp5Ib6/xhmGqww7Z0zQjBxI4NEu+7CiJsfWHLjGO/2iAmzlNG1A08g
qK0RxuSLtZxk07gki/CUORXIGDFIvdI0mMmAg9DDdDRj+7qNMuCkMoDfhfSkcEOMFKpgT/kCfxmU
2ExVB3sDe32pXlMC35LKXOvuJ4mG164CJYZU47VweTz/0I8xhLJ8ujrP5sZFiS1N1XHxBkat2oB8
zM372YW+CtcaNErhMYaJ48osmM2pCeLOjKRr7fUMfYn92BiWT9NADCqu0xSsjdqm+ANhXhZelFkU
MYeZWZRkvmtbYNuGKWgy2AoSdMTkESMBXTCgNBI9HvYm6sOAsM/SR4pS1M7JHJx9Oy5ftGf2Pz1A
Olo8/AOscVxP14Z/ay+HhjlCOhICWmcwMQaWueacgGP5G9sCT039CGfEXDYrM4yJNMVAqma4zia1
JFSuHtoXJSrUFxKGaH97ZjItjK7Xce5yt6aYNB1OkQWtbwYFBHcPDrWqKaDu5t1L/hTN1JGl52AA
6mdf1PSfywgcjShr2WZN4J6PwEXf0VsWZVTtDd/ZWyEVnd6cF+J39Ml6Ls1z6EV/fiU+9ZukEUta
NsASh4qa0+z3OxpbbTirDKDWDGtGj7i1eQFg7bg4vxKdGqs5QYXv/yjSBNySWhsAB2L2KDYN6mpe
azoOjeM2ofwuMoxmOLZ82b6evxHU0x3M2H09WXcM37/agz916+eLd9mG2V+0vkfv0X9bDt7sp6kB
d3CvgvFBRt5F1pzcsWVFUswWY3Rp94jAe4LImNX8+cZ93P751Xp7Q19kW/TqnyqQrHZbWG0ZFQiN
la79Z4Pa32FIsgbp+bLrOe9Nf6/+MWHEIYOMeS2rIyH+w9KP1VB5i0pijTiGW+ziaTwxo1/P1QBj
0lESQT/0hgKKQg00Z5qjeQJoR6GD5UBSRkxCMx/XYAWRuDom7hgSQEMMbjQLTdaluYsT2Gf4j1t7
e5bMFpFJY8qCqNlNf7ZZMGwar4MqIBhNCaslYSzeoCSEzONBRapkynA0zWECLcNjR6rU6Fnf2ywy
Lq1DaadM+LsK9X5f/EgWQiJyF1kkasVVMihPk3DuFBJnfYB/q+qR4N7gtV/G+FDYrzPzjt1gca2m
g3u1jJz6MOAZusqK7qUTGKxKCJ5rekIFOQKSUORC/oJGs23n4WkKx13tZuRzuJBHpvZnJH/MZvPN
BG7eDvZCrzzCtkWPPgeCe4dCzpf2XgqbkR8N12quMKX2oCoDjF54jZEys2uvRDq7DKTyO0JTs10Z
3xWemGG3hKe89H14Kf0PosdeyOZ5BXGHHMbWGZivJvMQACRyz5POPY1WyWgiuGqX+AUPsCMp6Sls
p6Fc147Kt2z43doRoGSuWPUxnj0ogEnisVNwNY/0v8E8JnXIVm6Ue2hMRES0weui58XYke2LvI03
ANczxlPbrolvu4E2CXcOcrAW60C4lNrjzJ9uGb9DRjJp4qkgSkjJuFQ5GIuMBg7raViLFVZHFfep
LS6D6cGowwjmyEPdkV8WJ2LjxZhRJ+GFD9oBd0dgQdd01sZozHmL4P4oCqfiPwgGhdOWbr54ET+e
CRKjFwuhF64vLupDX++rf9sESLGCQZ0H/s5augh3KYGjuQZFKE3vWFt0qS3Zk5yG2k0W4H+OCUXo
dp63tv3IIH47/4Uq585eZmfrMQvmUyQIXTLcVlXy1z3uBu2laPpkI9ObtCdzpMqz1WKgdEjy+Kcx
pvk6d8sfPjSeFeWFx5FD9YaF1VoUMdQZwn+hClnrubM3TqnK3ZIRmz6ZxmVAoNfW5KJ9i3jkgRu0
cgLVbJuQHxXUI9npVUeCnnhMO+/JSobX0un4Nt3gxtyPCcn0ORV64I73IV3x1qw4h72ouPrzHf4I
uCCeZINjd0VIyCFhfth5wq5GJtZk/i5Wy14B5tHcf1FNfxpxnH+HlD5YiglT7aMJCxGrkHy9yN+N
7Xgq+KiramDCOkMXWeWuvLd97y9XqE0dGN/teYZPbkDu+/Pn/NRVchEchA4VPcAC+/qH4yQyfC/F
gk7uggiHsHiuIPIRz4KmGBeqefIOBUxj12jefJs8PIF8bI8aBN9Rk4q2y77Sa4uPLT5Mdd3cCvp4
BlVA0r+v7Lkp8iEtKrnrvdogM+2JXxuuVGdg/wH5iIaOJGGIj66f0xl5gMDzALu1ww7Uv2+tirqx
LEA4CUFaC7lsi4xgc6/1twwip92fb573jxfLsFUAgaAtP9fef3sNM2NRUijyIjx0pqvaKF6GuWkP
o2FsBA3JSoZZCpvQpMxCbX1pVZa56suSNE0zILVoTm+QY/Dq3k2Jcq/nEIfLOo+NvT168B378KGZ
iaUfwtQhy2h+sKW3JY1n2aQ51GBlwbXDq6Dp1NEaGriRWuw77lICj9ajXA7InGwSeqJvvcVODqsG
v/Om2vZTvwdtbu5663ZkWREoyDkZx/kBFXZEeqfpryGMrSztCs0SvagIN7oVC7aoNcBWz8D/osg9
ZzOVVrI304F+uSLGKiktKAB0sX++yf6nV5F+0/E8z7bxMcIv7UNPNSed5xA+TmhSLNJD2Rk382hg
ZOqiVzLrCI266AET6rc8RP59vj+ywgOYWuUqLi0fFhk23zJQ7y0B1egxlnBN2M9zGDPyzvXNWhJn
oVKYnuJsuM/yoNtjeBNEsb+RVUrOyNSy/xfvTk1jNC3ivVjsNzUF5cbAE4VTtz4IPMHXAjGA3V1m
orC38EvMtZqpYSWsjGXR6rx8OLlm9dMvWne/EACEDYPqkq2foYgxXA1g19E31F3DKve6hWC7So8t
uvu+OjadWPCiEQtuUN4dNCj0er65dSr1OPd5e7C1qU8L+XltDj87iDcbXy+9yQ0em5HSSS7ht3mp
n90E6X6iFEyTtN4suJCv2iFeSYrwk3KMGTVHhb8PrreJg/DfT4wvTi730yvD02SqK8ByGVTaH8Ej
khDDZEm6YNeX+TUoykXaGwrIZMCIcXwoCgfWbolzb0iPlTWs/gQbg7XouD1dFpnrgrW/yvwcZ00d
qT1xrJSFZgEFIC+wu6GKu+2vYXZ5ttVVZmEJXEnC6qzlKOn7lmF6NZdgucwi3zpMor5hByaW3mYF
kCvhXtv55TBF444l+T4THwjGZTLMQ1VYGoOz6r2bEGX/rhNcmpc8QUombz4MkbrnxDkkNozgmc/w
53fgc9GvMRdLm7Pp7fFT0T9PSQx/h7s25KhaocrmpmTyPU/dNkGNBoBurSzz1YIxt5mN8CsGgfUJ
h5eOSbHiu3rchR3tR3E3FJFCmH3Hthz190GQHe0kvrHTZDxkXWFuM1VgNBxGpM8tpbWuJT5ugxH+
jDOyinvZ6aB3ArSiiVbf14tOIj80ikMzldirKMx/Jc38NDQ0gP4YIvYbXpjVnMbIuwoXt91ZSQ8J
4AIz6ZuhzqBHnzfGtHvN0vh2mos3JhLE8sEsg6TWnFTKYRWpJFvrWRgd4Pvkje6uQy++FsObS/iL
L2S9hXTNGhLQSNLJe55qi6oYv3XASsra7tjbnMfUVQjnIawL7NGgV5LzlUU2+WA1Z2U62+pUT7cZ
oW23vubNdEa4wdgDii7aGWZByJjz8ZVUe4wGPPc6cyzcBgaMFvICS2yy6RSRc/iN5zdWCp1LCu+u
88v24AfBsZ7JsfIUmgbHQ8KQJcNb3sXWwVLmTTxm4lJjmhgppDub1CI4peKy1Z8cnhAfACE7UHc2
bNlwVjIJfwp2O953fXILF7GVkBYcFvuCaM9gpwqZgggRkTDasAcpd4maiI8EKuG/QdyhSwQc3muE
fqb4o+2pCuU2iqdd4PjzTpXm98ZJmP31piLcwcXJSTkU8kZZw7Hk74Y+XrZTSOWWh/soCP9qBwrR
xmOPQ+1yNQUSch8CkZOnwMoaPIBxIGsRLhOlsBcTNO9uzDg5ffHVXPEjBsHS5pUCWtbeBbrs+L3i
aD0vz0gSwZGPqeia4I9oF92xkoHxckprp9pIl3boz2+0/6mXdiwmFRQ4tutT75zrsr+VDimWTx6T
LRfX5bg4zGP3nAV8bhHEBO9NG7OWPdYwUDqKJFNkzLZ44TmcNsiB83Kut6nWnhj+dFVMC/w/Bfut
alEQGIFxNy9NfBlh37GqVIVpnmtpe4C9qgDT0jhkMFqPFep9DABGHyuihOexWfpqV1m52kVE6HIU
IY2OYecgKSx/WocGB73J36UmLbFHXCMuR2ybdjXdwrEjNXly49WoPUTiVJJmg/L0vGPvfTMF9ivU
2zTH1hrDr4dxsF9rW7yr4jgHEt5t8gvIlDQiDDTcqff3IRIgYEpcxOPc3o5RIimVHHdbNv4tck8W
NuDONsT6WRGyMAa5gwIgRzxe41i2GOWtGSgL7VxPLwvwvx+t6kAkTEEgHHummRByjHbptnGBzRKD
ALc/P9lPTkwU0xYDKuw7LTBX9yPgysy8UMaCV6WTOetgVpQqTDB35UDxJNLosY2Wv5bGOy7zUhDh
1EEcbq0LB8/DP1+IONtS/AafAG65rGkL4BBGYvChtvfRmDUiwmK9hx2+TeYAcl1Q1tsxy/xVuBBu
nIFerA3NM019nNN6nxfRSbY91JlBWZdpULU71bI69AG0sag4q4LnKMcyXV+17oSFMeAkYDJPPu3C
F3Ng9zErR+EIXT/4rso3dVPw4Gvnqi163DejdAdmwZak2lXqkwqB4cBxIVwGqyH+mRp3XsR9wQz0
bdZLBi//CnIM2Q2CjVX58a4PCPTRu2jqdQy5BLLRsLgPOtKtZNrsYg43XgwItr7ZghT7V35f29tJ
HQl2yP34pwCZofAqHpy5eu5LCmeBWmtroK5fj3b/2kO0vczuGNXg1tVPxNdTZbWa+1oZjCcC41Eq
MrvCoV7jGczu2MfYfeKrQxnFRLIYPYYwdvVgFDn2YaTXFnK4nCaGiVIZD+4IsJoVHroOx2JkhmFD
jU/QgkZyKJkyD7+KoKvx9MjNy5I4gXUQYh8BQxn5HAmo+sUEwUbEsW59FJ7JSmyDSRxzK/JXKkFW
DAa+lpgf7hKt6y4EzVDrowpecMXMBs6FRnjhBryMCslQqUUVEym4UY7AXiSpN3KOI5IRb4lnmneR
0dwlZKnuTFsdsGSR0FCouvrCMFbSjHYWWoZNrXxomEyjJH5e6A1s1KkppPO8MnYyuyzmYtzFhYcD
hrJfh+JBZtROrZVCr+cVp66yOWXa9jAr/tUQ2r8Wxr9I2pgjJFh3rfwfwzavQcEaz2XY0E0EdHhe
sAu1Z09UDxde0h07Fd3Rv9ywnePs7MUHF+lW4IVqY8XtnWpkt7GiwluHsD1RkvzoOhiiPUL31iNs
GKtrc02jdxIasYjkchkXFtElcLvWGPzDc7AueNhQ8/WdP283TeVSv6uuWQ/GAnW76tt1M7TvThDx
qHQWUodfOHhIwqs3kmvolGKLmIFAk5yQjmnOb6MIT1iRBO94BD2bXn3VRZw20ZAvGyExgB1ZTmYj
5l06o19scmNDQc4Wjkyn94Z8E5D9tgozqe3EzJszGFYTLU6+pq6b6YHmaPQIGOWCzlvL/zM76P8P
rQ8tE2NxwIe/7bHaX/HfvonXbwW+iVd/RfEbRvBvf3c6/M8//LfVocCb0GT+5WJVbtOX8iP/2+rQ
D/6F4y6dLO5F8t/f+R9zZ+9fGPBQ20N08WjjAyar/+Pu7P5LTxJBvyE2YlBH6f2/sDrEVpFy5u+H
ApZJ2qkYL0afqkc6H6DDPow73yVnj+YneFR5Qva2M1g73DO6x6kx8KjDXmbddM17PfTZJTqd6Hau
rYPySAHGfeZGDGZxpPNccKGoeL16w91FkLOo7Lt4Z+totD7DIWYZ7O+KKcb+zNBwzFPCCXQq2vmx
X3KSI4EE2USz9DpBprHjVk7rKRm/GQqlC+IWeWGkrocRC6ltmc5va3SSmyTSrSDajVowunfOaW86
983jANM5cKVOhKt0NlyvU+JQRaGcIjhO6QQ5imJSlEH7LmlSvBd0D0DzJM7FOnuuIoQu0Gl0sm1n
nJtJkcW281ADAhsrw3/rLXu6oUtzby0/8m5hgegc2Pg5L1R7mdCG7jv0BVfmcrN4F7bOx6ugBmAC
QmYeuxAjZx2rB1qi9nDlgYb0l43O24t18p6hM/g6wvhIoY5uLaqX+7Q6ZDqvz+8n54geLbh1Yvtn
gvpEZ/tVqE3Xs0veHz49e2x+0o2pswB96BWrYvRxGiIn0NGBgT0iZt+E0A28Xhj+dUoOMvFgTO0X
2/kBQ/mHGy6/ZnW1OBmAUVuvyiB7MeLAWjv+9JqWiKl0gqEkyjCZmRlIW+1m0Vw3tYqObRrQkE/i
YOkkxKb078eFEc2SvQTdfUhgYkpwohyYJM9EKeYQ2dDQJt0qn2JnBzCCJV7bPsc5GYwE08c6k9HV
6YyLzmnkf3pKdHJjpTMc3a7Hp6qlQ3e8NVaD6RbuAEpND6OeMKWmsSMXl8I6dmHu5fOGwh+IiKW0
C9v7V5VO8jmLlxcYhkipCJnsJZWAG/fd1iCAUhJEORJI2ehkylmNL0Y5gYN65hF8/QlmXUOU5WyT
zjDrdEs5k3PZBtZTWhvlMbQzj+mgidVv3Z26VPuvOiXYGrZHkcdI2cBExeJAHnFIu6hKHNISsExi
NpYjJtsZ3VqPT+2YbgZSOU1kzWpwr1vFctOxnWmGhGJ8EwKTlIBcT0M2LZBHYmMkhfRa6gxQIh/5
A7rBVZZWu04nz06omorinjEaSrHOOggGWRdoxf/9x3++bC2c7RKqGupuLDDO6aRRw7ilbogsFTq8
VIzWcxcTZ8rwlNPofYkN5xtBH+bBQbWzNZs7gc75jkTLFJWNb9+MU2rsktYUkDhyshD78GRzoN5F
vv1m6YRVXupdnpC5Guj0Vacmh3XRiayxzmZdKg9fLrgIG5V75lOmmEolsvuOyZx9jTQg3da9MWm2
O0Hzi2zfJrM4TUV3G1dh8dDaHkVgzTgwruP82nLwB0J1nWZ99yK1p9lkB5yaOm3W0bmzKlff88qS
343G+RmEQt307bxG0NbepzljQgzvrAt4/gJIjVTbRvnoPIPmAY/0n6lOvnWJwIW3Cl12scnGDXVK
bqvzclGu7wT1dd2TpIsMb7iI+rm5KF4Zf8AwJcDWvRgxU91OdfpXY43uZUX826yQMJ2/ckMd2lvh
GuAUobelT25OvQ73TYu915D4W+vs31ynAGMp/a0nFjii3sUMizmWpzODO50ePJnurwqJdkGRTx8e
N2QMh4lzMUEPLHEDVM7F+ev//HH+uzGFTDFXMjrMQSdvW1L6VjR8WG5GOkW5lRF+qs7CRmTKTeIP
myTom+tFhyMvbYHzaBqBoqBFvGr6ilUs2q2dBz9FA5zbl8FTn0xsWZIRS2SJx9Aj2LuSCEzKqd2a
M40x8D6a7HLuL1EqpGsrsbYd9eQaY4OeEGZIDgEo974ZWYJBTKdskUq1qGb4ZsFKtueifmvsatxO
Mo0vYhFOj33g3YazYx6dAVf1UFUnLE2bJ96P4lhMxa+hU3t78fNL4l7G4wTcUJbzdFKRMZ7kc1Gp
uzYe0FAF/V/GXEiISahtQ18aGxW40yED730ZhuxNGaj9rH5m6lZfWQbqfydHMUPobLUtvgmZiKew
S+yLuANvyOXD3I0FYZn2U8twDOtvduIMJwbbKxJQ4MnbTTk9UqW9OmWxN5S5EVVhHRsBadsPWqyQ
Som+2LfyrWWajDBLLN0cZzc7PVIQjMlnuKKi4dAt674iu6yC8xJWPjya0zxY8y5LJ4PdP2Ss3Zu0
NhPz1wXvymxptmUkwdk9H7WqZwwHAiriTWwgtWs54fc2G2Zmpu2Gspe2NyixZ8Ep64ql9mpI2dzI
ZbTuE8rapoO717Krb43dxHlxY3pe+d9/zCPG9ksrH4rSfUhrb7pqq3G6mmFjb2clO/BenmiMZHIH
/8pYw3mwdgOWD9KecCfrmu427GOk6RhalOF8wuKdyWg8DqfQrwi5TRi5DIYMr3loV6QZzNiLk0PN
eAvePdv1PDfvQ9dsctrajWkHRItXJP+Nnkl4U5u+GkilcN7j9CPqc0jiZBd0DZJQbJYG5d+MFYb0
NoFyU37poxvCasTVpVX9lvbuY9Y2qM+XyiJjoP3eldGmmya17cK63w1ueQtps942BKOunBFB1oRo
rpxnqI43sjWf4wqOmEp7crrsgEwaoc0HSZfu6gBVfOm1W9LFPRzcDfIHsDxeT56q9oRT3aZZ1u3j
lM0kDUPArQzTKJuEs4sgZkDfNDtvak6Qp+8CPB3nhLupYNWTC2qRIjhHWzxFV+WEmSx2ximUlp1N
wtLKMkgnD0JnTVBoexUqo72ayXsak8TaR3rQmxBWjtoxJTxVztbVPORvRhC02Iowa7DCAZ/EOryq
23y7qMU75pBadlZe/OWYy1vRWx5Ytt2uYTjhZdLIdreERszFd9Zxhht56aRMdTgr1265mLeGj8za
rScyBoboojN9Fr6KOKCxeikyRiKpRasOBFoUWIoYpltcDm310g7kLpFhXayq2FAX5aBHc/717MbL
runqTR4vcAvkSBmIvqy0nSt4Xtj5CwuTluU7/kQjUSUZ+QVqwhW54rHXw7werfHUL7qZtuK7jmHd
2srQAksCqKAHkTZbbzGntbaiiY+Tj5UVoYWbNOan5uNMToSOEaib5Agdtt5MBZM/P42ebbtZi6mk
ZOmamypGIx5X8kW5SX839VsjUM9ibK896B44bIywLYw8Ia442Nmtl1zy+n2rsVvbjk1EaGBsXBi5
SxdcN//F3pnsSK5dWfaL+IqXPSc1sI40Wuu9R0wId48I9uRl33x9LYYiMyUlkIAmiUogB3LoPclb
o5H37LP32kz/CycVWH1Hgr1YnxTE4QWe2oUokg/2pvOdiFK8qoLDA1vlRWmpXZGYa30ltre1bvmU
D0kvS5N2C6/Q5a69XwZ13K7tAzVIqMCscechZNO6lBs/YyXrj2q/pPd6mUkHF2jX7jcrH25jPlB2
pk1wQ04kdu6zOvtptsi9cIZX2Zc9UtPwxBF33AutVTH8Qc4paaRoRRzvjVZ8h3C25lX1fCuqnEYz
h8O/rmCVWwaW2uUgNrbiuaoani2UiW6yA+wG9q2NgZ5atFzIpcj9vlygJCTWnk3MxmryTT8yDsjq
fcAdEVDBBcOr+VbHbJsAN+1xYRhncA+vjanunYYXhiPOa2ykTSDSfV6l81OiWe9gmbpd3fJS//cO
4n9fQfB/vZ/VOue2v5sIvqo/zQR/6yL493/8/6Oo4G9D93/dVLCNKSVIaGSK//O4vn7mny4m6y90
K23dABCvMKzVSvOni8n6y6ZwUSVKvab7bEbyP9O6rv5FUwIeX5NJek2HsrJuq35taeJ/shybAd9i
Uy0sdp3/yrSu/9OWwMDVgkNqNYisYzsJ1H/cTfSxZRdqkTLgWTiSBqKDgISgC7DAts2NiHH+o4T5
o5qJwOEueVFVBzBZbo/3TlE/m0LrDsOkpaeYe3ws5BUwWI+lnsOtBkeDNWaOja3NMF+LJH4gfKIz
jsEhwYBv7iR8NDnTWD1N9QFmHPBRczgMhYx2YT1VN53BjbX9C9Nv75WZ+NPI/N8mM/2PvbotYWDa
Xr0v/+fftJ7/JEYF8UeTrZf4P1zd//GZf7u8HZviDQf7JHYxsi3Ouq34o0bp9IlxTa3R5n+4ujXz
L82xCbNi9uTCc/iMPxe3Jv5aIdhc92saDSXL+Fcubs3QeQv9vRaFNqbjjV114/VnZD76x8tbLSCu
MCotHgLMUNHo7RBqeNPd5eakSQ8sCMzR2r3aVIb5C5eyH7WK/Jky4q5lYdLh6cwZKPSsWYwvFWvm
hXqpQJBx3OEno52nM2bCjLg0ZWmWVyeOvne4QgSBgJOdfswlkLiiL2DvGfryYBIRGCaE106W9fey
fsaXon9AiMn3zlKYXmLkj9izf7ElZuuacVpuSvOouu2W2XOA9mljEs1cuR2N8Zwo/QfoW/SHnmSJ
FK7Nl237rYGLY6e8s2t8Hxo6r0Ol4pjHiZ4705a8Cnghqr67XCkuIPBgh0WMd4Ud/wDnfKgjpihq
SUCH6fuwLI29BgV1K+NviqLRFwH2/8K2mGVa5P6I6bF1p4SdefLu1GoFQKQIeOoRMSZ5ajjvugZu
IAS3i6i8teVIujhbaB6WMK6qgWfqNCTXgvDcCNJ2v+Cafs/71mP1gnLficZngvpOLs38NFPtMslz
hGn1iZF9uSysTVqHJ7FVqc2JpGig6Xl6i/N8uMYDnds6y8W8ujnhaDxo6qRdcks5TpNjUArBv6rq
OJjshQmkMayb3rNirph2DrpZU1JvGcUhVvTwIceJs02mfHzLcxaQMovi41DP0aGpBsR59LKXLBqj
/Wy7y0Ft+peZ++B5Xgy8qkoS4I1SAzojborRmy/VsELHrWf2XWcjVadzlQL3cer0iUWdEjC1kyGN
OQobTf1hu5zJxoj1U+r+0ICL1GZYMO7F0anu3O6pzUAYYsqYC6CyRhJygmwSGBW9YuEfDX1luraM
f1dzcl8XYSaX2CoMPK0DGMemRptVnSdSZl4jip3Rj+kJo4G1Ms2HXatVxv33B2MmoEg4kurIzsmu
ZbwUe0XLvs0To1HV2CyHZ+s1EyN6lq52p4l4XAfeLchGe1XMhg+Z25Xf2CiotZ0+hKU9vbKYeMkb
+wLjYD4nWbncs2IO0BaPcyTV710PyFidzJvaSRgC+rB4HYIip9M09itwEZ6ClUbvtHrfm7q1S0OO
aBNQu7TflrbSHxVFx59t7oXlegg35xbtCXxd3uysQT2MKejCpPNGPSrg34h73hslxRQKRX5Zze53
DuuNPVFYityFVNQZKBqCkbTIlnej10/2IEquM0wlloU9nbedwU/rqS0O3bLTfC4RcU5H0QVxlp0b
tcqOTGpxoBazcaKT64BIwmik4d7N+7747oJQzQSNYgVnvMw0/LqkqStt5/mhA/aAT0K+qMPgwWCg
hcCJuxdCxZ6rR9PB1ErURHWRZxVJa0sQuSdZxiG+00ACT116c4zijCogn3VhPCKuFUeBNLEp8JHk
Wdc+qXFYMnG4cA0L4Bw61vsksTnZWuEJKmlDQ6LCOmpm5G/aM0Ky67kGvBJmoKdFF69AkrZmFioH
el474tAzHnFMggHO7uGUUHhEqEFUHoD/Vzml46UEjthSw0UkDbpb5CHUqnTBqOqxI077hKa6Xmnq
KR7XPjAj+TGvowIUM1wdRXJU6rYJrEo7q+ztfCM13UAn9xUOgxJQkBPzOs4j+8aYlhxr2A8O1+Ng
LfRhqBi6nVoaV3aNxg4+Nv7hEO90gYvAi0SVvLjjfBRQ+/QJJGWecCe1w7alpte2+FuVe7PLwstS
a/pBr+Zyq4GvpDK3F8Ldd5zTtiyBtyAjlSuxhauLe8JXwvCqKL1xHUJ3bxoqHmc8KGF1bofB8oQs
rktY/BJ186U0Cv2I2ldSU5OWt/cmzvdaWZ34K3zImueAoyq/lm7JN9YIbw4W65yr5KOk9aMpxo+l
QbFNOuU5zmgb6ZTGG9uUQJopnybYeWZX5htJfU2os4wnuvdlQCjdcbt5Vnv5xPcks/pdjo0O4Jo2
Ys1PghRHJj24G8Rv0QCsRSmL3MSDRfkIqWHazQxO27mJnvV0MW9dDaVrGXV+OKbEKjMDqWRwuyzl
pegTIgaUZ0SNcRcTGSoxwSoM1fgOyA1S6JoBCJNjn99npPXMveCVcS76Ae9rup0tXLjlrMO5w8fD
va0OYvJdgZ1WPMuNSmz02taKjQUJOzDLZ2SwInD15r4GKnzSSl4FjnlMw/G7bTT7qavn97QQxYa1
FbOrkam+CpA9o+IgbZ/SLBJn3UX8SJVWnpcW/QnXsrozTeIvGGQHP0QPhsN2yJIaMiomoodlVl9r
UjGTdLtnUTNn9xpBbxqWbn2i2KfKRGsvldm3GdcGNi21w49NQtzexjqK9Jwnz1kf+uAG1uyD87OS
9PaQxC5Wsqi1L+Ke1slGcSnVMd5MsYhLzzgPXSV2L256bvWmvhdL9WIYirmdIMKyDiK6xeadDpMC
/mzpxA9hx/aigBK7VyPaZVzhnOvXwbKCpqijlW6A+8d0C1C4jtw4ocYvGVZEkBf+wBXNUgY3xSG9
93nuV/WyxRPINj5Kn1VyHjuCDhVgmn0fE2XCsFJwI3F5H8SXOe98SHrKpjXt5y4jdlGbvxNRAlz6
xm0Kv9PYM4eueRAAdzcsKXWG6JSqP9ekUEF9YS6vwP2tbuHM3drxyop3xq1uZyp2EVb+YTJsuw42
QZNLZV8JKIzLLR+B6Y5Wfh54qGX9Z7p2T/ymDbMemnbKzU07uis0K9sbej17HGO6jbTU58gc3t2w
fee0AAI1EyDNE7qgBf/v3zjJtczABFlUZmQMS5McdjaweKJaKwutZ7NS/cnmJKXtmyF7XCNcLf8Z
4d7vSpDG3Zx/Ss5CU4PpucIV3cXpO445f6DBjR6J7ElIy7fYl27TjlIJiAK0VCKdug6pkyltvUbF
Ujdk5CwUuucVMWA8UfMvkFxPnIE/55Ab+0TPpY3WMmfFfh4WIsSujhNHw4kIvY2WtoiGAxo96ebg
3FiTmZ26s1tgVi7sMmMHy38R1Q/FIvvriPKHqa5ulD6KAyEsjogtGUt30+NZ9dfsM4XX76YE/t7Y
+iUL54DN30ntcE3kVzvEMJjJoFxRERPkfW3VPjE4jiru3xJA8e9aBstN900/QfbMcqpQCHp1cbTX
k5RnL7ywlTDaNVDgrfnNIc8UT4s3LGfWhFtbe51wY+w6mHRIMA139fizoleJVTDHXlD3k9biNgPB
zTnTtgmmVlOzsbErrRT+ZQr3a72DXAujFhjTDPD7qFKOZDYAO6wUEzPkc4AirT5nGGLTvukAly9+
04HCiJNvMczJ3y0IBmlOLbSOmKcRSKHK2Rhnf/96OvYLdkEkAPUIHJqa/kR+hshj97j44dqtjRfh
1Gn7stCO4xIF9lT+qhz9xRpjzhSwSos63mbXFZE3vdbx8j3TXGpCFqp9zOvKioibAll7s9JqklR7
sAeFL7hG3Ylm9g56WP2OJQimhYL4ZM1YR/nNjN6+2itMXlCuAkVm7WRTFZ6i7YjfW38ogeGuaMFm
mD8q5wDEtnQ/bQqFzN70pAVDk16QNaQX5ekn3bgYkTTzij58LdLweeWYrNBTiYtdKW6uVJ4TqP6E
MQ8rILKnyKY37MeE1xGqDO+pe+YELZ+Et/th/U3XBpk1rx9CGMktdsm989NWW8SCjog7qHJr5jG5
fn/XKsGbgaBtK+coORZzjiVZNQyw/igKNKQNWQPCjQCvv9I1YgKZefKuVcS/6XlZg5SlUPa4/h4q
2n7VvLuvv97K1uty5/gbjLNCOErXfYao+9nH8UOcjY+qUV017xpBRdkxTwVTRnohPZZSJDt+QHLj
0QgfozLl91ZzCL6xaZtmCpFKIn9h+6aBPN80I7cS2go3VLzwpCyWaGtN8rFlLKgHFXXXaD6n2o3X
xoLoSO/MoAmWuBO0pyGKyew0n3B6IIaRcqbruqGv175nktSdDZ5m11QArBP1+zAl5ynLMBNpEMVK
UAOj7d6XSfWtiS2IW7b7dFpqz82SL2yxRuBoY2CqqY9/kGkjf2Nx3u9KOim8sLB5JDSTuOQu+jnp
SRLE4oIZ+qr3er+NwXAygVHf44zsO8h9w5YsZIwFsaFvVpb9qYJj4AEPBVO7AOge+jlo9JiKGJCX
hyHtyp0xpDQjFQrFxll/wGfYnWWy3EU3hVCcspp0ZjTdU3I88zwTmR6G+qQgX226pci+MSiPVvuF
OGvdMO5lGzFDpLWmJsbgrizbqM/qAAgL0KT6idvtOy5A+ZDIIOVPzjvUhRRYzfYpZjrq1FINHMYH
pSfviT+UX54kJR7PmGajTLpH7ATf9FQZzlLDwNYR8d4JKPpl5tT3sa18Umf5NzIkQW4L5W7KxMNb
Ee+s2X6dZSKOFsFPJ6rGc8VBVx2bZOPyIp2meBjOoxyOFJSGR2eusktcHOxiNK9OxwPZGoTwFEmO
cxLUZlEqF+8xxlChxI5oAz5mPPJwupaJyAIAtzCJiHjPVc6CM8VkUXnOWHgduQa6w+rhglhCm21B
qijBr340tDWXSlYbX8yRkhUuaQ0P2zS9mmZjAy9B6uYtuZ8Sq/JHVgu3PnJeo1Q0+xkmeSD75M11
1u8fmvOL24+ffdc8ZaLuH5GGvgq4O2elbardTMoRHEAUBjYo6l22GJDPHVl7Tk9deTU2xkV362Ma
j3T75plg4TjSQtRiWCbyph8Tq0t8cEGKL0U1b4XVHp2kSp7KhJ4AOx3TazucLaCsj6HKZZ1IslNK
xlK4cHeKGVNUgkPZFa65h9rYB5wcMo+azWLx6xTfR9sq/UMlm52x4NnG3Ddf9aaHH5qpp2T9oBTl
T5ZXjBxtWnlNK4Gvd2Le9ZXC9THZyTMSVLpPRX1oKHQbXVbmJDpyv83KSzPDiG3wDOLVozxZ1ZZz
yF5gqVVxUHpHvORDgkdEt/A3U3dYS6imxGqZYCXLXEvpHtQizn+nbSinNraVMdvY6TmGyM7dafiX
KyJ5LI1I1mOI52lIQXkea4ci7150ESlbvu9FmGtT+zyQAmtm5+x2GS+BULMj/oiflT4739f/0hbg
xY0cGYbj1FPa4K4Ia/UjyZWXXB2NnYdda7lxQLkoU4mbhB4ur3Rj9TqqiENTbL9zA6R5SzhUKU3K
qRgWiwV+kx9qfXjo5xD5zYyflNK1aTrMflCNcxNyRyoHEyPK094J650agdgAXWztWKG7myqNIS/o
B404EvMBNceKWHgOqNU+qwWG3Zk7pwH25qQCIo4s4ji1UoBKJ109k4qoyuS5chQEbnrga1REnA6K
OEVk/qZmBl2uG9W2xqbs03F3x9JTO6wFqwEwC6IRPfHp9ErCezmQmEA5yeSy79IOIERdf6OohaJL
kgoh+vchQryiAUPO2xZY8Ham+woUG1T2shmDnNHmEr/RPKd7kVbi5VSLzTjiHrVVLwyzcN9TbcFQ
urpdrTd3MBbmsWwDEKWhJnyYd/E0kBTTFgJq6dx4QzeiPOFDKYsi8fHocrQPZwrJ+phbyajezNW7
TeUrGYpuAifoRHWOoJA7/iIpc+31PPEqY3Cvvz9Yo6AKJWycPacbNoXt2BIE02lCUFcTV+yOAFpb
2lLrnPEDw3Y2nywWnb5k6N62AP1dtc18q68vZL0raOgxilCKO7uLMV9Z0RWSlnW24GaloTOwLmu+
T6PhF6LFK1E7G2UOOfdGLMfTZ7J1X2JJot2Sgz3nVrqnotz0nFbQW8hW28f7/WIMY7STOKAKRa3u
rW1/QK9asNeiqNqDuospmDglPJX8JV++FKVxeSgNvKd4Q57ApbCk7ubXprPkdzGTqORi6E8Oafvn
hpnOFTzwR6qScEMsO+HyvrY6gplStFiS4FLuLXTP3YjbiUNd/klKh2NP5r4beZgdEmdugtSWvGr1
j9Zps+dczV41YXtDO1UPb0kmB2Z/6u4L9oyIz+Z8DClQ0MeMy27tgUlMqiZGCDybQWDYm4TxTGkW
PnUaVo/QmwJ7pksk7p+pLPhwOtfwO3OxtuSMb/R4DSf26iKws/xC4irFlYL7hxyxe7eN6kEMDWbi
tnqucwS65m0ZxsYf0yXxukVyz52X8MmqO6oG26QM6rZgDplRn5yB7lu4XRuzxmuwbgB8a1F2Jbnx
fasRnnJJZT/ayhNLzB4NvcRXZTeXJGTlU07YRrDCk+zqYnkwk6CeYz8z+ROMZXsWSrpwwqvHfdsM
HuJh4Znz6sqXgz+javLHvs9oT26UPNRNYuNLNjVklvYM7x0Je27Pc2PYIA0CzDqPsF5MKOMd/m09
uQyIn7LDNB/jhru6WfFB6zxHfiwchxF5s5gljVUMB4AKoc50Cwwy5C2TNx9quKNY7iVNRwz/n6Lt
30RRFo9VOoHkmawfDq29V1ly6aySy4ZhrP0AFer3Uzz/gniwWSncWmk1P7qOs8uApXoqVeWch+Hk
d0tE4XFMBkHLT7WVFpcxtnG60zZ7AOlJK0FlnLn+2RLoVpCUzq0q8uVcjSnzeETuPSeJdSFDxpem
RrBIHb/MS8oDHOWcyVYcmzSJEIba/qBSLLRTFZJ1MbnKbTniAg8HQiW6HRGMWHfu4JA5o7lUHbij
se8mkPxUhtanzKmiYP2nvFroBXJMDp5NYfIhvA3sHAin6MUuxj/CacIUxwTBaCeMZdm6i2QYZHY/
jMzw41KNJ42g0AZrMA/5UvvErQuOqXCiIzYIOHQxd8uEWyRXUo7Fvi9829EOWUFNYKxqsxfRM+MP
bAZ6uxrOwDBIb6Cln/vikITM8xZjxDmP6l8MAnOgkY8Oljn5gQ6dXZ2FjO9cEpYmU0pFA2nPQ0il
BeJvFO7gc0kv7dynbLDxFOrFO4TvmZhdnWwltg8y2IV16YoUMSsZal4MVAFWIjTXaIC1JuhaVuGG
fh0zM4emvbcM7cucVXGXBdeuReskuTv9XFil10pyzl0uMX4k8b0vsWmQvzG8xsSR04xgNKDdcMgq
kcZgaFG0NfcEsepFekU9/ZRmHp3cEWeR6Kkbln0fn1ki0MKAcraTuUoFAd6LTSLbyNd0pJYuB+RB
1BodhYvEC03u5rM2srKVbXJ0Z06UBdNDaCOntGMNjyvBRqfPYj9QQCkic+eMieabgFQ824kvca87
1Jf1QIOEMR/6Jcq3xsKJ08KWQhilOpjIvvdUXknh3bUuL9+AUp81zHS48zLpu+FJrODSpYxmbxJe
ZbfTfhiTQ02NTaj15sUM6zcjQqdjbXYfWDRv7C5TrzYpoTCUPqiX7CanicIDTUU8RXBs6A1RK5MV
wjR/VsC1/aJ3/VJNpmMtqWYoFOsk59Y6Zcn0c8rG5bFgQZAPyw9sTsaLkcQ/61j1ifsuV7Pk0FYt
483miXzMcoPqDd6iNAmsyqHiiYS3iW3mtm8dipeEHoWLXgzkyzi9ZRzOTw2SoGys5hh1+hyQ7CGG
JBue3wQzr21r1hvdblpyH1PJfoPjRNaZDIxThshq3kdKyDjYciYYSDXFqaFspekehRF25xWXmkQs
SFqVHnSWmeMhjx9Ym2XHsovforZJDxFupbI0K1+x5A+pd0BNMm15MkEgSAJstRrJY1cSapZsfO+p
mPZCpLmXs4Da5200+hJjsMcCdT/32fRotS3P8+Gtp9/zXcPhZaVdv+laUbzYcbfQwYUBtM5nBHH9
s5PzdJjJDvALoE92YePnNLqLTucii4tgtiA9Yvj+NRh5vjcMJ/Ise52nwnbwVc7W25GbrgG391Yk
Oc9LGW8TtczPTdPD4B/io00B00ZKO9/3aWfup1RdfcDFjpR6cWT7e2Fhcoym5MMUobbveiqjfl+w
bcZmybYfsTbUu0lf78ZcYzG+pdLAyjS47sFJWK/OCGpzDIBnRmyJKAvb1dXjPNMdPC4PLDpfMXN/
Er87tV6lkzar5LlFiOSP8FIZ7m1SxdGIkOstqwb5pR3moqd9KWQ1Ih3mqAUvcOQQFRq8LqmepIA+
4qy7sRhv+Jx8at1C8VpRMJ/Xv6r44qwYCHc96GSDMXKb7lqGPSvcGEruEDPWyL7nm6jKc5Zia2G8
JvNzHqeMF/jRdxg8hl05ycLnCPqzVAyIRansSYY1T04fpszaO8xqHRew8N3GmanrdD8anQJl+jSP
5WLw5NWQjAygkNaYjn4vymNDzuM+K80zTGbFU5CJbGbkY4zrjWNNcxZlkHZzgw2LpJ7GMnwjNQNH
Pr40NkktSItEbQ5cv4NtnfKyufVhvQ0jEyiqmO/q1JQ8DBzxWWZu63XutW8avGKxcgxZQuymyFif
MGa4BSVoB7owCZWllk9jZX6qmprbldbfeB2xPMdsH8PhdQaHQpmhzGhHVuaT0oyaN4dEwpXGWC4R
MYgDqb3kYaoBQhaG3SOCmOqh4C1jV7H+zS21HXC06l0lUDu2fqtE/bfesi9D4zrnTI2PkbpK55X+
Ea7FI71Iwqu1iE2lR91hGdkl0OvbBdihMdvErJQMi55Dw6TkS7XGp7CtAtHBo6AuuTonernPSMQf
kATo9nXGD7WkjQQ0yBbftXLKU5syk+h1TGktkFaGJmHp21T5ZUbLVYQW5j/jK+t/lCy3OyM8pWZ+
C9tyPEBUPyZgquhiboqz+jZyJMSUexhlJHFSEpsXarRvIKFu2Xl9g1eBKbNrGpx7+hPn60NVROoG
gzPVKEmKSm+UdL3Crf8+x5AYDHf4dAQOgLh5dsNhPsDYR27TxCHOY2vnAKfZAbjCbOt+TQrpxdq2
U9LthgfwhCocw6LdJzsrZXer8Oz7Q3kwInYtVUui11q+kMM8c1IgYXCnli6+B2MKb0VHUQnm1bDJ
PVOzvvW97PdAVX70Vvg568lqN5XONna4uqbkSUp6aHpF/aBYsocokAaz1j65TflkGdOuKeVhdACB
sgUt9STZW6mRQPpyTjpLl61j9I+tAwdPwG3hvDOOG70cH1qOmFrfTVu8pupOLys+9O69F8pbOTs/
4tDY1znvosXAaWjrDOc5MeWmoysUGGG+yFWTbX+O7IL2tW19FQ1O//j7YA0nczFPxIQDxZ0+3czm
r5OkH0NUPKVrxsGl+RGbO3P9wNy//vCxPu+GsOK+A90NFBeE79XZEacj27mpOXcF9ESHusGN7sQr
DBFTsgEKhs2jzs3VdXw2qN3d0DIbyIvK0reJeWYMRbEf0XfPHWCGpNcNDz3sxijdnwbUTk81tEfX
OC/qAnC1Hn6OTeTsLSHlyTRCSC9Lds101vIKKgTWC01/71XjyJZMPCXts6P20QPlRltNb+snY8Ls
EC31xQFAcFNYikJW9LC2DFy3UXq2Zy05t5NqnnhplqhWzlqGl3PSexOKtZY9jxRpIKm+RM4ItHJu
XxVr/iCEwWNCsIPftRM3CjMPwSKgl3UnjB3fBcBSXzEbPajj6pGSrGjXNDLd93qoXvMIcVFvyofQ
rc9TW9NuWZsqvcMP3WInJ6ip9bbqh/kJyyaF2odFN4sn3bCeC7iA3hiuJ0MEQSMt3bMdg3BlhqGB
N5t1P+6sV7XCjhAZzbgLKxsm21SxenDDjs7uWF2fy4NXqAZObcCKOw1m6o4XsQtC1tZelqV+OCeP
yuwUNwz9MMlqG0kkj8tDzS8cYDPeg+UTTChk3IE+jIAjDJdXok13LL9vgIVsMsR6tTUU5+dctCMe
53ryyaRxQRvRmXO8ExSuCRovDWkBs+DGTMx70agZSLjgMTN8KzfmmHhNxuS12X9aubIf233NcvSl
Nivbc0OBeRmVdlMNncFdqGdfOZA8a+ICFMUib1LCVp0m7V5qGUsy1SbEjanyu1l/KS3j2Nquwb2p
hYhYjrkStFX8I8SKwzeho36KhuNioMSHazas5Bn35pYhB9OEXDN7d/VgJY37wgxrqyYIsEYLMQZT
MFtRLHNOWOPtBrix52zFfWYQdbYGzE/ASelDNA7qc512a5uxCLraPY/TBBiOBsZ7n8Vvab4n/xbf
5kbGtyyJes+09XuFNxMHC69FnmEiU0DJP+HKISLW5OuRVxBqJ0tJgUpP44to6mDOch1XpU5nYo5R
oZXzcrTYVu975ESqqlTTH1Rt3ECBmi4sMh7qYS4vvcNBzuUOkc/8lLKaAgP0hhbrqp+V8k0XaXwW
i4q8i58qMNmtohEeuGxr3sssB7Ev2R4I3vhalD96nuARTecXhpxpi73MYhWsVUFiZn8+TG1X0RPI
pESWzhukFl9AziZleFTxMcSOowRNObQPi+Xnmqlefn+w63mbEFI6kacDwAP1TpVP1lQlfGFYQfpw
jK2xOOLDmt/XYcWOR+YkKxn3en0xBmv8Ea9VbeUxBtZ1516H1z3Ng0GR9VZlOn7RRtYzidtg0ZhV
AAGOwlYqc18qmjH9sadAVS3cM+/ekmXoOO4yeMyBtRYsl0V7LTP2CVIM4ljVtLG0Y/7CgaO6L8I4
tTbnZ3KdoDsnOGKtnk9Ha6n1Jya1nsQbVP/E4raNykemQZvHx7mOv8XSjc5SaqlnqqI4VGH9benx
Zs0gIy8Ty7ZUscrnYXT6jTpOgWs35dlp8/TQ9hxMJ33ATJZ92HTw3ca5zN6G3fvY3qsyKgKFZngM
Yg5vmpQpLS9uxciF0gKUaVPxlBPgenHrbMRMF36ppGW6uYy+cMq8qKOdv9BLazOrchyfhfNGhvaj
pZ7+jraNcRfhuS1SOF2tph4UjEU7vVCwi6i4AcxIhOclrcdHHERwamPJqipq+fojjkB0BxM5LI33
lVLnUDWN7orjmNPLpCu3nsXMVuV6Dvo6PfHNlbss1dDDAP2NRJhnaCN8a1yC79HA8X+Kin1YheLU
Skfd8K/a60JNEIRZJEi3YMiLdT1CWK1wpYTawTJtkiZFG7QTzWuys0+lsA/NOKI1DNr3TOq0GYot
3gOfsBccoEayXTQAZyRsMTcWOVA8Ut7oXGVX/pqz8lA4NDkadvnF8fDeYV8mPDI1BH1d0oTMpSie
GfmY+IPdH0dxI3401s27M6UBDhWsnIru8yDA/B9xWsSAfY6Lz7wtqUpinz03NzZBEygk7NftoCvP
ijX1/CHjEQHiPSdxeE4r9w7SY6eN9lEIR//WWuz+BrX7mGtnOikE825c1MU+toBXLfjDcM6c4mjK
/zch8JOdejc/z5JI/sePYo3Stl2TfHX/5ITGWgzR8L/yUD//zD/K6KP8x0C/xevxt8/846EWf+ma
ZulEw/l6Glbqf/NQ2/ZfIHwcsHSaBZ8LkuO/ZwSE+5crIAq56n9gAP7YqIX5l4PnGpCX4zgQWqx/
KSOAZvbPLmrTZEmEYssTlIXHbwzM36GEkow6aT0dowOVBPq7EyeWx4kGjFzjsj/u0hYNhoCL30tg
QHmaLgopnXbVSEazvI2UOPXUkjMeGFVXnqMOEICUC3AmY544YxgDEKrZdJfu0KomWDaiZEBzu7CO
VpB3AwOg1zqWhE2vOicbevIxGbn1rb2bJFaNdOiutWI4DR2mhf6ldmE6wotvUMUgkUefjHXt/yPu
TJrkVLo0/Vfaes9n4EzOojeZEUnOkzKVUm4w6UpiBmcefn093Pq6booSEVax6N7J0mQQgB8fznnP
8zbnAjI/2udFzAtxy8RymRmhhrwBPerZzRPQW2VvMqVpc6Sr60m2+o9RKgxGmYELtA2Ng8YqsNmh
OFmFWGzS1FWMXcp9W3YY1kyj0t+KKovfRLNsN23YjEiU4jl5GZy0v6VLu0I+ZhUvkzPnn/VlaQBj
PtRLggqjC36Oh8IXWw0SLkHbYK4tp4TlXOmm9oOCkIlYYTYEJ4EW+8VMz5K3NsDs81zFzfhJ8E82
C7C6PbrGjJlZp9TRlrA5owFxyMuU8nuR89Km1rtUVjggZ25oyi4gqD9T362eunHGcCwJ6WOCYVjc
5rMl4VT15a/IM6sfRjg7d6M7uPlZ0M7dvnVHcdF1BU7XOvIMDy7Mpavl8WcF+3zn0eME7aub2Knp
lAl09lrUTusHT7O1Bz1NcFjzUn1PW35IXSjXbyxYAldCa6qLfE6hfc3zfE2RP3gszSK5m5KgvOB7
lIg8c63cD2xOLiFUzmSxc++c9rxhF1eSTvyhG68ES/0rW9aAxINZkhAOEY85ysOrz8s06U9V/9mo
JyenNoc653wMDLDms0KHRvGiu8RBgdOcp6zYQFQzFm/DjE5XCw315Cairi60CEtpo7JRETDpf6aX
p/lmtUmJ9h20tfRRmIIYcNqeLUo4zXcNZcczdEnhtahwcTfatn8EoIXCMjdBwGBbFV/lHpRFSj6O
9blIpHVv59K8zCe9fxm0Nr+xNQ5agTvEv/Q+4xQaLubdnlu473rGef2866T34hYG/YhtvICywji8
c/UiR2c+eFcRKcwnq4Ii0NkmupOZU/o3NVah2E1tGD8jg4I1b6SRyWGtb9/MOUjuO8cwricdq1e9
r20EK5m6mqwMAeWY2dplM1pq3/RtBPZG2f2LhBT0SrvDcOkMpFmbEApGJquWgkcg2++ZjvgDiXsb
dmfYnS4uJsDTF+1w9A10O/JR3tBE5SFy3Ye6aEjb91GNLDnJzeoiLamxV2nu3ZEyzy8ZtpHP3hgx
dpqYL30uwmuAPeITMUNVqJlKa0ns2XdlFVvJTpplHTMODKYJzCLYLYCBwqRU0wc/JHN7NxgqeXem
GG1vpLsDIo+g79hcVqhXBnKrdD8YKRoougqCGycAWNIVQ08+l2WV6vpSC7SR6pFoNoyXfK6l2ucU
x85ZybXPLhDDJ1lDOQCnHDMxtrmivV2fxl9QvOlCTeyOrZJt0cifJgPFKGihwPPB12PVLgncK/o4
EGfnQwV22hsyzrODDpNDmcw1kQd7YZRG/tSD/kB3M2nONRtL4q6wQBNCG955lCU5ILcVDY+inK+r
uu1vvEAzIdcaSwFwrEgAnKGjSm80MvXmvrQ7Cm6ThwLK0OpLwKHu11EUMWTtMCcC6wgQgWxqkmFG
VtxWE5mlM90JVe6Xzqjv6TGZvoC4DH/1jl48azO5jwEnPwqJnduT70e8aFD6ecgUYOvMjOmJ7wFU
4ayB290vKCTZe1nZNHvDCExgntgem2CJoLmgFnKGMj5C7tfxsspI6jPNlN5yiDcdY59mRXodzLO6
aWLP2s1upT7RNMqpycqw/iSxRFJkX8wtBqRlN+S/ojnFgDxi2Hy2OLTcyXSq0BFaJn0suT2cl5nQ
dyRjvCdWb9O9zKJBfWVDSm7VavsJuY1rOTEoqCn6mbcYPOwLvS85iGtGeBNKwyK9OHT9cJ6GSoDY
wK24W6Bb+Ia40CVTEPGWvInhlP0oidR+r8peIAKrQ6q2NPYm546hQ4QJZR++Ua8Kb5y0G79ETZG8
6gAaIOSmfXNej81I2aBi9ge/djUkAlGtFlb6PgQURnPv38k62KX7WYu6b65M7e+Elfszhup4qSFN
fkhaw0VMW3dYDdujcwU4E0SMWyBroYqL5TVHROdnNSWgMiI7upFY1sdgV0KKxIh2YZSqWkn6oeh3
ti2reKyzaSAt58TvGWN1J9smg9qHjjZuk/mNLgNS3rM5JM8xG3CFmMDqb6CfQgJox/b7EJTp54QD
T2iOOTmDRLJrniMniXDn8Yq3aW4WGn10UcfKfbBgsqFcmqxLKppRfZZR7jcXm+biS9862WtS9Nn3
hsL9ne3MCbWtxfCqq5unvB8VZFVYrCMV9lGL0BbZ8wB3pg4uJiY7aBZWBIaine5su6IexbEY7oFQ
xnyHTY/9l4uD8xP1Vc7yOApBODMAdzbuZL3gDGhcBV6XfMsT56uuUpOJ1EZnjYYpex6Auj3l2Ap+
tkNduyxiK7o2BcVx0YzNtepbxFG4aF7MDkCd8ymYgye2C/I214v0to80hMNNHbPq9pb8rlRU37Il
zJ8iWwzYEZWJA8jWcShkQoi2vhYEGXkfS36zdccasJcu4q+akbd3mVbQpRNyPLx0iwRJkZXQzGMZ
8qv02uGi0bpJXSWGk0Z0ZQ/WlRkaoNPm2hg4ngZ6SnXN0nexZiAjaUO8cLyyvR3rtDP3heYV1+aY
Tp9JHgGKSIb2pU3C5lmLXXllLnCgMsNknZJzZdxi8M0/Q4onrzR3gVx0VF7ceQChr6uumnZsDLAk
LGL73Suy9JpXQFv3EFgX0mgV9cHYa6+yzASjEYcRTgLka/LO6fYyT8MvloOCNI9JvdRhWFIjNrTv
hsY4uNCbohue6a7Lr3O3GncBQBg/tYrii1HK+ouIKWWxhnSA4Kroh2Z4+XUz69VehZbDww8ZbRze
bJLFi6mbJ70s/CJAYiNL5nRY59gdT46DVMBETx4KzucodQHtIQiiqFi/6nVV3Xep0V/xpo33uPK0
S+AG7V2+kMZ77A2+JbKnoSYx3OeoQxAOtgQoSk5P2fcwTtyr3q6NXScd1jYzabqnSWGujUyxMu4S
d9DOwHdo7ziMUqVtHYeQnFAQxV4GtoN2uuI7nTfGY93jqwSNaRFNwwn1yzSHhR2yct/Mfc4IkUVn
XUFWSKFa1+WnnrPD65zK7ikVQ3Unqlmck8Bx70zRzZ810SrfUdhPdW2f3LWzjEAmdPElSfLwIkL7
ca41bMp6s2wRK3rtV4rm/be5R0VoTPP4ECiNBiGndFlemnze9XELwq+28bNycNv28p47Ucm5LWYp
3pvcDF7rfMS0XGez0Jka2WG8icvbYPS8BMEi0K4ztL4jTJaCz1bFuee7LgLJBm+L52lJvQR1Iv/S
Qb9blFxZg6cMFxbP0ZZA0mX6mdO3sVfe5N23w5x9kak+PQjTNPZFpMuvThExm9tpYTxOnm3/sqGN
vcVdoj1YY4KIOWh1ahuFcaf6hqnCy736W0ipyc9EaTyFEdvQKcjHW2mgAKHsVb/oqSi/ZRTrKIEP
xi7RW+tRdyqJio3u8IC2UOm9ZtWIgK3prWVm0wRdejpHCqSuzTMajPjKbcQveu2865BuU4TihZVh
at9TFmXd/Yx0tz2v9aaLdnFpqQutdc1X8sqq30daln7ujTx8wYskfsYThWOGZBaB81DQa2HlonlM
3VY9VPBIsM8Iy+myTgTS/gpV6XNYVjUnK1ufb7LAIU2vAvu5G4rge0jp5NzLzfAy0cZ47xmVvKW3
KcTmumheHV2DyJtH2rmGLvW1HgsNzZYTBpxo+uRqKBxMRAZKusU8M88mff2lTk39kycC66kjK3Kh
5sT8XNd/F2roA5NkRK/RJTZoQYb5XoQ/ORnZ+lmq9JCy+QDHwzbymR4EEjyPEd0etNammf0IVCFn
JaGzh1RT3n+qrCwuz/Uul18s5CDQPROPYDS7InnrbGBFZ4xjST+lKmkVkxwgq0CbOTH06dMchOHj
FJjua5PSUJl1AdLV3JkudIV8Y6iS7DFhI3yLWdP74Ll0qkFlvLErijXgT5u0OhNT3aPEm4c7gyim
UzKJkFyaCfA0hBFsMlLn62wE4GsaKtud7gT3dAKgQ2CGgHNa2e54IXPZ3diRtFHR6AO1M1e5+TJS
GYagiEnEs7SNl6XeFWxMLCxpxjnpwx0UDfluBAhY6OVQLsQrt4pYGZzxk0LM+t3NneDCmbv46/9b
CMX/PxrkX2VXtPX0/DOMy+K37NHCY97uvb8CLPF7zmj5///mP7r/sljhDXwR6VKjIeW/+I+O/BfJ
I3I0kmzAv/NI/5co4f5Ld5dtJhkhsk+29w9RAgoF6AcoE65wLQPnW/E/abrnOh867jWKLPwoHNWX
v3/IEXki7h24S+6+tSnmYkgwTW+RcMYjJpWLc9Y/cMl/Ls/b+Hj5xNXSiTQMy3ZTZOE1qXDbOHP1
unnv65nUTWEMaGFao3Wj8w8v/vE/r/2/cEh6LGOC///8798RAv/ccUmKfXwgkhCyo6kLH4zeSB5E
plOkiNBL0XOIWqC+Onybrfe2AnA0ju6QWSucfTSxgzujx4Gcf4SD0Pvh62+9uMUu4cNjIAHm2MBi
BnIZRLLjaa58bll/4FfJthiRvMzACvOpUs+Hb7jxQGsLVTLyqneXG/aZ547XZdQFqGZYWuL94Rv8
ji75rw+ztiaSMfJ2akv2Hvx0mbwGcWS2PR1pKUCR2qwkCQSrsbPx0+HbrSwS/rnfysyNqbFJ7Wai
+BiGfYUZiPTNfATbO5FKQk3gcKiZ4NrDEpjcpdZMUwLM61CKY75yW0+8olhk4ZRjyzDY+0EK+9ys
Scj101VFGmiHcuR/ZEz0z2MucfBhoJQE6yAnFFM4trhfQgpce3r6s8vDb3HrEVbTA1m+2KFT1d5T
5Y9/6mVDFzReWWfQ652SI3QxXRy+0ebnWs0UpTbYqopse6+FVE8DXBeE3brnobM0uXuU9DGYCHcZ
p6kzkQ+vadvvDt95a+CvJoyakiMVvcretyW85j25yQQFOmiU8MQbrKYKMZK8mrLE2VOYhPqdpnRK
g4vM4+DEG6zmCkFKu4Dxr/kFvU/OY1vKWfvkapYeHplTNyYjl5Xr4xhr0HGQTLcJIDdA1BNHIA20
PkrR7ScVbS7DSOkuQZV00hdxVyRiD6BW1okp8EsNvsrFUBtsaMc4L3v/8A021oi1zyO9IYEclOb6
bUuF4rJwykJHtWpk4x55+TAeCZ6t26zivyp7WAVjLn0l0vklBVf7UKm2fqTfKHo47UlW0Q9sRhqD
zrFKLHtxy6iiFBExGv7n1KZucuIHWULnwxwTyVCl0lXSrzNrutLyWX/wQgMG2uGH2IhAdx36QTzp
vCGqU25FoVdPRuurM5dqf/jyW59hFeBdDzoUew/HRxg/v6ARpmXSm2ArxAbsh8P32HqEVYx3SPsm
OnMkzWR9Gu+zSaKaaPQJldrhG2w9xCrGU8ovlTcun6BCzX9RRV2i72OpuvY61bKiOu1drT1PXDGZ
DcdsmkWnfL4T3lzdk0k2ITXa2WlbQmcV3bnXD3bShQSfZeTdzg6dQT3VDUbPN2aF8u26hTDtPk1k
kpzTNmvOaivgTrwyXbfp06n5TH5kT0aLejajmn/462wskxRufwsQSv/YgYra9Q3IVO5ZKToHSpqH
YTzCC0E/c9JZdXzkZhuzsbMMkQ/ROHHC1XMSqj6KBOVe6F0HgTYTou93ZejGxn1q965OJqI1xq+H
n2+Z6P+wjYfv9dstszEMXITzKDs8ERn3AM3n5q9GQLvYY3VXOk9pIrKQeS6L2ls9EUp8mTgP20+H
b78RXc5qgqBAwfY31QLsFjRQ4FaGrbPjqt3hq29tPZzVBGH3OOJWovJ8U+dhAFoFfbuXYZLRmkK7
SvimNGvIL61ZUlAbOcEVd4IDW0IOSdAZefhXbD3jagaRRWKrcoA8rODXmOA3vZ90QuDGevjyWyN0
NX9kNeUVqvaub8EB9cNpgNxACeBZA4bpj3nQHTm3bDyGvdoqdEYNDDgJLT/U5+Q9kQjKaUgKj0xP
W1dfzR2VGRY0ari4hmeDjt0ISj96HuMa0Pbh17QRW2uPniYmGybGWvotSSpxZbmtEJ8rZVoTGf4O
touYHRX+peiaPGY3tTGz26u5wxyKjHFUO74DGrk7myFMqrM5Dauf/cTUeGR4bd1lNWnMNPJUncPh
IAqzdO+QodsVoF93kaFO3LbZy0f7MC/RDEVhs4Lx0XRh64vY6XeZst2Lw19m69Ov5gDKaJE2skD4
5Cjzc9ECUwimUpw4sFZTAKeoUhoxoSAapNV6ZLwVCHePxN7WT1+FNojOwhqzEJqhq81PQ19AgYZc
Zh3bnm9dfxXbUYK806yhJWpB7l1pOkV3zgPWaa9mbcVuqt5WbcrV2wDbGitnNZv0NDgyLrcm37Xt
iCzELMlHzr6RgqAeuktTA0+XU/Lx0k+jpA0ldS7IomOY4x7ZDmwEubXaDiQ6kPQhaPjYKvmqa7FG
+WwEmGcBrgsQnuPVlx251UbYWavghqEQzbOhDXRC2DSiQR26sNpUFT7qymOWvRuf31qFttm7fYEP
xOCbBDh+V4uJtVWmR04Yy9T6h6V/Qdp+jOq2YPIbZmfwDQuPcALwXYOPNygLKo4VfGlKen29IDky
2LY+zSrKjRbXbzknnd/Y9uKCYdq7cAbOp7ocET2aEjVmRx5s67WtQp4VH5WZYbZ+VSYBRnj2gl6J
xjTaHZ6wtj79KurtIGxgoZF/kmQvrqncWSigoIF7RVocWa22HmEV+CRutd6gXQ5ARTg0nwIDRtgt
SOzs50mPsJggffz2Kb2lVdiLcT+GOAhn00xjGBJbCmvhkfDfeAJztaCjsUkRQwY9fTS0IpvNYuaF
g8KRq29sesxVoJsqsURA9XWvCu1rOGIT0Dfeg2qS61aBbDn8krYeYRXioCNqTWvAFv79CJbAj8Tu
USOfdvV1cNsy6GRk9Htv8PQzsVy9Of0FLc/0YclO9V7RLM3Vqxkira2mx1A5990icnEc2otOe4ZV
UEeWLUtd6ORwLAGWpJD7wALmc9rFxeoRxjyTccjFkRjl8HqjaY+5WXR9+Oob89Gi8P34gsaWjFc2
YZU64leLH/2ncQGLNtZ80SvrrXHRT5x2o1Uo55ECHGnq3Z5KhT80+n2SVo/2mHxHEn/pxMds7LeW
27UmuJnrFi3m0OEMATU3oGCdepdaVp07qXYZ1jotwdZTHtsotKzTHk2sYhwETW3Sedvux25i/0Bv
amLRcUErL0yZT653zH19IxDFKtqrZrHHiLsO/0fgMU4CyKqrhXvkKTamc7EKc0q1WhhrXrsvLXzd
Q82hGwlXkgfmwuzIYNt6gFWsj50lkP15nT8bNdhMDSIWflkAeNzdSYNMrMJdVKOXdyrsfTud1LNX
286FyiXfwqKlVcemBi6wzP3DN9t6mlXU0ykr6nLMOz8MmuzaSxoDzk4y7Q9ffetzrMK+qwOFQNfu
aCM23xttvBkBmmDeddSXnAD/w7ZnDdgfmynJp0lr/TjS7pl1v5owQ1OVPx3++Rsrk1iFuxfHOEcW
butT+szp3lvab8vouZcwPpHFnjZmjdX6XaQNfBxwXH4dY7RUQ3MiGfXQOuPb4afY+AjGKrIpag+q
YY++FzXCySb4FE/Gm8BH5fDltyYrYxXREjMwjS3C5KOKxE1opFScwtw6m/HxAPeYIHsIavqb6ra8
G6EaQsSuj9n2bnwh/Bp+m/n70O6ilCv7eHXgDYT93C6n1e2Shkw0KjLrjpwQtu6zCvqOBmI9C8oO
GHjykOYpJBLBsyoBmqjyfh1+k1s3WQV+IOPKBUhGjzsGO2eo7x/yXKEfEeoxw2jv8E02An5RPnxc
K3ErtIC05a0vjeSnQ8MbmvnRfTx88a2htop30YoWcmfMbNIPsCrDB0zXblQ3Pp92+dU6P1ullwQR
bhV6DStJlOU+GMr3DGfp066/indrsMYB6lznS214TIvggh7/a0NYR1aOje+7GER8fPXlANG4BUnA
0qc99XT5nnVy5KQJRKjRaTw9/BBL2P1hTtRX4U6zi3JnTWjsFpH6YmQb9uVrQBNQuEggRXWkor3x
qfVV1GsRR46a9l0/7djQBfOe7vGLII/2h59iY5jqyzv8sOe1FHTukSLHvpz7S4ARN5Z95Cts/fDl
7x+urFAZO6Xi8GoaLVLL8hLHZnak3ZHpcOuHr4I4ztox6mAPAMb6pCtKyN7P097IKnAzL6nVnPJd
Ucx+E0F1n3ru5WmXXoVtV/XpOA1O60MHMV7mqRV+0pnN7vDVtwbkKmolQqtEz7zWN4KHNLL8ssVs
SyAN1/UngXT6tLusYjcUbagpS9f2zMdPM/3dmu58q5q5QF4LAUXLThqYdAj+PnwY9ZBrdfYECNjV
OdW+6pwWu+HI7Pz3ovnfoxfw4u+Xlw0ILMumyxghoT9eRV8sC0rZWfgOOGJ6AHNEi+8ue6pfg3J3
LNP254gQ3iqUozCqrCqasJqrwjtA4e82Lq1npRZ8P/xptq6/iuWBOuI0FUGzNyJ1GVPj2IHsfMaS
fjry7bdusPz9Q0jXXadTXuUGEkWpVMV3ZBt30vFOWhYwm/r98ngyTHqFSeO+zs3HUaTfM5HdNa59
5PJ/njGEtwpsmnRcE1+E1vcG07p3Sru5rEA8HIm+Py86Av3hb+8mgr+bsQPX9ubctWd51313Z2zp
C+3ViM3mxA+wCvHR66wh9ZhAIIIN8bmeonXa2bKe8c6pyubYbm/rO69iXA25FVAda/0QY0Zt6N8G
e4ECZUe2+xuXX4vregyXasfkVRX0CO2yZUnW6JxAfDy3R77G1i1W4V3jPUr2f+REIaLbenbfk3i4
Cwr5ejjSNoaSXEVykru65UZmQwumeVcnWryPLRn7hy++9dtXYdyFNfrWruewZS/mzPUV8CJQEPPt
4ctv/fblth+D2NaKKTTzxhfCFueiNt+9EW+Zwxff+u3LTT9cfIoMbKfyFvujqb+JMvMa46UHuDpH
QngjyOQqhAVlThTDWIOkQ/CMv8t1lugvJT//HCOreX/4GbZusork0qYDrLe4SYVzNF3W6lLK8KtT
5j80jAUO3+PvY8Af1h+5iuQOtHkaGUON+XDp5w3iX9tYHGVy+4c5GLcVbitAR6MrijPp+RBFahdD
E7G0FqZzoB87pGx9rlWgD5rJjGt1fK5IPDSt/axZ7kvjmZ8PP+XG5ddKuXYwAWg4ZePToAkR2Mb9
Sl2BcziyNf7zhgeRwe+DDUpg6iSZhVFMG+9dMZrnfdA8hYCtz4SkwdOuj8wmGyGzVsjFsxU09Zg2
voebPJyb+1yetksW7jIIPwTMoNUiQ7eCv33ew1OsXSe5q5zFYz0RJAhP+w7L9/lwE/p4xiItbV7U
1D5qTLJZZL1pKn05fPmt17P8/cPlR4SwmUPugRmlb5Ze7/Ycnaq5O3z1rUG0ivlQRDZ7GVH7mWW8
DUnyjHp/b2nqyBjd+vGraI+A4aW1vjDXRAx6UKSl10KhV2Z65PcvX/IPke6uIh34Yig7yPv+PGpP
cS5esko9jkXpjzjvnvaKVmGcxXZFRoBbNEF/V8nwruwA78bHCmsbX2Atg8skvVxQmGq/Nt2/dPyo
zjUp2icjHOIja9LWHVaRLNxet/uYAYqNbANmE3Y5rYJnaP4vT3pDa81bPgZaO2Jh69dWWJ+ZjngI
Iv0hqr0fp11/FcZtbXWd5fEFmFBv+kncgCL2cSA6bQytRW7eEC70tbDGPjT+jNr8uapBS0ESV9Wx
usTGMF2L2ijy1xgMprWvUwu004xjOxQ4md8O8NJPe0mrSCbt2uJdr1VAr+SbE2I8R+kfEtaX0y6/
iuRgtOiNVQlLKu/qzMO25Cy0JT3MVnPaPOqsQrk1kwruu1f5qTe+wkN+qkX61Gne6+EH2JiKnFUY
6zqHQ5r58IyQGRCCKKmItLHMPx2+/GJm+qeZaK1GSxIvoetw4udX6nV288daVnex1nw3K23Y66Xz
GrsC/8HKtM+S1AXcDpGBnsHktOezV1EOFcEJoIFU/uzVwCWx2AFvf0wSvPHy1lq1TitkaY9YXoQ2
bA4M1LH8Uj+l16dH8llbN1iFuDWVcN3GovIn1dAPbBgVTI0gsKpjRZytGyyT44dldEphn9R5oHyb
Hvpwl44uFqWd5w712eEBsBHia0makQvdGjwNBngw/CBzeTs6bXNeGcm9Xuvq4vBNll/7h+XOXgW5
62JPqve68s20frXjyQam0dTn+ECfeAi2V3HeZmg3G7MgsTXPxc9+HqdrQNvpt3QaoWyc9hSrSB/x
xayHkVdVRpjKtU69U6l4HjPjJLkNiMDfvzVt0kOuuZ3y60IqOC96czFkZXRktdsYSWuRWg+TZIL5
tHxoe37TyyC8pKcSXM7hl7N1+VUcA+5Wtpj4xLAnq+bC7SSYfpz2YEEfvsHGQF1L0qiOpmWheuVD
7Ej8hpRmXcvXsii+2aF14r5yLUZz01wgU68ZRlb7KQ6bJzDfeP00R07xWy9pFc1hMA1mBqbfdwvv
vSgx+4kwmT7ygrYuvvz9w1RR5ZMrtS5XdA1o9bvmGAJzgbw/cfisQli1GPphNlP6gW6fk9HVwQE6
/3Ytx0w8/Fk+/udM8LEjdeuni99/eg1Qu1UZF5cAzc9CjEzS4qiIbUkO/2HysVZhW8Uj8kwpSh8z
61h7Dd0ZE+qzpKwD89nRO7O+0aIAm9MucOX02LiBq67Alzsgo6zOllddJVIjPbe8YJh8+nzMYYcp
VFJ/G6WTJ7uCfDcLZdoW2I0MQVhfhyMNcrDBk8h+NJuUyusCwevf9TZN409eUNrtpWM3rgTr5ejT
xYBZb7wHoNcUX0fXsoJHGNkaxnMhJJwfWeFig6TStsrvHVIEBgjdxJ1uMC8rhv2g6nHaqRqTp2dv
xH8WyS9ohQujMKfukjTsHF4OXp9jvOMqR4cuECTeVemaHmg0WK7GjV4FekCSAWuDYn84VLc+52oi
y0eQ6dBRoM5T+z4rh4J05FSett9aK+5QVE5sDzPlZ06C91vx4Bngsdz4y+HfvrFUreV2PSWkMRP8
drsLmGWya7f0fDgUu9Muv0oS2j1CHyNPlE9xYzwLNDglsJd+0MF+ZBHZ+v2rHUmth6aD54QitZIk
mKU0T+agvTtJ/XLaA6ymsIQO6L5wdaJJ10Epk/q/oB0Q1gNuC6dNNeYyrD5MZJETg2cQTgOxYR6u
Zpr/Of3V1vPhB9hIEC2Uy49Xr3PcE3vVM9eMdXKOcDe5Ycs776uxFldA0zFVMfQjyaitj7Ga1yAQ
tTQFebwsurZBp1Sf66LC2TzojjzM1g1Wc5se18AUQAf6dVvZeNaD878SiIO/kh/BSuPwG9u6ySqc
DWz2Zs1kzDoAjEa4KbH6qbpo/OFqPNKRwFg+7h9m6bXqrs2rIdCils9iZb/QTl/b8BKPTBkbW4e1
vA6Wf91Xk1tyUi6dl0Ll3Zd01krQk9PwdSrN8tfhF7UxtNbyut6uZrPvqK5mlTdLgDExDGx0cOK2
SmcTq/ZYg7ozEi/fDt9w66Wtgn1QRWboY8h2RZbvHbg3PM7jE1d8sYp05Q5BMocsyubUAmfqMNtT
2qCfthVaC+0GnWZ8OybjVSwGHlgUpDdt2uifT3sxqyBvkiJMg7JkFi869zoqTGxCk2k6EtZbr30V
1u6YV3PesBVNgyy76gqZUE9vj0kQt0brKqYFpFYvXhY4YDbXVqbu2cS9m/H0uWtBNp/2ftYhXRtj
h3s2K/RUmD8jGgp+znmXt0cCbuMFrVV1toBrGiUpp1bH7bWr1MN+Sw+GwT6i89iQvYm1rI5m6CBw
IJn7KLba9DHGGw/rRbcQ2LA0pfYSNvm9Jt0eQjYIz/haOlM9XUeabZenjYG18A5HaPaOCbvKAeq5
BOWEH/JZHgETvDjpE63VdY5uzhxGmLQCEw7sbTo2kiTJiLPB7rQbrOJ71ruaVmwsGSF8xWxDsLix
SPHgjHhkkG2sG8YyOj6s404z53UhuEETxl8aUKnR3L3RkPHXab9/FeNZm8P77ebCVwBVz8fQ/DW3
9rHfvjWCVyEeVrPRNClufL2O04NIr4VojuzQNuLbWMV3rmlYy0Oo8ecBYSswBb+IxJMThXdaKF5P
ezer+G6jrA4N2uh8z5Ym0IN+AA6Ct9Dhq2982LWWbnBBQhV8Wz+eyvk21A3ob62XvFj4qhwZ/Vu3
WKUTGnxYS6swcp/92r3bzzeBI/yoO1Zb2Pi8awFdOFLhdOqS95No1qUZRHA+FbD8097P8uU/DHxA
ZbHsUzP3rbKJ/cma65cysfD+dLviNIiT0JcX9+EeljfS/I83H5tkTEkr3GsCQ3yqpvm0EaSvgrdW
RYi9ZcwbsqLhVraevmMdEo+nvaFV7HpDOvWDweqfmBFNxJ5t2fNV1CbWBLZPK91fh2+z9ZlXUQww
KZAO3D5/cDQNDnDhYQKSarpXnvil/1ssx03Ve3Hui6x7zvC47Fr9GbuI/eHf//ec8Iddsb6KY/Ao
rdRrHsDOmp3UvEuj6B8rK98DQD+vyvGitK27yQx+LYxR+omP3HcZRP/9tsZaZwejW2opWsp9M5vG
pZm24UUPFP5TEdnFSQFurLV24GuNThcAc+MuUBdGg+Wdyk0bazhbnvRxjLW0Dg5/rgd5gZfenP1V
QhsUGmpfOLNHkv9bb2kV5t0E26mb+OFs+mWER5xS77Fr1w9z5gEwPzwEtm6y/P1DnINGwvaxxeBr
rt3vdpYCp4w+qWQ6spP6c4Tgtvn75S1sdSKbllIao0tA4HVlRi9u1x5TMvz5RGSs5XWxaIoiCpZP
YCYBvQcKr5+o/ZIMZrnP0sWKtcitIyNqee1/GrSrYC9FAua/5lGMGixsDB66y2ta9gzIWIB+jh0m
t97YKuQ9Z3Ynu2HLbwwtXugxRGTtTDqiao60O2x98VXMy34IFNtnniNypp2RmtZDozA7nAERnPbV
12K7CX+hXBsqbQeUdCyvE93Q74VQ9rGOjb+b//7wLdYkO8cyxeg4HcOKLoecftJKt6GSwH6kUcXA
FjkaVdnsqL9jSZ/UgaSvKpFR+WbgN++rLFTnOQaLz244SkpdE8rAFm8kT8u+qFIYw8Wghqg67/CS
+cvMLeumV0l7PcVRT8ce1n3e7EVxdKbnsTW/RAatSk91gIXSA06xXXifqEibF4efqLkzwTF756YI
yv7IxnTjA66FgNhRV2Jpa9+HAWW03ku928FJcGOy9OTtpFlBrqaeCNvTfu771G8T+3MT6DvG31Oq
TacNQbmadDjMTrjGDikO5Q2sXWFdVXP7xauOHZ42pgW5mnXA8eTh/B+cnVtznDCztX8RVejA6RYY
5mB77NiJ7eSGipNYCAQIkEDw6/fy/m7ePd87cVXuUq548ABqtbpXrwfQV5QrwNXG/NA6ml2yQouR
b+3gbacIM9vxcUq8+t/UEjAK/b+BjgxJEPI5aFCT9kBWaRZViKEtwhBNdbBa2Sd7wpUgFF8EoQql
Pbijs2Y/aAFs0+YhANH1pLuuCJfps6bttTfsIgYBVSltM9pmHyorn6BZ5/cxAEg/XU28T4qw1y5x
EYX8MokE1UOzmxwDWWNVzsTvE9ebOcgFg4ufRKIr9+tSDQitBHzZQ7jfCInuSAFfftCwagwMyBa2
11kMW+JPvtCVmgG5VAaKCnUbkDKbvd++l/ErZNI7s7F3XYOrOupjQ+IdNEBnM352xf/eeAJd7P++
cp7TBCWJrtlvnXeoSJXDiyf1jZ9tg0kdaXdUDQC//ONLcakajFjZxJuKkhzGOJE5JmoKij5OIEUI
xaz8T17wK+/FB7bpP/ORAJ8N/kvk5a63+hYgO54Ntu8eFDLs/O/B7coOG11EB7ipDRKkMBTVosAA
XgjjbOnBKf7fPv0iEMwSBVNmSbUPVxaDrbDKrFbi/d8+/GL5+6EmSkWqhLu1PPklA6oo/OTGX7sr
F2v+w7EU9CF89Abw48aRkZNh//e/+tozvVjroDb1coLLbN5IejNWBqy4h7H+t93wUigIHaUf4ZUp
c10vwwnziXXhpPcogPz7p7/+0i0PzHl4xjIvyZ2F2XDc6Sllnh/slFf9+fsVroWOS6UgHHjHMoAN
zr7rxj9UDq+YTzzDUuHL6FhReuG9m6s5xRTPnxbU7r9f9EpkvDTME2EkvJla2OevVBVzX7oTGRAd
gTskGRox8Sdx8UqUupQReqtDC6kF4N4YdjMyflfO5e3Clh2AbpgW17d477a0s//mlEkuNYWglg92
Yn2Sox7lLUX3MbkCr8l4+7focemEV0GqOyjeJWiEh7diDoo1GL7//ZFcWYKXLnhr5cBnFEjslLGY
pLcdQrkKHv/+4deew8X6njEhsfUCuNNWR8/lEmXe/BpPP1rUKlhHH+fVZrL9TExz7ZtcrPgNblWA
W2mJ6rXwc1Ot9h3UquQz3d2VgHIpKkwg9+ZREyR5zPuNpoZU4Ir15N3O5ealf79fV77CpXDQhl3Z
RQNLMHO+pa75QkDw+PsnX9FEkkvZIAe+HEZtotoT0Cznm7YBpetnFDqIRKCfGE8VMEMjBB60h9Xv
5vzky2LGHvBWDOaan9W2jHxvkKCP/9RrIJf+d84bCNxhzMdxbTQCNBFwiYo6Utr7JNZcu5cXm3on
pQljUkW5TTYvOIHKtboCLuqYUv/7Lb2S8F+qDEfT2G0uQSe3PQwxwaV/kGV7bsrxT+AvhR0+G+G8
EjQvhYZIGUGAYy2uo4FRcmjkN7Xo0sl6B7DtPxGmX7vIxSavI7BISoOLzHYBRaIlZ7rJ47qRl4RM
n+ya165xEQ14ZeHOYjEMUNOt6LrtYRLzaxQGf1BMefv7M7n20C9iQN/Ese+z0uxmWrWgo3lwtHHc
L/7p0y/lhiJeG597DGYwGNBN+2YUZxUx8/z3T78SYC4t8ThKbeB6DmZnADdKZQjajjYJAeqefzYG
deX2XOoN5biQHr1psyvhevBNS9DC0tDfok9yro9Gxn+pkFwqDbegWgZjZxgtj3hB7QR3ej+4ozI+
dJofOhG/VNFnw4PXvsrF8sb4N9tYHEw7mQDJHPhdl6G++5k/4ZW1fWl/x0BB3VRjgDzvQYIiwZkz
SK2TaXi3BPNq9fr778/82nXY/z152GWAYVy0Tjsw+R5lKB7aqLpRerjn0/r0MRD0Sfi/dp2L5R00
NvTYgCezEHI/ooWMNtSjWrwmjboyX+Vn4qBrT+ViiXubbodSMfhMYZYpTzDPlyHIf+a5dm2FXKzu
DaMnpZzHaRdp+iYV/wKri/dei0+yxit//KUKr2qBnuo1t7sgqUCPohza/a3sd39/1Fei36UIDzhK
aC57HM/60tpqt452hQ+rbWVbrCFVY8FHTT+zur/yvC8t8MqZlZzU+CoANvyCe/8d6oWvMw0Eqg/x
UbvPJh2ufamPn/9HJV9XZWRMiOuAzqvTIVjOToN93VTxAZjk/b/duYul3tQILPFGx12swQMz9YwN
ahzmNDb0YWrLT1rYV16uS4Ue6LG+aYNg3M2NnYu2imkqAYy8FStZ/m0VXsr0gDsOw21cAEtDLSDF
gMKvjde3rajul3B+I0P/mTvetcd/sdy3quVbj0rXLklA/Ws8fWobMGZFIO4jo967Yf7kAH/t+V+s
9y5aIxPFpd7JZgahmAcirQHqSsdwHtMRVNG/vwHXVubFwi85VyOpQ1zGDFWmREPQB6ntJ5ni/4o3
/su+danTs2DXlXYUqJxAUxw16HaurGhEv2QwCL4Fxu3jHrqXgLsjxpnPieRDAQPUMQVSuDCB8//t
/bjU9JUMl7JQje+qwbyHLAb1ttZPAkRADYtAQOS+/dPtvNT0oWWBxsCaJAUHLDCZvV+96r7+/aOv
pACXfnkNoaRs2BAVAyjRGR+WLk2WoDyUU2tv5k3YZyjGQWpsy6r4+xWvvBuXkj6ioHXc4GJXbCXA
n9lEiOlvQiBu408Cw7ULfPz8P2PcFFucVXRSxFW866cBMO9/TCjpxfYPK7vBrBQfPVO63yQ43NGU
/9ttuQgBgMNIgJkH3JYPy69YYDSpHWz0yZt6JVhe+uTBfgdDJGA25w7TAgHQpt2ogTmMPlmR1275
xXr3AwjFWNvyHP4chQvoPe/kl7/fl/+V0/2Xxf7/6fjgmlWNrOMwQo//ULUEv+Fdb0+2LJPHfppf
wbb9bvV4Dsdt3btqtoehM81jA7OknW0rP3Vr36dE2TlTjH9hCdCGddJ85p94JaJeqgA7TYAVtH2E
1kpXv6pBoS+4kQ0KZTKcOAxFnv5+H65d52Pr+I+3WnqN5uCwAjWovemAsd61+0MtJncOot2WCvDP
8tPiA/1/7jD/7a5//Bn/cblopWU314PaVZNbOpcRJRXVgFZjsGpKR5Bd8ZZWA0b3MjDEwVJMWbOt
OEX4mpcUWkQzgKrRgz9ctYUmom7gxzqUEzlMSobDD8YWSDNxyK9Nk66jWMYFMyWSkZukAq/qPE/l
QsKjg+/DAF1gsGj1jWO4qP/ak2506UxBT4JfkQ9fUgDM/UFnMzGD08W6aRKJHAz6Bcg6IL9x0Chl
76UuioG5bpjJoAfQ34KIR6lS2/h97Df+DlwBJryjbfCiGzh0t2Va46i7pUnnSH+CHVl10kvo361d
YjCKukqHQ1+btN6074KSyx9LTLR36rqaC5tGwKGfIMEK9wtYoHvrV+M9nVZ0Exsw78EUrRpAK1oG
x9o+WtsC1V0rstotogi8jaeSy6Oqku21wiDAS0fGLHaiUGF3BC03+FhiCcuUXBxIuiVrs7D24zS2
fgaO745R4O5hfDXv426iBWSpeaOD33pcbytMCGUkcndsGQqAgLddOS/7dVb7gSZD7s8jyWQcZZNf
oyW5qscqpNk4/KbTTd0vQ9q7KeMwTwYD7gbOsKAiFMlQ7adBndz6CGebrCNgp7ubtseOC0dqIMOl
haHl0mPnsrDubn7wTe0b6k+ZnWw6TW8Ce0474rcGcz817s15vyZS/wbO4Y15bxj6utsGenYgOuum
y9bFL4zCvYJxmIUmSf+Y5984UYbucaFP4zqe4KcEwLY8Soo7psc0XL9Nic6rbbqN5+dFVGfc8zsM
jRwD1775yRwgOji8xqtMA7k9YHoFgGTI5jMDwYZTvXyEzhcOX2XYH1yCQWTnzdOZGMOzmJX9uaKi
3EOAzVQaNmo8ch2wNce7iRlmUSMrRRFyNGuCGz/pfN0GsG1X5acLdj18B7Rn+57/Yis9Tp17qmsb
puMSnNpR3ZYrz6KanedKFf4a39Fy/j7O4ltdzX9YCNC47nSOicEG87gLhnK96oWu4qs100Ow4ZUb
BgZEstW7TlVv/Rb8JJ33whP+Nm3JnYpk1q/LjfVdXnn028JCeD+3a+b7lb8DfPQVNPE9RqLzhpqz
kg3ei3b+5S31lIK8tuNyyEv71MYC+WMhNHyf5gCz7Ss7+HJ6bhLyxCTLuR6jdO31I9tgZJu4u4C+
kDAqwHLYuTq47ShgxTNPvs2Lukt89SiAJFlrd6uieBfoGZSNIffaBg2HIwuTwiPkrKpWw2F7Ok+w
H6qmMReVfwSV+ABDi5208WEhDmRkdyOqLh1qcjMIc49BIZH3st/ZShwBUsxkI79juaWbKu+FWF9K
f8rB0cs28r3ZoocIc3EfXGLo6bIV+z3CYAXJW4d/10lylrCW8+M5JR3A6P3BbMAkNnoHHeeDnbzC
hvos8EpJ3e0A/dktAFWQKanz0ap7IceDVX+i8BdlzTPGpPZAh2M4B1ljE5xoOWXhyF+orHCiBfy2
PepEPtGYHn0N2o3AsQpQhD3lY51jUvGWMr9owBMCcRnPNB4XdTstQZVaGr+tpC7iuX9gFhOHemZv
sMpGkS1+o1qftw+WhptPgnS3ayKLEYCCFOzz5SNifAWI66FbtoMo6VPrsJVWK4YQMZuKdJ4mYsf9
6AG7ETxhloClPQt0EVq/PEQVSKJJiFkNPbWAEagNL4XNZ5ydcxfOMhWg1ONl5fz71pTdE5BxCXjt
xm3lzlrafbU1+k0ppDTRg6Exf6qdS+I0Wjr71BEJSHnV4/E3o8qMxJD4Wv4O1nHMOtiNhBn+rwU5
u129B04sfJPlADjpvvYI1nXrT5iOr+Im2kvOqhfeAieS0SDpAS2oVDSkYYCb85wsYJ2mGEqAj7is
edRiol6XJo2ZsV/5PHfPbSLgcUs4Qmq+wU6tT+dKt7tw8qXKYs6cuVnkuj6UsMZlu7WEnugU9KH6
GaMp/hpHqLL148jOnBvvjrqeZ+WikELNgxNdMTk7eruWJEhngo00e3DCzU/mQQ0O6L38DhtfKjII
tvvXvqvsx9Q/z6p5627LRcbZ2rbdsaL4xJw65XdHpgYb5G0Jh9NjWK9zcqvbkjR/Qi+Y7COpW/7k
RAIdCoDuIIYb7emfk6vcz7Kk3XPcGB9hQvOjQ9/0DoZ+qwOkO+J/VqVnkg+TTu4w0/batIl3YyJA
AHdmGgIssdlLbK6mGPOj0GKxEyd9UJTGdmNRK5Mgllv6LGlcf9/KqseyUdgwn8w09UcTEfk0boH/
SwgYUID4VDl2O7fJ8C7aifk7IKHsd0yCuT+yrce8XESTb6pjx9EL+bmRjv5mdOYaz5H1B0H89Szx
FH80kC3BNs6M5xkc0V+lvwD6vXUq2U/YmB5aHg6P8OzontZ2GA7cJiPWIA/jLjN9iBpf6Ub/UPYu
Pm6VIOnM2/hF4qOwSqMReQOftm8TdBf1KaZhdBzqQebg4vwYCZ+6XeOYDB/7ZJTfPxBrNPVRF/1l
PGqLySYTPZoJPId7C6dhl6sZG/Gw8h7riycdNqaVq/vQ9dPOA8XsS7UEy2sbE/eNT370tTekPaED
EBSy65a9NpUs4MBND0kQrWcEzPlnOHvjBBTFUueNMfGBC/xN6wr92gcQOUuS2PsSrBgqWcMagt4I
dxHxw/PWDNvcByqcdHXe12swoxUUgaa9VXMbZNL06t1tQ/sQ1NMKb/S5uumWJXqNmGgzr6pIBpkl
y5aAdLjKgB0MJ8AqBi20YXDL+hNW6M0g3sUdyDiAdQ/jeJYxJy7buhGhd3WK6Ue4hDgvw/Tc8Gbd
HPssRe4Yv45Jwl+ULP3qbgCsWGC8GGy3tw6+1DIHBJFEWewLMh8bJ2mwcx0SnDJ1G8AiB4fJ7HW3
YUrLS7fZ6YcA+t8pJS6CvXgWBnAKK2CTjm5r1fhCAOddLeW7wou6eKmvNjUI+E5Gdra7tdUoSR4V
X4wdd5rCjaVVC0RYSYUA8SBhOdZmTdhgE0viNutkN7VjBtCdN83ZoL3KppwHlCLh7dijrGv6QzHx
FMAlKDNi8EocOIfyCVyreU4DVoaIfUvUfnWOig4JYCzEcBQlFLpbWAVIYEpPkl0UrMbLfKTY6oZ1
bNS5RRR87EZRytulboIscZsbi3Z1es2AGPa9n0h47HrntyKh+yQOIlpnmDHq+G0cLYn9Yy2oiU9L
42EAYyGTSU4dXcjIIS2ChfKWzbRN5I1Utom+9BzQ3j7VvbHT7TLT9Q4xJl4LQOyJ2i2y9ZLTYJfA
y0GXZP7jMlQLnMxws79rlBJj5Ih09oFaM+wbwAH1nImGLajuq7b+KdzHUW6JaJzseTt0fSrhmbWl
fke7F79BapG7qgRbulVuC/KJI2FsfSTykGd2Mjkn8Kxb867UwXZXj+BtPcw1d3bHV0CxdzFggQ73
3Am3a9p4jfJqYWNz6Ep4/OZr38k/GEOx9UG3pB5e8GxWeMeAJ2kzJivfZiUW/Jz5wwIjNeFPSLAI
FJLQ0QI82aDHOQPpjnHfaMowutyzG05NrA4dBk9sDjzbxs9gO0ZvauoQfPRaV/2u06HXprPGEH2x
LPMcnLxpQekr8HvDc7hXxvVhGns75MFQuTCVlOAeUl4BCQQHNJXWbqvKXbBR8y4WRhKQdYJQ/dr6
Sr5gYQV9PsBZ+z6eWL2h/LxMXQZLmZamM4bAuqM1NvKzeEmUzsD4i6oCs979eoeJnCnO8Kse/2Ua
3ukMQxs4eWs+zt/AwUToLmFT9LZp7t5NzLaXURJlMpvUMOLDg4m7AyBPa5RFa+3BgaGh2xkjH6Iw
GJmdcj3HUVzUlVZVvn3YG6R4N4jdJ8KzYd63TenfMMwIBykm1vB/BKAS8ujBfWncuUSvQ25dDMgM
PnFpCgYcCaSQExYeOYlhrNnvIDA42ARorf4oW7ngVNAw73cdDmzd67CdvQOXoDUegEtwX0oZNjpX
isrmw1Kf+mnUUoQ3EdZlm9NQDvyeLE15Jv3snaD12n4lisDyYcGI9AzjhySDzBD5HQzx4+Uk4oXT
YjCkDFL4qLJXxAvRFiUNFfyLVTyf+8FEP1ekRV1a4WFWuSMl/9NFTm1nIfVgDxEP6dcRoIh4JwkH
pmtxysxnbEFbmXZJH7p8JbYPMw9pRnmoplZA1EZsRLNVzNHbNjZxgEn9aogwWJ9MTRrjKdJDxTwk
WgKj0fNtTeuI3MyswRvrFG90sY0EixP9Q56cmSn9vuhmMbhclB7td4RBpll4evVjHIjw2ThB9JBO
1xtCOrzUygHWzHNDyxQtkGQ9V84fpwwDY3zbrVNoNuymrZoe4fo+b1mz+bOANNOnbcEEK0keQdAV
pZHnbS+ymZIyx15qoOjnMXn+eCsfMJgEr/XaazU5oZ4W/vxINWmKhJybdJJ+aQ8IcRAvV1VS6yyJ
Gw1JN6eEppg8Cpt0KwNS7pt11NE+mhKoBJYFNy4N6tW+TaqdTG4WWH/mZurgizGxFlL8UCHpOjV1
Nfk5x/Zj8yisRnOLpcvMSVgMIUIQ6QOOF2BXeo1iV3UZx4ESJ1ealA+9qfzq1H2YraZRCeVkNnV8
et9GW4aoY0T6Lh5LguzTTXhlVVg5mNRGaFhlfsRXOL6LLnmzzKxdynGGa49NKbpot2G9q4zXMnoA
FdQ8r+5jONxTtntZPB18aVbooCrPq006kCWIUD4RPmo/MEoPj51EloSjL1hNiDUxEV9R8VMSQrdm
g/SAiXCTd5HXeVO6Akg/ligPmch1Kdn0RxxYwlJuTVqX6iNKL3ZmwTPQmSPKKGCGN81j7duJACCt
P/ZO6w3Gt0WAZ2N++p6htUvNwofmZnGTqFTqwJ9ODnANQXHXwY1DnANszOoxEXYJ7xbk39OXSSF4
HmezLcnetvCzzoeFlustA7/2AVa2Yvraa12i07Kic89gK4Ms71cleRvebHMf+2fUncay6LhHh9Mg
LFcxzurKLHW6OBbzX5MUUt0TBqOAo4Mqdbzrl9BIjNkDrIrjUrKmwzIm5EhYMpn7YBq87ieVLla3
oWITSltd1arqt17Gsb+1kI0ojAesYnsuPVKbL6ppg+qM2dWaHeE+FKo7O1KAtneN9VWIYRaPlX82
gIIcDrXjbN9mEMAlctCY8PpU1WbVBw3lEBUpJhZmfzdpOMWkM94M+tQhCTkx2rLhiC75TO98LcHv
zkbiNUjxMC+x5EMbwQkNiJXlD+oSLbZdkEiNTlsMyjNs3pKqXw1t++UL1zHQryKWijwF6M/47z4G
IOgx8DiKAGbEcnwTMSTddRo1fSPfZujUPWRQbGjckk1DxMcj8WZ/e4P5dWWOpa4Mve+2ZSJ7gJTd
Q9Sb7jihzTLf4owQVj/Y3Ifliz8GzLz4boWEG/HXs7jpCxMbCmp60/CrTauQbKOfDl3ntfdxZDb3
2wMCk0GUQzpMjeZl0slAZdEibHgjy46ub80YaXEyLMaECiq8S5ekAs+qKTolRfwnMLYkX3GELl0x
I9eeH3zixd5Xf6JxeRpaVY93iQyaLY/myu++KJgx4BAJTSPgMekUYuYkvqs3bKVLCl9YteX94m8u
yOIpwWaH4O75R1NOfqvQnfXjsE9jpHEzyimgCOLQwVAX5QcRLGF3cFBY8zysKq/JOz/W5ZsK9YJC
B3N+O5x1NVQ0ScEScRpq0dAgrEFWpclNQCSf70nnw1x+01WcfHWawnEtJk1lvnqsj/HaRb4HQaYM
qxruxgHbUDVF+N9utOp7z6G0F4wKvUTR1PgPAZ/GOyNH/C0fCthG3A1AOuuvyEyp0CmvEUNPMNur
DSQa3UckECOKoWEG2mbIdqNfUp0BeGKbl7qBQKS97Ww5rgkqLXjxnjUWGnse63FlqOj52L1ZFinW
+y+wEVsVy4WJAoTEKJwVRnB8X6Oq6c1jO+8bh9XwPfDHZS5o1CiSIZWb3MnrhamRDgl7myBfXkzK
SNfOp1gtseyzNmzRVF4gxTM5iwmxB29at+AG/eco+OazRFs/taok8yO8kWvTZssEe5pb7g0f8EW0
2cP1pVmQai9ZW6oabWq2NqgJIz3kkKYYdMHuBxqW7K5iIlkeCK3XGmqlYKoU1D4Mfm9TOne6EUWC
7CfaY8hMGKQoajJ1EbSdrDvsVUSi0hH3bRf0qGo343I7a5eIFCk1kzu/JoOPL2ZMssO4m8Wb+FHE
ABYhnPQucInRB8WVh/oqG4xAkqRh5lF91EXnCee7lIpe0i9y2fR0M5vQ5yeYT9gNhYJuQBbRNUmb
mzKQ7ARBIht3KCuMv8utZfEJKWrrnwF/mkzRbL2rsY/Ds/hU6q0ackGhaXwiExXsbW0DL86Qhnn0
oKWW/FZ70nmgi6x0PdIkaFAkkaRO7gdmGUptxrPBjjEmcjIQdoCrmWmKDcsABvfobaP13BJdHYQM
5iELqF+FGMWbGnnX+4F5huAC58qyRsUjb6tpCIsV/epy14qlx2pvLc6VkFzxJfXqsN2+lMCDkx1o
3jFaFqhgDDu7liz5itFUq47R5lfyt9k46g0Nx0xuWmKJmu8+Rkto0ddBaR6bCIeAbxEh4fZUkS0g
hZhxcD4ChQY5BsYxNHgnHWctMntuILP3XYhiKnwsPOzyY+JnbJpX84yi02bPmGtjJK86X5ZFyNV8
28bOTUcG56vpIDFL2d6j0DXe93IVzU65gCTFJOD9VmCD86acz3BqAZh8i/1smpAKV+nSq2TJozH2
59+d1WGzQ0f4Q5aCPorBES4OxncUopq6QBJjXIpBN9bdlAbB71B10ULu+tqL/WfXe0n03ARNcuS9
RZ0URTWxiyIBNYtbmeC3AttImTVjJ6O8dn2AETk3bjXqA6CcHdAc8roUtkVtdx5liM7M3Hsh4vVo
HeqIiBkv4QLT8ed4QXB8hQEmDq9pH8UVfDZwempyvTLMXFaJ4q9KYo/flfADe7RwGUG+kah5+QKN
edM/+5EMnnFowRnEVQa1zKRkip6XoRXlO1hArvwWJ2L+OUoYa+ysE0u7t+gzfejf0V25MS4KUZee
w1jclhZp9k0TxPGENKHsu28ubFHn4LQV9Fu4iFXzNGnWkgepksyzP5tqjfuDJLopMYbuV8uBo6r/
btnKEPPI1kxlitF9N6KFAoXqmEJZo+5tUo13Fr+7pItiKzQcwJI/LF2I2r2Cp9yjGFu0WubSHrvV
RGcfdLEvlNiFfaELRUuABnOMWmg4Bs0Js7HbgLJLxP5MSbXt49Umt60fBz9CHJaLYHZrwSsU7eD7
ibIwrVCqNcmE1gGBM9kQQKnPk2W6RecAXivr2NzFmNAqQvwsN+EW53paMZ68KBArNwYFW1ePbL+0
LEGVkrgvPfQF3y1nEZQHXodfhH7oXKlEoXBs269duWKqArOtf7hw1YlqtJx0uX0v3TrvgLLqljTU
SfmH2Vj+kC5sCi8aDA4ky1Z4laS3YYUyS7ph571r4oQZ9IbagBWwR5pvPO6zY9dRmHCtAwf+DoOu
mUiS8icep/ejLpO2RJUGDOKlg7u0oxsEM5Um43tQdSAsB5vtvvnWtPe9Gt3ej0Icqaqet67w6DjX
2BiEppmIe3TcuACiFTJnvu6SKPBP0GgHR5/O8kAl0/sqHBRGHIP2VQ/bUsglGXa1xMekNaZ7JarD
nNVoZrnt6K1t3GQoIftw/hTNuZ2UuU1oXx/qzqLUAue+Ybf0bMg5MheRErsBw61bHAfsOHn3gW78
Ox/zA7cof5LdSj+KZGYjT9y0codtJb5pKSEoeNUs+V23IQ6uwbD6BSFtWYDlEj5Fm5T3jQ5hI0lp
lLfMNVHKzbKdxoi4nVQq2QGd18F/UwQsM10X1qk/MPj29sZPEF7ntYEPQsI4aBtTvV/7FhNpM96d
t0kYDBRKlOMSHNPSBCaJu15QFAVLFz/ikBy8VrWQSY6QoFSWhJw8BF4VxymZdfRLejCHQ+t5xqlu
VUqlY+PiFOeJDrSnZK7yBuKhJ5OM/oz5Cdr/9Ji33qF/UP5Iahcc6y3WDy1M8uxugGli3gxmy8ca
8HoXev4dIG3dOxUfvawez9npBbtmjMQZx86AzUfU+CkUVQtKEejaMljcp9qKDSUpDfd2uBEpe8bm
Dagjiak41MREX7ny6Q1r5YR5ayXWLCJzTD4AmahDdk0AOavCYCImH4Mln8Fouh2rKPqxxqu+K2u0
0aqmjU7UW0mflkjSb0uI/HYrDOtOYoNLMhxL0YNV8JzLml6Ku5lG5DtK8jh0jn0kfsdK1FnC/DU3
OHXceDGZHmKcWF4r3sPe3oPHA8MQjmRqzcOafAw3odrH0xZW/bcNQIj/w9x5NbeNZmn4r7j6Yq8G
XORQO9NVCwZR0ZIlxxsUbamRc8av3wck5RZlye4ddNWQMxcti/qAL53wnvec09h9UmK6qAol8AXR
8N4HQqpcZb4Z5nbh6c2FYxj9qZcnDbEFVP6No0jCrai0RrkynZTIKWX6c8I5UVutwd5GsFVOMWXK
tLgsscPWVRy2V42upDdtoPmgwURJJZniNW3mX6oV5PoaXXCiSZ0G5dAfzoVhgLsEyitrnMIg8rGA
UyUAwo+kVWBqQWMX9EqZx30Wn5dmUa+asvvklvCGRcAYvIXMPNVJz74eBnfj9k0HxcyjfneQaydC
S2582JrNHDJCtayJ552IllrPM/TrRdBEhH0H4UPFY5YhnopIx6ivA0b3xxTq0NwnEZh8QideSdpA
x1UyVezCLPU1VSsJbQsRTYRFr09P8sgoVhFJsFd108aAKqVzJmmd8kfnJMIVqbGjrVvo7de+rcSz
OglEwvemuLTCwTsp6kYeq7LU170ZNFe6YclgOrFqRraYBslC10TJxvNUFqURpxedkeofcp/4Npk5
xRr421pTRLS41pOhO7UEy8dXG2KMIau6TT2awxZuQ8Ro8L3+wVCsemXBT5/3ZtLOE7zTuVHT+UJT
LLLOC1dYC02e2aJhSahY0QME69M/pLS+NelTTxa9lK480Po7N+pNO3dBdG0EoUPQHDRVLtx3Mop2
JcpE0+3B8CT/CgAvp8uKGKTeZUIxLO0a1V1kK2qYfirxid1+QTk8rzpRi9hn0s0QkOBrh7WnusoS
S0qTTzugO/2TJgb9cOLqYl9fiaHaCZ+6SOjTVRXoTS4Ra3U6911qVJ1zqdA9Cf+epFq3OW2Q91W0
ICbYi3SCTYGgFkMCwRLg1FWNNrbJ904o/mxobnhvZpiXXygA2/TLQjNLJJ8n92yR6cNc8MEmTgqj
BsDAaKcD6AWOTOdfsgaxvBxK2rOqUDIcZLBdlEYlnZsddf7eqwpI0lnfCR0Wft4kmr/u88QLbnRB
dYM/6J5OHqKoJwXdtioiU9E3vKaoVGypL9KGE+5Tv7Sp8lyqbc+l0Mt7qBaRfuJAJxlOZdLwjXOP
WhMByr8slfDSMRwzuBvEXs0eDK924wfVatLItyWLW/ZHojZKjBXf0sFlZTWFLi+6ahAVOljIdCpp
8z5LA/gDTRitddPSinUSBFlIqUKgyGCe+gj1dE5v6HJYN3gy8Y03OG13klpim8ALkD3nvHC9zPtM
Td1C/dZCZ80EwOkodd4lpQ8PzE6SyFRxwbzWEEZnOzS+xUQBunqNKdVXUI1EKnW/FdWOGBpIs9il
65IWABkoXuTUXwS5q8JLzmqYrweaA/Qw1zOCkRroqnVvZQp1cONE5jzH9G1w54qmJeKHXChj4n+9
1NcCRRHSLtyAYeUoAzobUc0+N6jMvpbVPK9OJRR59t7qCrrjnkWiisNZRnWWnLIDNHNZSIHQKSlZ
SWma31PArozPOgcj07cFfKX8oxIlsXGhpZIwfKByqFRcymlXRUsOBts6hy3K6TctfkgWqYrrtQio
MNCe6WIXqO/TQkIy2aGrRdKDaA2F/56bmDa3JI+NXcVdR9eKM5mSHLAPdNp4gUqbvWV8FhpU1xcK
B6vxHXVVegnFWqRl/cEUgabhr4B5LgWDU30tpVQavtEUv8xiGwPf6QEJxKSKLnFpc+E8pT5VfzW4
VtRfGF0W5dTGM+usKkeXla4/SiTW7gd5cJJymThimCDgG0G+VgnQpIZNzFMxzimt02erVqEW/cpL
aTWLfM5Cvb7MdS3VIhs7dxAwTCIn9E+DstL7b00Drot9bpSddCeUblqvPbU1oCgTb9OHFf3nXWfd
q4kBDErAfZDeU2rRSuCdaGp4lnpK1xATrqv2vWWKUZzNBUsX3eQ0LlusRT/srerM8RVDsZVBo2SI
h+eR3RCeyQBDczN2FKJ8GsGJHGAxDBJ5WZIbVmpXUS22VnvJ1kG6W5Ue1cbVlWb4UfdRiHsKj9ie
VClpvQKMasAv0kGXwi+eV0YBPNrG5W4GveO6b7Gry7aHaKLo2DhqCP5nQBFLrV5fWsXgclc1EBZc
TsgUaQbpxcsCalMBPdXm28iyANVPodFlBAsGJTCKcuE2Vi32NsF2sw6WraHW5h3VTOIYVKJQ6/BD
JsBkugZLKfKboAgc8wHQ2GputdBXtPeexAW5y/o6lN6ZIg4+99mjKNlXKrQ7XQdHMy6BuCiQ0ZnK
QtT0yjxvs6ZzL0IvNPULSR38/EbMaupnRmnntcsoKqOcsLwoOuI8TLK6PO99sw8uDRn6yY2jZW33
sa8zLyD+W6qEuOvYJKJcVlQniDXRaO6GiOSw+Ujg1i48Tx3Ee1Ma81XWQPWhQYDf6QtIHZEAz8uU
62ydK76mrmQa87ZfrbJVA0JTlqOe507YQPrIlFJrm1OoKq6FENZFzbErOj9JQKcEpYt5kZVuNy8i
HGAAvAE+2RnEC7W+7Gm6lbhvE1JNwotSK2rzQ14AvthqF/fpMq+rql1SozRJlknYixfwIcR3QeRB
krEKiF8LXxK6L7FQwTfqWtD3ZdLiMTnC4N4qRNxpENbHxIot/53gImtAYGW5JYKTSDiDcAeT8xEj
OVWBy3pqxtZqeNJyznO7rkhgPAMJU6LzXjaBbaomV1IgVUeuFnrfQi7s5EwAEI9cTUNFAI5dFzK1
da4sYH/rOovBJ5q5WtIwwn2LA2UU8QWVJfWe1mGZ2A/inAZjuvBebt3uaxZxzvS5V8GzuxKIM8Cl
GZooXcCPah1bMHz8KXk8p9G8oc3WhZl6A/5FhGNPo+FAhIKi03phLlrMEdci0e+byHLFG6BO1VtF
ELo+WhGFON66hJ9T/FsraxewNxK4fkWPqUivKFkm/ujIUEDslGzhDFGp+RLyK+pa44uleeHwnrAd
2G/ZkwSm9lbb3LmSkn2hc2Z6bbkW74RXY7RXwWAk5lohj8+/glVqhPMm4XVOBgWNfhIGRq5dhDrz
sXGRS/2dl0hCbzvxUIprFQ1DfMwv8WfcqG0/ZYLqRJdh7kgfiwhnc+4GpZDbgezU8lsJxyq6yAtP
Ta5TUTGCE6pWFFAxYrgKV47lKc68KP00uw/pSAKQ3FHYa53mfkj2dZ7jAxFrzqITo3I1/VroIJfO
tdxoYTYRW0qzRarRqWVexVpMaRkMeIRwqOm3amaInwnxxwHwTKY7dtSGNVXoBNKA7DpxJX9RaLmD
h6EP/a1qpnk6HwxlCOcOqJ9u95xS8bS3HO1jYKgUfPNUAchTIDNAWGkIc+q25lLzKTFKECcvg2xk
2HrZe2Fol3GgySd12qXtbUidT9fG86TYvYreFFYeifLGjZaYnnCCgcp99bvAaZaDr/hfh6HrsiWo
tiPaGsUVxHUSVdnwDbEVOHNdZcbLovJACSjaK8lLN6Qp96WTlvy70OfxZ72vynDpaNybSIyhRkA7
FqFCEo2Eq+iV9TAXicVYS9RGZyxoqFH/oTt5pV6yayGORxB492ok0cMD7qCbzwNdC+V5WzR9Mke8
OQAiMajfHAe7CM56S6uNP7o2l89r3TPQK4lPxAQqdq/fmA3ScJGrrewtTMIxzbnW6Z27KFPgpmXa
++q5SgcoQqthOqAd83K0uRVRT+HFyGFuzqNkiFteGAT/1JAivbMN/KnyDsUjBwuv0CP1bVbAQ5pH
WEXEu2P+QIQwUyp3Q4knNY/luHXXWiqIX80oLT+jCxRppUZwNecUCa/DpVK52XndwftdpJXQRXNC
N9ZbCHSxYLfSEDzUmZHGduhlvXU9QGW8p/0fbo+hl5TvnVdaCmtWjE06EXmWQbeBtClFaHQgPuI7
JaZEAcCslsO5lQqR5rxRS8W3i1rWe5HMBMTfUh2cZrTXK0ld+L5VfkHjBMEKBFmFWKcL8r3X0bAR
Smhb6sFJXQHFzynwZUXnBd1dKHbUktqwcN1akJdx2w4F3TP64pzqOk16KrlC/7VIVMyAvs/xxXDB
B+8tMj5yz1LJQ7W1khwbC1gKQY1hRYCe82Ik3VsBrqA5j4UQnhz9hZtLC5dJjxeFFxTDF88I1Ruq
n3sPutsBtNk5iXzxXCKBq9rUxErNsa4kbfo6Oq6RH1o3MNZoAeQWd01oifqZA/BOuGyIhXkRlEYD
E8ZU9FtyPwlBpkrvJTRzzM0h6z4LHXrJFqzUKXvb1f3SueiyMs8+dDn5oSbWsmK1SykGTe5wWon6
Eu+ugLoDW0MZE7JXHQzhxIZLXpOX2Yp1mlvLpFN173Op1T15WHVLO2AaFoVNReSrcCG8ObR6NBpB
WhSKFzb94h8UxbcIXRvmCQz5aI6KGCDDygb8FZfe3XmV3yUKbYK0vq5vql4Ql7HnE7IuBW1Jlxz4
9Zg68JGE7Lrtsy9iZ1YrAjP1OzHUrXNw3eZz68jWddSKUmiLQwOKE4rh0s10aZXncr+GCJTcDBFV
cpsS7rtoSKIdCJY2D8weULcizAFXTbioIajc6EWlzYUSsowfxITt06xW6MKRjfhtqq4Bo7IPZKFn
t00TNwvPrY3zHMtGsSNYEyC9gB9R27Vg4X7xAXpVTRehtqSfoB6vlSZz3quD665MUUqgA6u93eC1
2FWhgXakqnc2GBgbkpulHyLRyj+6QtjZuepKGfG1tIeuq4CTpko4jxpJmHcmuJqhefq8dMICTnR3
OZBUY+MSDwsHwO9arbvuLofNSc1H31n/oxjMKHMSJVpDYVPphOw6rmLnRa7B7rQCJMvP01y2uXMv
JZ6MGUxPEk90DO84TcpoWa3cNVl9a2slfxCXsj5Xl/IJRrqt2iRknoSLZu6cy+fmmrS+pfotmyOS
KLz9i/d4JWHqed1oLVKajphItHTcT6JZ2Kl33sDj+/kkX0tglJTDSaZ097Ac3zBWEoJxqUM4pUVo
6sPxpLmx7RGU+wjXVTo1pbxeYuaFdpaQa9xSsjK1DejI6yqE8oUH9et3GnO1Xlr4Zwlo9Imgg3pP
JqDVFnK5iipT9a5TNDq4q4zPZQNID9qa0vDUE24q16jnUBo8a04QOK1/sTKvZTk9y091u6HqfKEw
VviU9I72Pb27NBzI3hhQ6hpmqW6e/nwPXtvgZylrRV72paoo+moA1DNuKaMZxAsphqawDv2U8OnP
H/NKZtzzMtUE2XMrbmVtRUBBhikkJcucyOa/NwlxzOp8clmyQmtKKlJqq8aIYSxIQAFubBvZr5oM
vLJIz0tUV7mbx5nrUL8ITMImQ+bUsYIrCs7+ql7ca8vzLM2sIvkTqqOurUw1X5IDCreatOpfHKbX
Bn8mSpyO2KqGs79yIQrYZtEgIT0g239vZ8enPll7OcwUeLusjTzEum1UwKPlkN7+fPBXEsLFZwJC
L6S4JeufY+OB2t6XiT8aZ3pPCVaiBuS+ZDVJ42BWlZZd/fyRr63Ws/vvmS5gGX2hVgDG2kc1L8qr
QCLk+vPRpdeO0rObbQS9oje9q65i08IqKK1kjF5K/O+hx+T+oKaJxb8kqpToJ34W3AUDWLBYOu77
IvWd/BaDyFsWfXTfNYoHha8yBrCi7dv990Hzr/L3f/LztzTrC98lpHv44+93acz//zn+zffvPPvK
yUN6tYkfyudfOvgbxt0/d7GpNgc/LJPKr/qb+qHo3z2UdVT9/Le7N6R72TjQNbkq1R0032dD/KUv
befx6kBvHraD3vXZw79+29zHfrIADin8b9Vv+1+d3v/rN9qEjfXZ/vuHsbbz+dkY0YZ3ru8ZXJJm
oqRLIiVQrd3ntzdRmlBfc/trw5yROiRSUJ77wIOerONr0//hbV5Yop9/52dvvluYcfayAYt34uxl
fQaBVZEV03hx9srMJPIim5Ihbj+71T6iRWDrVFNWR3Uz6Rgo4kxSZJEDpe8WggGfHgNrxhFQFBhb
R3cMdGuUyVNnb0IkVuGwHk5bm6mSzvoq6pHuv6JLo1yfNHt5POWqBNDKHX+y6aYxswxZt9RHyXB0
p1/WFQntNWn2CEDTkiVd5vhvPwz4ZBEMa2ZwApA1u9+Ku+cdlwgwFQrZTb0EkjEjn0g3dIV9PlwB
evfpsgmAv/3sHnREKyBzcafOXhZnmqSIVGnQXtIEpjpTZW6JIlq7RTi6u4AKB31UMNsnXQc0oqhL
BFFE+nxsPweHwWIddNShwVHZfo7OLFCxuqcugmTNCPtBrFP3u/1MLegzSTQtlRXfrvYRXQXJ0scG
A9OOgDLT4E8bmrbf5GcS0ZzJpknmEwlp28/RyQNyXceyz5MWAbUAi8VSrbFZxVNpqM5EVR5X+egk
gIEhhBabOHFZnukWrDMM3932UpH46fylmUaeAfEIvFVW+IjOvqLqY+XPSduO+LNkRcOq2su3w7Nv
oiV0FCTK8EjPPlbs5PuvzxQ0nWlJ5ksnwJJn2EOaJVrHugY7VaiCI047C+aMzjQKQRl9dxgOz4Jh
zLC9VcMkvLL97LTOEV2IR+dw8oFAFuq6qVroxO3ncCFMGZEocSTE41OH8KIM+D1TTwLeMQW51G1D
rKfCUMEQQB2QdL9bmKOTiRKkzqmzV7AHYKRqICEvyQNDYxEMgIPHXx/dPYDIKkF4nngIJBQjuyyb
Y/PDJ4dglIeKJOv4R9+X57gUo6RoY0uoacLQmtGVjwvwzDlEV6gizrG6txWPbvP3ymDq7gOQGVRy
o336y8pAn+ESaRjNeyDxPyUJvpHDVY1gtku5i6dgsTSGNv/KEXg2wp9QMZYhlo8mic/PgDUjIVQ3
sZp2UvD4LGMV117WRUw7nf+QATL/2lo8g97/XAtkojWC5jIewu5zIBOwDTTsApV7sVuS3dofoW2A
df9XDsWrCwF4qLPxsvVoER+6S6aG7mD1EY+7ZfpP3YtnE/gzjDB6Tbo81VaUtPEOyIpFdZuXzgNe
owaUqsvy7rdHd0X28NHk48B+IyQhfD+Cxgf3whq9avBUQ9yHGXbPO6Z7sYPRpsoHWZ0Z+KOjuHnp
PFhA7oYFhgBU8Xhcjstm4CRPRhK0GWYjYlDbI8fP3AZ+Da6sq2PQ5bgmz2UgKDoZQ5LRApaCI43O
3H6Y6FPDcYQR8U5Yhd3n+GwnNmcnsHdh++9R7/9PgFmcqehILPCXvQedADOILXG272t0fIcB02+y
RFBmhgqmho44PAUS/z4C90Du288xqgaRBZjsQSgzRUTiUffpcAFG/0kXZUvcm1JHaCvJ0tTtl1AI
WM4yJZl323woDA1kAcISUXmsoJpCOGTqIowCESYFJvijyDs4CSZkE4OThkbYrdHxCUSqEEw1FRVp
BzF/v/DPToIxw0uRJQTCsS6CNnbtnOQ1YC4TXtINbQxXPFGJRNstnaibLO9lwe7E/SX78C986Tsz
a+750f1y5Fj5D+UT9tcvv/BIXPpxgCe8rNHVPvjiyOPaDb3zO8affz/wSLZxlCe/fIyrbJ+z//P9
BH989MGzHmf1+I9r/6HYFN+8fvuLfv+aI2nuX7/9b3LvFZs318Xm/qH0DtCC7R7/+UI/sNC+b/9P
xy/qZPPN20QvPUKmItPjI18kuv21R5TlJn4cZksL2wZApr657Xub4umwO3t46rDrTdFvks3Tgffg
3OSR/fjVlZZ2UmvqI842cVy/+a9NnP3Pm/NN6cX+wQrtoeapTznfFAnkyvBwkRCIiILJY3MVomcD
by3cqQNfbMLS29y3Dw/Z41uOZ3EfiJ46+uXm3utfvqa7cP/UB7y993n9p2++p9RMHfi6vq+/eQ9F
0R8MvqNtTR88CTZfDwfecgGnDvxuE2zIl9gc4Kd7uunUsW99cu0PBNbesJo68N0m9qM3V5v7+umK
7CnCUwd/X1Wb4iUhvo+5Tx3/40NZvbEfEncTHbz9jt04dfTLDcIcgVUVB2d8zxSaOvpJHTB69fS9
vzMxJo+dHrzxd6xy6rgo/k28Sd5skvs3V/639Cu7e1pG/FgezmMfOJv8vJ8ZAn+iLVMfc+kPaXFo
DoyD75zXqYPfFX5WH56g/eB/g2ZabO4xxLbbsXHZjPWmeYj8p3uxfdY2lD11Ilc8YdzqZ6Pv2YNT
R7/cJOM6vTD437BMlw8u1uSmP7gVrMz47n+DMbl4iLzni87QI5Nk6rIsvt+3hX8goXdvr0rTHzFH
Y937nJ5DS367OmP0e+oUaKmzqSq//OEJ+xyEv2F/t3qGUovPT+efWQ5TJ3GGKnh1/L/hCN09cLXc
5zY+jNo9RXvq+19s7lmfx80cjUzjpeDmzx/zkif5ncr3o3/5LDPqtS/g4Y4Df4seNsXv/wcAAP//
</cx:binary>
              </cx:geoCache>
            </cx:geography>
          </cx:layoutPr>
        </cx:series>
      </cx:plotAreaRegion>
    </cx:plotArea>
    <cx:legend pos="r" align="min" overlay="0"/>
  </cx:chart>
  <cx:spPr>
    <a:solidFill>
      <a:schemeClr val="accent3">
        <a:lumMod val="20000"/>
        <a:lumOff val="80000"/>
      </a:schemeClr>
    </a:solidFill>
    <a:ln w="12700" cap="flat" cmpd="sng" algn="ctr">
      <a:solidFill>
        <a:schemeClr val="dk1"/>
      </a:solidFill>
      <a:prstDash val="solid"/>
      <a:miter lim="800000"/>
    </a:ln>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Confirmed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Confirmed</a:t>
          </a:r>
        </a:p>
      </cx:txPr>
    </cx:title>
    <cx:plotArea>
      <cx:plotAreaRegion>
        <cx:series layoutId="regionMap" uniqueId="{70D812CB-CC06-496B-B942-295B4DEDDB79}">
          <cx:tx>
            <cx:txData>
              <cx:f>_xlchart.v5.2</cx:f>
              <cx:v>Confirmed</cx:v>
            </cx:txData>
          </cx:tx>
          <cx:dataLabels>
            <cx:visibility seriesName="0" categoryName="0" value="1"/>
          </cx:dataLabels>
          <cx:dataId val="0"/>
          <cx:layoutPr>
            <cx:geography cultureLanguage="en-US" cultureRegion="IN" attribution="Powered by Bing">
              <cx:geoCache provider="{E9337A44-BEBE-4D9F-B70C-5C5E7DAFC167}">
                <cx:binary>1HzZcuNIsuWvpOXDPA1UsSGWnq42qwDAndSe2wuMqVRh3wI7vn5cKSlLYrEq1dPqsStaLiaBATri
hB8/7uHBf94M/7hJb/fm3ZClef2Pm+HX92HTlP/45Zf6JrzN9vVJFt2Yoi5+b05uiuyX4vffo5vb
X76ZfR/lwS8EYfbLTbg3ze3w/l//hLsFt8WmuNk3UZGft7dmvLit27Sp/+ba0Uvv9t+yKHejujHR
TYN/ff/xtm7e6ds82Kfv393mTdSMV2N5++v7Z298/+6Xw9v96aPfpWBd036DsYSeSJthGwnx/l1a
5MHD76U4UYJwxai6f9mPn7nbZzDuhcZ8N2X/7Zu5rWt4oO//Hwx+Zj1c0+/f3RRt3txNXABz+Ov7
Zf4t2r9/F9WFc3/BKe5MX+6+P+svz6f8X/88+AU8/cFvnqByOFU/u/QnUK6bZm/2SbjPvz1O0H8O
CkUnmBJEOOf3ky+fYSPUCUE2pcImj595D8oLjTkOyrPBB6Bcr98UKFf7LErf7fbf2sf5+c8xwfgE
YY4Rlo8e8RwTecKQQIAL+NG9c95j8jJbjkPydOwBIlew+N+Qm1zs433dgJc8Ts5/DgjhJ7ZklFAp
HijqOSB3xIYwkVig768DAnuRRcdheTL0AJWL1ZtC5az91kKMM2Z8PVjAT6QimBMgsO8v/BwWdSK4
JIKw+6sILj91l5eZdByXp2MPgDn7/KaAOf0W1SGEvFeL8ujExhQxRu1jviLZCSMgAyhS96gc+MrP
zTkOyOO4AzBOL94UGJdRkkTZK4IhTmzgJArB4igYEEmEIIqpBwfijx99H1B+bs5xMB7HHYBx+bZC
+zaaCrN/TTToCUXCxog+F1mKnEjKEVGI3aNEn8PwAkOO4/Bj4AEQ2y9vyit0BDnP45S8QjS3T7hQ
0sY2PRY2JFxGinNwisfPvPeGn5pxHISHYQcQ6LdFTPM2htyjeZyQVwCBnHBFBAbhdIyZBD6xlQDi
4uzxM+9BeIEhx2H4MfAAiPnb0lHb/bdw3L87M/tvt3X4ODevgAc9sSkIWNuWx5xCyBMipeKU4uMU
9WKzjqNz+FgHIG3P3hRhnbV5vP/6euBAki4Zwcy+o6QnlRNhnzAMEpfRB4l7IKZ+bsdxNB7HHaBw
pt8UCr/l30LzX3AVbJ+Am3Bh0wM01IniNoQN8hDGD9Lzl9tzHJXD8Qfo/Pa2fGR7G4T7dD++Zuph
A4dBhZGKo3UThU+IgIxQoIdSl3r00PvQ8iKLjkPzZOgBKtvNm/KZq9t0D1Xf/BVRweIEQgoXnAI7
PSUvdYJAZxH5oMLQgep9kSnH4Xgy9ACOq/mbguM30+Z7qPin/4WAD6mholQqyEe+v56TmeInGAkq
QArfvw5Sw3/LsuMoHbnFAVq/XbwptDb7b1CefySV/1yTUXqi7qrAdwn6/eu5AwGCkMUwhh6i/4ED
/dyc47g8jjsAY/PbmwLj+x7Df8Ft+Iki1Ob4wWvuiopPSE1C9YsD0wGr3SN2gMmLrToOzcHwA4Su
35YCWN8aEACv5y4YnTBwFAyvo+7CYdtEEg6K+QfhPS0H/9yc45g8jjsAY/22Ar9zt60YBXvzmvyF
TqC4CIpMPsz4c18R/ERIZEPO+bCrcpDqv8yk46A8HXsAjLN4Uzy23pt83+yT13QUdiIwYoSx4/sm
EPqhQAblseMc9iKLjsPyZOgBKuvf3hQq2z2UJPd12JjXxEWdMJsg2B152Bt5LsnAXzCSisFO4yNp
PiQuLzPmOCTPnuQAlO3bcpVFlP2XxDLF91Efai1Hq2PihFBOMOUPxbMDsfzvGHYcpT/f4QCqxduK
/at9lrXvIOS8W4MXZZF5XNGvopqhOKNs2JE/KgPsu8QG2l0eLx9gdW/Z/9pn5f95iW3H4Tp6kwPE
Vm9rN2yxN+Or1gWIOsFKYsUOygL8BKqZsGfP/sKXfm7HcUx+PMABDou3lWTOi9eMOPYJ5dDXoog8
6ivsBNnQmccJub98UF/+iS3Hcfg+6ACD+duK/rs9NEYCeb0eaUGHEeJYQng5SloKuiY47M6AXr5/
HZSWX2LQcTT+GHkAye7N5S9NE9Wvm8AQqBhzLpkCVfb9hZ8n++QEMUyEjQ4EmROG+5dYcxyS56MP
YHGu3pRO3uyTOtx/629vy9dzFuj7IgL6hZWUz/AQQFeMKKjwH/DUC604DsezwQdobNw3hcYKkpZX
7h+Gpm4O1TCiHgtezyGBZgobKi6U8IcAc5Djv8ii47g8GXqAyup/dtpyvJf2af/ds3f8u1325ATK
j1DUP9RV6i7Ucwlg3XPZgY88dL7/tRnHUXgY9szi/9lt9O4+2+ffUw83al+PlAg00hNFGAja56RE
Id8AWrLFQww58IAXm3N8/g+GH3iC+z/bE55ZC8dOrkxUtq9ZUQF2Egw6jEDhPgMFtoIFIwLc4QGU
A2d4gSHH4fgx8NmjwZO9rSTjt7p+1cZHyOmg5VcqfDTNuOt/BBWlkDpecPypNcexeBh2gMRvl28q
ZLu3aRi9IkvJE86groug/nFE0QpxgrHNBGwr3id8B8WRn1pzHImHYQdIuG8rw9ju8zt2ekUsoAxP
GcRk6IW/fz3nKDhVAm2q0C/8x6GTp/tVL7DnOBo/Bh7gsX1b53ygHepHJN9FN8VXOFe5rO/S8vr1
MMLQpgp+QiR6HtW/t2xjULVPsHsKzv+jcccB+9ubHYD42/9nEP/6vOOPo6AubF9538+QPjny+PdX
v88DHG49GPp3h1TuZ3/57df30DJBiGCQq/84nnp3n2dnfw5k07HBt3CK7Nf3gkAPBoFbgo7gyGYc
hEQPp2PhCjRl3ikIhDETDPpkYIXkhWlCOOkKG5+UCyKheEDgXJgCW+qifbgEDg9xzkagxG1C2Y+T
vGdFOgZF/mNmHn5+l7fZWRHlTf3rewXtBOX92+6eFGySkjIC+RfH7K6XGj6ovNlfwGlheDf+36Wx
qp7lmHk4jn5vBd8JY89Lrq5iv0w0irGXjmLQneVfRQE5Lyf+WZhg3qovYd+mGlvB2g+nD0nL52Vk
z7BlefFmis2q6W1nEKkX+N027NGHitB50gSzcrLn8WQWJnVUYnksLdfYOLyVM95bnp8GrpomJ43N
glXpMuH0nBt7Z3M67yt2zny8Y4UmPPg6BOFsLJUn0+pSWuXlNPiez6nDwsJJMqTT5uuUXo5B5cXZ
NLcHPhOs34pSLtsg2+CS7XI2fCgpc8omP+M28spxnKcZ17Fp3JH4V9OYSlf67KrmwcL08Wnms1yL
UGW6ts1i8vtOx0F63gRiQcs6diK7+9IYdYWk+RQzmLYAsTn1+bKyEk9mzY3VULcqsw2LU+/J6jsC
JL4D6k9ACiQUhQUFKwcW01Mgx8yQOkQW89KqcoOc60xkm6CvTu1xPBXGqnUYJk4yCc9qbacDdP7e
AAYVxOcGgCaAfREE2bxgCDpcnhsQVUoWikS+Z+V6KstoI1szG1CKdTfatpeE5JT5CZ+3/nQWV9OH
Lo/oBs5YWMuM00gLfTvSxswmbrjTJTSaCexnnl9MmyE1i7ZKEofLwFqiJtHZVCOH2WnmzvN+VDox
uNayT72eqlEPKddF4dsLX9F1NZhYh8JHXluTm7H3R90P03mLovlUR9gB//tIK7L2xbCVcbvOq7Ba
FVUZwO4L0MMDfT0gdO96N0U5migIH87R//jxX1dFBn++j/njl3fH8P/4aft4fv9v3zW/Le52buvD
N91Z8+NeYMyDdXfs9eyHP7HpX/Dl/dcB/MXFl5EpCBQGJZ2/ZtKDlqQ/mPRh5D2NwrE/WNeQbAEl
QvctwX/QqDgB3U+wrRicr4UztFBLfaBRaHuHrwuADlFQrMDo9l0S90ijII6g8e17xsAwQ5z8OzR6
17j9bPFjBRUTBo3BcApLwD7u3fUnNNrkjeKmtbt5FfFRZyzbhH6s2/rDNMxEPsxTEZx2/W3Lkt/x
SM+7VF3d/fVHvCp7y8GJWLJW7MLSOosGe1uXttS8UMjD7Ricjoydig6n1yJAO5wsoqTa5tWUzFjL
HdtH0d4K2lL7NKxnT6B4WLRP44MNnvunR2MMutWkLWBqofxz8GhtzZNusLtuDp86uYzUq76Meq+L
cqyzynczOpz2Hfhr3drneTbMLTjcsLZRSz3oTPyGRVeuVAxOFTbll3YM8SxtWiD96hPhUblB3M2B
Js9MVbN1m4+Bkwyun1vZZVIGSyPGcdXc/ZPUVu3CDZnTMTyuW1E6CVODFhUPz8c0iNdirCqvNihZ
dqzvdZT19Znpw9vCr3cI23g7lhIijE2zeaKidcQKz2djsQlLHGiiylXIs+EyHJPxdMAq1EHqe0PM
1WIYk2aF+iHQrMyb2VgQ3eaNv/MnVutA2Psia9JFisJlb5TcdFxspd+2nwu0qPN+nkxd8cnPiSuL
kH7OG2tmZTaa5Uy087Eqa7eTJjoPR7uYBTWbtpMftdrAmeX5EJXT2s+axKlCJXRdjB+CEJ9VvCh1
UobdaV8Yt61Yui4LwxdTD8yJGrEakO87nKUXZUQX8HUa0W5KFdqm1EU9INaYjLhhHAi3ZBmHgBmj
VWkbXWaYXdrDba/MjlvhpDNDE3fMOHG6PLG0TMbaSYcGOwhH0aoMKhdTeSVFHS0U6izH1FE7K+qE
OG2IvlQdTq4bLqO5nVbXddQrzcYuc9nQFysmh2Ax8o8ILXsrBBoOOjKPW5LPui6vHZJ7pHXzssqX
PJuw23EU6RFNXwvwQN2jcUb9aZ7U5Vq01aAr+KYQnYXFAlXRjg6BQ+zsdAjQlYh6bWca4aR36JBv
LSQaR8VDomPmaztoq1XcsOucRmSGOP2aRMpfsqn3ikJOq9HwDymuR7dB0YUakm6JK2k2vkm7Vd4T
Lwq62CUmkHMc9/lV1dvrkdVmHRD/S1kKs6EsrPUgA3vNBzveZX3/JW18X9dTdTo0cm4sFjqxqTzK
wyUhk2671HZYrYxOpJ/ooZjOxdQsLRxuaAOCrCmzc9YHXmyloHKUPSvi5LqNq7Mo7k6T2HKkLYWW
LZ+Rni3NRCI9CLRIJuImaej0gL+2OxO58I0e27avtaJ15sjehI6oYuaoG0uY3kGh/CCKPNeVXQSz
piOBthV2Rk9Vie8Wyt8USfGZRzjRqk6XmAOFNV0AKySytB/TQHc0K7wip9sptec5H0tdWmmulZUv
6TRsCm52CRsX3KYeAs9xAmrmNR4c45+mY7wrjdkkWbatyUWI6Q3F/opzUzt8mrYW67wqFvOo9Rdx
aC3rsOgdlrHAox0PdJxE1yNKYAZTXnty2Ex1uzN+HcP6GZygj79OvjE6iLtlHk+jZ7tqRJ0Opnpd
BEkPF5gL9ro8WfC81lYSf2mDGjshrVyDZe+SPM20n7GPjWU+J7UoXdvimSaRiDWuV6z0t6BvLixr
XaDWOEWQO7aMdFj4a5LLj4AnkB9Zwld0cN32NnGGIpp3YXAVRQiA6aZVUSoxAyHKA7Hh1Ycoaz60
FtApH5CummAJdq5QZSIHpY0LPrMoTLKyyqrWkzFbO8xjuMK3TZO6LEpKjbNpl0mNhn4JfROpJiJz
7bw8ExQt8vo0lz3Vgoxfeui1ADby17DEmMN7rrRt9bWbtxDMYN9MgdeEH9Ox35rJzAu4/cjIhvv9
xjAxt7mXWbh0RiQmr7aC+Zhgr80hJkGD55ckDxqdii8mCj/gyJz6Sv0+jurWUhPot5AuyyjcRD6t
HAh5n/h0Gtbp52R0pPlY5Fni0K7IdBsFtlZxu0WomYcotVxK22LR5tYuHsHGLEkFHKctB01Y9BWR
T4MRn6whW8ienYmgNg5Ggea8Drx2GgsH9qROUZdfkl7sipEkXueHCGiMfJPdAIQXffStol2mXQZL
1y8iTSOFnNGibF4EYrpEdZLpTvROEcZKZ9iKvSkPb6cCEiouHRGHaIHt6GMfxonbWt1lzrCl7co6
b6fmJmuQWCQF/YwK82WojHAKYSGvo2LeGqAXIoNESzUhNzBR4nLZrXhPKk3SVs7bCYIfr+HHPG5C
PSmfeqrJZmOeTV4bTxdTobCOISEIA9I7YWmnbtrF26TxXVmBV6N6OB/zuNK1KRw/qxPHhEmj1VS1
M7selM5TCO5rO0X1DDFIdaLqpi5j7pZJzeddlRUavu5kHlRhADRhq8u+2KG73Chine7DuplzXADz
dvbKssxq6E3vCQgNQDitngJTeoXsZ7UaT8Og5rrrPsNDtttEJWyWGNDyNbYmjWjydRgkdv1Sfhyx
PavyPNFd3n4qB2M7Rpidxf1VTP3yq11/wanZ4qiKdGSq2Oma+MvApSdrTrWUUeNZfbMMs7pbMWOf
s5RmmjUAYV0acJnWLucd8evN938kEl6UoHheh+GSK0G1asEOnPWBViZNdBGySTOMY2+QtHaqyOrn
TW2V2tSezdJpFo2mnmWyDXVlGNZ1PRgnTe8WmDqtOshyZZDfkCAGFo7as3xgmQ4HNXk2rMxIVJGL
DcCrbDqHR4JUuw5cLionAy7MWwU3rdy6ZQrEARM66dUH5AcapcPkMBLd8d+OE9ufMWFBQOQjdcYM
2U4/odM+G/NFL6yPBcGAVZVeBE2xt6wStBhfMZzXs1GIzqlF558mJtoowRbhZNtO0lrFBuWsdeyU
phtMksQNhhJ7scwsJ2z986KLhBuKstWp3dROm3WX9iivoFww6xuaznkxFprb6vewxwNIxPiy6paS
TuW6VPTKBBFxp2bK3dzPAz31vj+z9qmCiDuV/SKbILtsOY4Xvp9tRyuv51GfXCSo/UTGMQYO6m2d
BtmubkdP9vl0VpRhCbxgQLz1rFskuO3nSrXXXYx3JGCBU5WUzqvhquos43JaW07TrMMyd6KyE17Q
T9TtUXfOadHO0MAUaL/4Q9QvY1SIHWiLog36OWlBf8uEiCUvWp0oE86NaZyypMizssLp6Ljyu9Rf
cmrNxl6C6olG7HDLB9etPGmX2bWBIJPE400pOYTVKUlnQY/c2s4+ybK/TEdfgDcEoddkIQEOqLzO
hinnQ5JqmlnZPEJf4hR0a9IGKzvpv8rE5i6wdutUEoJjAU1cl0pW55J1W1aVyXlndXQXBNM17jN+
1qoYFFGq8mWZknKWjmyWWqk2SRbqPip3vKTbxudQohlA0+DO60RaOyG3oRDiGyfj8TyTMnRje5hJ
3yZz2UOWgNpZO/VqFmPxtQlBPOUCbdqiIqdx0mzHOg42LLfIqSILyfrw1M5qeJK6CxcRtzULBzQP
O14s/b5PdSljMh9HyKlqbPoZ6glxAjlJx0975FGaxqehkXKdFHhFm+6jMgHXUZ6AAGKaZK4QFpkZ
2xsi0WwzE1zROPbaMlr0hnUXiATdRRBChClbEy9VM3A9VHk4Uz7p1nH5OYMjinMUiGpHaxzOApjV
8ywWSHdxl80rCa4TD+S2NOEmIb10W/hatJ1dDdIpEkzcqDDDdsjDYTuBYYtMdl+iMUtH/ccFCwED
9bFa4tGqlxJYesqK2TTa1gXtLJBuQ9ForqppnQx556m4sZwY43yhkuk6GkevTib7CgjR3sXdALWq
0j+vIt9cpNSEriJ5tQiKZtVKmeQ6qc8qKExe1SFkNnY5uTEuh8+2JKsOiy8Z67Jlhiq6IeqCmjTc
Df1m6EzvdulY6UIScMSm/1JN4QVI9L2YxFdiE0+GgdF+JL8aCWrP7oAN014PiKymWsCX6I0gYapS
D20AtByu7Vb4jkphEps4W45xHzq+amcBwW4m6JeJ2+dmynutRtk6zAKZhSGTbkHNRPwy4ky4Dck3
I64KT+RI87bYNaXfe74ylQMps4Oa4Dr8XG/9fmGhwZOU9DocT1sGsdH6lPdxusgYtZxurK+GUFvM
z6HsqYAzuMJu0kBtMhi8KrcSHeS+l4ZFuOgHNmoDblCI+GMg6GKiogM+jm+EX5wO1J8rOwbAxyiB
TCZb9YnhMDHso221cyXRZzuwtmHUqLM64W7b+bVb52Ojqxqf9oKXOqiG2KlAhS2bPp0leenWpowu
455jXeVSzaO0NB6tKXa6sit2SYvcxvIrryoLG2oO2UWchMW2CxBkjRZUXRtwQpewPHICNf1OyyKY
p8nEnAzTeGah5GvefqzisN7E8GQKV9YymrQsq2yuRJV5ECaSGalaD9BKnRGSmmxs4T1dewrrtDdt
5NlWDDoKgkOVo0KbCg0biFjddVphBFJisEGncKhMRlxe1nHHZzRuqUvamJ0Fgnh15Ee7vqyvbTyG
rdMzF6A/Q1UXLJKuLdYj94uV4p8xdP72m4miXtN4km7U93QhipE5UsYwcXBmvCVeL+QqrcOtyENb
GzpBolBMzjR5POuUBll1iq3QQ3GTzYHp3Sbv+Dy+7YkWcT5AQbuEaZtS4vLGgtQEaqd51bki978l
Np2cVpDF1E63E2quS8X2SIy6lV8pa26wmSKnbptLmoG2mHIL67SQq0hBiaGKAx/yhngn4xSK3HRT
UTaLZXjlV0HsUNKc26rfdTI1ug98Mw+INYKg5+ej3c16NXXOWEKGVPbmfDLN5JRZE+l4TDsnr4ZJ
Ez/JdjKETI/7Y+ElKoO8eN7JYpyJMDXuqGgzr9RtW5JwW6TF4NDGkg6yOF+gMlnIoHR9UVYeMHmj
bZQJ168xlGNSJ2uKHnRu0txAbpfORtKMM/i4QLcxUfOhAOESR7zWnAwfC1Zlq+DcMk3nsq7Degzq
fJYTIBzZ1k7e9O3K4qVaV6UduNbkl06XBWYdc+CTLLe3UjIHptHXBidfO4OXMWGLLBntZVKxT5mV
OCkkpOB+ZFlUgY7gFNIpqzbROJi5X+SwV1G6XTctVBp1rjTtqYKdDKea8Kzqq4+tJVaqvlNaI9q2
dyTW+M2nBjVM52GJHAsHH3z1eyUsT42Q4LQWT5w6CiNQ7fxzJMfL0R8jZ0hMpXtuJxoqDG4H7k2g
gqbrsUpc1iAtzLQ2YwcpYrJtS3vWZhCkWc5c2ZYTLBDfVUG+ZZaZ9XEACR0fqM7Bo4O8ckdrgO0K
eRWwtN3ENdVByPxZNLSRTiixNlhcxnmkdJFD/gOpyQZkLc6IB5s9xrGKs0DyYkVVNvMTY05R0Aud
BXHumAE3EFGjWRAkxhFBrLyugHwDGl0yZ4rVOWgr47RlyiAZnlzVR9wTVr3FY7QdcTNC5bE6symm
G4j8EqoPEH1RFDXrprAinePUPxXZgBw6XlRBic+rlIPc8ouLcMiupMpuBlBvG2Us6WI2XU0NMjPT
9PhTJfjn0iLBipC80EyFsIGQ0tLJEwcmHC8QLE/XgKL2qgQt8xr2VZpKOhKH+ZzkZnm31J2axwvj
wzRnYU20Ejhe52Jiuu6ry1q0v4NaTsGvKnPpB77L88q4FLMcdpZWEBLF2irlB7sf6/loios6T+2Z
EiA6C9JP7tSpc3CN0IMa87SucU2XVYxm3MitqSpYqeX0dbIG30lKP/Dg4zEtrrPah3XS1JVricDJ
fRB1OUsURJGshV2L38Hr02VeUd8NWKVTMu0UZv1ajuJyypObkKJEVwgKFCJPvqmkrC8IGfeoReg6
4VYx8/saEoEqnnYMHtaNzJR4oeHMhWC6T+FrgzfQ4reAmF4tq7ZudaiQtYSyzVkS+eNpwD6mKonv
KAWyiD7xQajjcRGLyngZMs0nQ6sLkChnplbDIo1ld273k6XNWHfuMBFgWpMsqIp36TBKL4gmCpt2
PfBgfj4ayNBlFF32fbRhU5TrvE1DHVokcSyTxOukv8ris7DOwgWNzGVRDNu8DtN5HE4zOxECaihd
CuXV/LqD93hTlMa6a9nn2mL5LdQRPTMoucYJxPl6iK/7MWyACDz4OFAyrU2dhBC6zFNQ4FMyVC5U
eLWBAiLCjfLg7Jw9M3k0uTIlH3DIZghKXh5PUw0lvhCiYS1OE6uXuk+KEcpW5aRLUujMosqBiuBV
ACVtp8gw3w64cAZezvoqzeZ9XUIVpR2LeSSieaCyjUzZumhx6dIprVwEtT09ZMGH0WSxTg2MlYnx
Zx12cOmvimKM10pV2y4Rn1TdziNG4Mn5rAzy0yYo1wa3F7BbdpFA2jUEm06liwGT1mmrswACS211
M2tCXwsxlA4ccwbirgaoaGU3FpTsLdt0OiPxoqhCqtsiWY9jfWG6M9mCW8AQUCzZLQgkPdjK0iPU
x5MJghWUVREFUBAsq6I5K0kUOYxn+yRKriCPNsCeoA4Ks40gthcFz1w5sRI+oHInm5RO6fM5XBYO
h9q309kLnuSfwTldC6po8yjvHYuMwHzJhgOxS8xOWS1SB0Tz6FhR4uuAqsAbOPC0kv6MQL4XwyxG
duY0A9R71DKBAyiaDhCQ7rYEBtFewxyfQkor4QYgmckYQjy15HaEzYZhZFfUap1iiKguetlp3gnY
Ccg/WBm6wgXGWjRrkpUrSlTu2qoBnYfbzwJZ3+LWvuXGrAfZAAd9ZhIoOKn7TzVH88n21f/l6MyW
49TVKPxEVCEQIG4ZeqC7PW9PN1Sc2JIYJRAI9PRn+Vzs7FQqcTpuDWv4fhon0MKPaqJfNnidY3Ku
V3x/XF+ZXR088WK6xMsaRsrI4Bxee3pb2qDLjilMfxNkgi1PwXYkhhw4NVPZ9uyxX3sYKz7m6LiQ
xCH5/Jn9fULIm+RsfKVkfUfr+raq+BJiSCdP4AhzbfxHnG4vc2eOhqoLntn9AKSLQdDOGl5jXTPc
J3DnnYCBwK2ryfivdqwvFhtUBpKxlGbNWgjUZS72wd4Hc3OXjgMaeWXLzvfvaiFftUb4y9BrZWYI
5tLTU0Z9RPxrtz23jP5tFIHjSa/GqLcGwSzWxDWZ0ssSTN8Jaf9Rtg4FetbHNa3fEkEzodcHT9hv
rfUNV8/PmrQybxCe2OGqHBsOLvUPEdzcEasQ+clQwly3WZgaVfjC3kfdiJRzW06dN776PMLi8zwJ
sdLFiCdlk9XJZxrVQdH77mlqW4ALaJprxZPca2NZbks9ZaMbw6xekAeHEXlf2vq7MwHEYLSmBzIm
UQFLno0GPbUPUTpubD61ic2GeQkRSt0AACSXUK+00Ot08ZKP2Sz2MiXkhJBFF2lSu2JVoiuBGXwu
FvIlYs15ZkG5KbNVg/49JpV3SBtPl/vsBeda7Ag15FzGu3mTPoEq7+aoCJq21FimDg7y1668L2ai
pRcnCB+Y35c63dYDY27JasOaso1VXVLhPTW9Ps9D+zYaRKtk7/tyg+8gXkgqMe80o13rH/ji58jC
VG4bE1/THpIjSIJcp5BZ3sJppZTyj2RpvbONcGQkc1sx38OuGru8o7VfbB2nh3ENl8o6d9Y12vnW
7tuNiLrY5vESenP/MbTueQdo0vj1cfB7gcRnNQePerpoUw9SsY/CLPzjkUQiZqgRJYVrnZHEVjiz
3tPwbGpJSq5snSm//Q6j6GJ6GMPobddjmtew1dnib5dlJK908hC7jdiQo5pPWwoKo9V5WMvCkV/a
o7YqT/w+Lcgi2wuinTtHaHhS9YaYIY4XhD7R58hxy0yj/WORCScU52i0rdlCNlns9ivQNpvi/WvY
3HqkXlsFsRfkclJwD7XrS+vR72hlJ84Kt6f+3aSDrVB7UuOETQJYOPUsU/5vnANc0aN/LzYKkbW1
Ac6QjhyU+j1OB9YfhwDJiDBC58u+ZCxp+etK6c/abxfY+vg2NOIQ7xSpYcvGol7xQhUEwKHdFeRF
3W9n3nYVM03zwEb5J+n746JCk3khHLgI5LMzgX9Eyaori3gwsmzCpST2knj1NVjHl3iq/cPos/bI
ZpLFNe8RYNZdIcTwXv86nZCyNKun/Rs3xB2CpB4rKZ0Lt+i+QF4oR4gF4lnki1id+Tr75eAtbenR
vjl6XLHK+Qg+pcdKf/NkMSeTf9QWupQ4LY99M9+bdgmPAS9av1N3lk9fPBAZDKW4N/ZfE7fstbWP
iFF9i4gawZot1erOsUyuZpqGKg43UmlN/3RodrIG4uMUbVMltVUP1G9+RE3eh66JSzgygtYXCshf
dG7asD38hVnQV5MiP1b+oetbgQt/xzFlyHaa9FDNRLnzGA60mhNRbHSY78J4XQ6aHKSAzt8Sud8x
HMMJCucPSO+46vZZv6xrAi/VDbi0NwYdXE/43tTzrRv4epvh83O39mkpO79o+8HciVqedjd0z/U4
4iIL16XchELY7Ibj2vppkQj2ExucvAF7TaVKzwuE43lR0wMM50PbEnvQdNNHCHKFpGS29D5A0/OQ
JHAwekGVh83SQbBSmXlN/zddVHPpx1QdVi+tEqg8hGvmqa03U3ReCL0Qlwtay4iZv3Lu4our1zGT
S4qjpqZ+3gEdzkKNyLRu1yLd6qncnXiN1BiUe7//GxoUgSPO8krBWkNwCVmmo3gOtcVvx8WSN8x+
+wJVBR7pHRe8hgmIoF9q5FI5oyjvoqmBXNDl2BB6HBxMp29FUjrs41zb3xL4tw/TxuGgGoa1ktMW
5wQsBbRh6x7ZYCHtTZR3EsGtaWRbzv6wH4cR7TmvaemsQEWHzMiYvs46OoRZhI4l75OxBFrh8OZO
05GsWpUDnSOsKNoe4jqNM/+Po9ixy4BlysJbyBeHamh0pTKQm8K/o6GQJ1gxpJlhKouF+GnZ9y+d
3+ZNx821ThOEygASsha14LpBmw7t+pg2vXlqVNKjC/Ff1n70z8vUg9YQOJBFQP4LBdpKmvwk2xLd
bYP3uI4rGm3iv6Zxmx5rfEGWdLaq3QbuSpu870CvOXWbuWz+2xxu+VAtz5Ns6op0Bq1Kp6HlF++1
GaDCzYD6y+CmfI/HDg0wbR4JUI6j51H9FAecXWgU/TfGEfS4e6uT4Zqw+I5u6l+3+dhW0eO+LkWy
1MguwflBIuQ+DR/x/5svvELsDLnAYJrMm1gxBl7uB/imj+M4FwFS3S2tnyKdPtj66K303Wv2Y6OH
NF9T/U6pgRQN2T/RgwEbYltN3g4cLUrODCd7tnnspWnndyn/1cv4R/IfbuxwhMm40im58/b93Q4l
qdMhkxycBt78tyBKn5qUtjjDW5FJmMyQPLKVVJPQF39YgD5MbMvaUV2k7zIRyh/m1HuKFhwO52dy
4ifEAVOjy82GvfmYZ8ji5J008fFH+ohsI/xuX/qsaCb/hzTb2d/aKon3P6mKz22oQRURdgcD9GJ9
fZ3S4BzI7jqb7Xn7nMde4eZ2QNymh0DFR9fKjI7dR4iOPNsDOxaC4T7Br6az/EuZfXCtn8kUxMTK
zlDKe2nr9ED3Ibh4aUNyXrvpNvqDeEgnZEzeHZqq4Ast7w0tBH2t9+ZnN+BA0gbaaNWRuXU20nmk
tjvpNcAG9H60HUfnCcbneRXerQui5nOFL87rmseFrylc8pBM9w0+0eJKNlcOJB7wS9Id4IfneyQU
Jt0TBLjMXXrXnTepv5q20a/Cix6s+4hm7Zeu2cdikeAdlB3NeSNDscRUPitKQCTaYC66oI2Qqaru
xqUdTjwlX37X7eXE2+Zu5us1QbZ0DQi59lEyvxCcPBmhUuRGybloNh2WeNw3bB4Iw8BrvaJdjF9G
EZROzNkfHigv5ySuthjVe0u5gBlExrBFNmfdIvIN7MQBrzuqxIrSx2uDo+bTwUwIIFuqTgYQwZHU
KN73cVNVLNY+4yu7d5aCt42ty3vs3kLP3TFAjcqRjBRTzNypG/WdJ1OF0hEqVO3zYa6DrfLNpxf4
fyfRR4Xfm+YyrhpJkKwLiuDwaW3oKwcPuyxTpVrQF4HB25Uqce6TGS8L53eBT3Wps9WvD1iu/k2m
ti4J15VORO7BUvzRpIjF0GfJms7HlTcCKbCD1OtR+NDexoc6hDPVHXq3HidXjkei3kzcty9RqKtu
65pT3Hc5bzb5HqsfxLQ2Qz0KpMYl2HJqQQH061Isf5c94ScetT6qlOieNThGGj4iV4BPXpOsruX2
EdQbGKGdiUvr0/ngBdf0l3TZnHQPUvnPuGsA0Ayed2wYWIG4n5KzTWxSLC6h2Lb2uKaGVEsCM1nH
9AHIhbmsO50OepMnPSCqT4kjpYCROwdOacRqY4T+z+Cwn0hfBHvUoIpK6ztwCuS2ZTM+MCkXc+o+
ggFKCgC2uYOYGM5bAC8YDRypJ6RKl8b7NRAMbfIeJq+sRjkrtKrzCTurjUb/czOIwZfVfa/N/mjW
tmrRPlyX1IiXma0CKjNpj7FEVdQsqtBiB0YiZQHKV+aax1+LxZ+fpl+xJsE//P7g4g11Y/cod/Zf
KronCD9kH2w/WaByOeqr/2wk9mzvuoosrNgXCDLI5ajpVNFpvuSCpwFA3OQ+5g5E9ggdUm8QSq1G
9IAwbl287QNpAvwGvmCaJBa0T7o87zq6htFQNMg5P+JfUmKnPx2MaxJMADDIZ72F8auNQ3SC4dmL
ZneIU/GNCzZcQCFMOvkB29vlzQqBgt43pfFTI1KgQ+v4b5hnRDY6xb63Q7YyhdygfR4TiVDNnWvg
Ngc3heQU1bbOmZgecaPNt02t8MJAqs4oWG8rasaKLua9V9QhsAJQmDD1oqjoDpqBIaHUa3AqfPNQ
n70h5rkTkNyBWR9ajwX3wpOXoAMesUizleO2A3wPrnRl3x6q1MlbG9xa6OV7Jh59gFcoL8EgNeOC
663/4lvyuPnNmu2Iy4A+V5G3F2xooisT6+Oq5guJ6/dg3fq8H8QJK4ZlAvdWhusKbW1EHy1LKwqJ
iWakziydx0J1+5CbnYdFb9I7LZML6fctFwQdIi6ELnMENRR4NXwUCuRT1PPf2tfkXtLfRwtFSdIk
KB72CpfACJpafA/CHFUYoYQRWELoTHwUODmReSTar7kb6ow6byyc8raCzCMFvuPBKsXdlnlLLI++
r3OGyBhGpQ0OzINxaOoxVxyOfVHrvT/XCrfrJA/KYg+pcf2z0cOm1ZtQAQjGKDx0Pt3zHYk7rviU
5tMU4uSJ0U5FXVt0eNl5Fw2PrmN/dbO+mi2z1rgj2uv06CzOFyw/SIAdEMVE1k9Nmr2s+Qb/HKBo
5wMArgb3lheMOIom/Zj2Fpo84WhDHP0JBRJBgIzQh5MHygkayw7B3SDfV9FfJ3LZtH5WdneQjoge
GljCfvEw/NA9eFW0g2tf4IkJVlBGPfIn8ce3UP3pRuzXuG8OU9jV+ajnPAktSqv1vYlWP48aIBS+
ig9i4kVg+Ae5WbCStZrwFpPh2YY+WpoxBGtpprPdyXPk83eQcbaI1M/SDmtmpnku0d09TiAZMzJM
XSkj3CyS41Jrk2flNx+mSds8PQKgQSulph9j1U+NoY98A9Nh9nAsCIDO47LRVztHLkuDRZU+gqB+
h2gewlAdu90/kA5dzGQmRNPxJwq5nxDFRNY06Bh4knzxpEdT5t91bq2WCHMVavFMvqFpRmQBw+Dc
89QgeVnHPUfZ8uUEsg0tZmh8dHJDjALX41BaWllS4tNLLnND/noufZ/hd93MpizlgCvXpX3qIvo+
+sgClxEoxn5Nhf+cOBYjlEzdUQvvLdibl6jLTBjgb04sQN6Y/7EKu2ZZ93PcvrTj9g68NjhgvRVt
bRApugkH8EoKHzCGRBJ92iYIxcVhBEXG8Tta3gb58D1eaOHxFBLXkWPK1d+dMwyDZHvc7iUwNlzy
8QCWeZvf+nA4tGZZL+m6l41EE7cHx7429GrE/GHB6+6Ru8P2GDNR7nwDVwcqEGWMPvaJeZsFlnJw
mXfivvBe/udF0twtc/TVI1M9y2aEaDVpjt45LFZg3QXqnqLlFK2SgY7pkjsE03Dnek3vZyC4Lerw
oB/3x6FGK8n6DARMfd4dNwe41Otcd7e+izFLEg/Ykduj57MNkycZmabtyrzlqY3bOZ+aqBzWnT8k
tkddNL2gyvhBEB9mFnHAFTRvpCebKUf6vB2NPrDNlC0HI9TW8rZE7GcTc25F+ujZHXWl6h4cJDG4
6xEcGAvaiqzdZ5JQJPUQyIaIfG471F7ul/EMH1rr/rN8zeogeAnZ2BQL4n+3Nq7Alie/HEMVyqgM
vS7KVtOth1YFfy1ono7H/HFzddGqSWUBXx4bP37oTA+wC1hD29ijUytuSKnvBhVSZE1dNdNZYZO1
DRBSgh0V5TXE57Uvpmb6EQpmquWBLgVoPSgOceqXFTM5jauEhD2X8hHc158tWu9pf2Eo3vIAmUMW
mB6sAe/7bMPRgn6npC04xgQkRraKG/+3huO/Wc/NfSzEv8SoC3i8NZtp+8Em9mInnPze3t5rafcL
R5wmFUFu2QCTHk5tSKIj+pkn4tC+RZu88jVaMojOHRofIFLEcyCCYYYJthGyMywYvMsUgY+kI2vP
w+Tetnr+Es2Dl5KXPeAui2qcVPsvpR111w4x5sK9v026/N/zNNmMyzHuxXpYuB4L7KRvAYoQQfk9
31cPRbl/sp781PGEEiPZDvR3JGhvH0abyAyc5qGhjca3xgKRRVBftuFrbbajXUDszLFGlDU3Y2Ys
2ud18a9+UJ/9ZHgXnE5Y0aGCoOgLV6cShOdWrWv6vralw72PEYrIHdVWhY7jnaNh0bUiLoxo36iM
O1SuNyfTMGdqx2aycxnu9ZwZ1ItsaJPDrudDgwImH9K+mmcS5PjdGur0E8jODNiiYBu997Tj2W7G
+zQq+il+oBynH77GTWmgnmvi4ByMeWkXYAKTCl666b90NgVL6yw1/DVs063quzAp+AwInPfTcF/b
5gE6l2aT28I3OqO9Q2E/qUkewXKBWPAHv5q0epJhvd9YZMqlxwT/sPigfuIJcCSOmoNk037oNfrV
YQxQZlMVZLZPlyOjQ3JJ2L4VkB1o53+5liRG7trWE0UKIpZP9KSnwYWnMYlFxc0Gny563KhTi/Lb
H9d8GccAuByuXBrElR4igLrajAc/HOyFzvR1joYuZ+lGnsPp0/cb+PoUZ0I6+bg1uFAH9Clgf5V4
jIcxOcXEHeeQ47wbXHBZ5CYu9cqvoa06Kr3bOLaVBAhRUAUcE6QRLWDrakxYjPyKNOoTiI97WRsY
xoiMc+mPVB6CeDAYLtD6bq2DM6aK4LB6ZRBcCXawa4/JHkyTXU2Ci0X2HS18HzJl9+jHZNr6Kuft
ea6JA9qg1ifXQKMytpVTip/xLoqvYDBh3wPRHnYUiUfkHPNJxBN5hl2AIh9+WotMwcEgz1KdOE/I
o7VAxcmiRK694YrPRh3PeIPErVcjFq3PK9cvT+Ei9AlzRC+xQDLB2Qw6qgdOgBkCeRkjdWOphQXD
fEfmIdA8KNKmZf3esmcj/PKXhrAorXFpLkUa7dgKC8kEDu9DPDwP+5Aiw4P6dkiyOTjkAT4jDbe3
aAqBsxWQsHdJ3X+EG9yZM+aHhYB4/J+uFtW0YChgS7BZBO7bo0qHG7ghMMo0zD0fwxVzJy6SVFie
KD4kPMYGzD8zy/IO/5ljrBOKUk+31uM/cciuG9tgSDkuwOR3yE8G9L+ZXhMATskMnRa1KTgY63/N
uKQyTGjcSbComIbIZpYQVAcfqwNcJEcMesykimfXoMxZLi1rOMivds/qbikjO3yOObwPEqPSRBj4
qV+bTVSq1u+sNRFYOVyQZCzYXz6zWzjW5864YiMYuCDuT7ykBzWqb18hhlBTiA5UtsdlpyQfol7i
5XBZEkhs1jjA2y0QzqZNz4ZjnbYd2gFDYrSss9fYIu0dbk9Y6XzzVneJpsXkczcrBIbz99ZHqpAr
p3Asti9Lw2l8W4j2j1Z0/1B0/U6epkGPACcNqzRa1swtDeJLKVg5s/o2yRrjYyEtkn4NbiseqHjA
bttLvUflrCV5aV7gjthplsDzfuc7i9DzXwK1oHAlDfASwitkm6JoJ+UXAQvAwKloyWvivbR24FfM
LwPuczjnZNPGp6iFcOEw+fgIIfXWri48xBt70370L/5lLUwkpnOy03KaMObRTAAuDP2XKBV/RMQp
1PignhWHxOjT5IMZr6uCRNtiaTtAqMCAti35h2fdi8Ia9Xdkwj60rP0WfOVHtnJAk35rL9F51lo+
IuPBPHJKbp7gBA2NAYCa2KFIR/Im919lcKHb0NwN3jzcWW/2boCsMRyjb4yidfLVBVluc9Mxn7At
JXZQY8o1jivXpuqkaPiEfy5c2YTEf0zsVRJi8nhe30PEnLPXPm6R/59tQ0RLHkeD2OIkAVxxjsat
2Lu7hCWnfuD/rcP9vNeHRllYtblTGYYJjY8JDJGASGPa5rFAO6jm+j9eQ3ALyMG8/WVYo66ikHN8
YFhSW/xAUKmgKcHOjpILOMw82iVKYSVfuMVAi7bpGwfQZkbyF4qqPwRe+mwA/OcbAiZc5PJCxmkt
t1Tc7Gqi06BgTBe3to+JTE8oHZ8c55+t1gKxAki6HbMpwsNY07gg52n0DycrJgESlDYak05oUjDx
gX6WDg5/ubitOkYUDz7wlOjxLujBoWNy49I9ElYPCL4x/tHFouw3D+Ng0jVFRAqawI6Gaf0axREr
6lQPOYQYQ06Whz6mIsjYewet2SXw0TCPIAQAgGL0wc/1GunjwMc3r2aYwBtsfRoQ/vxK3Nx433tt
8K3D9B0ODOArujNnJkegXWvR02HB9f37w4r+eRZ4OZgSzCl8E7BsuMRZgvWJ1x6XSsNya1N1/J3W
K80GJjVKhz+zVQ38ImAljqnwTJnpP+HmES1adExaIP5gI/lhtd2HJVAbg8a/EmHEZ+KBcFAuzYxL
Dl7qX1Q9FvuUvAT7iEGjjjzsMWSUwYSCQ43T3Dl4gsxQgalr3n3J/R/GW8bcauhCuwjgch2yi+hs
+lBkXUu/yTLdMFjXoenq0Z9Y/uRZzk6a6GrdwFXKw4psHylfarDIRo7BneAxoT0gwFqVOMcgUzeC
g3lx4Ff5fr9iwiSDpxsPLULPFJ3jUS/qIyZYcZBn39EWfVJqISda/h+IKABTmDv0dw/wsACc3zpV
/f6HfgVjUDHqzAmN4WgBxPIb4zvPag/uYcFrQG/hHbbmbhOYncVpaQqggX5GY3aVU9qep10D2yE0
l902XCGWYSeTX9aSJk9wIH86hj/Pe1tAQSJTh1oZDfiuUHcFIzU7CFCvnY0dWP5nfxkqjMRcyB78
Wah3t/zmkKwKGgkYfAtPS9D72dwujwQ2FcnhfTTTE3ZVvsf0QHB9GVyAszeicKcACtCg0XIEl+JT
d7EmOU/Ba70G0GEUlYrvOUQQXXBqmypyw989qpvbVvvNDQEFblYMR+RKPoTzb2C4jwdabyjroeWK
cMH85rADSTU+lyhg/AW+af8N0aL9Ylosq1qf8fCxBlcptEiPoHmJ38yWlmh+DypmXQYVd9op8OYB
kC/gvV9JHTyB5wwzf8ZdkUAZSnmMKMcjFwL5CZjmKR0XGLBuydFfDLm3BGEZg/7KJlYSM7m88fe+
kOwMhgKJP3vEgHY+ee1QevMMyJFFRzMIGPHhWXjmX6JR+I3TY8inHjpZgxcbP+WW2gyBB7DNAbGE
Ww7AxeltrLWXK62DYlMNVFBnbcHm4Csc8c0b9VdSk/rMxZ5PFlmtWbFSFqGw3PW1m9RbwO1T5ONK
2SaZ8dR/ZOP0nCAqDHr3REbEkxIditHwdUSB1fW7l2QNMX/XdUsx937pW6VPE4gRBHVj2endy4xW
57WZ2RGcvshMLID+U26ePI1IeCK+O60axeGuu0r2jB86gq/Okh6Ax+q/zo5dbRf8MxDDBy/8HUrj
88s41W9CBxUG+6phiq+whW+mG7N6GEpdx5W0wXOL0rzhCoase40hT8L6XQg1nzvtoKw6MChemnUw
Mrn01xeNqUmxiyfR8889UQgAG+Bm2nsJ06SM6favHpZSkrQC3JIWIGhRIXlrRVBF1jxEFmhxlwfu
EWjRV9eZUiHxwX6fL8OE0ZsYCWHvfmd5gwHfyzaqaL88pHi3j2jG4af8Oc1J7JIKNewFQ1BttYS2
yR1FaBKw0SviEbhQovfmsGg8usELvK3UXlwZYboHOapyi6PPbe2SKk7AAyPowb2geojoFWDJsG9X
Y8GHR0R2BxJ6VW9iWxAYk2L71FQ8KgNqLnUV8/Sj5v6xpqhGQ+kVdTd9Y74FMynelge+wfs8Iuva
9HTslUICmeznqOv+WwNa3I11uD+P9T3mnDpAQV6fBzVIrJ0gErvsy9AdUo2EtXcraBbcWZnCXJUb
MfA27hdp7JhrkhxSPDMW7mtMMQXu/bdRdPpD8NnM3pPug7cGn7xwaLoNwAdO23SxhdtQbyUsdyTp
y9iO4iDH6EOmyPs2CZKwES2i/jE6JAkYWhQkSOsaHEHzVASRSM4qZRUGazHt4k/FDEWZ6wYqTbTr
m/rV20ZZoNKw1RECWGBkdX2j2Fx6UkvVggU7LKJgfqOvel/rU+Anz3UkzovrSG6Q4LYkmkruVbVY
YElWbL4ek2YYAdRXhycLVLuwZ7Z517Gv1X0I1vMoHM70VFSE8vZoQW4USAhv2ui09HcQ0qyF0bfI
kE5jnP5eBR2GI/f6uLQr8oFUNqUNxxCFlzBnmkwQJr8nz4hRkhDuRkU0OLKhH4+TH57azkBUIt8r
gUh+9y8o/f1HhMH32CzeVaCAJcaQM/FAyilDWzRU+1+ceM3VcvtnN7U4CDtth0mFbTl5FozfYP0q
0cA+ex6cBxBFJzshiIrYeE09+wCsA09Q2QF1Bsi4Pe5OSq9eKftwP8h1lFfDkU1SYmLQ8rG79gtm
nX/XBTjBtdp8Dwd1MvxYs08Vk/xmAjy6QMa/E9wxucA/velhxlBe9zedMWSoN/PsLf63FzF6wNH+
ReoVk6aI04NNk6MEbFyMwJqKK0+EfVQ0yhe+4E3Q12iJ8BgEtSEO3kHxNsCbcbAhusfE1oRBTkye
zRwJ8KISP8cEc7VsSX/kjpytme4JYqdz7Nh/XG6HxuvrI5niJu/pFdy7vWvg2lI8FaGGWpF17T5M
gNYomtyIES0Lpy395xlCpwCfjrwEAj7rIw85wv1eQwdbGcU5pB8DHBnfSRy8pb/M73H8P/bOZLmN
Jcu2v1I/EGkeHv0UQKAHCLATxUkYeSVF37pH+/W1cDOtKq2s3uDNa8IU7SopkkC4n3P23usM3yLR
L1T/Yt9VL40sQwYf5XbAILtKsA7IcizwoxDl6mXUr7GFr4s6OgtneMNVo5/4ms+5vfaoblL8Yr2u
MMimMR60aWkPDf0azxP+wJG5RGC2GFoExeFEuWRkd9+x3twFFcKxpvU0ONX6axbdL8tcPqwgeYrS
tt67g4tvwbK+GE/gT2+b5PnhCEns+cvkxzy1kUDGxdcSMvvde4vBnCVJX52Sn7Wf/PcFFw/vcnnz
AxzyYwsUiXA7ZsI0zNympTWOfi0PiJJT/0Z86MI2vvYLjqygmIdNs+B8R968Urnj/Jtp6ofYGg5N
krsrz/2BtvA5WNlXhpcM53q7ygVqoVXo6jib8tPxJ4t3G6JvlaXeylv6aueO87OTjdnVWLZKu4zY
4yVYx1I1YdryfaRcqdvY5N+dDe9UxNjjTDPemEOKkOmJR/RL84vk7rYREzAgNlNG+TQiivTM38D+
DN4bV92wtucCJ5PZnCrCA4c8e8wSGg63zJntExlS+AB1fLcnYBmcV9eJwfu2aHHqOHN7iZvc3+dN
hVvHF5/EldqnrDBCM5/s7xjt3mnVvfOLQ+lX86UeXIPwZIVqlGX7ye3/1O3LLBrGESL0I5yXrvvX
uDQ1pZX/m6i0vZFu/0P0xa3N9c+qPU8aE+LdHAUPBA6iqQl7mYpT5Abf7ND9bOfKw6bEOxF9PeGo
pqpDpLPJ7qtrO4WqeTgzfPtE1vlzkrcodbxrVVjjSipvDePi28OWhgbn0q+Ub2V/7t0ExzjAAxWR
OzYq+9mOrGxTzNwzeYZY61aV3Nc00t5oRl/WnGw0xyCXzGMa4zYvZAlOs6OuXc/p30q73bRIJ7vR
V1jPmkWvq07+zgXqjHJIY5bD4l8mNPckZwQwYHlAGcSE6lvu3cy7ksz5oN7q0rmpWpXH3nWSS4Km
QDuevRRWr1eYi4091vTuoakrpLR5BrkbW0fXLvMNau20TTP3kTeZ/7I80z6psfpTL6O8xZgudxa9
49rgXkopycd89nH8FV+DzIhemX6yEppwEcXj1icqtSrSfJ+l9on8wC0faMDyRhfhLH/O5XCwbQLa
i9t4vJzpzR+crbLwvrtdM4S1cPe25/iHLn/WjddvIt/swd64u3YyjmKCN9Zn5MeJQfGtLBE+DUZu
Tmx++ySgw6mWGQPh9DEH+pAFmCnCbbIi2EGzOYf1GmPPPU9rEG4F7auMcFMWzc4NsMXOnnJWfWSu
R9ACVMzeLXXJVJiWd+mYuHgpwTluhpWfWPXJzaqnxG7UeRqL/EW208+e3PBYS1gzG53FkGkyTz0M
UcUmwzQwofmsYluJw2L67+NU3tm09VlP2Q9rIC2aT+FcRM9Fr4GJRN62cqS5s6V+MpLqT0AvtmXA
N0v7VGa1ACdhtftqVB+FcGFq9PbZMjAMUQPIEDyOXo+dfjbF0B+6pymNl6unK/saj6bYeaS/5sHe
M61Ey5hIGw15bD7iHetsasYbDu9yxbskzKooI1UUtKfELt962bzmsS7v7ViHZayGW1lZ1DBL8ssB
6Ys10SbMYwc2TkMmVkFCG1ST5L0OJsFfbMZYZcx5N5hTfC8IzlsmqpJbRoTV4j4916mcN40wqeMS
me+NPMZ0VFbX//4AFe420R7tvLbvdp1nFGdAd3qd4gA6FRxoQ+/kZwtEXRLl0afHswgU7sVxzOQ5
Ko3+ZC+JG6Lggnoq9rEszSdiYM3NWFJyVvT38RMWCv8HFy6zxoFvjP55upbOI1+mgy4sRs21Swt9
TKTxmwGdIO2qy0OcVnejqefjINGegza+aymz70SRVMmGm9uSZNeD9SvwzkUKBqd0zOYQfcZt/pX1
9YFmtrm4Hh4+x7FP+TyRpq/l75po9LZ3cdLx+vl3MloyMp/+Dm/jB+9DKzLupgrE0eY5WDt0vtAA
22ldBo13koMYeTVri8u4X8J0pgrM6uhrKJbqGs/VLTACZhssSkT4JA7aOubWt321TYQxHoMRORCt
It9SFXBSVgq2YJ41WwFThYh4vp6iwrxk9PkrL6r8rTnXJreK8K5BrHck2Hdqcnce98KvhPBmt5R7
5RYNbvZInaKZiDzW4StSh97bmUcIri/bMGfMsa4rvAVNskRkYCd1wGDHwUdunlT/QwD0Xe8giU4I
s5I73cnoOZrolUcjcn8t1isW/43itDgJN+t3Vo9oNwwxky/fUNsik9915cUftROTbS8j8ZTZy2ds
KG/rFkN0nG0OFR7XbR7lGBkenWAgrI0d4/SWJkI5AusPO2hObVX0R+ru9rAUjzwL8xFojBeZGe59
GcvD4EBG8FW0nXNOepkk+3iivx4H59JyXF8eQ67NkNd0wzTdu0FJ603UfkmukE/pS6BQLEW/j8Qc
bBJLqvu6aOti0+Z4DHOnmm8mN0U4VP5azaN7bmloEqhRdTZAyarI2yWt2gvEzrds0r/FfHYXDMeD
XPpTMw+kpcrlnEjH2tucDFA2+g0WkrVO5t84ja2T67m/lflcjUV945U+DjleKabM+R63frfNHQkG
i4eOI0VerCpCsGx/MUBv14tKxbmJs00zDNbGmyq99vq02JWU3sTKBBFmHM5IauW2n4NiCy6ToFAl
7iJNGOsx0Yawke4kZpmkNU690k9TE6S7dCRasYxpdOvNelu42NITj2Tcolc1cK0WH/dLr4r7YHKA
FO3gHVVqXIvcuqs+4Xl0dbWvxPIR95yWhCCgNpWbwSmy0IhLHrPq+vcvkjOF6Z8X09BhGOuSIb6k
WXLwnH46NcwtzErA5vILTqrZj45SLa/dpLc6YH6bOc68L7X6ipPxPdVG+9ww1F9n5t6vOuvuI0Tv
E6XgIOAgWhB43+oRApTP08JgxOkOJtHHA6pBvy67Th4Nr6K2NHvviOXvl88YJx0jeUO45RYZRb7F
w9uETZra9DxqH5l2u69HvCdFqtv1mNtAJ3J/R5rR3knbN09MAbpocV6GTldPc2ve0+ZUMg74iVYU
7C2sVqjzc0TqyNqm+cPA7CQbWDF/Ne0YcqrYn8JN157T2YdgXrJt4pJy7MplBRXBeTY8DPOjS1/X
uFSdjMwq2TXYdKmy3FqHUUQYATfbCiDAW4NbLjRHgDlu+hTVyQ8wYNNqmUsrhEh0jgSvWafqP76D
2ytRUoeFH/eQ2nZ2U/unbkz1ucEwgckOxyR2/HTflcUmrwLoo0X15peKrL/2gIhNpDWUvy6F2RMX
xuwh23y6N6TXN0Atq7XZ6j+l1xafk2hPjRty10/n2ToSnlZbBsHxpkwDUKPZ4D2STMlxicd3R0b4
KZQGa6RIjbiZZ5+r2SgOeGXeO2V7H66PRGO3HVXM41NPvo8QsH6kqZKnsXMfZKe/kryYzlaq1ovk
Hs2hUiVxHBroQocFbIPIMXu8VHQnOAx9TVJ4uGNLPcRwB1eZWf8AEJpsrM58xurypiQJLEdWP3Ox
vMV+wdjHmK+F5W8c8ylW4imG5BIJV62YUhaAc4pfVV9SDztFz1ikesfReul8UkzCmjfDLPod0ura
bWYdenEeTqB+CMBozK2dda6Xfec5h4TwfOgNwG+ClErnUM4eJ6vJNEEtZbPt6joBVHJJfBhHOhv+
WKo/VMN496PoZ+93DnNj+VZl46dlOHZYMSIs44cpQH7kuXOOGYqvLJVWW+b4vk2anVs8BtaAYj5i
2Ot4w9XDnUTIL/7SgPOQotvCqbxiFMN3bWTpwTW+/cpm5Eu6AVJWTGuIsYVpkbJtEHZ6KDZO15CS
YryY5N5r7fYGYCnn1U6XIrTbS9k+OAjgwTBSPSWgTPkqgrRQhuGDxKU8LBLMDKHcYmPq+jR4TCn8
xtxRcJNXnER5aEemrzqr1bEUFrM3qD/KxvMz99eqbODbtHjiZ+AYnTucJ+4SSEE6AccULUeVWWeP
h3dvRJmxGfj3KI+cftMNpnUd6rOIkruTZssPAXXHG8itG2mtNw3+4HaY7FW5UHN3PCm7rHxNlsrb
tL6VfMl4r9VIyqqTcguF+H3IcnGZ+v7e8MIxAppW/SAZwo1Eqak3l6egyKYQIUwfTC4kxs8Ph/Vg
q4swLZrzhRBr4PUUZJG98pjk0npWJsSp34Rv3KPTuoc4Lm+ejWCgyIn5o5fgQPeXm3Ujdi/PaTzd
huWhN6aJE5Y1+I+6E+axXNpk5Shn2vWormtVE4jgWnFvEgcR+JxilU5Z/zveclzQgXdB+tS5ut5U
chp2QVczMAdmOWINC+MZ4MQY47wbe7xRtWZizHFrIgjiTuo6/HHzPEww5bBleLqVD1AxEeM6jfcN
wLE1+e5+nfdLvks7ma0aUVXbKSezGZgYoMhojW07kiAM1jSy1as9GV9taRtHMLe7PMiCszLH9Omh
Rcklb55NPKNGwfu4jYJbZSAXJ9qPn6fI2cDlDPZqjO8CJPK+xUI95pU8q16gIGjUvnScsjDlaZ0A
WyE+iOgWDDrAKherfVe4P0lWm3veffiRS32jinvEPJjuaQJtZk/Y3+yMh+2my7f5kkhMQVhaJ+0G
d1NHGRHHtn/2bJSpxC1sZlPmyfAJJy4D8R/VFf5rrPCs44PMg22kJJVa613zSb4xhtCrrodGOJDI
ymxFOEg03+CtxdmtcdtXdTltijIyNvHSxPuhRn8q7qq7l3ppXqao/o5SC2tq/22pz2QoRkiMpJFM
N6S3cZ4qMrHGkLQHXxDasgZ8NAv4lKGplyODzzf6yOpYRGS/MkEz33xklWy+upI2Mm7eXZ2ZrxT4
P6c6BnVXOyepaZuYYYKAggS7r2Emr8e+a3noiS/lDCNcXzunWJGgMBTBa/sBzCoKbsxRnRZfHbUq
5XvZjgiLzjjcm1L8kV7EpS7Mz6VrkW+nhDBg64RuaVlbw7HyXVLBTmVMDfDCmZm7m3F56LLb4iR7
byLHkqUkT5X7LmDNWl1Er+wDFavsH81IMGEqQR2YkE2YYYhtwhVMe3U2g2g/WvgB0iTZdDkZtZHr
hU57a7o63RhkHjLmR4808puUjAOqajE2k7NmsBCvYZRe4qrjFjYesR4DHgpEsFWdv1pVfbM70zy0
ncu5Fzt7PwVAoefRCfvTooZ5mxcWxMDWv0nOs4I51dz1P5feC7sZWQI/CuTyqPlgwzHz4i3ekIPu
8NLhnvsi5ClWiUmWskw/gklwgBkwtVzhrzh3kElbKz6PtM9iLDexiS+uy7Ax+p4iFZdxJPlMP/rk
bCif8LOd1aEwXxfpcBc1337J+cW2H1hnszsf5lLeU7zMm6Z1ZWhTSzBoWC34X6+N2908MZNXlDjS
Z6c/Vn3sUKMkhNO8+aWqKS1KWYQOBHKiPUt+nAua9DbRxGUyTWg0Z+jpF9ApqBpoQArIKqMOMzvA
OGAxec50e59zR1+7bt12CMopZnRhf+Y1577bJjd/qYYtGXSEH2vC5jZitsznP0NhL1satIP21Lh3
svTie89mWQQQovTKr8j/1Iu0n8Y0/exbOBQtSflUyvo4xR3mTcUgvR2akzZqcyskg9gpdtZZHDAb
XFBUFj+ut1npMJlCYj7W+gGVrSFnzNApDm1a59xx8mrUxh+awD4k2zRz5OD2mKTPlEU2VAoFJSJS
QchxTaMsHeIrbTRQnOOj1h5ILn8urE/LCV57T8+HOg2AzusGlIoNoRTJYWc2r201YM9U2Az9PhtC
l9T1ShGR3OEX+i17n0AIHYkc+u4aJNEf73FSpTSWJ7euXgbPHOilgboVQyffht6PNoLM0IqekeBl
30/nrGkRViJ4NTPtvN0GyQsh82VtxYSTm4aQhEfhs7FsAEZkDhJMpTEmhBknIq2JhaI05puxGtJj
PUU7KUeIsR0W8g5cyzqyO+9oNcsXB3R9jns++G4OAjijE6pmum0/Wk4wY6KwqS2DC3YyEZ5hBDD6
8JC6GV9aRaOeihTvRKuTaj8jCN6nVhr3SHibTNmYU/DdrCpDm6GNNe5UzETizAoxLZl8EQaNCrGB
rtzW91dTYt8XE/Bt0nL+lechTWAfmITgTS/4zEzJJFoB7yDvCo/SPUQlNXgdDR+ihbNszwxjGW2T
MEDFXhw3DyPpAvudfqQTsCpJ67YSrf9aDSXEZn1o0FQcq37q21uusfn5In8uZ6wycUQh3YgPYY73
jvHG1QkYavSgVFaFKM751H37NVgcqsi5Sb55kKmCZBq6LVQDQLEjeIdHlxvwDccpwIUg6NYqcd6D
Fi6D3bXbxaAxcTQfSENjUWB+jYovsC9Cn43UsCVVcyhVsinnbm9Z4tSK7C+wBfkxNn/TCdk4aHgr
mZ0VxrbMV2bGDHXMKWKAiKyj3LoF3oeIk28H5jHHMlGCMk3/WG72R3ZZsgbQhr3McK/FgLUcTu59
dD/nLj4RKwgLTEF53aWHqGPxgtmtChYFFJA0yMBFR5GVtwpwD0rZQGlYoUvNjwS1y+unimDLCJ30
H31SZt3zA4H133KZCHKz9SBeHDQirai8gNT12R/T0B+PMCVYHws9x7nL+gXLFZOjrv+odPlNDu1b
1PWvMuFxSd3vMTWfcHVDgeP8oizR8eRvjMn4bed4P6+2WSoMmcdB61sQGKTp+VrlgPhhlY+NDVRI
lor/GBZNBerFo6QEShK/1MAQm0C/CnCDTM8PWKovcnlQNfiqWUAfYo0001SO90xiCTRUQB45fnGU
vGSJP297av0NgIa7vbxUIthlqSVXjN55w+Z3B2/W+u8fUTy+lThXrMygKp94K81szaAtsRz9IRYE
xIT2AhrnK4UzAbTYurf1RHUWVb/d7H1BkV2JukBGtV8zeG1FZISNzW9+sHAeRuqDZPL18b/B8Ox5
HP+2PFEjR/t6IKxXPHCVZux8c2f2fj9iLZltfnxlc9SbV9Em08FfcKVzZoUdze6euD3G10X81aqZ
sM/Mq9eIw+CbD3Uq2o4TypfCz6Dtv/Klv/0dOPBuRup+TG2B23r8Ind26adsWs9m9qIs/x3g33Uh
QijRpvugfiqa8ZO1Gpc8xWQsbHsf1DhoHCnPmjiRL4qvwLbfZozezqJ/19l4cp3SA85lRWvhL90/
cfb/t4Thf916/m+rFNhCy4a6//cShtevMi3+4/r1678WGj7Ww7B18/F/+9cGBsEONsvyfBk4foD5
ma0O/1pk4/5Dwt0LXNcSvhOQCv2vDQym9Q94SgEdqEVTKv/eHqD+ucjG/4fweKED17a9x2oG4f7/
bGAwH+tF6r/33fxzkQ2LTx47qC2u8kBIIf/HIpuutfD5Tm4HlL15BAVIvth7y+Pw90tWhbBpRpJf
L/XVc6m+iA4/1iWs6la8lY67LSxYSUmz+7ff4f+yPYFVPf9zMQT7lj1ijUhovmXywz62pvzbYgjM
iiIbvQaasZw5QpmVrmykUvB15l+u7zNRU95d1ea9dTPcRSgygC4hVrnjtPYMM6Kein61DnaLxtdg
UPMjJLsZgENR7Wy8qohv/dGeIXf45S8zE+S2be2dYVFhSY0FhLG0usmMEKV4nDtD9JOdAvxLjINX
mBWaR4BiDvFRflsWpyugYTuEykGFc0hBf104mr21M+BzMenecxVdueXAv1rurbaD6uxm5mfbLhwm
BR5kmxnPRm+m9mFoXtAdyTamF1Xpn50H1RqsE/VUPj+LhqwCWfsSN0lQswVhUK+VMU8rG/QryjEa
cmCky7M3lS0wdeMpUEcMEEBiMBUNaGkAf7kekum7GaS3KfATbgOH8qdEzsZapK9QheZr3r3nAnmO
S9h7JYZLZVWNj8KTH97Fbg06eF6nEcKyJbrbaGZqXTt62ZIrdRdxHNs/tR8fRgvIvFcdKQo4y4KT
k+UASlMJWdIpnKPGxR2Bwj0H8CzKpJuO1KS4hhipjUa1V4zaUDmsnY+XejPaNKozXDdsSHMC6p0h
pBHZZ7SOvwnyRtiaXxGcn53pd8eC2zmzxm+kcNISVv4psMXemAJcDPe3mWK7tH37E0WZshQU8kYl
DIHd/Dnof9mK9jz1v7EGBeuuJ/eFqf6ic/xwfU9PVkOWyot+Ia/SJSuEqpsJAGNbkIlhvw8asn1c
GDY+yN/cGCSHTL4MMBZ8RIaFCRWAaQrpkS1L3a+l8+Y3zNNB2JzzKs3RfDPegan9WXvRtBHkm9nJ
M2oicFP2Erf1T3tu6i8LouGa7LbfB3ewQ/0WiG+x87zhHXuSx8oKSc+q0/yKRYVZqfb9nTVqzEk5
BHArCdpdZqcQMGOhQZARS61N46mpgrfGg0WszcHYVK3BFCEw2m1a0fLY1nQzChkcncZpMBgMpx7K
ycl62F87KFY7mxTIYxT5bfQ3foD41M6sDFHuY/Lf2+GEcr1q3bnaTda8LmSEGRyoJ+hV3lB6wYBB
b4KD6dhVdseEPcm2tmLYNiLfYu8qntso37dwlC5JLNsntymQsdQ//xMH62NGlhmYlpPmkICGYWkK
MATr2I8UXPjsx1NWrs10ma5GLGjBbWa7I1FbMYGrHV0XE9zodfgggKNW0ZhuJ6vurimcwF0m4t8R
/Dfy/rjjJuL3SYEHzQJXR+a/pwzq0dk8N7h2/p8gGSIaJxYFtJV3tUV/CaAqs3RLt/y2ESJMo/so
81RvvcV6qxJOBxfW+UEUVb/BiTRtZ96JjITDKWrBe1tuh+kVPkOW9HcmNupud5hNhJX98GE4viUw
1Xe1DdRoKWNmQEW6n1KnumrmYGuVkepbxvnTizYWnIEDdn6K+CGxdkWlSTvS4Q8TajRRrGZjqOjk
FkeAxMG6FyTdAoMgRzsVf/wkH7dl9BFgTj954odfNeapCv6CCuOTjS586Pnd/ABeQABJh1uaLz8K
gncr1xTVLodGsIaSsHVavEHgMX8scCrJCNpPacdTpIhXoqXDKll65W/QwE9zB91u8sxzqu3uYPXu
sqpi68a3Ftpd0jMdLoKdTst4reP4qgKWoEhJyyB7A7uc1UDMJxm9iJdGj90hHjuFyE5NPj/VgspT
1M2ye7Bd0IjdMzDToWYWUZQ8oslg6nDx+AAvZy8T8J5z2byhAzOcR4aVt9Ex+UqigTRVHMktPpuk
E8JA0AcZjviZew9+rlWrfePUziV5LGSIe/a7LNcav+5GYSdZWW6fQ+tSM05WeKKdBgLOjg9GA+/Z
2A9bN53eHa2n9agwMf996amIdkVCghrLhaSHs6S0Nhil5EifCFuPuJWDvdbl3AElslOa2bj9nuEn
m2KLJ2+SwzpZRgZxEK4cxDuvDYAGthYHavtkTOqrDpRFZjgddzEuCyS9J2vhe2HXCvvPFiYPie8x
9nHfsYZcvIER8uIMoSUmtWmH5KZU89uFGfXTaiLyl/k2IpUDeZAdGEnfkr+tubeiONm5sQIOBYFp
3Uj8O6X2mUe67jYFtripArjMUW9yxGRuHHZOLI+9or1sPBt+05LUZ2ac9XnKaI4Wa3zyqMPoDaGb
SYJKZ4wy0KHE44+aC1MjgCDx+uOF5C83VKFZe8GiJYAcznzu+zYet12sxK4v0+E8RGzBgUpReWgG
SfTX+Nit4RQJzB3dfs6DmnaTaz/8CuIHcnJzdvhVnJ8yZAAa97w7mcnc/uvD41O4y+1pi9eXfBUU
aYAKJUdrWJMtXA2dVZ1KHdenqia9nwmeDRuQIb9miKFHvwCE2aSwTCumY+mYPhhTiIia4cdldrhq
vCHT14ZdSSew0HicgbyhWmrkzp9t9s546wxgyrmUwfgVmH55SvCzrQVWiNPMWyHwkKn7yt4zeD7x
RYeHaBUd44fb01CJwihgTwcsphJTgWTcEn/FjOoPC2S6FVZr5kSxM17LgV0nYunPgxn8jvL+bfAm
4IBIfagn/Cl2+dN/fwpKimnDYMjN37+umbzGabFSaye69GngPXqeHh/4+ZZNPHw2LfYfYhnqGrE2
LnQGZgHoxfZJJJJdJ1YVQ8JgRVbvZBsv8IZzS7jfTRpwilYtt9OkWfOiiaXp2pvBGlk+0/MWw3C1
t+Ilfrb77N0IuvFomPkGjt/WwoR1nNgdhmtQmTcMkeuohiEJXiWhumC/UarUAUWHQXBBbEI4+pEA
A3Mto0vjqOgSleNlcfr85Lat9wTFHAqkmRz8TlwBQJiXvPfMi7b6GEHCIGU9mGjTs6NvykkRvJj1
7Eoyl9CxznNfvxIMA2Sl2sv4iJdrAfbFqZJoHU1vLIZBXVLmFhF0T4gVLTsOk7KlWHUZhLLFi2TG
lsDfdpjL+9ia4VPp2Kwi6YnZiI6QIOucqDFjbMv8ZbeLf5WKyE9Q+kTKOUc2zlCZzJuXteeRSwaK
fnYUFafrQI9xe0RC0ZZqO3XjSzbo+WQzV1hjEKhDAgYztquTP7QRZfeVy6HfD5xPYavtu0uu7sKv
P0dky7ksu+DTN5YMMaoE+Mk2OMK5K/wr9ROF6Nm0MRlA0hpPU5kiHiTAUrlrCVlPQ7RlurdxeVf0
gzFd4R0Qn04otrMA7jzrGCKs8MbO8EBxL6Rktq79xvF9GAKGv3jdx0cMI8cLhoM38n7FPdOdsmJ8
iFnVnjilssopPnnrrWSKkdxULapwVYQiyXb1MOYvoKz3dYYwauHnuzq5+Qs3iLlNuIafB+Qgkc7v
gHfug8/ShsLwD1wi3L2z864b9lM8YnibKEvA3ophkwCA3omGtI1quaoh6B6dwCdFPAk6BNIx4Iax
5dr2CcDig2RVrnLjPBfjrqwB1QXOyiSaPeJBzrt+PbGzoco/c0mdONrHDm2A1TsMvPQJih+U6mrf
dR919diXQj7slQ1Fx3EkY2l3WP95+x9IWrDTE3sl65Z872jgVCNzDvp19jddPcmNrP2MfO8876sK
ddZX9BoLA9W+54pLeMvA98Xc3xQWPkjqXS8BdlPVtvFp4dQs7LXkaXpXMnkwVcjXUhSHSbaUf/WQ
o6i4jhbf6UuLE3CfRybpjlI1nyZRqha8y8ltMCUvUAxgO0dfEZ4KX8fRU9Zjw2J3WBUiB+5BiUQQ
bhjLjEOsf4nmqky+HNjFeF9OrIky9BLczLGrj5nh1/ggfLZdONF8WsyUJJAsYCxMS8Pwu8wuQnWs
JyhN2kPP0S9uWp6E9rcNaAYC+IG3Hyiy0Z48BDC/grEHlpvmbaUxB2xc0FlX/oB2WUsmXxBPeokw
/vjMo/m8g4pdtUZU3tL2j9vrAV4Y+HKyWJmPD7MGsLLOZsy2/izTc8KCsWDKrKMzsnOqNYv44Mfe
AQ0pvsLVV5cu2BdDH2z6Oik2U53n14L5p+NSkeY9f9upxne7oNr1fC12xcA5XxkpMDXxxJOqiQli
k19SLKfsleC4HB5I2OpW6X0reKaWBacQv0Fsvxr6U+zgAY1hAdh2e7O84M1gvBmy26zhOMu8DQIX
DS33EPt+CHwKYj5n0UbRhtd1WtdpVD6xGeqXYWYaSHG/93gkea9jKihtcckb88myetzoD0pxPnmQ
BQ2WYvS1dWR/wSvzsPLoGaQT3ZRpfN73BjvmCuPoUWYcoVzY2aOx9qOnym2hciazt166VL011hHP
NBgsecdVVxwt5mew3+INkrgCQdF2JyHxwkS1O77KbVVa9peuOxNeIAbkJe3uhSZxNHRm8jFw5PSN
c05A+/xA/s42/gw+mMOFDWuVZOGG734kRuiXYvzZUyXuWeI68y5t5cGxoLGUgr1ys7+EUWM93BAN
MxjNuz2qgmOamNSp8GfTYtiPXomdIXXmTc0oIfIh1yheIy9y2kPQTC7RxjChXr6Q4t7gEafnzOg8
pnwoT/Ac2xmslO5vpmIYDspgOZAEpRotkP0a6e6oZ7eLgxFZlDZoc7sgXdIk98xMuRHs5hihEmwg
kdXhXCXuxxxd4ijwf07SpadOo2nbWGRUzdR8ZLoxMQa5XFgT8Z/snUdz5UCaXf/KxOzRkUDCLrR5
3hvy0W4QZLEK3iU8fr0OanrRGinUob02jPLF59Lc795zh2anay7j+7S6IaPQDdEzyCfIt4xbl6SC
U13rilkkl6/poJFLQxNy9p2sa7IPOg10kvtWPHBNoEy5Zv3VKXBpI4hyLgsO9n2V7mpEfoIRw71x
fUqGybwe8RIhz3Ym5CCnBWskyD3h6jBBwEpPJnuPVEGSONlDaAk0N2X9hg3cQ/BDUerUyRKg7AZh
xQfAJTqbdmViqk2DHa+K3HN92Lp2DqIrTl+jCEssLIpvdsrpJjQO/4URrkqVfhOvrPdGmqMPDe4X
/SrtoRr8Y9tBeAApNV4FdX/A53VzV5QfTegMB1Kk0Y40O0mKCkwOmC25wmv8AmWq2Pc4S66Wb5dX
fxiNVZxxZhas6GXoN3v47GKFCxxFqCrtyzj43qJnm3hKyTyuSiOwbkJvCDKSKWZIJ09ujtrEokLF
sRLaNixqwsRjtw+ssfvEo42vvDE4lEM2AQMq51YKPDyJe++Sid2Kqe3CLurwENXcahKaCms5FRdi
bk/EufMHkl15pFaUW0Rl5I88fS1iMcxXp+x4gXtbPWy8/O2IGSAbSmfb6k6yUbCZXZMDAXWixi0D
JMlgv6NEIoqJHvVbWichL620Mg5usdafClET8jRtuQod0W2TjhtmP1XyizHPI2PcM1kcazyz6F8y
0/0mbbXxnaTY9ImVLDPZ+RAYPShZAYZxr8DA5If2SNq+tPdwFc09+sg3s+8vuy/lvfc1h8EdjpOs
2pkeh+dYje6liBwkHrd9m6qtEQ/Zuyrop5JR9wvCt9hgbh1uVeeO+HbM4VFqYKHYDYOPvE1+EVxp
H2VTv5Nafdgcjt5lYNUrU09qujui77IiHZR2MsATKtxNmgzdZVB/ixo9XFsVmOGGd3JUfuEDGu50
6z1nUBOXEZctGo68u4pLl2eVd+9Mac6UTtS7yo9UavBJ83p16Vhb7pEguTEJpqraFOyNukg3QyTz
K5C4bEcDIeFTBmxRQ7VqoO+MiOBeYVcpcF4gGITaElCIAz8qiZ2PKUZE5T/Ba0bbHs9wcpYOee1D
XlnPsE7NQ6Z5TLcBzTqy6Rn0O68j7b1LM2rjs01Fn1tXFsKXk296zYJ+Nra/h2Ecb1PWnT2gP6Ew
5GUaymWq+TkIEWY2Qzr9EkkzPrXWmtaCMC+0V7QyEsM2Eqer6t+6ifmNZsVuD1EFzh9FkQypso4Q
d/wLznvHMah7VaBZT76b94z2Yzw0RsibIR29zWRTTNUEIBbs+qkKwyPOXIJRblHtIsfFoZAp/PMR
AyHdkPUd1mp9d0TEID8yoapw537zhno3pvOM3sE+lbWs3zgyWivfQIu9+HgaQRoMDh/pqj34BgKc
KneisnucnnzJpxYgNXIP14+1h2i48mH27FO7eUlhPqhWDCtoDkuTVDY2AKHt4jZmHzf/EHsnHBa1
5R7CAXWr+o/iw7nqrPqg+TgiiKm40J7Kkkegp3QeEndYlvaikiyECkOd58ZbnFo2bjVfvGquExwB
8UNkVxA/XP9b10wsPLhxk7XtKkzAY74XMYugTT3iKo3hpQu0x4KCy9Lk0joxSqffi53SxwyH8CjN
hlqe+NWOwxiTvMlRkMBoPcZ0sRJuJKYPlIYs+GTCRkvzeq2PJHxMIyWUWH7Vw9XSIiA7qdNtLMs+
6o1F+4U3F57rtPpALy8tRJTk5lkot0GBGwlRtycooPVeiFfdwIGaNeteC0iRWvRE9ca+LFrOf9rS
t+EQZ+JoOObXWJjkCj2YTyGsXSkuVtSZ3KFSHg/XgH2c+BbeNhqBGks7+Z37h2MLvCt7yyCINEbd
bQvM6bWRvqahsxNJBYbhzUI3hKyIlh+Zsl3pMWP0SulfGpNN0l7y2PuUacJx1U7UUOKk7LJlCh6B
MXRe7/Hyj3Dd0H1U2Jwbihx58VnzFIRONLpkbWjUi1X1dKtyXuFgoP9LJF8Ny+kiHYc5UG0Uu4b3
7pPQqw1o+bNZfireO8spm4aVRpmVdHKLFFq/rVSRX3QNzdLlWQqt4rXHe2oN+i2z0g6fJLQrFDE/
c7TdusYGwIhk2UVXO+2x+VEBt6TeTaMu1vMSqpD9VUxIX4qWWwqS7Lp1uA8EmEgXQiBCmmHgLNC1
Q5/kD/0Lip6+RVGC2KLdl3iSRc+CfjCmcJdbQb1yTZuovSTAQdoV4A47m6XjDdFdHI0platc7jHY
xtZce8vxJSp9XDJzOAnDQFbDExq5VB7YeV4RWKCMD4RoRtCLVo2/HNMl+eTwqYV+sW7mVs/EdWk+
nD5td3DXrrft5TdTCtp4tkBtflTeUjgz/qlid2cRsGK2kaXHv1/yRhP7kSMQqgchXmBtUnrMFazq
ybKUtecRwteIQlIcGH8wpCNc6+alKpr3JAt+cg7/HJd1yNxac/BEN+dHFGlt9SyBM4xSf7fHYcN5
Ap9JVjpXPRLfXqumnR83b0lsO/f5BzE52w9sNnmZ9psSut/KdbzfES6yjS1ptuLei1zBsHkLtwRr
bERjmAf05Zzp8RkSJPmHsHPOVW98Ke4lK12f+R30Bb3IzKILBQetbXUl5cXqM53DYtDTZ0YeVl49
A7ofNBVsj5iMTucYB4I6BRMBQHiryO8imnEoEvEt1n9EZqQAPwhAeI1nQpvBsazJo6PiBce/P23K
bdNG73FcNUfb7UFZq7LceXaerck3n5sQ490kM+9gwA1OPPMw9uKWUl61HlSV0Llsy4e4efTunCuf
FEjJ68c6GiV/DI+G7BxGhw5m8UxFRLAOdH3Y9+SFRC/qZwJo8bJ8zSdd/JAJjE13wsrV9oeJAS/V
bV2+o8GBBRkU86nwp53W6ViBf/cYOM9D3OzCzMPXOUIc7nWOMSrOx+UQOs7F74cdGV3zTNB3oWle
cqnbY0++lvAD91F/mNcqAMN4EGc4fkXzq9lgf4Cqtgz7zngIMfcn9UvfaMxzitGBh6KxcC4J1GNr
Droj9XI74Xrhhjt1cSjBOtC2U2nQnFmG0sQ+wRZLyJdDjkHtoG4z4hDor/ORHxs2HxA+RtcOeTBE
qFmUfJwAWDd7mch9CqSMVx71Cn64oL/A5S4bMpAoNW/HdbR4NCZkpqFLgEebU/wALnCyc9v46I3m
vcN5tAzjmXWQUgHUmTiXlSLm6hs0xlKlTm1dNHkbj4PpSgEOSdNCniC5bZyIhYY/+iTaYbrVYffj
RJN2fi8aua7qcroYIh3hCPIvsNebD9fgSEdQBVTfXOjd9g86tN8tXfRrOiRgsHgjPlQ4mmlYchJ3
8uxoDEO5ED1rQm661yBV08LWhpLnLs6rrWBhX5AKQabPQO+xG7UJfi/JDebu9QI+OMXy9Fc3DuMv
HdxS2D5HsVVwtRYA5wZxamgfPJiWNVtrnHGjUqXR+hARJcqaa69bHEJK850k8EIPo+45rZ34BdwM
8mnO0M2b5+Gx8lbxDBjUBw+9pzsbOnJyYjB407xhxCAEd7IkHcZGSvKzUzBHQj+me6ckwgoKgq5R
M/6CEW1eCfCEF0W9S19pzZ70+BXstXN2kpUorYhyTO3WJkm77zHfHsyG4VowUvsECtTd4xdYmkH/
hC1l3OhhqqGhk3BHUiZjTMrKqdj4hwnLbZK6l5nxsLGGwXuJCrBm4ZAySYJ3h8OtO+d2cs5zHcEm
Z+fx5o8JwsWwbAklrNQQmkcYxEydavHoEsUZhiiWqyDc1bL2qEtSGumxln024yzV1J8sQZSuloY8
1YTL91pGb1SWOnSZJTlwNUOcIRgVa4IHtPBNnn7MNKvca/M3jOJaMmTmvhymsFxE1YHz57Zdj/Z6
EoHJ61knF9x1N8xxOplJoDhDWNNLpepyx0QOP7mg67ML6zej0Y3fCJ6cHTNgMaVw0LuyjNsWEFQl
jeKTpNVPXYT2YoIxsqKetLoGpf/Mh2aEgDb2F7ua3FMMMHjA8/UmSEyBfEDaBbiF0mnV4y0dko0Z
tNXBr9KPLi0SEpHQy6mDhsrBHEl2jJvyQgZvDFM4+xBxmKitgkjq45pM6qfaQwhZA6yI1wQJYdZp
aUKrE2SiqBtPpKFHjO1K7VTgnEMRWoesq6wDt59tMTn+oRSA0GrCj8tp/GKojhwoi3GLcsMlR4zL
Bg/kgrkep84+fsYOaO8gD56dMRgWHGnlgldyU5uAxPWotVaFiMjI3FiS12PXXf06HDYo8S9eYmVP
9Oluicl/cPAvt9KhlC4Vcb6mr/LsBPgZR/OMWZu4zTVp3Vdfr1r826gDtEDGu0Tk+qVhFAWhzsIY
r/pj6w+cIkP/ODD2LumDRfQd8qtVMMzoW2cJStF8KeNim3mCqj7WDcgsw5EyQTiTDBLSrlc0ggfB
e5u5C/Yl+RIHuQQvwCAyJaj27tco7K2NsAWiEvwvYOySfrpjYcaboJliJmvl3uumYT2VnO+rvm0v
k1NhaNe9DVYyFqkRM182JhVhVV590hg5ZaR4AfQ6vZmjUm9p+qby6RDXcfdkcMqjpFUAIgnkxsrZ
DZSPnGU5DEjiNIW0HHkF3dU2b58gS2+lRNT0YC1JfPKXOPJ3KQ8fr4cfXGRTviKGlXdTTGquOTUO
WVDdlUZAyUU/eiryAKRL0JhbMwgsQDLeU8+j2mWCYqMsKTFHMhBdwHVITtpfmkudPHwTeruwnCub
NqhlsC1vjhZdp3UKKOQ6BOMvosztw2IC7VbRSzVRO8loFOUMyhvHgqUIkuJUxOm6qybtGAp/WTK+
WYyhiI58Bp3A7G5dTkGrZXM9dikViDi2WUYyrWswoZh/UOhyk3Ormq/QxcbpdGsrRBqsegVBie9b
rINhi3nlmKEgutNQLTWPZLARVhGmnnQ71Jl+8BjGwW4NhkPgAMFt9TcDQh5N3JC+uxafUC4JWjuD
jSEz0hiZWkXBZO25K9vxEIcPgisZVVRsKT6uEhzNA6JLLLQzjz/m6fO1BXwD/2y8Ae0JTy7gvSLk
vNgOzZzHL7i4grFaVjW9H1Umn8YyFvuUePiS0HqxzF37I55weo2ypyXdgVVT25R0dKWprWVDyJET
3pPW7XVQfeTM3OCa8tcS+iKWBHI29ERDzcajtIxy2gdd3dgPM99j9M2Lje6/d5ghLYoUV7vmzUDl
Sl6jwqa5THOajc4092yvsXrS79TU41LaRYS1npz/vzGVzZaxf3W6ITR4Qme0IzHi6aaJ2+5fLWU5
UYmW3HazNvz0U3LASCUW1qnIT94gQZAzbtDL977P9zmN3uPsuh61rzLN15RkTwKawrQUWEj1lgkL
h6JFj8vZncyd2TqX2fHhzJ0wVZ794WqHs0NVi//7I8Ao+L89AFsI1/Q4epjgxf7XB5CQz8mSXmvW
fDJvs0HY9+3mQJKX69/4GusxbMQ6+TdePF33/g//rWfMPjzB/2t5/82KN9ZTR6LVbFn1/VczxzOj
D527NAroJ61n11urbz+0sPZPaYgAmBhID+Chgxdap7MM6cHuQGYat7Zp8ncNZhZyO/wez94MGkaA
TjtnfQAWK5luTk7OkYA4RMhjb3Q243+cOy23Evx0Af4PvDdc8ilz1nIgwAb3QpwMcaeNG8aFad3B
HYkcMN0uDj/qx7UlCuuvIqNyt4rcs0/VGG+3HTXBB7wOuMHY20MQrbLDJw7TVP/CEQMqCOBYKPPn
zLIuTq7eQ+keOi4btFUKTVK3m+08HXpgHP0h3PVjDtSGE9SBCPJlx8UtUtYt8Sn+tIoXozN+m5p9
LWv7UQfTq5XNLZHZnrIdGqc87TGN/lEE5PhMEgRDHZ99CRYsELtw8G90XqCLxi/Bvc97jHbqOczy
mw1yfOqTz5F5khfbG8aad4fWjX1Xw4BJyHlNgta8coBL6ya2sfMi2W5CanQX45DQR9FG43uUhBiI
YkEWGr1OYqdaY6WZNQUy4m6saSQ6QveYUy+mYUr6+07+/37if+MnNkxsvv/yoV99NV//8V9248tX
9vt//Of1J6rDL6zDeRMRn8FL/M+/8k8vsfMPkxXAczG22EK3bGyz/+UldvV/mKwJ0oGoYs1mYhaP
vFBNyL9g/MPiFz1MtMLU57/1n//xTy+x7vyD5ZgSGtPTPVMS2/l/8RLTl/ff1wrbZWkFVCNYLkxh
67Ot919su1FHYsUssIIWDnKWg8DKKjnNu5/xohXO29SoE9agM+v73uzpQTbzZu+AuAK49pv4+rLQ
YI2bws85fyD98slAtMRgnJdc2J2mJYRgrOq6P6fvooOs1tKR4rscyho8CXUYdwtT69j+6eMKVORs
c6/ndjJ5C8xUM7YigNifs4TTPYZcby9jP6aHOT8jc7zU2d9t2H+WNgKaXcIDRMnROkE0dJg+2sCE
K0q0C3xNcso7LBTA3CEZBPGvcfZqFkkFPFtoyMx/6MdsF8OzsFpnE8FFOTpQh7kS7sch1Ld1H2lk
/MxbBs/hOqkdvjLjmR4/INTQW5y+3gc6901J9/liGisGtJT34VsmQkV/k2JkAeJHc6K773pAGheV
q72Mqsg2hZXybLNuLHGYovt61CTHPNGxDVk8ke46qyJyqfG7gzjm+0ivLJWEY3POtKjP7PpKvOpJ
/8LZFX6remvs/GGp/scCFJKjBeWmxbigDXduZXLEsBpCxG4KkixzvGXOgfsd3jV5wW7rtkb/Kw6i
KztZt8EEixpjsuAEaTdcKmFflTkN+1yobE+cjvuETV5wPpvGLUq93TN2S+iYlLYvbyCoxMYLXRul
HwtenUFl6EiBNa44yDCmdNWLGcaDA8CvY7/hYX3XU63bKdbgNQh1SDcOjSVgog7+gC/O9RFGq4Q1
vybdWXh5/BjZSZqkm0GSrbgVQCR5d5r1JRiGK15nnK5dgEk7gRMQmVOwMUZ84VDb71NpUdXJ2DMb
zegQmFT+kkS+KGlWDENceaUUJV9PQ1GcVFX7Oyds8mXB1TRpGg1sGrvhVDXuzm8n+46XzR++ysSB
dd/i2wmbDjqJWwAQFgVz3O7bZ+iwdmdQ0ABuqQ/tm15R2kUgDcgrVu3e5wLhajrV3pk8loH9bnjZ
UcmAuZn5jaK7BsP+HCpr7bgeSoRpXFuPmXjZPytDWptCc9K1tJ9Hp8q3dSWbBS2c+O01r17aHBDA
ezMA13UHKmzAATPAEoSaBEm6o+JkoBtvBTnrExBOsTE6jqHA2YiqGbDRpeZ9arX1KTL+VeZitC/T
5dBWAm9cme71jMYslISAZKZMVbGhuu5gCQPZ3yFaZm3rUX5WgfxsSXguypXVyhYkYHtJJO+AfJrr
Z8Lflow+8oa2+tzB6yR4MtrSv3Pt9DWfVyaOuaj9YKn6cWsnuZUtXUWuB72cUPBVjCLeG4PT70Kz
gcCdNQe6F/NjXcgKCsJTq9WUSE4T318FI9eNKSnruEH9CnxanIpX8LzaPpumE0TJfGOI5mRYCf3M
OR5jDPXJIsyi4kkp9eN1D58JPvd5zz9UuhuRoo5oTLBxBuKOxZ7WK2avBr7CJqUHNCjGU2/125ih
0qY3Y8q+sFmgDZY/QdWaN62V0SoWnQF/yodYVVIh/PdHiVGU8Pa0fl0N9cHyqfFpsyPWoOx3oNpH
EbSbKVfPOWMZ3xHGlvfD25A8aI2c/mQTtEoTI3mBl9G2CAMafQhLwpbmqfVh2mQE5Ta1y3SxAs/m
p0kNHi/7Gsyq2QjNi+gesFmcHFxUpjF1a1EFMwFuor9qlOc2IhMOYnSvE7VcjA4oIcfvQTtlTsJ8
sF9LMBGfjZOc4hxMgV432sUYWxACPn5f7OQNqyptu9JSNzmbksrCTGZqnIdU2sQX4b9bk18c2iZa
lIajkZzsxLFN9W1VMwMrR/FR0sD4Urv9yr4HQaV/o7dyr7Or4VboVglTGEXP0N1hJ0ghs4Fmuxbr
HcXHOL3ZaL/r2pquNZseuA+/3KOGIKYoHk0k51Q1Zsajp+k3VJbu1Df2I1G6vmY6UR1nOFBbFgI0
lCa2rC2Yq4kbM7naVhyDFxj7eZeZbkuJk4X8laz5ZtyLxFG6T11uTzGmPad1E5q6jW5NEFqyeZj+
NspgxLvyVy1jawcmYGcq8ZNN9sylJqTnyLw+D3hBd401yrXUj7qs8/eu5YkKxxFGAJlpzthHIAOB
5R/g9L4Dm2pZ74C6xLK6ZDhS+vySATozYDYCV0HYaa3efq0RgFUtfw1xNly6ST7XdUDmou/Y0rN4
13h5BZCBV1F01a6rZXR1KgAsyAvOugxbamcjHziVk2BqYXKHqcvFi53zNvn7BbwSTS5D7e5KaOqL
qLS+7IARkLLhZfjU1e2pBUFqa8ZoE8MW3RL22RPfsR89jcKq97RXXDycOxp/Tf9eufFU1L10Uyw3
2AUGKM38NExsSPFOAyUGiwbpxdE8qsl5a42EBsSKXIZP2TRoA32diQPAVfcQWEN/jIw6WQiuu+uJ
V2FleMZHlnAUINx5wu6/TkMqDkwMVN8dHF9as2sK57zQAGwlpq3HgDPBmbGoZtcHTVzf5LGTFSXu
7JRWtofH7y2zJL4nwr8nGzEx6LB5Hgy4gC4DjSHQ7uEE75WpJq188PT0+tqxHGLPdsiOR2ihWrdi
6DrgEgRBYjs5alvAhR5NEpYAl6EA/WHCi7AqwhBoOGOVLHlh7mo1u7rxrxROQXGpWg8DVvSk0A2k
2LV2fbQ0ka4n8HGDN9gEM8ajrfHbVameiSnEG/1dkfLBpPwyFShXvo6bd/Chk2ECOgCx4agnq5zL
0xSfKNhlfjC3H5cQqjUssEtLaOauDb1tRJwkVIl+Az8ssATxYQwMk/dvMOwNaP132iVBGQ4m1Ow8
wALrlqyxFz3ECaJo1F2PTR0shK7CU6WPWD3aChPJNMEHwb28szheMISvvIXtEfZRmrPFH2Wh5AXp
pfKazdBOf5IxTfadCjqOTUDZisJmG5e87Sc1eWf6IF5t4tmL+Whr9q67d73ypNz4Ppl+uOC/wiUn
n72mmKu3lUVmQRL6V4i+gG+GI3Ci+ub1E4kOFrzV4OJ14o2iHRPKkmPZfaRuLTcFhvBtlST+YpIm
cVXHAc5YT6s+FNqvnACrUzcmqTyq30dl/sJ7RpUk2JPI9duTV8m70cbaISqNYl364zwbn8Raz7xx
bYRDzuTTviE3T7yK2V7YDQfwGLAXHQ/uKQwdfamFrfMJeexltwk5Xn2jqyC0csh3LOzLU/nRldb4
9TkZHM8MvfxgbMEiGivtoUmK37qBfxkuFB69YJVyeH4THjBM8PbaWVcdRQF5vaiGngr5NP+ykFaJ
Q2AGFJAM3WqEwVb4w0eI90tvRMnFl3beciSjJbhAoyUWiwHsxalX4RMMqG9WSNK1MrkiUBjLuo33
8SScO+9Vg8B+Wv7M/BlYAsV3YGfOMkaFL+yaLUf18gLIaq4LjLUvFZHmwXH6gr+13RW1R5bB4AMA
6kBb996zQXvAax14zJZ8Cfi2mqw3bHrRFrArlDxX3BomN6S9wnwTmI62Vm5hr7CiqC0NqTVsMdsn
ndfIR9hMxqm08SgAEJAPHvslqwPnmHfhSahcvkxjLm/zz/TONl4Eq/itwocbNgfmJ/1JtfEnsFlx
jzMfuoBW6qusnyuxSt9OMEy7JVVh/LbnpzSjFP1Dc2hMAZvtr1x7pDfVy93ryFjlmDTZNa6zV08z
SZKMOjh+kyIw4Siq2dy2upiF1+wwa38LZOfL3y8W+aq+9K9tTNquHtQG7bW4NfMXm2P4LXCXDk6s
Bbjl9DCh3gO9lzlj4FM1ZFelmZj1GRN1aawzKSvYitK5LsrXy01UM4IdPDcHV6U3uyyt7GXBTW/T
GnAeJhz5wKu2gyLYWBrQaumnXXILZcszka2BmDcPZ0yNzWyKgwmKx9zG3ydGDjlM4rofxM8+LYPf
RQKoqsAIoMzBPjulq9+aeb5riFfl2+Mv8l109F2sSrW/C6c+FFG/rLqmeLMbprh+bX86fW9tjPm1
Crv+24L/cWFH8/TqbpU58Rvz0Gls3jOOuWsLcy2BaW9rG6dKiiHJGjxUdhscomlG+CK5FrkqB4bW
JC8KFBkTKoApCE7pl9F9xeEkD0lH3WEU4nT0yvAKedQ5mHi742CvtdGEvzJ2tp6HJwL60HfWFuVS
GQVUyNZzqQ5sn1omNAffzO9DAvuj5eqA9rPE1ixXox4wufXnup2kH9ifEv1g0nzp7aFLDafMtrGS
hE9sKmrGBelLvLYdnnnnBPKfcdQ0F7KMDUNox9i5GJKBvFfRSfXcwO3ydSjT7ANp/kPjJXhS4dSf
aqOxGIZ34jM3+jfYXM6TXSkisyVPr+Z64rMNyhcKebPnIPS9o1B2tPr7593I26ZmVfzMVyUSjaAK
AuNdjhlLOf4h22NIGXE3rYqFJnP3LDmmDAo0kC6HhXRmnnxF88Okm1Th1K++g1xINGaZGfDL8wFO
DO9jGt5a+xHpwTYAhLrE82bv0iyIOVI0FI1XJk+XU+ebppUTFFg3vcRedUKXHQJnPnBmFwBYNtFh
Nwbfm6DEpYA58riuZrVcPpXTtBvPUdbiVzemliomOrwkTeRckrqGPAUkTbtgAuYljsLgNGEnxF92
L9yV7YslwCf9rS4a4wjjPOfDxoWDXfhOoBhxb4j7Ozk5pumC6EomgvhY2X4GATIyt/gm+UxMQ7Tu
9LxcyxiAfJczEat85W0dUYYvRja+Go6ePPujoDEEYpEdTe2aDBEFkAgJaCj02BSlzoXfaqt9xsR9
bPH/x0XG8Sxp0udSxdzDJpFuGg4bi0Zrq+2Yu9pZhaN2ljZXBbd3zJUMtGYh/bS+IneRjDI73MXV
mFEtCcHUanlCdE6/kQy851aE73zGVZi8R2xWT4y8jFWUMVtiWrFg5Q23g1cwM89SmiGH4aMLxIcT
Wtmqjt1Ha+reqWysF3aIaJsp41y7vP1rO2u3CFQJYW73rtTYHOKYRBNSDDNtsLm6gs2UJKQ0zYi+
ZlwrgLKoxOCMkRfPdG/nz6lJpyB8OH+q/jCrz7IZsYe9jvPfWC54yOBK8NiTCNWxPHrWb6igu7hy
vI1uzWSn9GFoxi/VTB8jcGIoZd3HNfWNL9SkrW5ihEpmnGnVTwsiV7QLcpmNpffRYaxb2hktUnz7
f5SL2zRqrmlDOadNlL+YTRIazNCFxiX0MIXiVPlV+BqzMJdZtp20plrB8cWk1t59jRC2iM1Pm8A1
eaGLj4hMLVbxg0GmoeyEQZufN2fbJF+qNXjEYkavK78hhdtg3H8w1PvUrcmgrzjNd3/t/z30U+Vd
k5TsoD93GiRNcaCxtEQKv/ZZkT6PsaRoE/PVVWQgSVAgbjTj8v8b9fCWyBy3KJDJpCSnbLkUuTvz
l34GB//9qdc4pNt6ehMKpG+f5N6N0pp9ibyERWDctzGbdFQZ9nHoQ7UywwG3gCGo2ytFxX5ZpFsw
uJu/dHY30K21FVFYMOFY2iaVByM3uavGa54NqKRH2JWUfNJS2BqxhwGoByLjvSpG2F9zWqgbK2hc
U6YdQpdYbxnX7xYm6FNde6cciMKj7BBRWosqjOzaMtI/pEpGh1FgNQmJ8umqfUEmIGQe9MGalZlP
WUHJeV+N5D2TAGxISt9ATFT8LcsmalQ16d9zXOAbE1fhoiwyfWO28Fg6ZdrX0ZmAsFT4yvze5Ljs
mvfM1vZkOY3z31+KnLS4QqtcRt0uStPuImUaXxlYkLcQ6ti4Ml0KapQ1q53OoRbL57GEZ2Cce9ew
vq0u+tQbXYGkTWhaTdUWAc97L0D/rWkw5rtOI27xdJSZFPA8jGhc2yVVtKE2i7GiWhhG8ivo8EL7
j3nnXDmQa5xKUNJSRu9WGOKO15Zd4P1UTH8XCbbUs6+B8SvCD71gdsyYCQe3B7MQNRMVtuDAgqjn
AJcMRm6HaRIhBmvZ2XD7DVmSgTeQuzSxWBuIHqAU8S8Kv3ifXmVWojWXNal/HYUsaeyUxgcQQTYd
kAWZ0cwxy6UN+wMvG8qzS22rJnG2kDRdpF3G6Cow/th6/ET439zaNCKgAnEbcbznMLLwVyaSgSqh
Me7k093PAmdd5dTNdjrN5fZwrGtxdsLgs8hJdZdxPEIWNFG+/MphzmMEgCTH/JA7zZc16v1LXXr+
tnCdHt9cvpGjfTax3v2GALADa239GehPLgYHiciUzWUKRj6AffWmQste2/45ovpiBWlfhEOEW3m2
34ksWwdGPl6nyh2OvWi+Gu52syIiP2Tv7M0Ia2iu3QZZpSfXxTLV9M9OYZD5TiimMiaT4vm2IthO
zv3qE00lShxl3/UQntqKnHSVR3wOJ2M3mxIWIoxwMdKSaoLKChwYbGGmfYJj4ENUeizkRMRzXwEt
rob5jDLdmLH/ggcI5SHINt6U/AnGi2OwWWFSiYFlcfZrsNEowu5+xT3XN+RuaECL4eNSnfFZ97Rx
/k/mzmQ5bmTLtr9SVnOkwR2NA2b17iD6lgwGe01gJCWi73t8/VtQ5quSlFk3352U1YRpTImKYABw
93PO3mvnIDLKBg2PPw20EGusQ8pf657c5FWO/8YwyNei0t51dmzucOmhLe+c+oZ+jL7Qck8cRwb0
/K/oPDTaiyX7CI8eklFP2K9lBo8+I8b70pUgvopxOnQDKjNrxDJnR5wn3BruRu6huTZBMK8tjj+Y
bbjzex+vRROASYLtbbIGl/3V9oXHSWgqlxXCoF00+O0qFp2+IY0hZUJAoIVBnaOT23QZg/AtLOxn
hceBc5xSW9Gr5NEV7WM7Zv6HwO4YaN4Hff+etJTOfYSqeN9gpcpI4N7znKe3IebS1m2QuPVAlZBx
HIb6ckIYmdvRs2GEwy3i6bekax6bFnOXWycRCieRnWKcPJGncbKpM3R+nbux2yo+axTLq7xpXpvI
STdJ4UZ4jtLgFFrRa0RX4Do1kuRusuLwizJuMDiF7EcljXtHawa0xYTXF5EjV7RomMbO2QYo6S9m
3SePRSlWpejEPseIj5a7vgkZx0KIxU1ZK9EjeyPojpvaPQ0t+tEEX4NS9mNm2RkkyzbahDrcL8+V
6UGfayuGMxhCKZsORm2s3TbrLmqbIOWDVsVIRPln+F4042mHbdMYEGTSc5yz0bSZ3T6yUkrxIQ8P
orgn9MM7OMj2bcjTx4y7t9A7/fz9izGifonqO9edNJTeqK0yb0+uXl/I4JxwjNzii70fa7bIiGzE
P774cAHrsieMm2h2hPRSnjH3rjzjg5onAEgawI1pIcpnlVWckt4A3MvCNlAtWDr7c8TGfeIQ+Mxv
pVNT89YGUBZFhaUuhGLSOWpZdSOlmT3eBXk1IPabegbItbUDluZhuk7ImeR+3odJbdPbNxBTAJDE
FQp1MyjamPYGXY9CCYqCiq7rKHWeL6wt92nMMtZZij81dXKylHFJmJJtJ7Irb22GLaxM6y4Ontsx
DS7DMASXtuSq5ZY4VFFzRtqqP6Agj+6wWyNSrYEQOom2/H4AiGrLXIEQfhvJw9qXKe9myBF/e9OU
rcbJtLY+9dZZ67otB8utE6bWK46sReb6BysMzyDhmn0AfnkJKpiTuzEH/cSRzzkUO5/4HMx8BKJD
7ZhMDPZyomvXLTUZSmi6Am5DTN0E9mLv4x65kI5mLvRSvUkV2Au8ZvYJkE+y9gbA9+RKmMtc79Fl
eZzj0OGbF1FoX1qZRZvBAVU2khN37/Xo7Zn6XggBPQfC7zlx+A1JcRV5RDJnoIMRF8pyhygRCGnU
4EPvIh9aQkxG69QeGhOPT9UHMJfDaDgTceDP0cAerVamS+zaN35t03hB+b6uo1cvToJ7B1cyPvdo
j+NTLNuyM1AnMqoi+zFgeSoOPIDVDG+IAGLoyQ7P5yamaXJINLSlshx2kyD0zvG79sHN+u82UPAR
c/9fL7T3nGwtPpd+2sBIt9dePdF3x8py0I2wIt+liWFAjkQN6vExjA3rNI7aM/2QZEub5hWGz/AQ
SUxgcVwwldDJ3OV5T/a9aUMaHBmDTLI54STgQBGB0EJ8RrAUmtU9qZrdnhyqZKPGBrq2yS6Ef4Qc
m769SauafQPq9Dr3nWI959jUURKeVA+E2GdMPQ7NjRUN5J0FW1MGzcmZ2jOPJ2BYH+f9YA/RSyNw
a+lqh53X2fWB+TIkAw4jMZN0tS+O2z3RB7QXDacyf9Cf4Np8yXyx7HLjoZpLJRQ648Yua3FutgBl
2ycM+e+mbRw7AipuyRLTNvT/zwLW1VITJry+FgmnSMWwMSKOO7B0ey5Ab53Swdy7itFDGDMzBF18
W0gnv1Wu/VCGXnuTU2oiR7eeA53dFZojz6Mh3GUth3dbiOJK3lBxtbUQ07cpD7nPyTfLMJka9adv
hvNkMO8vZaOR3WJrt5hDu7n5gPbL9JMtgm3/oMVyYU75bcVncC5bsPu16WIo7I9j3PRHZ+qB9FsI
Vd3vbr6Yh9jsUUymnY8+ZgrKW6eR5oEuVrrR3IjECiuNEftY5HR7evUQDW6zLR0HZHW+Sol3xx3V
EVmhy3rJukHjkVJoZ5VhQ/0d3oVaFF3L2uSsWY/ZM9mMeNFT4zUvwcy0nrGy7faLY9MnnVPOlSTr
TCE4n3CsKtvfGkZ/z3DqQSc/MBrTB8ef5fENEyP1UpmGWERleiUsZQ2FGQlRJ/k3Gfb2ZfRScv8g
BEei6IYzRT891+QBLMjUZcFpz3QhMrTx4lHCOcGfsyDkwbkhbmtFN9xEJUywjK6PhKpRcteVvepg
FzIq7rq1WXeUvmjGFo0TEU5qhf7pAlQpvKgkeEl7Yo9KemJKYIBoJ3ofPEEFfkzORK00t1WgoI5m
xkcMxP1QEt2lHAYIcTqcetU+pX5Y4oFuPjnHnEok7Y0MfM5OBdaSHuQFFC9tzsxG1v+1gBeOpuqt
ddPkJmWRMZMEyFffwMwyKrlMHbfGtsGRBYPYMKTxk+EbZ08ftj2wfz0bb4TuXFzIGSQGDySlkRfi
Gc29URhPWO+DhS1brNkJR4ggGl8TqKQyT/BeSe+16ExmYrV6RFmGEhsngO8bYCpgnqQF82tc2hJ9
KyETHfck7RcWl2pOZxMW6UkOnfVVYZA+rSV0DV3yIltN3Eicsx6iTrwB7couaozCCZSuQRy0kmFN
HDvDE55va1lhLr8acY5+cqD8ywxFAoGrSpDG2JuciHIkH76O7H1nKFH1uY0SpnBjdNLQ4L5gtXyP
Ks7RXmeiLUVfvFZz/yconXprd8TcIysnNwK36Ro9dXvLzVGfkM2cMQR3D1Oo39DWPZBhb12Akd7b
TEPWDvPhZZKW7a7sUXPl5JTQMU/x+nl1grNyxmBEIr2zdGPnSPcV3WpwAfPcH0xZfyFp47HCRYF2
Q7v3DdyVMXKEzSSwsbhmU6OHM7LrYNvXove8m2IKApL4hnsyjw1o251PQ0WnLFH6heKMTakdGWfW
jJiEOa4xqTmX0aiK/Uh/cZHjcSCDNeIn4/yBPqa+zopv4QRWmBwcg6hGJSa6J8J4YVj1Sl78rhba
MnfeXI9+0GA9xX50pvbdgLS41kk7e1nRa5rvJT2OgbRuVOtkPBuQDizfx97WE/fr0KMM7I5hMJ+3
QRhokfq3neZkh8gwLnhCNOLxcCKlCr5d7forSIn5EQV1uyUk770lPOMosL0uATqhvdDLU+PlgvZi
Q2y5xbCqjliEKl6GDNixZD1U08pOXLKnDMykaZA6q0GzVoEsKvx+aMA53tCR6WIiPtoFx6YKWK22
MAFCkJ4BQmYn1rQbaRyH7SHwg2rptNMqrkd6b7ar3WpRd18VaHzEyERe0AkkbiYADdfFb0nFvp4g
bAkLxzozjoKEI9hycVRdjSYhMQKfkEjpqHdNj5EKPYeq6MWMfnKmqWRLDVOx9Vro6fskUYxrZC3V
9Eu6yI0oCQqaQQTCOxR5gNYQZORXmE20PkZ5pi/Yw2XotF0XcP6OGn460785o+4eTU1eREsyldPV
DYwFUj2lbhynvm93zFZ72HnudJJCRUfHEjj1IPsFWYzcE2vM1p4R63aV28zn0GWOwbdwFNlDYOjv
qH1a+MxMXOMS6lVjs9tKK6mfNAHctuose1eWeAOJPnVP+M/WErgL5WjmrM1OzsFmxMLWcOeOikMZ
hY638+djbt/RdAFqtwZvHDxM2YtJqpQskTpbdm7dIF62eDOEayiY+zZRIdvU0DTwFzQN/alQhJDb
w27Ad3lpCSquMXse4P0eDNa5jUvXC7qCOMpR878VyXTlRWgDEMeyaM08uXJWvwmjG2wH9RT5r8Pc
dE8iZTz1ccHGCmUPY/fw1UKi0JjhsY0GC96Dw7C9NM4RytIzHf98PWQx3FoesxsUXXd26YYrWyuJ
p6XIT8qkgsSIWtWOo43jshUxu1+IuB34LZqdLtqnCCXGovTaq0X+kDYy3dZt51GbsPgyRoqgPnDb
OjzOzUhOiCbLhY88dt1U7XuocibxVBtKljxHg37tRfJUE2Ua280nIkas3qiog/LrFHKO9hXF/kgp
EprtHm4dQcb54BD/jTfIZsHPR9aFaJLfgjj4lg5zZTZEh0IRo9pxYmjEGCxqo2ATqvznylVI00mG
k+Ys4moTZ9GICe5YRB5YkTX9njozPtZDO+MJi6OZ4EGFSmKuO5fwUZ1j4iqD233jtOS+PtNkJuC4
xk6L7fejOJODdi47vGYy/aJX+rXJIxwK2KE8pGmdVpur0L+wKcA677t4AUGeeHh74zPcQ+lTkxTt
yZOGd0QHfcqxBBXEFHvc78FXDt10wDMUIXZgIXOkbVlISU/XfVW69eihF5yU/TEE48kDg88xOC4W
WkhCfF7QuYqUSm9yVRIHLgAb6is1tPd4eKhEE/+q6Wm/95lMch8zRlZ4fkGbYVJU49GYOTnVrIxp
6/jIHqvd9K71IZ1K27r9ARd4e1tFgJs9oPluf0XQYp1dubUjcGruNIcB1ZV/KrX8Vg9rdShoAoAk
aJ88RuhDo4JtL7kMNO3Pqb0fo+gskFHh7aDL5RDNCgxhiToPf5iwCVuwETaEvbYcY+OWmSo4kuQE
0R+iGu3xBb6bDTiZI2nbb05Qbu1c8DGTY95HJxRnGmIrDzCbPUU7yK6cZFAOPiQYXJzsJfTce6PW
h9sInMDRNXWO9z1Bhs2UfFE57dXAbV/UBM2Q++plDFoUfdSz+L2YbrbKPVQWrYZA6tgQqXq3mSPJ
OlM4tuMqvEJcfx0glZ1Mrj4VcHfkhHwALLMLDYzMRPo+qKDkUlsdt6QPMomCam6Y1TuXfLdgYJKm
DR5MCK7SRNoaO9g6cHh9zfQIBAM4FDjUFACIT7ztGz/LP12Ub3iEu+VAChM94VhuijH80NXWMdJz
bzLhIRBprUMeAci66GX2lMxasSZnYBw43XbwWl4MrStHIZUfqoRcrCa3QeuSSbHMZBfcIcRtFsFI
vomSOEmh36xhHdgL9JyYTkBLrSyz4CjVdsNSmS3JDWRl81tG74WBeayizbUFyRuSnOuZ16l8myyU
ZiInwQVJ5nvcPowoBPahkz2g++CG9t6Ej32bs8hKQ+T/JQwYOXBKQZB8IFDn4lI6X0eShFaNllWP
EA72Y14/RLHdvsvSOg0ywuGvQ4cCrJGtiPdCVo/Va7D05CyA/wQ5BkxaRPvWNF7GMnP37HLR2uuA
1nsuNa4DVmLBfMCaDamkyMfhi5ZKlqp2YNoFmTExEzRZbBVOJC96/wk/biWqZqtiUjcdTEULRAxv
mUXjr7O/iNJFbh9mFY1EnSdQxNvENgg2xZJqJIhKTUGA76TpjJiJsW3IaE4HDY1ciXMMoPNjPhkR
M1e6PS1IEzJ9iGx0g2SjB842DRHetSAYMtLSMsMjGyWWt/pKD0yWxbDITzVNau5eep9p/kA37r7r
kDGZPusS40sw9woIEbC1r1m6MupWbjkrfGo9hz2dFjJZTsGyY7tcwrMZ9WNTdSaN/LhYOUX4BqbX
BR9RMMYqUWUAihiWXUZeeeDR+gAQHObZY1r63rZKtjoNPEzSKCSY2jZTMEDE775BS3yYXMTYgpEw
5La1S9l65GYZF7WzQwCLMVxWG6eqnlzRnHyoJys0mYAdOHEMZJk7+YDZH4XFIs3OekR0AFeO3B9L
PKcsDPnovTafmme8VnnJdbCQ3wa5fRfay5b6ZZOF2hcZIladDYrU2rBdCgqk0nO+D3AfR5cq1fmA
UwXnKdGX4HnJh2fA0d1oDR+kzzg7yWsIuvXksVNHT72FpatqoTuVpGbWmcVAJ559X+1ea7pHPST+
MR3aN38O1jDozDV5/Ypy0CCvYoGs78wkrFv+YDG4/G6B+jdCwEhCzZr6//y7wILwk7HIdm0XUxTo
PF13lW3Pqv4fVPs0erGFFc3EHLYmeEKSI5QMytlgUQGRC24vsMWqgyoWlTCCCMNIaDLkzx4iLoJ4
2r+xOYlfjVq2q3RjJqa7RHpIYcxv94e3I0ORTwB6hm1u0hWL0O70fU4c80QYmE9bfm2W8TcGX2wW
IvxiNtq5KJ18q9X2N5VpLmyQgks3PNqVxy0pxepvPq5fkenz+8PaIL67LVz2gp/fX2FZtNHTetoO
pP8sYXPou8L0sp2jQCz2cOs2Ad2+hV1El4bpQzwW9cuo3mWEFdfphpId3VpnfdUjGeCO/J+11swe
ng+whlWIdLL+x3/84emZnSo/fbP+7lC5a79V4/Vb3SbNP/6Dn0QdM//N/98//MPn8jeuGTwrUiqD
y/Dfg/hv3vy35C37+qN15r9+7nf3jGv9JqXNHS507nfMLhjofnfPuMZvhiFNm6sKOtORDhT8/+ee
sX9z+Z8u26c0YQqZ/NAf7hlp/SboHXKXSsO2FO/xX3HPfP+FfnwMHd2mi0fdglPHcpT+/TH94b6P
40blRg17ia6scW4EsTU0Qfww0Z6NAi6TLUu1L5jvPGcmpgCihLbRRHgt535z3UeGt9a18eihjl+I
Pp5WCajERRa639BJ+PSZ5ZW9TLIMOR8GMPZF63MYF6Bg4jjZ5UaUfng2QWwl/yQcXwLvwDD2OV3j
0uuZ3kfs/65uzqBC9Lphajd7S3mvONFI9lBgxDiUv016hb0FxubCbFEkprhKIE5mUZ7sSx/IIb7a
zHLHI/5MTiv1MUk0WDbBIwM7+AQVEIl7+uGA7yK1qwcYN53gwA4IfGcZNjOvgOZYBVN+jf+oWmRT
jcM/bAktmGAqFTMZMPFb6JHoyOm2eyENIi0GYOoE1pkVWjF1hpHhqVBtOPa/+VMczuz1udz2weya
gbbwvSZFBuzYO3BZqAyDXjvCrBNHG/tHaFQa53cTmpwNQI4G+sGp4v4gFYQhzsckScUTCCVXQ/MV
qeBYz+ndWGqNeFBPg2iKE8lnBbbwOrxNhYDu1vlfA0ECaMvsFGGZudJ9+HCRAxWwa+pVKOrxoLzb
OOW6tl5iX4eMfhZIc4JYXdTM7K1pSvU+opiok0+7ClHQ5to+5glfxVX5EKYAshgC7mNiXLOiebYG
+6YYmpPHxYz1jgCeCX1brmPKCJwHbfYymRJMbVXHdyONAFMd/anZebUVQ0VrD4PhPZiy2VHUr8aw
RSrOKRwsJ8vEAKU4JseVmXMW8g2aHrqAuDqLsv0KXB1qd+iFR+F1oGDSljraTBVOGABCeWx4zPPN
GOP2CNQ03RSp8cSshcaETjPRLaNyoRe32egJ8iBxqZil+eraBUQsMGrPVR6gzG+Bc6Tzt2Y83PgN
SpVY29mNzmitOYVOSSIoOHIiumhHWiXJgepq5YBgNeex51IfzaY7grIm2rDS8HrYbrXJnfDriEF2
Y3R+hbw/utoDcx8YW9haMJqE4W0zsprXNeIINJYqgKiOqPczsov43vIdpsH5p6ZES09F+Vus/+Bl
J3hWNQymrLJbppmAv2rxGvfK3s9TN83pGkiUGQqfsrnNawS3mKwiDaRSa5MWn1v2KbCexqLTrj30
SCS+cbmb8vasdD9bwL8VjyXejmgsxAbUGH3XoOfOurNnCsGUgVgyZs6lN1b3XhB2B1lpvJ8GXk0l
iV4CvAs9uiKVETJeNMtrq6TcJJX9HgWac5YDpxtbpOEmjcVnopyWkMZsSTc43hlexbgDpd+im2CA
whzeBqmdAc4hD4LOFG3IHgl2RJM2hvRumF+STLsdxKfsnFXPqfnDs+bIsWyrUppCKu5sFsGmwXkP
CLZHfQeiSe+2oIuyUwvvdM/o5KX4nmltReeizb1NRqbrbvKw701+kCJK197T0a0XOL7GpcxORFZr
O/qVI+BS8DX4Sy6RHb86BRoLLCngdA1118mcaWC11GudVnsl4FO1BLwjWjqAokMgpiwcWXhpTYgB
TBdpCI9ImMuPxMIhZBuUa3XcLOC2RttxrHf07nc0ve8TDJx7b9KXc5V8i2tmbaT5NVa23EKqOkYJ
DGRNZslylKQbSRSs5G1A+itVhShvJNo4egsH/xnqVoyKCPCRoKu3lOmQb1s9XPekT9JgWuoVbR4L
w/iW7E5FX8Wp+bwoAyvtZHbZR53r0bK2ys/aT1cVLXN64f1wF7JLLcLmPeZoRgPZUkyhCCLUM3tl
xnA0O2IQgWW/alP6rbNDb23mhrUsHQPH2rSuWi5XLTgJeZGHURusKsYu6jEYW2ZrPMz/dWI2MqJi
2xWj/IWFQXGXjOLdMeEvWa0PdlAvtiUoT3JXv+WJcrc2vqkFFB6X86Cj9q6tzD3cshKPG/b3Lt+7
su1fx/iCnil+BEH9BT+buBWW8Q1mNtpfgqo+AuICuYUN/YTExVt0gvgVeqt7mjvyfsRwe85RldsG
gjQG8vobDl16NS1q8SjlN1RxHe98F/hBJ29927+tZzNVrZSGuoAvkxX7LNt0puJugu2JeOCW6Vu+
8gnXRMbU8+38pU0U/K14vK2NUi4kioB7nHPpJlUyPoWy3HMDwqnWimHlBJP2NnmMHMPsA3Una1Zr
NjeZipwlM4D7QVrOwYwJmA9FSoO6rLSVibP7LkyQW+VO+TpRHmIJG8HDQWwdwJIyyU9DDgZuDE51
sEjXaaKUTpHvpdY5b0n/yWOyc5t6U8Wl9lWbh5cp3IR7TcNmDx0D6Is9lGcDcdZa4qQ4SBeNFusU
F773pg1G4+7digmRGLKtW/rNfTZSEspmtK91Fw8rs/PEwSu66Ajcz7pFVdzYRXdbuAWtcoctN606
cnMQQFsl0pigMarVaPQ0m8M8OVZu2awsZ6i+pIl+NfK+vUeD2eJFi87f9xYvyKIjo9LoKLH4HehV
oHoergCN7GOaDls6CNW8BhnRwULrCt9vzM03LSO7zhzJdfAt52TaUq5ZH5vbNIdGWFqNiSS7rleU
m8XZMiW3CAaLO59Rvq5bwyf4W4SjjJvIlPPmZp5X0l6hhgH6HjLZ1sptXaavdk24H6Ffe7QB+6HI
SVB1DeyykSmuKulWIQetKCzMB5im4GgIUIByl3m0UMqWx9OFPFB7OD9SG+WZ2WTjXZHXZ/Lagmdu
4rOpTQWiwdA400QYyNPjsntRzqAvQd8EAgFFLLNudiol7tIAkzTBH2zsWegcw6k6O3HlbOmPFezD
OcLG2MYE1iZ3I8fio68CEokVxV/ij9Md8ljCQzqjYqWu3Y1VZdFpSkd0FJVhLWIULWfQLxs2mODW
DwhBSLXhEhLut0ilKrcz+yc0a+MGTEN5oxpKeQm0nvhFT7/Pa5vVf46yQ5JQ06GIpwdkWz7xy557
LbwKaSRPz13N4VVvZ3BClvsnW65SREPbyEU3JYMJDn0JXIHRAks4tMnGtXcy9noIoF25zLJnezJK
RrHmiVEpTp1zEvQ32QQoa55oGwn9GAyLS0jO74ldHHTVpovcIfzP9ghvLUumiTklXT9k07KDWLxw
tRxDao9Xsh1mSCkKEghlWAIyhIGNemRG1IPiJn1XH6AS5lsDGwoedt3Z+dgBQ91/H62Oo3qV7OPO
Ia4CWnEFqj5oOPv5dXyva2Kbivwmbd5wp712FsNGrk+b0rCpAiznKnAueAfukfhMh6YAd5MysF54
QbJWQ/aV+XRMxKmHrXow79Cvpwsz1sBr9ESKVshoaAbdc5h5zkPjoezCjZmRlG7h/Gqiccc0CgnJ
iESphcYEbXumqy+rIkuh0pMwafbBHl8T2OKAEGRppnja6BClTLQSu+LnW4ibwtGh4DYDOOJYJTu/
rD4o5ROouVpCIDOyBaBtiGGEyNZ4ZOo16SXq2lc01qNtGOj5J3jyDzGQ4F2OnrNCH+ydEVP+z5bR
P1bR/9h+y2e8Q/29mP7P4vr3cvo/v/3fUWsb6DoA4/z3hfYzetF/W3zLKLd/rLX/+Lk/Cm39N2pZ
1zYlYMifCm3H+o1ZsgTCaaMycdR/Jd5J9Rt+KUUInSL2TSnjhzpb/GaZ9ACoiZXjWMqU/0qd/Z1B
8SMHiILdcCUdAIu5Id2uGbPzQ5mtTM0vcdA6W1RWr2GanJWpPwy2tXOjAns6N7cPlVMS6s3ZEmvQ
fV7qfwPVseYW0S/vAe2MxJvnwN7gt/v5PURy8Ej2c0kIlST/FJb7qZR+BiU4D/jBaLofHaDpRS2B
SIAC2dRPCrvQehi7ftVFEHGz0tmNhrXGImkQxtNTcvo90fHBZNHwr9qF4xh7uwQ1aAh1OxbJp5UX
qE4neviGQSRRM+4cDCucwFDHcPSfbP7YrNJdJliTRMhYYar4wsmAYvpkyGxYI1fjZap0WSE7w0Lj
Txv2sgslU4gUhZJv5BymwlVvau8/3GN/1aL8c0/QMaUD+0ifsw9ptvz8gbk1k1IUN87W8syHqTsG
WpOiiNnpTQQdnCybEdA7h104Ywn7owadbx2AQlgy1z1BbEMJ4iY7KAPHXg9/Xyt+b2f91ZubMxJ/
vZqGsBjuSFuQpPjLm4sdPDQDJPuto7caIW/j2sEw7cjgQ/TOgwWTdykm0vKysmYEx1vUfO3hn39A
fwKvkCzJB0TfyHCJdHTnnuWPNzV3Bk6wiKi33NpZcf88AAdeAPN4JjPsgmO0YHuB2tnG6d90j//i
ylgGzSpuZkuaPDc/v3IlK6EPkePC2YOdSW4AObDDM2zJZNGDtltyg/5Ng3gGdf3ycbusBi59Mp3H
V/7y8EgvFqjbPPStAUKmMobVniXttUvDj3/5Q3UFvGAcicpyKAB+/tUsbeKTnp9S5SQfgE9WqRZ9
Ntx9HQgJTCiIKcQefsY/f1XxF4uDK7ANQPExLd3Sf3nZgVE/vkJTbbVUfQhl3CbA5fyxQLltvbSV
c2aYSaltk4IHu/Wfv7himf3Thzvr9w1keLZpOL9czlA45kSTQm3NAOayRgBiXRjlCiKRAxau9w49
pwRCnFTiIkujUtuNTRHC5T/p9WMYIq1vY2eDMfs+ovHGfGx47gQHzarOmfrMf79MCFYjERXLSuxU
Ww2BIB6wVUBjZe2aewFyeBt1ToXkBbINUgH8fRiyCanYcCKhDpvqYIlm8JnjrVwXtvkOBeIGj2q8
aRpQt7aIl2qkdpVkcB2hj56Av2ZUbh2VxYBNLImFsfdyKs+RiY6u69VCDul7nhgzgpBT+FhOl0EM
9DwJqIHVWh2ssUg3JMkjXzGmYMURHZdbVlLa6dhBDB5pJsKL0VPFupZKrAGlvDhD3WJHHMitykXy
N9fJ+Is1x7XoSbtSN50/P3Z9FkpmSaFCDxt/4sEARkrAaOhbxxRDYiq7i93ar84YfzH15LOTwxY5
5M7Mm8MY55fWJdkjLy74+XR2GIEXL1+5vf9Et1j64WdpLisBlC2OFGZsr7cA8zvLiVR1wiJM5F5j
DD8zu/zzm+8v73yX/R0cFboF6BY/P3BVNJqZ5ZHvh0zxICKP4SLOW7tqb8spJkRrEY5zGAQc7AWo
mtU/f/X5H/95WWH8xcGDBcmx7D/d+UER1L0buQ5plozjc3UBt3whReMBrtIXqvRzUPj13yyerCPz
NOvXl5W6+D5aQBY4jzl+XLlLVG2akjUPnIs8rU7rcxZ2G94I/KEy/VK5/TMKUBbTcC7LIlEuR8BP
O2n0a1N4N1g4UcJiM8vHhN5V65/Fqud+P+ko2eDplzZSb7ZmG6+KoTE3NWjAgU3C2AAfZx6hbjUT
z2Y/IqTubetGw2eMRJT2XZ8ZBz/OHpoay1DHHFD3EDsVrUggR3Cu1/OQurRXKGMYyQ/Ra6pDTylG
AgIK7YGRycM01duoDT/TDo6KGZBbH1XdlXksTIGYVKF0eJ7KDEpffcU8/RF22KAT/SPSYFRrG0vL
Nm3LCgG1cwkhimFksG8QbG8ZPpNQztAiq7aJi1dLg/JUAOk10wwMDGWkYyMZ59QjZllbRXK9SZd0
QW12apQ0kbiyadQZYdnhQHGH2WZy6Myj9ySnnjEFp5w7zBXP80mmKoaAyUPyBZYhe7jbExbgP8ue
iMFQTyFVDDoq1beccQVmrpLMMO0dMf616uMdE+X9gNeVD/pbBzdt4SvwVTqRSYuwQnnSvUQ1o+o5
nau101Pa61iOJeWPDNIvPSFPG1I4ww6bEZh8z6TvW3fPcHXDpd9y7kPmQd+NLliWfKbeTFdu1+2A
7bTZNR3X00rSjylq7104bLXAvtGPw9XOebXKm2ssgsHIYdMWhpk8QVIrgYade0Zx/L3kc+oQSPvd
1sCiJwoX9Ew2EbI0nFqrolUcMfbPwnLrhaNcB57z4A2sJ9Je9WQwYaOiZ1ORedly+MVXr73goNj5
PgtIGfP6ZsWtRB26lXrFSc1Xb6IsMQtxJEUk0byTDbRhYSYFy0NlGBVWvegfhrq5g9hM+oMgr7iA
r5WF/IOkKS44DjwYJoIY4dOxj/v4AyL2UwqzeKGb+WVomEgZ+tBzA/ITjBu4xuNXDbtEUbcHf7CR
YtKRpXvXr+g7IGQrAIRlXCendC/+iLhn6vNN4/jWMpFkxvVut3B9HoXcKnrSA0jBKJ2YCPbafmYh
DdcN364GEhvFycIthpBsxLKNH1q3zG9B2rh0W9k3Qp3nV3bakdZbuO3t6DVm3+LZI6VMZMEOUxUo
fAs5hOPsQO2Ui2RgCiEb/3G+YwSAIGI95SJU6jnvESoVzP8I7CE3CJPjUWk68cKj6taWh6e3sI2d
TuFGZ615BhWIyUzhvPBjYObEQ9edtgFRFK4TqRElN/shK4kAyR/9r5oRFct5rLo0Qlcy3Y6PWjSs
ZKIR+AaclvBJdlRWcOZu36PrOIZDCI1Kukr3fWm+1wEzv8ZDu2EN3Ua0CR18M1hqFWjzynK+mZBF
Qf+zzCQC3i5PU5LOrIWQuLPMm13o3MAcNZmsh1DmNIsHqSgudsMpvzVp6BqSI4VnEJ2kzE0ZkC1D
EBVw8pB2UCSWJuhNvYWC7ZKisSi04im0axykTPSWblFedKck+5ETHklElyDrn4FkfXhtcUmT2Zyi
p5euLk5ECMf/l6TzWG6cSZfoEyECrmC2BEFPiZRvbRBqqQVvCraAp5+DfzYT98ZMtCQSqPpM5snt
2qJNFQKtHtA6IbNOQ1oeRjd0+uBuASqh9K+mbQPbF29KEkjoINtk6g+1rr2TBg4IW2Fz4dfI+KPN
hkDj/+7WUhs5gCo6maJszg4vpBNJwg+Nj3ZY7U2L9rdp+GaKiYKpRufeSmZtMb/rIAAhCg/i/Nzg
E+/nbjNm2Lmmst8RI4LgHN/qZLRvq2Zhv+TMnur53WL7gqNHMmVkoTJiNaODIu8hRgc2rDu5HhAl
ocF830Sv7Igl/PXbNacj7d0NyPQS5VXjbetZYGvvio8WLx7LVVRQ9lx9Osz0dNFp6C3LVa+VP/DA
POGBN7b1spVghA6VB+CVvIAXLe7uVUO5Nq2nVMd/xD4vKtbPb4zMfjjhHCjVeBR18d34dDMT09ON
OTSQ0nlIuJgwgqMhazr9EDU2e5D5cUydvWlly6YZ2SyZdXZ3FevILJ4hHDgWmY2APsgd1IzyYvt9
F/hHHKsPLGNuTsRlG1FkUfxYh1qqrW6hlkWlY+bto4MeV2Ui8FJO04H87jxfV5OL++Y35Z34JBCv
xaM+Gca1MQmzmiWb7XpkMxDXA3h4NT9rhLJsjQbnqoYpIEAWMOGIMN6rFTwypuUPaYFPtl99zVby
p8qKFqUg3ugspr0yIcM7Zv1V+TxAfe9x/kfdKa3nJ2vEyGQZ5Y2S4rq44/ckJc4mZVzNSXvXc0wO
sTMeK+tJU3A0s44rczIlorrlmUAmOFKk7YRxTCwYH2pnlzekUygCbO4SHawa238Y8hhCHL7N3QRj
c1CSLSbvOxaRa1/HW5XD58g5Qv67YseRB2zNuUewtiBr9FdVG+HugCg4QXR2qzFicIINdS3jzLft
S1Vh/vMRBxYmmuDRo9JZT3RXi1CAGTxi/Uyo4hrtmbccEQAAcCVo4yVnpTFNaAFF4vhnLGwXm9Rl
HQimdO0DlioIiuD2q8ZvLzOZ6v+vYEZ+0SbGkLQo/hi7bk+j3jzbMUMMMU8EQXYf2chHkaX8HcJ6
LjCrbJoy8jbOgg+OtKrHWjPOC77mgOQud+c0DSgR9vfK5p9mFflP742nyMt+Y4us0CbjpPVYwY+K
utqxH1n4X5Kcfy9NxyjwWyzLBnlqgZXwU8lAe25r7SJsEngZnt34idGUBojFgYxU+MxG5Ow8XibS
bc3ZsI17bRy8waJvkr0ZaJPXPHiN9d7xnW2RnXVBEZcHEo7KpyE2MXo6+DpS2926nXt0UQDcrJ6x
K+VUvJcyqVlTsPojcEkj91f9HVtIBpMBh7+sppMoMrlnldJvnDx/b0ZmV1q1glMTXJLGXBxKWyNg
FZZ2neWfzUOWZyRq1aSijtSM/w3X9ILrvsNtRGMY85pN/X407Ud6tr1H7NdZ1tWHIbXsFrvNQ2G/
J4ykTj15XdjwV9KrHpDSbrFPpPdblHwoDJkc7eyUO+kzS0vgYX1CgKqZHWmZEd6Z3rWIMzMoAEmz
2u4fTUIfq6hOjnzTBBVSN+/gsO8sY5z3o9T70xgxEMSqNtAucZjnlLdOHrpJgSgV6TlCEgTqiH33
muMX1F4N5P2pBLFZ/KQYcDZaBQWe2O+9I4f3HC2VxmuUWeDxmMbEfnXjjdsjcB7Ytk37ieQHIzJu
aLiNLV/CP41IyG52NzsGKw3KOxgSzXzL7fp9qHWocIu2alitsPOhuSvG9Q3O47jAeuDHYmubzPet
sqXccsdtN5mAQVV/h4J6S6y5p3RdYx/F+2It54ZVaZSuY8IrK0IAP6LDTex3t5nKBtILh78ZTIin
Ax9mYkCyS7of+NXFGhY8rCM3FNQ29dPRnbniY7ONAcr3j0JSLGWc4KbmidCANNP9st3RSYGmtatX
gXuboLCMLcikclb3so0RlSYXqyXTQ6sID5kL72UqZgesQcahha+4Izi0G6zi0C5vrdc715osdfY7
gP+rxg3N6Qp57tCtOVi6TSJNC6yPDVOo+3O/raV90DLx5tBYY0w2Xsk7O9je/HfJMI/6oG+23ti0
gRTTZZj0f5Pz0jtWdHRSG+IVHuG5JAlH94GAlM2uKvpzYpH111T3aFpdQmXyt+jZeOudf/ZdvBOo
tcglY+luRazBYu1mESoRGDpHqF0vJ8cx3/SazsON+ZSWdLeAYsltbIAJf9SCB89CoLG1BBEmEZZI
9NfGwiwGv5+WpGsYH3qPVJB6ZujXRd9WP54iF6w0k6uBvReAz30icHBDWtMuRfkM9wvc/kBWCkYB
F423xRKV8rS9LY66zOwX8SRoL7PwNrTE+DEECe5+Y/5IuCjg3aMLLjU3sHySSnsZ+horG6ZV+ATs
5WzK+lhwpVBik/OHm57E6rs7pi8TCORoZJzdPTfSHELDy4xwGj6nGNvkWLm7thlIQ4CqiiPsZdWt
J6t8P0pJMho87Z+Q5bemtZcEFzK115PnrVUSSmG+p+TLqNenxyfCJ2qyZxqCsHJgcPks3vIEHdI0
1Fi2vRJ7doSQAAL6xrNQ1IK+RPy99EBfY3MriFMwm4Hi1kwhHaNiwrfWbromLcNxAqJg+vULWa/P
tuHdhTRJgez9B/irgVbYA/vLiJZoLcsm1rtBDOnLj++ubzxnK5gHcy411sUa+w8Wak7A28ZASmYt
vZSzq9rJ2OKK+Ed+ugttlxJn6WB1mJUkTMdiDA+IgGzO5HUwwP6uLauvlnvVuf/anLS1gjgeqeu7
IiI6kndor0fedY4fBpvhW2pPcmfM8dbtF31voCTqjemDYO5pwmstkh3QOBujXAHz2aQAoc6MEMBu
UH+u/wWWtmarKo9E8NJ9KpTm7Y3EIxnbpg1LosSnVeD/qrXDArAMxzcozfjIBjJIaevxfiGFAsK/
ybL+rkUR4Xh/Fb6ukIOEEUV7phZB1qfR4Zvd/NP0EcUUEGjSYNYRhl254TQW24pzDhCZuemRW/NF
DnvgjVCTgFeMLBNlTY+7WD822RehRdSAO8KTnpNz4eOUs5qtPlOXV1X5Y/hHIrjzVchy0bMGvzup
E8v4oDNo2JRuAxKrHvDSUywLTM4+i3LygOMomNRbO/ISaliCSWw3yvmfreawLjXmgrb7JO3qh2XP
3hqNF8W2fDN37Ufman9lQlC3MxyBRgZ2xmjSTmGWgb/CmJjkm7FLnjHLPEpK97bVUcGtOSVQKekY
IZqpdghT+DsbMzBoUShp20NW87qmzaMtCcxB331YlLnv5RV4AurPhMa+cdObzYaoj1S0nyr6o3w+
wHSMtrDXWt4yUlCJTkoqH13lgBk4nX8jECl+buEVFwNWwKI40S3juTGwsHV+Twgzs4HexFY9EwFy
UAny2pZo3snIj0vCU2iB3zsNw3wt0iUK+EpyQgzFystQPpavI+/Le9mYxYE64I4dkssdt9HEmkC2
FzexCTYxY+5KewkFcYepz7yJayLue0YS8oBk5VB30z1Odcjnq65ulsdCF4+4tBlj9lCKCB/0sw+8
j69GomEXOzSeuvV43YIuoRgcbLAlSxSCkmfOJ1b2O4K9xqUhHIzAtY2vKZuQL2BK4SeiiBVY5An9
xXWhvoek/pdgXZ5yvFz98M3uAKUcorS+b7+lIMOSlxhuWOpt6oVg2Bn74SRW85CB44YQy20XNWQb
RmtA9JIByG/Lvy6NhEOeNMKB+p+kN8HdTg1GHOVZLT4db0rP763sQxvPcGcDilWrCQe/fCBd/aMv
faK1dC9oc0FHEa30QyLWhFA7fLUoFrD0bienQUP8h2VDSgKYIKoU/ktW4WJJbLJ0jIgegpRTx4lD
Jp67NFtCQCVMmVKcGNIVJ+WSnOqafNcSkx4rfeI5W04mR0FZ8YttM+b+yWocfWumiJYruRy7rnz0
bRK6KPI2zPLCxvWuysHAnfYkSuN89SXUWrf/9L/nCAGWvez7adyKaPgenoxiYYIUc7635FYsaf5R
2B2WzLzm7iMNYyMmP8fCVT34fXWLDDsG4z0SLmDfpXjAWaJX7a7HZxCUWoFoLfa4bCVGYslH4nDu
kBbKTLJePoYiv1vJAobRtT7Tpd5X1YL1bsQcqswvE/FfUOUVEJoKVQ+0CHfu6jBBUJGVJj6RXpyH
ShKdS9CuHPHI6+COrT66jz46yKawSNeY04+C0dgeF2Ia9Lr+ntUf8MIJSGOyoLFBYo15Hc0cLZWM
iLMm4Hheme/2SkHtBReD39A4d4TNDnp8rJ/i2rqSSllQQBHdHefuZ9qmNSZG/8WDknKZam6sbNYP
uHd0LsFk8bSd0/ETe4N6lqX0flm5sWYM2TChaB6VhaRJU3dCgaGS58WDkyJVUsWLZDh59/nRIJ41
iCE1ks64DRAYRXuAbsmWPDHoObEdNHCIgsnjxlSTShCMGyQJBQSJ65wyzHxjkX1GXm+jQ+62JMDv
WWHB4850e2skxLAUqnhNEGImNgpm0DVhvkjsNL4jaUZyjgaFe4glMKmU+hqqql+V1VL7Nt438abq
DUqn2jgc86HH5BGwcs/KKkallNlY9JnDXMlHlMe6iD9L4NhhRrNcaib+YlVj1LZZEEdYaIeMmGZ7
MJptgZnyXOn6RbjDfKau946d2zcbp/piFXQQVeO9ymlEnpwMh0L30iBnLH+UtccJv2jxwSOBdpbj
nuTkFpCxe6SRYK6AfwlN7cwP0DFjTkbsvfgRTF00X4whKwT52LjBOqXWpkAUcRiU9ZMqyt3OEldL
7x+0hxx94GHRx590as1d5npRuFSPbjM8wB1LgiEjgggyjbykNLo0gisGvOEgzUmGcKrVBog5Shbv
ejQwKxaNA8UBoWAh3MCPzZ+Orcdkz9s8GZGQ8ungpgprG6WalZ/YXrtIn5DxuJYu94NlXovpbIzR
3nCiLszhBtZ1/2rGbXtylcuCbEAfyMe3ltD7dhiijeycBlmyPM6Lelq6AniajyZKy1zqXPfpv4Jg
6ccXvRt0BHnZr7NATtRatg7MrVgYlANTGIH6mElcIUYXhxWw/XwJ5toURz9BGegvh6lM4jCyBRok
BM1y1tlstNZTlYtPg9XXIba+7J6+OSEmozJhI+hViWGSMX+Lnsleez/NqP8MTv+RkZNYRUa/BUML
GKP9ML3+NdMF/Pm0JC1RfCifA6kjdCeIoqreDn0tQ7uPuV1tJvEu+04CqZFMcoEwL31OBpp17Owz
1+URRzZBvc3wBH9eMTXO35VT9eEMSwrfr3ag1ATfnwfzgmNSUKBOzpUFIIuMSNuBgf6NXPKYGXlf
HF6HHcuSPBhy8Q///ouTU8246VMSdwhLGmyPXYCQsgwQJ7eMpJO/LNN3qkRvgnRP29Q9sy/UDHk4
FNkzIuN15QrVEpPunyLKf1BVa8HSa0bopqi66/NoIkydqQgPFVrUAOAUmbu+8yXd7tUwdTvAWHNk
Bk1ICKb6uXXmvVAAU2sex877VOLxP5Qvn/02KZODtPvXBV/LPq2aI7IgpGoYJjTNo+CwEU6XJryO
vCWklhcOCH+Fh4ACrev5u+vMCRpme7tWJ/EwzfGL4WL0XMVFh7BUFZy/k0PH4XnPfjo96kVz63R0
8kU9GkHujfpxaWnZBhyAmm51p6i3yiOKuyBatCfLVPnG8qLbkFVVSEoF1i7etajTtswvbgl6zX2X
UR3xcnyvscpPFSXUTPhvMHSNtutLvBOioylN2/fSCAskn/yF7W89wGLqSFRuvb+5hISHKs7cSRdC
tuPZf20mJgFqOp5ztclT9HxQMDnG2bUMVL3CM9+XUi3bWRN9YMrywQSovXgAUy2d+aovmo+BCgB6
mvnIEH43lRzg6OqZa4m1BlWmvovhBzEajd5bDHdBm/LPQaf7o8HW2sS9A1x2JmdbNy58jzdr9IlA
NBL/7PkmmXeL5e5VGwVardYROlesiitQTTMbNv+jePZNPz7zhr64Y/HKxftX2LY65RZHoGeu+4Pa
Ecd4giJT6GA0e05vvK+rvkBHRKpeddkgkCooHeAKbmoT30pBKQigGbpJrPR9ZrZ7kb3U7mR/wNPn
jjWgPEbmuMu74tPUrb+sahTrnazbWH781lTGs+/Hj22CctiMpjCLSH7RZEFKaFztDWG/TB155q75
6/vja+NqiJSJHF2UALUEiRLkrfOLahdEbeUDt8qrT0z3gikAQsuSxWgyIJzH9dShlmxZu4V0nizn
OoKPSUZndiqAKi2sWucoYpUKXuHQEE3MC+LnuruJCwGUfenWQgMa0lKD0Jnr2+goTowJbNE4ts9m
kWD8ZkyRFox50T6c8Ggzc8A9kVqmu/+2KZJ3tK+rzUdsXH3Cwp4+DGl6Ek6EQ3nyrwRyHlMFC6x1
6ND8XgJ7ld23XVM1KsgnXILA9HK8jAsDAf7BazcXESGleB2qHGR2u8YPLPI94gzcewyTWq3YCWNF
WKGFNoYVmtCCkqAsDyez+3G6xdwqnaiynF7EcPN8C9AAuEoEwsIcraAjvGGwgqZARZ6kd9So5Zax
uRamrLyB3+ZXIzcf+jLN9iZ2sFyaL7nPPG+dtz/ExcJIfP1YhQ4hBkxoV6dE8zgvzjTumoRzjDz6
d42oi2MHepMhbIEB4D4kVOB51SryTh3OVyvmIh32pTs6u2TiO5yi6TiORM553fhbgfFG/EqWZ+Hr
DzyK9avtsbTGX7WQU7tjSDFvuy4niLvnqW1znT7Zke845L8JMHmXMYhMOVRvcTMitZ/KRy7mPGSJ
dctHOsvExWnVD9zcjWOqoG/L67hefZlGsHspviEOkgdiQx6s7oZJS+Ey0KL6Qygv5x2lGRsekrMT
fXxBMV0xVwYlAnk8d5C4GDMh4C6D+UBf1qA7BotxHjbr72jjodqUiaPhTbdfBCQpmAktGXnirR8F
oAzPwAhisILULi403gzHU8lq34q6T2GLH4opshHzkUjV+Y220xth3FiZp7FG9OIASPgXnDL60+jd
Ltfo6lw8EjN3KmeiU6kwSskpuQB8YADYdHu5PM5KHSej04PWTT88TeJVNEmpQKBpVMVxSKogRkDF
3HPJdyxwfKbmcqCJWewvkntfmpo/ODGX1yg2H71II5qhsP+ma4zHqLOva2oWmy6dJg/FbfabzykV
YewN707Mo10Bj54XhxRP/TQv2n4YialyHfcjGlrCftkE1HO10S3zkkgzD1Kr3tkQgJNp2LkDe32R
cekvqLJTv6XBbPCryA5fRKHZrwTwtkirqKtBSLALqOSH3lcwqFB4ipmheqV5n3pEsnU343SYPrls
0Tcg50gzmwWT6dF7FtlPGQ3XzK12yhAHFAWPlbV84sQgxcKC1UmcEqyL1Nin3UPro5ajjbPDUuvO
qtK55RFswFfhf91kJHAMzXPuaGQtNIgryaFtjwLF9kb01XnGk7WRlGgyQ7bgpQldGItI19Snwyr8
i8UaIOrHViDte9xB8PLbmlY0nb9AOjddRC4sQ3KpkbKcXUY0AptRCha35e/IR3I0KrI4c3S5VHPe
VeawCjJi1TfzSPKSQa4LzP3kG8owqoeWu6LCBVYIeY24Axidz2E8kjonF+IDgG+DN9OrV6FzfnZE
rUIxL/85BCyULlzRlkzXcEzZZ/YVt8nCPDdgA8MmrB9+bCKnXFvOFEdwjRbwUbh+so0O8wsnRbHa
nAI1uJcWlkBQS67thuoqH40ngwRQJ+EKH/yzGsx7k5E1zR5P9Bn6/ezOMkdsZr397Opqx1tlbPRc
8u2n0Z0MekvYD/0sjqZ4UcJ5ZxkEFJqQDX4oD/8UUZKCkumGXJ08U51jnbSc8lrkrnEYWJeGZPde
8CBSgBKQt4nGeRtV1d9kZESeoPzxs+WdCeHrRM10nfxDtfB9iynnla635mjf865Xz4P6MydQRuqx
uzkzI3ABAKfPo3LPFtA5pK32YEXZ55ho46k0HkEGuc8tYwhc7L/N2EFjtFSw6GTzRNaLOZXTyS3x
GCLR4xyzg2jUt2UsQluAnyD+K2Syhllyeq10mAzxukMwiczTi7PvjI/GRJnajgUWFZ1PWBxS562Q
PS4gcsO8mTo9WhdaLWToSneqndRQKKFAKvZGlLdhCtCvrUUWgGPg3dMzQjn6iQwxj8nvSAkOICCJ
4BQ1PDSbuHGpQ/OCFVAHW6lH6UC6NYG/1rzvhvpqwfrYEHnxz52yFbuF1y1zobssDWj7cnlw6vbB
HEaWgQx5esm1n7TlrpPaEHpFDXFojo8VKSb5SAtiMsgB4tNBZI1f9En0W6ca32TmphdDM9Mt3oib
pfYGfM02j8Mpl99m7LVHL/JrtBPTa65PCGtamh7fPQApPDZlf8E9m9Lo9aADGwOJjKje3C6+42b2
A8vV8dh6sFrQ0/JJs2KvrF9Nro/mMj+j7f2HyM/iYGi8sFcT0/rmtWI3ssut9GueFFINDCqFkbx4
M4WDkbOzGxSy78wvP5eBqwgjIFAfxsm1fjaFek7dbNmDFztopo+Z1pjRjQBKB629A0xfH9IGPLDz
5iDsKfEYt1H0ubQ2o+smQbeczgWxiXEYD+5ja5hvRZbKzVhw1eSRtWyXTDCX9bGLpQMRhjFzgTzm
aIhkjWxIWlRN23xNVLEsnj+XYgYQEnbd3C9HXhPB86h1zzkzbmav666ApAaTlYOZ25cYqgryGlKZ
R8/eTmxtMX1pO7tPHsyOf9dayV54T2VgDKjdeOJzUHtbQ3N/wWqd5tTCmTVDZG61hj4cCYHZe3Wg
SlRkmd0me66Xp8qKJWMYNyBkjymQs60N2W0WfpHNKI60MW6I4P2j1OKn0qnfXTjqqwmerS9c8SCa
ASFNdkMcxnL2s0SesPJrzCtnQlzdcVfp3YXtlv7AyBOcVUp7An6rdOLh9ttW2GBpFFEF1CHy0Hnj
tvOaTrdKo9S4bSMusYnlEhhRVLsujztjSFQTTe0FU9mys3Py1b9OCi8Dtw+fZTJEn0ttZj8tVqOz
a331ttrD/yebp7pbXN1CghiqOCdN2YwBKUmkMZb4vSxFLlUTBWwMFkpPZw5GG4CpXKK3WnQm00fG
NjZTW4wIv6Xo9s1c3nqVvKrOttBMeHJbyWs+kDqUAhvTtnp1HlCyBN7SQuVSS7vJiYJnj454hg6E
Ee2vjiE4dDrzgdJrr80QdrhgQX0uyVWUoHvlQjhKxubI/RD+GOI2rE+Tzp61aU4kQCxF+TlIPs08
rr9SncArQ8mw0zPBuma+Dbrx1MTtC6xYxKraeM6Yc0/uCOoIL1yir7Uhp3GxY4VHjco8Dpz5ssUf
99wIbTdF5NYoEEobE77SBmnh8zJPX/OglehXUJJETX9ryvaemtb7EPv7cuFSsXpwYtaIXcowHheo
cmXRzZteODfFiGfDvHFjRqsgiBzrAnxvYI4RORcOSxdrwQwfg3lI0JmJHEb2IiYcoWRV8MfhlPPg
ONW1tk1ITdgWU3EsmUeeEW/9uFPLZ5eoLhgb/MYlAK5y1PydVvxhkMWWsrtmlvjKCzZZhjSqI25a
jMq5wAtW/Yub6kyX+hV5zbXOfPiHFAYmV67rUOR76Z8+8Y9Kvk7TTDBew55ZVFB1K1rzskbatkcf
AYShB2aAxCmIGIEYpfaw6PaXS6FtZzc90fuznvS/ivMw6FX1PVh/PYbawEctBNFY1JxhNEI12TR9
JM8hvAAy4Gvux5CVX7N96OoWLRF0fzmWEx0PQYW6sadjtEPtPuOW29RTs68X3KRZ7v6ZCX3EXMoK
eNGsBacsOOKiA6c6ZV9FRvno6ego3JXr794de3ZOxrPD3JLNObXjNHQ7IMiBwH7/Ysp0QBLj31KW
q5sxZ2iYmfhwwZEzwT+Dbxt2asHT3fhveTn+1fqaqXbmn0f8tmEdgQGlEub0s98U+8djnDGcN+mv
s3gYTtjmQseS78VMCmDtL+920fwx+4knNu7gM/E6ZT1FfhfBDfOtIx+qdsma1WPkQcI0nXVPx9pJ
ouf1pjGMo+IVwwt23Vi9Gn7K/65Vc+BPdyMDndHb8mVImZIrv3xotV1pF8a54ugFFfqKfscPsMnT
0BLR6TbZaS5kfkQ29txlBsNym9cVUQoAC+RTdj/rJ215B1u1CqKDurzpoAp22VinF2gpPio019h6
AvMty52hUbAHwLEFqSKGp7P+yVL/p9hcYtM1txXAgto4mrD7sV0GREmgW43LkjAAOBUdPEN00KuC
IgIulGi7rjWGu6yzJ4PDQg6FySyG6YfT7azCvdHtfaiRuDs8bifcxKcSkh2zaxa3gHfrxqkvRi+f
osQ4qYQRyyIfIzuhsokm0FAGbR7aRD6fmVz6AW8jf2bS01n4ixOS3kXCAxcEeVehVecPOZ133bYE
6ZjadWCQExcEhk+07f5PP/xrSt99GLI0wEv1JJ2OuKVlG2XVc02mAoCSmBPb5xuqIncz+tF1FEQf
1exLx94gNjFhkzGkZ0h4C1MH2wir8SWVPCOjw3ypS46uLdzNtLR7Cl7Sa1cqgJuiws0r68sj7nyL
kov6Fgaf1J0fz7eYY3EIrwRXphd+diiSSN90nSBfDAY1XgD+H6b1dWeqUElSeEZz16besL4ggRjm
/C1SoGlMx80PpYs8RTofVP3NMxN4oiV8KG/pOgbUj0yXZMC2QxwHk6FGnDwykinPRZrlOw4rnRiF
/mDnvfaU1CJ9do2MrFda4wL9+yFy6JlYeZM8CjFZVQV7tISPrOCPO8WRekkm+boUvnHxapf9UFNN
CBnM5Wyt/0FAVHmsI+gTg+1fvXrwr5k5nOoKKk82Lb/YDtNj25TjYZzMvx5l2JnCDeSIRnqXL8hn
ogbTqA8wOmt4114U89RHNmxXwNf2KhIMtdm+5VyLO9nE87lCSHQuHfHeF3m7z8p6uSQ2nvIFvV6Q
FTUTQyu568WfZciRSXtKY2e1bLla/Z3tpOUmhaWMOtJ+mDty7xAp/DjRHRDwZ2/21ckB8C/a/B7r
Pp1N++0NHL+6vnq5R5YFZTahgYm6y5IYDFrz0eLRitygmTQPATJESjKI25ldqZ4D2MyFFcygigKN
KwS++pBeSo+JNkXTMYGxilDBDSO+Bkat9UumMQBlRG6HKa8T/D+/43TmY/jTzRDvy1mxE1TNNq7i
Dh18BcL8FtFsbEvhWSeGUwBdFDxhlX0pg9XWPBozwBznS8GRPqDHVZu5MblXUv0Kn9h9tEfx1KNM
jKseCvWfRHLWSh0u8ejgMWtrzp2xOZGQXW11JMdkTYGHjFHnbeH2OduhLj5tCt004UJGoE+oAQCf
tpqTSxk5O3DOzlYWlTzrjQrwfD4L9CSB0MynyYiIS1GQZo0Uxw2uAyJk5z7dKz+6cCjTUeP9o0lj
1Fk2CPbJTgh6l5+VuKwdW0V7OmT+q98ZxqUV5KkXo7YXHpoS057eJklcSQr7aqPHEBXwhyJ2cuhm
THC+VTZ3j1ZnEhlZQMUldMGsFmObATPcObi5gw46NLsw1OlJHvMb6WlgD39shdrMpH6qaubkPfVh
CJzy2OJICgjDZrZZng0hL6O1LCexztxgo18Mq2QKqpiNrAIvP8rCShCECBmv3EHcXm4NWbCmRJ2X
KX6jafC3SPV8yS0wQPyd09EnRm15ThMGkeZwSGb+8mSwyj3KmAMRmWyEIvXcQZ2C9pegsT6OJtVF
B62J+eF0tBfIsWo4WuzvshkDupiwp1Rmc2+LmYt3KA+l1pIni8FwQ0IZEiC2XbY/veI0Y87j5PGu
BP3GiV/K3QRgWNO7iF4j27WTovWxiNOLObYYeXViF7G83vBJI4zKOSVVd2AMzIRHIcjBLpqhEtIp
xYYS5WiqhU7Rb9vZIqqp+UcwO4ki6y7STIe7r6aSR4U065hkAkdwKnFHEhNk2+TbyuRbJLK8Jtmy
64c5BWJLK5G2dha2vX9c2OceFiuu92k9/W0He9ss5qtu5E8Ze4G9K5j4yYwsSvx1Z6NymON1MQWA
/TfrR2CKNtY23WQeQpQzN3Z2x+9B5lGBAzn6tCfB8O+eaz72k/ySaDGHHzrGyG6f6F8ocO0SDFmF
Dty2eMXMB0IG90s5PWj0xjtjeaQVr8O2cm2EU5yz+pGBK4ohu8n3Y6pfmCSRXWLTqXQL4ZV+e0Ks
bhwX9Z0oFmay4UzpcHXkLlgdyfLS46QO7JyCtFmeTBuSKEs75H4amxkx39jfh7adoumaHmdMllQH
1Ul4xa2DNoFkDtQngRoV3uZZhExhJ04klcPxUXtHxOde+e7FwxkXVgujHjPNflWLqyGyWgUaAi9o
9cuJmR49PtoMXZ9w051SOhqx7s1SvGOVbb0tY3P1vUi/7U2X6Wo8Om+c6/tq0GCJz26yTTFIco2G
U4rOMUnsds8A6NHVxnd43nBdxvGUSuehnbw30IykT8lVl7sglSwzyntbIUOj3Q/bxls93Z9igSXF
LmU3YABjpPJb5mUH3NIUG2UzwZg6ZBfKL44s0NHv1l6+m+fVZjocYo+J+GolSnKPyIymkGHuRL/l
lPyuFfRU0CkiuAZqJRB1RbHcFnNG1T5UMICpk5dFe6hr82NBzO+1/nwYkWvgEWVPxE4fbN2YPYpV
XjSYxvF/1J3HkuxIlmT/pfcogRn4omfhnId78IgNJCg4Jwbg6+cgq0c6K6cnW3o5JSlPMuuxICDX
rqoe9WFzH/Fbk/gMaUfOzsIAl5lQ7UMKha5J9u1FkkRPFgySagzuRFY2B2l6Lwna5WBAhAjyjMnK
1jTsoQtDr0mitkOBCG9Q0zz8uNAjF1aDldybXusGXaRuGBptW8LXLcY7YsT+wTeMe9lG104QP80S
51Xv5Y9nsm4xYBmvZUDHu2E4l9E3Ky6ikXSUhpEKSvKyRf7sq/ZGiYY6lcVwa5OmRIt0pysELP0q
4+SrxRt4+OO/XDxUIKUmA3rIPNMVmL87KtuWI9Zj+n41rtHSeR1J6x0SQkk3iELTzg/VuEjnuwwy
Kk5ohxaBQOP4QNMSVqbWcw+x64fnTkCR7gDTO2F0Z88rTUmM+4sWmtrU+wMoJcr7Go49ja4PWNeo
tyCJQ/EP1XxnwhlPURu/Ny7TDgulPMXj/pPr7bPqMv07cCDzV3p1z6O/mvdqGlV/iA+dwMDbzD+I
6gKQK6XlK7gwiDi7VGPgM0rvyQRlbZVTd3LmHwIZnKOkyY9l3dI0paXGoaEsiXgFQtcUlsfIbY9l
EccL303QZoYHZbZEnkDT4NLNKfWA79lb1LmoVnM3MTudZZ5hkCvczF8485a0TlP2LSPDRWTxUDHO
ZhY967lzLDC5Cvu78Mz83ODLT+cKBgO9CtDt3mlCsVSFoMnNgzLcCPdncuLPwqVmNwdYg6Z87Y0O
p2IAloaE18oV5laLEFajCAkmvYQ4SCyXzgkvm52mNDCNNHKtoNS9VyMmBDvvVjoOLH9gshkHmEt5
gvcmYmF9AQ7XITuHt6BCUak63rWuY6dPej+h0li5xkCJGhbXbN2ZbBLmrSm8dhWlNcItXwtbxkd2
Rv6mtWR531hevIQy333QMrKDUBZd7NF6Gc52YJ6deXwUT2TdHibgYF7PbtMea1gTznNbigmWb3fF
SLWLNfNB+jhFSpuRYqrKp7Yxb6EMMfSEw7au8l2Z8zq0hqXyDEhYZG1CamIWRQreuB66JSWI766I
j7wHFVZO4zlkx7csdUPtqF3LVhwkEOYnTA1yXcsMQwx6Vzm2W8xsHB74YvKYoOLq0vjYvviIF96A
QdTgsWBd5tNCxKW3bLzigD8KMVPq+zhMUSOJMW0GaeB8JbytFe6xoiQhSR4KKfj6M3LmHUuFQWb3
tovRSnEU9kqDLtEIRFXoYObpL4Zm/w54lg1uiASP3y43cHpYwXynBdoZYi3QDc08DYA2FnGf302K
Ag6378trOSbJMu7jr77mClgSMKr2iNuBB5lDIaRTsEOSxteWVla+GQkeiKaHhejPc3c3IuQ1aNs4
S7RLFTX2Hok5pcqBTBcWqMb2mLgLThiFw26kfm4wxr9qOcStaSrrg0QtdOv0UkqB0WU0tWUyU5tT
8waRwsW8hUkyE+ZJlfYBA5x1HLP6K+RWWTHz4sniGekHYcuCZ6aBT7eCNpNV7xCHybjk1qketGsL
87nw6LPVBcp4o658W+8o0f720cZPCHwP3SS9XWMOt2Hgsq0ZCTh8DtrRSIRLBvctLIwv1fGkbutG
v4gehq4aGTg4Q5x5p013R+x+w8rSzNfOHD6qYFZXfDopYvQ8SlTYIxbuG1Oe+xHzL8qvIP37ebYN
eWafiL/Qpq5sD/uSdVTcLytMiU8h1T5p6oJcp64EmYW7CGzo0i+BVMrcW+lqBvuODmcUYxm75Ka9
Tvfwt+jtbQTVspnQY5iDyuEI3o/r0v6AUB5zL7riiQwTERw2JJaOwwzGxGI0jfQWkMZfNS6KwqT0
ra+P5BqRsrq62KSkK8BG4pWvaPng1Yk7p4mwm/kOJ1nDK7FHav4Hp7y+4iU2zY2D4QXsh1gHDcKo
N3U3BlO2EpZirmTDW/Ly8Uu/O/jCw+5Ww0VwGnGkhdlbdWF8daKSvaZoQMJM7YOdLU3diS5FRymh
Xrg5SELn1GftuNRFN+7UhGFcTk6wHyaSfZOpBOt3BokoVLSv2PkxzYyCG4HjK88eDQ2UcDn8yHil
6JyhXlEZi3LS1CqZCuMYhqxdCex093ZsnQTDzyLiUPtkT7Z+tlL9x8alf/AnO17DbH2zOKZcYmZX
ks2Kc0Q9Hkyr5hHVrXybHbL0a5STidrRKjggYxekdzMfoZB1t575/dnNqv5sehWx+W4f70rgp5Rr
V5iswm1YEFtF0+8OtdMC4jP9wzDyyCG04a4gp2KtEYm/bMs82UqP2dxjqbVI6ia96OWbyDvjhGJf
HWhA3Xpd2p+oiw1OdAcc48C7adAqT45obhUW932aCeaDgARaFG45DPDKYQYNcz99q12duyWr70rg
n5rZUm3n9WgESvSnViRvA1G4vfBDfW3AwsSRnQIX7INkpeNsHRwf4pfJZOQXzhEnX89IYyb75Ie9
b4gbtXodszB90M6CRtsD6L2CYyc+DcKgmJRqj57gxLlLJG8jylSaKUvesG5/QG9NT8M4spKiMqid
hLqWqRhgrEf+1qhatO8EEneQEGEKeHuPI70bXQRKv0nrTTMiwKMejgcY/cccBzWp/zjh5Dh4R8Mg
SaTJomfo4DEEl8mjM7Bswap28Q5aZLdsouRSgfs8J462CfASYu0U52L2CfuZU29lN1cTmc8a5XGc
AKKdJ9UhzLr06LfNW9vCEhmoESqQX86aJ3b2KIlhNU9KjmLFY7laOhmdwcPwblX92jEkXtaS2h7f
J23HaXDBapVyEKe8TvUnUyjrXCpxGHlxocYW1wEcpbalor0s1Ss2ao7DdPxWfX4vsol3G1QzlrT4
KRLiAFHIq8HkZENjQtHyJq2Eso4sCxY9KfJ3pZu/nW1BcqsUcwLjVH+x8ZbOy+EjbpQ3AzgsSliw
0Pnihdm4MRuEceny8SqH4GoT/IZ2SnEk07AEfOA2nKjRON7K0n6EGnRpaSwwMoErFQca61p72FNP
UeNOq77thIRwLopvFoOJxorJoqdwoTv1CWtBvkyilQnndCkji92GABbaoWwvY48XbVQh07oGV0ia
MzdgTUsbfCAC7Utv+0vTek+h55abChOySkixQNznhA0F0HcBoKuy4tqR4bXCodoTwqHRxfieLPNO
WtNbT0QvMKJfszRuqlWLsrbfwxTzhTc6jzZhFRibYCB9MuvR5xT6H3WNpoiyVS5qgS+gbT6FSbNx
B+WV4Gzu8bNNqT4no7iFU/E+Yy+0mt1Vk538uudrg1oPxbjdTzS7Fcrek7x9dcfYW9TSSfC8+I8R
SGoipou+S5pViEdwYdrjjeOMa/Un7s+9ToMw6vXKqpGUrPQnbxPo0j22lQp3OjbdVRaNJ7Oi360V
GsVlGikBQ9qsV1T76iqwfvNVIye850O36FT96KLQTLghSxMSjxijA+GXXUJCi5WRgxqDK7rq2jVn
MaiOlsbxtZgGHDFrDIm8L/wIjELFGkLDEhtyNMjRhFaBtF1IhxSoMAFdk/B5qCfSnR1B8jKbcCcQ
zFxonrUp9LmfVpEw8Cj4pTixthBjm8ScMQPug3MYsv1YmVxugkhYbt1gS1xcCyg39SNUq+VWuYb4
QHklSXA7eKTUmlq5uuRvcA9y0u5cOZs4odDonFEB97ybSPzkRqYJydtA3fAwiPB6CzjWtdssuocU
czKBKu9r4NwM3B38RVeFt7b2AIVCF6hovcBf1qacg6UFyKx4ApGSXVkl6S6NaTHUBAsV5cIW66o1
Bq6IsNNWvj9VG4AZv7XOch/ux72MKyYyyMsB4F27x1MgS32eClLBqm8w90w+xHYglGM+4xjqHq1w
xM7PVTKF1I0JW7WPuZp2U9jemCmfO24auI2o577FjJyb6Y6TXbJsqJdcBWylOBXGJXtVWAc1ntOz
qQZyV/rKZFTlLtR3EIE8/HOIE67fDa8c/5ZQfLoPmjtuFRjsLEu8PU3CfF5DRlXnQ4UGe5iMkkAI
tHcMYxjl1k6A45H8gdYvePKREoNmULJLRGnfxVngnvVuOBkxTUI/VZPsWQuSFTTYBVjenRwgH1kZ
siIOwKuDUclsCUGHhfNUaWRBXMel8N186gYcRG0fdgedDMsV8e6qtFEtS3I5qzZv7zU32raGvomy
Sa2n82CxfRmHa3jge7XRyWgU7EDXjiRC3O8to31ohunRZBe3wrj15RmYckT11DekLpTBnkOlD0ND
Y5tXWuuJNznmG+2R51mBohM8G1A0sQHr+N2jKlhlHVm3tlg4uvbrlRz22BR8dHp2DIn8RXl1jSva
Qqvpy3PGrYFjFNJY8quXGY2pfrltauLlukYOEr2s6twjxUnt2YEN7LJT3nWQOt2qDi85/u0wgk7S
+Q5DKDujo3hD0GX2H3pj00+df06SfN1IZKDQMl2W53zAU223p6HfOUl7p0HbeUrbGJR0jkwYJfzm
OJwTozbMAp43DCq4PyEr6PCsQXhXnDK2XcCXGsPRa+aq5CTZ9BJ88A4T2MMd6JSTp+n1wU2zaJ8P
LJ/Myjs7aLs+5zZOTa5+tCxOH04JHznV9T1rxI8qrNfj5FEMPlBoAzCkHVp17oP0URQ+uTxrwCxQ
GOXJTGnJHExA36hv30DPOXoiuUEv+CwTGyWMJt64riT3zazS4ajr7WIVVpzQha6GU4WjjfbObdAY
fJfCTi15urMW7bwEVq610f15aCOzuK9qdceeuHiEVnpHvyZt9f297tr+wWloIAhHGi5ZXVlHr52K
jWsEWMbSYm2PYfYsfPml194xo0b8ycKhZ7jeyF2KeaRKLPJbEbB7htO1G91Z9F+/61BWADNb2b4c
ss0QJ+n8bqY0qE7Be6vgWhp6dKBeV5ymcTxMDd8LyDPWNrI45o3kWamE4Q4LijvPsI900r+yZeh3
QWvSYJAWfPU8ziT9OPFoxRE34yiZ6TtaIMmjsHPAb8F6aBTDrxHrexoB5vJBHp74mE6CZrosIx5I
B0LmaB2YcURMyCEphI6WCgXuUlmBgp0WSq/BY4RusOMDxu9UMzno9EUuVNxbl9GsdwN0s/fJjPY2
4J+6cyZyd854GlpjBwTtC4vE8Fw68a2q7S92krRDpOlLgCy0DGSUHOJG3AYe1kfD0yhNbiHdO8N5
GBp6byfrgdM8piRJU+gQ6j+OyemklQXyVu8ZWPepH2b5R3gCr8KxEdkq4nlBPM59HB0ht6YN9bwK
TV4mfXT2MudZ663wEowXytW3gSjtO85/vOXiYsBPkMYXXja7lOKmbVvq0Obm+RhMj8JOmGE00zUb
ZAMLez2hfrCrKc9Lq2NX9eZV52pfO7njrN3WISgepae+s5J//pBzBkAb19RCOmayxj/1VWPOf7Hj
1FqlyN/Eay1InaTtWyww6z4r0gcZocOV5bGtuhGe3mNCYdU1mn9g2y6zajzZXKM7QlzhuvN93hMU
Rz96LeIvkKJoVRuMjWUCS1r4eXtOGmK7hd1uBlV/S5jNhzq6WJpPrKpqfsK8rQndsKghl2MQqVql
LGe7ul7VyHWPuTmrRoNxqGt6MvJ6GjZwXdpL0gYfFZe8C4/YMA2s2MAcOsp0l8L1n5qY0reGxEBD
YcmC7SWmto6Ho2dsVaO9gD+KYv1N9+oEMX16w9b2Rc4yVyx3jFb3Nr3VYEVhvsw6lvcqbDdN6MeL
RZv35J67Gqq25HbQpxUGL/GDSWbWBI684GfnrzH+ZL3hHI0ooC09sesNneMF2X2jv3oxTYs6oTgz
1OtTGro3jV63k9aF9jZh3cDuublKvGPbLPbufa32TmMgX+YbmtX18Nw1NrZJelcVBOyz5WTVVvVM
x7QfhLr/ZrvBbfKIZaaocmtPlLAeRBqdTR54GbnojnaEk/R0PH16itMeQkvoZmw0AF14chDrJOfN
nhPygWxAMUFAWtyOm/MAQHnRiPhLz9EFG3in3LZHPFPu0TMw4yq9vIoCW26YwYG1iR3Rk62x04aU
Q0sEAUwNkCzq5EnDjckKPP0C1f7gcQDIa3h/rZmsLEGCkTH6afCHaKv51Vdfusle8G2E8who2RT6
IrdtVMzWPTSo9szYXb8B42Ato8aw9m5yMLSdULcwumemoud7ELi6fMc6Ss0+gaFmeRd9yPC3qaYH
UdfXkB1tKeZPPueHsAEUzneSOEvuFe92g12bsuHxaUW1w6rLAm2P47LbFzimnTVTmn81YwxvQE23
kKuxyUSEHHTsAO0o5Ta3v4MQd1M4vRSEWNauDqHdEfoxMHFtNw4xgJD9SdlZJ4IN/pX3ZlYZ6EgZ
Pu42TKHt5yxwHhvIaqwS44sz0XbicHIIKdxiartWwYyyGmcYxUdRo0m0s1M+wnscTBXWbp+bXMjq
6io21CAI1NydEhd06/mhM9NmHs2Sn9FF7O5M6xVxmZGD0i+U7984xF+G+WMVV3LTFYoBbOCT6OPe
41kul4UlV6PNxFmRTuOZjC4Q0Fga3zk5Pe184sBVEuB7/FlbnR6yFGPYrhT3I8z/ZTW4HPB06/Ne
X3c6H0oyQQVhLww0K5qHqsZFDA34Q/UkAU0f7OoSPcdXgE/qEZOzNQCISL2P3gXBM4jgtZnIHama
i7aqnNdMkG70B8qHtOQLWDiez4kyH1AUvdMBRMLxF2tjg1pMSFUM+QMWpLVHBwy8MaR3F64EKAq7
Sakqn6FFY+3/FoFzrUX6iOaCuyl7r5QR4WeECNEJxm2Tw1caOrsecMNyQl9iZFml7LAA+UW/skHk
p3UZWNCKyZylntt8xiUzF7wt+LseUTu7ZVdo3lqf86yfI7EEOopzxFu8dDi5lDyP6hYA3DDhVHep
667mDelofzfZ8EBLDIdPDtVjTeW1Ehpm2+JFCR5xo0O3chCGHwyJ3cBPIwTfBZrm0MKHHXiQPL1I
OC37ccRgkT5Pcqw3Q51t2SImGyvjnJFDgVo0sof0V3GSaWV210oiBA7eUB+FhuQfP2RjfjG98FQE
mOoC6uQ5f/ebLOqfe+C3ouQrj+KejmG899hz2dTGxNOwldAKcDWX136af8sIDdli6iZXydTatpJ4
TUe3UGxuTA4zQdGSEgYJKVgb9532E3bxSQB9BVqsZPbLPXMinA/QLIfowvxx/nsO5x/EyyId6TDd
f//7vzmmTUzDZB3BulmaJMFm/u+fWMYh+aeyDCt32/vGsPYpVhI8Y7legi/ucqohUWYwK+HamwFY
jR6dVNtcc8N+hW7xPTuVl/aABVrV5sFh/sbGvpXlo+HI85Sl5YFo8BkfRLScis8iVG+8Ku+TpIeO
nRU3vW3X0FAYErEy8GbxSvezF0fYnM1/gzEWxv/NcOUTdW2pQ8WWEvD9v36iE89MN/IGd8ukPTPM
wB2WATnE0cKsgx0Ao95rXzf21pUZQbO+1DFqEKDXCgtmQM+1XVvnoGt2KEUonjMI2eMJZrAH40CX
34ocecTwUc5hsrFilCt7Kj/xVaRlAXiFrVXsHtqAhG3NPl8kNPhEQ3E0CvuQttw0dfWQllg+hplG
Qh/wrTfSNxA6r1qq7pSmzZcR6xOUQLIQ/vPEH7lAqD1GEdGQUWHYS8Jq5/kaOQ+h6i1+aau6Y9o4
mMVW6sAVO8O676eEvzw0DprhYcwu5ycMDwwcsEcciOQ5tRjdo+X/HY0d094Jpi51mF5ArUWMnO9G
z3/cOKUFiBFs0cEY3ReCC/CGNkHdFXsT8i1Im1Wt2fvMsYeFE+NfaNL2IW2NPUZPh8UnuRVQWrYR
vjR2e5ni5Bdwzm9exV+lToIw5vY1skYjSzru9QChotK2sMjgU9hciTJO71Jv3DR2/N6WswxLhqqa
NU/VDzsETW+Bms7+Q8onRwAESB9NbwU7jixND7Cr0ggpDP1NRfoLfDwclKxCeK7pX0NTlWs3s5lu
pHkIdf5Gg884Fpu/v+v+gFn/5a7zTN2D18+eyUBN/NeLMcsbkwvShL3r0i8yMVeULDnhhOhsSXC5
E/azIWVk30VT+1tCqsTCeKW7+LJJRFZnd+i+JyeTq9phizxnQH1He+cIRK45/W1E3cyFpy9kr0Gg
2AQ3vGhn13g3ZEyfdQgSKCP4iorMn1CQkdVm5MGQ8lM0FOW6Ma5bLT0Soph2eo1CQV57DkkVz3Yc
8Jfzchgs/9UZukd/jqKUIISXSES8JqBsgmrh06ibgz7D1fwSj7hTZPMXdu9ZwLVN9q2Sz9TNYA6N
tgCYwmD6919h67+43T1LWJ5JVbkFZnhGb//puRblvQ9Ksfa2dfMa9tGLKA+p1h5HG7EtDln9CGH3
mFzSPWxD0Lo06GlJgNgvRp3h0XxTDYdgp8+xPyartu9B74XBl2ex1Ok0FM4ihuFQls9oeqzRhp0T
9V9BxB2aflgNDFERnI2aivWsOZRN+5JnXLmecF5cqXbK5gtDMJiIGFgAS/dxt6SnP96dDP0ERpx0
xRZlz0f7lZaY3ar4PcqZjtyIgj+4RX//xZpLJ/6KRQaVY7s8GMGFEhf/1y9WIEPNFnbmbQdZvI9G
/CWwFQKqfX4fmnmkQDSGDZ6+j8r/dc0BGRskMLDZtU8jwEq3+pe//4Cc/4LTTNen1OeHtdA98ZcP
qIy5Odj5eFsHIxjiTfThpg9pAjHKVKtKqUOua29TD8BzCt197h+6sn6gToIxS2Liwz/P6Z7bYzSM
LyCnMg7ZApTkZTq5TgZuARSu9ygrD+YM5TQlVFPftV4N6B26BrUfdP938hNHinEs7V8ytzjQn0bO
jvfdqms8wSUPE2rMHmXhg8qpCPXPAbpUnmFgqJUHUHHRS9ohzkN7rwKnvk2Nf1YZAE9bQyBXRr3U
vnOXcBbE2ZepGoIzPkFdzMbvIGW0ybyVYaTbjNbt+UFnVFxvvRm9BQNnP0fQcBCOvJT4zkCfe1el
9RCW0+vffx/Mv9LxHR1ty8J3CKYWXqTxl7IFfJkTBHieU1R996tsLOmmAG87sB5rneRUJvdmld6i
KPqCALsf9fwz9pnoU0oYTBVXy2HGKyN6UKg+grDSOAXEEGCjkQucx3HUgYfGuWAoF5u7a9GJZ45z
k8HaGDmJ9ONTbzNOU3nxlaWkP7WquA2sCFZwVdf439ylHVENNt+cMJv4QpTuP58j/1G0ev3nM5k2
GPon/lwO8+f//F+PRcY/f+2T+Zdfco6+eE4Wv+3f/qr/j6ppCFdQIz4/CP7f7TRn+Dz1R/bnZpr/
/G3/UU5j/MM0HAvhzOAxbEsePFCq2n//N0/+gzHMNUzHcVxD6vO49n9KYE1+D4R0/mfolqAM4j9L
YMU/PNpsLE+HN8Xvte3/UTmNMP6CoXfZ7tL9YFByYtp8iPIvbwnoBFrBJrXHpG48l7b+jAV02HuT
2isTspLdUcjqCFGssvuWghrQPtEBkxQOel97BCZNmHVap2HLQ3nojz5azILtwR6o4zsIrXzdjeHL
lMi3qrGcXeZh3BhmmYTQe2KPd9XgtATWpnNsdtkKaMJV0zO8z61HbKmJ5Ib8goFmhcknVmTY/HzQ
90H3Ffv1KbM04FYRh/sA450ilQAnPCktPmi2R/wmEEBR9F7ZDssXIMDKsM9ZGt5kgoOoDVHBDP3L
xnAi6+itxFwFtpKQR9RgvdMhTw2N28IdIq2dATUjXgBaFGKMtg3VsODxeBpMHkr+8DqxbkGCxO6s
Ru7BWkfr1TPypny1152Wf5lTSn7R9dVuctzPyhpOiYcUDTmHPB2jI8zxcqOkyrEIG3d26v84IuRZ
gn4xPiajtGBGeJS/W09xS1Q7lK1Y2g6mFgChLGkA5YPnkyyU+8T4FjofDRLuoqrkOy8nhPuGSd/B
eM0jwyaNuMjQrKiF43yNvA14pHrqwG1lmvPM6yhcgSD/FsTgMHaAirDHgF88XJocN6UACmlWGikA
443Q5ovH2g0sxQwW5IDjq7PhZEfl2PehW+OmbW7Cp/A0bjf2h46FhLWVsR2Z+auC4F1La9hW2fLU
FaNY9lN2ROC7+UMPt7B+CMeMB2HXvkw6ayAzpYK7GWc+xaKfalZZefUVKA++pongU+Nl1UcoOZ5J
LSyvuqBDCMVC1NrlDVDjdxkBfRvYxy9oA3wBbLKCUUU33hSDhuIBC5h/PWitfutr/S6wIhhrg4XR
Dq271dt0NdYlQSsGnCoe7lwPp0uEIJ6myFWcQ0j/TWaxGqlrg82YR0hv3klABFiUBpkXCeoihLvu
WOY9Vuwv0qfa1ojlBRMW5mW/PsbcNhE7722MKcR1mouoc48CAigGoKVRZ7UnI8Rd6If1b25U5Sqy
QH+piN7x4ZLnjVwHxUOmgs3YN7eUNwgZEMdrX71GgnOkitZxFBcQ5iTLpppxKrDnVLfAgCoPoZgh
T94SrOTMAQZNCtlzSKoWvYae8QwrUBqymYuvjfuq9dNK1vnOENFrFBHsrVH9NjTI4BrgzST6mLpN
DwlCK0qM9eNKmTl7WMrnlV9+dHlx9r3QXTgyfaqc4FIkXBqVYE1bQN2KazT9fmgcOlCYyC2fLsWc
jD/rqUXhBnvWI4fEH57G7Dcak29l+p/pVN5RX/eDoeuhs/oH5IB+kTu0QrqEmmaq/aLT+13CdIyl
aqJaMa+WZg/GNXgwTFPtkeJZhJjxAGQCBEk43MjasjrxowOEtTnZEaxI9yxCbYo3sGFWSJ0UfxYR
cHtWQQlgJPVbtX6+jiZFDIyqEQzs3a535Q46VX1faDB+Un0XUh6/ivxq2E3mD8dKdqaAQiD+X7S6
P+kkkPE8w67twgoWDMaDyovfysD65a2/nqqzqvPyc9pMLZKJB/LbKcxNKKhByo5aCDUPduVTZ/GV
1wuAFF6YGdsYmw6Vk0+xGd/bxEXXvVadxwpBKAGZ2yGlyvFZtebHlLzNaIzRqFNY7xxy0X4tMd3P
d93Es52tDSiLUcKB9XIsEACT37Wqv8+cVCcsVsULE/eS6igHBaIrusyGxElBTUE5LozGKl+2o78v
8gjUNQZNzp45QKhDTxd0Arbe5bhvOrpYShCsODNIJ6tfNQXrNpVi6xfldJUwCdlmojKKGkC8j1PC
wS8wtglmzJkt1g3x2lZ1t7Id/xsydrcaQmLYgfkYOLyjtKZj0qW+Qys9WgEifEth+I754CMU3QUT
arhl6Tcv0JNtxZa/VHa6Z1F+8djA47FmSRBbNEBLvk0jxSJLj4EU9WXfsplk5Z42G1mUjygzG6fy
b+nk8lDyqns7EpKtXPVqTmpFfOdHqT7ZunZ/oWj6g2RKRZk0CN4ZxJM3A20NXfXojaral7Z2V3TJ
zQrD375jaHbDgxq9biVcFrWVCfRR1wjPmDhuj7NuR+eEsyF41S6csl+MsWnN4tKLMzp7sLX5El4G
6752mtwVl/gP1TASJw3LeERrDButvUzq4OYWCgdRJ3HGpM7WBefPgL5xIkWGMX9GdOQsQi6IpQDp
PxIaFpZk2+J5kssWcutEGM9SaciOUjc32CUwl0nLuKT5Pi0m656keXNOhftcetZV71PxQCqdOb7q
p01Pp9mBiYhUaVJ9mnpNXMABfum5YM5Te52RH1yEIefKEpO2a/a8wW1Fk7k2ZYcAGjMPe6EOg40X
I9b0bWnQjFRLEwsvUdslGvFwhsVqjkreayBzl3ro3xnuRL8c/nRz6YLAyrTpGoMVoC32sTLHL8Mf
sYnMBRTGkF/sBCF/qK1sE4ZhtB5oYA5+RY9pz+Xk0uSEa8u+5Nei3pR4X3fEgOL1qG5276RfqARy
UVlyM6mkIx+buqQu/J4xQaSnahb2/vi3eJLRvuWBiu6+78AavBCMrDd60YqNrBjN8rZ6dPsUtz0A
6J2jeCN6DXtYEhMEgkuY9KQs2N/E6uKxwj/VNXb6kl0MqBJt2BddePSLaDhUhB6tivUsB8V9i1l8
xcsjJcGbUYSkaPvConSx/Es3NgBTgsFbu5WUVLNnAK/U+Ma1BvK+MZynVhsfowYGvJB1v9OYEjBZ
deinr5PTRWen1WGxuVl0SK6DLVGWPCjE2STbE1LwzR67epcnfv6Qm+yszGoANRhysMll91jh+9l2
pIZXRpJCsfONTWOSPkYyInTTVdHNkPsa7eX4xw9WYxq7PsOyFLcOpzCrMFaSx0tdjcdK1A7szEVY
N7c659DrNWO3ql5UX9Tbka6j8NkuWLVNyqkWXdk88rsHlqNnFRurzA3wW8r6gGRp7oCFYrAd2KT1
lrrQ1gUXeIqYbNgEgcx/NChw3mZZ/mOZFotvE4qX5TfQHzSoEdQubql++kWjc7FFcWmWFc0E3Csb
mpE+9OkHZKG1LU3tvU848rosAmnqHQjeNLlJFb1c2ql8DaO03RtzLs+2HyMRP9Lbu415FpIZy7dJ
Sj2wRjcab0O2X6QoMMQ4n03k4I03SHNgzupOnet0aJU4SItIw1T2a3fBuc8kDly2WL1hv1cA/wyM
OG1TxGtXRL9AHzBRwgaQhN2XRpV0aynGk+V1Rxb0V4WhGHiDHa4LOp/U0GxbSbxX482bYXb2Io/X
Qhs9V7qPnkaoSk4oyd3MijSZwCFsQhH3Mvyg5tYNC1iS/HrBgbr32GlSiQafNf3l0MK0bwJiEtMO
b/rNT3LCJ8OpwF2rUxe9aIV6KovhGRvv2R/jbmfRiWGAQM+ECE8EonfSxTGdCp3UGwFlXM7g3jgD
gYOY3JNSF6P0+2OG+Qln1S7pxGMTecRtnKFfgPRBGoTwapnftZg2rDl3OlFiC5lhqf43e+exZLlx
dttXUWgOBhIJkxhocI835X3VBFGmCx5IePP0d6HJq9ui9P8KzTUQgyLZZc7ByfzM3ms3dD0uwcSe
l1+02Ce85Ap78nEYSFa3dHrfW0SJOMnNxDer/eg1ABmG558Lsq2ew7F5qzihVtY5DsCS2diGNibL
piyYznkF6EDO6ROCh308F2+V9i4ZW+yAU73ZztIVjPUDBmA2enV0ILP40zW6fi0L47FCwev20dmu
YwaoafrEaftQC+oslKHcGbl8xrpGard3Y2oSKhKPmfpc4Ekx7isTm5OHMDJwEJlltTa3ubwZJHk9
QLzvlCpe6nZEuJifC9s8tE0+71l4XPSmC78jQF1OJU5rHAOUT4hr9/uHqWme3dT6xEL5owVcNse+
syJ9S4Cvx2WnjGCT5pN/7BhH4x7LSdeKNqVXnIxywOLeEsOQsJ3UuusP8+A+xnTy7BkCyCySuLaR
ZdOGIuiBkAdWSRWwN51/Fnm5D03wYHNHqAwG9yqaWNMNM41dXHBwNYeqnm/mUKwT6T70Ntqu1ngd
BeQXRscb0Uc5rID+qEseWGETtR3Dzu3m9GtOkVVCRDpToT+knJzQ9sC9kT17hTN6PU3WSxk+kkad
NNNjSUoLej7vBifmzSCwbTjOZyTKH7bNewhybD/mFIjREtdl1yc/xPPj5CkyDl1eGswwcT54B3NZ
tyDWpJArDYTETW31G59r34HSu+LB5giHFeZnzSvAZ7bsWQo/uG+XFjePdpVldms84h8KbNfKBPto
GReoDU+keu3omYtFwLYTHAZ9iRvWuu3t5Kg69hlZkXw24dIUyPmlB2QGuW1hNQSIL0FMldDaQk+e
+RxSIIv609MI2fo+3HpNDVaKcLigfHGogXAXXQgth3VSDjeT5ZWXthkcfWxvTF6xN808GGXg4ubH
egdLbHoQEXWUM1qsOVmuxdepZuvCwp1Xkv4/S3o+LKm6sKFWXoKnvE+yzF3ZtuZEM8sDB2NztnDU
Qr7F5RS0Z7q241zw8rKKRwKhip309HWdkU/uRMzn3epojEsRm8Dx8BCHViq4FnAYtmzyXcm7lU3A
ZIA+fCA7yhC4JrwjE0v5aJJHYb30GTqlJIqPYWi9V5wYPshz/CEwKFW3E1MR7r2KotJBXuLzs3ZV
8phHExDApxxt4i4QdbuLcu+K6eNr2oxXrqounLD7YdXWbVxP9jbELyVjKa8AJG0HaGV7ItroLLJk
H4X4D+NacFo1D1xQ1FPskgPuQAsrHugI9yri90gGiPTpAAAW/cjOsIJ27aviCyTKY08+e442qlEs
u9yo15vLJSgm8cRZh16zqazgw0ULQh9ILpDu5yMROuR3dOOWm+OHSryjj7AFWDCyYtcuyf5KWk7b
hm3JFL4gxWKG7c4bbdbvPBzRjIcBWSsmHZWbdGzo/skM8pP8R+n5l4shYTf4rCkAggXmBSQntQb5
aG4myAJA9THQyIgAJfxAAOGv26r4YjgT8tDRa5W+eImMZJsj5gfThhSkoZF0q7eO+Rg072GHtJuW
IY+eoh4bdRlNA2BAeUxaOsPAN1lR1QaaVGAA0hteQzVdz256ucxct1X6nbG3HXHrcGGDNcnZsQFN
st5YFKTrgh5gY1nWbZa4bIa6lmrciCD3Bx991eXbFC52X8sDy7/0v/Nb9OtxOz1M+sff/vr+lYMQ
jhu21Z/tr4NYC64uI9X/eXh70311n9GPup7+xR/7fXirmNFyYtqmbToWJrNlevr79NZzCAmXpucw
2XWs3//NH9Nb4f5GpijqXNx8hH/TYPx9eivM35Sl2MkxcLU8R/riP5ne/lMIsys9xdTWY1Ft8rfL
CumXBZ+jiSzrdMceQDmvAYbHRuH8DIGY0cX3C98QrgKuvwtInZ+/vFJ/7AT+UnT5TRkXbfO3vy7b
p3/Y3v7pW/9pamwlC0jVbNDe2ylcigiVM0CAg06Dj4F5zu+PMPuD8Ef5L76bXL7cr9/Os0xi7MgQ
d0zXti1rGWL/8ptCy00Q0xTTrjdyMgQ13kIRymum2q+xF17WBNStRmUhjWn0CxGlyd6EIWDIElp3
1mG+xHBRNkayTrXpbHq3exGdeI2Nlyq6tufwKZ7jS47jqfUunWRcyw6fLBMPOKFPbJgu5GzcVEOL
pAEqYZmcBVuy7f/+grLY+6ff0feFWvLmeaB46pZ3+5ff0UIX6rl9BS5z2s42EU4phTj+hrS7sTt0
+2WLPSicw8dK4OAz2tlZD3oCO0HJLyL94rZOfRxAJmYGQ8WS7GA7cNDNV1Dchu4jg5LN6ULn+hbw
R6P+NI1onZSVfBg2oWDS3qN+/nAllpQiCR5wpCwgyeMQAlO38gG9meL+Cx0yIk3lnfKo6I+FHYJp
nqoj/zg/hIvfeCwVkb8qe2i4etegX5BzfJdcjVPPVDAJYROSLkn3HHhESKlpbzvweeAeGjCFmEIt
8swtlIoN62u0xT7oG/sU3AgoFo7odjYk2wQ9cglg1WkOdvXVCID6GD+McfXWAxY7i7A5lDj6Vjas
1oM/Q41hbH5CDdUchU6Pcb4QnLnUrMgt9g3rXXzTvEpjIZ/sWsg9wsrjQK97Tb9/29j9UzJ12LKd
6G6KCoAZqfiy+lldIfZlh53SvAIYvcc+sbfxyvKpgBTLbJ++BaVjSJIrL6GLh1ZjxmP8GHUoW+sf
OXquTdqiD5xqj4W3j91tdASwo0fTA/2Bejlcs3nYoxfyT70CVNbqkYBQhXCWfcZ4FbsEvJo+a5MS
yqFLZaEit8L9GLdk8oL7MW0w9B1cl7CIy2ubabSJzxRRQMYctU6OiC/fxjTw4fyE6DV9K7/UrX3b
1U65JWilO/jplddXwZGbzY3J18nB020HNo6bXljTmSnAvamaZud0NBWOQ/Ms+lSjH0Jz2vFjmuR3
2T2vWYlqYqNwBbAnyY1dHCdfakTzkScIMc3JaNeN81KVDMytSvSrk+2KW8AA140VAcln9T5FpzIK
9pnMdzGTsKilCQ/zTTsIwEzZTi4FN6jGfZ49ikbhUU6C+DDkAWTKvKnwIJJM0ZUPXsaz/r9/cn/q
w349nJRj2qzkJDoLDyLUsuH79YPrh8AUdTuJbZL6F1YRtqeRVGHoUcvf/v4XUFEg+Lo3z4RBUPTQ
H7DdXMH71ft+XM6mFICUHN/i2BovhtGxti6a3aMXg/UL7VRtM3q6k1YAGNicnHnB5EF5KGvRV859
gBUWivxak3V45sl8R4PtXGZWdqGTp9h6FY2D4JkBxDpy1VcZdNj7UocgFY9+pKnIjK2HolpFQ5xB
tPAILy6D30Pm/7tE/jdFCNtgLnrp/fJIbd7b97/8XsFcvedUMJfvRay7+tci5P//sT+WyDYlBepE
FrTcf44UlBR/3yL7vuv5juvYtLjK4+n7f1tk5zfXX1bYwhaWdNjt/r0OseRvSromqGrJV6Qa+Y+2
yOyM//HuUqZLIeR4lD0+VY36Kfb65e5yqqbQhpn6h05xZ4FiVuvEjq3VANcUh3Gz6Zj+rAp0Roi2
3X3vjC3z2ESyqbU3MqARS+qt50LyFQ1QYfDHm3C2nXXNCA4kMY6nTApFkMtzYGhQvx0eLA7AyDCg
6AgielgxraYpGbbNEkNe2SkpqEg9N7IH2zJn9qaYkaaHA2Q7eDmnyP4aIRVte3jqu+TFn7Vxwvps
nGShLkqme4dAZje17hVTpqcm6e6SeHZQqIGVzeftPIB7Sjoz2aBUxIbLeGYOAr1hWX2MkUXe9Zxi
ezMLYVvZpFwnWXOTvM6SBIVZhWqlG/UetDHwjNJ8lG1zXcTvXhEZ13mKJUkDfGkEyFSrbMS9Uz2I
Qlw6Or7lIMUzENcXMzkHkcadPOGT3FCmrpH9EVzYB9kG6O13Cnp17YK42wD7Yn3RgevPO4FreMpD
Fk+RuVAF7po6irG3m0+uYbMykm34ItHj4f0MuujGmqp875cD2dQ5YrrMTY8ugZyHSsIDGKzXhSl7
43QMKirNSnEa690Qk1zbqU7tI8jDuwVTslxQ3m6+yHtaxhbXInhY74yX0zP8Bx8s00qG4LTnqXyI
DA85mtc4TPKWCpaI2ijHN9XrGgN3VL/mPu5Wq8THHms5wXd2fDTYqGRcBckzGI0daSztxoGpSl3j
K6AqkpWpUN4OLu9zFi4uSFaeNwaqPHqzlBzYCOIISSyfKQRY0nvK4MJPlUA/zbiw9iKXCaBmKoFJ
sS0lPIFW3wtuts3UQPdCVNUcYoo1oqWKG39xIRnSuh/HvjyU6RiuhkfWntaZFoFpZxddR4mPc4t8
6Ahiy4qhLYb6GN9hQDuNHo473DmFS36VzhbV0CCXhW62ETmpTvCW9jHullXDitPxSOhLUnyBSUkm
uNvsnVDxxVqv2zLqpxrXxsDPAB1ucLtz5xBEpG24J/Tw65liaotDWmI4One+Sm9y3/5Qw/RkiJb4
qECXe941lji8KjxjXEI+SwAgCEl67XTPWYKDTg3d9VwXFMsIDhaI/wqK9hauLQD8Nj056bKXJlgm
BIZ+bqDQrLPl/wJP6Ng62K+e4WXbcgrEsTGvYaIv9w+rND2xSfEH5ylodtDGCY2IfBKnEiIRlFN2
q5pfcZtmJlPnoCeQLcauhQ8wXGfRyEZYKfZ6Fp42sLQw+NTBybMN5mj4EaWRnof2orL6c9YR+2W1
+KSCB2GTulIjpIjmFp+rd0bRTJTCLST/cM2Cjsmfpho2yQwdO5kAJhufAnT5WIcu3NG9KnX7nBHE
kDBBPSZ5caHS8sFMPUZKvkGKZxHtTPGjsp0NhHvkGnWOBAFxz5EkOkBObBpC17kDHogUf76O/WQ6
FX3bbFJF9ooogrOGeLPxEY7f+6zZWsf/DAKAdQPF9nUSNnoNjRHzrp94Tz4EKRWFl/mSQ+iagurN
6SeUNKXcwQ9tDsr0+lMUTP3JsSYctqDqulgumNhpY0L2OFvRYJztjuwakZvuoSyi/BGcD/PRAXgi
yoaO1ymNL8qkfTe82Ns5Gbtoim0P11tEWhSv8ozVPoi3ddrC7skz65S5lnWybCxPINKbq3Juck4b
m6dqG9XFiWOIUaJy1iXD9lrxyKU1Ag9WKAdCagTY9nvBp9FNksuqih7TDDq2as5RR8SIkc/nmuwv
DMzUkuSf+AjtmNLidAWNT0mNYC4VFKTFO5Mc2MWxr/Z+rV4rY2yPsW0QNy4AFFTVOEF8r9BRdMH3
ZJqnOrdweiZ4aKE9rRBqZp9gcQ6aMzyQFmZZJ0z5luoTFQtI8NHEAZqyndDuD40EfhVlBn4ll7fV
rAHou0OwHWjhQX3aSBaxYbKB0dA1dPA86dg71hnDtXKQwTNJTEzCho3RhPLS1W8iT4PLesJxa40w
x4a4+Ewis/xWCSE4/ddk9d6dzxGwnQVBfv3IyZHUhKQS35HtyR/O9k6Wga5S5aOXtGJrafK0agu3
ftNSABooLDZ1mJ/RV/JKST7NZsLdYs+VvAfpsQ6YCDIa7clWay1umTCodkog67cHFZwNbBubtCZP
qotqZqK5eIDEv2yclrj2tjsZ2gaT0gNTMvWQMNgzcU4rvM+k65LfLY45KMlV56X+upndm6xRdHhh
feB+hmxG/BzwHWtVe0g5LC9kXO92r3np/cge6aR5hlBqWdL9GjID/lU7ryOl8lPhka+Jmx3m4DYi
tW8RL0BcCS4Ra78laJVNWIZpD1rQd0ksijBpFXg+XDcRzD7taGuZxkfEG1SNfBYib7hIl0VKFIub
sXEl+8Sb0hx3pjogMeMsDK9rI+IRzLJtD3nLrDJou8bz8hY7soYBxPum7YdCc9F6EaQ6SZaG1QG6
B58uG5jH8eWs82PbXjg9AZaVg86rnEEcOQKoSfWeAX6Cm7Uz4vLLqJ3bhdnruHxWdFwzLdXitSWF
hdDkrTEaqE5NsHZyXCy+C+kmbPpx7aix2GGwuyJcHJZ1AM4yNaIfJmTXsWle6hrIJhuS1Uyrw/HT
4+QdG3hVjGUueuqflWLWs/PBTOia5f3YvnCpf7ZhhTMN/io5jNkVdIl8B7+e2znpuLqT5oJU5D1W
wO/CkV8ZKqukt5qNRTJ3GGFFw9Md1XAuJSQTlYTnEAQherILwapjV1NqoH9S6DdssNGJcWkD513r
n6Z6AMd5cWuH1pZps3kZee01ug+coXA7M7N/D0wQZ16zuBoncghNRmNdHx2y5aLNi/qSFnNYV8C0
O/PGTRAdJyV5aBUUStlHN3N5xqSEcMV276yMQC4/wuQf8lo6CZc5T+tnkCKzbkaPrx12my4rNdUn
AwzX8o6y8qDg1t6udPqPGCaQzGA+8V5t0t7e6Vk/9ItED99Dv1Xq0siNE27vban7DzcjjJuoBrgB
hOvoq1yxuWMyFrMdhmmZjgdbV0+FNimh+Qq4dNjrF7DsmQOZWERunEqfO8EnVQiqQzGyF2udm7kH
omMiOlu5JFojUCgXpUK9aBa8RXa9qBiS8JtyT1QezsJF5eAseodZZld54/DfWhR+bjx8tjpi2Uyh
saglPLi5PGr5iX8NRjJR10lH5kxopdadFsdiUV34i/6iogralIsmQy/qjDYu9s4YDCcI5iMLLDQc
8aLm8BZdh7koPEKkHtmi+ZiG2t0OYervIASHpOKsZmuuPpB6AvlGMxIu6pFx0ZGwBBL3JdISOF9P
xaI1Ib/TuUOY7WepfZXMYXMdCw/lVDZ9E7+OdEeqEJVXd27JXmGZZGzAqH1Uc38WgqKglwYI+mji
Qzt4q6589gmwPTnu1kPAjVShMkFF+HckBi2CBgLg/Lh6oWgG+uE193YAkqaLnEMpsuA6nXp7U7fX
nkCGVYzqlnp0b/7cRiR5vbJIKfKn5mIQ0GyXwQm+4+E0CyAnKmH0afElijz/0dlGu5vyrbZamC8+
qNqfdXE6vptdu2JaPGwrn6hnJUucrFX8xU9xXUPDdkj+wpQ/gFlRTAu62b9O4+6rteutIeQtIVEQ
YZ2AAB5aiDHrkg60BOi9ykHg68HMybl19kAvVqZKHDhpFXRZC6uAKEvCCmH7rithP0/0Jj1BT27k
7Y1UVRs3Dd5daAh1ix8yauLnMYyDK1b4BBxWKEvA3sD+vRRQ2kg4ksFaZZg94aNTRhY9+tWBbHls
+ty5qf3ObOJY2/Vt7MevVR9fI2+G+JBBGJD5hT0qqAJhd0HY0inOSBwYczQeZscmpywk4CpCtdR8
nMPpy+grFqSBdS+jAZM3US7g1yEZVdY7/3vOa72fWu4T2isODBnfFXrkfNha9BeQugqsz7A4vZTQ
ph4QSxLkh59TgP/OTP79zMQUrsuM/3/e3fyfuiveP6P37C839fvXjyb60/Tkjy/wx/TE+22ZqSOZ
l5YDem5R2v8xPRFscRi1I6zC0/kPwxP/Ny4A4BuOLVAm+B4jnKbs2uhvf7Xc31zbl47y+KtabCH/
yRIH9cE/DE9A5zCAgQ4iXZ8Jh+lafxr8k57RMaYZOopBmzypyswqnuFkTDCSGly4xGAMqwjDSbky
3GE8gUdVxBJBULzo+IVBeAJt2NmDaFDce/VNxxz0qeZi6CHPwK5oUpNhtB87tK3GRFT6usk8iyDR
TgPjDYIlT8uJI/GSdhIdoY7kYJ2gvDBRAIzWEva0oCQAKcSIRUpnRrAeysS/QrHWAqMFUrgH1w2T
LZ6My0IFwX0py4EqckobFM5VdYPimwl3H7nJTSRc9GIwrCgpmQR/pX5lweweWobRcQt1sh0MBAeJ
y08ZYQBKkpgtf9x12RrKY/Nala55E9uKYg3pc/04jeHwI/VgmEDJHPIvxj8cI4NMgusxN+Qrl3X0
nsfY3osOWliOuAQO2uQsvG6aIx9Umw8fXML02zUwIr8ZuXYcnlA9m02f1UwwRGhPtyPro2c/8+yn
wq7666qJwUwNVkCSJS/YMfZDtFwp/lRM+GV7b9cGm2LB9P/oouZaIy8AbOBV7WtvifgBaIL1NAdJ
8FSRpAmauy1QYqfu0D/kXiwOA33njRcJ0MZoIYmlwIVwVnqMXhPFJGSXty5D/YR6Towd8loiFLo7
nRn2pU4JnnGkKY7RaKkbhw0L3XnVe2hipqx2sH7ysyPfzM3vKDbLeVuFChW9bRv2XREFdrbvOPUQ
q6QGMlgfPh9EB9gNaeXPNzoBBg7iqei46TUFTMGt8VyLMbtwlJOTraTd+LVm2q+QqCZhvJEFs3OG
aAhrVxmsLbkRQ0gyVDEjMyAQLkCYIjC/38sZxi7ew3IkPQ6cIRdUM+rT7A5ZeyVjxlc4ArRZolDu
bBZdtjbNLTgeoH2R8ogASLwxQNprSDP7zkLWxceqaRzzGgLsoNNtNbOV3yWZF6kHo5uS+ykGZzjC
M1wbMfb3esSOMmrXoyEM8vdoHpH5yHRsPnIv6sV16KkQWa1AKmB3JNuCQqkovkv5LXzurG4gvKIB
Froul0bB0Cgv6grxb9A1ZJIHdrdv4opC1gntleuF8Y50INwIoTMinsHv629QeU4IhkmvXA2jT/Fh
uUl9xnisfqQwIqk5w+Yu5Q2nhCYdmCewO/bJLI7kg2ARyKU2jmnn1Rs7rdXZyDXEpiyOt30N+kuG
ZOXNOPYvlV0isurz6qIOebpnnCWfbeBC/LWL/DlunQKUspmgNPebO6dvwusS58pWKxU+ECdavEdB
TdIeOUTvw+CUL1GdXZdyxOYAf2Y4OfkiwFCZf1FWocttifokyjy5C6egg2IPFL4pmjdoH8AQo9ys
3uoonDd53/RfplNPhG3VwAgCCqASsx8KpKSBdU+QxK40PB5UacrrKjYCdCJS7T0cSAwMZ9PYhFOi
3mJP1t/Y4pKvDsPNd43EaNi09YS9OVE6e+mNDvgSWIljabr6I0b7vIvbKIT9lxfPQ233RCZIj1is
tP8GrTdwKo/EuiL/vTV88klD+GOERJA+XUxOpTC0spkJQU7gmQKGGuQmh2TflCRgBzWCJrsIN2TM
wDxzZWo88g2x++eeuALw3m4bwkcQ6yP/qkZrPJqdqhAwI3KNxOBvW2HHwO9lcOpnHCtlbbJQUlHy
1XfJtDOdxECBTLj8VTBZ9iZjrHSwvdJ5BZhpPlZk295qdG0mZ3w1cAh78akK5vloGnZ6ASxsYcBa
pBiqrLjPlKP+PXGAS/KXvf0/XW3yT8QBc866VGald/S6EFVx0Yb+ibo0vELzCA0eLKODQzRfWmYQ
euOjH0mAxVmWg3oMmGYbvN1twH9S4HhdF0NikLWZe+3JYd5VIFpMs1uYm761h1WZemudkbNKdl68
S2cbvTOlMoMBz7wkQSRctZEhAJja2C55WcI3NEMUuyAtyHUzdH6LsnZ6Iidl3jd6LK8GORA5Hzs+
2KCsLs8OkqIbHKLmWeaJe68iGg5ASRMBDbBJ4bQUZExbNPSRI42PTPcd054pwyJshTGb+aHB2486
e86teqvSqvUAHBtVBZ0ImBhRnWFBpHXUl5qJNu5csaFkTa87zqnwEnLVvERFaLf40lCMPGLgW7Oe
WlLKI2N6o78E/DLOZUdu7FQuAKPRJPM5MsPmmMJ8bMpVRKaCt4m91kkPEVxHay3jgk5wqCrFGT2T
PMI8zsT/NQJZgWJ2NFvD4HdIcmcrqC8+bAqHnWlJwKwJ63mvdkAzdtjfwEjxkuhlhGgaRXebF2Z5
tt3K/PDcJAZlN6eXQ29Pe9/OvYfBDfRZV6LaNxZebwbD+Pld4DAs2tGmsW76MhqDHIkp0kdD2T4E
ODM92zOXyNgvs3ujvgoM0pZ404O1cMSwq0rxDa7RekZ2O50NwM+X9c+LCn0+ZcRye+XLPabtzOr2
XMqRwgwtYECj6nZIUVtuQW5oGJ7+bIlv/fOezKqQfUT28/40hzQkhIdGpAGWI0DoTZ13dGp/NNa/
1LL/Qu+CtuhPHxxfCLZozMLYzoHq+GlX/2WhVpZ1BY3RjI7AVoHzBmLIQXfGZAY0UEUfh7K1txrd
cLpJhxK1oReKlwJZ8kNRGdO2jjLxJcg/SNakX/VcLShmCIFbYAZYrwPCecRAthJ2NWR5gzkArIu8
QNHcdHEOlElhP2S1o4br0c54lsp0Hp6Ye6V3GP5qTZE4JGV4oeNZXc6k/dy0lYOEgVO4ZngoZbsW
kV+PO3hVhlxDWOGOw5XiA57xMYEz+pgOSdbGJEkmTD218eXgcIZRQ1M9SxAWDjliJ3/C3a4s9JWc
IeE69IP2idliKFa2OVsnEgcSJMr4TIKeD3Ih8MmX9qz5OPrzdFBubWAU6AXOUNYZBVNcK5yldxmC
yDsQnJaBASlmcrYayz7Cx6sQCmcGQQua/Z8RWcEZ3KS8oa+NTy2fq1U1sKgiCgD5gnZWoVcRHNB1
iIYhRTgXMR3jDWEd7mNhaLnpJYLIKvTizVAOZA6aU8tQ0Z1gN6FG5cO8lME6lzDV+O5zTD2eKh80
XJ71bzLkC8IScaNNS5TwXWdn6iHnI3YwzIDXz0bhMYnJIuoX2/ypqlVw0SSTC9CtdW96Txrvg1W5
T1FWFlfDQCwo9Mnpljiv+ptOA8eTnbEGtRikfdmocWHgFvDhi69ssvVLZrtMloCU+DafV+h8zKt6
C96jaDia2iC353uwxHF/NS1H2SAsnHCm2edv2ukEeWMdEQagfBUTPhlrQgujueDbecvRaozh/M6H
NfbYAVQy2EF+IvxkItE+Q4yznOXucqzbP094/fOwNwRa3CYz0jt0ClwEPGBcCv7PCyL9eVmonxdH
VU7jIw4ErhNteRBOwct2FSubKbzKl7sHewPXUGqr4LbQ9fxim8L+wctMuk/StNZqksy7pSagBjsI
mIsyt5wbhgdBdRwVRMDt0OGCcp0kvZxDBkpR4HZ3oKb8l66R4sGVZXLqOnu+JMEHBYg064LkJWaq
Va6ms+C4X6sqRmY/25l5ctXQnzkUYYZBQ8aIIXCb2kzt9lkpYdvoaRgObeaWZ5HjCHMi2ycgzdY+
9P5qRI8tgl3PfJewq65BEj04IKLTdBrfajnVpOLSG0TYklT+bmhEH8WUu/4qi8jORdEFHQSBW4xO
Ksl9XFy5NaC8cds4uYtF4L/rphrZjo3FRUIJwsFbWKj8ELU7YCf9LIYhMllr+PJ4Dh3YSjAQnIyJ
kzMRd1vbbgQ3Lo4b+2CP7fRmKtJ8B5MHfmUUgUNPYrbRnWEn1aXdeSw7XJl8JZYmat5sG/UsCmaZ
q1lHyn/wXDMCJooqjWEMXxk3bF27q9YzrVfFquhej2b9aNa2E+1IFyPlNynrAqsfe8JVnFfZt8Ad
+WpO/ZhtgFXgK+5wTNFhys6ctyPTpw/w5AQClq3nv6E5cD6JOm5m9oXaKc4YfWK9M0AykpyFM+nV
k03HUVCzsD7oqMOY00K1J47QeCwaJ7pp3UJ90Mi09wq+NGtOLx2JRyRK3dpWS6sc+yaf3dSPwmGd
h3Mw7bq8MskQQBW/jvuGuX0FEHkzeo3/ykLH+G4BciYEw8F258CeIPNR/vaX1Vx0r3Mk5UdoNBPK
HWae/qloBsZVfKKA9kYA9NPG1/YqysOfcTpisfrpEFin0aegePNYfTrZIIhKKwhFJz+hvxO1iK7Z
hE9MDI0G8FnKevTc1Il/TdqLf1dHFmiwuW4STA8AzwtWMHJbY0Qn3CLL/XibqxbGKt1F8l7bxCEt
HPABhrnD9xkFtxYHNr4ql8eTRCigiUgtZJeTNeFl4P5lkraYUCa3wJhudt3ajvOYAd6c18WW2CDb
xso7EeHKWzMeqD7yAjxdB2AyaIu3tCqd/BCTqjbvK7ekOxxG/skqnruJaFNDylfl6vlVj1bz0lWy
+R7xheQbo/XIYWOhHz6J0XSBymVVUmyCDsL1RdN1hr+O57DizqwTVt8Q0eLgEpquJTd+x0CRhDaF
rsuP6utUVACphj5kgG0PJPmuTXziFEq1Ka+qLFjK01FmRzaDQF7mzg/JA7YIibquBJ4CQvUKlg3U
oPa5n4oaI4xZXrHSJXkJOHC+smt7ABFua+77qKkb4InsNG9yaWHDG/PmyZNh+xUyFMDaFowh6e9d
xlRl4kP4TgveM80ukOcwQKoILKf0XY3OwPo7TKancEiANruz4QN88TWeBqmjgbQ7wPlI0PgETaTo
zhImsqoWUHP7YDtZghuVdBkCEDKJr0FiRTxjscu25JSM+6xibxZiP5LEgWd8MWGxDGvbiafLB7sK
ODE2mQ9wSMpz6TFy+sloZt0DQL8ndsYoCanDlHkoTA/JD+hDvcUVZJVbLhmC683MZ4RfteHnXM/y
DHEQ4iu1LABAv3ChzOV+Sp7RmKKEHSIb9wuOFnKV5ahtfRJTpwmttMvpTaMHWptdkj+OlV/9cNJB
0TP5xbPjgCwXdiXeYcBkj4NpiGMp7HbfuJO7ZSygdzPV77cSGuUxvuZsiQ1JXbBVVOwfICYwqkZd
cxaEVREVFHrOp+2FDdYIXzsPXl/PpxkR2JEpGCCJfpzMq2wIyVDjwL8GYUlSb9lnCVlRPTubcmaD
U9Hw3nk+QB9PU/KtgS4gsIi0+9Xzzn7MiBbpXs0iX7MBGR/ybuzo6qP6rc5cTnqOWZyrmemcgsKv
ni2XYhkLR7+nucVoVSqvuC5RmbHQ7hOHFOweXo0rsuzRKKR/xzLMu9LVgGPTNsHA5XB03qJOlgeX
UMglVM0GFzyL9KIWefkjanL6MI1UgqQDKB2XU62sR7uGihoWTvz5f6k7j93YmTTbPhEbDNrgNDOZ
TJ8pc2TOhJCOoSeD3jz9Xfy7Ct24DfTsDu5EqCqgdKRUMPiZvdcG8TAGQ5Z7dyqV6rubFoxj+bxA
1mQ9khwsy/IuvRPNa8ed/0SHUl7RIQMWxuV08AgR6ZFKEHH9/2QS//8R3MZC8Pq/k22+4i8sN3HX
fP330fq//n//ckfo/0GfgtFBWoIJNqSxf8/VXWMdkROSzIj8n9E6M+1/qxKN/9ANW1+n55QNrsQC
8e/BukCwKGwbPaNpoIwQEMv+wRL9l0ngPzFF//Xf/7tFwbLl/zBIWNKyMA6YqyQRO97/xdAy+lni
itcm7JiMFRo8hqdu/TIatvzPL4CFs61wsJpV6Nsy1T1FsigujKJ/JFNUnTTLTxfSCfIwls+CS3HX
GgrUiiuuBiJpmY7y5gBg3SU2jkQqYRKY5v7BBwDNQGdygG8l2y2VjrqlinmakT5h0pqPhJL8RkY0
X5U7VXtj5CqMDXbgk53/pIJ6Amhrnzr80EGs6nMpNXWuyWPcz3L5touuPXMpQ9MkYym2ihO4gcxf
k4BBJthcd9zVftwMb2VutffVrhkh9w1Ft5xSfRov5uC9iWyRR2cU7IuZSFZZr3a9U1YHBmrvC0/k
0ejpxXNoHRRIlnsgQV3uFSIev2ecxgjLHq5sLRASkjlI8ZQeMktbjrOn7t1ca2eKmP7EOg6D3FTc
LFLa/Nx7rXWXQqlGzuZ2j6i39Geq4fwwQT93HUW+vHRexlRvn3vtdy6QQGjFdFJmp85lvYvY/l+5
270rLL1/fQERnfhOCAtMS6i4Cfkx9jkJGJjnqkDlrALZICDwh4MB8J2/KCqsrYxBozuJPIdOu4LS
rXkXzwjUUw2DB6WtTRYChVhEPN+t1wV4W5X/SGeSW8g5SC9TnP4glBe/iNYTCFg0Fct3LbpGtG27
RVX1z9IDF87k+p2UuD+GSWkiuuRlsoZ77KGh3ziUowgknjGolR99ZAVNjo+UYB722AwFgnwe5R4C
q3pSBhqXsdWXs7QBBnCu3jqmvQdq5uoRlnN+Enr3p7K+RpXMP1NrLHYS/01BqpIfRmTklRZoFogw
f7xabcbSftJNUeGkGyaIw+YmLwAljO3fxKuBrlvu1SwN8qhacCvVdc5RnJHt4V4rW3cPP6WeRD6n
Gth+N8OmLuSZTTCCA6098q/i/l0V6OE/Mj/Eu4lZ33uO4BHF+RQgOByfK+TNG6pu9Rspnl03/R/A
5OCXodIxe3LTM4OGGquE1gcUbDeiBPrrpBjvTKsu0MhIDvPGCFInZxOFHnmkcXsaLXCkmCjryxy6
E6hMolKpYOoToXrHDr3t7Ezuakd1z82y7DKKrGpbEnzpWkCY7bIEsufglzGrtjnNrvsUg5TZ5oix
9k5F4mqux4esVvaNNcwvbI3hhYPEM0PM1a7mTQ+foLKObT4/nLZ4DFMPPydXO9iOSKbALP10ZXzv
kGMFk5pBXFISXGDND2ttwN4BtpacXPc4ov7d8WotfKEX2sUUt2EAUk6IZvcpR/dvikyaDILKd+e5
2rOXMDqE/DKbz71OZIVNctCmSWf3HjJJtjN1iCizPkyuDlZjA1dHqrp91uR7x8Q1QeDSazZE421y
CmIdSWESJezZmYLW8G7DLMWnmEnURgUznOHSZ3tGk9ip8MNt7RhtwKDr98Ub+d/BAiJl7ODSWHP+
xMuCSNGUfF/R9Bf0ioJcGfgt3aoiXNzoFE89ydIlhD+nnM1NpwNMXQey435JlmKTW3W3x/GPc1WP
ssBsUzQZJXDBHsCEjUBnC4+WatzuSMP0F7iU265w7X25RIAAG0rjemjm4yjueZxYVwdFy+hxxkpq
i60q4j+IWq4Q4mk0Jcb3HA2VoQbMJ3OQT8QWEIts0Lfov2e7vSw4LshIiE8OYMVulluDjfEZltRh
iRwkYGrjET4VeFlIRkb9DPmrBGtQPBnOuEL1dxxuEzFWXYP8L46T1lympE19W+czjxcVbSJFUY+c
W+j6iB0KqUFuHxjLjWcTipVY2tcu6sZtYs8/nIYxS946gijsY9rgvjVYlG3M1r72y/QTSkkSGFMV
MqIcVzrR65hMgUk2MOnF59aR7V45xm02ab5Nffxk9vsttJEIrCL947JJMCIEksOw/J0TxhSx0HYy
YUYNLWJbDKlJ6YexnonlPW/zX7D6xwWxXNQM42HQZ392+rfKgPWGgdXxwDE0YWJuuJV+DvF0GPKC
aUOaVGi14QCT+dEMFh8e4DIEsGIvKj7rOE0vaaG9jZDJujAnl9qDzDVb02kUIHnj9JTL7OpadWD1
65GJnb8ii9RpNpDZvKBw87yiIaqEhjKS+h5fGmOcWHf5yS16+cb+kLhntm5CvrXmxSfBmwFQDgMl
1JUxy4Pl77DgUEv+mWrV36wlkXvlgB4A/6Ko7pkgFvJGGiC6rILOgVC4PNUfIzyDCeZZ5TmnaQoJ
Pmoug0DwPA8gzmGDjGGjoHOFoOgbKAHMrjiDT+66iF26hksiEq99tTxML4O2hTgeUvYxkdGXo4mn
pYsChfgJcTcApAxTXU/uu8lk6oyYb5fREJycRtKIlzAPKp4N6O4JQcWEbu1NSeSTQnr4HIUZdGCL
aSWe+FOjSguDubVj0z68OehkTYtwl7iVuu85xtFqpLXnm/5kID76I8g30tBgIwGeKG9DnjPN798i
rxCXLjYxJLGSyfufuVnV92yYpoeXwDkhqG43YF86OAY7MlQEABwawBUGitEiX8IzL7GfJQnvgRcj
Sd8UHmHlkJoMtv5GUHHcdl1c9rdQjj8IosgCUKWkljZm91yCEmez+qu2vebZpuflzb9UZNG5cAXr
Ep8oqdxlAZtj5tSR1k0mdG5RH1RLdxtdM93r04mdsnqDHTDNqgwISx8CPQT9IE1m1pMarYsyi29j
kJ8swQc0+lP72suPaoqXLTfjdEsLq8O1zZxmHM0iSPRjnFvV1+K2k1+6/XhKTRdRVuFcvcwOxJpy
ldva+NALB0h4a7KMrCQiI5TuK2ADRi4vTyS+KOFVR1lCYp7hlMU+yxDU0Ray0wmFHZAiQu6WzbFN
ZAVahJ0OnU93cjvc6yndWeyQ+5Qo/YmDIUJCQgbtA2z5M9KwW6UJ9qHTJLcTBCkZCuy0QtWBwyI2
qezmZIz4FkwskHjSO2LfogyeK+ox7msJuqa/gdhJ7pMzZhuXounU4dOnVJ7XfeauprG7S0QQrY4u
nw1/c/ZCLMgl3G855b6bI/YyIvIdIhNUwyA7LRCD6wSzpt7NKZoeK7w+1dZJeqz2vFJtf2iVu9KX
SYd3AVLy+UwbNBTOuwhZZOjRk4CkGdjub6dT4hy5mnHRzXY4elZ1WDIiVQvdYOO/Jk8kKAAKDIcF
EwU/aY3mPlrWgYV9/zwh+ePk14T0iaAbWkDm1iD35Sy1rTvO6iUE7J5RooIpnl5nwooCvSJeffYY
SmqR/oOMLfqHIryw/L3Z46pKjmedZ6zfjqnqt1VhaudIR9VqeNGpcjuJIg1JaROx+tcWYNelwkSp
I9ABV04hgsuVwFmivv0mBIvk9n3P86nV+17S4S+NPBRSIya5rF4Z3r3bM8crU2n7HJHSRvZfEV2T
oUyJdprIneZz2a0KBuRF9fOsF/UBPLkMJpYAtjO+giVrb+VknxfAm6MY3Ufl/BiKUp08fiikhuY5
N+SvsdC6U5HZ/ZF57WNkPUgGs2PvlwjtjuehhoHRn23tfnp3l04dnaqqHiUpQ9ucf3KvPI9ZU2IQ
VXnBDLEbXW2+E3/lC+IlDnoMYmqpNWI/xPgoiYLauy32JbeOrt6yOM9Td3D6VN2JFWOaVf1pOrNF
5UOcQ4SOBsrYuIaP1Rnoj4hK3CyxprfY4Zm5tQimrJDiVUXza1S+NDX+pHlu8oNVlJM/2712mQyV
nt0wZQyY4AqzOVWMzQCfNjRzsPQcMB+xtfVG+QPZFarx3PYO7MEUuGKeoIlMvC3Bm1Ut74PGXFnL
9ijcV6NGEKOpOhZ/4fiAaV8Uv7g7HEWcrptt+69m/V2Idb4MU8Z+T1akjHzoevbWkZbL1H+eD4Su
uX5kmO+D8F4NrTOClM/nObxKUq+DonYpze0lSNBB8PRkL502vmeMu8iVRNE14jryU7cjraMA29FN
gYfKJ1XbqMjE0yTqP+Dmv511cD4n7qdCJBxwfuZDnJGWBWqM4Jn6EnuL5qdReiPFhM3PTHhREbF3
Q4pVHCBAkmOwQDM0O8jTtE/azqjHJweWx1sZfi7v3RSlD9FhnxhsUiFU2h1DmVvXptevXtx7DxZQ
K954sXc85vy4hXNpi+yH3Y3FNZQQ2qY0PzRdnO21ECewHjPcV9J7K0eFeDUkqIxG0x/YPbF8rCm2
JuAgyM2+WLrFd6ejvLSm8GJUBdQuq0rJuk6SLQTvbnRM1gu18Me2usVRnl3ymqCQZj2TfeeBF4vK
gxPpXwkRqwz86vmUDv0umlx5NVLTu2gl4R2Tph1KOjKMMOMqpumNvWUl1y5K0RebpHYZNmvnmECX
yq0fbbmuwtRytNWAaXn9KzrFnqVcdXMW/Aq8wnPW5vgzxuLFZtT6nNsRnEUtYng/1t59skluMGUf
BspVhN4jdE8ZlpOSUtXnuEk59ayr/cJ287M+uFQOSVsgRCbUGf34CeNjfhgmF4k1qpEieuVYFjca
5oEblr5wVgQFjaHJXBTKkWEwxc0K4oddMoaPmHc+CU0W1xJW0EMVRCxjHjyOtjxXCvIpNvSP1aF2
4m2Haeijz9TJNczxi6QxSexWiEh3rt75bacLMAEPvXf3KNe4VTt29TuoG7XW5CWot6UJylaSCFs4
4gg7JjuUYxmkfQtAILHKlxFrwxGWXrkhZhgNoqztQy26P8a00KXSbDj24CNqNs4gjepjCXQFkph7
GpzyEqt/jCfgPr1OW1PHTpVUF2EnLFea+GIS7xbAoIKlNEOFtMNsG0fmcUiKi+q/vVBCFwovOh/c
phfun0zBLxvi8Wmhs1zyqtm0QBOGKo72Zci6il0RAjygeEPyyMMa2ZkjfuQt5AP2rTcHeSVUzOUl
G5X76A/MnGnOa2ljfcf7FuM1dYiz2ruRvNosxPaaqASQmVOdDy1gJfx13fApPUKObXOBSAAK1T45
1O85+KjLWMpPGDkEfsTRby0nAjEjr34scyg4g3OcKLKPYx6d2WPttEKHu9V2QWzAnCPCjByktNzi
GPsjZCw3YQJN0spWfGHGdIjVJUkyZho0DhuqYkxuCdUl+wsThGFChkOq/0SeAKgnmd7SdIbPtiR+
r3ytNynUzeYlLEp3mzRYECf1hNphWNRHLTBwtUX+NgzDD2M+MN8zsBkt9Ee5dtZq9bfVxn2UwlBr
FyJlqCKJ8YuLICzNv1rc3W3gU0KW3Pt95B0Yfvx1TbBkKDa1TSGBi7qwr4gRsoKsVdHR0trrlA3y
gIDru+qm8DZobnjLBLYrhTTVt2IPv8zcYpTjTtiyFk/oMLhs+t7trnZXHJkT5p/kNUowF6WxjSb2
RFa+tCeU6yFdz8nJs7vZVTfhyfaaIk1sIxJIJGR+n2m5txNVkd0w+wCqy1PoAPAl8C0Z0Tnr4UcL
JKRnV5/svTXQqI3g5uk36z+OzrZQy8Lxrteh5WvE9hZyw2m/iHF6qVvi5wvXKPapxFVrjpRA7GV4
hsOavXFniQN+0m6rYFXvC20SD3fGhKP194zGvU9DjWEbKviOCGkfX6Hli2KVi7Z47ao+eWY6+gWZ
sbx0oZ77sGPDXdVmOX1/k4JAU2QHht4r0doPatyzC573c5KIO+WoEX1e5yxakip+XmLEn4Wr2CNV
3Y5vUAMbdMgAYEZ0sia4ZnC08Sry8afUX0nHhr+13I+IJbLRaM+xQSveQQU/NE6f7ERpkuYjPpF7
Tld6AaSU3ICL5IOxNUQlWXaoCZ7l5xv3ZhJih1aEME2lU6+aXVop+h8KQIzrTVdjrenxZ/SI8KLP
Vkje8voKP4sdXkUVnGwtZK5nKCjddvcdJepBri9cvpSHaPktJ160FpccutX0XbTxr8Fm3y1D8xMG
A69jwq8AJq97eeJG2j7x5WSpA38P4r9Y5lJMqXZbzlb0UoTaRxH2GKWy9AOb2HOtlYTgjWl5kObd
Hq0CTTYG4ZJV5D6vTd4MbbGFnak9Y8hzojzyOUn7QY/UnvXaU6Fs5w63bdotzrbSR2sHNOAp1nFB
6DaRbxzT+mw68jw01Pcyro8Uz+yRuibyhzh/rSUF1sKi7KC132yOeH1TeaI8T177lhkPES6YNxLr
DoMW0TZe6abo4sCd+Vt34zGnKzpnGgy1sbT2ON+HLTcuC1vpnOV9bnrnnT0574RpMfcL+cdbElXi
T822965pXkSjf/HolX64MLVh5OxBQAP2BuYMOE56j+MjXGwzcJzMz8y2pYQz5K6ZoYGyrK62Fe3r
BiZYkDjAViz858kcXdGpAA8sx8tQU9jZVQ7rOuPetKkCV0+nve2QO+/HHoxwwYZxDwPqL3FtM8Dw
/CcRllAKSM2SIZ7JqpLeoVpubuPemqiZ/QyHK6GSoTop9G3bpZmi65LM824Od/ZcdbdCLWQWee5H
1wwmvLTsneo9A4OgYYJCdp/ov9w06v3OYi5o8rmiYagI20K47ZBPyZGpIvCGKNWwk+FqyfpHVVrm
UWdUSWS9fXLVchkySLJDTXyQVhSnqaCGy+fmTL5iGEQVIEET7JytfuAjXHMqsPxWaziFMwwv8RDa
+9p4wpazqxjZbcBLAEDva7nFw8oEkWSLsSP2aDVp9ZiC2zHiEszwcdMVbxaBf3MEcD3PTGWYVLzx
TsA+I0gHb2L7eU7SS+QsTKY9VTPGBwzY9zw4JYMnevK5ykwEtt13E6bmWbP7HzTg1S60AQX3dXVI
MUEAy0aN9GjU4BzIl2pRDfjsJPpgbpD2tJyRMtJPswZqrwDrtr9ysU0+T5vkvcdFgMT/FGXir+PG
oPKiZcDY04I4MFbOcaI1LAqGd/ojbS8H6w/b4nbbpt7vYm6Qas8nJ2NShMSQYeECY3Aoinon4mTa
DdMjryfA4ouUW5x36b5fEG13DrcuNGkvBeJpQaQQjOnm3vmJBCvbu87vybIP86LeGgiiKmIdVfTq
nAzkwvE2GEhTdXXQ0bMC5dQvOESc2saWPHWMFWpylZBU5eOFjBrghqP+1XirPR8uttPN1XbU8tds
DAV5LDEYAwnLgLpqA6W4EWF1ZkT7CxkI30S9LT1KD5EN+xSRzUHYWZCyCnqOY31rYwDXzOThYs9b
yuTCFuTh9rK6GJQyHInqbw2q1Lcy5hS8Tz70KT05SAv3QG/7qIvu5ogjeGrFFfw58EQNUSPv2p9x
OxiE77FyqwQngUVxhjGcPyd84UvtqmTrxnl30rv8GjFuYvxaD7QOCfVdyt7IeR6LYT6q8HuaEWBx
+biSjZeeeGsBDbCigHoNcdHAP97e6OJ2FSOv9oGOxvWTOcSL5tpXhLmM7q2GmiutDlNZ4YmwxcYN
7WOTgBhDfU56dzPuZkJATpYHbLaJPxBRyp0ZZ2ZQ4jYRuhQ7sq/fyijufPbWG3jw9aE17PdQ5Z9d
pdAngdpEJNFubXaJ4KQ27jgeUV3+YvvUML3Qqp1JXGFcaUiQX8y2+7vOA16TEoh7mIhLgodSWzo/
cwxYKkP0okxvvoF3bahtwV6AUiajaWDG3YsRN6oLON5eShorIo41ByefWeSftSnwlLPsCuJ2+UBQ
WZyQIz+3VISHkdF8GhXekSf+eUy64SqH3hd1GD0WhA770nZJoTQhJgv0QhfasBPelpAx3kr393pr
iyGkfUN7x+8ILyMq3kbVhsQGq2YXmWHmxyVo8mLdsnXasn73OihC+shOxA2ei5Vs4diIW0mppUwd
UGGS4TuI8hmTpnWu3eGqJd68bWB778C+8ixorbk1Qz0hXXx+MPTAt0u20UH16Znh/PKj7nRuM6jZ
ElXiHlFhA2vbwU4Tau4hUam7QxVLejEDZbzPzbFw0IRxjIgCXPeAbVbu+skc74U5q2uagORAS+ah
QxoKsmvLP+i3k53eOu0Vq9RX59H7Fq0FJtq2HgX68bvZkIrkwe0sM9eldOnEtQ6d7BB22o9Zv+IM
j7/xvE5xAZ0ZqvgrsKht17kfTqNOGsUP8/eMuz4ssjNPhH5sNZs1LqG6coqcNQyFmdYCX20mobKR
GYQ1gi5Ta11kNKI61OALAeWAdSODxidbiBn6MbfS/KcWGdeISUdGa7ZPPba2hVNfLOqa3iCoddaT
MdAXrA1p1B3qvj0OvTBP/3xplfe+OGI4AAtO7kqwC+AFku5nI03vJq1xwxrWSvVol2Wt5VNlnXoP
w2iWpOrJ8mI/n2og/1kck0NbzDsbULMP/M70s/WanjMY82Vck9uWkNSWRfKhDR0q9oy8vtRK5VEA
3jnEHhtVtjzBuBjmPe+B8kh2R4zCEYZlptwPjPV4GikZOjFYNETak1yq7pha3qkohmWTdV4VCC8n
98PoxGpneUdNkPxBsMQtXMBe64362DCrfxAuL/yln05c1dNu0sUUYO1mjo3jG7p3cSVBJ7mqtPQn
DMIX7gCAonk7bakX0ktiP0nDTq9G5/wxugnkfq4IMoiMgrwPZ7lamXpWS8+svUIXhp+DgOnkhh6T
CbSjXYjeEYs1Ps95F6ieJVizNkSGgtxt1717JWo7gHHRPi2VgZLZUN/couZZGgYOoBQZ2sj4O6sm
xuel+cMqEv2pYe6QSzfAdiTPrZbr2yEjfcRxSBuOk6x/cSze+mFz94gy8O2MaYPJqbv+8wUNFYTl
FO4QXiw/N/TxXgL7gEfVX0cj007Y0XaRYrYQEaaClnWy/dGlXa/c6aPOHO0QmzBeKqvllZnsXMTf
V/gnp0RjQBWGLU0NhiuxjnY7K/GCObJunip0jhqPCRYxa4fppjtNGlNbHuygYD986BmScFb6V6ex
wcvNAX2tuMM7Ga5N1Xzrrbm356Z7KTo176RFfCz4kEeCiZiHjel+lQh9T0tifCCOgM1vEFw4Du9k
OyZ+3gim5FpqnUFVhX76D58FHsq+jXN50HoWiiYn82wJF4lgbH3N3nLUlPHTZOuD2j75leHCpNVm
iKFxFFEzgZ5Z9hEiy8zFklZCAtoMrvtpFs6T7CE7Mz/66BJgfwCSPMu9J8WAlxP0gay4fP6BgNDt
nJuh/aLhdZ38ybVigrIPFdvyzSrr3VCGIyfGkG7LziTsJ78Ppvk2twJte6avHHnDC/BLsR9FvwVo
6DF7xN1UEy+QEhphpNjrDfGzk01pAIye764fXeqxCFtUtqZGCPKvR89hqdNnp7pnFJmCJaYllDo2
Lw/n3vxXy4ThG7ENi5o1JZkrzr7gTvZLTK+ySn4zCk4769Ua1JuHzHbrxN1vtwxfLMa5hEqLjyq3
8WhWMHbBcwad+FJdN51MesnN0Olv3rq5nVrNl639e4LC64EacpX+UU/jt2Fn57BrYxSKmF+mb+n8
cGez3Q8OzkUgMjUOb22IGp97W0N9C7GQre1njaCfnRjQ7KpE+M6ec3Lo5GuNxXcpzvlEhvpouxCA
6ByYxx46u7vMabIFzU+QyYygxEVmykfKex46Ay+b0NlibZh8111ekfW1WxHpV8bWE5NAvD68WPNr
luo/KkMjapxI2ToGZlJ02iZJHwQvAnsC4LWRZYnkqFZ89v07a47Er0v9eXEICyFqZ0M7dRK2epfF
uARo4TGFgmP2dSyKYrZdxqX9cTHaR2KC9NIIg0D7ETOUe2Xf9ZJ17pNVM5VHsAgra34xIkhZScfw
M03ET9G6r6MOYN57hj2JNAngSsybc0EZeIupdzW0GVHxiaurBKaFq7UFnLEhPYkZuRHV6+2y1zWq
vKVeoJ8PHcQlba0c8bTudK+4FT23lo4k2SgpvWYrfAVwn6d958/keSFQtIKoFcTdGIhlYm/fDfZ3
WDo9QV/2ChUzXvvMxdgw4yARQkVBZ7F9p+eE4FGg7mpSX+NPxm7XxuGSIRCPnAn3nHQfmKP4rIRZ
ExPk7OeaMySs+bX0jLfUMLBcRuzyjdX7N5rNvCdf5rsvmFJHnKSNh4fWN0zzxMOGBXXNoec34Pf0
rK9EP8dr11w32TXLFubQLKBV5+yIlNkxvPnQARJt7IjBPoD4jUXWBPGNxG9HIzhJ627F9E5xSuJB
zHIJBTe0laifMRVOMYFUofpwUYuhd8WAY01/VavtmbyU/Nsualzg7VKPxh1hQkAMnF9aIW5tjFTK
zPR73zvXzN5nA1YAKFD18m7rmXPh0GjzryyFWG07bbVt7OzbMjB5qKYPMq25L/kCv8EpbotHN+C8
hzUysUjxJ4uj9iOZWf+IGUUPOIqdbpeBB4B3LuxbiVoLx8ykkciVnW0ntneWYsjZexXyi3zaKQzE
G3147XDLuc/EinJS5KmfiVKWJRVgxJtjco6IMUisLl5mscx+mC9HCG39yvaQe6rrUw4CisIf6MxC
ZYKqqj63CxxOPev2yBRg6bkKsXJI6DPqm3hprb0guCcdBHSz8dZVI+tlg+NLOlq7mwYD/tU4oogy
eF8SzXaqa6Q9ND843hsHURXg9aNVPyH5ZsVm4TJiFQjerowuORIh31joRoYm189pbIodTKp425f4
dpMKUR+CAes9RuY3YhpChPmCngtSUG4doom1WpzaXkDOkIWP7q2G1sFOp5PXlh3pJKK13FpWvZEA
u1f/1e2OAxx5PWvS9YvexsS5rP/JHHbaGNFpd6V9D7uBPKUZ5Lyi+hI1wjivG9urNMfnnp/xYJh9
ckxy82ViDvOwktR62C0rKPZNhFbF14z1VpDrvNvbigACLOH+gKXueRoRJTVLQXJNRdk1OHYCgzc6
eonzbRAJtkF9cdX5CLfjWNGSYViG7aWE8USfBtYOzLwWQnGpl6cEIpPbNOkae0VAT+/A9gdcvGCy
SrlLdwYO5C0ave24KAwEhnlxYcIvdEdbBA/NJQ9ZUheF+zBDkn5xltgXOwDhA7cOBI2I5sAdGbsj
yEYlXhrGoZwbNP722VZcZa37lVH8nVoHzl9JPnmxJTrwHsLjnWRYv2NvQNPRR/i6+l+FKK+uHrFF
wI43Q0U6sBbKbnZsFlxFnPY6wSnm9IV4LCQvrL74Q0Psw9GjznRLUnMGZ01kSSpe3lV5ZmQCQ7Cq
h1uYkScMgybbJEkNka9NAXMt5ok4K+9m6v16TkkebhCKxMuEUgADRmZEOn5sE4O4p695K9LdTRYQ
I7wHpm+JkkkgIsg5wpnWTtoI7d4efVsaywGqYVDqaXaUvOsq28Ug4NTJxfOYjPFEh3jT+i/HaA4t
asG76DEHZYu4NjhmsbiKYJANg2p7TthxIFkqBdAzx6M2TrW9lrX9oVw5cZyy5hQNvJMmdckiRi/2
8DDZoNzB3OnblskBNPjZONBkmehay2gbE39w8Rb3GeSluimmI7vFdS8kGi0/EuZApqm3gaGTzQKu
n6EelK6TTnmXvMNF9m4OzzA3vZMTWWCwzEMUpCwZPwZTfBKtJ/Ys+17itJtv0LvYVYf0DZ1ZeBun
HNmew7UUM2zwWhTYDz15y0h83Q4R2WuqrHlMpXlqJvWyoK8ZJTDMwmp5osx0IeY12Q8JeJ7ZMRJu
Y+wEssKD4ckYdVD4BJpEvuBJepc5KATDKa9ELrevla7zyLoQseaeWwOFo98LOAoNTNFbDPiDGhPK
Yk91ea6nhmgixztMpvdLt3XzR+Etd29Imu8EHmCYYvcFfL81ptS6dmhRQJqOKcRwBY0qKj9n3mSk
l1ceU/HFLj5YOH9kZlbtsXLt43KudlUf8jKe2PZQ//x1G+aUMAgfHRYQBH39o4UNzmh/1APkF9Aj
SlYrVlOfikq4O3OKs6MuenosNySZr5Qk/7Caz6bijeLGPqJQ72FvhTkTY01/bqJrwfDJ7TXiiUAG
YGFlQJjM8cVK5zkwxQmk62oQm09ZSe4My+75YNFi5W30gF+C8sqEv6URGlMR1VNSH47YimotGBzx
iGZceLAqul05DdfKG95GK7W2o7EbqozLLU/+cvnom6HNv2IHI7hxhEmR8iND7GtRkeKC3Uo1T/si
/2pS+1fTknbixQc56m+mIHMOW/pBWalzlVpxRnRWfvqtFaXvPLrAL75yu89+yrHeT4rfYjZG48VO
XcsnctFESqob0P9U+NB09nYwK9WhFMI6dDy+QF9iKhDc31QQr5FtENgz9vmlCQv7ki5lRYuVt0Ga
RvC0prl6zvIPkbxpjDxhh2jPht58R03oYqg1cZCSjjUucvAnxyJ4rWtXtDmZeThKmH0UQCfbOTbx
6/LWMtZDGHfUiSmTQpqoUl36HqCkXbXWbkJktjURAWUAzm82mnlyLOdTEy0BduVx2xH9eUSSlHR1
dALwOT6VtnroWRaf2Yhp/4e989iRXEmz9LvMngWjMApgZuNahHsID70hMiMiSaMWRvn0/TEb3V2F
Wc2iFw1MLS7q1q3Mm+FOmv3inO+k3X2EB+QJtkiK1jaPGOb6KP4Ue4nZuS4br+vf/+ZDMmPcXWIu
Y6tiAog5sxj7RGyp9vbE2EM3Fw9pcT77X/WU9De/sm9QDG9gM+I7xlMf7VwDMQt9YkybWu9DI7uL
hvCqW/xLeU5qR+X19ygoaXXHonvQ1u+40v5ziFEQzSGgtJilyarFNntfZJa3jUe6X+ymu8oDy8nK
qHpgQkOXgKJi0zgpVacX6vs8Nl7YsctNnOXNYZgirAgYvwKVLvq8EWCWs4FkPJ5C8ormQhuXzBC3
tnObXWhN1z6PGqSiobGN8DuyuFLFxbG898ycxdGQ1A5YZvfa4OWaCv+XWtQ3QVO/ReWkz17X/AnH
qd5jGM+uNp4b3sCw3GSp5Z2S5S/gZwjgjqzbXMh6ySxs8LwSXwbEjsVPtTMHy9hxHm0HrI1BnTcP
ZhyOJ0eGr0lQ6oWJS4M7zXCGkckRTPRiM4ZZ5RN9ir/UdFmIMwm6ID0AcM+dqQih6QZ/a7nNF7FC
h0EUBkPk+NM1cK22EftCynS/9izIuf57OzliNVL8e/zWaZWyAqoQniNiUogpWarQ2Vpxes5zRgOd
SwsUBlD3A1OxP5hvmnpm3TekK8xL6G/oH8dYYBNEtFXBa2eWCPRt5tAjBRTUDM54wZ9e9ZjSZAsY
4UASDdmVefTUJ+v4lzmySGMTnDnGNU/LBKppPGOum9F1oRASht0cONcPxMS9o3ifj4Pej4lUb63N
LDWNzHzNmEesJkgN7xw5mIVnvgN3Ng9me6PRSp/9sYX65CON0o08IttFCdPCYhWheEhwUuBU1KTn
lWjKs7h/oFe/sZBJnhx/PHMAtMcwdTxGakK8z1VNjrEPVLIfzD+lKApSAax3A9HBX7Sx2kSJiCHa
iXSHaRaz4VhvS9/6MiLaeZuUsmfqV7VTUD1tZFgbdBWc+x5tpEwnEHwhqnyTlF3iUemk7fEjKsoH
USKKlcJTW5z03klZTLAHxuklOyJH9SUm+fKpjDH/hnxUuzlHdpgYPng9nxO77pEFulbuH2XPni/u
bLxxqjtw0/LaVua6mmzzgf020YYjzKOCeIY7VfOkRgnOs5SSv1wFZ2Jq53XlfWXEN+9ajv0LYwWe
GUo9XI+LQCh3Xqc6vM5gAE4MFDj8LeabJk4Ep9cWWn0LrE03PZRV6xFoCaQcZVRRpXfAZJKbruBK
Zrl74ib8AjR9zGHS7nTl72oDp6Cv37tcEzDa+tSt2XS0htrbTDXITcwiE0zTmYVg628CY/xASMeR
AKsaWU6FDb16awMD2UC3D4Txac36s6/qlmINF0sUefla2d8Ybv1TwD4+W/MDs+NeVCypNT12MdYB
lbzGeX6te5h7LFHZ8xFBjQyRZ540KOA4zSNQ3HSbuW6xQT31yMk0HFObvZD+1VDlrSwjJOkjjwiP
Q7wtO8SMY4S8dqBuWKeqZxgrkiePwbol9LOcB2IMItA6PJf6eUjGdisdq96ZxXlwgm6f1MantFmM
2KnXnAROi6BDUdW6NB6kWnCtVGTY9elh8cKXfbKrC9zuDN23Uz3aG6iiPZMFurXGqllUAtClJaZ3
S7PPVLq8vjgZbbJBNhmEBJR3+WQgKGjWodDHhtraKk4sNl8l/sh67NFUEym1SqggUmJIfJuYYvHc
hBkCi/4bc+IpzRP0uZHA1+PbF0aI/OtCg/QGfR5DcZ822BEIABGHFuzceray56FjwcfePt/Ocz2u
rcp375ui2sUsrbYCQScjMqTpyzbuUIcL8aNCMK/IzFw35qDYjtr98Txl6t3w5B7Xo4AEgyRbnFIa
aiwv0W4cbY0sk+FxEO3SEEihbQVbrxviFyww9aQeRq8nnRYPWFaSQ9UjlTdsNnqTh01dn0rE00cP
WpLRS/uu9dt6A2Zj2tA9Q4DAI6Ycv3qqnZa5XBRHv60WD13iOHt40qBnU5j/2JqctVzEs5bTdPcB
equcKn7sivGY9sOpzer4CpJ1YN+Alsm3zeg6RmyCp9o8x4PHj2Uj09P07L410VqM4tkGUXTk2ssP
0KAUrLBhBcDC2DZufED6CXNSLCgF2znmQYSOyio3gErCD1+bqzjf1PYoEcEY5bMNX3mGf7f2ghT0
CSsknNtNeykCFi7pZP5GYkSp2fbGtrP7DxAWRKgD6jrh5v0M26DdaGIqVxlyV8wo4IZPRT1u8/5Z
0EKeS4Ycx9LNf0Vdzvy5Gj7QPzFRr8pmUyMJJgxGfiiUW3dBnTSEHBJTbUXR49+/8P3zx0rld8B/
1q0DZpfz6FgljYuZ/C7Hibcds8gAY1PNBz1T7qH02tI0TG9AxGCp692Yl+OrlPIUUJWdlwhefxbO
Cfb5rbLQgsSjeR+yQkwRtl7RxFsrDIz2JbAYkPsz+FtkUqjKBgAWBKvcG4wgdtzNh0n3y5iBQIU5
VnJDUkCEslOWVBGWv5Vbb+FgOw5cIr5Up0YCaTJ8RSc5ky2/H9voOeiEs2Epa9ws2TWk9/XNfsDd
8OCNPJhk16D8l1Z5kG2KpW1Z1VtzvQVlDKM2Tpb0kgElh1kTfSKmlQpK727MDPdu1Ezu0hlzujHo
7s6dcQL1owp2wXCKMe15/qDvSWj/7ifLvUDDIoA9yIqNEYO7ZcnFAN+wYOimH3ndtI8tfbdrz/mD
lbGdyXvdbal+7qc3O3aPeM68X6ZkS+VU1oGMaX10Abc95cUlk2K8T0d/S8xoeMxSHMu9lUd3Resx
hpWLm8PIPM4QpgNBuAjuhrjb9pMcz2ZB9WAh1mTFPF/1bMyn0VY3vyuqvWsG+U64JHGPqgpWvdO2
B8AAE9JEe98oRaSO0keQdOZyApvKfLbC0tvDNlBMw2INLzb+Yc/z4BeRe8xMcP5NNf/m5OSRx/TN
R8VItbe5jBuGUJZxBCqHoi5IrDsERT2WtOeZpppvo93IRVnWVnyMMCxR6HiNuPNFYLJrlEcT59nD
37+grftw0zTkyIvHTYOthEkyf6vk4B5qI2WOnswnjN7xvRrae+RB05menRFV8GXNFVIIu6X6ElN+
ThzUQiVs5SlzHseKJfNs6mPW+195p40TM9dX7eEppUG7d2yiSWenH1ElwS9USfA5hNr6lXW/Y6fe
ml2YvWncb6j5eX0sMyjfR+Q1sWNPn2aGdVEUAK9lzDLYoa5t++wubV1E4QGWTBbdsmDobsaULLGb
j9fMr53T4kqamyS7GpFdblVO+ysAGt2hSdilDl+1sUQOJo2zr3wqIk+qy0TVvIZccgiFyayue5Cd
TdXi83R7H7lFiMgUdZd4FN9xN6MVLRQ9QXHUDlSVgpIR/5nHgvk8uuq+aFFd+Ez2IJfZRCPHem8o
RlqOZyzWQr3HiZavx/SPjs29VUzphpqp3VYLYx41u01TDT4q2bJ3/+XUXrGe4UFWU783hud4iB7C
AQ2Tu3ho+om7qUqihw6Mx/1gRPFllCFCQp3Q60UEY3VgF6SMq/tEHKThfjbCMbAkWsvnGu87v/r8
O6VB6NVf4rR+QGUwHYYBEVjDmQQDRd311ZshWmSqgX9MSqk/QmpKYgHyDW9BsR36GotbjCMhTe4m
F3SyGxofRM2A/8Bqjv3Z57aGJ4HOr8UNA5hrZzPOvzDqfrbDJjqxkqP0zSCrIzXwrw5sBkZYBLZo
tltOsitnQgYRcTITZVvfhI3YAOL0d2XkFJeobJE3WcQB5Bi8ddOMD2rg7EFdNtH5ZgREu9kSwxAf
zTFe7JEAsLywyI5VzUqqTkW0zarh0vp1uHYNVK+o0B6qCsRD7elblUM5J6L2fQbEtKojSbq6AtnM
ShkoN4O5Av9L2L56qfpudIpqM3ZOhB0wTRz5/7Kwlchb3LuUpINtqha0s2c/MRhot0lQ/YI+9ae3
h/euORqmf5tGfCLKnm6RjXiHbu1Lot2FnYnFp0irJT6VsjnoL0M7H7MMDjaa6+heG47N1o+XefAn
pCHzrbxHtT/sAwhCizqDmyCiDOts8RFV/IgVZDFGKeOqD2P43s5Y87mY/JHRhCp3gI1lGfioguQG
Aa7S0t/oPpDbLBkRJi0OQEBfYt207eOQ7PpufFJB8zvr3J88Gd4iDx1CrNDTa7GpyDBc0Z97fn6v
gDqeJt8y1wUBn50yr8rhQ5/N+buNo31SZX/CpBkROJVvAp1baSRX0fZ3gfBMTh/11JPdsK2HYtgD
fbqLfcULU9rBCpwnDooaMwqFpYNtar98BqLnx4Jti5rYJW7cW4JGEkIHtln8BwZIt/HZiTRDP5yj
It1nBjLPIAuvw6xcyCfUSUOZ+IRvGB4uk5WI+OUeyvtNmQ8wSgpdHo2p3iZWvfVUZ0BZZ1lXjt73
kJKLlFXzyZgzUplV6m7bxiV8OXkJnKFggs1WyDey4qTN/NglNqNsh4g726MpbbwoP6bWINmh1+/N
uK4EiTQ6qaPtGCZkB5jgX5lFhGLp6ZK42nBGtr5j7Tzh/arGW2KdxwC7lD3FPQ0AOQJRCiYdR/w6
J+YhTqvu0pp/nAKPLWojQX5NAys1icg3ir5dpw1Ja5FfugQ8HPnYQN2c76h3GMQHqO6GeLrBP5Y8
bvYN9DACZW5Bq+zEhk6ClBzlclQGJVzS57zJXqXiKbOWt6Bz1fdApMbKtBASMyoZeX+YMjKN0gwZ
OB/jIfl2JvWMjBb7y4jdthvh7qf1PRu537nkD9uSx0rqO5ufjrCL1rmhCM6PYZ3SMRKzjdfqCbKe
OKTtB9MPe03LxRqiBcyDJKHaKKLT6QYFrPqC9EWotakhDnYETdnGSoEc13wDkIEDeqahioqWNCJ+
GfZczL2waldWxAQGEP19LIZrxYph41EdEXHCeNliqR3Qiaz5bkd0lc12FORtg1glTHfC77sOwmV+
049sr+Cve2r2ViwA910c8V2mqPlYrdwxGNxWgZxWtSLWR3JxrBlvsaCCEe+8+EnyNdYFL1lRn/yB
mpd38j409JcRFs/e8vWVYwMGuGvvtfsnxPqxrUc/3/roHGOShtZEaZDaEvL7xyRHzSEnmZMmu8qW
l5kwISy56Z4se7Hx6sdobKtnZ3Avc5as5yD3PpPg2HvhB6BCcVfXDJ9RBwT7oYmJSXC9s8l0LLdr
77HMT31eJhRt2ALzNLnPqgi7mi03woT2M5lZtaUxwpxS7UKbx0MKRxxQyq2Fx/4WNwSRRigqjQQa
7ExR5KHaMoMlKkvuwc9EW+lpBImQJwpoTmts96A1QgcsV6S+maSxxPnTuRb96VjvdOcjCancpwJ3
wdpjILJytLdrUaJsCWQayQ7Ot1PE3ov3pNhh31nVlL0rdg5IYMg9Tzu3XY1DhTTdUu/Id+N1OdPn
i8h9hOu96fld1ulYLcMJtYJcwA+tEhSrFXOComE3pnjDuwBRWNiSnlCxLZlaXxxMl0+a2pr2R7d3
iR0f4skjo5AX2565ZxkZrjtLkLZDs7IWFgluoQsmz4sRcxSkgOY4UXej32rqBuO1qznrWTume5DP
5o6LsD65xZNiT7RTTYK+SyREWIeLSARrTzEl46o2g3Y7pspB5Og+9UFxQN7DGN/j5rMDlGHEqePw
/I6lsYQ/RA/DGH/xUYhNygG4xgcuCI6ucC+GTFArF+XH8tI0effbLCEGzWvQ3RAMkmmR7Ycz47yY
QAOuyLk2OfbgpUDDTvfz0I2Ium2oEExdtdls44C4o9h9FDy8CLYDkr86JOcuCSbFWDcbXyeS3fc2
zutP7Xb2A+XqbiqlpBKW6K7wFVduhaoba/reL9s9qU/P+ELYUI/qLuutD5hieI4oSuG9jRsft9fU
l0f0JLfBZUfcJbwwUwjEmwARyh3bP6XCee0S/WlUzQ6vTs+jU//y4/AFjIx9tE37VyeDB7C5RCUs
r/vfx3l5ruuUVbgjm37XwdqKnWhasdtut2WzJ6o0WZpbxp0Y1dZYfd8oQT9ipb4akXzPxICuc/ye
m+RlDrrLMsmkmCJUyOtSFvczd6iEYw49Y66JdC2Ao+fMmqivMypJPnXPX+MpiNZjPbyPpo+kKw7f
w2Eg8TuPJOpFcaMfJSvYLDZIeaNt0PHl69E4MZv6AK5HsGrM5i4YRx+N0VzsChQHQa8/ynAkKBzH
RV2FP1bYYbgAWQ85gT9yzf5t1dX1nsck2KCHqCbCOhKs9t4cUl4MWJLgQkAPcKh6O+AIkUUFJRWP
ta7R8Gdpzqoc7yGcH2x3k98/DNhza+4hPaIqhp3N88YvGcHkrUUtnv/WBGxpM/pRWtcm4Fqhp6Zo
k/xWmeT98zSeXFQXpm+KdcT4Jsp4D1PDeIJ8xwGABFwX7rhneF+CBUQ3Oruh3PrC5VrI+LQiFnNA
T7EebPufuBnFvu0cEsXQ7/69lYkmJ++wgYwxIeUgDnCP4TQhiMN+Nvzygh6I0nKJ26LyrVjq/L0d
I+J6VsKl2GfIDdDXaj5bP+Z75XgAOnoGxEEmcIKXCoGOUvm3CklgiSkVe8VhRMbJJ0SEvYnuIuhs
TH6sQv5+GAQ4ftOU/r2XjYTQG4PAMsAw28i3WGxTopU+BAy2hcfUVGQDLjLkcW7WhhzfLWO4iM70
nxLCajrZG5eUTKBubrH3LrWuwfER1xMyKs6lJhHv7sgl38UWuwc69OowuvhjQjcydn87cqvX4R1J
Sfd//w4pETwACl0fTIvrju0O1in5w1tPZ2JnW03NG67X3VSfwrpL14bJvzOUw/PkAUz+W+dNqbUP
5FyR6atRZQJ09WS58+uKLyWkjjWr7imdi4ehjL5RXQNbIb+xi5mowATi0mEljS0elJ9Z0QkL56ox
wZHtZ56WCjOZ5ve5ESwTIEwPFJEbGTHtUMWx9nF9K5tXoi2jctfJY8LNzAZiiSp2Axr/uGXWyccD
8xtrGmgTxkopd0iJkFB4xn1aZt+GyeGU9cs01GTZbOAew86JC8irPbSXnHHrvyVeKsRRExa5shF7
b1zQhZGdsgRs0OvZRX7yC9FScJApDZWpx+EAI2BTlAQz1f6eMAYZ9d0q5PtMK/wmuO23vcObqp1H
PxiB+SAWpV81Nq2ge9B0BEUTtSAr9B5ByLcja28dvLjR/B6RQbDKQw6qKQqesLsSmmivuq4kUgpF
3mhRZ3f2UvaH7FUt4slq7zUB2ZT6TAsCfIq+cbNr6nZDUrrImM9Gpv7ZxCapB2pcmE/xGp02Y0T7
ibfjqkG6bC3MSNzMx6limI/ibtMCjkBuhdifonAnStIVDTjYqzbwnmqZOUvzO3IwJsGDLJm4uNkx
T9PPyCSPSI/vZUUtHw1gfEqopJGh1mlP6OlyOvqSB0E3D+mwICSZwG8a+6Mx/JiN1qqfCG7Hr05H
CMN+ycRuPN4C0kWxn1D3WhwMTDrOOSwkll4UBG20XV4JSd24CtLxpU3QlTtEcOb6Di8bzwl0V1wA
fG49mZ5rpYZFTshMoukP5DZ+tSmV9TzoBzEs46SYhzar1PffG7Y2+BTYvEOVkEtdPdZwUvr5y6uc
9cgZiqiQ8hCLnKOcW5D31OkVHy86Qtq9gkMR7tY3gxoQAljhq57rslgis/oSQczkcJ35PA3rseSk
6dscAb23NVhqrbl3+fwERRi6vZ2rehxtuc8dsXSaTQpQIDAKtN0mWWmxh9bClgWXJfSnVF3LmhTA
Qed/cuasCD4rVJxFyIUW4ATxAdCt2GHkzvReBd45dJxrbVGeN56XrzSbo7nhFUv5x/1MNpLtq2cl
C0wK3TsYiruwYws96OmnCLJrQyYHE2+Wh3k0nhKeNvoGcleW4gpUS7t18nxnxIBoEFsBjmOMvC0h
JTlOiVTQZTtALhmDeRx1Uz+/jKrPLsq7pHn+S2rBxLxglYkyb3wO5FX1Uuxg4OeEYcW/vICnUZng
zGoMVAeZplseoq9iJgqxSQn+LvCZFRNvUzDIc6ez2+zwWPWg7pGIJkRYLS1rSivJHMZHnz2k13qc
X/IF9znXXM5VOOEqhjmx5q4AVAJPOcQ6Zqd9gQwXW93YiXaD9MO6x4rNrUlHzMv6lsuS4e7QkK7l
yB6Udi+uUR0PDGtffXJ6Ng1bLuyQtNOiis+8Vf9ef8ASpVBNEDdmfxr7zOmXIr1F/g/YXvLD2lVG
IWEdfRr32G3m41jhAjLnEkViGxubTDT8rfDa/aT4EobQf0VjQIxmPd0kIZedO3m7eYbQX3vPYqC7
zf2Cz7DVcIwIcVS1/aeG/w+JgrNJWb8B9PFyYeNjenZUihg2AMXPGFCCp5ACy+Hl+XtJMTjgK+2m
gqGrx6KYsZSDDIAUDt8bvlrfI/a2FNT6wvtB6HXhdSbXB7NpagNCH5QRMMJuNsj7qCIcWibVRqxp
yqbcYwl+qZRhco5Y1ral6Vorzx+Pqml55qoK3afpmLfUYSeBQPQBj1hJD1qzdOVeamC47w0j786d
PR1FGzT3kclJhkqL7MhGXbxw4rS3uPQ9zyGpYMAPIBIT2tzANZ9p6nKD532nG0Y9g2xYiScYK8fR
g79m+eaWdW96XcjJYSn2/y3UzQsVatmWf/T/XpK1vspqahRGqr/kyP/6u/9BbE5T8IwSpP330+JH
Anf5f2WGP8P66v4Vzflfv+zf6ZyB9Q/btlwTe5kNodP2SAb/z9QrU4rAclwgoEvuFVFb/0HndP4h
pevKwOWX+HA4+Uf/EXtl/SMgQ8vxpc3WFoHA/1PsFZrAf4k48Chmbdex+Q1dF8RMIOCAVv8UcRCl
HQ5ex+wOvPA3WCHvPVEUSWJ/KsE9CLTyeRIL5Nm9cHUBSiNOtehZiiJ2BggXw8Os4tNwNj0cz4nv
vycTNzfUyctADOoKaFqDjA9MB84Qhm7inNY2Wn74sMMSg2eb3xEip6J+TGP7WY9utzETk2iY4Vf0
FFjLkh6d6LlsMT81P6x3lmk1uRxBuTUYjII3us+sce+haFpuXUD886kV+U5Zo9i2PvjQjl36GP7i
iPmoJIneiNS2s5weE+9FIEdZi8l7nSZ5DtpyZxvFU+sOyNIRCvZYE7n6ql1pfYrI/t2M4XZOjW8n
sq921lg4xSXpxq73Fgy6XUn4PpuY06iT3+DDx0OaM4af51Wo0V2LkqvOJRPrXEY9cqjsYMwMgGTY
nBtiCvdMbGtavdyNHiLzc5idekM6GBv+Hr5LMmK8Cs2rzrR7cnyW7JjBYzbVB1T/sEBqhBAeqnNF
AXJQdboxRcjAH81xzlCFmY+Bu6F3KO1xyReB6o4JHuXHxiTHfOgOPu77vGcM1fZ40cC0cciA5Cwv
JHUDeiI0YHEN86X2JB2WYfqQQFfj35GRO4UyufbZnuHIbhDPMxSQASErEJLXpCs9BgF2RVdgvXeR
woHOEStrIjnJSkkdMm3mBa6LLRqHNd6FaNkwbALknGBvmCDgW6TOxZoWuMMFve91li+xn4g7FxPQ
RQdqgFzF0GSqdLwLKmwXYO4wR5IOghmT3mc0joo5/9pxyfpdAAJdrQgQbxQhZpX3A/76WE1ttsPo
A389QdfCbqjZ4ITUTARRhrVZlR2zZPrdV6azTya9cD8elDefwiE/N24NGr3N7ludN7uqisFg4f6p
JjNC3Zzi10ZWsC96juWosZ4yzZA3YPyYM2lgjPoWdMk1Nyh5YZ1Xvur28C0yOuE4Wzv1q6WNz3KO
WcaZLT193q9JeuduZAMcDBVuORaWDLmz/Tx6J+y9CJip4VamRn0TZu7JYw9e4vtITD3so8pTVEQA
c0Jvh7wEM7ZrfPlVnK+HCDMR0Zr4ihnDmlTYa7C8xLG6DEFTuG8YtOeY3xzTt+0W2V5L9UIEDzEH
3KuQFdLF1uIXo1gLmFa9tIZ1IJaJdGDHfKHxm6fzm4MDtjcM/ocUNIoq/Ac36M55K+6cOu22OVUy
sZI8aJPBdK3P/sikS7ZJQdRXBqqgDD7NhXmA3mdd5+ri1AQjO8jF4r6nEsz6u973ujvkyQPhFfQ4
aRz+7nMB4MuFONBgtcZyYq1wZCCe1hUx5FitvexZue6zEzT02Zk+epjM4JbRlfTOcWpMb8Vv1W6S
huMuqNQvy82w8M0/so5/VZ7Z7Gq806XFtGXQMbOEIfhTUvHPaWDDwm1BqToygncXJThoqx9vCtGM
ZPNzPYxq03rJPks0OxAxXV2PFWQ+U7+WDdJUVg6nbgAPNILmnyVaWxyhYd9RLWFcUh2GpSyJXynT
e2ZKzVsI3h1FLwcp9cgjnctkCO/c1tPZBrPAr7Y3uIbgzuZ8Vck75/hvglfSncaXR0TH8GPom3T9
p34KnucxeShsIlnh8k42bAYzTA4sdF1olSPyuxLDYCM945iFKFVdtW8iJDDh6Jv7FB/jMXPBg7Yc
w0j0/D2LSvseYg5raLx8L1NMRztV8FuZRyCc1KzLFqseLKunBn4ERstW7yI3YyHgLrAbg89fGCN6
eeO+8Wgk+Wq4gFLmTgHDWqdQj9oAvyCKgXSwRXDoO+2tdKKBJG97Z7cl2kYyRtBp+WS9JdJca58n
NQLu24zpXs1AArM45qIP2n2trnVYqYvNSvyAnfwCtx+LP4/OttHO2rUzAHLkt7Kb+eDaVpDUUojH
UOLhJFlYtWT7OprhS5SwFLNMcJjIJrPdpF2EPglthPaPxTi9asd9yZoU8k8w4q7KnulHx6tlu88p
a1ii64aznGfGKUb0AQlCQ2iFvdRM1HnaZE4ROecqZAzY9YQ740gJEWmgeGuJoInsg+Fgc3GbOoZT
lxnrrgKhqGL81n7bbqq6YQLalycmAT9+HsEGzV2IbfSPJWP/NR9QUNvMvxrWnXikClqTiQkFQUAb
+FqSvrXGoayeafc+dOuSUBlOJ02IDyMI0AjjrsfIx0AUNzMDLGenzPJTqPlxMBkd2oR3rfKYgVUU
JrvAI7jSSkv3BWtRaxxmOb/F6GWvFTLNFarsmEk+szKzTO77jA5OTfNjpKLfQ25+AyiIVoZn+xiT
xGk5EEXA/qRlzJaayAASIyJkhCGEUdAwDWyASBukgyKHedbdPux9/6aEM2xZpeMVBdlHwnCOh7fh
6qiuBrCg3Np3knQPbCAPUze28B17d2Obzq2LOo8LvmIS5mQkkskQfhcRWIK8eDgG9sbL+T+ZZKlb
SZAfPaUfnJnkds/wYdhVwwGNMhkEklkDRQTGZmYrSv5m+NQ+OXF+C32rBJEBXTmfcQCkXv4w8qGc
svGONYHaAxGr6ZXQwVhsTYiSj7+rwovY+MQO08Zx64rxEoNqCquZbPIWEqifGoQ9Y/IzUJKdF6Fr
Vpps1gMWXm49PJGbbu48B9lVhflrj8RyG4fdny5P3nrhEGsBtBVlmUFwTCSHa9BeDcNqz2kyw/zF
98LGmoLQK0kcyujSqScmNqJlvNeaJf/Mxp5oaJhMXpbuKmqUzquPnZzvqVizjWEBwKw764dlbEQd
gqwwDIpjHDBz8UG4TGRR+J4kmSznjAQ0+06V1oCATbhWMXfmzM2h5lDeBMUSvFzGN7sH/TrPggDn
yQ82wMJJaczyVWuQz0I6HwPx1uUREQT+BB91WFi7ifDkjRQ8JkRrBKvRnJ55BnZ9AUZqYD7QTkuO
aFX8FEP4m6W2tc3biakuQVBRvKtb+42YbCyeUbSeR/4Uc8QPrWuqZyfc65ksDiPp7okHRfg014+W
X5CDV7vQcEb3V5rKrQK86s/Ubia7whhi06aq9KaS8qlLZ2BkIZTLTPLMUn5CrNFP2P3gWwnisOiv
Deg3KoI+rJ3pV+J08MCS/sXH98Y+TXGOVd0Lu+A7H+nGymzL5ui0A5yCan6FfS/aTq/qhGIgENSq
Q2GBDofDOZc3RhK7OvvoPSqOok3eggTJdeox4caTyywSqabKMm9fSjQLvQyO2qgRdRg63/NOW8Th
uIaCRcqbT7qIb3wYoBIhyLBOLhISI2Gdb2Ylf+aknFa2iXAPltB33rhfUnVIOJoUOwpQQFao9vNo
Rydt229pnwxESrExsJobyNORXUSOqpq0vvAVRzCSWxJeS1mcLPQmW7tzCMCpfpqVq2mue5f7ChXa
YZ5RUhRcZj63ZsQtZ7XyjTDQnZWP8dlOEqYuAWMSTDPOmRAfxDwte98s8ndQdrcm8UB3CeYmggnw
WdnNnQ7uaqCasOpb/I9jcTKMCqITKB0EQA9Zc9COxm9X+X9km1zyoSM4uOh/MH8fjbC6+RbYSuKO
V3LC6owdhaFECOSMXNX5LGLHWk90+gEbZTqq4Gf0MKwAHzdW0kieIA8i55zXIqBKrLODHmSHU0PP
OxczFZCALYuaYduRskjGFpYzqB0liEkypIJlkgsrLJADgmjeiAlOvQ3+ba0sfayD6jtMnN9isJZx
KlJO3Kahh7zdxkgZ+/6bH3UGJ499MQRD8hLnLmJWipdJHRG1nPJ4/E5ohubwikTeWrcdK4/K6teI
Re8hcworeOmqkwyMQ6PCdmP3kbVCdotpOPJPCH8/0hyVotcTQjrnjByl0d3MinyzOTL2nMKPhjRf
8XtgVGzDn8namgVq47mr4s0IG8WEg1IG7KRaDZncM4qfyLYeWaZezRH+z8R1gB0PCoeVJRe/azlF
Z7wRsiZiFzhAz+lcP8kUNhRcHY3dn3fLuwZm8ZKU2Rc2VyodN0Vpc8W6zJi3KIg8Fshvkvq+G5KD
AIg0uwbgr/xcGsgICuswOPLbRKUCJYdwlkU90Hf+9/8f3hRa6el5qn7+z//69Z0jCGMy2Kgv/c8B
Kab7b5Sd2XLjSJpmX6VtrgdpABzrxYzZkAR3ShS1hm5gUkjCvrljf/o5iK7unryYsmqzqjSryszI
DIoE3f//+84xLLYO+j+d3qzj+KNtGeJ9yL+Ly//rb/6HYcX6y9J1C1uKxwJ1kYP/xwzH0/8iJIIq
xWVGogMZ48/81wzH0E1D933d122XCc9/znAM9y+IHQhbHMvgb3Vd8d8xrJiuYIb0/wheUbh4KF5I
TJqe6SOCYSb0tyGOHqZ9xn/HLUx/vmztnElqV8og4YmdcEh8a5be7GQb1SG+GnKy70dudlvUqdFJ
MyWle4ozDC7TZ9vvHmQ8iMtkxuJqaeN6VrK+64YBnVnr3Q+ZUZ1Hvi/qpYiBKW6plP0wx1KsnWaD
X5JmslGXn7k+e6fEAhyvcvM6Ol4g8FOcs0Gw6LVG0GbUH+xqrzkf4dx7jPXR2slrTBKsQUIbWPj0
wpIin/4z2Sn0A9d7phbmBKJWcuXaWrODs7sOO+QB7swPupgixtHrqHIeXLsPWQuzdESr/ouhAA+5
9w7qbJNbr1aO4RAOS7wpy4szNjA3Jo4KuomcoCIgUooRo3gCYoxAmme0LzEsMJnM40plB5My6wpV
RX+iRxeYELR1H99SXcunPp++YeOSTSF1YMbts6EGQD/5Djl3uKOR8Qwa6FCrXJAH4gph9uOa5xnW
jRTEgqFItxHI+cgJl29IidM2LMwT+kmc0GvEVtzNBU+fMY65Flc/qUApLyWXm/jb5Gob9IJNrh0J
Zzv0vJJ2pz3SHXgK89I7ZWGxzrBVnPUQ6j++bmCAFZnTVeVMAXfijTmraaVLn2l0lW95NJKmqett
y35qFwk3Xdu+9VwBK12hwHSXM3tK54NcLteFaHmAutZCLypNd5U5YtsBNnZz0oeZasgZhRGxpth/
l5LMYZZ96Ey1GBF6JZG3bodobGPwFkrNq1CMwCyuXCV+IJZD4yFtGexFWfLWoROm/snmwY2X7pBP
uwIJluL63KcBOSlYqYXzFifVIefL7DiaODuNML9YI8vvsRmvuirLTUWbeG/oqPLM2D33YdV/8vl4
oqR2sIUunxug3Ru7SKqbu4T0+eo/SvruThGkoqnfFa943Nj12kX6+KGihyYBBpVTMU8h2uhm+mlW
CC1s2L9689FHoUVVNofjkApz14ouO7Wq+CQ9E1OaYhUQhvO4zonI0bnHJZhwLdrigYZSK7Qh8KJo
OOVT8gB/lzd55MYPxEh68m8hvokwmvfFDNJXm5axkTtimixT5h+VAbiNl7o3y5eSy56L6BKSW4D2
rg68vgJgss+ByiWClR5jvAjCsNczNOIuGMmfTg53JIbOPq/QSgIJc8OENhPDaHQJQwDIY1+RgsYj
ThWj5FpMr4GbKKl94x7R0L4zIlJlA5tljuNaoRakMV+EzrB3K76E82Q4WbxBWy/J+Gc4v3LwKLeQ
RYaEFRWQ403APlg6v0G2hDRY/eOk6KtN/PMdFw4JpsG3PkZFmPjdm8dad8XoGVuTObD5tnTYF2HJ
P4E2QBr6j375VjjEe0ScPuHgsGDwAOLiriZPpjlqDKjPigeDWxF1zRoJFUv7qEDEjw50yYnvebeg
ct35BfUP8zhn4j5NBm3dzhD0W83d1T5DN43zXg5Hg105t56xki9zml5K55C4i+Mn5yG4pI809rpx
vwAiOrmHgu8eHbe51yw9Osd5QqfCyiGOhrtchfZl8IdbMYXFFk9J5LvdfTgcBf92u9G3f/sxKc5O
g2aN5uXTlRwC04H6rzXOe+EwY2zUvIm9JZ6Ds/RQ5dGtUjY8lrF7TDl1M7y6q93mCO4M2jTr13WU
/sGmZTX8OloVuURPlVu/sWWTH7ef05YTIctj9pDOyWVLnOdE3QhEEFGJv0RHBiIGkrDy0grICHfH
KqS/0CnWf6AcN3O8I5HDXmEAmTj6LM8TeU37idO603gUXOZj7ee/vc68lWX9Lvv+yxyzS3Op7ex3
F7WMjVVOzCh+08WxmoW4gykMv92XTCvhEtGww7zBhbw+Mc0G2Bblp7Y3+J2nrb6mlc8Ur+PHICy4
d/mycJhm8xBG4YvqySB2KHao3vXF1oefbVE2Qm6HEkeFX70zfw8QMxCUcGPUc/7iavQI1zYcoev2
gKGHNbpjsDYc4OmwQrVJFtHvo+4/EPsfDqORvxCKvwle/J0insJRvlrX2vBp5Q0WoYV2203dgVsV
g5yIkzzAkz+i4hXcgedonpkmcstAP3ATC7neMLoXzW/3eDY5jEMs8Fp/WLUwL7eEF58QrcpjuPRM
tSWL1fjJBmYacxPWv1NJ58q0kjooFynPnNoX3UvJGPe2fahldsoJWJLDGL8yrj4rmmbruq6sFyMu
yY10Y/SL1iqT+Bb0fMsd6yYHp4JoF4+nKp9vxqRF33ZhnLyJwaVJJHWrYypgoiKOHeGhfEC7UbfJ
tI8YKO3AbapDLjR+ywQkdjN1pTV52I3p4JyCvGnfwTVcUPZUccu3kJTUU6vo7PR800Oq4Clp0uLt
DefqNWV+YvdZ0S80+0Ndll5ATQitAKw3xNP+uW4S7mS4GPdIvIGB2rl6UU4BVaJR8bZCiLVnZIaw
SuifMfqgpzH+rn2mHbasnDt71NGB5LG1M7wG8lKl2EF74ZaxRXYi362fSxdxEKLgbs+DSpzciRxn
MrfUXwvWV5p15fLuY/UU36QZtl1M0DDtem2vV+Tuu2kyL5j8dqmobpSiF1Yt/tG2Ow2q/upSPz3y
NbcOk+aKtNfc+lH2WchfExrWR3C9fF9nF0dG96oDu172DPxxm6wB+AI3ykswNCq66REjD17rbdJi
QgmlrV9tO/8l4vKDZBZq7rShjELneytG3wuirH80HV/DMoRk1O/mjcH7aq3psjsS3fuyt4Yxj/tq
+fID5qDhHzDkG+AENoQ9r0lFYsdMo7fEhCs5gUMk1ORt6JX62yYWJoUhd4ZZQeldeYm7alNYW/x0
NEylbbbrwsoINL05E3uUG1PW9KRo4578WP8EudbtLA+oRutHPMqQdyBDHze+6YKWE/gwNK88TkAK
7i3nLJVZBonTsw9L3DNfYNHRiaItgS6K8rBxuPo5a15IrpbuJ8MIMmvdQwWYoSzmbR5xQ/fcF5uW
cSQ/AT7BBZr2BFB/FanzxjEp47GhY3Jh/tC3gWt9J5nB4rFpngTwa0YLDkh1MoOrWch6oWh4V5OA
vaUcImSMRFdc2QmEWlBnfI2qVNpH54ISI4Mu+Hozhz0gZ+Ed44mb7NPqVnemOsIeKpiyjcRwCovK
lJZFT4L/y06GZ8Yt7zOVu2NohTG9f/+XowtsgkYBVnHhuYUq35htEVJCyvjoDpoWAE/t9j7UzrVb
el4AXfiRiYNz5Qv8KHzjrhqgPfVRdEcHVJ2l1Lt7qHF9MKmJiHVv8R3QeGrnwcS9G31eb60nJZnJ
Uru2Vf4ZNZP+5pf5OYx7dRlxIF4aLWkvlTZ/MWn3ya/AmvIJoRfCdcBODhA0sopqCo/GW7RAw9LM
G19CPhFsHEfjaGj5czN0T3nNIrkDl2BW0w2V5V3vGzwfNSLsuGO+PV5vYOCU9dRENyWqkT3PqeTc
ThcBhDS6MXqxDUOJ8rQMM+GVMCnvie+Xhv+MLYe4VRG/m1FNIh+qazvpv8C6QJmNJxa+oHc5fdov
ptc/zhDZoc1LrpwG5Go9vOqJfje09XPoT6ynrSXKm71kbCPYm26KqGxPnlxG91g21nbO90rJMbr3
i/wucqsP3zU2fCl9u2krgw7O1Sp2RrLxyFvmAtwn+j7WABczGX6oKBPNdruXvBjPnmeRheWClNHs
Pial+K1iF1K6ae2Shv6iFTHW6WeCUB59irVjgHqtCYKJKX3TNJVcX3w7iagdp/Gu8fkMo/BBYTEa
fTDXDNlt+i2bOEED73sT8UpIkEqSFYf1BEjBu6NTzOOLBGRsPFPzI4nj9Bc9gby6fGGGJghJF0UJ
3J5NEnGdGET+1qKK/hP8mdqBvzM0g6QpbmKJq6kqfFu2+m7knJMJU54xHnM3e0Ji8cjJL96FAMB6
QqiMzjgYcVLLxuFsO917G+IBZf3MwVMn1sc7QjO18tUBbLjmjpnehih5sJqk3cEsNPbDODIG13kI
pTMe29zKdJ7ym9rzunMy+jQ33PbJHsgerJjNYpRJwELMlltsPR7uR7KvzX1BJmdlQaFflxHI7pEE
+3WC586rY/LEaczhVDgnvSXOzCLKRNDtQrcZmnuKJau0Ynsj+craFSZmyi5y+nuAmdemBjnQWfNw
HdICaZMiTDdSMYrQAjT8iG36hqwkjPqGALa+SXP8rASU8bgih+r3hLgI6Tqv9Twvg7XuzvOdp8b0
qvvcT+/TjE8x78D+XI7WQTSDDVp2GjYWeCyyVgDWu474GCsIoMtjSHJMp8FLch2uoUJI3NvU0opP
YbXdSwd2R6FjNQCaE7Gkp9zbTxJLoeNq74NrvoyKUfrInYLc8QsRvY/arAN/RqTOdvEtDAtvn2G3
VAazNGdM39LIIVrV+gAsZ4illWyBau5az0bOPLZ3IaSBHejPXZvmyVn4gKIjDyifX4LxlRyarWa4
yzLqWtB41L60RmhQWDS2liF7nDcCBAc1zJ6ZDrkAW2+WtzrAOpYmTJDJWNR6fjALqbZezHWHy2EC
x2QanzS7+IVIKN/BWXpLlndmUxYn0zUYmudGdlB6JYNcU+mRhIq1UtJ04DMP87aOyYrqeq19dtjy
0P05L+Ra3U02uN1TKVOGjxg2Cm2cNnkqh2PKFRcte74HWs0NPDTlCXA7K3xGF82cAamIZ7EyhGas
R3rUB18HH5fl8WOb/sLJ3gdYZpYArXvnRezmhIe9kXANiJekHS9aA48atrK8U9kA7qs/pXNdnct2
GC4pmYD1QCdZs8PpXKkuDnS7d9ek41q6RjVxH1u7GHZ4LRwo+85ceo+5HUtcMB39Ijf+SOzIRiXT
w6II/fxVOqAyCo73O3bjeaCmwTmbBvdcpmcfOIgsMt5tehW0FQ/2jLRLcuffhU4DQpoGejBOIjnZ
PG9b3SapMLJNqBGvRXSe7nUBkwi2WHNuTWvmq6BpD6BWLrJNAH4Rxk0K+5fjl7uINwssivYCCtPe
Ec1BG1aRy5TU4o5Ya/OD19sfgy5AJRhIOmzdCxHIQQAA0+1Elv+cxKa+tUK6gnbLnTgdzO61K/lY
agAf3/N+OCT+XB5MC52RrOKvYsETNJHizUkPFJRtwTaO65vBXP8dEGm5lbNy9gWjTD7o7H+Gub5X
cXFf9slE3qSjguEa1kHq3PDjnFFIA7p050xF/wz9bKrBTWSMMLi1yBVNJsUz8b5OePgMtW9t4WfP
fLFGBgVU7VJMqXEeh8k7Sis6k95itIf1fZ+YvJKEKb6pmpPvaVNqrq5zH7Uq3RQFh9JkyAZsNjm8
8oXnZFZDgMyB9aVAlTQ3XDJFRbgrwutxzyziljNfQNBbsMbKWnzmtbtp2eZtSt1CXW+H+P2AcnBc
EO0+oiEZFBP58dgC325UXNKS1nlBcSL2KmEqgMSIlzuFvyAZzURgS/dhlA87y3KedLoejy6faTMN
6q6fHosuZRYxu8kp9h4MPtWPk2LAp/mcJCl4PIxDfgzz2rgTCVMjxX5946TNTepcK2MRWnvlDe+t
ObantgPzwmTQy0+8vbq2MF5YoUXu9EH7XzETHHZt7HI7y9bs8rInglj2nQDBy/qvofyNlcaBU1hG
UXo2yW+eawIAK44hS/uVb+eSQULoNReLOgB45+axs0ZaFnb0MFnLFc58ZOt6SDRTIFeZSF0Lvqqm
ObtzrNDauAY33VFCnMN88K0tv6O6PytDv6UuGZXZUd2pTLr7KRkAg1BPH5OSk1tfYOaSYNxrW29X
tpm5uxTzx9Xzvb07iPiAXsNgmVpPB8h7HJAXjSvSFf7axAXgkwIB1syUgm2zoEuHxyGszG1rzJtS
NeiVXHLrE242BuLkBni9hqh4jNL0AzoX6OJw/DQpt1A4PcluPM12+t7Nh2b0f+P36AKQRN9jr2Jq
R2N60GR7wovk7Tyx1S0OwjJHL5kAQKgmj7VA8jZ32tUqK3L7Ln1REAEjERzozuXwMKV87ZrSBcni
uSbn6+7mZtBxVMj0IrWgNgjIngWPgZ563vIvTxV7EXQ+zqZ6jBbFKUBOEkv6h8EFmrdk9NgiJDe1
2lvPghBD74Ss67Wvvqu7wGGMlWBG2fXToWwl0qPw3mgVE+PW2OdV2e7jmEra/LtWLELtiBIk9NI6
d/R9VLX3WHfOacbusXKjTdzbOyLwbOJ0sL6O+hodjr2QAmGS5rGzMUxjmzgNPNywn/hOkU++MQe2
33/OMLOOxTsasqub1nsatQPBJGmzKGQAm2nmVpfAQlvJs4KLHlMP55eKRhagBs14XZIe7hww1o5H
y9C/Gq9lJAuaMS7rarp6mkINvOCpOys8MYMhOf4V179rXFcHGiN3mfZD3W0N/dRdj3j61sKMXorU
fSUcsEjRgNWJ0obG2H3AUSLBhEViq5r41FlDwZepoQUwB42LBdyM8uBXkubqmtYtmqCayTt33GYB
PCR8pvr4IaO4hcm2XqfcQk5xMVlE8TRFrGqajs3yhxSdlJlzQwZaFRbcUvsYMrhrVdzFjY25sFNi
/9XGfYSYCZNX0sKXSWlRmm7P17Nnfvl9JQLZo9CUPn1KJR7gVfBx5WjWMVoZgEwTOQTPZzFxaaBs
bgwPnVEywUV3bWAYdTqcnLn9nhGNxoP5jOzto6vRk8B8Dyuw34Zl7bknUZ6YpkvsTO+h3dzTbgBU
Fh84At61wnuZjfSxH9ORHJt7GbvhY2ryXTp6b46FimJE99FBMYBdvhzSqNtPQoTbgTdPVgMC55Vu
bHirgOh+20WqAmUM/j5ceOXzRNK1iZmypzw/IoajQ8V9svd4c/DmjQ33s6h7l5ti7mymrgv3PJcO
VuUuooLahA2f/CQaIMqefYq7n6wX4NL8YuZDPo+Bkh1P6QZiUa/4Ba0qevQn98kxs7PX1m8RQm5P
NNZWb9NnBAj0i1jB1ubDHHlPmuCWfmqs4RMiwWsxVG9ypuHR0shaZTxfzECMHjNozNYWT/g75ofK
oICLbEffRGvmUWGga5HcpM6zV7JdakHQBXFtbLyOiGYryvt+0Mrt7BEu9gza8r5eG6vO04Y7XTIR
pBziB1GOpcvOAa+IwfMO0yDPjN7HJ+kT9McFZEZWeFcZ1ZvIbfOVFR2N80j9ruwCj1I+fEU5ETE8
Kh+qLj8IHGQPv1oYqeu0wQmTRoNzJ7t8PTjmh04bgBcOvFxSPnU+zeqOepCKwYMPMR8azyeQZ/BU
PebNSA904LCgdfWX0VZi72e6DAwAwXhdkw5wKFcZgH+EHIR4rmT3qvLifXRRIJQjbEJRfms1xzTC
WzxPAXOxDq8BgzE+248khNZ/flEBYRNMbt/c5ZB0IHuMuLWaxbU2GZtSMMAMM8EtQzPpHlgmHM9k
T1vCPLPw3EmtsE6WvmD7hnG5BSzALb6Z2ScV54hhrEVW7YHJDi8HehQaHeSRNAQMgNJVSPRGb3sS
zs1L4ZdBkXd044mFzUK7qzMDMmUcXSY5ndmKpBcgmgHXNWM3KHYsdgUWHAfrqVH2uXMTZ9XF7vDg
Qw/LyT7sxpDQM1P8F3PQ0gd7WgghWX1Hjy86+Y6m9g0UXbsENJfANdqQeaD/SjZCcgLdG/y8+S2T
tYwdMJehZStOyB015lLtLFYseza1v9sR9FW5bLjygvEqo/u1XyiDx7+7HUW9b1q071Wa8qWg+zfH
oQhY58S9BtU9y6pUR8rR5k5voQJOtU4NSaaPfiW+coHtaeZSTXuxexniLH6hcoy5rTBYSKCm5vyY
eOGuJIaJDoznOsj9Hz+kgciM7qpAanxlePoGIjsGFdZnOjM8WxdMb0VKcQdJUOwri+TGULACDQlQ
8VVb5bA62yPDKRqNaSRx+eJ8m5pHRvnh1ZxtmEgM72tjvK+1OTpqR1UMYgX1EExPGs/B4Mkd7m0b
5TJXx+zB7IelWs0FzfAsPtKu/jNHFeq9imUBoP77zpPZlTXjSyNwbUgf33JfGz/YASeSdkQggTcf
W1ZWO8fmidO3xbk6dxKFj17rz4Tmg0kC3HRD86V24Qcxdq8PNZzHldnU3TFj+R9wVQwyCAxEc8EI
9PVZGw/uBLW7SgGcyQ7yoTFflKJz7jTGFsnpDuVzefHq8lSX1udoThWMgyG/zhnot1BcO8LcjBDF
0ep9ZJvOxHpBWf5G+bYeOGnG/MQA1AViQ1+LuvnxqvG7LCwjIKs4P/a992r4Lub2dL5qxyl22fMg
oSNeQxFsEYafPZczfjst2pSx4EPKU35jt/ZHJLiJjABVRqfkpETwuuno4lei/SGSwzISgeGOqJW9
SRYK3sRNkLEanhafGBR7G1QJ5c0hPLiz2Y6s5nUjlsYlX2u7aCaySY5g3TeC5CgVhJVmcjOumNET
Vv7OnJ7GZvrpZezEHfi9KiLmjXMZ7UA9CPQ5UDGnglx2RHawRFQBQUZuM8Nu9h3tu5A6yBwVywHZ
/GqbnuvpGKFWsWGeDeiZocKzUpK2V25tfuBkbN2Q9Vb/bflj4CdeEswDnhy0OAfNvZQWtAlK5gYo
d7VvxT0VWn+vN5O6zQRRd3nbzadE2875d87n/lGkr3Zk2bTxvSMBzmJnVhV08FDs4Ulhwpoyhbx9
PMxVX8PLSV8lKfmNxiw7sD0n32om7hsC4uNKsJpOtAh7ty+GXaEzsJrMyWZ4IcN9YWAjmEHT9DNQ
RXsZSTq6fmL4wGqsjW80nfuNTU1+03JJpivjEy3ke8dgDNUIipfS0YGBt4TzMZWFq5APrV+X+s7J
5p95yTaEqcllNyLsSaiBih6vlBxaLXD8VaNb1qso7CMnud91TyLK0BhX0dV+jUA1nAfWTYOxNJbj
eHjOvf4S6EUjHpVh+keCDUBpqumUTBanvVaXAJ8b9znN7a+8Vqu0S9iA6I9RxPqpmHXqktm71tYv
5ZxaQdeRW4gahka+QJQNVLoq2fSBeTez0jy1Y/6cqpb6AqNvMgVbD5HXepyMfk1576MCRuGA7LOo
ySOR3vkejZIhL/pLnRO/mprPDqJpFnI/wcpUbtoohBeZ0Xmnn77WqH9DzUiPXiULCqXy0Z5sjg2G
74Ec8t9o1bm02Yvn5b1P+aFINtZAasP7FCWbvLSkvu1E02Oti0+/yAJhdjRH47TfjG37UI2KjDFJ
2V0T5r8BBaUB7tKVmYQvlpcOD1EKx7TiQ2BH/FCU33LSYihY6/d/PmY5x37+pdUhrvVpY7mc5/18
hH2FpyyjDHWhvjvsB4jRh3xiODy+mC4HFFXPePQyZoFUVKKkOVn/fuvhn65c6zbIftpk3QTYr/4p
ZsZsI+Ws1SgwyGjwCW1IoLwdhm4z1WAQx9nntJTkZcDA9BT1oXfJqjd28+YOOMX3VEZuMGotD42J
hU2q72hTOhwmh30zK3zXPQIJ2wVCAMor7DlwaBXC4YwUnakzNo89HiUtPeNtNpF5EFF41CLrQxjU
F8wUBQ/bIEKAfHL3kWPEW63k8Sxo5gcVY/wTTd7soqkRYUGf9q9ubewqSjNxQkGDAw2AuIYrw1QL
4w18/lXBKwuKJJs2baepR0Vml9/2ZwiDnaYIEHxrHPmyEFB0yHqYrX+XLyoif5ES5W75WOGaOfpZ
am1yM2EZ2bvzPSfdO7VojRC2JKeaE72/KI/iRX6E4vhIF6C61EW6UTJtry3xpiZLogNTwzf+dr5Q
WnRKkcPbf+gISnWq21iWGx6l23QwdhjQL0KmblEz4e7ihoqsyXRwN/35A5iebu1RfQumRe/E5o42
Tfs4JaZ3ll5dkXOP2WsPnJLqydkJHgOWYc4PU6g/65mCRbLIpIhHs9LhrkFlRpwUxqneDpNjnPXq
gcHjru0t+F34PnbN3DL2XKRVYw60btFYQcUSiuJ8q9DGgC3kjM1TvmlBRWfUYHFhYV6dL3aEHotT
CL29RZkV6uLbc/v0MvE5cSce7Qbt+rpCbpK3Nm4p9rF0JZNLhY0rWbRc+SLo8lU37hh1jxuQZ0fD
kkZQzpZ+taoO26nOMS4Z0yD3i+S70vyXnknq2YZ+ulGNWe26WUJZzb2jaqP2AHrygaY3xD/Rcra1
m4k8OGvNwRyKvdtTNKr5gseEIe7nnng6GmT+H5BEfeO6h34ZPEF+bbZAslCaueqHNIK5SRiWgBHz
vI1aFGgWB5wgX7Ro1SJIy2DUBAJnWrrI08AfMBMrFOxu2mtiUazRLK+OcwWcAxfbkOKdbLuI8nXf
Jfda0vV7ftivqa6I1C1/SAiaNy3sRU9oa6d1e2ahi4K152sO/1vmu2qfk2LaxgMJgdi8FIssLjxE
kqJQ7CKRo0vB8srm0IPqGBoow48szd45zC6UVTR03pKDSblHgP90+O5BVidZ0zqLvs5aRHYMiLNj
GIEFsLHcqdZ9y4lSRaSfntqEj8lIrCMKo0+ozeiinkmcIAW3UkwTxezuNV/2QSrrB/xb7j0SeOva
LdI9hX1PYuFj7gkAcxHzdVHzjbKnYKmFtC9b9H08Q+oLZb3xXuL2Y5aYnp1F90eTH/HfogB0Fhlg
hBUwXvSAmo8oMFyUgeYiD3QXjWC9CAVrzIK2QDFYLa7BRTo4LvrBpJiuGKiTfdNgNxmyltxAIzVO
+dYE16y7yM5EIjbnN7Q+2VoZaA4bfIeVg/hQdBwxlcEUrZgj5iazwQ4bU2I+oUyMFnmiZqJRzKkR
bnrCyEdvkSxa1SYle4J0QBHKQsPIrZTl1KJmpMl4RLNBGkrw0ysWgSNjx3wLVT+6uhQ1+qTtL7OI
bxqb+UOUUGLItXkPpfsGrrs4Jmp+I66d7ybRpTsTgyST8xL2C1JJc9FLmgyw20U4OS/qSYkzYlPP
eAqQ68q1Uc/TXSnDG1nH9iQnFTSkt7hhgv3CCCqgez8BR/qxH9pwDq9pbF8B4i53HCmfrG74XSb9
YWb05+DMjGzkmTxEIzLg9Y/GobzFrynIOe3jFM8vjXFibdoLP2HuYTGxJVrOOxiD7CG18JV73AXg
inukyLfJFqknrohpaRMdGpaR0yL+dGhq7jtLXoAHxvdQsC7pogkdeNcFtGcSZ7swthQ2UWqQ5olX
GFsUbp+ssRxa9NI7QFLMWzp0bf85+AWzTr4/Z8SqyLx2RCF6vHXQwIDAXUr4yxwOSfBJez7rNKID
nu7MNXMDFWoTGdSYSXL7inip5vNlEFL7NOb5kpajXJncpu+xUycTvHIVJ8fCcN+sSXc3SYUwue7y
H3Op32gh0UzNjK7wa5Kz4y+YNKK38yov5yVbZN2oZ+4gksf7GsRw39OD69ziRaMGl84JrAkDTSyY
t6X/Gs8IZG1MstCXDEqa6dOU4wzMJ8b6Khw5dI4f/iKilRhpc7ZYPTVnE2KWU5NmKPB7gwkT0C56
NLbppO0ysAUJiS0+XpSXAbU1OHCNrnrxpcVd6Ys6A/UQX7yPQm5HLjABT2B3y1s81sW2sHrSoR6w
cEmhfZ0t8t2OMOYi4+34AaONR9BbLape/IWs4KcjFmRa0an/JRatL/mCb30R/UYYf+1F/csanxJk
iA6YCCTcXBdIlJYaP/YMgnS2oWkWo0ePBzde0Fm89PC66XV0Yj56011joBJxBHVbT/LjVByqavob
RQY6yFRkRbZD11R7H4kEwcxFa9w9N4vo2Md4XFXFhp35FvTQjcMZsq0pKS7sMDkZz9xha1h3Ueyd
0zQ0kXYxU9YTe5/nPqMSv+nXebO88AOZNFtxpGQ3kXPRZns4uy6bjrZh00BKuUl7GqpTuzF6dxv1
zk0k730fWqdu4JSfs6LMho4WUGhPHNoNauo9GV1fZuQjfPeaOyL+kFX64WbkaURrv3ap/DCycKu7
EbbKSYaP3Qxnvnarl4jZQemk6FFkj4RP/y2WpKVB3+GXR6cKcCbnmvJNSm6j2VyT/cr9vccdYAO+
YNzHvcdKXLQ4b/kBb4w4P9HMGXfK7m3G7QxSGOKLFfNLK7AkOUncdEzbIweBORubB/qec0D8zNz8
+Z9m6EwPooFnwneQRkqN/YpXVjVXLu8RtUtMrf3LYfRnmuwsbGHeRt0+aR6rZWtqH123ZUgsT0kN
ydyo/duQFQCn5FDAG0ryQOjkYWudEw0DdLupsg/BJQMuttDs/gfRxYqvUe7/8w4o5sPJBsiyr9Iw
DMI6P5t6X+4JymPMgB5cTxyq6+oumillRcwHKVo6R9ug3DG0bFxwwgcuEQUGG3y9FPZzPxMeM7jP
auonqSRpjvpiCnEYKJI9hQzsjgSlediPZf3cRRp5sMY72S0f2alNi3vox/g65jpodM/bI43UDqEg
YuQ5TjC4JKpsT/e2IIvPo0n2dc6r4cko3GxNh9M8TCVMKdaj/GBQtJ9ig16ZxlgFLy+zXyyzyAOZ
re/aAkegTtNp+QOZynIXN/1jYtGYWSnvwpWXIl6+TIsWos1/v6vyr1FEnqqC//xT0Mj/9xf6G51E
/e8/v8g/0B5/+x/Bn5rJQ/ctp9u36vJ/J5n846/8V//kv33/S2UVuBv/jDLyf8qvWH7821V+fH2r
vzdV/vyd/1lScR0g1vbSALEMS3f+o6TiOn+xwLCFs2ALLdex+TP/KKkY/l8GBRTIJMyfwSAs/RVV
dW38v/6HYf7lmPxSvu3bjmXq/n+no2Lw6/y9ocK/muH4xlJ6AUjpLA2W3x839p2Kf9T/dDix9AY0
xa3klqEe+Rx7Ty7B3P/L3JnsVq5kWfZXCjUuBkgaaSQHObl9r6te8gkhd7nYt0Zj9/W1GJkoZCYS
hcpZIYDAm7zn0nVe2rF99l67wU0EhMse/YpbsRXDwNNl9ehwvaQ4gUWGw35gm3eRu/l3H+G9yie8
x/+j1MUd7HC3/Bm+95/QJw4/EGkeGhZRtqQAAvgffyYsDTKhicDGKKGoxPYRdkMZhEdf1/VRhJV4
BHsLYTHrMR2Ppbt3AYaA5vYx98A15os5Ap5NGlm8df5koh1Nyd6oK5e6xd4+Z9Y8IFGk7aUJ0m/U
KPVn7PQEkpWbwqoxOCGNhrZwOjvycNspL/kTm3r4sDV8kkMKvfIsdQaXI7D7jDxzi+UDbdg6EgkZ
v3h1ACwZ4nGAJVUacL5EDvjAW4qqVkHs4/NAeza/Ld7LL3kIFANxNdqVmOx3CL+Ui+ZLNY6ys/CH
yhNnY5aVu+o8Xx1Rblom7zR5aJbCJRn7FCEETnePpAg3ti49MLgoE7o01BWeHuk3QI6EKzBQvcZD
gMZGEcRjbfrdQFTec9+UYwaXwUBKwYz7i2kZdh6iCnXseP2woQKyYi5hOnbLuyZNu62HhgJA3djQ
ICaj/oxc2b24jQk9N4FmgDcsOAcODpa8HNwP05/995iqih2uR3agRetAChHJSxplxvswNP2Oks/2
YOQEK8Nx8OmCAKk0syX+HPqW+xFMzJ0IiYVEyi/+UneuF8S+Be4QdoDh0QjDB5vtvELHcMjpy8Az
iN26Ctp3P2QmoZeOjVeHi9nLymCfuUl9MkWUPFMbWm6jNlErT6tyMxRtcpjYXK8Lw0jvdZZ1Hwnd
3XvCVRXqZQTcdazIo9d6Os6sgDdFE8X3gv0uo+byAFA6vWtMk/ERSP+uSsHIz5mMN9IY82vUdiB6
4fS/z7ZhlyvD6qerIQlSZKw/mCtpGcI1Pt7noRkuqiPoP0Vw/M2OX4kBVj86eYgx27are1URGVNg
ZpgxC1gEjuc9jfgGLp4iTCLshBXUVBNDz6AA2mUjoeol1BwSRHrXwQwHVnmNcWLbWLzMLaAL3+cE
1qmskJ0beZALfKDjkkuvOu4zuLzRujAdbDWVUGBnQFWmtcD5GNn1ePIV16J6zPKTlwXduu0Mf9ul
nd3B6JggKeTFLH6VFgdlZRiSdwcOL7LueBvhpdNmf8D/LxZhPVzVuu2X1sk2WAdT054d0fY3cKfz
vidEgTzZDYfapc9rpO/wYcZoe2gdqpenqo1/4Muxz6Ggc22h6l2Y7M2HGXrHBzpWcJi0wlJB0cEG
0aC+loNDlKJM47OZUXi+LhALtk2fR2fyv8lJkm46dIPWf1qiAE+8IP1j36XGnbkJwKeXIjoxKMVQ
76keWXWoLPpIUVWLdO5pPe2XiXFGPzLw4CBimQCDekp17uCcfCoJGl6N+9SwaBstTNUQ0QBlsceM
H787RJzwSrlBZRPNypHlpAs8mho+gioktnyHAogUfyM2gxq8qk9VwYvT9yUrOf7CV5YTsx6bg9Kg
Uy2ui61UeJTAG7Yzd0guVXfyfYbYTmGO142tXP5Fk6774UPzP1RtK6jB7IyrPVaQI9F12To3Y1Tu
AKu1GJJhJR4a4oTZvqBI60sYXrH3KFX75ApjY1uNo+qjKmMNpqDhntHP5SWky2Q9wc490hU1LEgB
ugbWLSQibO95o1lZhIMzHmU69cQBCtjxfyXADk34EVjDGAVUBNuMNjyUtVF/KZ7KrzAkQ+XzgFOk
UDvw1hKDlgE9jXC7MXtPGJAt6oHr4Br1/UdWBMa585Ki4m2+pMSS3gg02HY/zjdyef4cq6K2piOa
uUtzSogxm9tviHrp5xyyS93pnHq/506p6sgrLnmGiWL+iaJ4SQ9bNNld+iJofqJCIRu6fac/DZAB
f+kawOIwRPRt5qU4toZ0blky2t/C7sG6x2AmMVqBmUn4u/yVzfyoZti1tx4w7J/QHDrnPpd5sFdo
kvfCwXTtcB16noqmOTg6aBGzSKCWlARKJuRwbM0DhH3/iIQAFcop/PeE/9SRjwQikeeo+VVZoYf6
bkvv2KSUx5ux8aulCWGRm0Uin3hvJp/cTVF9TeHDoDdsvVM6UPaxU31Dtok6W7zSNNJhjXAqsaqc
gIbZiB5MiLKV2mIXiR7jwR0+wFGOr+S9vJeqs4pTQFHNDl1/QPyJIbSIiPu56003mI/9l+wNHJ04
E1KIOJ1/cCJ+pgk7NQAz5BmmF4OtMJriJLGwrDw+xZ3fG2Co4Xr2r80cXg2aXgRiWgOcKBta+1aA
UcJkA/Cf3ri4h5HiwR38GUyruLupmvaz1cfnchi8D08AMTLwiK/Z/cGsV7P3x8EU+A0XUm7gcTTb
GW2a+yzVQCDWq95Z6SRrAW1i7+jGc+TQk71r+6wev4p6KM1jm6R98Ea5Csmfii5bmxTAFumMqlpZ
i62tU6pvYIHpLxy8nMxWaj8FFGJuKZqbd3E/umc/CcqLJz39GXlDAqizt7561VQbbPywmbD0L5kA
XGMGCgElZK++WUQHGt0LShVgwiE+0vZnTPl29ip4CT40mGQJgvkVnvYAmyJ0lPY3YN/Hjm9jEKlD
1oO5ycIzjY4XGyCHlvoyit9z5Hy207mjynvsjmZjr7IIuRH0ehy9tPo8NOq74oy0tEdxCPk/yPPw
pOVj6rBnUvFr2VAiWHvY/m1J86yLdZ0c2oRygecqb1+qnDKC5y5MtxVdT5rGNT11B7KqR6/MNh0G
btzQN+2oozn13xiwEf9grrDgGslUYjglcUIXeW3HRx8vuIjHtQbIPrKxLHNjz7yZrWjUiLgjXswG
YxRLG9MAL+oMH3E5/q3tcyvii4D3IeQxnOtPsDiYh0kXUcveTeqRZ55gXVbsu6w7tKYH6WkJlP3U
zl/NiaaGR4c/uOFIX5hJEfsvvHap/7hcXpMArNAzS25wIWxkg5c8ob9v/DSHcaO6e1yQ/1BkN7Cj
Zl8p/ZdZ/kj1B1iep8CJN5DMSQib/U6Umf/uTPjzpYHFaEZrbU3qS8ae5JuLLbGGT9e2KX+KZy8k
h6oDs9ZCglsFnBl7KcAa8WrdOHI8orL8hpxVHkez868SC/ZZhXUJAhuuk0ooFuiDjq+S4wbPQzIk
V1+Ce1PGhQVn9eJMEtKzUO7BboDmCalPTRtaO5VjnPSNLN0ArKaRQhWI/njkQPTXkIyqq2UE0Z44
UMSF2zvDC4AYxtYyImcRZ9dC49HdlHn7RSSn2mg1wf7ka0r/ttXTrRnWx94q9Ix/0C+TtRpNm1Jq
ULog9Yp+z0sluCa2xqncee6tqY1ybWThvR4UcBjjzmkfscKDWCrwNH+Tbk0cxPZq+tsjz3rrMou8
j7SxJS1oY/OUeUEYrdIQmP56Isy+8uqwYchJnRZHZSfzl2xMbHcL791MqaFnZF3wKW5+TGg2BJ3H
n7tG9TR3Xp15bKypWpDAd3nOmnpP0xv/TpfgVml7NLlNbMXGb9yfHFO5YyLXxSrY2qq2+4ukQEju
6jTreDZKPtMMmg2YsRR9Cs/YaB85m4h/UpGtyV+KyNpZQ2S9qzgbzhSFJIfZr0eizqb9R7mpuc0E
a0S2WBnjcWWXx1mb0KprUi1ezt3Kb6cFkbiYD7PWd97BIs0UCowOPWai1QEJJ+zDpcKuCec1nR7b
EUgHd5qeYzUgeUQnB4EOpfna1QXPo9/78YVKMFyqhQc0fvCxG1luVb0Zcp6BFMC/4qLBZXAPqhuu
fg7YYx5w1a7Gzha3NjSDdWoCXbLHKTi5aR4+VgSK7qkw6cp1auCTkcmtlcj0wXWXlY4RiqPpa0zp
AT2En5VDiWQXVCaQwcinHCL0rhPZwbe2xbvjtCO1xOk/rfghaCDuQt2lpbztLOkr7FfI69z9UmjU
AXudo+m4E194oA5OXp7zKn/NwfOQjzOtBzsyQTI3TGfIksbHzAL6lLRcghjB22uaexV0yg6UWMrO
h+ls/p2YILG1mU97bIvmcSLWybMmlgKgwfZXjoywvoeVXjFi1nDE0othDfcehOaTjGhuTeSQnUuf
UhuZhsivFmlyroe9dynoKENGrukHZEYINhCWfXboUM/w0sVuAZjTxxHSWSmRVMPH28+5dabdfuTl
ZRfZXhSVfQwM/xNlnbYNh4zmGAtYLCPcowwIi/2DxemIp7faQqVQG9aRGv6W7cIqDm3rE7CUOoY6
DTdSzu5LaoDU6mdKP7cUjQM9ohBvNXd+h3LcpYcwU8neH6P01TOCiZ5KpZe0udVOhzhqgg/TrZ39
Qv85ujVeXB2N0OFkxfhY5WzbtLLe0Z5DirmKsnrzBtt8FlTOLK5lubPqvj0VpRXu+BinV6vXLmj6
hlcuGWDcTEnb71vOmittFjMLpHr4YwFLPSapiH7Xkx3vSt4EW1ebxaU0IN338L4O9tTTqD0E6sBJ
6x3bOONCa5MOEvnkP00zqRBr8OZ11HXpxkic8DKawXBBHKC1hPIRgoKhGF+8MUk/TUxD3ErTcWsF
3bDtgk6dClCwrNT8DytSVz0Wf0Jdhh8lKdKddrl4k1bs10XeWweWb2oTdURaUn9m5znq4hB0EtSI
bdKECYzh4AHpv4RBbV0BsIqzbGMDNZQsy6ii6A3Rtz20KCUneGJwl+QQXqy0lq+Ba9g3+vs4LMIx
PtbAPX4LO60umfbSeU3dl0T6HtTFVZX3mOeEuHNYQ/vKIEYRWCO3uyoEgU2nFdeYNBrH2yyKZluj
Z79mYERgNSGHc7NhJpFUxUBL8gvwzoExSLhjwtBrh+ATE2JXvc+aK4UvqOOLcRpzne2nsxQEntLJ
1biZmwRTelqd0cDzvyzMhpvnGemvqaeqIKto19hSpIo4T7chNkMiVh+yT+t9msgAkANeCZhuydF3
ua4HSztXS0LtT4+LJycuWoSXNFBkAiRk2JVvUDQd5xomedrbL14/YE+1I3iahb1YNK14izwdgYCW
+nmhJkKZnvTKTFFwswxeycqsK7lxgdh8A3anWNRq4TTp2lh7VszuvxnICxnFcHMHjRgMQEDDB29t
cBcd73PZ/Q2aMMAk4ld0YBbEvEm67ItkSu5jL+vnhieBU7ZWd5EE7kMeeQ0twD0bPlmIdi3o5VxY
Cz6F2k9hosSFFgH3KKpFDjGD8c3phvrmOnVyGlvhPQ9pxZ10RNHGR82BkXjOwtAkIa9p9jNnCcF0
wmnJlbZJHrklKwhlrXox2G2QwCAWRN7aJh+p+qPUbnZ1fA81w6/Vi1U7rARSI9y0dZdvHIPDe4vT
4QM8R/yVJ9Y/U+Ce2A1qqp9xro0fqRdDEPbsvNkGoiiAEWbzCzvL6QBpa743cx/9amWRXinGO4bs
Hf5MQdJv+cKEx5r46EHQ9YXlw6+tEw0NI8tIwj0RPmQck0FVtl+6X04sibx3EJ1obg0h+VdiBbRv
NU19TAt+wZHXKYgQoFn50HGo0Zi+M2blI3M0yGv1ZA7PqRkIfvVcX6yO9k4cu/k5ELX/6sm8OVpT
DplBYDsKTW4eWgnQjZ2R7TGUsdHIh/rFHvP0J61KguWGcC9+GMhdEAr5K07F/KCA8O2HBHQF63+W
9LSFxYZNYx33lW1GxZy/EnogljhDIP3mht7cQyHAXtG+gtMw1NYD43O0r7iP28QduvHBcAfRbUVU
k+4a0S0xG+Ph3ONZD98txMXb0JZyW8UZqVlnxCq3GG1Xs5Wk8U4ZXdtfud2Rmk7oyHjPG1UwkDdo
RcqwLGj9rkVOzs8wdOUVTsMRvuDZC2vrQIAjOI/1TAa7t8h0rTTIA9p6ZvYhxWATDwYuWXOHn2vz
nVpzcaVyedgDfjE2/F7WT440pmmY4hFelxTbQH82U0AlXYIbJRYGx1nr2s+6sCNWmrb9wmugfEiJ
lu1VmwzfZts0e5utC/2qJjakVcNWncSPZz4PRTNhXYmWL03FefBl+XRYpWELhQHAuNGtMnNkhNaZ
7n4Dx1fZoYtK+W6Qm/9VUxJwdB0xvobTNDxLSkJozLFoaY7m2oc74qLqDJnRHq2+dd+nLHAIU3bW
yZ7D9Ma52L2bWSz2uZkxr8xdlDw1Y4OTDXq0+0UpMR5yjE0uhh8RPRJxCI4iHYuL5RJIzroEn1k5
In70lOO+WLwqyDeT7P9VTWnFNNvn9Y669+THMbBQDGHG9jOp+pegIafezqNzK4Ex4JEQoC6KMIco
29eQUrtxoNlPh/PdthT9tp4RnbKIVno6XuxnlZpk+EtKmfy9YLdP57xVzE/c0+oP3APpKcEjhmwf
TMP3PNf1YzA3Ppl+HUJ/NeMX9ta40OfMoiTU1bN5kOBrdmkM1WFVtH5CTsz0SWipEk+pB6uE4SIC
74kqGiTc6EN/b8HcedVVwYygLW8n63HY0PTLhRFsyxE9oz0MxYJ+w78Vr4hy1YgTZXql2SG8t/M8
n3Qwmb+EQRppKMfw6OnCPPfZ4O5ngb9MCX8416qm1wh000FHU/swaRovPdTgE6/t6eAOfbKb4xDP
DJe8N9dOJT+sNW4Y4apNR13crolrZzt5A88AKxd5TQLRfJdlWv/ltJyfcK2UF6drNWEIPnImg6F5
LAjtwY9psuMC1qVXt+mR58gcTsiNVUb9mxtQ29AbHJIdGxWOvKigY3FMO3m2lZs9jhOiUs8OJqLS
D9tFyo2HqgYDT/SqdExxsbLK+OaABYZhdMpnSILy0W7JpDFAYha3kLFcj6Vtr1X92ymG+GsuzerS
9H12j72uP5DFdP+YhWr6TTHSp8Yk7cTvM0fsu8u+hAE0HTCxdZS3yzhsn03hVmCypnJ8y4cG4qWl
CnqNR78zv2c5TDX9MTkkV/5We8iGYHgftOm5HkVvQv5Ns9g1VzM148XaxrcA67nOlFprGm/f8e/P
C/w0o8eTx0qcq8BJrsAFfEgFYnYfPBniBeeI9YiOpnxdlTb9c49fJORP4n+bVo71i5Gk5aMQpvuB
lNnRIFhbeB/pUgEO0Iw2GhY91MauCj31gphWgmagHZKdFNE17ols+sNSPhn1pBPmVBeT7YgcdCan
QjY3bcyDNm0umF6cyD3w0IDmxkjC0UIdWjcqK393hhyfB6+JcSNTMby2wyZERpmN+k9gjgO3VznG
mwFuMHRRjU4u2CNyI2jbMNmXQ1v8qD4gI2fak70B9KNoF5/4kF3dsm9pyoh2Os90HUIwrjE2q7Se
CR3j10qOjskftnKGvjm1tt3QvikVz7VbwNegwSignkkQat9P2iwfBpIeb5SF0qykRfNoVoSTVGd9
FmZjYG1qi7cy8R0EJ582qCBIeKJn7WzaoImJ43UJSaweieJcMM07APuz+MP287HCS5VEDL22Sfo4
mFxwvCxACDASiF+xJHNedZ1Xezd33Nfl7xjgWazQrCFuAk/2UpQcGfn5p6Iy7YxbKb3k7OzXRcPj
gHFEnl2o8TRipvliAu2vWWuVX1Ol4i/VdQCG67o9c0Il7GyU+cR7DkgOrdyK5UU/PfGr8vXpgNE+
I+PJWxXZwLDYAFl3flOHn9CZ6qsVaneNxgpPjDY+tMDenKwf6qGtfB/xBkeqKpPxFHrW6C72/uLV
NZAhA80tohk7ecScTWmeKd3qrHunOycwiO6NCaB600RleLIjmbzRbRg+kmSq9l4l9HdeSGPXGXl4
yLnc4Z5qMp7JDJuHBZOw191WomRvGYuIUnqZL357c69v2RA1xE+smDIBOTt0jXt2yAXPcRjMV+Gc
jFtjsBfChdWfdYAit6pc1/vAOZQi4LlKERD3Y/KKnOUzynGcPHWNz2sDL9wEeQoDNCY4o0he3Myd
ScJPkzrMEjlzHYcDvDLciukPRPd8raFOk31dVrouZ9NjkQ8DcT9/AosPyL2LNl0sYArguqGStBRi
PFZxifF8HGf7S0dFfi0747NBon61Akfsev5xwyyTfNdOr07hOGOwmkk27QFOxo91zYSTRq56phQL
S+9gpYcKJ+7PWGX231TL9pV3rbgU0TB++G0OsaqNzOAZKEmbIBJpcvEILvkyZbr9JloGUNpb5Q9R
8h4Gm5G/zGVGReMs/G5nqaiiO2ucHrjhM0s7+YkVe/qbuwhJ26TCU5RGii90qbLH3p98Gpujfto3
2IVfSqvOrl7f0VvDO/keegEMnkg6Yt+LHDWSiEG/R5LB7WPwSN9Se+BKQ66OHYHrJziYyBtBvMAZ
P7F+Bd2Nz+eayNY6AYywX4iPhSkSSoGPuSNonlpJh2hVTgthtkAnpRga/iAkyWwl0R83pBHpi3dn
7zaReP7V9L6g0Us0JOL9wX+0zYxIH6Vj46OZWMUThJPg2Tac8Y4ZQf6eh6n97HHkMTXF0SEhnfg9
ah/bvtvnn+0cIxf0E9pMq9v52va0ko1uNRxRTxTSeuig0PC6flPFmI+bxh/JM9oFdjK09REEbZ69
5U5FBK/nYzJ83theW82baaDaPrMNhOk6ls6dKyvbTC3gYPQ0DoD1bQONZ1joR6A1haS9UKmTS2b9
FpYty0UBBbnER3mosi4/1bNTkSVVzBuWqnFRBuEmi8LmhcZ179J5hccI3DbmqfSSnOnXKg6akOHE
G0oKnOx1z3ewK89lU9D+IAeZb33Dyn/FbUN9al4Ee9dxileU94wKdBYox8wphxs6znTBwdQggshg
45fBfPCMhD6nOegdFEfarLelgT+hkQNoSTzpB37n8jRgN2ff29S7IeuI+Yx6oh2kRS/d8vwGb7xf
oEf0dTS/pE1uPNUtXEH0W/cQDHZOKWBnmohyNRif5RqDoEOVWd9F4w2pZzgE2p+f8MTkW88PrWeu
GsNDM2Xtk1UvrB1nsuha8EP/mf7Z4D0OLP9HjiJ8C5afAi2FYGZhldk7BxbphhYv+cG1nfAwJm7w
jpFhOo1wqM4VW7sNeRZUJmKJx3RwqyO+6WrDuyc98JYYqKcI9bEymSOIQGXVsTdxHeNIlcwcCYPZ
zo+s6dEIBuuikTrQCKbpGQWT8LqeJ5YOHPc2uA6ThrCixfNOn4GPWGfb869EO6x82tkPTnj4xves
mHLqvvwx+WDcRaV0azqqsMAQIbUrfuXOGeynsG7obgnTEO2mdgtW0BCkVq6JJhrrhvVV5+u7i24p
IRtO5rmL0+ynskT/XJawU0Z7Ch+aoMEhSequOBQd3j67kfKv5beLYhC65as9+oyUxPhODuoItgoG
txU1aUi0CDLOc0HW9uCASCfxLlz6sJrR+nLLXmxBqlG9VZJ4olExMQiHyXTteYkizK592sRxNhCZ
XEoZoCikSI95Ch8w9cMzm19uRTUmXwZslIK7g2H06LiZcXNi+1fdLdWbvkCW4BeT2RMdGGqfW9H0
VIbJs22mNgwybPkte4ijzaC6dclZAoDIx9eE+sqdMxdyA8YyWrveAM0gzNuNOevsPUhrVl2NEcYf
hCpaIOp5OuzQQNR6TjykMSMxsI+Ywjn3FgHCZLYUYcvQOMMOdtbBkradSbE/K/BtB74K+SZFz2bT
ZGr1k2V0mflV5D7TozvDHOTptB0SyrXp+jszLYuHOS0nqlFYSEy9oqrQMzX2CuQPf5e3rgGNAgWu
ZetN9MemyzIglulHibEv0beeFRGeExhNdU5iwa0WwTHEKYkV9IcKmvShoBviYYxiSKa1m+x7Q0se
u1S3D2ZRi4eSqJi3nmkHeO3DSZG0Bk7/0U1ueAJthUD9v3zERoLh+cTGcQAa2yxy9uiG+WemTXrN
rGWELtPOeAhCjkDZDEm69nmy3izKEh8dN7Yv0uiZl//7nsP/Bzfh/m91+yr+qv9sOfz/0UwIn+H/
Sr2+fn3H03/tJvzXf/Xf7IT2P3x4/dKzTNt0Tc+nGGz4q7p/+Z+e8w8TB7hpOj6QQ8vGyvdvbkJb
/gOgHRM0Um6AZC3E/3ET2tY/TE/akLIlfrulCu2/Yyd0XWdBWv+rq+/4vfwM0jKltCAluNLjhrh4
Gv+9oTBhvwdRbVY7OebNaQqpbszLMds4lYyfvHh4qEhLZ1l8Ltz6bjnu8Cj9KTqhdcaztLD3tRjn
KI8FvjWdArkIRqW4eRmRsMBy1p0zOsTJPBJ6U1lfkgLZIlq8MRY3jjNak0lUIhbsWoYagq8G2I91
Y4MVMd2zXsOTO7OH95S7oqrWuw8ZdANd6d/YI42npYbGTt7y/GMmvv6UpeQ6R/YXewIA1ZKAR3gb
dH6JWdKt7Sl/0cEIK7hMWMVRBjWPgXMQjaoPs01kNVLg5lBT7XURK0GeIyYJToPIM/cYXnf0FMWG
n/3idoxIj8tcp+/XxO/Lz8Aozo2TIgJklA45Vr5RcLrC+KDU6B9K1/tjz18Zc9JOSELNfnYgQEBi
ayQrYR0ZG7DFqPyLsASAzjD7mRVQNJIcjsbVM5TTm1ePV+46WI3HRl+0tO61AbOLpHA02W8G/iZK
eNBQ3d0EO3ot2X/cq+5SFezAsgqGRDCYpzbit5jDU6Rc5s8yvUQC73oaDv1aWHQEAQIDsX11VWs9
jVlc0G6DRYszSB59Wb2REOO9TfDTj9CbLEtHG2eMs2PBg7rRDuintgxvbEDDTe4NJnVGXKKmRN/j
REc7L47u2McZ+XF0jCO9MqUOJwp7p2oz18UuFVlF71D7IYr6I1qKgdm6Jar6XUblZ4w5Yhvm3NOB
WiLY4oG/4sV11qqlDVjOh7oe2998LA8+vS2vVhd9+1MSHhLUyk4AuDSiWu/ybqKJIXcSysJsdiwd
2XWxPIS4Bpj/TOuMeoOsLcurB/rhVHbeu7Ckz0s0fPT9+NGrBu9saMM6jpKTk9Qu9Iuc7flyRyq8
khKUWHg7kgNbGC/PQB4xKtUlGe2o2aQ2UNaSz4/qUKvYmBNEJ1K658nWp1omwYpcAwE7Jyq2cMyn
W9brZyAG1m4Q1mcDRegecQtuQzu4xJKZMgkaylSQ6W7wDt/Zcpp+dpok3GHaGKnLEabax+QxRkDr
r5PnXaoFUMDNrr75swcNMhEXg5bTddoX0KLVZB+4VxAWwta/tikAe2B6vKe0KNHsRAxTb33ltqfW
NOwT2yp9QPnfNTIorl1pASsZ3CspiuQZ6gCoI9faN56gkTqbrWvMugFItfUAJfDQluMXkZLw4I49
jaiVmVwcPtIVC9o1e5LsiBy/t+wQzN7MVbsdISGOET9iWcoDLFBJ9dAkwJ4CWxyW6g20Gr0A+oKz
X+XmumKHj0csGEFTXdrc7ddeapF7j5Pw5ufuyQxqYhNointAeBkQ4owdmWn2N9dzzdPgVTTM9wnx
hJYZxtGsUbDj8BErHIWFPmBaoIlptO5SoceaFHxtcBwV8CC77DYJev9iK1uTMYQkbpVX2mb+NNEU
HbkVY/tS7bs9eEjPwwMPAxP9BRDyIePlfMqa37mNFRbCVYpBbQPa3j5wT9I4etl9YbuY9k5Wbwub
9qJjK0t5ITU48bUI7m4eMYq3bnsRpdexV8f3RcUqXGFwOalFjzrNQUkCW5Jdz7byl9eOlofYxwmG
xsS+JOsvRjU+hqFzqxzulKDTMXPbjz2ngej4JIbqNsfQbzwvvloscFZ+In/TrXycScJuwsSi1izh
JGAQrElMJfZTxWqprYQNK3ZB7gyet6+p5r56AU03yvslWB7eBw/ObJyLZ0vo5MgqF8SqGJ78blBX
s0mZaWuioR777dvibanryX1o25zXlrVxMsc6m3ibzv/8p3/+H3ALh5Sar36mqLAPKYNfV7fpgyon
IDfCv4JQSdaoJwMU1KckdYN9RPiE1W/nkGlNr6wCg2cPbmwA4xNPwzuCfbbtSihXMUL7mrHO2ujl
1MKUjsoZLrXB/hBBwHBQZ5AFRjB8t8p+FHTLHNOEYbcwZ4hlYUQ7pAi7U+QF3j4vp4uFXrbKybdu
PB609Sjscif0dBMjZNW2+kunmrOrFtB3SKQfnBO2CagX6aKom17DiZs35ykradFpI16evJthA5wq
xhHOAZ+biWlCzZ6nbRkVz/QFXSzchRNkbq90zsDQYm7RwanHzyKflIVtusfXZRLcDrl/47w4ibpa
aswA55hBfuZ2alBEg4kgSWAhztEbhIk9WN14o6yJ5e5kX6JIfRgVUUPKz4a14b4bU3ah6uIGXTo6
+F73QO58L2wiXw3VN45U1TpNKXIKpz+43Rwzkxdq6N+7LHs1oy81UdvoXKG1PLTxiFOisG46l3/E
LNBBEBAMnd2nwGOLYOB0qZSxk8740yNHyqLD/RzWH672sdQLlQCWHUnm1E4NpR2VVBBKRdt7MHr9
K1ssa4Pl1Aw/UH8Y5QB9AT2c3OZDpQTIFIdcWeARyuZL3WbXyADGH7NXGLwvu3KpWuBStlKlGezs
2j3x0qMmkEQqfwlVuJ/a6nfVTdMuzAQGHFLMq9L3qMgs3bfRoBoWAzjIVTonLEzGzSxx9/ne3YCX
jYdtjtYc5Tlm5YCdbYpmo/43UefVGym2RtFfhASH/FpQOdjl3H5BdrdNDgc4pF9/F/NyR5qRZjRq
uyg4fGHvtfXyaUHBGHRWc9NxDqDqRUPa08xt+la8pCvs1ydigF28/Y19yt+lljhrrfEaD9Z+ynuW
hIneb/Xy32RFL0bFV+bqzMKQo589s76xnfIJMbIrjJojdjgIQ4EeA8JO02TPXE8GkDaZedYIw2zJ
7Ysgn4QJ/Q8wf2jq2W7Gd36r1z1kg/5/hrZh+k+DnpwT3X+pFnJxR0i2pVjP/ujZElPHIRoTu6T8
O6L1Zyt5ibAkbuAsvyVmw4rEUI9GNh5Z87hBV5J5as3EqVtAhXW08vum6N7B/5/yEZCkOfqbWdKi
O0zlUBe+I+Fodi5RRCzEerLnh/GQZFipiS7IYERcLdNDFRsjpBKvbB2KK88q3E5vnliD69e5AWnr
uMvLUI4TgW5OkDNYJm9LK9C7NK4M3Bm2BzN+tjXo3Oz+ojUgcOhxN4MNm5RneJNUxrnRGPRjAgkW
PTU3zJoqlL8SPQrmN1SMNusIpqWdBg2CsHDMcVtGYIQ4pojsIhiq1dv47WoO92jfJVvDzs8SQZJp
ig9vnc0lMtQNiGtYH/glCanM5rdsvSB130+nzvgqk8rZ69SXVWF7iNKNDxhx8d6pomc76f95xhoe
XlZvaW+96OMjv/8/JrYbXA8FEwWW2JqhzgyWqQxzgtvi+XeGYQ2Uw9Mh4BBt3ihGz5Fim+U7E2Dk
nKA+i1zZWHo4m0Mt0Y9J0cPRmLI9GZlPDG0OrTdtq4mRsvTheWtp/VhCzHOtmSXJKHyWKmxDps5g
sWKaMG+LB8vrTVJb+4cpZ+mgW8ifMAmsaSAHh3UVFdJ90fiumy+39M5qWgigqIcy9NGsg7MgXda1
Kd5oElIUmNXy4aqMWUDp3Nm5/HFbhycdJe9WM8Cyclc2HhGvul7aewuAv42KL5uKv23SIbprxOfk
L0e0PdEpL8rzZFFwGKw5N4pZMOZUP4AV6V+0le8hVtKH1GJvr/sfKcv5qzlOh2h2nOPcGXsAOsSx
LJhCVelu8yr/mVYcV1F/oBz2rjC9UeBCG+lZTIZSB589e4YKnZVKEmfzO+YFJhcrsaRUhbsx7N9c
x5rJOmkOvch5ykp4nbYL5zEBfTKsDBSspf3KRCHjEXzbR+Mb6HMH9P+q8saDB4LkWoFUYY+T7VhR
Gbtet2cuZH8sVwJLWnIgFBrYOXLkcupEQxXEr6/cFnaO17Ebxrvo43e0qmgw+Olyqf92FE77WlLD
9Wq4GysRxlrZMPAStuyvv51CB9VXcSSsHBn/216pMkQVpSFQmYpPUbz6K3umA0JjrDQaZ+XSIMh5
zocBR2w3QfofIZLrlHHkp+7UyrWZV8JNsbJuBqA30yy/yXAO62IcrvBI0sCqEGKvpJxFwMxpdiYA
HXI6iA1au6qx83a4Gh61Ti/2HdgdY+Xv+IB4zJXIQ8ID1dqOJQ5SZh9OzcLJtHXN9q0T5SfGqGuy
8n0iEPNssXaEIZE35/5Dkum+kj/f7rMZJbsEE5S45RTos+afOiXM56utT9eMueurNfHOiU1QQ+M0
XYqye7cJdzgVKSv7OG7+0uyfyDW230ku6UbIRX0TcZqAedxUZPKGqNAF3AvejZHxmyxK32scy/pK
QwLwQNrJDMN57lS8nWDSiAhkjd/FfxviLaiw7SiEkzWE9WInT9BzNikibHKp+xAMZXfCQrdVID03
qltovUbBw5rAck4LbdwTFyz3WVyEYAMnvMHYr9kZQr21KTTlyoMCVfo+1xCipmE6jiszSq70qKa1
D4Dp2f+hfN43XJPe8uDYT++2yNRzZWDaIOHRXMBs8GLrKqt7EiuvqjMfSCs5zDEcq9KCaIV6lFc2
xqBYOyZOQhhMvGwFEKyyybQDfkteUHVW7zyP1xL7cvaJhUp3SEbJXK9ExKvb/lepgUGpY5wjjVRI
mYBxY3LCFg3oRw0dwMtHdSktbV9WqDCspAM+2I5tYK1UL5eZrZF9Zw60L9WqHwvGQrhIIF8rEaxd
xYCaXQXJSgsbRxKIpABQMIT9yFHy32O23vsDqLFpZY5l7SR3TtkdpSIcQRg2s+kmq/fxlBF7Mo2/
rYJfZgAyA2xp7vD7/cY+Qe0UgV8UBCZbSUkMYxFXB3Q9bADTq/CZFctXboEUqATstOViYch/xEn3
xlz4PYn65TmTkbEFm/MDsOfXsZUOJoq0A/wpwxaRs7HlWSNws3DFkYp5CgaZWydVF7euaaxHEpkn
2LqPhXTrk+E637lfnwWSlmvXlChJCWPoDPfVSiGBYC95shxZHjRMhvF8nIcGWg2kOa+Q6Bx9Fiuu
tY3iGY5dNGGBEaI5FunibIfGfptdnoTEH7b0tuhJzOJPfFORKC9z7hJZAveu+4+AV4itPjTzGdjW
b1VhvZk7y7gMVvE2rAS9CJSeuzL19JWup8DsiZW3V6zkPXMYvVMJjM9ZqXyABvG57xFULVvcj+lW
9ylTl0sxePFJIh95GJcTFH0GwivzTwL/Y7+6Y2NNcMzKBawABCKlKbbaygycVnpgs3IErZUo2Kxs
wWJt4jtspxvhQh6cgKoUoAj7lUkImvUxWimFLrhCfeUW1ivBMEthGcqValitfEMDxlBA7Qf1MAN/
qK8cxNKEiIhN91/GxP0ZndbV6NcPg/6CFCxIilOnXgE51Td3pSym4BahMNPL96PxMZvNgYnCLlrZ
jLD3VGCgvb7qOuotLBWrgvZvvS5hE5LmYgfKo2bRcaQr+TFdGZAr/RNjAB+xXgmRGqhIZ5k5qEG5
BI7G6H4C/Cs9Kz5jz72BqOlBoMv8Xg32W9Gh4WiEb++5UjfUttNdGez4ZOaiXodfyRiTHLZI7DXy
vPYGvn9LIYdOU/3izgitjMK8zwAxrZWMWYDILEBlFiZOW8s702X56BPgZ2WNpV3wRWxQ0M+3bgxj
C9EWEbhhZ8LinIFymosst7CpXupFaC7veNidOhDPHATuBZTbAbyYgFMM6bOmDeCq1xSNUEBj1IW7
eSWD5iBCU2XLGxB8pBRtByuzZ6dO/94cKsT+nNyes5kafM8La5Zda/6UK4t0XKmkuZF9jlr7To30
6q3cUto4whhWlqm+Uk2Rp7Tb//7QSDX/YoS2WzAic7BSpk+ejerCmjo7zCXFdOlT9AlVbCZbVbyx
GFLkzbGGk0jBG5ij49yGWmGH4E0eUHHUSXHHWfrl6uVXjRx8hwv83zj3FoVf95f1NiJN2JfvIyM+
pADarVtlaWbzQr9DRmWJGzbK/SNtVscUbfF3sUCZi6SbCIdGTje76eHwmlQoLMXbs2GWT/7cfZrN
qWZxghDG3s/jQsSPsYOBdIwV0sxSe8GC+hGzP1ugXVMFYHIgSlbuy7r6Y5bWrWuJWzQG8+7R0Dqu
9iLInsqr9GCOdZjqxHVX0b8SgWTtkwYZmfdlQklaZBdD+yvcP1rt7anFb5NeXHQwg9OAYWlA61xr
xIA3oD1sXkyjtO7egPTDp9xModyInH0ubGzEIHP8W/jTmUX934r6bjNU1h05XMrIRn4kWvpNw+V5
GOgQ7WWbfpqZ1VosoN00Zb4cFEX662KWc8mxQ457K2N2o4huylUQNEEG8Kf0S92I1pqQ/MHqVyCF
Taawul0xA1p/jzWphikYssm5y3+rCT4FE4xA8tKKSuc4Gvkvx/nEtbfvXoeKpVoXSkv2HU/NQDV7
Jq3je67dW8JwnCPD/ydtAjGz9KeDrx5J2mAf7MymHNPv0i1p7k269zzUzKTbxQnWAweA1JetgNcQ
xrDLcolp6aC5xm0o0/J1sqwHXc3xg137+rZF97BBfRMOxhIFjkWY03oNLTwr6zw21HSHj8RNRLhu
95GgGK6i8svXmXGNXFprMPH3c7Hm2D9NSf3oxfyveFg9dmYxn7qJbkPRcxIzu1N1dOhbLoy/oPD2
0eDYU5udx0nPzi4eha3HiJMhQlYjaPNCQ0viJ1pO7T7HTXWgKmacgVHqAeoyiJhUwA3iVoY72RhH
cFmMWew2QsUYLeeaQ5joUERyDqc5O3MwRj3/sJrli9vdPXWz0QfgWNMA+s76uFM9W2Z6Sgfyvs3I
Qhpn+AW+gaIOKZUTGFkgPr1h1pG22RWVXy5JdMDVYEs/eR5Zh29LstewadVXx8mnSw79dmegg92M
eJ7D1J/E64A9IxhdYzjOefEs26k4a71LbETl/kaUDICh6kdTeU7oZ/FPL1S0d0VGE6GyYVt0OAHa
agDY6D9nSb3sEV8ckyHrt9ZAvoSai/nYArL2KpMGCvtYAJtQD6TrMOjTB/3Kz5KMXitJF4beWkai
2c/CC1ovGR97+MHBnGckjTXaL29+8Md1flwy4tCbOvepaFNomXEdn8itIGPOi1kwLM3MsmNxz34B
xrJdzH1Sp3Ajq7LBWMrO20+axwzXPllrAHll31+mNP1sFmE9+BW56UamQIsOPuKIZy7FdVr08dDa
xnEsLHKu5l/IQvkJRWK3USOmzzxOhp3TgQ6uneFiWJ9tztgtnb2dOfCQZermjJa8s0vHuLeyCbyx
3xpOcTWJdjq3UYIKv8xL7r+MHl4mPWpHbydrhv1FwUKAembr5hnfpjs/izFhiI7qd5ux9jopEV89
fXYv0mkfMSrPzLg3WANqcG2O2GKaJ1e6FHc00vMRx0kDmolgbiqCb13Yx7x5IbC32rb67PMuBXaT
TM4d3DNKELfbdRkI6q4jOGUsw4kPBe80vrBtSsDL6QxTMo3hzaTvgA1+MDI/NzH0fJcoYRs768Z3
jWPDgUw9gdjgw+MO21QDR4iuXAR26k+ZMihfk5ak9wj5iHiIDk4/crV5tIHWwv+H92Af2tZ5sFvD
4GCqwUC8JBUMM2gV7V7XLKyiYGW7kq5nYIiGjbWuSEmFmIF9yYpecxJxNgyAD8IhS9zirx2NVUcU
CKpX5jToRINp9A9IgdlcAgKMMjh4XXIzMifl6xupsax33dNi/GjU8F1ZfOnVe54aOE3WqDvdZgmY
PepGXOJnUFkw63lB6wOCf7HHfO+WpsldI+3tiDoR0VdynQrrU/hQWmWp/0qUyPdSLBirCFp8M3t1
anMiKfLePxC/IHAPtVdcQOC9vN4+YxM7MJEGFqLYxzVWlJN1N9mHBrfIxuwnfqFUs84+Qy+Olz+z
J/SX0izfzJrVoqiaL9V8/EcsynGGtmZfnYhzeiXiZD6xuQQcTtCprohPQb0sj3UzQhgQ9kPEcHdr
9WE6gEKzus8C9G6L2wQA2bcatYYw9rtR3McaPT8ZSIeyjMijQeHNmICxeR41+qXRm2/eR3LLOU3f
i/W/lg1Qilp/tZR9w9HeHXmsd9gmSQ1n50ahpQ+MmmKWsZcUTFXqFNbes1izMYjpn+z1pCJHz7/X
OT1WB9+LeN423+mtNp10ZZKj4JX7haNxjyXeD+aqfexnLnwB6pRVk/mnq+32ADXZD525iR57ZDZk
tA/AIoFo+n0hULIxdxmYAyDdgtEMKObQjeC8qWQPiBvDtPfip1pTwKQpah4XrEQ2Yi9FesIT7d+m
RzS4JkiREpupfUvneLIn7cv0q+pFlF6ARWTEu0jufN0WD0XFtKZIqh3Za3w2teR7oVuKoUHCOxk1
zaEXGZgOUPtBYubzDoPJtKkaPtOwRFBdsVuAn+5wHqkR2HUcz9xXo2BkORnblmIUXiAXXkzIDh2Y
bU7rpw9ccT72Lpsy9eMUxQYfCuufqXIIpeuzAD7HGDidPe2rRa4lJOpDMqjWYNr1IBJU0ChV2VEp
cVkTI7zl0R/d5KGvGaRZU3ZL4vLRkSyZ09lhOf2bZop3a0wrkI6wseyC2nDBjZ5XRFz5o+quGHtg
eZgDmPqekCK8DYwPs3p5YMtEPMUg2v0EKl12CxFYSt0Ve6Br7zpvjMYFd9CISD0+NB50t3ipoAiW
LwBypr1yKharJilK0u/2ccZT4Q0WNG3GaU6aLe9GlHAXX7rBMG8lM9BQiUYwRM200CHS59Bm5qU1
ouWEwCbZwu9uDh3H/qJpH3TB3Qe1qo+QkcjPwX/wtSZkSmAGKqu7k1TkFnukGh9tXtHrzHnPy2r4
En19LtlBhlrl+zhh8LKmmQ/WDl3JQzrS5VUshB4ihw7MaU6WfrVcCzyM575geYWFW3kvfT7fDDwt
ocKzSvPMaohsKLbJyZMjs3/gi9Ig91wIReqvFneEa5dGv106BsqTG5t45VGAKif7NzbTfT1e4mUz
0hbx36DTQC3vAlNRhdbVjugwa5O7ziUq7I8SL+wyku9WxPY20+dP17JehTHYiNyTz5rBoNWpI8XC
b+pJtauca1fXoOyXstlJo6UB0SNecbxOiQnF7Yn3tWihNNvHsT14unEBvmKHs8Ga04vzrduw3dQM
clhmXSEGhhrY8bRmPipOt3oT3IKMjClfE5H+owss9v+ViwklL0L3ByN+tIUfKr1ZbgkLU4LXcY5V
fzwo2FS8xquFMCJCYhyyz3qPXVIf6E6PSk53PGgqqCMs4S9Gjr5fB2IVG5Z3TAGbzsR7EFkMopOA
RZylI6vWv1YveC6cVJzHxVDvJrDvWbofqI29oxxzooXXf+2F9lrPWnF0wYFchg6yRm3Cwys0h42X
6N+AYiUnOa3W7tTPePezMvUAxOyw9yf5zJBQx5dDMIuBcCWZ5G9VjPBHUCyEwrHGO+BwYIUlx1LL
LBZIYPyGYP6JnAX/sfJZwUmT6qvJw9GkK+rAkZAYzlSYkrO71FrknitKKF/0TAwoXHIbqAyu2t+I
OvhRM+VFn1ndZz7wPcDW7276QFtH4N7APtUS46tDCaNFsuRF0G9xkgEZTzOSuLOrhJhwnnAKb7ml
BrYtmv3E0odr1lGBIWjb0WNZR4P3MFN+61PKcZvSanqTDcOpsX6BA+9ivJaHRaPNKTibecsn6k9K
Hkqz3DORVmi2K5vAtdN/eVxelVt7W+Ye6zHrWqa9DJrRGkPNsOShRmYoQeActZkdoZUqaKSoHjf8
UeKRSHi+WNBkduGe4nWrjldCnBxF5GMT28uxMcCUo51OgrFE0mNWhvkaVa7Hwk5dPY2eEA2Aeddw
laElDtKybZ/qdn5TmvoaEHAcaD/I+IELbXbLi6RnOI1eMYf2PIigYH+tLcV0zrKEZNQhvuL5ROGt
oQes6iLIXdggJWSdpIx3o11kW/IESphDL4kith5t/IcZYzWGWqOhVjXueunfEtYPp5Y92Kbssnsz
1cVzVYoQhzcd0xA29rpJNaDLj2n0SLwKmX0UGfu+6x/iBDCigeGWucmebwGvWpqES1rpKMe86zCz
xKTELneybwjZSQvmLoIDVqXF3mHUE9QDnVAdZ+HcMaVpNWYrufuXT4FaNGeCjY3+nC9Tiz/Jl+yj
oBGPORBgGEmneqQl6Y0n13V+Rs03z0kz/NgQqkodZDuOmBvmDhOA2XKp5yHdu5NUZ6nwHxjzJZ/6
H2AVAxpVOlBcNWE95RFWPkMQXLD770K2MOshaNjbwq7mxzZvnH0p6yIk+Ep0d5H0fpj4hEo7eY/r
YtGrvaeo0eG7mK///WuLp4TlkVeGreaZVzEO9jUhkydm5LyGggSO10U45gjBwr5dmtK9Fx1f6djs
9WJwzyZDqWNbFepk+83ZU+l7tKziNRdX28ChF87F4q3+4Ps4Q+uWlAayLpF95aW7y63lU5aRjrgH
hUqMUoq90vLtN3a3W1KHgdJ/vDGGkPscW+ZZ9G1Y5a+xUu4/QSDxJmlT7cljjrBXtJWVzLyj28tx
X+bC3MY19oTRsxlJJwvBuBVrTgajBOgovOMA9bBtlczyhK9do1woRthGd+6kV1+GuuDeNw5Vxk/S
QQRCg9vhptyrTHdvpIQYGATYsqCY9Xl5j8bVMCx6AkBRht5A6ag6eLgZ7hZ+QL6DwVpvDE+MJ9/y
GNDb4NoQgm8NDV7w1KQyGMfm0VV+dSOx4zvNSvrCTl94fShzqzQoOKqiTUzwHgAXN9Bh4OcM6Pb0
EyjEe92QVmZWmniYRWQ8oAfHLHofHOYMGD/Q4daCcIypvDm2dXZdeN2DUs01VzXWv+RLfSi9b44l
PQhL/YsazH94etVuTCeKI0lKR5F/R4SNjyJlr8dS6DSmzd0bjfI4+1CPioHBD1aiU7kycMktb7eV
jdAbJMN087lxdj4PAu97+DMZ0zZj605m8+gMXYPmxtUfZIT+qSYWsXdtkP9CnR3bSJ5yy31eXw6E
sEWfVuNvRzzflxIDkRzp/tNR74PO1YqLWVbtnuDKac+q9DGFDnv7/z9IX/9uBwUdeuYAYfQB3T1W
6cUt+cUsA7dJCaZlNKaY3tNA16RZa3xG/GLJZLxNSCTWdCDBVDGjhCaNbO9YuATnJcFhaTobWJjD
oxyqLV758l6O1Usx5q8y1eXZhJV/XyzaK/YGgPej4bFp2JX4ArGpYMXhAW25ppl5GPrmbJXswCoI
dzcfY+9NPiAEU8eh7Z+qsmfgAiF4KzTaJktZ6Jg4LUvGSlbFPBReAexF6OZ+cvJKp95FSfVriv4B
Vjxz5sjd2Wjcd1MRPVGdCtICAR5l74w5PuO5vs+G96Zxxx1HqI3YF6h6TK8IVcY8qsti71KGIwK5
Hdn0z4ac/oxjkT/HVtNd5qp48DSqQk9NLHjdVLAxDXXTJfdsTC8JspHB0LD9RMSZrrpZ29cJeC2a
vRBwNtCLk5jOht1rnDucd6LDt0aFRghypVG407WO0o+SCeRIhg6BBDbjmtj4LnAiX3mokW4xiCB2
mYaj8cFNRv5J9TZ9CMdrkoCiNK27iaz5WOnOwW6bYUsfSfDwYO8g2z3OToNuLzMM+u/+ONd/upGa
G8kG/czoPaI1OwM2Qx8LcIm0ul2eOyxWiWNps1mAURLpF8kC3j0ZzOcMQXzrwFOrdStlteAKPpT8
dVHanmlo/kqSpS9lbk47ArHyFVVpnmDHzGFcuN02stsWENCoHXIiDzeairPneCIZFXTPta278mSV
5mOP3/51ilibcZc49zihpRlycsjjnPkAqJqCVfK1tUd8WHo/o4IRP6an+iBW9RA49kRe9AScdUCI
sklZX8iBwEZRPUvBtneyQUO5Ig41p4y+akHH1WnGQe8w9U8WG9RYmzPU1+Kp6yjqZm+69A55kkS/
TWb+6lONsnwbDkvkf62SqgVRGjMX5d769tEV7SfL+zOh7+sOZUuPbbAZ9AGoEmJHI5qoCLlh0M5w
SPva+eSV/60GezlnY73FR7IXyHif5p7xZS0v0pB8WdljpLr3lry9cHLtH/TbiOdy6y8nG3ZOkOU6
X5d8nh31O41MI+hkN2DBsfp71XztvOKY2LK7J1pAOJH1PSTRNs6rNfN5/kSzawVx67kHw6mZamDi
nbWYHbTsb/bk49td6vjum0sAzNU6Lw3SkiJTGHd7vT2iQWzO9ly8iXJB9OkN7it4CZ6rUa/f5ZRx
OArCqAFCocvIeo60wtW5MKupnTIvDiez308UnZou4ZDaRIQ7JluY0SmbrVNAOfNyUQPM3EEOzW4A
gYgRqKp9W0fOptCA8vcpNxhO7E8LrOWp0FGZxx6yLo/shdHMvtI2/vScd5nkzmaMzeEoZtJ/9AEM
5EoalAs/l3iYIeSWWtVLt1gjAbm3foiBZxvUJD8VRSmbA1aLyBl4MYg7QBvklJ71OOSRBh3ce+NO
8gJSw14wyEUbAisO0pbFFh6TuRGzN5xTa/4aqDx62SDwj2ZrDTr8cgc0Z1oKsd3ykwfLWD5kq/5x
kfgGAxYPDM8iTJq2+VoT+OZzX6NFpPfmOlqjjsFJwUbxNY28t0XSyyMcHnpCFLMOzw7PC1zvJUme
o8jsH3KYHJOmXTQ0NZi+h8BuUihBpPwGJK1vWjdlF28NJWGtyM+W51o0+sFIwJI7w7ehug94s3wn
7KAsnw+LoBI1YcGmoVweIkJCHBMPkWcJdk4YiDl3U/25s0e0ruskXwBpB0W+/NFg5karhGtMdmMn
8OAlV9FiksrxTe4B6+/cxXsVbWweCft8SBbjOExQ2cYkPg0N3iDUPbwacDVtWOrBYGh0KtUcyAIb
LoIU+lUJrFDBpxK3qZHti8UJLNmP9w+rYMEklzUR152MvWXaO5vCLqBE/7sgt9gtlfmTiuG50bjd
47L+Sz0ZEgH2TsA8qgssZ9Dm2xPRg9cxJQ9L6PIXoWZ/MKpuOMnCQ4eu3H1NHsnFNnqiuWPPQetd
pxdIGTMaHmJCAUIuB7uymw1m3OWhSsJEm2Gulc0lbu3H2lDpwSpjcfRkgzkPD0GnjWztEp9YDsqb
3dJHyW6Kxy9SpdBFJPNfwlbyjVi1mKLvDUYV2OaShhzfWH+AW6ff1VuRzz8sWif+iN7fdOgkGL/X
gEosts3mnG8bSl4SPLwtDIAnC8L6kUGVeeY5zrYKUM5mbh3eaLwuY25YanTDPHS08iAwO0nADItD
MTsAlfUlFOt4L0pO6cI4wUqLbM+2p3lgAnpZkvGoSWoo5kVQdOAj5DFlIHdGSyV77maN9wN5C2UF
gUdV2RFh/TMjmeiQ95yHinFNU7O4TZAfWKylWL5pV2uSsBs8iQG1b8ZrjYQ0zod3uaxYIuiewaiT
LLUsZNT6HnMy6R4bvCCh3iHz9YDcu8WyzYCbpkTzMP7rFO01T5Zjun9SpiaEViQVgsYQdxzsqEof
w3bdphfTL0pbsWtK8U7F9LTkbL14bZoavDSrZh0y8E5p4Gkk/YjkFpnRjHG5dq1DucAiKAHgMBCM
4q30ejLZzu1sNMTdKSJL8IYkNi1GTe2IR/v5czFWaEn1urjE9DasVFjFQkeipjP1HvN1RyS2FrV7
rWh/NDPVQs3ySZky9gCF7vCOTnR+QWsl9/kTzAGcCVMbw4YE2z5ril2CBWSD9m4i6HihcRyn8lCr
Zo1ftR+MVrknwnA/M7IMVNIXj/PknVqrmLcp1Ly9I+dsZ9dDFZIEqhGFsxhA9EZeeziPTnoNJMVZ
3BPXhkSnQREn0S0Y00v1aJa5fbJLAVYgAW3hzue6RT4xJepcAEkG/AzU2oq+HaQD99ocWWybe9v0
Ls00nRrOLEaE6F7mSjv5hDDb1vQvS7gTpfZSlePTLEAmpmX8WejZE4f2a6YPL2Uz5wCs19VwAT6Q
XBWsV93RL5I/7hIuonhbsZ2djpvCsJ5p505aRf+ywDDW5ve6dS6NpZ+QP/MLRO9dpV4W04DbOXEn
8FL4R/INJELx5rro6poOj28KpHCXuuVp8RGfdzwih7gVBkbeuH9S8IAPBE0hP8o6xiBEHNqNgAzT
MDKWLDBBOMuDV5Nn2UsVDplWYfqvXibmi1PCn56VRh2KGl4XzBgPSWuXN8+WOxNexKw7GsZQZPOT
Ldr3xmkv6NKaQIHC7IBuBEkyB9rQR0cE1VadZ6c8sb8hwBBmXoCLZGQqwioikr3A+XOdFc9lw/Jm
JCAtZTO1sSz5qVz57GaKKlegDmHy6BvwgdwKN2gSZJ69d5k8gQrMq62NN01M3r3LJYKgUyXMMrQ1
9Pudt3VXFlOme/hiAEkEuWpUYBfjA8XrUy7ST8tik8V9sG9c97x0M6s0yLruZD1NSSYY8CJyrGiW
iUc6SAer7UQ2nZp8sjMI4SVPjJbm0OnsJ8rlqP6jx0t71f3NwwYBvtooAnKOmFwBPgxeHrZey6wH
hRNCxLneWV0UyBTuPKKEPNbykLSy7IoRI7uCSf3rRcesEIxzIMKRBwNWVkPEXDVvU+8eDWtBgqyC
IprIEekogLoK3T3250DQMqcJ0Erwu73NZq3KH4QiMS1Xd2ibhGdO5qFkRwUl9UQ7ux8sjeG9/sUG
5mwonOjmczmixk0TxrVT4RMlMsAFKyPw1LO46XV3jEkmK8m92LXt+DVZ7lPrIvJrO7aqWTFVVKiY
uqDoB3NfFMd4JsOlZy4djwtvv4RDds5u8GF3gwsFXIxoTJmJAOgXF1ClIa5djyvDPYgQ6K1L69P6
d5RYcaD/J8DQUOCJVdnXpa/ICXg9T/bnNBg/LnwlljnNHxpo3tMIJi0q2904I5OQGd88wtUAjbqD
ISBGcxs1W8je/r5IEFSwY2YSDEx9lMSUIZKdlNi2hjzFUwyke4yfVF5SL0WspoRqr2Vu/YDTQZQ5
m0eFyKmbq2Q/yfwP4mjO5vnfEBffykoQancwjL3spiNV7ylXyBw5xuXyGBFOG8jcfpFRHcYR/kEU
WDCrfR5kiVocSpQEuzGiUAjcJPuT2VW8GxzBSNM2933PaVoUzSsqQwZ6JUPYbqIDc/zqS02tZKSY
DFsWn80eFpkLfrtA8Gdi0kBERbnHaThmjh/0CdlTgw48YkUeKjaTG7zeIUpDOHhFfxyXpNokzXJe
QMGESvshho5wdBBZMGaiQ6yheKzj+r0dbLk3dFoT4sYUzLHI801qEqBHADl3lo5bwZ8qLeBZ16hy
AsexcUf60Vvd8QX1I24pBVwyc4ywdJJtN9Xwm9fUrvIOD6c8m6VDelh9E3HqHEYc9khHiEleOacG
Q+EdOgw82quI1sPVSCyulNWvIr/1wIziaLZxH3ZAS7wahjwzeyAnoDBDrfaPMIRZUdn1NVv+R92Z
7EaOpFv6VRq1bhY4Dw1UL3ye3SWXQlJsCIUUwcFoHIzG8en788xCX9y7u4te9CYQyMzIkOSk2T+c
8x2EX2P8AwgDDHkbecGUjlc7p8GyM/fJDLKDGT8OH4HqL6LRyaIrVjckYHSowBbpcxqeQcYkiJ6h
hgO2Rgw2zgBx54yxaxuZ326aPemp/BBO8J1CVKyiVyJ9Nk0I4AEPA7f9XEFv5r3HB5kcQ8P9WXl8
whif/KVmNtcU6pc/klNV2xC9Gx7zOEu/W3v+AwjnWV5RjpDghu9pqfmh1gMpYV3cnJFvf8M3IEYg
fX5MgKQyq1VZIW4kt/KJoRQfyxSdR43Y07OGcw88LKD7ASdIOpCF/xeo0oKROILsdDlV+IkMN+B4
7JHn8PjQHE3wGfkupsfGTMKbD3qBRsgtp01DNjNpeQ1BRgRyiI5TXTB8If0W8hGVYlNmDMPTEn6x
56+I26bistn6M2RQpDyQ7Fb2O6TH5zIJWx4+b2B/TOor6cVBg4Sp8PmIwodaBo6NGOY/TCBf8x4h
rmsRFxIZkbcIhj5YBm5PLsFEfGbfQzSykSHaCSslI3443upxiSitI8u8wCPTvQvlypVdf3A/+egc
kaHbSlGiWh10Ih5AL0aejlOKLs4g3sSsEtblnlrOs6F5kmfe4lNSjHplhoiZLJgVuAowVz/SI2PP
vpl2/0P23kdAUgB3g0dWaE7MBvbaNdQSv2nOWWD9cl0owEHN+IKV6c03h+JIPMSrM/9MeLnJweBA
K7jFJ4fJB9TO19I+oLwdlk1iDlzJajuz3l3Fgq+/C+zfOKzVwjM6cuq63xUurO3E1eNTDpGpRDlZ
sqkR4dnso3oVkkmWqfIQvyQSfQA9lYPCnFQRnMQIdMM/Vhw9OYW02c3P+0zbnMuOA5PJ//RN1T4h
RiLPtNi1jxNeYtEAForKi5DgjR3nN1e3YKR4+NZDf2y1evZMJ9zVhG/Rj3Iopqj0A8PcDOB41sIQ
1kq8GMQq1yUVUBPou6oTtNUBE5gsK2PE+Ioqo89WKj3XykjYKz7WmJJeNPTFKR/M/jBqVHiDGPRK
ocxfOQwlKzP49KfIv1pE2niaxjPDhpJY3ocsOY66xMJrG/22oPUztXUvgaufil+DYX035BZAr+sW
4B6+UA1eRseDNFKjDTEc/W2GU0F1VbwEmUswItUxjKdmmXk9Bh3uE5BHwQcRZNSdQOsJ1nL1pmQO
NFfe+6RRZdp2ypfHNbcUWcci2EknNN6IcDPp/jRjaoLYSz5MuuTEGMddY94qae+72pqfeldsQJ/P
XMosYKGJqbXC7I2bB7m+ahJU8YQtW3S6wDW8XRdbX7rkv2QogiSwW2UhUptpGMSa5ilYuWBmrMdS
EH+rPfA+mNrzAbX3xrqhv90HW4/DHi4PhUkXRz/sxPtDhgGpLMMlVQCBEvxKWY/DPeGFiAG6zAFW
PAKQklU9V69RE0WHWANmhEOI0oJ8ADclGUg9pj858bjzLdAO70A0mpfIHhRKa2/dukW34VsGgDRi
FZ2jLeMTva84O49VYN+KjFuSOABOpWImdjpDDBdbDBpJGcTubSOvCz5JRIvYSIc7c6bnm3WB/tvH
DVZ32EemqN5Ay/5URb83gcKvbOvxBoc8lPYEy+Yln9AjZlaSnIpELz0vYU4GB4GgGKiZVJtnsHog
6MjhWNiWvhN9qBduzpdA84CskvoOLgP8ZnfNLon2Dlk3P1ZszYWHfcqR9yZzRvbpgC4fw9o81fyV
uLL4EJBFBVS57F2eiIrNd0nZHLEj/SRpWu8bYOCLpOansiCP55FvWRhLtAYInl/d1ATKIAEBVul4
GKv2FmF3WQmJayHFkz7net6LjOkZhLVllCTD2vBFvLQDsmiHfrrMghrVoBkcv7tH5hv5rVRtMKKQ
kFuCj5b3Zyg7LLNpfy2oXDb4xdPV9LiV+LT3U5wydBNPsfmlcgY1cWtl607k72HnG0wzHbKVWX2f
yYuZ8AXhJKkYMm2cqrDuPgyFsWiKi6LsqtHu7usiRrpQ0m/UCJLHsofMXlgTD4YW2OtQ5WP+AIRW
JBuAtqBfq/iPR+rm3aGYM+Z7Ae3wLt/Y3ow3xrk52YUzh08+bzy7dO9doB5ajTj9HWBEqLIXIPSY
wLTwd5EyroNkCt5CD1mhOE5WkYYa1tkZLCcYAK9ju7aQALx0GEGuSTjeLCsxiQIT3UF44rddOYI4
TJQFrWchSBKs8dE64VoEIAIL3z9ZjtqVQ3AdSsI6JOCxtZfKT2AFNj4tOINqATofCOo4qKPIRz4k
jPPLJoyDaxgBS2hgQ8Rpm968jvuhw+KyJVWqXjMkZq4fdM0uSqZvI2/FIcgNoJ6Be68Lf4HNZGv5
iLNVChsyt1GpOJ05rVuv3sdkaGzGCPgDKymxzjsgtIlr7eKMrVwPznYD5KxYp/5kbiYF/BoiN6tB
TOjIQ8ejq6AgDa08WxUjE2eMDBQ3lrEUJpcRy3agQxCTFmiHna/RnHaywyBUpba9TVF9kwwV2Xdp
mOk6JoxphYiHWSwzs13l+xhIXKWfgmlEZdk0HhwLCloUc+zvQ6h/iGYX3NH+OW+fcQlTjCS6P3kM
NhajIZBWOggNmkwaq0E1q5Cu9JbZMmdzcO10Z65URv1qYcPFeWauw2n6TLuIKxpZa1MgoZrksmx9
OENFde809bCava/WoJiWxAexFN9U9vCDieKuTsnXjRooGbUcy5VJftRjiZNszT1RJ+WhIRyIhQ3W
0uFxGFiSARl3h1VWckP2db4b7RewKi5mZzQi9lyNp2GYimU/0neymFmkVpO9u4822Y3VCnR6fx85
8mDNwdecB5I6oC4Q1YBpw5gTzrUCIEQRPGWJSR9l4+iM4Or3VUAy78SKAbNI03Bx1bXN06etD06q
cpO69WuXO81RBeN8YDLQOpZ3rOx0l3gEX8gkvCl6yK3dWq9x/2YbaItje8B8ItUuHb4t7lO9I2iC
jgyDV+UcZdQ5B0kTvuoQBETSZkQTohhkfIV+QvpffU0ssoUnmyEd8i7WHq8InNMdRndcgTm16pw5
+6g3GW7K/lBpg8RL88tva+a1YXsHMvploR5YdNHRjZ3m0A1MNLGtMYindYuZ5cSiQu2yEcRV4cLr
G7pFNldpxqrcQK2HMCPfMJ8/mY+0KdkAPazZRyxHVibsmc5MY8TBsKwXpufjum2zJxxxYuN3A1iS
Vq4NloDUVs0ynOr+QFj7kkjtBRre8q0dkmLnKvvdhHRYWMylG7STuE3kURgpdZZHJi/ECbT6MaHq
AbMN3vCWfEA8ZSIOPsnpWgNLbbf2LB3m5qa5RcSm9kDoY+YbbJRTkITPY1nctH5uZjf/GnT+0hLD
bdeOiYgYp3AJgBOASrNIjXojWQwRW2vpLfsu60B9RHeAoVWPBt5tpcWWDZxamNqdji7W/e3QGCy6
RplATGEuaTaDe067zFh2bseszBs+XcbPQDrSAVN8EDMTMvBwqEKuG8JB46idXpgRdvsHvQ/TGBpV
B78qA1zgdoZN30OXrhat77VHgyQENMYu4PM0XEXVhK4kmY11RFzQD7rDu5VG+9zyzeeoQ/FZswig
hPHOHaZ1+iyemIxPHPdEIdZ2YY3PIky+ouaSjX546V2WbXakynUXp6BSPHLHQ17UbW2gDnNw5Owz
Bjn548fVhzRn4TC1bNlG9Hb1hJumJ8xG5JDAfRq1pcHUoy7HguEmensLMfFd5YAXkO5pszRfwx4B
vXpsjyGFXLTXXcoylAB7iM0zguonR7w6M+R9KK13ydA4bHMh6aFKiNanwJPgMlMaurkPig3t2EOX
4DGCnP1pi9CgekRI4XgMjYpta17cezhybMusZ4f0FHbpJMeVtVWCuNPzjrbBD4lIoIK9hvFvD6bE
vmzb+TKpniRtY67/fkq8yTk7aBghQNI/RNN8lZBWVmUJUWKYk5pFqQQzl6n7QMZT34MF9nqTxKGg
P06IrtegYVkXhcGw8drk2mt0RjJsjWU018ahjlOm8IN+GR1iF8e2WZpkJY9+9Bo3sw24LqE8SbP2
BAvxRdTVKcgEIT01CI+H3TetCpAPEUyOlm+/s5CJoXAf1xIuyjJgd3/Ki/436L+R1+Rgjm50qJ2U
+iqNz9ZQUc2oniycIjkZYsSxlNLvJYbKsL9Bd9NDc6bdK1dppG2WyPXLkLvxgY3iymbzdLBxBjsP
XkkuEchbjx15OzOmz8PuYDQs9hkj1qmiGSPz7ViFiO6bIN4YtWWjuigBQkHLZvyaP3XmGJACoW36
kFRRJfjxkrJyVXTdfGyrj8aOhk/jkaP28CwDnDhAae0PuvfIcc+jbDWWZrK0kDddZoa64wgaZHSd
vVsPRIFL74BZ78YbV2z1pF9jckauZkutVw8DQXm6UxuCgsiZxrK3xMn71OlQbPoUG0hvTXJFACs6
Zc+geDfT+VRmL3FlxidwSsbJ8TBpTpH8nsZH7L2DXjBMKM16agZGSfDRrQwaLqtFw/ReyhrVMjKp
VaXybzSB3N1eQuIefjbw1L8bhrGpGhkiVWhqQD3j8PKzPe2zy5jF3UIw2eYxkVAdyz5YWuNbEw2P
MO32Z/vQ1xAhxfiS9ddf/1etxvXUmuxH6xg04ex/urr/yRxYrMRDDml2nokHiNe6A9HHMfaNf3F8
V1b4nNE6Tw0GDo8NWgmScIe9bwf1u2XAApWnr7jpbEo5zM1tSCIdaAUUMzCoF4jtavQcNUaxghWH
nZI48+iNlKr69eRMezIRhzVnzoIIzX1GiDSA2ncu5QwKozteGwoQabtvcbVGdGijqpyaq18Pn47H
UKphlhPH4FrxsS+CCQqpDyAVPbKW1BBwRPC77fOuMvdV30bbzg7BqJfjW1oSadO13Qt/cX1pfUdu
ozqbjsP0wUZ/PAzF40xTHmt7md2NByUKTzh5h527zzkNuKcLMEO2IRDhNfjrDLntizbbEGJbp6W1
BqLI1EWqi6ngIZjmL/R5mPKV/1NEM4QfiysD1WW3TdS3h7oYJiuRJ5H6UQcjoAL/6CP6Wwy2Ktby
qRF99ZJE48sM83vBppiUa+zrtfD8w2wkP4yuEceU3y1k3eIK7nL5qgLn6LuaHVdgHVtlkIdNPKpm
zoXlCsd3EChIBrVXLV3DPoLeae8lh7x2I+PWpTS0LKvIFu1PDYDlhWTWn0hCCLOGzS1bvU8ZUZiF
bhQt2xYnnwlEIg8ex4we8DLnzSXsbcpRxI0rz8/PjnTHc9+lv/M06fdB28QUjs2vQfMFIHaVxCSV
lCAZ7luNceeAgbZa1Q/rri+dfENxV5ytJMM6lYd41p0i2buoodkLJ2e07MapYrpZW7iFC68FOyxx
HnsydZd97MltQj99Kge+VuG4T5M5ypsj0i3CZorCoP+GQal4HJryDtvI27JxMHbzAFRv7PGASyaj
Y5QU6xz+02lAGEw2IVHBUgRLBZZ1laHiBfNar0H2pL9AvccYtfSfaEZS2rV+vI8NC01ilJ/86JvA
7eLUM/o4d033719wLyy9cZQHr7eDo2KUS+QZ4XWUawdNzGbIiwWtSnmAtIzmLWPbbQwwIbB/JQ+Z
3lllaxtT8hd/I8QpXP2CGNqbiCjxSTbZlqFTIvBiUl8jugqmyjwKp0baqGjCglgByWI69IK7u+yZ
ZNYFShpA6w4jQ+Us57AWW+srs9x2Yzad+a6liXK9EBxOYENw6hPqp7QHUyvduii6EBiU8QrfEOux
pg72nAg/MIN9sIgixbYpiaQNRwS7U7ecOpu89HnWT/ZIoZlbbJ/RP5KFJstfIRL1rhvKa+MF+doG
Nbq2a9h3bMvxAtQ7C3ZSkRUAqB9MXvRT9zIje8sl2LQioGpXRkzf+PkHjIkEf2miaQZNGOp1SO1m
GKbe9mWoSUt8SD2Z/VkzuWhVrg+qTuG4GkWGmBM5EO6ccJuTfDDACts65cQLLleZWCNINFZ9P2LC
epihnUxsi1+kNsqdsHMkDsnMcWoC4lkMLcvAIeVc0hZkYgs+OdEhw7TvWQoezPQyY+17APyB8sM1
23iWt3R1+KD11ACknNj8+5ekdC1iRFM8MxwLSylASJglOygjfNCCQixPav7Wdjy+jHraR3xEl7bE
B09pB0zZP8Q174EAv7byEdJt+HEQcFk/T9BlTgkYtyc3kyNUzGRdzmpEjTBjF0oevJ+o/jXXTDk5
4Lxl8WYkpB6B28U7kFnT0ezse8WBssSBEy/7JPuucKoQchcbJL8NOOf9wDwD2cDF2KlXJ7Dfhs61
sMVCvPFwmE/wbY/EWyAva/Py2vH0Mhbv+wuzwhzimmw2QauHpdvV4vbXP/vrd8xmD1nZl6dJt2B1
8ijZkCP34Mg0BZxGPF05KAyUdevRAdzEanB4snzCHGKtQNK6sLHwWR5xdFXHCSaR5zT6qDN9JN/B
gPtJzF0TsMWg35nGonuaWTbZnUl4gIuvnVq4uOKIF1fhxm+DVTO/1H17ArV0q8qp32HzHLbOPDLX
IRGOzX39mjoWEdXh+EQa8KsqvREfasIActdnfX3hxdYfYwvPXPwkFCI5Rf14oxNF6VoBU+6nEiHd
NGBL9LyTnafmqejiVwXx7Jkixn3mkOiXJW53RpaPvZMEcNSY0Mp9qb7CrsToJrPPaoIRklb4cUub
JIFOqfStNb+9RqbnOMH8EXg1ZzIhZ7nV/yii8C12EGfyk3iesZctcp8qUfWPTJM0fndhgoMtyOUa
/MukyIiBrw4t+0rU9rwEj7BnaO4e//pl7HS/dGlzj63fRoitsA7OK1pq0FMJvY43Vt0qdKZi04UQ
HWRExTjQmV4hN+h9jU18VSjnHpqB9xp4/QkbP44un0iY3sP/BjBl0yYDWv6AmQEAvE09rQv8szsS
8N5Zs9HQCQE8ql7mgmSbBqRS2uKRozko0/cu742jr3eR0P4aKO0TtumceecljPIXpM3oG7kWSgdg
Ixdkbrcn2xH2EbHdT1+6ZD66xbnPfQSe+izJDEhqn4WVfxDQvT4r4W6KcTk3DuL8OZHsus1vMDO/
PIVc2oiZhmjWPqd2L/OJQVoIrlU/Rl5sXSXHETVymon0iqYs3gxMthfIsSEQ2MQxE521shuUH9Uc
16s4VR/02tmt1XST0HZ+hWJwjx5h5h3v0AFgarcsH8kw/djxGHV7p/OLH3nEoDkn8vRnoasPpsYL
b5TWIYhlsCNm4jkt3Ok7Zcw2G53e4eGNl2OmH6GLjYMeKEKP21k/meYGN4IpL5hS8SNUbnflcxAM
WQpSPMKRBliF48qKqnHpIhtYj1a1ZaJo/aJfYsbJ3XgFV92ctA0Ciphw1pi9650Tfxtfxm5WHzLE
NBcxVuZEYAuZCkV87DSfx9R4oZykSkB3+Rw7LuabNmlXDFgVoKa0vhotIMhgCsuzbWCiajLRbFpk
mKvBard1CJ3QS8Y94lw6lB6Jri5Hf+lAqllxvZBGMbQhWkfEjL4yDtiN7PXYEgWezPNO9P58wFIH
/CQP6t1E1OEJPtKVkLkNmdDxdyeCX9oDTIAM1FsFEarOnnHc2v9Go0d+SOYtZesYN9RxdylGAnyt
ElvdkB0aJgkIxPCmdQQzreOGpjlv9HxQRf1pu4BQ0Rvi2rWOXVUWdyO/q1hnl9ZqYZ5ZYlrbOn/M
ZRWpsOlWjkBEMufx7X8Ns2hxSxEQXnm8jY+U8kUod6PSn0PUvE3wS3yMOVX/x3XBULZTxbQN9gbL
t4hVpXSfHyc2u09cY3ChpiXX/1+dcLgHoDVp/4l4PfNoDsinop59fFZF9s3RqwDW6FNbR4epZDra
cxd9WNG0BIiWnKbYqSn5EG/WARl7FS6MB5f/hR+wf+VuGLEbtelu0Fm2AiOC34cogT5q5Mso+ZmU
OZmPGhKsjgQbj1nuwmG2jqG/9jqwcpbQ1p0IJvARMxJvUhDfsKXuGwbeyVDqvws1YuMFSYO3kHD5
ZRZ6I8rP+qlSRClOoTe8ZCkfjeKZXUcljERWghQDlR8fJwnqU5cs42RO3GeKsnnDoLLBtp4gvSbA
YO1n2MHbssy2lr60woAAO8uOG9HPDolMv8RwsG2vXXJmo6j2eaa0T+QAmzZ6Gx8JpFkfGsaEecMf
teDKUxnO3coiZQdHCOIjlWImyBroKc5ABk5Eb5PgcBV+tCD0h+SRNplPChSffNY52oq6xBZaxoiU
e9Two8JEaUctBEUaMCZ9ScaxltIncySOQhEbqPHo8WG8C7TbrhMAucjS4MD0+FW0YXNHEUbhMMV6
K7uBBr33D5Wt4PX412l0UIblJG0XSbpNsCVTa5Xjgbpgl8aTta1zjDxUFcympzE+kl1ytCOICA1y
sqWO/XJnDVF+aHJTbtHgQJhQxr4P8LaVZbfxSNfde07ymhYFvEDG56satR4JpdbJIyUE2A0tW+a5
ydZqJg4N+v3ab06FkgejRsM4GWyj/ah7NsNsPc1OdMqqQDChKiUvkNrb+TzuXcLngKmSWa/jjugi
rxYnlQB6KsUNPJ58ivrmQZkTAanuw6fXd/4tTaaQ2QwvnWqMcU36RvNieT1i3AaZPFl9Ce6EJFjg
H8VFlulx4WhBVJ2gjyz85DGFr8m0R7bCUxOwpfRaxb65AV2RoGsZDPKszUKZn3V/TqS8pPkPnaK8
Ii7+ifgMuTCDbtjAEfWI1gq98DDJ365EVx+G0QShbmhZSA0/R2oDIixbEieWRdW+0ajWe0eQFdmH
3bbugWW22MVKyGqyJgSsYScAxmQIVoPopr3vRTtZW8XeDN4ZtHCFDtEGyxJ7USn3pp19CXQtbU2I
cUq0xF3ykwPEQfYcer66Dc5QcG79Q9Ho9NremwA+attyGGqD/JvIeDiMTXzpJLPOht0LdgnCxzqK
LpNr9Oyl8MqL9qvLEcGHx5y1XUVPyd41bVhuykGoExBmkneLyN5UsI9vRHNYEBaaZUVzuYvTzlm5
SF48nOx7siJqlPN4CQwXICEx6OE6Cpp4U6aKY8TEDx+Z2A4UcSIR4JkM839QaqSaClbbjCdwYUgI
DygVPmodL1lTh+vcio1l4onp1pI3F0ZBcrNHWRMqnC+Zf2cbu5mGlziBRlmG9pczwcnAmg9t0xcb
Eo9SrE+SWOx2ApUpWu+9KofyMDfuH0Rq1gYoK7rC0DTfI4xRK5/cmD3Js8eeJI1nxlv3oMDZPqUV
mXCGp3eZVexigr9vc6s/fUPHW18rb4+zZ9oEI4PGUooXs73ztlu7oEGHCn56OaZx/z51Frq6xMIA
6/Tdesi97M01twhO5/3QZu8wyHetZcCbq5st1jQUdmE6r4qHeFCgw8M3njZs1i0+r6Ujk+ec0M3F
zJbR12sfA38eGQ3SCgQ5YF7JXELfD6SqEpQuLHzQAw4SODx4PAbOSkXGoiVccJkb1t0M4+wYRXyP
PlqirmjQEpjF0Z0gcKZOhLEmAxunR2rAWlycQb4OSKAUJ+uiGuL31kuclWjF2ny8LwbrBs/Jf/Ym
iYOkimD1UF+NTYqbmTERbIhI63KkQyJGhRgAsFoxzSzhpPLVAxp5xQKMzG/OdgCuqEeiSt8cL/5h
pvGIwkuqW+/Za2Dua+Y/xgbVR70JLW9TwOBFpqiApecKgrB7r2KFwzIxgsP4+MVVec08DYd2w2l3
iVjRbf1O/THKSR9DxeUtWvs0+fFn2uTYuOeu2SK6eRMW2LCkiCGctOV5MNhJ2mlsrDviGo+RPV0U
gVMbrqX7RIrVOa541od0OpAlgqqGyJ+xlT+MOiNyZ0q2ScFiC2ILs57UeG2DWDOyw8MC9QjuYma6
Swz89a0KHF7FIt4ko2OuZWEHaxWK4JqYnrdI8aktmFXQyNc6ZDfzKyeD6aaJseXIx3xBPhmqLCXW
Rh9DUytOkWr0tolD1KZzIw9h534UTp2egJDdg9pB8573d0ylXyXvjzk66sxzlakG3bSJkoQq7Tiw
TWEyiGFMgXVDYu1e5gaY+F+/G7Pj/5OwkXP2hU+r+qP/a9rI1/i/vqoaaUyS6v/9/1Ekie3j3/3r
R8V3kPyuVp/683/8Lumfp0eqyr/+ccOG8PnrH//+Z498j3//kb+jSAL/n5GDDS5i1YZ0wXHd/xtF
4vwzDD3CRGByBK5vRvybslI6/dc/HPufnmUH5Pril/WtwIr+I4sk+iemDMvkT3qBz9lh/3eySAKL
wJP/FEVCl+nzZdmR7QL+oeXn3399ImhI2n/9w/qfSZIIH0BauWVBgxBREmmwS0InviUqHvZlOPnr
zCvTWwlR74ARozsGDPVoDaHfgt+D4sV6qHyBFI70T3mk5vRxk69EUBQop+MM8Mxo7MLO4QitBWZm
y/SOQivj5gfggSJfpb803Kot+AcmUaWD/YAY9Xw7tkV+aLF73GCyjRcsZKjCKJHaX2mWOTsL9dZm
VqWN9x3Tmp230U/GrfDRDTfdhlD9QFSHAAiczkXmaQX1dXal+XuKWjSPScDYmnWWRFI8Ai4XU6qJ
apskpVFDnyxxExD9/pihgzDkQiJx7VCgxjkbwi+PVTJ0z1lXOR8kZMDwq8CH7qcirV5tJJIXg+Yf
ts/It4t4hrqmKTL1nkGdemKKT2GN9/0sPTDHHl/mvOAKfzfsgAue1O41I4fp2RGNt+fQqFO4S5XY
4nDCnthSyQ6KMWmUVPklHG1AKK3jrpxW4aTNLCtaVBNJS27fsRCrzWBVPG6AtvObdz+bYuqAqf7y
5/hPQEf2OaTdzxiBLfjNGXc5QLeQ9WqYi1vOiPLd9QmhGAZYTCglpzO7q+I7tCUEOh6DH5i7KDC7
SFxxKRq3knxejHVu5H3VHge1i1oaFRd0yYsWgGpaEZsIzdzkHE0RHsjG9PZtjk0GQrdiwGz7VNyR
1Z5Ui+yExiS7AJut11mFd2yBOJC6wXgICSZEf7fEr8SF+2cE8gMh6G1wyAlO3Kp5M9C8nGfdFNuM
XvwENzU4NlojPsBRPV6aiv8UfaxCfqCx31KFYsJpIOZsUI8DHBZOtU9MJ70Urva3QWcPEH2CcNNO
KniJhNFv6gLiFIlU5Di0GXYBz8fzZ9VRcJ/JiluOE9Nr1s3NqjZC5AAisM2dORj8z8AXPdOFzle4
gaBgUQgdEHbdQAkdqnQyL0C62Blk5NV7sR281Egnt15RRVvfUpAOk7w56NxUnyIDSgjhYQ6fjGZM
f/bpwymgyPXMexBBcywQZRrK5VuS8bHGac8jmoI9hf8qVjUbiIUslOZtM/JDbMh249iN4P2M7Z2v
qV2NCeMuqn43es5jVqDYluyNXZKhUk3w1M080Sg+xLyLZ81Ikr1eea7RDkAsxIJgpF24jrMgujMj
NRk0y+TotugBKq+aNzxFmMjZ/DGD63FUgRcKYKs6vkPyjyPt7Qzn6GSTvv5eukOEf3UuoAQJ8WRZ
NQaYzsBMY9FoTLWXrRLFD18iwmMXohA8MyaXZ3fo4t8oJYZDLdPsLt3A3mh4KFvOLGtpiip+c7DS
rcTkBFtSgvuD2YzlAU4LEh7lMnRs7Uxv7GxIb7w6AKDpDmNkpzM/i0EyhlmaMgUur6eCHapP87uI
2jD9jLFq7IKow+XQ9El4LWDtbLGC1AfhF9WeoatzHZCkg+nuM1RTPc6GxRz6+TvZkPO6SV1B71mS
IGAxrWTgo8TZLqFcBuSRLRnzZFuTN+WPmslmIw46eJAT+yuERRLPkEmQzafLmnkP8ywKC11e5wEm
qRmI8NQydNsK3qYDK4ZqEZXCviNhY/OOpIbaae5/z0PF1rMfwHK0NMW854P/WeROiv1/9rLniWhB
tLq0dZzvjJM7tjd6iSfGe9a6bc99KWioVP5pWuOhL9tiNeGlPnkFHUM6tilcETNHvijcPbxSQYcd
ZT9ErdyP3sX5swyEle2mpou9pdX3WC8A59fv4xwkx7jCQQrmXt0qWLS/Ub4xFW499qXB3EbPGQiN
PTPc+VJEEt2LN3aXKpyCN0bgVIZRCv6ZcxSpdOnl44mlB8pgVHaCXYXOxJODOoMx+u+Sif5S6jB5
JfC4vTYj3JAB6ffR0yost/2QaX+V0UVybBlTdc9nKJREJnZ3afbsiRF6NvMqyPv5xWRRQxhTWrLD
Iw2SLUNT4gIciqx5Ao5W4WGLi7PqCwMzlT2ZPyxoTytomOO2agD4sOpt1iYv3WqGHrXqBpVjCdfl
yXv40mJfiW9IntI5xWXyAONZfXlUPAm7IPYzdITwt2mMxpB9mpjAj2aN2+OZZDEPdJSmroCHWET8
M3Kxkh1Bn8j9iULiRGX2HvyK2to+pYHJNJB7M5FLDka5lni696VhmcQXkp7cjIN3gTFIuk+Rhxvh
2NWVUOt0YxrZFJHt0CY/LSv3Kj4Bt7vUblofdNpZPzCV2Zt4tpNfTpCHJ+SGxDzr3nDXEd7nvWVl
FyY22JdEdjTG1gBzNzg7zLvm06DC6R456bB1rYBVbwj6Y3T75tj12CSaojv7eVsd2F/ILYLm+B2e
gv3uGL0JbW5qjzyM8S5K/eAiR8/f4fPVr8BKyx98EM1B2DFo7KD7ZqmAR9gj/sGdCdBwUm08RyyX
t4Vq+25RuCmS6zFl9Ozhd+T4IisG4GX4f7g7k+XIkfbKvko/gFCCw+GAw6ytFzFPjOAQZDJzA2NO
mOcZT98HqdLfWSWT1Fpo0b2hFcnKZJJE+HC/e89tvtSWat+pvEoeHWRu+iF8q/pw7Vi3KEJ4J4rR
QJb1PPgiI8QWK9XykS5fjvBsVjOocMt/Rrz3j+jLwwWPt3P2A6N8NNIGm1Cbd5/KsK0uKtL1Z7/G
9dhNErxq7VQGiloCNjiajD0FP4x6Ay5kTlq1Ewp8WD2ZgaU34ALCh5Id/ck1M+Kyyo2OUzkEOw5O
8tu85HU9jhZXv1V6nZvCf0jIzL6YqqCqxPer5LlQDtfgICBkxqSZB8TIs48pg4m5Fz1u2czs9A7E
UkKQDRl9a4dYlYqgqd4KmwZSDhvBE40E5h4/qDg4hWdco6aM9510mLpWY/E1Q454UmbSPQMknXeW
ytAku2Eg+65Yt4U/UN6EJarARk4SRVdUlud2/ko5KNK2sDGgN/Rul3n41MC2RoU1DymTtXsX+vbB
aMbh6soemi2NjfyCB3XPTOVuUxg6+FpC2HM+UXZ2hInMDtWqO4BH4qtpZOEpyDP5PMxOA6zNKp/a
shxePeW3r4Y1MDKxqubNxY1A/Rs57HDSxY14aX/WZjR80BRVM5GqJeBGP6q7FyC5wzOaDSGxIOFy
WVQ42sEwpadUEqZdta6QFzXUyc+KZNFuhum97+Omo2O9LyN+56baeVYElV2ApgtZxE+xG3Bgbcjq
XuFvdl88INvbWDrjASmFoUUUGZ8MHNLvrQlEj7MnBNHem1nnckWiRVYGpRyyDr33kknM86RJ8kKu
7BZbWNmExbYPuFxWqe+8Zm4fHfPEHHEUQU+oU2t+L1WJeV3WfIbiYfur7TfN1QG4/OCVXkUjODdX
yqPh2WGD3VedKz/hJzCchZ3C3lxgvOCvUFvIz4xP3cEk6MPVCrRhbYKVHQmnriqO5yl86Hl4Uz7t
JSQ/o2pYU7wMAjE1ILRDhK7Hq1v0+jJLZDqJGP+t9gGRrvwQU+XKDKsR2Zpz4efRVlmbHWubVKyh
27qjACOPr0zc4esgT8AwDXD00u+BPxIwDe7uBc4zw1fFo2V479Q9Fa8JV6uEP+l09Ik4ql4hAnkr
mVcBjSJsHQ7F6nu3DJxn2tiSUxaE4tiKQN4ac8gPXSnHHzyHNMriiq0/hjh1v8p2JkDaCe/sV6I4
ukQSnugfBKZnOrWPucQIDj1W6xcV5ViAHYz2nKZSBzZSA8PNSTODuTzOoNyDeC7I3X9Q9l5fhoac
JBjf5Nl0Y5opZKySNzVkwd2MVHBQBjbPUbAgwTNm+W9skl9lYTbnQgj6FhvZkQQ3mo2lSuwpENC3
iXaapQ+kT04c32tUbEvfSpwR3SosGkYoQe28FeRzT4D6w6f/FmXi/yHNQTj2Igb88//6n/+O5nD+
UX+kH79rDn/+kT81B/cP6VkOnceCVUKq5S8bfvxZf6q11Np0fmkRQIH+oTkI6w+Xwm3Xs12pXQeq
yD80B/0HyoBJHQeaBG0CluP8VzQHwVPxN9GBllUH/weNXqbtSPbGv4oOsKoNqAaCzDrWt7APw4v8
lMnBJ6ZLPfEC7d1ElW88FJSorqyZpEICJ2k1uDiO+/Y+h/iKo/AeqQL3V8SjqEcuiXULv6rOgcX5
UcoIOSJiUzmsL6HYaWa1Jx3loLYbBsIyS/cyrBamCzgwbx6xRNDrbfGQ05wSl9oEkYNxz6SuAys+
KXZj6iHvZe0T1Bz71neECdhLPS6fW+bNTH+DeicVSYIhT2jFtvvHlorT0GSpdJFmI9Mnqjwb5zLG
O0OVNka0gFfYQHw8suldbNONr6sIt+W2t8ruPgXTt5Hz103uDDe5dRxzP9UqNNeN9G5WAUu1ClVy
j0uqJMIovdBpwiaflJiGEGY3Y4An2KL9SwWB2smgtfcc1rO1l5EnbQycZ3lQPc1hY52UOdeceZPy
CdbwWzEW4TWc2VYhQ9PRamXXAn42ZM5ik4Rj+uhFJKMyJioHDjfZNu1ZvnqBbcYzWn5gVi53SYY7
lzqfXZ/1/bMBLmGcPtm+XX8K65xEpAOTsbTyY1FUkotizQRbcR31ga4BM8VRm6ARUT7R0SdpAWgZ
1bh1ZXUcyjD5PGBlTYPUOvc2TonegwLgFbE8WRBfRl0A4rdw4GBpklyOLPnawdr3JNC9Ee/vORCL
4xYTPjSKEYfMsM09k5YJOlyokLBfcRa6a6egt4cqpFuFFXk9RcZZidA/9/649vxwOMe2rTYlIT8z
Rd6g7SUGr1fjTGKbxOOr30x3FjcYrPaDDszkGUzPQ0bT9ZaUr9q1DlhBq48+ezrcU3CTYRL2X40m
JP7Q9xBb7G3ybI8DHazcNzeJVgLjHgik0pAraoDhCij3QdWVc2jN9GXMCbKMsYgYkJFQqdPoWMhi
2ncdKYA8/Jr07uJMproqGBPjNAG26KqZBqO+AsKp9IOO5/rQV9F8qZjEX9KElwYVf0wulxgj57Lt
Q4OL4M6NrHluQFPIuIkuGL2IlgJuKGij+wR0gKB82WwlrbD07Kl6DwsvuRpV+lkFXXXKiFNoX06P
mNPwMEeEFjigUZgOe+mTxDjAaEZfumBi3mvP0zEs/RcNN+pmsmcSGeEKaifed3q5ii8TqEqVjulS
QdG6BJZwYMSkSTM7tX64ovxk2sAr5tGECmLxnKZ56uzaNtYPoxFyq1bOY+SGjE3g4LyItGGsThTa
5QQhnNE990ZHA6wOStorieXkBgEqjw6uM2YXhp8YS8j9WOYDXOtFM3D3QR7x9/eOffRKS17ALY67
rvlCtdd4G/EprWd4srtsajkQwAGkjc/Ot4zyNmlj3isd5zRbhXSrtzRyYdYf16GoMR7Gfb1lnS5O
hZM8tEqS8BAtaxAvQjJBqE/jSBZ97hvCS/o6zUP/pCv+wVk1MJga8dDDET5aYWrsTTrtdjayog/p
dJCOPgat9tZcJsjgeljfqX7sjkERPplOEFNNtAEK5z74pKjGyiAtR/Sxb9rwaviRjVEs/rDj0brB
haw26BX1yp14SZUWpayVOSc01GGPCeja3aQWRE8pFnZ93T9wZPIOid98nWOm6b0Hhm9WOeAbAa2p
ceNXfPj9ywA4PSltzlUqeDDMrL216MhNyuA+sdxpp5SST53RBpBZrIskpX/CzFXC2xte4E6Ac4yh
9A0tfPEwpa169vPiyXfB96YJRb4Whgt7WdtB0sG2yCn1NEZAVmFKe05h65sYmmAnx7HkFZVTtkGX
7iYmlpZyjNqZGYyKVnQD4N34PS+6u2uSeS1C/PaeRTsaeby7n+B5xdoGwcv3p+tA+PoiYeM8tGH/
XdCM99jUybOOINjJlglx71uXBXkIb4FStrTxdgnONPQXe9jzf5Jd5ee9dXLIjlQtRXvKfiirToZ3
p0SDVsN08eMggYPciUuZzowWi7C8t41BUIt86ySidEfw0kQsQQDEy5Qf7URirbfInVKMFs0ocAOl
0yaXopsfLfUmZvoaeWxGP3uqVl5jMoMbzxuTW5Y4l1zJDjJWxcLZcVeqjJ5eKe3R2RI7h3QM4Bvj
DSIoAsOlKQ+06hlWaz9w6hfmUmc59Na9wHys2kWcqbCjz4KKnzbyCK6OAVljr/b3Y9SAYuvOXDRZ
SXyS0eZgP/h6OoiJJ743eZWMRB436PbL9C5incPi2neyfMCO5FaeOAyVOBjsR5dyadcecJodUBbN
DWGc4UQ+31wPeo1lTXwX7xUhhrWGl/QSxOUTzvDxiEOAQo0yTm55gZLZNg/AzcwH4Dtf8kx8jUx3
2HRtTtATGN2asFty6QWYHG/6oBwAVBu3hpUYi+EFisGmjMv+4sR9y4XU/2aM6mvoNFS5mZCxLC2f
2iCWj3rkuKCaAd98xwsZcpexzdsUFoP7xs6mybCxpMR9U24NA9NSEtLSEybTWzzr9pLGFc0gsnEp
OcG1YgUHEA7Q+asMjy6nshUXLNJxtnmIBQ0GPQ/vdUrHE8spH4ec8UOiytA2nbuHWBvcBAvqq6HZ
7hp/9o4JPmzc87z59V+d6bSwUzBAa0DCFbzW52Lp3HYqezjCjplWbVDGN9cGGj1SuZi3MIQabAUT
tuWtpedxZ4EixIIELMM13ObUYW46TW2odwwa4JV2fn4Ylzb6fsSqkxIH3Ok4qveeQ8NShnkdVY0q
zYIF5ah6eoINv70kDY3tdgy/etX1zEYdmiLZ7tOrP9VwLSiiOYRjbW7HNjFWpJGCs8G38zS481Ni
BItik5f7HnzZVbY9gEKv7nduDfg/0C5mBrs7dA2GZ4t25AS4+2AQcyHHjS8pArySe8YTJS2MNzLK
UOq4WSOSnILBsI6BnoEnax0x4srjzdDa41OJCr+uzLw6VmPfHqh9m3cVRoCzWdPm3Jf9fEFpfJ1j
R56c0AY5hg1mLggeeSiXW7nY6BEHg+9eHxzidHqMjeKL59KbPTUQ3Dwtl6yTBV0HyBq+yqC6Gi5E
Kdk25zzPNpCUuXfTLroWSWFemGE8Zj1X+AQe/6br3eAW5OI1N3Gx0viK+ctwxoeZLWxV6CFae6ka
zhxRECM4cl7AP1PXST+2L6301VSmi2rQD/tEN2+WW8O2kOlZYC3fSZsBYjbHZc1MMHM3ZpbjEYKL
xg+QNkRNYBh3SYIPVkbFHexZf/Ea56fBtIk7/JSd88JRLzPGDX6g64qF4NrMRXclTvRomgp12fPJ
oBUWwIu+zKC2tvKcPmWRZ90bCAL3onLOiZWnV11yyKMw8jVrEbqR+YrmGxIQpk9T7/2S7jYVy73f
OrQCeGV+x5G+cOua9lwPXnY3c2IzJsMl6ilcYIAzqQFWVvNm5PUO3znxaBVJnA7sN7ugBk47E114
Ihi66qvRf/71oTQxky0PpoMbh/8D5yqbKkLsTkzU3mMKdzbKApAv5wDBeaLP1cOCRB0loTnl1dRB
qrWUVfoVEvOjWzXlxnE8kvYzCfBOc/EOmmF8pECNFWDywldDcYKAJEj5MNkcSjIwpJHCDHXSHNHw
/IOoNP8CYsFMN2BgLaE/hfi7SmpUQW/uBN5liHoinJZ61hr8uu18xsVHRt/63GT+tP/1JbiRXIYq
zDaGMYIyZoY8L329eWg+tqk9XMpmxM4F7bMGqCsLYtZYm+0K17D8Vtu4xnRnfqo8Sg7w9EXFWxGz
2AUnOXwWZvWSlNMjs+q11OFLH1IfCtPYt6jhFRQze5TopdiKt4XD1hrX8ptRG6ug7/aiaPc1aa/Q
h1E+hsdYVRwJJmzYFbD9ocieCJGEPDs4R5io1QDI3Oq5akgNhBnHtf/zMYrZto0xd7dURd5O1+HP
wKp+jHb8yaMRbdDp61BN41aEnMvaMLnTDmEd4xY2RCD1PXCjDRPg8AqrmwhWmp3YIapXO/T8Z5O0
MZG+6pWphVrrxaxtaAR63914NTnrKZT0dv6YOqxYa8F2TNPAdJMg957TxM0JWOIJ+vVJTVeQigAe
2VFJiCakddpmOAHCqevfKqCROnqwKSZ/iGte+7MGQGTrSu5cTInEMku9rZdjuQizC+BB65zCCXtM
a5rBc5Ate2uy00fTqLrtHFLDZlWxda0yCB54WuG0t524uq4triMC1IF2W4bvHYkXvuPNnDcx5WNk
ZtmF4TDNbXMMcSjTsyzFvcMxu47KMjz9eneAO0NQWqWse3yWK3p9JF/DHGx5l6w/fFgU5spX/stk
H5SuLZCqEYZAXqNpHdBLIcvrxCFsDur65debEqjzqu7N4fTrXda/7OQsDS1i6f4SDK/23WjFWBUK
drHymUlJ/CgWmmIS9a9ROdqPxogGUbei2TpOtre131wppfiaa8i4mTt/Rs1/ivt4OPn2HN3atIxu
XH7O+CXCTcvDsqlEeDKy2Hlgk39X9Csc4Oi/CS+gqQlqV8Rrg+u4R4lkjHM75xxKb/EyMei3+pMN
xOqxVu6SqrJPFFy4D5Ob4bOFs7F2G/7nmEv2rmK1etBuXJ/DBQjEXeXyL2/SgNQhA66t1Y3VBcp5
jro53lgaoVuhF+zs5eOKjNEh1c5Vcy16+PUmRCivGDRdjLnyMPMWB3bO2VyNXfVlTmb7iDexeZSo
HqzX8VVFQcEmV5ZcWXN1oYriW4sue//1poJ8bZqMyQinxnsH0MDdqIjyMeii0GF5l5qhdFcy0N0O
BBVJgwLd5t4yYKrNaX2se/vegiG+JaG8OSQz7r/e0MvXx9hwCQYwCJ6TOx5VMIWs8mtlFpwNqrjd
o0YI9sdgvk1p6p/iMLuNaoBgp/tPjPsDgvewywf2oWCQASoDjKwmabfYNXBEDzhhgKSTLrwStIGr
nD3l7lCcw164jwRlZ5J2+fx1dNJbhkfkzeoQYtzlRrZk3vGLt8BMMAloOnm/jRFP31jU7yqMTwEX
vkXHAvuuuP8ZReptuJjmCEP0AODAAZcw/uhVdwYb0KyMxgt4ukD2GX6XXxF3/ZOpY2A7xezeuQQQ
Vu786IdFVC5VZIbGBqSBmmFhpg0Q+iYwiz2Z0PHkOhgH+ob1Hpz7LZryq6fAKSKkpQyjFAQWq131
dX2sLcBt47TcREt8C1koPgaDQi2S5iPu+k9tYUiWDoKXgm3+mrpLhSBzpr0cK70PY5t9jPtERFcm
jOMwWRtF1l8Rn73NP1mxcJPEpJpqrAT6jR18o4P2QFFOAqI87Fb/pEqPxhkmwoj/8lvouZe06kid
mVO+opPaJSvW50xxoGa08vN/i+L8/50XTjjC1haj+P9Im35t2w8sKOFH/v2vAvU//uy/iNRa/GHa
lucIYZmMqWwHj9ufIrX7h3IlHxY43/RvErUUf9hY6SxP21JIz1nMak3RLY45S//BJ7TjaVeiKS9/
6l/V88cinQIac//2/v/Iu+yxQPHF5yZd8ReFmqMR3yv/LPQVk+VW6cU295stbpp53pnWhoeiIQSQ
oAJ7jZfeOGIVsBmIrxsdFVxNK4dLoPzqYcQw8mNulq4mSnm5adoOAhKDwJlbQb4AinMFwIL5Fi5i
ZJeNHw/pq20Y/tYTWKURshSHE9eDexJN8tDFHPs82yBDKeluEIOmwZ4cApa32CQoPNK2SCc9S4TV
5nuKDjkfxvoz7DbQabHzNuEr8rFx82qpCM0qr1vhXmFvMmq4uBzk1gxyy/tckC4mnauHDdBU2tp9
2Ieuhy01q3waIRjB7uw0AXlkl0D8+qmJEVzoizG74EUz7znGAWgEg0svYonzUtTVSz/4b2Osr7QA
S5K4cPDCucItNQltP3WJ81MlGm4VZiNG1W6anOa5bBE8QjioZMWo2jQhYX+32gpPMhhzCIdTlsFp
7g06oMBT0KpeRjqp6NKi6Mt3ISL3OnTuTtcahHYs5ykJwbMkyNYHezRvTpOiuY12+lF2AKamVu2w
ClAIw82CTsRcAfGybaAHvrOVulR4xmNOprUG2VpxJdD1QGa++AyzUxF+5SMGgsmx6BqSoAmjS04Q
PxpntDelZb8MSXoyEIOaokbwiL4mBs2rjBypFrdbFFkAR/u6B9NvUDe+FhaB2qHkBNZ2xqHTQ8gv
kzNeaAXenljxm9nG2KoG7GxO8iVOacjMChmvW8haO+i6cb8iAE4R5FRm50bXHUv3+M7dJCR3ZVvU
n6qIAXcQ7GzJdFCX5rc+SKC7jo67qj1CCcmCfhyAehFo8PRrQCkDpHLQElBu6XOjiGIRQmmPJGFB
nM6i2ybtgT+NRNpWrgqddQOqEKc0t0JHY10CVMXTnTmPdeCJnSK+ta0yj17zOvIPhYt4ASkcn8OM
WhaPQbcnr1rdc+6jazV1HbRNA4N1GJHubww8YbWT4CNHmzNbXBDDVH7B1dLuXK8n5EIk6JyMfv/Z
Exn3qbTrj+lgMi425z6nPYBblZR+fImnRJ2VQskrzKBam60QX7ICWEkwTv5xwrFFPFF4727Cjgpp
xHmuCXGdTeW7T9PgYNhCa9k3xNBo9+kAWnAu2ao6cm/esocSyHdejNoFssN0fN1L7P4Y7oznUjvl
AUs0ZQAe2NCO9eYxiuuGuQkABzOGaRbFxHytkZh62wCkNHtus9OSiSIQtFJtnq1KI+1wJJjgUNsm
nPd9q/1tRgb8Vba+SY7acA9WuESB/AHTALaSU5MFzqdaBrikHCM+6ja7YKnqOJ4n8DfHuPJfobTL
R4eI0SlTKjmPaTNvdYNQgF0TMAFetoNJEQgYzNdeOeYDy3X6lI5NTYwYSz4kNbMEykg310pm/ltp
z1wYAbgcE1wK65zD/Q2w8kLlpXiscim+NRerfhgPEjCzoaqrcu2aLj2+OQEaRjqf8ZRSN6unBtaT
yHmOQX99JTCafFhzE+/9nMbitMa5l1u40DeztBi4hToQtA7AcmPM5s8j3jY9uG8m6/eeeb64mQa4
2WwmqJBW/KtWlM5zawhRD+FvHIRlvHnuwNIpoy1lnvCZMhkd7QI064ijqCWMBMQh6dNDS4HyOpgz
Dhdm+Mb4glesidBeYF5Eg0HD4kzSLlY3Z5XMzUSToTQ3qecT1Yv9rr7PpU2cIAHqhwGyvaZNTmqI
wvd58M/tHHBMzkjXtuTmTG28TbTfssb5PDs6NwHXt4w2Iro8nTBk4iihIEa5+BnI2LkM7ojux9fg
yDMS0Z/q5zk14L0Zi7Oq88LiTnFfd+/iFO0uteu9jUDOgI587SoMzb5c2cESrcuDGKdHLpBCc6e8
2UOG69WHKDc0OePVHJzZE97d9mRCU14jXzqEYGpo+CGuRnpLXn47O/y5M/++EyuXY8BvBvV/uxMv
s+TfdmIydWWtpGMBYFRMbd3UoQHWG4bq6GAhem8gfT21M4a8pGu8bksEh6iok0fu3nMVYB3K49eN
ynjNM3M7WCgx+9Cp0iMzsOy9rGb8vQRFmbBRJwF5MTDQtGiCgBmgaZEzJmo1QdVG5vOYBsk1a6jG
9KyCOou844vajkF9aiGRZ+MUxyId8jG3r4xTaFdTQUyyjldOSxFToC2xnaw4gjg4ixe7pVEEYgwp
Lyk8osysZmEsve+snECuFBegncC+uwumyXlx5yi6JQT9KHu2XOD9I2AMux0Ii7qCMF6aelvQYiho
iosD8c2ceThFgkjDeFw8rHj9RIdk4kl7m1MnBGIsw2nUa7v82gRt9NIuuFIPP+4K5V1uC26me0Ah
+rlqhaKfNoi8DaZJTP0cy8QjHhHGqqIv3W+RwaUUhHrvm9Sg0VVaJyNGGpyKx7Lx+hDIWVe/QPNh
hpR3VvFhSGN6IPXof2FOo47I1iWKYy27beVJa5MQCwaCNDWHkarHBx2BhQZDASOd8lqcJT7GlNxy
zU1np8ZL0EdMf4Zkfuq5J4mV1Y4TffWOLjfxAJDoopIajaAAV/rD4QBESdBc+nIV1RCEsaxV30s3
g/JgLC8up3eLiSGt0lBHAHTY2APS8SMsqwIopvC+QFsiJuBnebopGtF/iscx2oYAgLdNanmn1uAZ
28z1hJ1rqnP/3OVthQDfw/NovCE8FlU0vYwRAW06rcTjXBIJgpS5rGXYCsC0830i8fH7iZdFr4hC
52u/LIQN6wGETmJdN1xM0Zfi15qZh5i7MAzCPKJMK0mhyw6ZUW86nOefxYRrDHZ9+xai2B6svqUv
wgWksvaV8h575Iq3waSme02gz+63jPXZO4xych5LCzA8CIMEdT+JLJz4ZkivxVAX6PDLDta5rRFy
94vkWTGwZ6aam2S3lu2wmCcRbKiwil6xmC5hByoCydBqytzXybIL25Yl3s2p4NTWCOOohs45czQc
kRzLst/PZhU99oMSpwQn1yVSy1mD1Cujtdkhg6YmUHKMdKdHzKhQyIvJuRhWAZaPueY+sUvW4sg3
UiTOnErovBOFXBu5iGkbrmkSi0cIe5Hft8eI+e7iKwMeCqicbLwL6MqNRMtZdciSawR55tGacu9p
QnGAakV4Z43P30VtTfSTKsgx+CkxFCJqrN+uUT0aRVTfhoAGOFlJ95MXKPHdwBd1R2SxnoLYjzak
2cufFp0mfPuWetOetsB/umZC9ZDTf+Y2K3/KsGAlV4WJ0dqfshdKIUvctUtTPNvtfNSOSA6dpfUZ
WP1A0XDQrFtRBT3VLlV1H4zR2ebE5dvVWFkR1RcBZkGLEPFBe63eAguaocUnWCeqDsZa4kb64qa+
vOUGWQyZt+MbA4n+IAzTwz+aRXvLabpr76T518lt+50trOyL1UXel1lZ9U0rFe8tfK34dMnOMVMJ
rRFlOQw/x1muZrzWfX2m0K04hQU1Vn2Mwtx7SQkTIy922G4o6JwthyGxUpSUort69FEc/KYF1SFn
z7wAMtYvHfvSz1J76H01HWZs+gkZSUKTS1s0+zJ4qzz9boKmuNCh151JBPifHV/nn6NpVJvapPwS
oqDemBblXAVlE9PkjVdumAxW64hqh4kGZzNP0i1nZjgZcVYdyt7jlQnIhBVlAt5hsYgJ0rNKpqeY
LWiFb/teujNmSsMsxK5sDPzYVoga0Qx6ealbzKDmLo92dVLkW2Fk+bHvCojFlbMUbOrEj97qsiyu
mR7KL1o087RBFrEwRvQxdD3tkBIoEZPSrGse+WGVX8tO8uPpjU8D8tGdamlOBUVl7mOOIY/dBD1u
KBtnZ4Z9vcLTwq2noaehpenmMlulD5zOt/agXTg5LDJrprEkKHNU+1aFIMbIpJ09YRNkEap+MENh
3kzaRN+y0CEzDU1zvAVG/muEUEhFrZlpbzSmoLMOovLL2CfNXVhF/aY4YV1A4NE/6Tgjly1zfMds
2RMlLd1Ta5Xzh0kv0WvQZ/5LSFDAxkKpq3MmOX1qi25hu6mofg/GeCN56XPYA/2AGi/39FSZlyaK
svehN/ttHwYlhhyj7wH5kgY7FCZZrNXkGaHP4itTcbYGSuB2WZHNL5Ep43KVUDj7w4RF+j0goZxv
jCZ30j3sPrqQ+9AtJCZng4VusFv/VXXQ1ELmiGKmB0ENY3mt51zfBq9On/xWRj8grnvTSo7NSH6J
3gxeFNUdK7CxiW1Lr3vkixflDAUkbyppJpcmu36gN1onLiUffoh2FnMnqj273lkDcwpXBPapc4fy
GYn8osHv5KVcjWPdHJG3gTmNMt/l0cDlwJ7m8SPApLvJO49pAHbU6DFQEV0nc9ceZpc+cn7dWK6B
FXxxG1rAePKZ31T0ZwWauAjJ7Ls1D9wiLRjiFYM82DV5756Ai4/Xlk1i7xeD8dImBCxYnqnVsmiP
pkEk+t4apPpjMOLQ9QPMyPU4PON3Tu5h6QWn0G8wyAeUALuhGWybmQH4mEG1nNBVXpco3kWTUaZc
xB8Yg6DgbwhFcgp187yimVcV4qMCNL1Vfe89qWTEyhTKYFO7IB6KJlZX3oMDEFCg0XlTvp3nGXlk
YAoEbiYaFednurVLY2G1Eepxt6FvUq6eR0sLXCrUgm1LT+40GCdX1/1W1CMVTaMjXvzWC7fVYCnA
k4UHPdAmijcN4q1d0lal1fCUdk3/ypfCdtg5M2fIgPDDu4p45imVLp9NCSzEy+rhase8LLU7229h
Zstvpq+KQ2Xp9uhwvqdM2rG2Nu62UyQyTYqjBRcdlPlPOpL1g8O4EBNG4+64h1LjRdRxh55QnoKS
I4sb++bRForCljTh4MQ58iuglx9eNxFXiSzv3Jgtfvpm5+M83U6epXeZhJ0w1vk3gzqTkoa0DUZL
5m2cybZkTcRJxZjuJysrHtxWzKDhrPxUWibFSyps6bbLyQ2OhDK3XVO0lK7xG12FRA2B+rQpv3/g
fndeqHID5IjT6H98LxC4Uf96LbCkK7G2KlQ/E5jt3wQ6r+ZoY4+T3vOYvMzv8r36MN6r5+HaPFH4
kd+M9Poff0Xb+stXZEQlpSC/6NKz6DkSM91fLyKDH9iZA9Bq3zva/wpbgnJalbByrUwJzR3+TBw8
2iU3u3VjG8NPoWYeOttPfhJWIq1vQrPYi6EkUlSYXsf4wJf84OKiw1qTe1H1Rp2Q8YkLGVKWi3Nt
5eTFINZ8zWxZ/WT1Ao6Xbly0RrHrR+EfSov+I5A3KIC24DanIEVLTAg/cbI499I3IkiS6QT60Sj7
DTnAnnFXWE0wH2Kej2PtTdklHqP6zQ4kSF/gzemn/+THZv79x2ZbpmcLUN6msB1HL/e73+5vjefJ
pK/IphhirM5+C4NlohPlFMxV/Fr2sP4Yv/R0WBQRnGLLFZ9J0oWE4wo3+K7TgBoxuVCUDBGfDfbG
R400/B7aRb1PF84cit0lIs63cWJBtaO0BgFwk/70S5LEwOimvBkehS3pHjFMN3x1FvRA7FhEdLtF
UMRJ3bdr7c/5B+PrFGADdZ/st4sGCUQWOTL+JU3OovbwJqtScKrivPrf42L/d2cK//x7wB6te3n/
z7j6X97BK0R0/an7UU/PP5oubf9VFl+C7f+3n/wz7H6fSgLwH9+zKKcSuK0Z2v1V8reE+9vT8m+i
8+ePOuerJn9zsv/6U3862fUfSlmIAMur3HJ/T8/bf5ieXALw7vJGKHSBP9PzQv9hK+HhLedK7br8
qX+MCYRgtGDhZOczpD6Fo/8rYwLx1ymBazMY0K6lHOl4/FXy7882i7JRuq3XblWjDqTLbg6vdqHz
HXDmjZs4qBGU8zovck7fWa3r/2QRJP/890WJFxRBNCVw9CvFN7V8/rdXV/C/OTqv5ciRKwp+ESKq
4Ap4be/ZTT98QXCGFDxQ8ObrldgXhjakWM2QTaDq3nMyI8ea3TnroD6SnbY63uPV6F4Dm/pmGtES
HVtPciXvvhYm1dHzBrmvlXsW2OT47cPkgkmAn27ifCe5A1qTAPcmaDJIZLZ51SADSOaCioRg5Owh
C6ODt0JgL3Vu7pTyf0t0nZtcZ8OuMt+YRnV//KT9SBJXPZb/4HX1fBDQ2xKU4k+Rw817gj1MxsX8
ZHQdIdiw9VBfQOqflF10pziTC3DcI1Af/7gSSItNoR4xBAiTmFUKkb0TRigOYEBeYqd6JuM+70K3
IXMWhlf8B+vZKuTRGvrs/N8XpIlccyixU6L5n9X0DMjNnzI71BAQR+tvkx3izPa2TvTtge7aaLd0
AdkDRqm75Llz3IjlC7aqKUr2BQVjmc75GtDSu2vanI1w+K0C3wH0mJPcDMDaobgBBY7UkcEJCQ0x
Ee3jWMuJGui8y6hYWEjOmPpyxWFgAR+q2cg5ggXKjdd5CnCuwiWjc1ylXbhaKjRtSPRQ3ZyI0rOH
A5QVtgfRlmjjSlGX3CYN6pIY/ZwINp7PnNUGWLhx0eU60drJSFx08dMyDhdJcLli3QyPpYLkzAIL
kHiPT0vemZyvfN4DoacxcPpsglik3iI97hkFOGcQI9titMdNtRBqLP1FoP5GC2nn+O303OugPOgC
wXSksBLpvPgeBm8Tq4bdeC3vZpnW3MmjbEsOAMtKz/8oIoWrqrqF/Go9/Iz9go6G5jiGi0Bz4HvM
SJIUdW9cbCZAK9E7ZPfL7FTX8psh2kL545jrRyh13EoQOXQ/gEm9Uz0/tGb2ri3qqE2/J/Vb4yUH
CAHA0ui9/5ESvVgyqba4Mx0WY6k8KiB0KMaYfUlL3NzIvyaVz2ettDnxmt/9NJ3Jzn6DkKpKjtqj
eWyd5bsECJe/a7sluoqUp+ebHWYuhsgFS4nyBLHXqjPiOwiGlRjrAzH+wW/E2mwdxNuZcwZi3u8k
0yja5E+epEJpmxl5mu4rLxrQPXWycXQPQy6TnOuSvYdgA4u7jxumUf+mOAVDNCXvHW1CYp17n0ko
XV/8R0wL1pXt/YTAIxup98AYATtF2GxlYnKdSabiyEEX4tUWLBRxYHOXc6Qh1Dtx5KeSAZ3wnMcf
snLKiwMbKoEKO/uvVUvAlJw91nQECNBJgawhM8QukSx79mw3V2jckiHZuL39gyvqHOQm9hGftP8i
7CuAczJg9owDuIZsJRsg4jZ9ToaZP2M8kP6WyXGkXbDxDK4JNO/oh3a7iY/gk1i+wGk4BKre5byp
T+guFHhellQ+wZ4eZ00UHNmjQMxVJbw9fDx4uZuD/7F48+o4tk+UMC+aQOvDNK3mkRBuWJmI1VaJ
8kJCZGVFD3pmfERrx+Ka86yrq1VjicpAge64qC7QUpx9HfftneWm48V2x/dgkP2Ju+u/LscDA1BY
7WRmQrgqBbppO6thGfe/qeIk4Sc4olq2Z+8iw9i7TUlHPGdK/nN5iW2criwvAqZTLEzrFsT+IjC6
TuM03et6/AXEQfUDjTzMyMrZLBxG27cwgSWds0bq/W4V7vDqSiAIPndeMTc29HznxdUtIF+e3J7d
TNexugGc8585x2qNrS9IoKcyGEv3UdQw32c0vpOxaW/8UB6onSASnHKbesRXHPn5gd5z+dS51C+J
64bH3Hb0JuZSR1Mie5BKrW/4gsgUjRU/fIMHVFenNLjduxH03s7JjUflQzLKRh9AQZq/tLU5PiL9
3bVYsN2+qq9J5vpbrY0Q1IrfcGmHpc3Dcxfxq7bxzXZNmzJ5uEWdHZgk6OPikPebTlLuCJDpFOoW
LjnO1rUKfm2Z42snBEpGJ/6y5CKpz/Ml4YkPxyF8mPVuaIL8RukjXiOtALLSRmuO6h/AKqYPb6TI
IFX3Hqb9sB6ESZPluee/WTWtJIOkguANfiofORnAJzDal0H3xrMz1CePVSKF/abZQVO2j6Y70EvL
fOS6wFJPZqCDj7io932/Snyn/OOMGM5ABsPBNliHcX+vX50OpEqffzWwl7cmuewDyb+t4RyHgkQ8
oEYu8QaEmFQa7dUX22Ch+BscnNGg4j0614VLBs1bT0L3gKRQnIT9cy1y+eEN1QtllU/WBESjGWk+
4CZQmbHMJ0+pXTnC57UwEWzGV5DXi23RbXdzPKoLy7BNFaYtKmOzPYuwEaiVFKmGul18t46GjpNm
b9GQTysqMQ64ViRpPVnp839fggxAPR9fz2EKEHQdGR2johE0uh+hV3Bp0WdZJvYbzxv5Gvlcj86a
QsQfZWfh3sH0AOgufYUodhWJ+hP1wv9TF0SQAtohuQQ7JmKzvtrGr8l+eFvFJZgcpzhN1M2Mdv6R
ibK3oCjdQ5LEj9DFs838nHs3u/LcbZA+JzZ8R2gxtvfVk7maax09Bbb1YuXQaB2ERWkCEjuSWfyh
bCbHfCrzfKLFzesYmtN87qbxuYjt5DzGjmaECXXfoR9z7tkKryKe8dvcDbqrzJw1k6tu70ZFtRMt
aD0L44smZXApu6tKURjwN3Pf0S1Va2tqCTM3ODbDqmM7aZXfqd+dYSqiAOB+vhEySRGG0On678sE
ode34vhMvrS4FpLK1OgcBm03p9FLH3ADgs9w+WWqgLNwH/vxoK+daexUZ3IQB0JczrGwRXUFiFBd
m/w7siQU1ng0d7FW+1S2zlPV8DhvWISfx8ikWjghT6Pq9K8oy2AZuUzbnHHgpjTtmL8OikX2F2Kt
XED0Dsvtpzz8qwOmPtaCfQj0E3X/jBixjS4nn1iuM4CaGK8f7TiaDk1v29uoDpjxep1aZe2QnXx+
YgBlo8WQ5eAoMaHIw5lwNyg/UmL5HkdisvdMN7VHlw8JmC70rx2I9GHyEbjhAWKmOsZyPxgpWQ7D
GuFjhvhqdfkwewlCe0qswzBPf7NE+CdIccCajMGl/Jf+dvQ19554T9IufzOuZMH918RAttmhe1nj
Z+PRmU7ValTOyxTNgJ7tWXNmxbzWzSVdJin6wxjp20id5xVaSIZdVhVv/dh/FDan2gQX6DphGHUq
0/TZpDJOHr+q9vBIQ/7YNOhIS12EF70R22kxKhCvt3yuvJkIrOd6Ufm0Nn85NyDZDPeWUz904tQR
wZFR5c/gfFOHqHZzRuQ7qi4uErgLp2JIr0XLKY13zoa8bsQNuzfXlcELe46yT7o/9ZFMRbcV1roH
PU5CIHWuiHb5MBjDIbZC5+xOnnkbxGeA1/IlbsEi9WX4ZBgTAQlL+XRVkN0NtSqIRQ1/HT7cYBdM
sHnw1KPYLf9IWA9F6PcXS0XTHjE6qOGcMmkTM4tX+JBp5RU7JZp4qzqSkr5O7U2Z5rSFKit4AJ/g
cOTxPYKj3++iObkbITIUkfTxuTDt9mTQJ9WaFE8Gcbn1xIG1kNxj0AG3GNXxtQU1CY60u2u7Xme2
SRBlLMJzbSU3y+Q10fVu89yVcp+mrMoxqtPUpPwIDc0ldNvmHaHsWbwdhh+YHAlPgLQ8Fwp/A5t8
e/4l7rQKo3J+8fuAjDgnlzRz+hWnoWIFgxQgxtxiP8YDfx7MxlgNU4hQqvS2ymf9bdvjzJTSije2
gIkUxSENwVRAMEdtR7F4m4ctP20+vdtcROS47LSm7KqqM/YK0L1owVeBzJ0teZR5R4a/wcc9fCvJ
Rz5OIDiVyj9H2ghuTHUCZBQ8RwJFCZj5zJE6NYXTwebWVkRqPVllcjL6ifboWL/L9DK7Jf4BeDTH
oZ2uZcNSIZlD+TZ7XBWHIRIccdvqOZriu4+5I89UesVaxjAcPyvflICSHeYTbNCROlulHLZeeR4r
h4B5YIIlnf8Ftlu/hJ3FNVCTCa7yZJnXzySeu14ezAEdcdQ4r7qOzLe2ESd+Lt0x6Px/1mvdDfxx
DD4OVWjTz04YH2Ykh0fzrKtXM+Lg6QtdHwBiQI00SVfnCpviyAJ+o8AhrVQc4eHtIsWulVd+6DjF
Bixo/AgaonJm8u12hLCIkMi9z26N4ZYtHkrDzy1b62mCfIvdjwN7HpIJaEJPgCDzJMIRowMFYQGF
LphBxRWweisfwz3HsOGlcNHFwziCerJ40HqkJJjA89XEBQKcacCWO1ZXay7m7ZjD05wcKW+8j9c6
h4yq7BYLh6YnREocGiu9i6NSN3LCyZlfPwIBAFiZFPMT0N4Jh5Y4FTr+zPE2x5WmzeZ04VGkM70b
xjQE1hXLJkXqe1blZe5qbpCZmHcTWZuPspuP9UzrZ3DSfC+4sbF0RkXKc6R+jPGHdj372vAxo6Bu
vg+xBuPLEh4/xosVJtsayuq1Z4p+gdL3CcPAOBpD9T4ZaX0Efod1p+u8E1y1hmy0/xR0+KRAWsWb
NHR/MSCav0b1Ok3WJTQN9RTwkXuxkvkrmvz0OPvxH014kIVG+2UYXnaSsiegtmxEgS0bR7O1fxkO
gFMLOXoncNZliAc8Iv+4GQf14A+njmU6cHIanu1pMJ8VtxCV2c/cMkkeKBfQU00dhuD1s6mMcDc7
1sTpoF1VPeoxuwvJlbflNYgqf+81uHzorYUHHVvsIQjwgKLGes2xDmFXz90ttYkXGKY4M4VkHc3C
Ai1Pni2xTNwFIv5m1SQQdQQXKLzZWQxOcu3b6pe+60dfGc6js2bnwVbdYwcotzFD/oPT8qxJeJAk
Uakv2mDpwzXxGmcw2F0OjnYhxze3HPalrbCLqLhjcAuWZ6A6fM751+yGWf8geivuExQ90LlyCUdZ
+8rMG6Q9o9hIQGsc8fZFl8r30IVjbZVGu3KRXm2bKszZIhbb1CzF3TK4B/Fg9ogncFmgqwfSveMl
k4/qte2i9CRr+ykbpvHcEg0ou1SdiQff2dFThmNX1poIylSH7xZYHlwASp7nuIwZTfVoEJcRTyIM
eYqYDB/Cvm25iEt9QDi3saL8p2UB+c3/+yrprPBfQ+o+qZIQWg3FYNgG1AoTjo3g0tfVMDvsYMzX
ORy7h1MoysmpfQrqcsZ4QCQvJsi8gcB+ZwJY/B0Xxrho0LJL4mEsdaJ7RsBoY9fWKcPgmpnDOWCb
swI+t6v9gipuEt2mltKDGCqb0AIZBCDkH2kDa9ixoQ63E7/vMZW8NG6pwQt3F08bO6TFXRv8IENC
DYkb7jKTglrPbpMqPdTeqPryGMpT45ExXVl0QbLr744f36S7bP/j6iNT/IMTfo+yAO+ekYVhqbox
2MVew+3AgzRMSGhij4tHdphtbp2xwqKcteZuJweHzG7VvwEn4rjqsDfZeAMFf0ZDOOSjMNtUTcU2
Imr2UWk8ScOlPp7W/C0s7sqkBOILO+nvTvTxpYZ7cbOZDdDH2w+WjT4W6eG6HWxnm/Cv3tYG5x6t
IMpVUfPi0teGicPrKRuN3QIOzBr9QpTNuOph+BeDrnkL5dUNsR64sJieiD4f2adTN6yXZXdPokSN
4c22NTgyC4zzwFUp18ON8Fh4lE3y6QX61QZDZhfBzzAGIZrj8DzzDd23bpNsG6LjK5M82jYI+iVf
1vByZHdxMOrxn5Eu2p/2zlNX81Y5ooK/OKoyOOf0xoo2CiwvMKHwc6ZvDyr8wvB8pu/108IL4adU
LtFk7xbFhXcJRwnZH0NqJkk+kPXidchBWvMa8efM241oEiA+gZYSkZ/eKQW2gBpHBXHEbM7VWK57
ghWHadGUasQ23KU9kJXpnHxabngxKp+VFB/onUe1bDXWo/9pBNggK5EYJw8g/LYxGb1lRCHXkLiA
EPLKJA6GCMOmcL9WiqN1ERtUW6KcdxlVbhnk9pPoLNw6geURoEFx6IaVvlKk585eJj/e0nthoXV3
+W3+W/GRClv/QmHAXLUEV5mhpKcq6MzXHhyEQ/QXa4ljIHmbtpbNip3IOzPJquHGbYNSY8FOJnw+
DbZLCgaoIEylV2h+EpNVhs3ETR5KvtmiL176IN2mGWf0quOQUnL6PpjjnoQOf3XT3U+q69aJFznX
ngXdlmcvA/SXWC3Hqjg89SyBd87wv8YT1iYc/B9PxwdgewBQpoQPLxZmM69+wygcYRp0O0+wLKQJ
tLHb/pO5Lk3qofZPzTSBP8eh8ICJMK2T2FS7puq7HUBWno6ew8OBW+N1yOFtMFkNaW/dVZTthwKH
rB9Pir9T1/InoYBkj3QEYtGHR9Ja4UawjiRrIod10tT3mvXcCtUzbNhUoxIrWPS5QzVQvwkbVByY
F8LIOEkqYAdQ3ckhT+aXXDoYud0k3CM15N/tuDlRLL4kRGX4fFfAq2p5NH1AU3GfbvjN/xrq2br7
IoFiJo1zXAynaCYRArf7FJk+Fx4MjUR/CETOBWnNAl9xSS/AEJNxb0z/0y2YcEBOaS8Rd+gdq8F8
lRoeOJoJQH6ouo+kq1+TaYZenM/7qme5Yve+v1MYyu3GMG+clM2b76t4XwQKs8Pyj21NLqgwOl59
NPtgbottA4P0CXrAB3sR8CAWoMfQAOrmiKNTPerRtc4cDcD1Cfdfy897V8MXPLK+PflOEq9mEygO
q1rBfdm6JLM5HT1Ni69SQ3Fu/Ho4kM8Kr/PYMbN12+DWt7baQgkJH0WFf4NIZX4cHfVpTdHwBMW/
OpVh8WJWPU9JSe3ChS/8wpB82rrh1e6ks4eEXgLUkmumiOIGt/fbn6kxtLDMdsLud5YMgBG51Mya
rCs2cHGzLS6l8h7y1DLqwr+FQV3wW6K/oqD2SbURdqpzdqipOUmC6DnKYas9iqCeL0mSg4Zn+U6M
2ODpkhjkR71sfkod9hssQoa9ecq6sv5Xz5onchZe6UDLF3eRhtSlFx91Oo8rYgzmIenAJjFH6M6+
CLE/8grG5Rj8Dqr7to2QmW9HE090EkCKdjnGWwNoHYDZ5zgnyMkGPL+PqO6TsZnuod/VTG1TwLAA
22gLeuu08pxHym+tWSx6isl6sqr0O/dorRUQjUeMQ9YQv4lJcGUruZ9ZAVXwEl9h3tyKdmZgO7Xx
KqoQZPNDquWiDqcaETkz3TN6QyCqsHINbUHwv/dCSNDAcouvzDCtnZtY9ZqIAunnWmdbfGKruWNX
jx/tW/ckVDzAb2Hov8wB6nkc95RSAB+cm5BHdV777lnXvf2K0u8T8qC6MvpZ9zC9XkUGrjQbQVoV
ub1K8Euc4g6hZBESYIvnHG1XF443DSSau2ZTnTIxYNLmiULTNDuQReEiNbMpygXSsTqKKF8WfnEv
+kwf3W78KD1aw4EfiB36ova1xye2I+xubEJl3QNv6I7DYML4Nb1/lUlvnjEmsMFen6zwPaRxc8cg
x8VJnW3lNDfOHOPrFJ8IvnnkN8nM1aJ69rywX/e1NJgisG2iNJ0cqVfyiS6YGxGNr58zl8QJHOEP
CgbFa05i1gpc/BuAE4gZg0roS2Z4AWVl2EE1rAPyQaFI6pOA2HlKjIA1EPNiglvCJ74Z1Gt4G3SQ
6QENKdS60m2Nc2im3TpnQWFSB3n3K0LufCBvZPP8i64SSChifouBh3jk8dlz5x4XVHt49cD8dhOj
N6bML7O0DHwOJXUDdC+rSs37wK2AVSJl10bXPRNRPcSyrp/oJ2EicQitItLZzYhIjrQgXuHtxWfP
pic7pLx0MtO8cMKU57b50aMU+0beNSlQXA/SITc6gHAc2prxT8wZe+RAWtOF2NKh3BVUg0HcLGF1
OdxxGX1EiXD3zF8NDu1VTPwXGECPQpSeR4O4fQk8RPauUwwBPCHjs+A4x8OmfiInu3YTc7yNfMat
QSc84BZ5Oendp9lvbgnnAUhFCUnLMr6mbeqf64DRuRwARESlU58cUX2FDHT3TTCkG9kodqqsdbQh
0fio4daK+DmseuNTSSorpyTW3IYjt33ABvVaguJB6bUnO5eoPqLiVlUNfjzMUNt06px9WAu00REJ
/o7E2i5xknIdD7rdGyOV/gos1TkTXHOpTOwGTKl7PtGftOZr9q5iuEcmHy+trL3gKXEtUnbcaQ72
xc1JUEldfrv1MeyHfD/UKC6Y0hOvFcZwY3KIUrD7JEzavHIaxitsOCy207/ZnNsXjy3nOq096FiE
ZPc0kgpik/esk/p9Hk+9wvcZlnN7W0a41Nt5FJoqOqi+m3fKC4BPIkbXgTIB5M7lxrbo3GggDhiv
m385gIO8ttpna7SAGcwihcY6vDVRgV26lzarenMfNJ1Jr0SPay+S5PjhrUV7s+q+QDIGZx68nM68
lNTuwEfUIZk+hHZ6KCWapCC26B6N4z23yuop777gYpy6yOrOrHfkZezeBy7DV07mrH952+xLlRi7
vuqZEzTRV8kkbhcwNo85/2xtm7Sf4qKsE7d/zyf85WBK3i0oz0NcNtB3IrGC9840snbczZR0MUUc
31zbFUQstxDJRtXssrOyz05zxwY9N51zr8DeZO46asH1sWvwN6INgTTJR+KF3/5kHueU1koS5wuT
/M7G8rV3uAdaJeKbTLgP5kSM7GruUcuZLqj1i8GTP5/YtQwSbXx9keSfmL579Oa9Z9bdr3ki7s10
qiB7rjEhTVwoWPuxZOLmXK84k6vdAsZf2YqchAmYyw7pHNXD/5gJQSkQ9bDWMYo4tVCpJtZnjY/b
afDNzwiCy1lkA2hOqOrY9xjsprijAzKB62FcvxJKJZydhmT5YsqR3TiuPLva0zu5VjO/kmH4FFfz
qXUN7GkBnDVO6kRX2SFGSXIxy+ZC7pDdJ/vFqqeM1WY/LkWlVad8upwBLOhZMmjW8VfDD5/LOrgT
kdGjNqOP2eXnDSIkqvsBzg509Dp+0lb8r7GsJ1rcNtksmuCGwYizwEmpIh7nMS/VWQ7/y4GCr6ym
XTGG+TUNrJx2XPy1xfBntphlVi6HLxdgD58tG2bcaoxJE+j4deqHjQXnZm3F3CX6efyyG+dqpsRH
gZJThVCHMSD6XpHvwk01vXUh1kxNSdCMENtDEjqn7DI8+kdRNtDCdXl428E1g1NNhI1cyRBzPZO6
4hGbHWVF+cefE4sLAkr7tEe9nj7E0BX7iLdUGthrj4LOvmCTNYXg+H3nkM8QCLW1oADJ8fILeiqs
bjU6zEkD8SNisuHp6NQrwpd7qfvPlBNFMzDGifwphtZhX/F7/ihRwLm183Ll+ks5z7KudvWk+5oD
Y83FMJ9Dhvi5wtrVkoCTFL2clqQGoYeM9fPa6ZHd9UWwM5vE2JCdTfci1Wyg7KrdTZwDMDMWw64R
nP9XDo5FbEbgw/2q5MacziRvFypezeCuc3zJjrLuONxVUCtltAkAnjxMg0EDIy3Cwf6Q7gYgwm6U
dMgpXKxSEb5rDiiow7mgn3Xvam5JnfyTz7dYe1dHwwkv7f9xVe5XrN36WzvnryRA5Ge2hAGSpdbr
l8UukZ6GFmT1TPSKQ14OizNWPWUuRdRe1NaW1CuiPhPWV/sXH1e5MyYb0HDVnIWJFyrM2j9zrzgO
1beRJ+gFcwcJfUlQuEmZyVmU/xiCJ08ymPtdZYn00mIiXXVWYuwZzj5xWkm/CsnUcAGDDmOXv6sm
h0Az3Xv0jsdal6jdA+lvhrC0VzWIcH6p8n9ZpZ0bE/SDKhteX7gjdnEJQqry/QelhPpkRdwt3aJg
nGePMINVROcPWAu3/GnD5k+dIb0rrusKWUR0NHoUDnAPu+0YKMDsU1Zdejsy1oA4+YQRy6hZiHpD
aJ4lIpHLMPHI8QVpg1T77TVrrVtkWN3eM4FbU4RMzvFUmZDm+IixV2l/w/Si0kz/2JHkVzcmht0V
xbg3lWcdrbrhgU/+hvjMB8X7/CzEnJ/b1GqOaKXv1eSr80CVlm50SSLbMza3QTXqkDFMu44ZauHi
GjUiPCYFHazKVtfIr+ZdOTT/42O/p7m/yppq3DD8KVG4WQ8Hu8c0lNMvJ9B14I7gp7KSkimTl5Ri
4YZn0vSl7W9TtL9InzJenUOJvHtivizkO3hAbz02Yj5XJnKZAvrMYzQ12PqaA9Nsh/POgoZHBd7c
axDhn3nUYGXJ/sBV9FBXqfaJnHcMKz/fDML7HaEqfySoOola66/SVOlmpmeN2rsu17PRNaecLv5y
wXn7z3WdLgpFDvZv5NItemNJcLMm2a81q8hLbBTA46ck3ExUdDYB/PC9E3tE3BcIjmHBfNKoWj3m
bnES8z4GtXIhSlXuUyf75cgE/57U+crhI0ubO423Ra79639fpnr2r4bl8HtYbcgSaSSWBORYuq5a
46dPRPPMaNt90Yp+7oBTlVnXwWht8ey2d7tCla2FQmntv1oNW1gwG/kNFhGHKLtj8FAZ59HXTw3T
4aNldlQZDUE3BTCqw4rtGqgCbtvEnryoK3i2tq34V0Wc+pZt/QTs6cjO94N9ZHkIQ603LKJIkFTT
3TEr76hS9W6EkOtRwzCOCcCNobZQbds8UTB990h50ZZzxpVQwt/2tPTZ4PU5G/pV27FDz5K0IVww
/tUCP2HuGfocasDhfSH2BImdkz+2D13X2Vem8I2qKdxWauSRgebgWiTpz2KNzp3Kxn4bCRQCwlmn
7EIoohFNNzMS1WlTdPdSyTX4GDwsUVJsxEIUNJkLdsR5ro1TblxKAKyPiVA2TMiZ3pTBhnpXefTN
rljTeSSUNlLccDsNZjEfr7k2wrNflLAGGmkx+uUTjohs7U0X7sTRW5W4P4RyasCd9ntSOtmWcbYk
WRn1j2IaQM8l/bnscKhE3j3BIvPoB7hl0BhmloNJ+TDmeGLk2rjQfY9sSdv33Juju2zbD7JgHO1s
Ve9hT0Wrfqq/2L3nO35GxopGpMaFnWe3tMhfujFg3E4n/gjxmWgD29Db7NDd1cMv2sbqr7K7c0Kn
8Wj3QwsVQd98tpa8UGicSJuZRI30QU3NlcKzswUchTSYl9g292dqj4y2j9ocEK1J9xwGnjzwtjm4
rBeAdPKlmAmDsYZx90zZ2eorcFpsqzYzqwCwDqM6gDfaot+Dw2Mx1JPuJ8X36NZ51m85VbwP/ewj
C8L+2mX2ybQ7EKejODUtIbaaMh1PgrJeGhxqb2iABTlQhE3Ux8TtC/UHKT09VigBG6XJRQp7fnUb
AQQ1aH9d0q2rvAzzg/QgGQF91Kta8fOnU87wsZ3vLjLDVUr1kgsHnAzjmM/duxfUEKQjQdSRmhTg
D86LQ+t+Tgh9GFi328lqvio6tms3GEDJhf5f1ysYJIDVn4jfDcNzEgvewvw6bKyJxTEh3d0yQvLx
a7RyHWn9XhaIm3tE5GB6yHWAFomy6lYkZkJzlVU3Qsy/wASiDTaL98AUd6coiL7X/nq0q3e0iHfD
87A5KgOSRSLPBWMeuMtvWIfufl3x7Zg7/mrLnH8SMySviFRSmjw7pNdAVLxCwkpWasLkTFVoJAgA
9a1d9O1LMRFW3TvRNbnuSp8Aas2AI0qfFJPIPTABgpUbx2yDFwZ3LZw0dZq1/9MW4cccjRAbJpCH
9jdzi5ep5reYX1GLLHAmNqYxmuha+N63o3n/7w+I2LnmIKGwSdp3TgJ/Af+/W2F4MRsMYT3MWen/
6SMenHIw5xckBR+5TaSAVS37J5obFLfJ9893v2DVQrJpgezpky39pTBy17w1Jk/xotVQCenMIzHU
OD0bPTNKTQN351otsKYufUlcPlGCnvAoKv/BlO80q84lXFYzB5qrfZXCFR0ng33I8oMsKeSvFHJM
owLd5tfOTS45kwlAyN7uy+zGdGQDJs1h5opGZnDIivsGGTnoJ6umA3oZN5IZwFdtxwp7SbChu0Sj
o+r/TXIiEwS8MHNPRRzvuBFy6KMEcLIbsExWFqSIhMblfsXJJuIbkOb+30iTEY2go6xsdjIbXdNZ
swcoeDmfOFa39RahHQVIGXvbqk4vo6xe+NMOh35OD8noz49xsv4GTV0e61ocCZfqM0KJds2IGt5d
ELQ3RuEO+1rKkySVjQtRcHstYzYdqhsgq3SRzyAfU3pRfyxCiKMMnadET3vySc9Gwkmqy6YZKaWa
OGeM05XSyLgVSeIAlk3yizk1AOl45ULdVGTQpZNdUltNa6/iO4NXg9P54JIRCcrqHJZEdOAQ7Xjf
zBuDjwyi5szn0MRvekd3m7Rmx0G/51zjqoNl59YpX2J4cc7KhIdVUUGORi+R8ONKmZXkKeKjtnu4
8CTBN+cMFXurYtgcRaAjEvgVxAgLSHDbLCQYXJVB8vTfFxDl6VPbjX/ivA02wul/Oq1JOw859Nys
rW49C/+TnVqkRSqPKSZgPI24de/J5yLz00vBcvHi9vWrbzresZQuBh8+kJlI3su2IRtYuQYJPb4H
I3vFAvbcwxb/IkH9G5rtvOlMttlslkFQzO9QG7pr2Og9+P/5KQc0R1h4Jx4RddVN7sPhFAuRc17Y
nOFC6cz+A3aaC7szKisonv/lPKd6n3jNu9IL6TPgqttFFdu3XMEgggfKn2bm0gUj1FtooYSKYly4
EESdhSXKMYRInKhrZLPyrV2Io+SvG8JsDJmswr9HQ0BrdSGUZgurNAdaqizopQEYU3/hmVoL2TRd
GKfeQjuNU22dwV63B+v/7J1Hj+Roup3/ykAL7diiN7iQFuG9d5kbItLRe89fr4fVNfdW1bS6cLUQ
JEDAoKe6y2VGMMjvPe85z6miVzbbBxM0ajkwUuWBlmp+46aGnjDrY/p5PVP/iuFa05ySXauBt9rn
kFfTgcGKA6ufsWgiy1fTI8wCDSfTQG0NBn6rPZBcBWNgutZwHXmarOiCw+/rUh6mCcwVhnXkntut
vR4OVD1wYn0ecxLgWHwpdMwNLFlMBgYP1WBOkrSeYZQssbP1+a4eKLT+wKOtjf5Ip5tydEhyr5uB
Wuu08GtBJVsLa2Da9gPdFi7hshx4t8o39K0/UHD5IG7UGi5uPBBy04GVS1U0h5KBn2sMJF0U9GLm
u1jyqTFppokXJdQId86I8yspwRziQT1AeVsHsw/NBQSYTbi97UDwzVFUooHpKw50X8RcTBrwflsX
8i8nMCxcAw0Yx7V3ouoUhhFGedkVynFRY4WgIi1ZffuRWZjWMiUI/g02zJiOv3wgEMt4XjGtRp/M
zhmuGKUjDguxmI0hyRYgxgmww5Hp6UCaWEWtlIF1TDUCbCJ91TYcStIu0CcxuelNWYm3AP/CyJci
Z6pk1ND3A0lZGpjKinEjtJhR5QVtORy4y+pAYGaxhKltoDJTs3HsBk4zUROaCkA3Q+B9B79UwrxO
a3SzbiIOnGcwD+lIH9jP4MKfFfNEPlChw4EPXQ6kaHdgRkfAoxsg0i0ZgK2JzZJgNol91d9b4BBo
UlGcqdu4xdaH7ccxLVkkXhawSKcgKrXBRZnQJLf9odEi9SL5GPlbL06nbSMe/MDiXETjOaw03jTD
GZdBvTUB/UwrQuaAMRFqPCTWNWSYBx/9muDMuhz+kRSKsPr2r6RMtpxznJVW48m0M7zmgU+LFLXJ
0FQGZ6BZ+gkos9qQV98iYN/zaD/B2N6T74Wwf7LZ/v1f/8clifjf31bI/i+DcD/m4P5fKppVRFP7
27TcGbSkF/0YsPv+W77z9Mw/iO1aNLV8o+kNBLzvPD3T/IMqmCF/Kf3M0wOaJ8n8QksxVYmcnfEf
lS+y8YdIxlQ0FUMlbaAq/6mgnPFzTI0yGVXhq5IlC+lLNEnn/RxTsxUXKSyW5UVIdGCSN9LGFr2z
fLTOyQ3+7D5JtGPytB7irb4EYbaCtjSy6RIsah0Oif1I62zi6NYis4laoIpOrFh88VGrEFG3Qere
oxZAnmWKbAXuYSsOj7pt8JbT0z5P3+s2IK9iTIMb3qNndbMe8i2lpBkKkLLJHE6Tbnl0dbI1SOmB
fxEjYvayKr0kSnFytSbYO0E1zemVG7cBPmxPYWWqFNmi1IJrdql3KhSUUU5u6aTo3dqMC272To6i
qC81NpECEmpktO5v4n/KrxnoX1/V4ed/CP9pQkc22OykRRwmzpSlwCnU4n3BHkZs4b+bS5osLVs+
6fAGG1Azo0CatXnJNs0gG2EpkPnW3bKP3/ttdo7O6bW5F3eNPaPxQdLmYiuDcRUnsHf4M+z6Z+T0
L6hO1r/Et3/90n8JU7PhjdI8VbpF44kbBsBNoRJBEbyGLw6xkETDKAZLM+5xr0ydU8yObV673Q7A
zVyp5V0ga/u2zofwlxVNREVlLOD4bYKSMQbBtI82Ivv+EZcY2WeGNv1ay/24YGXSZOGR26eOYQIU
siZAH/Y4LcF8e2tLnRBGSpjbVsN1JlL2qHYVWDFLS+dF751CU73WpTbhVX+DL5PMhcjQF7FlLzEV
+VPMruQUa91bCgn4JnCz2z5z3ytVjZdBho2QNLY96Z24Zip0uI5Y9pSyVx2JOdPQGiVzhl9jF2n1
GukyWmoKvpQsAIoAAxCjOvm5oJ6Kkf8WmKY8NUz9zWh9HilYRnkmqZPejBZBXMZbJQQS6FZDpgSv
ipDrkG3Eyh33ociSsB2fHP+g89YOb3HOe21+6Lzv5b29Z9f4nJ9FVvrv3lra9AGvT1Bzuhd4b4TS
F0ZCn25VlcGE6T4f4ZhbAbv0lzy2D7LIQijn3KbGoTgrdawXKk9LLEf4ft4bIDuuAEsswBAxQcxv
sFN2xEqjnUiV3clHUgSIAv5hwFchSlSE8IBL+Q5NTZ0jzDRJTLH5+9fk6BUyXsc7WTnHXOm3oAjv
8Ivm1H6Kyov8LXcpPIpnRPqYEIq4Ahz8UIuYLrWgW5Q+Z2QaGVZUdF4qDapIAWZGB22nWek6uwbH
5FjC4SkA45d3ldZJlIkZIh4AKK64mnc821TX4WVyJG3VXtwX62G9B1oxtZpy6V6im7JXt1nK2tz2
87PKwttSObtLcHDZd2Ff8UfqzX0R3onf3osbmEBtxCloVTdaPGIlj1ylFcooB7iRO+SarLWySWgK
pI8NKM06ilbCo+Jm5ssaQ/ijfkQ5/FBbwv1fWOXMryVGv0qe9tabXdkywqu3A5BEiXImTTk7LqRN
tlOl6q71xVwmFhdMQ7Nb2uG7KIyKdlW+tW/SWwKMJoKDjj49SgQKC3blJYvPAt9r9PSelvqe0xaU
nYRHc2ObiiDPat11pypEfp8ZY+I2bT12RJmCVpn2WaXas+BJx3CQjkwOlAHEz8AJXuJA6cfButqp
ebePD+nFO/kXX8fwhj8jfRH29tEw5/WE2x3uxLRc8q5krlWPdUQIDOdPza6KSQORDSdNN/Jqjrma
VNLKUPUbDvRZLoabdCEfnGtwbe/FtbpmR1TccW7PspWyKXad3wxFHVU7lcFauOPUbS+tUWZzR+2A
BfbI6XFurN96lb17Hzgjf199Fq9lrE6VlHHcGRp5CIAUwzk6bqkxSatrnGYrpLKdecBDw+Pl6r02
gZDANI62kRV4LM6aiWWowWQg6VS464htPaMrXsoNXSDTnvFGxfsIw5pd/yRKVZW9ZLxJGoZg2eWd
58XdiIcyE56CWhRjwdKeBUyKUWXlhF3yzBqF1VO4qhfAOLjtDt41uvZ35Z4ce/w0hpi+eK8Z1zN1
ls0EXMkuZ5tnd2eu0cA3W77LcN8p4bIv1nTC5P08ZWh29VfntfhsrmDFp74wFssgI4AYLRMIkLFc
PVHH4OXOMzzslRjpU/0dkersiy3lp/REhL5OF1Xymk+9pcjlLXeTQ934LCxY6An2J5tPEHvzPpT3
kkwEjJVnwzpqKLkB0H2KyMWi0syDXAVq7SrFpJ5mGSbedWaRT+zfqkt7iy7ygwaps05/va/7Y+m1
GM4C4VvGwSDigJDf7eG0EA/nBlx5d7qWtwEHCkLOLxJHX6xK1YqWpEXYIfSk5iMzUoLh9YiENZSt
ZJWfCv4e9YFUcJQdd+9ctKO8txvnrGj9xtXSkLTiiyKn+CMz99HybKLfJwPrJQmf5uhpFPmrVZNk
iS70hZyjvktGBaNKuCUhNHPxMLk3zATxh3zuDgSWR35jfmmn8j5cRsO9p94D7Ejo3ewMzZ0g80wl
lQldtbbJoyBxKR2pSJj2DQuvhyUBw45w4o8coA4i5QhbhycSZTlehPe4/EIG/gAUaRVvlpFeuod+
LrTq4BsoE/Y2vvk3ZQtgyRqnvpKNy68WlmlUkBHsp9HBP7mkkwhMAy+NeB3UPRYa21j6t24vnewL
tH+1yGYagvp4GjbBs2ARFzSuN7HP8l7Zpql5UXbqwTpF1+xaXDGXPAI543IdnkfSvbqGk5jPabnw
rvZLf49e83NxDMlMu2ehSBbtvefX5Oc4j47SupJxlXRWeG7a9dTgG1DfhVfJPAfpRTqy72uLZd76
b+LDPPdHaWdf8rvpCvOqDieUh68KWb1ZVDdASeV7Gzb6tjkSJyCRQVPhK187UOLrp/1OqnPMdL9t
jHraFreqBffMMjZyT8qxXElBescEQO5ghPUPGdDZljRJyTUkxpdozkhGV0PBD4jnjTV1zr5zY+TO
Mharp29JJXIGApAzTz0ef5zL0mt0zvbFPu3aK1QjpR8VB+nW3uTWmmX2MZdx2j6VVSOwDskt/wXj
L74hAwsUUlewD4+5S6TYnAkHpCJ6puV1mIQEp4kJU2D4GX/Kbw71vl0y0V7iT/81fqXpZMGYyBLP
nFNmEx/TY56lk0E8sNfZIT5FXrhpY25HRHRzikAGjwLOf7PvgS3LrGZjf8G6A86UeoXNZCMPaWux
qy81t0dfNPujZ4WM3fJD83EkpnJAGwjOnaKb8fRao3SzErd9is1L96xjVJ41hv+oar7hiFZALc7d
bWAQhpcdplO5jmZ5yNeRdfEkUCx1IkTaKge5Q4NCM5I7W116KmqBECxFLeWE5uUPtxVWFU0dn2qX
kfRuY0w1dOg1VcWjN1pQSXPDpY+rToJ6JuRvWoixzsSE1rJkQ3yQjGkf0uoQ6MIorYAd2nK27MWc
kKRgYc4ezD45ySFo+unYjKlqI9jwmYS2P7ZNI11mzUGpJLQrVbxGnicPnMpmjao7vC0Z9kFiNaIT
IZP35MX6knoTzRv0XI93d+iahPCxyJwME6bOrA7pZgFXv51BGMcnbIgbmaYvoYysmW0XhMdRK0dk
h6hly4Sdq+rSWo9UkdBAMcmhQEehpCBMkURtVBRaP3FBCyrEoTM0/w5fLYsbGWFIxGJo4w7M3Bax
u7xztD3bYeZghSJhYKhIKMNhwUACz1MCT8CUVvApT5Ut5dOjaZJJqpV4G6nKTewtshthuW9acaca
3gy61cH327VVFBQZNtmXGqws3hoOmwKABs//Co2omhRyDUmsBfuPnXStSt3cj9nnOgZ5JixqFFpQ
Wj0K5dontKpgirH9g1PFKxFhfC72n7QZQGiNcxwXyIMdF25kSwvHKGhST/uT6nHi8JR43Po2oT0h
Ord0Ro9CxB1YkWfN+WgEX1qaVbkqUF8nQYNf4QcUzl/MSJL1M13m29DMcoBJSZNkhRA2tPsfxzt8
4I0fF7206PfyMbqJFdFrIvEwzeLntvRAs6htPuNeal3EU3esH3DkZX+hHpNb21DEPpHZv4cXjJUn
Q5vaQjMqQf5CgpRK2IMS/cTjfl8/+oeZ7ISO3IeKnfDmPVOvuGjGG8JPJKgfqll/AVvEvlovmpUG
4obED1N7xLXd6hAUnKdSZhMXU5R2DlrzoL46yU4cHkUBz6R2eDiZw2MKbsI+O5dX9zW8Fnf1RBvQ
l8hzrT3YV0P+CDdyGNykd6myZr4VbYtppEnksG/+pYInjwO8tsrXbCSOrcr74pjNJqhIHuytJjgn
5hxvjC958GL53nJI9JyM9MM9BQeKLV/ryJwVfN9fbkQ7YPIefyVy+JFsWrYhpAG2qZouUbYFYsXD
o2luqRh0rYzbmrqMF67aYW0ynxGPgJBvmHMu6UONFWdNrrO3cYfocz1tKZ9VYIn2CkUxcP0HBhUw
P7I4Bp2ohQCNjq3Q3qhfi/5gn4uYpunMdhaYeBeqt64yGn/aYW4dQNUDkDyrhpD7gSQTH78KJrVQ
Fsk44ik3vIzdvbnbPP0M9xxE+5z/Fr52d+vFvRaLdBXNgkl5Ffk1xV05+DxNUdMf+TW9hlfzpBzk
XcJT9++vWPkv9IifLthfUF++GoagXjQa91p8yiZd66tiFCwdrMkP+WE++ltoNxvqhQLpRd40Yjw3
Hf/eXUJGuPK1Ku8uQ118jBnwfvOVDR+VP2sflh///b98/ygZoiphKlBVkwLjnz5KUkOepQxaaaGc
g1vwhNjwVnEQaA/aWQQzkF769+aL/OR4q+rrTlNfXSIKsfJCy7ton6RQgqbsIuBySDA4LGR3PnK/
4cuhxf3mi0QN/PHzLng2xWtEzhaaVx8sukxNsWPdIeE6T14VBrLyjd7guYbJremOlstyrHzj5HHr
bunBA/Hn63NnZ+2bUB2TEJsoD6BAo+HjX5Axr5MxrWkLO3AvnG1CD97fWErFqbQUj8OnnjqdfXbL
nt1NGNUz65zdBAkAfrCw3q1HuZz8k7LX3coLBxf1KJybqVrr9qjys41AEaGln2TlEpyiU3oI1mnb
HXTcbzh0SYW1vrZt8ygdaRV1GkuMKFMTBUQ9NT7wTAbaNR3Q+1j+CpIdy+6RUI1iLXsxRkrFc3Cu
2bBs/eFWBugQZ+UCLowwlqRDwe1cqd78gthRjgssUItZFYOarjCej/xbfIuBH4zlR3Tpb7IFjDVY
Wzk9msnBX5vrbJitlcw6Rx6SH2wTLEG5jLND11eSRwIiuORqes+f0q25GBEr+zRHMDFcXlB/0/Aw
rITknA9zvrOhMPVsEXItliJm9fTZ3uBEIrSoq0FfK68RooE2iAeDisDMh6SgIC0QeLnnvGHKV3z0
j+lVRYL4zeU/wBB/vfzJaWmSoUhYvYyB0feDUCgJ+MGEoJAWDRFMOFzwBeEufPkfDYJ/HG6chSYS
NGCjJFqjCmOEMiN7P0p5vVhlwscaRYccZeXsJ+AZXAWhzvoNJ1D7mRP450f0x6/xF4k4KClaEmVH
WWj4pmRd8mZAQ+/9W41donrNvK9SggHODqdX5u0yTy/towTQhmVUf2OFh/LwoCbwlh0U059r6XvH
LSd98h+MU3pSNzEnEg64EEANJI34VXxr3oo32Ao93PPwPUD8wDKKEFJCUXCy4t5tXDSvbvH3b4Xy
F98mcjt5CgM8MzejX4Bt+M91ZnFaScGe3d2NcbaLU122GCVx6hdlT5VmTf+p09vj9K0efVZ97czF
PN0bUXTJSTmo82KYGUAvRfOCMSKcC9VLOEwWdJdvBFuZkJQc5o7fHUgGot6vV9FPX/ovcrNckqAU
8UAu1IZTRSZP3dSY4elZeoAZEcDVadMp8+Jo3AMEgvpeVNZUjd9KuOnn6DV4bd/0FyAt2hFbFokT
HLTUBdsS1tARnslDVVJ3WS27o3ZuHy5OlLhrd5Co4KPKCJfjWprbe39XGw+NKkq1mApH4FqnfKdW
zV7e5KtoUJHE1n1RwvD5v/G28QGywO1hIlKtX85ioSi1RRp50AVUijcf7ktxKnPME1R1tNdyn+/j
c4ayxDqAgQ1y5TxEwg0Myl2j9hlr7jJM9b2eUjxBiqMM7G2SCfchbFhVGyt4M1JvHdAe+PdftTyo
6L987q0fv+pfHsgVvDFM/466iANnLvt0wHuon36dvxj6XNKrC9AbrEf0nQ37goLaiY2/ToldzpCs
x+mxvObMnv5VuEiH5DefBPkvnsm8nCIwfVGSNf7/55uS23hCXiaQN2wmzYTrI/nUX8hDuHxMlbfk
M/iUmE0hBkZMqso6YmoNz86RRBqJkF10DPcpsy2sL6ptOPlL0tNu4QQl3Lj+/mX8q2XFT1/pLy8j
z1KlBuWgLsK6+OQHk0qBKN6KswL5L38tP709Ll6Cdsyf154Ew2/+/r96G4cXSZQBqWvyv5xeUquK
+14Xse1Fm/ySnbRNwRheMI5nKNWgepoqnzrdGn74B3f630wi5l+c66wf//5fDiZcHVVph7m60H2b
ziZMBxyRPX36RjP3WblnqDJyfGp1LBw4KbfJkRPq1T2rjOQaY0SyHT4cEdJrR+RX4VfkZ0wQi+ya
XO2uBeiy4BN0rlAm2zu1saPMlDfaW/YpgGGVn0W9VcAm9rAh57K+a9hPDH8aRvx+lGfMXeZLqIgf
JlIpmCBkUwX5FAIVUmoxaKrQocxBY7UQWzHQeKMG+bUedNhhEmkGZdY46Dt1FyHX2si24qDf/v1b
+BcvoSqKhsw9X5Qti03szxe77bZNZni2ssgfmvmUkornLFuVUT6otQAkn/ag3xYIuf1B3eYTuUHd
TlIKYMLADudppY7bU5IbEy9F/xjIL/YmXMPkeN9gOZnam17tsOrtlC0uKRqPz8PjL4dd6B58CFXk
WPBSu9LUSNZGJDzrGhR1olobs6VewTkGtE96J8WWx7nULeVIxHjZeSfIPucUkbe+5p/Ci6PTO4Hc
iAwcUpi7bhGG6e/b+4NSjDvfQjgmjJQiI3eDnpxy1nFfdURmmogP8VG+d3fel6ty6Ac1WvnN+PHt
FPPz3U7FsqpZJntxXmbtl4+pINXM/H2u0Othzas4mMSXShZW7DlEWnL9kUsVKMtMdZ/alBVEG1h2
Xymu6EF6vmWDDG1eu1WNqpK/xjIYUO47gitX45wEUfcVGQXoYjyJ6TLOAzhuCcT1iFxkzXIvF+WR
W6mbduh2hucSaN0nIx+qUZt9ad2r46YhYBSlxDdfkovOpvQJJIUwqaDpjDoPWy0tZVAolSOeibPe
PuSlvQjDrywK1orWLhNvk5mAVOpKZl2pbQPbnWWx/2oQZTVlDwPVvXXaes2WeplZ5fjb9fv/TRm/
QxhrALN++Kj/C8J49Yyi6h//9Rml//aP9ZMQopf/6NCQ/vz932HG+h+GgQPNkiQJ6zIPvX86NAzl
D8WiA5FH4Z/mDZ6F32HGivYHPGuQT6YpEdIxLG6+3zsPFfkP2YD8g3lDBfhB785/BmasKsNt/D8+
P4IMEVk1Qar/8iBmY+Ng7S/6eS6Dd9MiQ7plqpuu3Mqrd6ka6MlUlXXnFfNex22rDtyZKGSA4tra
XqIvZ0QmDA1sBpW2kSCJkGJ9cRkqSTQVTdvvRr5sogZpctvOLPbVfKiwaSkZ0IjGxt+UsVZdIukC
3kzk+Kx7IU+6ojGoxdKbOVONtJFwLbKqFMBRWFaP98KnxtQEv2M5lrWM+0YZQZSLplHscg4cUK5p
4kmUwkEQM7B+AMrqMI7jmkUvN301nQdRwBgg6vG9aZyMKIDtBO8N0f8dxA10VtE2ABtGpanMNKGW
L2UsJKc2QREbYamNwbLbIvNGX7T0MgHsMSAizzE1ftDsE+yKXAgfQlyy1TdiJPBI516im5y4MA63
B8XJym3fq/Iae3O3Ay5NsQQM0HlKuf1csoOhk8XtLvAgDXFdOAWMWLVzXW/aBmlFtCWUy12cq1RY
y4B7E4H+MM030jc16OtR7dI/5HETmPplRhChEPPPxI+DuxTX0btd+v1UVFP50YVSdDMBmEDiDSP3
3IdWBQm9dnhgVINVcOYaRKZHaeq5rL3NEju9gOGh3cI3VoUJTZfuIac7DiihVaq3WoZhSU2dpB0b
GiX3vdm2VxlCw9iQhXzN9ctyEywJW0ElL6dF3gqLwLflo2KwsJ04XiWf6lRqdwIpoZxoSKgchXCo
GTCtLHWuUdGxHC88FZYEC0v+HEI1mT1xNSoGLdRoAih0lUtpbrOuTpOGOcoQuH/XYZSSejI10liW
tlb50+QDPZrJs/LbSprSH+cPEWO9u8QO6Zle68WH69G4Mi4Jzk67VIevUUQEkqa15PLXS1wN7tRu
MhhQemE/LbEKSGeW2uCV9TQAuKRNfMgqDRKTAUtu1FspI21FoHPcVbq0xThfwluxvffWpttbZLcy
tK0o3OLDPC8rIF8CzY+c1yne4NHgfdr4fZ5KFwQ3o07psKG+WP5UXYUPGFC3JEPCd5FNWh1hDdNi
lHVvESZNSkwoRTKx3srYwdtaUxcWOR88MoJhqgc9FQhuV43ZO09QisU5bkujGimpgKe51IpYnvpc
MjCkDS//aoiwIkN6EvXhpBdzjMZDEEagy2IldYaDWTG0rFOt1/QUCHmPLlLarXtUq7g85ZZGwFQy
0/bWCr7zdMEpvwYU822AIKfHwSVDqK221nEbJR8472lIVEhoKeOoqXnRm6SR1hgZInOEDcWcq1ZL
8V+n06VAcZ9K3iyt4i2MMyoTQ0WgQFLQWuXDamXz07NUqqCFoITfIfCdHIi9E4a0hpS8A0GpGbFD
UF+FvIM6yWqITIwXgZSUdIq/A6mayG3QgsCN6wWLDmWPYK/MSd4oC9uXcWDU5ABxuMPWk1oHHdNm
6dlJvk9KkSPJmHaXdlJmObCqOmppUnKBI6chRC9WMTY+aqQ+OVwCmOh2NfDNGqqTmHESzo0indph
KYL77JxbhJ+eq0E0d0kPb7dugnFtZOKI1ao2ywiqEgWhNQW+a2ksVU2sxlVVqe9aKsSrnlFw2mdk
FtRE6y+K5+AnKkirKdRZLWRP0CZSXWST1LHladYY+VSGDYX3vrIXutOqLwoNd2za4BTOU6dXcJi2
6r6rhHDtCrR/1j39d4GJYIS3q58qYApO2D+YVeRK2GVaY56zzjY2alWYUNca2uqrzjnjroVojWvL
YsPlW/5CU/JuEbsZMivpoIWnhymCvB3t+7QnKkp7WEx5aEiWRsn8BJqKoG2tjMadiSJnygt8+YyW
SYKtq4akWDtQ5QGz0/ISF5rL56NSlQuP6XZLA6n6Sk1Ncu1FmiMMi7mczZ4u3js80uGGFhveAr9N
3K/Q1yRlzj4l3ms0yhSkd9CUR0HqJFOt71hB5ESURaVst5ocEoe1YogmMUhNuH017LgIlsgmzHt9
ohew3OW8F050yxUwGgIt2rWkxfalWxfHIcz84eWcDO3Icq62C+ZFykS5oQHKzT9FyKnuTjZqipPa
XF9WVabtyqDn+CkSQh7Hvlsu0CMdxkGbpWRBGXhRlPVdZjKaZTIG4ZYKyZe0a8Q9S0H69xrFnYpW
X5NZgaMNswlDpMNvOSt1AgMASgPRRKlDWuHnRriSnDP5Yw/vhZoUr3JmNssOh3I0qkTCKWO2kdR1
8nljGLRkZ99nAfiivPLAdml0Ezq5rixzOxfFcW46zUqkNwq2p4gTRoCGy7q0WeppFr0zTXtLD8f5
hmRdfzQi2BcUPfqrQjczUvElc2fDw7VwPWbDykuh4BjCQaOlaC6YtnEpfKs+UEupLPqo46TNiLNO
tqag71xRipew5UEB90M/pkFfwcbCbP72f/bYPJzP/90V/X9JqYcqDprmf/uxNuR7HcjuGVEHsvCi
57v7DP9xyJ8fn4X703H4z9/8/Ths/SHieVYMGdOySWk389r3AnDtD81SOdbShaBy5B1+5p/HYeUP
WaOO21IGf/M/D8LiHwot3SZ9IBK66iCQ/PPLO/x5wP278m/5X9zK+tAtpA76rIXcZ+i/DOsyZvy0
MUtznhcWaREVwrbM5pw4prDsw6FvOyctlNdors3ATPBpwp6pFc4G/i6Os3AJlQxZV0HkrHtEIbNJ
IT/4PGsan4hrrZIqKZxkK0jpLBHhPHRYmeq6QdeuyVgP7dBFSpgqIi42DnRrU0VWBFkHOGyhKxBO
W0wUxiMWOndG4SMzaYsH6z0rQRhYRUaRsmG248CkhULPKJ22zLrg5OwKs8QrmllnaZjImEhIPTX9
1qJTc966hXFqeyV6bUHOfOQxaIraASbUZVIEGqKCYMBCfFuq3Hf1pFo6kozNWSLCfVf7lta8yssW
rt6a4yanGQPYm/URCDq3DNft7Hku2JBEI4Jio7yQvashafbVc4P4IdZpPtG9UqQ+waPfPCFFqjjN
Qykr1GCZLWHRZjDK5HALXMHcc/xuhiJVMhF8jidGrlkTP9fgkDHDHLS2nfdyX44pFyWyFWHIntth
zFOpB4Vxrfsk+WycOt7FQVOsqBW7gOix7nJfmAfFyLhf46j0lrKeoDyaQEwgH7ISMKa2WxBH68BL
zEEUtGO9jrMHdpt2pZgthp+qHntStocI2TzkOHCnXeUnI9i08htxQnepdDSECQBdMHrakrm3YJ0Q
drQdtlBeoW76JpfPulRj9FBsgfYnr6Y3s4DjsBXEoFmzGIy2utAki7w3LpT7rgjnGaDcaITuRzbV
jKvc9+KrV0TKR5bHqDdSS+oQQGA1K22d8E7uetQrCNkbZzsEod62Jq5ZiY/ayXxwHSFxKq1OJonU
NYtAiOqtQfBrogq1Nle69uLEQ67XKOpiJGfIULgyuHO7xdUHHoExRYouqhjSMGVar4mGRErwRVhS
Uwl/UDWivReGvsFN321Gel2StfXYpRnDyBQGPY5Aq2bl734yrzlXt2zoO4TC5i8D5H7Nrp1tWorR
pkl660NLVefa1pJTjVIJ7kkZJvLCdG39gvGBTGNngo4IIpndHn7JYwwep5roybDVV/Mq/RAIKTGi
uROJhrVZlfryrid6OwtkKB9Vr+TzVOG7VGS9u+syl7AnWuFVg7NCI1qUnDK5BTQfudU1Mvzwwhqe
qFhD6Rmzfzbqodswj8Cr7+sow11hiLeqBLSc9EoxK6punvSRCwKCd0syO2tHAH2VlD1l7Iya/VTq
pPJB9BfnE8W79L5QC8Orbk4CX6o2Fb1n1I5WLob0pNnmAZdKquljWZUkoj5cr4kFaDpM8k1vgHkx
Ii1+D7/dJNKuUKdekLxGbvsgjbJUBIK+jGEmluDg0GtJTo0ORO84RFBSW8rmCux5YZuuWuwL3Lyk
jaIU8zYQl4Qi/XEV6+9x07HkT2rEQi1amJqenGQXe/UPz5DvN+kfe6B16Wd1YqiA+vmm/MvirBPg
G5iBI84VG56X02oZ7Ru8KLzXyUsdS/YLaYxqbSVhvNWcwnv1iOKhqEmiugyFFBCkqkQkvPUmrx/8
+vxLdg3j3ORtfhCClBuwrXIOzn2J5XHftVPSs9R4KzGQ/NLtRi0j1bzVfWHfDO2l1mAx0741mrZu
toFKko17zbXBzDm1++LBNsU+CzyFPxeC1oRJA44qka69aXbiTVdq/aOr4Tc3Q6mqHCnVTg9K0JpD
5Wo/lK/KQw0rKzd7Wbsp2FTuUBuBCNkiSyOBGsi66SfWAC9WhmJX6ntx9jCQeqfoW/NrE6n6tMS6
daHyxqk5t0f41pieJhRR/k/mzmQ5bmTN0k+Ea4ADjmEbAcTI4EyK1AYmiRLm0R3j09cH1S2rsmvd
ZVW96o0sLTNFUQzAh/Of8x3/6qugOM1bmWz5t1e225LcKsHppFFcQkCYA97+snb+JNyOPpfcKO6L
iWw292QhsTu6I0xoqmzTrdTWAFj9tHbG+OonVN6uiZG9U3bsfPKbvQenq7wHH3ogfvvKApaZTwez
L5bnoOPBpawFVdRXM8DtrWyXMEb6SHivuB9xdHck3a3smDoEpFsbjObccq9Y+LxCU6zNUYJ2+VXB
53ql/rTHq+W1MADrkZynYRrEFFPYzJUKtnRByz+uvU6P1BnPV4po3DvWeUCYW5uwJ7di4Z7xOSWJ
VAqB3V2KqOae9Qgz3LosWy+xCUx5PHLtXE4WlsTroGgwxrm7EA0txIe9PfglSRTWJcSRQ5qmdhu6
7kIvAQeXSz1meOfXQgX7iVMx20OSeBFRIfUApgyAvmNNrP8i9t2Uhb0KPodWTX+4hTt1mJZgV/lg
nBmqRtA8EOTDbLg4DpWYKjkOsrNeaqqYADllcQnm7+9qVbigoNKG4fqOToHgntN5Zpw8sdbZvhEZ
jDs+CLT5bBw+IQ0kbbSYjXxQbenEIZdPuHmm2YMgGYyWCp9A6/lkiB78aN0m/s+C1FdMGcFIlZVt
6iXqBsddgDUBAax0bR4TVZhp2G+bi9+W5OghqyPSENweD/DbyNn7VqwurlX0tICYbnChZZy+jsKd
8j29Udi2msZ0fXQljussg+t15grIJMeYz0HAm1iMAZ4wVTYXs/GcR/RLVrHWGc713Ayk573auhGM
wPujG33Lk0p8S22vaDndpZhFhsz60zmBfpzLSf7KcgPhyliTd2PI9Yvgu+AMN5TzM6uJwaiKO84D
if7J3/GK2/euYQ+nnhaiG0eFhRcQpZSkvxDysVra9IKwUd1rTKsZcxGv/2m2eYyzfVNPcY9+FLYp
D1ky4VD1AFFHuS/EuTdauFApSLXXJPAR3Vol7aieqvV1HW374HHvfqnyxn2cA9jU5TiZVA5wEv3W
wLo9V4tv9vt2gPGEOEszQ9XUp0AotAlfcJoJoALe3LbmbDhOAe1sIHnE6C8HDi1uiZO2j5N91RnO
Q1JVxSnjmsmG7SZet0XAGeJ4mTxiTwIzsCzCvnhuW1wLY/HP2vf7R4+ySRgVlq4iBJD1MUsM87OM
+/zFX/PpMi4iuaarhR11wqj1BNxxeivjxoEfn2tk3L7SPzXQlo9Km1ak24KsqSncU6p8rHg0zEV0
xYIBb4l+I+XoMhJL19ObZvBA2UJgGWzEfFsW7v1TkntPS2aTgZ3sZW+lEAnX2lk7WFj2QkahSbj2
tnNxQDoxPxoF07vJ7fIAFGmhT2wyqh3B6eFuqv0Ow5LPrjCaWPzSykZ/C/pTEywG2x9ZuoiDqH+d
e4t1bMj68mHQDpiWBYGSsmkOsNamuQJfhbZWJ9WviQ0BAx/abLGptETeNUVlRLtjsprU0KDmwjpw
z9o1UmAcqOMGj/ZDIATILvlXDDbHOeBCLWO5HmIIfd/9zppfzU0+1oGf0lengbFoaR+p4MBy4Pi0
w/TdfELNtz4o3eDw+1eZnqa839tW+yYBtpGzdu3qS8EcOkpqgZ6dttEbdhXRG145XXbDpoW7myrO
CUNdp8RLgfCYJbJ5kk32PZRbPknQWLimq01izzexPebHe8hMrhT2Xy3eiCXgfn+T6G2PA8loiXqP
6k5Z1SblAxTYNrkyZrjtU1RgTaxEnYu6tNV47iowbUeQEMV5hM5xFOwz8JeYHAweXiO8mVRFOLkz
vFQsxBme4Bmn5ZTOkCwWauv4LzfTLP0dpAkOsZkBCrDfOk5gPSESwTdxsJQOPCkdXIdT0lPRnZSb
qdvPVF2diVKNkASla1BuUXn3VuuXB2Po/RCcH8ARUEgR3ToUjKdk+EwqwsNsLs33paoYTgzCUTfl
Vs1d4oj2qa2nZm+XCbyMOa1TfL1s0Ql/klheLddDtvU0HUOwJJvhJVtNP0yMpXlJ29FssGtlW0xR
0yF8rCBwvOBbla+mKbqHBv713inAdKwhZDvnNHWj4AQ7iDi9dY3hcr0w1a1s6AtgcNk+YcbPD2tl
xEZU+4v3zZJolaljqKPhrhMtHa1/dlcVPENzDLagJEL7iIKLOC77/tS6i36YVsrjyrRuP+aODXhB
KrxCXTMIGxZGf/SpCmfNanvnE7gqBr05walqKtABBtoO2lp655ZwSf2UcCS8wyoCWA1+hdbCrB5e
mb2wS+tlvWV56z6XEFQgNq5OvK9ZaEJ++5CF1SqzZ6f0jJhbd2p+z7oZUkvPTXs0Jc5atOvx94L3
JuJm1rIltUw/Fpf9WHiMXrJswiM++HfaVsu+0bh2yfCaQBNQwTIQkWDNHBv9b8g483fzPF9nF2g4
+bf+j7k6zaFWSL1Foodj6TfpjQEF/L0UDPLONfripUtAYo2tzj+6ccHPmYwZiPLtFd4BTLUJyQU1
h9alveBnHI523tgPuoFGuQ8quzylXpf9MORaQX1fypbMoS1ASNaOOPuiwBuQGTlIhKZsyJWNSZ33
IS7G7DjnIC2WOiMo5qzeL11bW2ePZr+m/aw6kc+mo8/c0PIms+td3gD3mqZuYmgO2yQobP1QLIu+
DHyTD6ylwE0QPy8r4PZ96uLQxL83vra5Xz9iSqhuaUHDFNq9F/qjsVKgI9OZAm5aJrI41ydEzeou
bVrFsaqHPUPDLxOAztgsYcYa18i8rj+/a1fG4IMN038x3CS7NHLBJKljfXUyOZxNvAbYSl1lv1tu
suzL2ZffKlYwzhjrQgd3tobSa2lngwF36gYVh6qdsoD8UpEQm+LSUgVx/KK7qnrUBvSszK4C2hrN
Cm09fe9MKQ/OqMsXHBGUexDJBORv4YBPe4sLJjIAhqQg/3fp8P8akRabW+E/p7Ges7lF8CqbtkWX
LWrYv7gZYi8HhqdQTjIScikn98SudpSabX1jTaUeZu68+6kSka3qD2HZEJBsy5cfmqnAH9a8IazT
ury6vd+/cXQzroMulgK/apziOOvqw1zzAUccD50q0pjZ4h1vVfGcAflOb3aqbLzvnuu4Z1gR5c1y
2MNBptobI80xiu///f3uX6xq6OC2gBLwt7HXhDvwr0Nokg4ipmbNPxrLoiLp5O6vPiFJDd0nXdgi
PUL4c1B8SlH3v/si2IiPaWs8KcvSn/lI1iQqHYnqkuUrtHyzdX45vUEac2A2h0Tn1rB9KD9hRpEm
cGTBWWu6PRrXv1AwDzZV9ZM0/h9sE/8zUMX/mXjx/6H+i4Lp/LeOiOcf+Q+l0x/1fxV+//m7/in8
+ptvwQscx8Zt8FfI/Xfd1w3+gQHBEy60IcdFAMYI9x+6r/kPy8I55aMD/AVS8J/+qf4K+x+8JzII
pI3xx+J1/N+ovzx4m9/hv755FCozVndRfzlVkaH/F7d0Y7azUZO1OCRzp6LsT4cMCAMFpD/AymPK
AeC1GopogCETFQyQ2bqd7B6AGUt0+YKAAMq03VB54jTa/Q87Eysk9VjR+eS00TBymVk0/Wl+Ulxg
pwU7cBN2lDS40GGmkY+S+2HmiCO/AN+OkRt0DnS+QoZzhw4RO8FP6cn4C1PwIQODkOkKKzotuSd8
x8yrRneF+7ISHs6TW5/2Ikoc07h4K3yCHEi+Ebhm6AhLMhGZcehPc0a1rLSvDPnOeIygZcX66Fcu
Gdi16w4xJPWdv/j1LaFZFzVDNA/ZQPzGLb0ebIKz7gBFN8/oXwPHHeO1NuqV/rTmp68SkmdOnh1q
Hw7NMqz9J7kz9xiMjryB7rJ2MnUX8jt1f1em+fDgrUw0TacWP62gPTZ9RR1m0FD20ftzyGbA2i3K
OtSc9HYc7seHgnqNcPRh4YnRe5SG/d0EOxZqbMqhHkV6Z9LJvGdn0yc9ErKe6/Urt/xnvAveyZkr
69Kg6qZ+BzZOzd9tOFSboat6t4YzNa/yrhrqJlRSDhgIBGCucYHjNjnXglJrU0PFzlo3e4wn/Zk4
oHWrkaqDMZlJPGBlFVMSn3nOMbvZIj6U1pBy0VcxHnS32qUjf1hLl/O3OMHO7F8wg5TMpN3kCEF1
uRAp/9k65te6JjS7dBuObd7Tc3co7Sn4YWQgjpLW3dXWrrFveR/X+3WqbwsGn3AR03fYvuJaCHXn
sczXtT2R0drPApCgn1evi3E/Vg7B6KZ+kswluaydBkqnrt7wYeF/P05lqvb9gzGXIswSokkLiCp6
nS6UVnykq+edtEPOLzYOdFKf/MmcOZ7TFsip7HNyjeTSptQO+nK8C0xPvlW9zbEnVlgNLH2eizp/
qAMMo3x2W4HvQj0M1/UQkQtIHl1lp4pqtEJ91y4zGFkJ+8rFlUE73+P17y/9Kinwy2F6UM77wODh
0YRQBHsRn0+EwE8cfPU+GPI1UeGWyR2iek2VNrp4tYg9E/FvXpVN7xtFOfFlezOS7OhSUHzT5heT
TNjYSgqoDQYnDpfrW+UUPwotAsIG+leHBQNltczJ0gFZaSY6lpRkbA8B33lWXS2fqyF+szl8gouX
8m6xaVRNx6W+I3cbZdyYntNxZTpZc9xdvpdNcN9PyfA5QaG+z4pzu6Sh7YHOzXX2Ruxrecps4Ggr
IwyEAooBqbO2hJiObb2MJ8S8RwcH6V2DRr7zi/Qjq5PygXlG+WCtCW1Wys42Rut+nssBhW3fwql9
MlRiHQKzoiU64zRlw4RaSvlBPVZzLeO2uVqDdSfyZYEwQgyyNeX0VOqcvmDuB0Np0CnLVV+6pKKG
QXs7k3Lww0qAdJ/XY31XU0whh7Z4FAPpy7//5CvG5FlJKcXff0dqYbwXZULtZzbUD+s2RV47a726
hogmloAfTOut0PHEN1/oN7fynH3ml9bNHCb6jAOAmFwv6v2UZF9eH8SoanQh+6tD2jterrqHGRcn
crovvjVpLfdL26unJmh/DomDi4p6RRjcG8zKhQiWgdg1eHOf5taTWFKeMXfBh2mG5ZDjMwqDdgNn
dWAWs3zfYxC99zkB3k+Y12TVLxgqxJetjHOvbZTUWDp7MQoHTjE5ZoGXaefEVBvGZUvofPtlNVfr
vvFTO7Qmd6uFgjACapkLlWsf/P7+b98GNxu+vFnS3jXwXDsFfUCOa4pwbQVmm2SlixaiZ3+BaQf6
5afI4MhhbngYRvC1dd/ADaftKA2h6tI/nuKlGDl6+57wj0OMnSpNjfRod3G2Y4hBbyMQOO7NHUte
GzGp1zittD52vrNcUT7UrtwuNS1J+Z12Y++xCSjpSRJa1xOoAlXWmPspn60XI1+4R2GC4SZx6MwA
ptzSBRHaDwtBR0+wl0d6oCLLS4b9XFGZlqVUbawbu9LAf+Rlhn7q+CNwQ40MWOfgfuxqcPBAO3eU
qX5CWHvvGVGcZ1ToPWfgGD8KlwjhsSC5tQxHZ6T72xvqA2Wq+YmWkchcEvPDzRYgbD9Gn58URXQ2
tU0B7XVlNx8b4AAQh178fhCvcF313u6tPCrtFkVxacxrY3s3E9/fvvKxiVUBFX1ZynNfDNljiZ1p
b6ckNefZ/oU/Kxfq5vRJcownxOi0au8Ko/smetlevKa23J0yml3mxPbF6igDgUV84t5Ppco8VxeL
tU53g779/WVAhr3FTEDvZPBVFUF+FxhWqJUbn/3VmveqnP40DiToZPDSn5PVRVnTqHNX9WnogX3Y
D3nGGCEmSO4waixFBWqeHkguS2N5b3T2fnY8g+w4nRtUbtUvMzgMpJF++kr48jSyHxfLrx65W8qn
itfA6PP1jueHHGCFXpFVBj2PUvE8Y4vZxkdhkBtQ7BHZbrZdHjHFAkl2bTKILJ+RlgmYi4qejMZ1
EHjnbY+dpXGJqTMJ0UCIezsKl74mr1Wp7qerunifpclI41v8lVfDfKNQ75ZyJaaWE9gAGcR7V08u
VhWm4XL1MccLhveBE+xpLgRi06ofGdLPJZlq+64qZ5Y6oEtm7Qx3NhvkmAbvA87CxwYyLFNR9SIN
cR1avgEjY57m5vVwJ5fV3yVDeSnUGjwrzPM4ChFHKnE1CC68xVm+XJOV3EI8dMV1MZJ38rDuJS3U
RSxJf11a4maGP7+2xdi8lk+jgBcrE8GePLrscJhg+ql/z5oS3Q/ghPeryPLhmOZSgYAHwMTa8H3x
6pEucvMn9OffVt/e8+HScEBTaJSYUFNVdmB6ezSXDkqMMIq9zywyyoQBlXRwzgUz5F0sl+wll1X2
0veUxZRMcueMycK4fMpczjTVANpKs6BhrVKvAeVuO9SN6Rszs2uTlsGRRJF5RgY6UwAnf1qiI8sl
je7s48cLaZHCaAV7MrIY8Tw58sVrpx+lXrqHpBFiz54MdvpbhvF+SIaZTDlWn9T4tpDhP/hGeqas
imNYOUWMZc9AZseIaCZvl0EVU8kkyA1wNDLmICSWx/XO8jdRx0fnaGvrt43nk+l5861oqfkeDbVH
nDtx9C1O1EYfXGctLm6mftuz++ynjOuV96tqODozDC53ytw6NWOlbwbD99DW4/cFwhAbCvQ3RVoK
32oE8I3KzhwJqDM9VvygZ2lW39ttLrAG8zc9656RHAE3c5mO00poj5Ucck52DjwFmqnJcnyHs7Fv
YYI6y2+v6Nggtq9aBe2A0J58cYZtw4Zxk6ft1xyiEvN+7hoNXUr1yC8Ss+BB29PbDPmLUUD1JfDY
HUuvNu6CrQm+yl6bZgM9W2UXcRleDivjcEjbjY5iXNaHqtdPy5T0+2ZJUX310B+6aWJbwVsb8ZQO
D+ztb+OYVUdUx0dVjvJCgnSnZsc+e8heIV1s6FVUPdfkSbo8AHUxSiOUsJku9uJSJIu/Dkj0YQGN
9kOJz5RW5KuFyUAmBqUdKwQG7UnxHKeuxzyxfKIsEXCy5ozcl4E4tTx5B2fL7m8HP6tjKKkDHDhs
CkIWDBRLQrocPrb2LeafmAuCW9X/rmQHRHrAy8D+dpmt/rVcyefjVaPRone7W58xoExAnoEt6XZ9
4/ZXkMN3Q7sGOPJGGtXsnkaRIH/9G2O3usC8iDoag/n3OKf6Di8wQ6zOnjEEl/KiGPMJFdQHS3ZA
cq2e9vXM3Nc9lxJaJO/M2ntt156zODOwPa0JwO5n7w1fRyhn1e0nG4/GpF8b/H47f22NS+krykqw
2dFslzzUdKccDIC+u9knal0P3njVcjSjxFvVvvH3pjf0L4uoIIUk7ZUmLYhAtDQwJlvWBxPHhchw
FzmLfStq2OkWDDcE0ZFNTKn1nv5e4+zFv72lZKxoY/XojyrVK1VcVr0JR/GudwCjB5nzDIxNHRMx
li9FWcCQtmGq2I7RhIZHD2rVGGvYZ8wE7YDGpsARzC2CRb18VPYYwBhDNU9W0755S3GKV/UxTX1/
W/vqe5NL7KnYZQ8yVvcFM5z7sWG0IvjbKbM233C38Igx9o2t4cVhyBo29VxyoDIOpKpTFOIUCCOs
3F1PscZTa7GmeZgT7gafQxIH4vGGLxclKKC8cBWspTmFJq5pQwn0GuMQUzcarV6NQTsrg3tOaP6U
/4qTdHkeEloKAEsk+1hZ/IyFQVFOTaQdKzDF0nMeQbs38T0EZ0YdL3EzOu8l+0AUN0txjSHkO62T
PW3WSI5NkuhUx6w55305CErRL30VozPTi8OcYvO1WvmIs1Murzhg3+g5rSJ845jH3MQI9ZpOe16w
Yutu/jHSoLnH/IglvZucmzFm7m4Zetz0QakPtuvghtKc3aqN0aN7XRzRDqB26UkcU481whisy2gP
+lgWAx41oz245dzRTLk9JeZEA5Vhkk2gG2YtX7u1Ln618jko60dLFtNzjRYeMg2OgVU4/Xl1PfM4
ZMoGts9T0vdGVMwxQKNKhRmVARTzuDX7eCwj1qT7IuvHsCRitU3LrwT6ZFRZRAStQvyWvfjQU1Ke
+mUbIGFyyTnnBUs7XgJAGYlsVUhhG2O3YbotIyM8rbInGrvmKBHWqxJWccHmdFvc4U/HKJeXFW63
xUO6Yx50pwwGHQwT0dtZeDKMTnhY1Fa6m6d7srJmgdM5pviwBMm2r3hqx2nA0jB2FwzqYmvhpgHs
V++rF4bkPPzmr1YbBF6q8RKPJq2MmX3GL0PbY8MTQ+ghPQ2N+zb4jQ4FR8jd1NYrgwj3F9EQjic+
u0LMNfc4+lDJ0lyEdTDYF6Oxr5jZRpzZO3UyR+c+mb6avKKhXExgRioU3eCbpay3jgPvEZLGo+Ew
gaxFeuqRlimIeaYeAzRTbiPsOO3bhOfuUGrrU/sSWmq8Wqj/A1+OLoG4o8DNdu2HMTNPS47gvBky
hNID7WVpiOn7BLmB+iiS6vuiMf3rUuF4TPxsfHEdKiQleGhccNlH7vC4wn0E/iFKkN3LfCddb76r
G4FqkL9hqOJMLoaKmw7UxWmwocpPlN0EkBi7MTjlnLAv6iJL1BDu1Dj8W1GHsq3IGS7Usy0e3E0x
vQfjaB9qsgqY+MNulb+0tihmK5uXCp/wgZW24tq3x+7ZHq0s+eUtyw9SDCYRGA5tGLR3lbuaYVw/
drJDr0hV+ug0GBJFb4RB5rMbuhg6rVpbiGBivGsN5exoC51F7t1sP1G7xvIhYZiZcS64ubRdJ0N3
oa0XVqB+ql1X7LAcqVOM1Lgb3B4JhLwPzpLWfim1qvdOHwj4Y3SzWol54j5q/zIcoKUBlY17LJRk
6i1Sms4cGHeCISpWpOome7+M2rWbr2LQnKiWVfFbh7vMXczDrErg1VVi0xxF+dVId9rJYIhSdwFp
FnKaeygD60HLllJy6r8KMcO0TyHEyiHZLu31MWCARFmufBkN0jaWiVSZLF+Kru3TJCk9FNgbCAik
TLg2QmqcpSRNfbZlZMldZ6y0rwdwRikGpVhR1z1UK5twkIduGAuJUAhto/oRJ+7ARb9QByauD60i
XVzIu9wYxHMjKvA69sArKrmE6TRxd3ZjU/Iti9+kmYaL4Mf1nPrzI6Jd+5Ai6bxaVZS0yfI2VH5z
iHUCinJqkhDoPyNSYwTNOQQPgraMk0RK2ekme/UBqppx+nv0+pGO8tqhQzqnqA+SzyKLPOLlmB/r
b3PprthB5pc13Wti6y/t4P2ZUTLOfmpEDBQLjKNcyVs4M5EuLY489SjOXUuUrC7yC+cUkFqD7Z4N
me9xrxT3XalCpymtF9Bn+YENEQJXTZoHQ858U4s9nYLBhTdf5B+GsrJI5VV8ZKFRTUHFXXrksNKc
mcDvXdMlecf+eVjT8WGuBwq4PQxtBqspBCI5HhgCUt69opBY8xd3R3rE6l/NNC73Nke9xCtidJIE
NsgCJLekwhgtbT1nHT16FTPCeAjikCPcI1jMy0yAhQgJLS0eZMnFeloxi1CxMyc7Ss5acerJzu7S
LtbnXIrvad0h2Nk5lKT6SZPHApPssLguLg7lVL92POTDSj98n2Eu8+3qRQ7NHd2RbJVzUTAVTGxY
MKYTJXZ2lXAGpxnKadNTrqtwmw7u+GJWGSRgHB+cLdz2VqwUTwhOOOVQoX9I7GVpl9yNPtir6d0J
XKaGcYYWw5CeQCa9Put0XrX40edFdyjh+S8Fp2J7Vv1xXYk04wpjkFgFkZ/FP3hETgnHEhbenMjk
ZO0z2gDJ8wLEAsFGu6jrPDq9m16H2dfnbA2O0PHFKWltYl40QuOti+YE7TenQ/F+NGGxmJn1SA6Z
pHG6953NlJl6H1PLvoqgTJFRFV9gdr0JSnRDatK5X5J45Iykt231ZBaq2FNH9t5O9yNcEAoavT/Q
2781a46MoCUi8ZnUB6HMUhgYGwNgpG3gksPTOe3hfxybG6HDnNZtBAvECkyQdDq8lJnPMaWoznR+
2eUgT2nCPTBzx7AeUgw7vRsZ0qLoopJ9ZNf8n4Mt1p2HF2JwE/Npsuwz5c4OAeaTDwOX3u9PRUxw
19lkyauqP8YMZkArLQZ33RTYUQcQM8uVvbeF90GS/Wfsx/rQETDD9kNSA3/bZ+K3DrcVk/yfgkZZ
BNnVxil/tJPmtRjd8sSR4KvEYxVNtuzCIfPvqQn76hJM+50ZHxzhfBU/XUc/Feynpp2hvongt06s
Z0xmyI2F/7kAKkWko2yRtXAZMTE2dfyjHzDvMzQKEwWi0VKKLGvFVUcxyI6tcuK7KgmSNOhtdQ/v
iHpLZ/Rx+VER1MbE0lDTaW1JGBUtDVIp+ph6V6qzwsaJWWpKcUgyj45vE8hEaUxXxsM+thX97DjX
uPWqiEMi113kVG3nxWGWqG9lvX6YCYUNHqp52o0Hj6eMfefHhFd3hw0w5fxsslC0ZITi4Glo/T/D
NImoz5sLR1Bnb5SWGwWvfUZFNDcSZWYdHeLBbUombMW0Ezo4wDpV3pqMjKqxzr+R7s4FjfM8GfI3
hvnN0AdeQbfqmNGAtHcHfqE83ksyBuhmijZArURioHo1ZX/MsS+gay90tly9Jn80xq6CfejAsxid
n3z+N4W/YyF6mWACcdBSd66muCWOvU9uve8DF17l8qQ1s26jZGggPNPXPW3F99W9IH3BnlcM4RwE
5IMMyl4MuIAx5Gi+2ARKtUevX63hRmEvbQsQdzAU8z4I+1NpeOKu9xEncKrhbdDHNQEN52B8GjQP
UJwjWFqzaI6uQ8zWLrBDtiY4SiZZu8ZdUSkwb+xrO3grOvEnWPFMevGJaRqHiw7ylguc0BmsY2PH
E+OORAPhrm412dzTWD6POUjtCQ7YLs+GmHokA1Yu9NxwsTHHqODJpC3SNOnKoNK64N5IHhljSMi3
UO5jp14O7ghnvK9QMuepPWEiLHcjGVEiiGgkaTWeqAnjm1DE5cq9sUoAfEFV0zKIaSpxmR5kGL2Z
w+N55WCt+auvPAmaGWTbeE+rwYUuHng8Jz1wv82fyxnXVp5/CeTOjr6U3aAnKEXbt9NQ11k/1NX4
rCbxp5L5V1ABd9FufsimjnCr1D9lAGRhpFqkltxwPMP5zlE5wZ5s1zv8vftxC/O2Pn8LwswH6jne
AgruKdcclvpTMsTQwVbICVFrWenkaioOIw6D2D0PGLtxiYEvZgppB9ydpaHpD24efTyA2F47erlp
jF29DNaX82TlfERzOkMhQxkdC80XEsb76AavwdzdnJYfAQjcc1Yhby65m+zNJPnO+OTZzwJ6kcbi
yTMJMjTKkieIcbe2mcdoVeiAZdMdBsWXt43ghaszd9xlwZ/Qv/VT8C2dtu+SYlR8wv4uzZZ9JumM
THqyKID75Ow8NqBh4FvnYSfLC41CyFv8gB2QdryX4BPTTEWjriYOFkPIiW66NfNRlxxxRigcRK0D
mofvhRG8MvY+0RXjNHPYLepcFWhoGUXsuINnFZLKfCuM7Klv7fvOUB8p7gpiOeNdorhNOwU52cax
n43Rak99gxpELAgMFMKLm/R341Dnt9Rsr1S+RYnfdzfQ1bOhjFtjqPpe4ji5b6/5wjst/eUbwY46
pMqJrTFLKP7TgXVzPXXUXZc9uedyS70E42YfS2BglX7xuyU78sgr/8sCMx7SHv5VuxYVdoFzqpZy
CvHUlLiTJHcbn0amjX+tZ1jOhNYl7uYv+OspZO6WSM1oR4NM+7PnleOlN+UXg51vSij7wIy4/VaC
HuCiUe9IG8tTmzsw/zkp7P08xkkzBK9ty3nO8omAmXFuYq8Dc1lZKrmsM5f6tRM7z+H+bjMIKAYb
SXks/JPxBB3R5FbvRAQglwgvkX8YWyluARq24RKf1H58I+LpRwzTgLxIiNMNsltqTf2tH/zz4KOP
l18jmdAjUyz3dstzUUXd0jmgX+I2VHL4zc+hfcCAoPe6kusVlW3rz5Uy8psWLos1I6Uou/TDNKaN
kYFIcPY45iu1PW6YwFTJ4N2z+ywUVGLuddwWx5If2b7AVq0T9RsE5sGoxY/JQk/WaygabJplfDP/
KHDZpOMJTWvJJ6A/sjm9zPE7hPYDQ/yILCg3ngm+cEmlRtcsNPdQ21vr4SoV8zhIfpe0sX8Oazqg
an36JE92nINZD72wmagUxm7GEdL86RaQILg2Q+6fUwYxt8xw34yeiXhfwdIuaRznNQGTYyR/3K6/
EeHJ9ppeaSLRH9Zk9zi4iRcwf2Z7ovuTkP01sdx3FgebOTNjq6C+ZfRsHhfO5hQoKaxDQ4JV3fwT
2G+0vP1xSMLs/bjavsubxetTYLe24VEH1cEp89BZyRVnmvJEKw92roddMe4PhjQ3/b2ITOWzRym0
QIcBkbFE/vgy/AgCBmUrhvVDDDOAG/E0nloG1HhfsmtHCDiirsDfglNF2E3GqzOk3Wlsp+fe9JPL
ILoPLuXpLY39hvhse5dOVJFNnOzP+B3EvzF3HruRM2GWfSI2aCPIbRqmT6Uy5TeEVIbeM+ievg8L
3WjMLAaYzWA2Quk3kiqVDHO/e8991rt6n8xO8gXMlp3h7yQRwLLINh6u0tp9TKnIjuRayoXEgpmT
OeLceklGmpDfns4fGiIQ9y5gSpu046NFHDzPmv1p6KwkCUOljeLusaamLDmPPa5Vh4u/bzkUpnk2
RVRDYDKzq2ntolZrZZR27AujbLcDoz2M1NX8Ygb2l42xAJwVpzXAuBZratYSqHOmTVWmx9yOtYs9
HKlXPPe8v05dMZunzqI2VxrzThalJJZfRc84xVcp6B2fp4193jPytaEnwd1uvjzgAY/OKbK109pv
hlUMJ3xupR9jtUYU0uA/ioW6OpnXgETK2swax0+TFvd2t8j2UkRH8lz7yhz2uR2pL+xxVNoLGsfN
KWZnHnN6pd1ppG25YDWnTG1XOwV+mwCWRKf+UBduXcNJbvTl+UVRYarBzY+B2hKoqCPDjzqMkM0M
Sd2rLWpnjSHxDQSkdRzP/QEuk7kxwAH35SJqZ5mz08v00uXp2pwGdU28srvBYF6MCUyOS6C1RZ+J
vZSjzbCIE0hmfhCW5i6SjmtpJt3ZYQ7VVa52Rvb4atLMRAl1iVZA+A5BbrUfM0+qi0INFGa4FjrO
4hSR13F4RHPvYCdZ81XRt7crPVJibhsNL0WG8UZZWxoYXgvd+TUH7sTtKXkDyA3+lUDPGk3e2RR6
2+3YjnkeRwryinCanzsU7JUdiupkzxMFwrPZE6HzpO8StFrBxgqviQ0tgp7p/UywdhfMdYx4ak4r
jl3DC770cySG3xpFsntdMfUyRts7Jg4sYaaL1A90HN9WKdmYjRWwuVac7zdZjpbcSXYTPNaQJrBF
bLOIkXcxroM0C1/YsKrnfqo3M0jdl3H2h877rUVZ5odzCIFVjPYBiChDkcntN3Vua++4p55I4i+c
X6adVmn6Vje1u6xuJnKPEZXPs9wJKXIfNbpelcE0cdutp7WucapOvPpRlL3BVZKL9tzBUqRBZtW3
oe8V9bbOkuCQqtRetfVMD7Ch33LbCy910DAvrzzaJyftycLt+qp5uNUE6OJWldazqdfXibejLxjo
rU3SM1SYltQbAR8+VnRRtnFUHxNWyZXejeKAP5puZhZLr9FOrgycg6e0eznR5jSq/mDrTX6Ie9Ey
26EznDYznARp+yZHGaxoUyufPPqOdUOWb03xjEB81UWVMSY644Gbv7FzH6UXKAIL4KwKu0fDbrkB
BHaucWKJ3xMs6NsG+wwzZIY7PMf+kI/THUQHZ2BynKz/5q53QtyeDOSWw3sDY8Pel8iQnkppgte4
tc/85xWAA/YaUZXinAr4Ax6XjbtI9ZfQ8frdQO+JAiohl1GyfVFOd/B0PGbMN/O9VWUZ9E3Go9ky
1u8E1qIo+uinLHgiyMvFqzSxw7fQFsaS62Jt0kVSBSkomUlts0LwutZgltoYQgq5RN5/3A9iq9RX
0kiyQyQNrn0Fcq9ji/OQwbOL6NeQFTpKlDP3kyEXXiAVYyFBSlQW7xe7tvdGlZ2sbMqu7khgVtUT
NZNavSEfltAqwI26ybFAOAq7QmdOh67JnH0McuLaBvZrrAAjx9VxLuYGBC+LvwufUreGJ5VPmLSj
9DetWvmm1sWJiRpglNBFkU+qpSqYD9EcP0qbnaXFpsBujqPxIxj68MgIB9vtEBw4nIfPZT7/sRxJ
5qiIPqM6f+/z2D3P5bT0i8Zny7a+ZNMEH92E9meHxiEkKrUN51iAIsJawiZGXrCLoMq43gsiNN73
Zq52auYQ6TRctWNVNVeXyx99rsPJgA9ikq54gun0kypRPWfiq+o7clrRyMUyosdDRcg5FU3DlGgF
t753z8IctEOt10/VjOgb6DiJ+jbZNO5AlEfyeORQ113GwdCWgkMyd9HGG/XEB7TPxAmjDVpcqa1m
ZnLXYr6nUlivkO0xr9csXbX+VGfZq2aV83E225dajO2u6voWnxzcFtpmsol3kI1cRqU052Iclu47
Id5sY1ViXXmhupnR0rT609T1/AgmkvPZTKuZYBFhgkefCYLQyU3E1WnKcK+Iw4R6lj4Rt8JEvfyp
KEz9auYMBZz0yhh7YJTWyy3ltj7GNgm5RnbHKaTAmrWFVESmhp3UVHdmGDZvosbtVvNg0pUzVNYm
SiAEcsmbn62ThQ2b4uDo9d+HQmAhiEY/GAfrouYPrYrmTyyR9T4bwdcpw3VWeL68rfJS+Wz2prGt
DUYm/z61cnJXIoh+L/EdA1fHVz+OCAQJbQ9sbQUUghQMrmgeBl6ItZGzYrsmk5e59I6olsUjjuaX
rHHLhwRgHAbO+ILDtdgJI++p9Wnzp6or/xrBLmeDplNHzX6mY+ZL+IlLiwLYKJD5/s/MvPkhnCy9
zLH11SfQRTDoMG9w9h1L6VnStHGJ4VhuRhnfcFzRiqKspQqFQZLu9E+waZ4Cl19fpIr+ruby1jS1
2BurjWfpkc83x5lUhN1G0JVwLCJcHtJtaHXncHwm1SkBrdTNOl6CBjaP4zrIjP6IgzR40sgzGxPT
i/5hy6A9R27CO7Ck87OnrntVV81PKRDXm4ycUqbADFvyaEm2M/IswdYSs3WnevxQ6c1PEOpfdr4U
Pc3MlY2oKZnAo4EA2vETIclwiELS1RUH+IzD9YhmwsbbvYdm3lBw3pCb4MKK/hb6NeFAlim0klp/
swp6tAeIknCjEIKMBudkGtoGzkX6oTSDWT4yQN/OYm11qFdR3n5NpJU2XOUZf9QaZwDRy1OOOeog
MovijorAMak2oOL2zxy15qXV1LR6T9ezLoxtUVXdSQ0knl2snBFXbRR5S7bwZwadoF3MHixrVN2S
rMCJm/+pZXk8t2Sl11XFat0bDeqB9+45RnYOyQ2286ROEGjIlJjNWF4BUpf+PKgEroKDDzEzxttk
Gr+swh0PVsumgc/krInuFk9MzVOX0T+uTKZWDMMoVs6NpwiDrN6JRxnAry0GNW0rpb+HgZgOUuAj
XA4qk97zwcZu1I70rErRITUN4N4o4z72rldswq48WAx1fOIfus/wghxolMPYqmR4aIXmbGVgkr51
NMLTDrqPZpOOz1V+6NBqK1eWD4Jm+BjLYR+PXIbMwUkv9qc79LQXwvba9VzN6aL67w+hpxVbdAhr
3dqfxZiad5SA4siSSr0QzbXXsD4ZzBeOsWm+V+pqORwCwoZim4H/pSU7As8s3fat8DGISb+siUMi
dO1EP43UGBYQKUTmHJrlTaMHQfLWhOMHlsNDoeKO84vMmS9TUx1Atq8DJ/ObnJW5NtxzZS1RQLiq
zZC225ZB0ymqIeQRmsafYeiWX5ecaMfWcK+NmiZMT3a74RxP+Y47EaPs87XgTrnpyKzzblvKHtqN
vEMd4/g1l+yWRfzHaQP0jqk/lYsFoydNw6WnRdBoehI3+qQQgxmkHButZxwQY9BeT8PsruXyXpJ0
4J6n0jCYk8xe5BNaRjGPRENf2/QrpCztaNmYsBoejeO/T//9CXDip2pJB//PPyr78E8xtdiicjEc
Y6u5if4zxPh0mIFzb62y2bdaj9wwDz54L4avQRtvSU9VGKl6PxkM+eyU0g/apHjKIjiFYrDzh0pN
bvwOrjySTojGM+dHYycSlIpMP5cFQau2bl4rLwn2xAjsddCTJWjkhwyYBzC4POdBnxydeKDDEF89
Cf2cPjFMTQiZrGoJQm7k6GvwJC9Z4bqsxQSWE1X+YI2osSob1ZPGO7zSEyqKBswe5C55J1MuA4Jj
yjkAuOZOh/1Ay50ZHEZCyNuiDWlZL+3yntBCfu+b+q8Mw/fE0DpfOGPOATGWN6v6NVhLpKDl+MGa
weG/jXHRVm+WsRzowHrx+6jGVccppsFbqonLzFnv1CWhuUgw3oYp9ZPbQtDS8ky/xQw0zlOLhhyA
lfJIZtjsTT7ScLWaVfzLdDgh1bP1YTvmzlbhfEHr9XNdHXGRhXgT+Bq1rA8euwyXWep+mrZ0tilO
j2c3HkJfB/KxJCOtdZITItYb4wKLK3tXuY4FhRiY1ZEFBxm4NuFz0VMlnGvvsMR2FSXB0bgd8BTj
VpubYz1RXo1f4RAG1EIqDMP3tG5fePn6Ne5P+6TKzGUFwukbzu+6k+efmasnh5wK6q1HHP3c6VCX
nfEiuVfToql355mq6beKkV1fyHhtm4x35k7XUR1Nk7NSFN56pvWsImNwYsb/G5kF8rmHDz00WGBh
juZXCJmzb+bIrnWQ4aLPHrQiaUR/vcPoRtkzWHvjFUMeiWBmbd6Qwa4jqVFP80sZ5r+SnDYCzjLQ
H9vujfqM77mGlMn57jRBmNk0pLjv6Bkdies/eq/GTQ9BZD8aNiaUaR7vBnJyjEB5RntWezz6LPAg
Pk5GcOtG74e6lvjZq3/FPf4VxTbl17X23ExfUatXmM5FvZfetWtwVsuGAXAwuNraI6P3jnTmbBhh
1sAT1fd002psjEu148Ck+MBvkQIKx/0aBaNYxNe1lGF2FZ75gZeGdsRHDZVu21pKrLMWM/s0BOeK
fDR8D+3ZpsPo1qRcSrSGJ0vDyTTmdRmuK9HieoqJfGrzdWhh8GlK+6osSg0cUaH31iF4NFdlvmFU
2qU2spS9KaaLAu/4xhF58JxwgVjZdK37qgDQoMFcu9l4IHJDM9i4+M3WivdaweljP41ORDymfWmG
WTw7aNwHFOgS63Yj1nFRfHOb2SPBFiS2540u6ukKpnIz6ko94VrN/Tx1242lpdFdznG4JXSV7Jgf
5Mqe35Gtmb/bSHNDHOhY0Ki4doi3w7DOLqE2NmhrTN9obmKMWmkejlz4gZ6bSm5RUvzgCtvrDi4Z
1TT3CIzCrjc/6Z2Rvj67zttk2ZfOK7HFM5l4GtiAQphO+7qJusPgcuwtcb7mM/WpnOL/ZkLOjyh2
Zuj/9bDriz7ZJ6yvbIJ8BbNVKPxatIbNOW+ncO4OjiOvcTQkFyzO6SVyneRilwUvRM0KqrTwT6SZ
8mha9Ahx+1yzeJRrVyMmNobTZw0h4T5bdrxrKt7N/z6FOGXtQs5ja0IETB94tVdYP6mRJzh6Vy5l
iJn9ZFNUWMVkTe6NdPPTv08katRZ9kuTKiCcGejAEl42qGOa5myjjYypcWbgrEdgtjdGwOmavQL9
NDe4bpvUtSK24iM0AX4jS6/MRLmnsdLgPS4fIiecVzSUvXApQIrCnbozlcnYZj4QNzHurSPVI6ve
2KGnNfwHuWOTSl8MBuUHAJT5mjt7dRad/bdiVkMNC31MRf8YtNC941BtNXwLFrDFncjr+hEl+nQR
Q3FPHK84W331Xea40JCvugjzgxky4B2pKhtM5BTh0MIIQtVLMdR6efUrSVR9ipNtMFJbaAEcobkG
U1Q5eH9kt2DcQvo18LFggrHuExDnk+J3vjVG76QPDG+qMQFbn6N/mWP90LSeS20T+20l/hpugw6X
f0eWC4KmKUbfltW+I63I6aAA6UG1W5ZI7s947QksI2fTrLKxDWM4sgYAJ4u8fK9FRPRG67EsafTv
ASUeOnH2AtxKssrJWszTp11+hzH/Q6vF3UsVRP02dktvhSuYbVVT8g4sCIqqk55ctU3mxjtaNbKe
6YX6tqorBn1OzWGP6MS2EBYMxkEP/SlQLna3dCOLqj6XETYa4F7pbvaMEpNRmx37oLprlnvqJxDB
VsamVOTWzDXKyTZ2or0HlrtYgiGkeyjQq4gyIK5kufuRcOlbTzoLGC8WV+oSpQk/AheKbwtr0TsR
3YLr6xde+vJNp3GP3qhx5za5e2tICe80m3c38Gb71cvG2whaZ60NLvqUEzk3xzY33OHze+r+0grp
PVwrpJBMDOPp36f5nBF5SLExiriqN/FyGeS0UT0a4c/sr8QhwgJ3vvXS9FzAmpDxYyRgI8SN95IO
Qh0NhpHsyeNFm3G+RxVpnSyn7a/oqTgVzLtwjGnFbdw2RRP87npOjXUSO+dwHn5AHbtrsiRHo7QM
io6YoGbdDaYgWM+Wrblz17gUrGOf9t1WNdLcOHPSnuteAQh1hn6Nc8G9keceV1Zd+bIr2odLoV2Q
hRppCw7VITM6PyRZw7iy6TZaxsipSxN+qMyuPlKTgEPt0amYtfMPkn+IjDXtlRMzNonVIQOItc4k
P5OaTox9d3SXNNeYVV3a8fCoMMqsKghm6xRwymqxSKIlOXg+53pvjvi6TCszNtWiJ6pqsMmkOPa5
VXq2HxSNCnnXIsC4s7+wBkaQR4EZyJOxdaqxubaDUle8ah+5zKbdEHMlQDGDYU2ZN96XS+YYr2Xo
UAEYYrtO0JSamgmkhdqlZt14jt1AgFW0kgNuxZmhGl5ymCOFblLUO0yQ2qW5hgbdrguXi7A+5DiC
ImufZ3P2mHtuObGsXzom9TbLxi6quWa3dowxX2/vjtYc2bFx2lgJOCydiz7+0rIrUxoJeeKpdM43
si8wGIVM8UrX6v1UuUREa+H4WRDsAlc9QV/odm1s3eOaOwanoh8HbKovvLDwrTb7NLucU6xE1fN6
jQxYsjen9G9uJM1F9jB5uionGhykHS1VNsvHMq6bATFb4asV5tIvAv2uO2aMATl7xYOFh3AhU6RN
udeSOnhxM7VrJw1YXJ790QEM49Ps9mleM8bhoALYdhlTALvAEtz34CMIedp4mhiZ7gPVt5uITO2a
SPOCxDO3wZTN8NNN8zx+uYY2shQApmlV3287rXoq7MoDEGfrK0F9pReKzE+L4dXihX3KAAEdItf4
qgIPjKzomMHFyUaFyUdQuI4PnIjaPu4e3CsYkGAsfsLVqW1UqvErn4kvQSQjoGO/tppF3rmNDszv
ujUe4qVub1BnjvUbs+/Lr2DgV7o0k851Hu65U8RCletCmCFhuHalSHxdBq/LVh1pBcpRddJ1Vbnz
XNkesXd8Y4jKOZrFDXMa8Q0CGuJlz8PLEWnP4dJdh16Q/MAm2SY55WyUomggg2dzMxULWYWkzVsW
GQwVakv/GqHxJMYyB205qSUwgvdE3j4CdStNNb+qKf9bZjFvQcTdHWZYLPSOd0tUjrCfYL1zFVWm
0nG3ZGZ9vdUDamXdZw1K1qGLsRAXDF5uLhJfUmjuXqWorNBYdq4c74KB0MrojVc2Y0aVFEEC+NL5
bXbaOhvR0PtRUcZeDtPezMczSXCsBWLeh2AMcYD3TP4gltNnyiXKAA230qJx35l2uq5C581RzVk3
2ILhTd07NCoexd5ciZ7nVNfCm2ic2reIp+SUR69xi3+OnVFv+iRj0SgSbz2+2jZt99mQMQ9ZVFwS
Rkeu5+ZZau5MvoHnPIw1h26gYO0EMZemvD6aWuXSnibo9Aa/vu4DnlFPatNpiCuwYG0RYlArzrNw
4M7k/Vsmw3sW9um36P+qLjLfC0fil0qtlTDGRUXQ6Dq30gpWNQBXxlN8Z5leRYz5S+rWeBS42wlD
f5lZ3nw6mo1LQhfhxcT8utIKpolFkhDaKGzEOy5pzxajIG7ZVBxkZVTtQ4LgfpEDpBGTqtax1c1r
bsBdINMLXLAlKfni4RLZlxaHigK8667o8F05MSNFl/sUjsed2T2aIaEQMJYeisZwM63OuGZTektq
s+Dw7eUvHCn9vDbivaOgnDt2hA03b5uDXeWXBJD5b2So7yIZX4c6Qekq+uFsw9xcg0lhu5Ik0QDO
SyHkir2nWKF7IymDKeRSoOm71g2D7WS1j6ly0Q8m9FrGBOs0gRBnM0Q0O/1CPdB311tvcMLzjWJ6
OrTn1HqyDShWsekx6mJ6pMsGcYBMxksaS/RIPOKRlpa+F2U9ZfQCBGJv+H2eexfs0hmKsqH3qDoG
vlqiUcMNEPq2hN1IpP2Ztj954mBhr3P2SjzRuNJMd35JIse91xgaLTvFxx9WT3Ctpzup0k/sV5Kl
mXMYjDSxiociPNsWli3QjtUmBwR26mXb+F4KZSqO3v/9XCKyQlAqoKmzsG33hMZSajrNPXZosQti
rn2FW+Cjhc5FXHxwgg0UgnjthV0If6zipOOMr2PnnRvdvJsdzre0Ii9Sth9iiatXhPnx9eu/6yVO
282iWtlj3R0CW52KyjB2ntnQ20eDjdl7tu/Y6haOcXL594GIerAZlWwf5qmsjWbpM8x2ivIJDOtB
91xOprYhr0M/aEyWZjCm6OA1UBvm3r5Mrss7wLC0a+oWv/S+mk66zB9AszOyNvlR2rwfRnRNmhj4
Lmlc4oGFQNx3rnnJvQz0fBOfyasYT4I30mWyvIcenBRJgmPOX16izOVB6R61ZjSfe055ZkbtOIci
vFTY4yXpzc2YGTMTdc1cM9AjujL0TDCxEa6DcV5oek67SYdCbJypRtl387WCp+8bQribFoRfJYZX
MdsaU0qGQg5T4wuhdziWnPTr6qGNcX4vsYi/RlQd4Vrbll5es6a65QV5fSuTiGYgio6JJPC4knBc
5u0Zlzi72bQF7kfHAM+bYsp1alxMc/cKoUOhdnCdTjtv3I8mYFoT32TQXceiUJ9lCq7LKNJbNE6l
b2he+8Y/cOwCtkZWfDScbrYjKj46tIr2WmMzoVpGID1Im42RlfZzKxkjtXVibMsYvjOIVo73TWAy
BsD2UKeab+Lc2ptdzcGkXhoGoulcBVmyryf3lifWeMolQaMxWS4P4CR8FsQzxx2DU3Ck9pbd/Knq
FvFuscFF0yILk6re992e4wyJkXLau64wz2F9CwAp7ixOuJsIPIIZFOFpCbgJPU5Pff9uj1lydivv
R6ub8EI4jpSq0Dg5TIutUaciAw0+QvSa8HjnFTxcz36usfXhf4mMfWs5m3wJ/v/7ME1obHTIFIcS
GpGPsMl5JAH1jqcWDJurLJpDO4jFBZo+g/+1XdzmEnNvtSBw3RLeRpCH+SnJ5hfKExguBOW8qUyT
XFLuPXuTYTFHwpk21XBfSdv9GpA/V4M2ts/JmPMB4gRJyOFFl79mKx+fx9IG8ZbZx6ricCNFRlix
am3f6xp3Z3RBuCOos/PiPHkrLe03VL9jp6fwvDTiq2mw9EKXc3SuBSUafda9TKVmnLwKV24aBPOn
1cMqcNKavaYZ7rbJU4z7Ff/f1vHi8LcpWm6aemKwkCZ8vRGTN2Z3QT8qZiIQNt9BMgePLMBgnnQ7
pqL2gcnZp2p4i5cA+N+ClEKKnnMFZaUdUdGoesQsnnkBfKDV5pNFlt6jf2BNntC66vYfz3aqByyr
d8dCyIt6rD8AFqzsakTVTw61IwnfG/gJCzRGQGaCawutoHgh4SZ4L9ZQj93qWaur82TD5wLVsLbk
zGbk5f16SrqUQUWir+YCtYqFt9/oeSL3c1qcyK/YNCksDMeZVvUgyeWuK5alFpcQaTKOmkGnqkdI
v0vY/XhW57CKGAT+rGRD8K/6bariwxVvLW5WXyurn7qAj1vYgi2VfWxowlViVO0x5Anc59TlqMj7
0xbylUlDucMCEmP/8PRTPNu3sFYgKDLvCUIWiT5dfHaTXuwlnTzkL7R+pfWDOCmBgSupn4S5yUPP
QrWU3dYhW+/HzVKa7uAeZxqWHOQ8kRJ0DcY1NJcXVohToxm+a6FIFsAU3Cf5dzKb3Rld8uq4QXku
CMG15Iw30+A9IO9uSCWhw/bxsxWMWyzzwT4EidkxHed5jHgFpnBH/lFwcK8qis1qFx9Khvc/mPDe
2Aw62g7OSlFaBB36yDkQyHikNiwLUhJ5YCOE5+FTOtbEr5uYtpPU7n09rJ/tSqcAhvMVf930U880
JsRB+RKhBR/GFpRhFVJlVqXTBe7LklrBtWfHpbs3MTZOYsHl1S0tntigObt2exK4+2F+q+g/XU74
nRs9BRqjRnOywSPXrreueucEU3jmmEKn6KiRFmBO2cHCdt7bWPsVcP0+dXLrWuax73RkhgpkrqcU
iAumN1kYRMewlTh3CgytYWKWhwmmxSA5ENstz5Cra8POc6aMfSezWMZBaaN23MsEhq20myuB3uLM
D3QIMNkMgQE0hbFoj06+msqhfAsTbzM15g1qY88YkL7PnOEbKAYLvPCUkz/lnluJ6stttBgHexTv
4rGgqgoa5FwrvC2kKBD8X/8h1P6fdbT9fwgbMyzHpYX2/1A28d1M3wVlrn8o7wC0Qtn3f/0//4Ua
kzRJSMN2uN86NKTpfLX/6piw/8MWltB1g2/h4Rfm3/wPa4wqCWBjhm6CezZ1eGf/zRqT/yHoReBf
mYb+D132f1E0YUj3f4WaS/Q907PoLJQW8HKMjP8b1Dw1zMhM06jYxbr5Wo0Ajge1191ueCljqJsZ
oJjdwASHG8ix6yHv5HOBcI7zrlwseJJrg4VfN3A+zLKrX0fzPOPYaxfrHvzUL6IeGnYW6BKLvW/C
5ycWw18Oh3YxAMLixQcPAHIfyvBFn5J8C0gP8X6xDlICoK4tbkLagS48Ss6uaQzgHCAdGRKYi1sB
AvhiR4T5kfjuYlGsF7Nip+OvGqPS8IcMfouYmwlU/VhsEDvy7TC6bE5YH1v1Bzvawq7HFNmSYcTR
KhAqBXKXGGEOpZpt+sXYW5jLnXlDdK79xlLDclbi326bO0MB/ViVWAh7Rvk7Vol8NYgPja/+3jX0
WTN1xAFpFJheKNfKMkuysHnj0e3Ct1ZfLu5gnZrXtjJfMoW2C1PmZZA86/hqAGlIBUjepge+EbcA
/3ddPwU1CxkGyidTbCLiNST0v/smbFYt/EtU6PKYlnKEIdNizUulz9f4a09Bu8LfuW1remr1GGRv
BaKeXiNmv+l7DnV5o2m2xUQDhsJ41Cxn3nEcd1fMPKBZfXjY3QoPLY8k9Ca3vMr3KtmsqEz6MBiC
Jpl5xu7ACJpqAl4rnA1hRdAmMHnd03dBQx7OngGWPVyf9WBbuEjA/QzcIB0mNRnxYL8RzXrU4q+p
Jyg69hQHeU+GU4VHu1F/ArrjN3xv9mZ0BI5Kyao1aILqQ+0X46cDGvB5nHRgFMuEjJ4qzDbGS5zc
+Iv/EEJ+L/GSHjSbQnYXn0Yo7Y2ECAS4C8Kvo3vUlYJhXdnFQi6CkDrGZ/DkmA0TBtgNSBpTUSyA
qincGfZpvG7iYTpJM34KoQVCTHFfOjv9FFj3SE6TNLWT321gJk+Jan7bf+ELFIzsV06q0zkh9e3U
GKcKtvXK6qjvDOgcX7VMbNdYLgy3e0pk/d3H8XMce4dsTuaj4iIQcLnmE3utEyLceiQ2wbh0fwt+
cwMvP3RbBKCVU1fJhsFQtQpSKh0qdow5rq+aBQi5FWo3Zf0qsgBx9Lp9s0L1DAeXFOqsbcY6i55t
vJ9uYP8auow+GS2j0zx2tpVrHsEQYQRLgmkTdLbfeIzHg15/GcMef878OsTODRZUs8Lp+sQ9J1p7
RAWKkcepz74GoLBH/HPpStd54NomuSUW4rOtiWePyofecf9mQXzJQsY+HjezjLWE5DT6Br75geMp
KbialjYDhTVIq7/2oNpXwD9/aFBtXwX0LH62+KYFRbMrgdPCcVfDtdUY/BedDHypCDAljXqxUFa3
wczZPY5JE8AUMsgAcLYzdY522Svzkuoy6DLZ9eq7UmUJWK9mlkuWH8dGc0kr3dey4HkK+uwwRxNm
xGJYahjwVhNWvYjQ4fo7RJ7fJ9Grzbv+1rjq3uLhO9Oph4l/Kju/7XHpaxQphAslTpVqr2rSV4Ap
21PfkBGrCaZsbajuxxoLPHaj7gWEHDGn4ZNrVvBep+HzZNSPNM8w5s2dHxvatEGXFkdvgnkCmfAd
S8yB83eC1Vrol4GL+WV0zD9heet5LPzY1gBAVvLF1su3Nohupkn7cCiRh0KZ6Vs0FdoLyxFcl+O5
q8DI9R1Me5h9Up1z/ipnKCEE1qaRa73bdDvSAcVqxBXlw9kA3K1cm/twpY6C0G9WA9EY8egh89fg
Ttj8nkZDPzXN9PCyUJ3a4sZFTWJlboitNiQDMmekM9AMtq4WWadodHsOcNoqCtJ6N1S30FmaiQZa
f8MQyThGqm5C9o80wr6hZigLJqLOsWyZPNoCQ0Ln/Jh29sKl9wMxXd/1KPRrFOZHfVUD5KxK1+pV
7tgfg0rv8BA5QLco99ivgbl6H12CvUr3Tk01EC3iRr8qyRhCU46Y5GO50yOpQIXVPx17wbpFBTNn
8trF8o0VaohMqMIL0LYwux/d4Fp6WMWHPvhJkWXXNlUQMBrcv4n4ajtim0Amx1VOkr60MI0Uk6Vv
F4cbq1y1ZSucV9DV3kwnq3dqslgcmTBqsgnXaqj+Non6ix+KeeHhP3k7k+XIlTS9vov2KMPkGMyk
XgRinhjBmdzAkplMzJNjxtP3cbbK1NUymUkbbVh17daQlwwC7v//nfPVqJIQwRQf2MqfyiRC4S0W
JqBIn1qj8Vbl3N95NLUbVNh8f8VfUdgjt+vofZqNJ0488iAn8RKRPOPv1k+88VDacLdm3tRFH5iB
WafXzjavGV+S1wlm/51Z98Khs1OAD6LJIt0WzLMDu/7l6dUbE+Nfde00HBls1AYLxpOzMZW3Et6F
7tBdpcREzTgvu7lpnlrjNMYF6+N34lDXkLxzO+T4RBsiF24peER37l87Ij8Du8OrQTb3yALIiTJO
uDHZ15yVzwqpHm1ZBimi1kCmxF4YBxFrWn3k56Hlk+Kju2XXTyuZDq9I2X+Tdr0XordpVMmzde7k
QSu5NQ90rgRI+YCU8NrANVhbkrshy2n51mlMhaZf6Lg6TDAsaYyWaNZQDw+kHgjfkmMNCK+980Qz
t57hsp7oZCB7LvAmgz/VDqU6FzrIPz2b1zZjYcgMuF1KUr9EEXhliYHMnU90LN0bSwDCxd0uib9D
EoF8y2asgLz5OyoDdgx1iDE10Fc6qPbQUsPVT90Zb/06oW91lRjlj0BhYiTsncIKJ6oqFOBeVwYI
2qo1nXWhquu4RoN2zBxxTw30VNhGx9U4cLUxp2RvDVMRsJD8SP2OX+vprtPmd2YasM75pe+i/Nwl
UAL27HOJq7/CFLsmmWhKHmHMSy++0wIWbq1wTnke8PattG8OixWFbeA/y7QpJJ1lHNBOrVPSd9lO
N6ut4y3pUprD8/YQi2/bS7OggfRhxF/l2zIlC9J72YFT9YKUaHjn/JkeFyvCBN5XxO/1eFNnVnvR
k+7ewZAFQ4GZIqwssdXcQ5UN7lM8PbkRaUIfSHPFYuzJ9VGu0gX4R5viOZg877H13kvAfj5lhIas
LPyb+gtcLU2MfvxNGGXZ1oU4sJp+CO3MfXXTX1o/ZZsYUHWmwmSGT9pYczd/LCa/urFLyrgensic
TXvdVbhbrR3Sgb/vZfl+yvooMBXAHrblk1NAELBjejDUqWGyaCICwajXqgMniZnm9iQICFbbDVg7
YegXu+b+mNb6PudHtQ3j/BEP2Uue33VnMgKXdBvBLb7Q+QorMEZ7GTlf48gvLOlXgh68V7Dp1qyX
qDekk5YC2vw7zvnYVB48N3ga1G1Yw//hn698/oGmodzGMxvdthk3pcjqg5VGyb5ka0JNXbS26dlY
D5VeXcze3mYyeuWIHB+iMmeesC2FWVE6ND9TBmWd2bH/ZXYzB92UXPNsTvegKeY6KqI15Gd/7C07
3pkZmG+75PUzNjdHNBeAobCevOd4BvWZYbaSjNSM7uQfyZjLkxfx/s9jrVuDVSa7jtDlCksckSud
AEKKSdC3bP9c2j3jVU6bJ5Dt+DiXcjn4TD62Ux4eCfDVd5hdXf6RIXHNaZD5eVBf0nIbuka7HZM4
P8xRZBxpBEI+5UlsAEZ+6g3qLqHTQRg8g4FGnHy0iX4PmwnwfaFmRw+17BDVHL8T6kvuLpcbthTx
QuFdGGSzb+waA6VpyU2kyi2d36AY3HuBKcgEy+CGx3lQW6Q54oznvVsV67SYuiupInNLvxh8dOay
mCjgPcD0snPojHmQd964HezcekQJ8tbk7nteLPNzE/cpy51gEkCUQwQ9TtlEw+EIMalBFPgaGfUV
LeS9x0ZzagqTw42mf5m5O96oiWAZ1+mMrV1X54ng7aF09GApMKaNNJScFrNJ8AMM06s/Tc8yxj/p
9d2znusJLSkUkYDkMW5tY94Fg0kotAdxHX3z2ve0Fi2e9knU/laK0LyJlPS8KopYDcx17aFFM6cb
REMNYeISaVI+xeJP7lT0R8ANFKjtLmgVi3WC43mDUCba4LS/MUZsdpVZO5s4jlxCDVUHK+pZn6OV
PZragaNm9oBklndljSG2V64zhvacA/gh78fcjHe23RH2rqJtR9XvLRM/H796X2XJsg/HMH9GpRVR
xtOK5ncbLfwnfPnKTYTSLT5ih7615COqOKLQzPAqYY/P9mSYu2wiE5PpUB4JWp4NPXU+ecTw82cG
lhmVd2FX7JGfmd/yQfevCOP2hleKrSvbuxY5Dyyf1R3zoST4nWOZO/tNbF3MBcO97dLShoT0UZlI
HyHjD1ZS/TFrdjvS9RhFpZBZEdzdthV8D3ILDsNgzJ3Fr0ZCy0+YJeIghhScRrDmrokrDcI8oUli
2yo7Ao95yqGvBooXHWoOl6z9PYrI/rTOLh9M7047RhUO840OErSkE7rCKXVnzs4eygUjOjdJ9Uuv
e+9CK9Ol0wfrqcsLMpSR5ewGPhukPDF9RJmR8OnWiMrl+q/O5TFocU9yhRVuFnMaTlFuU+/bhrCF
POCE5XdXEzvugyOXLS3N3M5aR/9oXO2d06z7h2zyRstsng755OzqsTa3TsbLYBLUPiY+N2pCgnJD
jKBEo5ibYMb42XMbRS6+uOY0akO1GZLa/MQ/tqon4X75Fdo+t1tIyCAE3jSapt2rXlvbctoh8HCe
kUFNj433UhpHv/cn/Lzs9qoEGY3FAfU6jnePMf9nymBvIq8b8AOgPDIf71Fs199iZszH9+k9Rigs
Evvc8cQfOVlywPCrkoRxUtWXoe7cbTEBw1XRXF+M3ud8Y4TVnveEfo05ZzpWo9wk2I2n/nWa6Uv2
7crldQGC1WV4PotKvsa1Zn9E1m+9EPqRV7azLijqWYd+VDwy2TkBfaW8ehaPzBr5jWykBgnjT3Lj
NwpX02AN+KZW7k4vZnvd8RR6dm03pXvG099TWX8XtTP/NmNEYDiK/kjERO2gpdcqZFJi+eawgVcn
/G4k82ukwUAZFruVCZ+Uei3UTKLp3MzNhOhwRJ4JzasZOf06oXCIb1gYI3kE1qDjwtpbdfGGYk9e
0eJHj6XWPFbTXSxW/Ncis9t850Nmv9stqTqvmsiLD/iFsqxrAdzy7UIZzBlLdEMirTUeam+BDjFJ
frg5PdAziZmt588fpoivqKLTXTilw05vxXbiMXZ2Iti6gVJNrZDRS9+wBy+97GMoS0ONo/tdOsYR
Sg+sK0PTuSvqj5qHPHTzU1Mmf5tox6lvfKV+hSuwALKZc38/5yLZjBlCdU7yVBNVNd+RaDdnY1C4
XXZuSotcWJqqk/kTY4P4cVFNoE7HAdioko0k9rLjIawz2gh5aOfJmcR6tgutOt3KhupOyt35yVms
gUzU4wdrBiOcTPQpfV/BUM0sGys/uqKYPHScZBD+ZnAnLc9Db2Ky4NlED9m0rdqkyfYM1eOb5Ran
uohfsc84O9fM92KeErClhnO0555Jfsi16YliXTe5sXXaOEOkSBgnG/Z8v8RNxuDeuuXcSBzVt5Ex
WzAuvkXeBRpXrzCIcnxLSFYyQqDro76ODkGjIqUVbjH9jZB9uAWWTncNIC4EtaW9ZJ3+4oT6uGl0
q9vUsGwc9mbc1YUf7ztO9quIIeZJUwvPuCRNRFiI01Z1Eori0PqCwyJcR6UIj16xHo2iPkbFf1AH
YTLJIT/fNrVg6qOjebEzyRoqlJu0xRth1GCTs/TOZcNmSJEmVghz0hEbCRWFQqoDHqXtDw2AyqJI
lUYxK2x4oFfslg1B5RAotrVd1abLxlO0Sw/2kir+xSNYz/mDWoMlOpiKkanoWTIppsssA/LjxOW5
u/oooVX9CdXtuk2Utvmo5pDOl8QpN7WOqv/ni1T/Djyl2LmK2rE+DMXwxIrmccn38Bbig0Ct6xOa
EQy3zE08gAMDKT+SQAaKxHTitbcgh8CLER2GDg0THwvAGQumyFR0kdZWeCfgjUpFHoWKQcoVjSTB
kii0yo+zVfj8IcGVWO/9gQyhDxGcqVBcU6WaubPFe8qH5Dgtk/HQU5ZGUxDk9+Qxs3KyqtiHwFK2
oqZSjNyUQMwHNtS/vSaab6S7aST1efXOrVFBDbrVldadAGLVdvuTZs5sUaFrQpCtHrKgUgyXVDSX
1OG66t482bNITvSZdSgf+AEiUrYgOSHCUGTgGNqmihTrSJEUih2bFUWWBhghGUOvSiJvF5qnv0KG
K2s6hJO1gELLFY5mKTAtVYgaKZ8ymBS2FsGvsZtHw5TZDtWh4xfao3KHq3QNzGZQWEmaym24co26
5x2oCsb0lwLKMUWrFTiXOVG8JRRM2hKXTVSO8kyRdPfG4jhYsM/luLD3Hrzmrmwxi8YGUSt60Fai
HoiHowXaWArjI/D7aUT1Fwqww4L95lGw8djQbc2J3T1mCgZsFBZYtZJxlN99LS3NWpqD5hrvCb+l
tCWeCzx3E3VmqjdVAYfF0A5Hm7x6QHMBOh4FJnYKUYwUrDjE3JFl16LwojvzyHO/5VJLwGNqwYNW
+qqRgI8dBGSkUEhfQZEedOTo9sMDCHHMT4ySC8k8Z4SljBVU6Si8ktmpoD1+j1QBYEohmJT6fQoF
Zc4Kz/wTKVSzVNBmAr2ZKYwzckrYElJ8kGE7f8n/RmlSPMyD1u+EwkA1HyDUQqNWs9N7apzxmXFe
+TRDj7oKI63Zt64nnxMzvP8TC0xOT3HNSUMBqDjeGQ8oKJULxEZAqUKx9OdOcayEdgjSK5j15y9B
6v1Np1BXVKgxJj7w11CBsN3y7iswNlJ/5MLZJYqb/fmCoHBjnmiKW+6RgmsNhdkSakdtqtBbjZjL
2lE4bq3A3EwhupOCdSeF7ToDAK8JyVvyEdmwDkD44vbZtQgPhcJ+tQUA2FIH6Z9/10EH2woTduGF
MwUOOwoh9hRMnC1QxQovbhRo7HwZCjvmxQKAzOyRLWm+DhWcnCtMmUN3eckUukzAC/lU+ea7eXtm
TtruyrF5XpTodvaTF3cBgQ4VDO0k21TB0cXyOLPZuRLE0Wg+BKAOFUrNP12KRgBKQyjQOlfINeFI
CcS6bRWMTWkYbzyDoocQUQp2+Ye5rChgsJ2z63r+LRpoIw91c1/1sjoyGTIAudRFzflMe2DwGCoc
fHF80OHEQ3hxV4HjsULIu0F6q94Ojb2o2nrHB4bkm+E+W2nIE0th6JEC0rUZND2ytHpjT4vKR5AN
GH3/fSmNz66KkzN07XnpbZcwTfG2KOzdhH8v4eBnBcTj7D/0CpFH8hIdC4XN+yrrfCFSCCVtZU8W
M8LTz5eRrNyqy3KDyhnvlCkcP4LL7woAfUKwD45C9pW4ZVYQfwrNH/fWk4o4MM8ernHViT0D3fnA
In41VM0CVDDxSFGCgB5TAFhV9uBPyANspREwYd9qJRYQE+PCTss8rgHvnpIPJEpD4Ckhga3UBFwv
Np3gm15pDWT+YJ0GG6zPaXgQ6GOq7ZHB2gx0CnSgo7UVY+qcJnpTNwxHiLQoQUI9oUqQSprA8RAd
cNLeeyVUWPr03RBpDKAFYIoobef2dR4YM6q7iSPbFVjkYNsXIq+c63syISbqmAxaHZdDqKQOudI7
JKwKzppE+TD/2B90JYKYsKQe7C498M/M+2eQJ6IZ7SpF3hnESiVR4pTQlVxiUJoJRwknIlZxjVJQ
WKIbN52jvWpKT0H0JtuwN4rWnUmWnZF7f4jxWUxKbGHOJFJrXpIYL5ryTrylevU4/EulxHCUHMPC
klH86DKUOCMxSVBF9lIcRqwafIAMomvao16VDjpRAy1OCOSH3Ex30O9bPfls3WR54NOK6migEY7e
99twQOXbkM0KEjMjiDu0Vz3SrXvSO2tXmn2wxFP0Uo0c/ZBaMqIZQH7mMr5Iw7wR/8r3uVKKSCUX
CbGMsBMg486UWvOrz3hBRFIpJUmGmwQcEIFANcxBqcQlzPua1dwA5HiK3xjRm2QNohNTKU/KH/kJ
7+B0TMUenPOhVoKUQalSyFSYV02gT9F4ke64OuXbAbeK3241JV6RRr227Ka+946tPXG1oA0JMYQ3
NRvX5DNN6gydesZ4s1IiF9JqBGOU3CX+8bxYLcoX3Gtss9RJxSPPzwmJ+r887f+MtTjXmT48u+ky
M18tEl7dXr1z0aDvEywzldLNuEo8E9lIIEINR3w19/x/kYA8tUpVU/BcvrtKX6MVSOUXNkM7DKeC
9/6CeloJb7Q0fZ2VAgdv4u//v/EPmgl/V/Uskyju/m33XV1/Fd/tf/+XUMi//etftv/x19F3tf7V
/fqXv9j8xDHu/becH7/bPu/+GZNQ/8n/27/5P0Mdz3P9/T/+268/RVKuE7Yvye/uP+c9uGqSmvg/
R0T45f4l//f/wn/kQzzvH5ZuCVBl3xHYISzjn/kQz/qHZeFJcxyGu5YwxP/Kh5iESkziGp5nUEfn
uyapjn/mQ+x/8N9wiI/ourBcMiL/L110PPqptfuXLjr+fzwL1MwWwvb53/wvAZEGnWlb+oW1I6To
LeO49Ygur1MeDwzYKMZqqh4HjMZsHfQ0pNUCHFfDEloiYRndmxkKzmE44Qdn1tibWyVZupFqUsNr
VjC7uAwyamMGD4ut1lrzsSIJcGiE6pOeyZGqSLRZgJnnkXHJXxIK7Tp3XwNrs1qJya0jSTQNMz/l
uU1tl94DyMwPxiRGgiLzwoWe7LKTftd0ir/UhfmH3yxKuDxqI5zlO/cM51T/5LjrZFPoyXTIe39f
+jFfpvmLKGVCHIF0BbML4trYKStKJwjU8KIKa67XcOtdpl97ZI/MwgvBUp1VRti8+SYvg7pwsbBQ
MsPNcsOziO/KvNMXU2688ET7WE0QED24Jy0GCHP51oTRfVgIO/b6zbMrZGChZNs4Fg+9neGzlGzu
M2fi/t2jZR309OLPBE/cMTH3eiSQcNGLokMDL20IvdWyu+YMdM4JNHhzgguqoXDC6VmeMaiaghju
frdQlYV1kuykOZb0PhMC2XNPwLvBxe1YQTCup7n0uHBZ8bl26y4QJmt6w+qjk5no32NHiQFqthY7
Y1afp9KDEPJcnnRuYu80Dbkwre5iV3DXXxMiudV9P6zxCiBcdModlkvG/CEoDG+Vmz3rxg2o7neR
+O7G6ew90waNY/eCr9Q0dlTmdpuGTCESK6s51jqaHmmPzqVTsipOKglEDK+AOoM+wxu1tWbtifUY
Q10jCtd+jutu9jODdg0mgTyaSdUufcnIcc6uWpX/MSsWaSClfBHt31mk87lJIVbZmMe10XAMGBgx
u9Vw5ioQxCx+9iSn5l1esGf0PHPbzWRFQj1fOzEtBEWeZUGhLbwEKTc/dGSEyePbqAMn/gygPCta
+sbTlAzKZu9sa7oc0NvYS0AcFYt7GJsH34tYJttAwb3jeStHhswrC4H7UfB7VC3TeYyNlSen6Bjq
iuYqcmOl+6O9aYjqrObI6o+xyWbAdKMz2fpsSxeDs4pM1w2QIhlBVpKOMMTcbyEHSanWrUHJcgy4
MS0sXaS3FyG4b5WvYiMML2VEqqQcidGWwGxnzrAPDJScIwYGbLyVfaY7/QuvXLsdqOjd1oApF/Ye
YKsopRCUqezxtB9LXTszLCIXCg5olI78w/sJYQUHOPZsf+s+2/f4iX/ZM9pDX+r9CZdvc00m5w8g
CcQc2+DHyR7fOEMnKSERzfEvZuGll9CQYiXYJOyTPPHXJK4Z7KaJRtwMuWJuaJz7izrwsuJX1Epx
rVQKpx/Tk2clGIa7JEiohDnUVvXoOByhbHdtVNR4iJrrzNCep0iY51qig/Si5D7N1BYwJrpN9hrI
d6BMZ8D3zoRGSqpzNJZgukZL4FC251RwVqJZb+8kx6ZDC1jkkiIP9n0w91jSWxdps4W600rd/li2
z3UjIgpuaFWSdRZuHNYUhZv6+64gB4Cxvl+JwjJ37DeCui2SXd8m5dH0KdLwPS18ioWygSdOsitz
W+6btzqf5nPeVs/6IOkXF839RzrF9BIsHGXPwfKKS1LpxrHhQncawuWB4xDxuAZZV1xNv6DJ+meS
M8QTjqFZ9YexrIf1aNjPvZF4m2FZMK+LOlujhMAEZHBSDVv/t2ALd+DYWvAz4FuAJmM40bQnvOpu
at5O+MVrW4nsuRN/CImwsJtceSQ+kIHC+O906oEXFfnX4Dsul129ARxjJFcZdLshB2n3sT3TFhBj
aJ6QALYsK8y1leGN5ECFn6A/1QZ6Q0uvms/F0l+rKeG+aPnjydbpe0mlgcXPNfA58E5J8qY4eYO+
HvpBcPyl8b3tQ5oCovrmN1EQdUaE4rZ76SNn3vutQaKszEgnNlzRBo+5MljPWhry9xwXz6l8iJaQ
WcpC3ML0qTnxxZ4aoU/NyMY9K/Bgxl9xTuRVqe2OCbMmRn8ZbxvkcJukbKkp07N9B3HTeE1NwrFe
9hy0adgOOg8UgpWaTZEoxdaMbk3GuqSlTFtHDqaKlVze1hsnJxsYNY6PHYcvvUmd2uAtC85llnJu
1MC5w5FA+tusu/KZZY076g8cLkNKeWbY0AIosSgKXr+jXPGa04+yEnJXQ1Lws6LgtC+Neb1MJBoq
0i4E9/S9GXpvTWup+pnsg30BohRA6nHE5GojEGFgg9ueg0X0lsFrXfx0OiIlInCvRZwUascInK6f
A1yNuOXbLNtKMeOQK6INBTbAcEgwefxjlNPFAJhaL1uZTq9m743A0ciJa9pzAhc5jabfZtIUezKw
VTBKmCcShhTMwELUwI2rgQUGQ3dtTxVp8jzR0kPVAYKAoJ9tLeAZhyJ2Sv1rWP0pbDLApe/Z6zb3
rPfFGV7DNGEc3ocnDUSDXyH9UuS94tFuo5E6h4wiG9VWey9jYyEHyBfYhbscWMSmw8BeuWVWSfVc
wLiOJh3d3zMs8x6wlydduGcPkqCUjBm3dyYNZO4w1DdrQtsaV/KQae1HPjYfJf4p+NlivPx8Kaye
yjwn2cM7Mew26JfgTg/ucM1kQegpTU4xOxazwF3hevXjaBaP0s7MlWwhFWDYKBTMnvSEgbh20vOF
DV/t7OzOdLaAl/n2Z9dWszWXfoUYeCZGIpL3+c33j7XxyrIXNs+G39aRTVB0zJpp7kDoCfZYBaH0
0NwU0dPCm455V7FGaB7vhUOpYRpaLJsmKm35E466/Oyxbk+8DSAWWVOSj8Pho48Hh0Wn31B6oXFJ
jKdd7DgVH1TrxZrli2+VTMjtjiNn5j4NjLbIwDy3tUGCt4reGr1lccaos8NvK6kXqXtUusl2zLL7
TCmUoCCxSa4z2r/JENMXr3EHrztuIpu85TZKLeiApn3PijlkGd1bNzFBgfAUBD0arXGjMQ4/atwQ
+Ud3ANl6CtTo+OqDrsi37BVYC9Z+cq0ynpTWqP6JMka73Nwl/WdrOSNEi+vPhAvgWsNWa4R+h020
FoSem3Wtl1eNRJVJQCWj1CNmmbAGj4TsCJnNdGV+d03/1ITmeXbTr4kVUbxAQVWV0IjLYuaSvXkg
LAIcRS8CxcoMtm2IZCv9ldZcGUv35IvidXHti8lydiB3skn4xXnMXK7nDvRCa8A1lyHCTt6r1JRU
aFpEjw3IzpjzerXyps2Y2V0DJNG8VVXKjz3Fh6AWoiln6YkJNuOc3Drq+kiWm5X1UaPbmpBef7bV
F5Xgagmuv5jyO5rM/MCj5ETXBpQZRAmft3ts1vO9JnC9LkP6pXOH7BSeJPk4MHUnaye+pZQv0WPf
I/coRr2+/Xxp/PwzB2XVMiu7UpBBp0wvMd6KAaBf1WfWzOi2Pt6yw2x+yHgxf2O0KwNpNCGtLWuN
p3gwmFWCV8WsTil4UGqanAgjckbnjGo57gdevktaF66VUkk2i1F2l1aRnOp0eOF3dXrQSYztNLOj
+rhj1hUxrbyMBvZrn/Fj0OrecktHy93nDknJn78snVK/lXpebwfPqo88UArpakddWusm5HsQ8XwI
JvSqhmMX56GOBrpiOWwl/mdSlJS6kKoMstrmqSZtZqn5srUkJlSNhBNtTJep6D70wdY3lF8GRZc+
j2WuE9NyYeX5CCLYxNDhTP2WWKW8MNvfjh4fSHJ+9c4yxWPaiU/J0odfbz/A8fteLUwUR3lhf3Ql
1HsomKSgrfD7vcMmLtCp7jtm0n6sCp8cMTcx7F9Gt9FpueXhPsFEIzieCH3HpLfXxMq4y7SvSPvw
uM6zcZwTycI4S4Mkc4tnNKg0BbPI1vv6gXUps2t6vU6jeYRfxmLc9zfBkwH7c3jhIMeGgBaxtVXg
FjWSr75njMiNiwx2TNUmQpZt64c36N5i7Q1ztGkzYdCYB5OYhsgjOZ1M1sxJq+DIFHOiYb7O/YBh
1irUcGrHHDmZeHUroYk/lt/2lzxrozXCop0fGzeTszQHwumvbZVvZZu/63R/Fu04vzKoDlIxnsn+
fg6NNnHPSuEYKAeRkcVDa35gdZqObbW1gIEDHQfKyeOV6DjlZUh82s5UAeOBH/aFw57ABY7FCCeI
nbcPORfsrbvkj/VoIWkkfxLn88s0SmtT6mzGQwPfKzrzB2z382qR9m+9bfi8NMN7Q3F6o3EHQMW8
45+LcGAsCCws3m9MHQSCoOBXelpiodZ5v2bWcObDba3m5LWQdghwdxAZYCIo+l+Z1GLbWNED608E
QFl3TmqdyAY1TmgjCnOXux0VQm57b9mDrXyt++ro2WHUvTza3LkN2Q17qekUkNjtmfuVITmrLK4p
AmK3u6Gk9CPJzJrGim/mwRwXFsTmk12RQyWDdsE5m+HErDt6I/157U6CWuAxQKnD+lvDXMBr+TxS
JxKkY/jOkIU3OpSE6btvwgCphuc/pezW7Tn+ssLokM5GuU9EdBqBw5jX8eYRMjuOIcsilykrV80x
8BeBo7+PmfGag7O1h4yq7zjfO1b3bFqpdyKWoLOBK+nwmtuPMmX3BaQ8qV/bZ3oJjD3OM7XawRmE
/SMYEUpsBJlHmUzdcTbRW0Q4c0btPlJLwUUG7VtXktsrfej6wuX9oUe2fkglb02NTEhSnhua1NZs
QKgmQwRK0HNF9rHaNk6sodRhB9BtY8On1NnzPtK5HI8WyNi6asl0VzNWf/LR02YAD6V++JS0A6JJ
L1unmF3WNA6QSbRqn9+epuF7TOC9JKO2LhxdUC6B9WguSBzHESUEKCyfI/1KKFsnsKCNsN24YSTG
imQ0jnUy06TWmxQh2O1HQnMlvY/aGJBSTPhjyug6AK967M3xkDSqT295aFAAkZSAbFyEDTFZcoJB
InZi7nr1TNxs/GsMT/hh88p1UBpGkb1JU9Vs4RSoIl/coWOSzTosbp5qQZErDzH2RnS1P2c03HuZ
wZwr1tJdUi55MLJ73QDx4i+KHo2vSkB6kj2RAzuFcqAsrIt4qDO//5s3xrc18IBEO0xzRp96xzH6
DdrdH+B+f8Ukb1qHQYXoSno7m+qHrSZEzm0wt6N+a0wLItYWdCVJrFtJiIDqrhVSUsl/usuZ2YBW
iNJstuhYWGSOqB3dWnh7h5WupKySX+Zy1/XT31aI4aWZGqT4FL0LdCfrmnwQTtH0Fvf8uKqYOUpk
8yCO26Q64exs6Ez3EZMmzq/OlpQjhalSedDSRr8Bj4NozZGf+Oj0IfUspgJNXNlQYjmnqQkJIL8j
Ux7wU0a/2icbmgEYw3gh5yqaBobKe5Px/Di5JALAMnZVfi6kqVw7DAO4PIREKwoO/PwsbIw7VKpy
FjEdHLHgj3za5ZYelxeqYHhipNHHEMYoy+1DRAa/9RLy76J4ajEQcd0BluZy11qQbfrI+Ah7VUd5
SkAgiQ/Lkj4US+KykNWIxrYA51SVa1uSgBwB0vm28FmKLV6RjnrRz/bMNkffjVP4OfIoIfNePlBQ
5J2MTqrKvTnj/FRuWvLXW46Nr64u8NemOFdHjr1SByUmJjkMVrOvfMZhPiB86YvbIrr40vUu79Vo
eM7f7Pg1zENGhNyJM1Q8q4pJ7cFv0RBkPLiGSD5HE6rMkPfx2ujiTzdn9WFP+GlD6kaGyv5jk3mL
K/GWThrgQkTk2q99j43mWhjDKbX41kqdqi4nQbcmcA4VWcpvZU2HYPXKZe7biPguZTbnDBkOe4dm
101WjH8k6zmbWJoTQskZFeKs2iAelPCCiPrB3We+vWPR1x59LT80hZcwBOgfIm4gK6vsQIF8zT5R
onoaW1JnRjQSe6TWFG1mAeDuoO6bXOKvhSPg5Ds758g4nHmMFodi0jZMMumXcvMQppkBVGlqJytr
PNzBHtozRA5+MqaP+DT7DYtpFnbM6DhX00Ll80veZ4cG047Lmauw8o2ZWXxuv0ZKnRY8qVuCivuK
6wT9202VOIdJ69tjN8M7QvXx50Csyv8UjbAOza0T4CCJmTMRiWsStnSUWSQ3tOXDsMyP0CvawOxV
vHDCdRt6lK8BqVdmuHdF/8ftO45X8UCgPcYwrn3q0h32GmfSYG6ZsunDRSAX3eb2Zayy7GjTMW5m
7a4Y0Xpo9kuYF48lwgXeklO09inLDQh4+EW0g213Awad1KwP3iXykCyN0tRpsF5Yu9bTtU/KeUM1
YoHf9GT5+W0Z0geKdiNsK+VL0vFMG1MgmEVreR1ZuGW8uuh3RjvWu2biiNn58bB2LTWzRe7j+m+u
XeEWKXkODktBbMT9KCd93Un/Y1BNwqTw12k3eIG5GGfJxVG0GPlMVSMU6nTUds1j09AmScKEBszC
ejLNUHtMeNyeJmt8j3xuczZP3IHxaSf8l0gRfA38SOAxOYiM8TO0eDzVdjBJ793RB6pMTfNJSHmX
mnnXRPVQ9iqtYFMoKvqzLKyb1oh2j1Rpr/Nb4BO2dx39ZeLyvern8MzPkSqXiBxJ6K6zTFWEOE9O
xcgjR/w3+LxdEyh0J+oeqQpVJyFmccno8h7RSc27NZNMn7Wvr224acpNyYuNBHAxvs38TZJ/oj3x
KowvS8Fl3a4e67ZAXmt6+qaIh6Nhus7GZl9KPAz5BmVa5zI36IEeKdPqK1ucWYxrG8+kddhywjWz
BUT0cX/7d/bOZEdyI93Sr9Lo9aXAeVj0XfjsHuHhMU8bIiIykjTONCNpJJ++P6qEWymhW12168UF
BCmFjMEn0szOf8534DvcusBkAEyqG/qGQm+dVFiEDBzsN5ynzpmZ9aewihFhCmINoozXeDkDfMzX
6EowyVum8k5xsirZ7jEwUnhB36ZOs+s0ag+ERNRaG+wRdfhcCByZMo6B0/rdNU5n0PmUj3A/WJo6
cATnNMJT17nuA0SGxEYBhBEBo6rGXJeWJi5yDz8/lb4zHjvKuXcqK576LK8P4Gd5G/wGbyWaKbCy
R+ZCZC3yyFvhHB42s02ppyOOwFzMlSq56orMJuZSaDz3J1DMxw6m84j6sKKgyT8qlOycYTTGZG86
mbg2fFiUeYBBYLC7SyXBSZaMnTZtWEA0RfpBg8Qbcm56l98L+Y56yoy9ZqC6ParFitHdIez12wJH
vNLspSOzqe5I+DLxwDpILHCnR0idnrsURDClneN+ExjunTHnm75jIAHJDvAM5GZKTBkW6YL9Z5i5
/VaNJk2vWc31kPsHyYwfK3+3LS1sziO/urKwokwgD2du/WAmoeDPY8TxKsUM69Gvp/AhMm7Id7k1
PMIJ/SE4uF2HEpeDMR1DRe+LYhezdaTesTUnTlVKsgDTV8C9ceLYMPXGcUwVIzYiUKiW3CEHWv9E
gYGuzjj70JBa0juL3WrVZKkCx/pCzdtnAWZjl+ezu7abOtmD1PoJW0JwYRIvy1uIj9TrLsEsWZ8n
CMlNU3vP5DXB1UIFQzKpb2zlwJ+sM1pSPDOi1Q84gkQNe8C8uaHNY9cgcB4NmJjrIQBaxNTiIivu
z90QK8i7GOFEF92ybz2PRGkwre9Ny3qBU+hvrao8pUtJTuiRMOi6iJ1NdQF7+mXUvMuG7xyqIHth
L7nk7KYVAZP0oLNoSxlXvmKxQ1Fr1wWx/k0eeoRtXUYXZBYxbj7aAYPODMLWQRjG6+++k4tZ+Zob
HDNAfZBn6zkvY/RydiaRbNeqiTW1GPUN4jmfxhzurl3RG8PYIfUf+r78PW51WchH1Lj0KMCVZuPh
3eHmfHdNe9Nnejdy7uXIXB0bRhEri8jZ2jTEldWn2ylc4GmTuZpU8A3H6cT4Sq9CFhjsGRSPhJ9h
m5Hm5gMzGO6nV84f7Wjc2WH3rh0Ugh7hidSX1BuNlWga0hsruqeowAHzwUKMHfLdJSEsrGZ8Q77Z
yOUo3LiB+5int2Upc+J4jjyFODkPuSPTTcNU895v4jsx8JyYnXg3ksbUJa6zDfP5yWE3dGiS5WUc
yal5tNVfuRwjVvZARJPglHFvYO7IC26pbOWOTGLCY6CguVWOPmMhGc+//wmFdDz3sns3sKwf/vmX
iT0Q2tYqBAnUBTeE7EISfAamofnbZ9sLy6ku93HvsH8du+ROpgPWE1u3N6WenX0VvHpeN1x1nOJ2
44zQaKksO9Y1hyP6VPv7hEzGfRwnBzvLIKEmj1oE3bmatwN1tDtw+Dh60io3DyFZq5XdDZimMN0S
drgCaJldooJwkBEAbafjwkZ84uocoUUzRs5sQh/YaJMBxdNJRxPtk52HGtKDWyrMSa5OL6F9cCrD
vowqS65F3p27urUvBM+vGz3h5Uy8z27W0a43+12g6dyNAYQPgNrjyEk3NgPlaiaO3zF97XHQrbU1
bElAkGAIvC1Czbmuq5uqzuDUwjH0pMMNcoAJkFrVcYCguLJ16d+myfyU6cK5qY0ouwOIdW6Y9rjD
aBNiY47Fm4CIwbyIt6L7ZCZ4NCqf5EHxnhUu+eERBE3vlfTKI8WqMiWNzGx9wfcHq7zoHyCpvBpM
acI5L3hlUKOzbPpqFTt3rymfpnbrGTQ3DgJK4qhD80jJIACpDl5BY54yA2wEZGp6oYhrRjLde3Rr
sjwFR6vvm1XVY5xHO4ByGNykmkUke57pRFh5DgVFgzlQ7cUROm2wOCaYMlV35TkK1Wow6MIcH5vG
cUg3uCRyM+smjPqnzMIq6Wh3ODBSxRzRpLhwdTXfSjzKCCQ3dJwCapymbJ+Z/Wuq8/s2H9SeKds5
JnB/6MHarKZGs6km2Bx/wOSOd/i4CRR2c7VpE2Fv6L16DJy5uWpAY4TZQ6KtEfs66r/fWzWna6fY
J7rfkcF77MrhIfc6xb6R9HA1MM9Mei7KkNfc0A1TA8gg8PUcWJZk4XA+GjVYWQ9mVOAymBDX7FPj
yxgEw9pBP9qVCUNgg7JDVX8MaVvcV5w8hwBzFb4u+inNy4jraG35mOKdgFJUDzFslxU3pBfYYxZU
gM9xwlpsPDP95/BGdRSBSbkhywiItLryqE82DcQ0+mGhi3n7hmP/yvcGQaiwXhpU520J/48K0R4c
QaboAKm+RLQAOlDPJkKhuKloMrFZ921jaQxJCrWzBLaKodx69GSsELv1vtOzWnsWrd9N6nKwQjZa
2aVG4euhKAUR6m6Xpsc2xz9hjv42yC11/fu/lJyafU6L9jqRNFzUgklX3Tp3sFOG0yzUke2/Qofl
eAsNZCujBEZKna1tQRTOLuTZV++5EzefSRATHJQ37Si9ta76VwwE+bLV3PWR9zKNPA7LyT87yyDk
wmF/W0S5u1Mi7896eBMJKkgXTaRRNBgliT1U0SQb5jSqaalRPdRJ+aV38vE21GHeEQ4ZViEnZXJY
5wnT2wPZ9J8BhMEMVXoVObm/N12suiL4VG237IRMtauuag5fPsirFdVn/Y5UBndpwZxKzdXap11q
ZcqBi18kO9WxDXPSs4WQTQOxrdfwVdhFRHxGsvkerMy8xXW7M6PY2dYZvp42x8TWC1rwSpfjYFvz
vxM044SrYZMv+FA7ZGtdVq295TaMIuShCYxMuHK3fjdd863Hg4jFpv2K6uhudkdjCbk86DTG09In
L0YDUX2pH+Zlpd2ZStfIA4CdGyFlj3odNryDrtfPDwLKI9qga1JrACGcqAnrFqLM0bSele6gMVvz
jwCvJaZvmCml5d0oWTzkfoBSD/51Kirw8gx1MeKjxI/ObUbaVcvgdbZfLVd8En7iWTZQjivmNitb
RjdBxviAsUC8yZXak/U62w0rjDvUFKdUYHEi+RIyDokEytglTfWrPzOdqEV6naXgvqI5AhcQffcc
51amkHSDpc958B4GIee2yn8fqhTfvTC3uWvsuEvCHjWsBjl5O/RUTmJxGV37uuqKDSG3PRUAZ+Gm
L7GBcit7HmThwbwVhGdWnoYPrLE0Jd1Mi2ih32t0mlWtLqGDjFXK255ca+w7QMWYBmAmssv5xhME
D3p+vFLu0mGRrU0pz0mLhbdBROWEcABSuVEMZcG9iZNIjIPtIyoNhgNzvH32oycf12TPkaLHEekM
Myu3KTYEph6LNN33AWZ+xwwWsoJ5rBIFltB7KebwqlDgZ2roqWYv1/Q8ina+r3VISvwUA2+B6uCD
aeUoBElUvtm+9ULEEfaAFeqNcNqNrbDNBGbyLizYzhEtIvUGZXVTJTnJAaO9AvLAJbKp8XJutdkd
SfXgag6TTxHodWU01HaP6iYar4vCV9vZRBQdQuMxo32PCdIirkwZXzgCf+vjg8yCfYZdWQTjWeAj
YfIWs99yvjr7vijLc2c1142bsoG8hPz81JF7qzBTFkJnmytqbXx5Y+MTSqfyWASiIsQLIcagSrvu
LWZ/6J5Rxm8OIUfzmcFvkxoxvo3iGAgrh9pZvDURBRBOTKpow6533aNvsqRwWTsMuMF0eM+kN+h4
/XBMKgMijQc2xu/K+ZbDQ2Cei2WeWcOAw0uRMOSyOBqbBzVznmZNpB3P3+Ux+pdJgCPLhsuQtbc6
SJ/AaaMeM5hxtbFRTXlndw2JzoTeTRAAENaAJjL5xOMCTN9NGBQJ8GddQtkIuwYDisfUhfvQri9N
DwsKn967aIeMEldKR+YeL33hjvLasEjSukpe+YFzxdyleux5NPspITg8d9aWprD+NHrsnkYyeUdl
intu+UyCpP9c1eF8cugqyEQEANl3PktH2DvRuU/cItqTYGrVZD2PugIZHXjFecb6sWaZWqaWOjEf
gSZe3DHhgCU4+ZcHeC9QiHp4eaFbXc0WE8p+3CUlG9IpGT9lODJnKGdrUzZtxX5lE6eQRDO1NmKy
96Zd2fsE68taqePovzjhmBycUdc0HQ7ojkKjMxTtk/JDsW8GK3/qUvO9UqwNrcIyF5oDZoRAiYPp
hI91AizDEuKUQ1DGo0Cyoq/gsEyEktc2jv0NmclpNUTyxh2/a1zkD1bJVLPx5xO1TdDxRt8nxkJX
aBgi5XrYJ7PZPHdLoj9iuDHRBQOCg/JvYTPPxMXWg3VZp/UFy1O3582yP0OXuFVrmrdRAhmviyHC
V/IiOfddgdIVpkRdIGs6Na3Y1TZncEIVLfbCYanYnOSVWZ10NsjrgoEE0iLE8jnZcTA29iQJHhlV
G7d91hz9WoLCpUwEt54gDZBZt2WEG9XhVWmm5LPJC24xoHdbNXfnQGyCPs72Qd09WEtIQiYcDhtG
7lk+YuqOsKVIitQRHxoSi/lcXFNcxcbA74oTMqup2WS7lQphPnPdGZalTtngajQ20GCBGwHWgZUc
VT+zsjxZZIa5NsXnmIZf4PGPNaoXI976wTOHPfyYtTsQEi6JZsCRDc8tae0msnd4IzgzJRhfTOuo
WZAYWj9JHxmpua6Wc78kXO9fDeb8SebgmcTPCFwNCfze8PAV4BLwbsYUYZW2jnUg+rVE89q5IAQ3
Tpoc+/ZFOxj48kC3mzgI7mVe7393p47CNWlaR1V1RfEBTfboWuqcdCV41WGi4SS0v+1m9rZ1ExRb
3xJML2g+PQ45pE4xUlbVURsMpXpfj5Fzqc3iHI4dth6beYIX8MEj+ZPse7cASZHJn1PecCJNS1rN
HAx4mYcnqD0Yoi/2vudRJGBKigCdz6aYgoPHAXLlp+CwFX6Gp6V9h8lEue6cKXlNhuHFU0xc+3y8
DzIBZiESe4a4bL29GOWDXpm9YGNdB054qyj7XTfIwcc64P1kXlDk9vyAP40zpN/8KMHUHAzo24Zc
dJeOJTSjKey/vfe/O/j/H957y7RsO3DNv/Pfb76JwP3qv//nN/0XoxGv3+KwD328+L877f9gNPq/
hZbrRBAcI9sJ7RB3flXLLv1f/9MOfwvDYHHuW7/DG23vnx788DdkF77L9HHO8xPtf8uDb/6V0Wii
3tqR61q+42LCD3m2zdfHvWDHAm3yP0TFeZbHB+qJcFw0kF7Mog8NARmqYdyc3fGp9OSDWjBm8wI0
yxa0WdxzeMooStly638cRpru8TUZO7lA0ThgUp+8gNLiGGQaFrbbicZeNnK9etJx9q2bQD1ZQj6G
9FZwuSa3KvOw2eQKhlF/b0vJbgJdxwrHTT/eab9iBlP4jOHj4twU1TW+Eyb5DnRAmdCIEtQX2lqm
u5Qe5RVHzqwdostQ1vnGanVwEy5ip7WEfRQ6sFokgcnZGIztW5i9m8pVwXFQ3idBNnXD5+GpY7v6
qajcTttNa6kX4KrtnlCOs50h3outnWF8neLxZkxwSKbqjeSFe22z48kFuNiBE3ddDOStGJSF/QtH
RfzADtwG9pXT1sTPlkJnteVXFbGWplG/8QdnUwVtfQnLt8z3IQsZztrSSb0CloGAx3krbi3axZvu
2oRIxNhG8gxSZ1fU42uQPw7DdBwbAEujn3zYgU5R10kORwwj2k9GuQCLDNmvSslOY1j4ZUVKzFkt
TLMMuBkVUlAPNZvThJPSWscXsZDQbJZisbDRooWSRiXdtly4aah1xBB6hvPYzHzCipcxdbqrodQP
XQp32ZPRJaTRaGVxOr4aGfKsWxGzAUn6U2G77irr7XJvmZOzC52pwm3PUhxXvVqF2NVwtOf5dWaO
/TX93zfMu4BnLZS4aeHFWR3kOIPz4ZZYAkQejFUnKglvE1k+m8J79DlSUajiql0SXQgJfyeYQeio
0ubZTjk4R4k6BsxhX8ionmxH+qcJEMQGra7bhb54GS0G8wDwsEvFL5Hm3YCMly6MvBbCIO+IPCGW
Vdt+IelxZamrbqHrlSwb7uLy7mdMG3LwzuXC4gO4kDO7gM/Hxu7eWYh98F2euoXhx2i82DcL18/t
+z1BaBdaE8y/caH/MZK9Q0nC8A8XcFwIgf99S/9XbulcidGvr9S/E9j626jXv5bmAonrmJgHuN/T
PmXbjsPt+P8e7rr++PGRp7+uLv/HH/BH2Mv8zbFDoL9Mrl2HtYOw1R8Ljf2b51jmEtxy+cOymPyx
zjjBb2bAIhSES9rrH9+jGJyxBDk2CbEgdFlinMghnxX8O+sMbOElywXTLamrhVts2PwW17UZeP15
gXELioUsgjiHQgflrufR001RFc6FkjQwAS0LExwI1ejbgDo0pIHcukwmaerOm8VXwwx4V/QNtiA4
ING4llU4ITlYpbrGAVz+aLh/gc1zx+pA5nPAvI+/8dvMcVWVTabuiMq6NKhlJVN7aO014l6TJIZc
l5C69pnscABYniMcDMdlRV9BW3v9vbI95wRiDx4X3R+HWRaM0n0dFVswC8lVnmvze0qFOrROMbg3
Gg1m6QVwsitDzNDoS+ZH3ZqqpjHapSM3lC2alaIYqLGy9oSH1L8PKggY69RjuzaWcXlAoqRPLTWN
HPUDTZ0Wd3dxP4O2Sy5RpZvrwEtySDUzwdEI5XCJi8pMbEqQPSBR8y64x5JL0NXLnOErw8N+iuiQ
PBVl2j81CbzBNhT2Q+nE5qPryvbOCKrkdo5myLS2CVFRB9huoTftB7patr5AGD0ELAo/p9prYV/G
Db4tepR2A/JJz6i1T7/MvrCSvRl3hb0rbB8eZpnr+aphyvWzCiNyw4CcNl6dw2MUmtA/syGj/cJi
YL6WydLnUmsyNJRwR/Nz6WbJUyMtviqJZH7H0xd3Ug/tmzYEJ0KBInKcOEyyyUgG/ZRONE6pUVM+
EQFEw+cZmE9hT2PEKvI5PW51a3evU5z695ml2z32ApAM4KOYrLTj1Wgm6rZIQ/Rh7aHvwzy2jGf2
zx2cjlQSC5dNt/ftstqWGFAnHBMmQWxf1eItgin9ltazHRBpyhqEmzRcW70TvyRlPD5CJIFmqNyO
cEbYGSFwI/hSdSN9tQ7agQXYq/KJshyrjLwbv+UMgim8jdfdlFUYF3KJXU344M6u9BxwIi+ntsZK
RvzR2ZVUjn3DdKI/M04DkJtDmXnN3m9tst1GRD37Cu9v8z5j9LrCSKMOfgmiHY8xq9tK2TbeKzTB
Uh8C5ovB2nCi2ICem7g+OZ2eR8vpPcroyMEgthp5PbNNEznkmErlxD9F1gTTSQK//Najam7mQswU
QKPx+OcW0z6AuJ7xwAHBcXzC1u7w+ZrA3qi86b8LQ0146lMxvPQRQI2VVcBtWwcNC+AhxSpi4NZP
kxvLQOhFK+yj98GPS+s6Ixv5Qaty9OCOsXcc6AUhkyMIklXgxuacIrvWJrtjFSB5B6eBfw1BEcS+
mQb7wZst3MaBvqoKpKJQDmJVCZxyHIm/UNHvqrKl0oQVHh+TT40KNdjLZu0c2laypbb+gycDB3Ci
sv6HEVvE6EyE5rYREHtbOA2uySwWqhIbK6u4dSq7wTvpLladYDjXzpC+J4Hd7evSe9O9pvVFatoR
Sk1ZeDEM66JRZBGiFsVV9VTlDgMobOrqVlbXovia+bgrDIo6DJhE8HSa65zgwFJpZa9cq74kTZZv
21K/MQEFv5E27q4WWFwnewQv3bhXo5zPXaEPYZpzVh/gnQz+oBivj/l3YsTldZrLfbpcoygzmKsn
rEe94cAwwTygiV9el7kFKEoa5YY9362Ds5RRS3exhZqvVBwRoKi8EGxC7dX7Gm7yWVk0nrEeNKu0
0/pY+i32LVKLWy09emg8DdbQia2NnPHw1nbpokdNvblNSu9nr+Yn6TSScpzxelDuhaTyxutdYJvY
EP0pZ2cZ3mqBmb/q9kY1fI9ZE0OPCLBz0A48hXfBRBlfh4442s2rjNIfdJLe+DQ2TCFkqBFbxaiA
Dsbp4xAZ3B0YxBTZK2bPXex1TOgo0dlRy/sKwf48hBACPC6gLhzvLLSfemoOVsdOTQPbEQfshFv0
xYjYDl6CCo0eqXXfttxcQwKteO3aNnrVU7kDsvhOzcYh5XLE3SqfnTA9uxHkk4bhkI8h0TjRqwsa
/Sqs8kOSCKJe97H/3FBW1I/hXuSQewN850Qdf1jU/PntxkM2WDV9d8J6udJRu6m0cfICh3ZkzYd0
CFlfXevKoy6mgArHYBkqlqwZdKbR+xZc9ZFn7gWQ3Cg3uwD62wKBY8+7JBDuUnVTTlcJjSYGLZ8M
GbEDX/IofG1BlOEoerepU0WqM7BD49m6Z4m+q2V1L3V7IESLiSNaUPVajJsikNQ4LUaUFAqzldCd
PbtMyar+Z5nljxY27dF7LwJo4+QfaV52obBrdu0rs7OsC04TtPOG51fOA0eCMhj2UVkH2x7sNsGC
uF7CmAWudfxMfYeiS9YRbJpX4+mVubmNFRghEcbOWURT8eWnZEbiHIZKCIJ7HbcZQHwXl1asi2Qj
/ITUj2n84L6DIoQThFoUDrG8e59Eoaa9PfZbUH24F3LdNK8qi3nfejeio7BzVf9hd5S5mmVnnPsg
TaCGenm6mlB33lUjx8+Z4Mw9htNg7/HanAoVg/lyq/ZliGyGQIYTD8ek7qvXGkPqNnAWOqBmMI3F
lolF1DGOcEJLMNLOrOTKtwYl2ASF2XuGMnZVMHSGsYpz96VKy+zRyueMJ4ChX2KcqTHHDDbR2LVw
ZjgrruzsAqPdkMpDoCTRY5lipTJzv/3ql5AoUctev2Y5NTFHx7TA6rNkzNi7KY/F8JSWiPZU5Olv
+OH1Z+E5Psj63seIxd6P5PIg1YtVu80r5azowxVNkD802XSxI1Ao74HDuxJgyGS8zlES9/hNWM6s
gPpLlVlZDkDO6cRdankplV7NiAEvzSaoHPhZWbhqqijvE2yZ01NWmlOwk+aknEvTNpJ0ROW9YXso
cDbLXLDHqYpzWufqbUyT9Gdrl805jKP6vp9BOmV+yZjaphV1FRR5SPIVi+u6SPiQxZPVUAxEGfjB
ZbCTbIwsCrAYZLZUazmVLe3EQZS3hyysxW6McMLrpnUWw0o4MZ3pGks8uE3f7IVbJLuxlvzOwk6e
7bpzDmbjwPaUoFkhyvvfE7e3n85ImRGdywVRvtBRlCZiAqOBKdNPRB8SMMXuAEfRBUbHyGzw9L63
LQ/kn2lbuPtVSXaLfglvF+O9YlQ6Asgm04hLdu46BwMdw4E7R/n2S0gega0E3RCAEcpU3IouK9Ds
BVS5waWuofHxvcIL5OKo5t78GeW0IaOpMtRrtAUszE4PbZXG+7zvp/epSb37KJE46/kswXBxg/hV
JMxhGTUnTI0Tn/rkuYUz7rpufisHQKLEBeOPtDaqe0cIKTdaZNz6E/zeuF0HcT+hadQb14iNb2tM
gKC7oUUscWRUHa3ENDgXiQv30rlD8+aPbJ/XiZ0355k34qpP+4UHUQzVpRLKvlOQ+Zkk28nw4HtT
8uCWRXivQ1hGDcFQ3lRLqFuzKMaDUYTIWEZaVjTHU9gA9q7hJqa76Q4Gp9iDsJmvga2nr1bHp3AF
EbR/n7oeXabvU4qOIv/LEh2T45Hx8fdAee2eMXZ019pKfY3wbW+pC6V+11KcBfIZmirlatZ+tKbh
nPieeIhqP91N9iyfZs8O3svZyaY1KdjxyQdaLhHVyuQ7Ttv0UsaGc531DUgEMvqQ/Vhi+Qx2ODOo
/uzfBnfiRjK04YPhOgO0MjNO3spmcrlgG5qTDeIZ70bZimFVGxjGmigjpgDE/wJMtt40OQ6QIvQU
d2zh+TdBoqbPiGKJehV6DsQATFZENgBLdY/RpFF/MirhMwB8QMGxUUzTXYgLaRdMnn6eXXSjoK3K
j8j2I7Y5YzHe9/Wsnz2nCu5j2THJtsny7Bnt6GsrSRDqApxdd0I6jBx6RY4STb23sFrUCPfYX1Mp
TvCV+3rfd1LGx2GKkmlTGiFe7g5fz2Nu9P1DnsyYanGescNhoMzYCofJAO8NUQsfbdw9CPJAyJLu
qLrNoDHvrMPZxNLc261Pyy8OhzfdCSj63RDRE2m68XgSYFaowev89Kisikl9bYvuI2EDjFXfC637
fAha9Lawp2SzpCL4koTcnVws7/failxiq5a+tx2h+DTRUOzmDuVswsImulKeomCNDVNF5CJMqBDp
2P09lERXkg+vMTQyp8FB/hZ+5RDv9LAkUwqbWr48d+E887EPiTXQ0Dac2a6xT8om2M9sAxm8O5VS
M0XYmlhumofip+7x32ymZIifevKNnxL5+3vg27rDKAVyrmQkwj2/nWo6ZwjvbeFrFrTINuk1Jozp
yWh96V3HrR6XUCG16phszbNTh8x9FtYwltwYb5bvq/gj4nx2b1YImcxA04hgNqehYjs2dCggTkKd
ikIxzISceEKreWjrHTLDwmWjhyUBKGHWH07UNja816TY5nY6PfUF9AUndskJVbDvWMYaiVOLj4S9
jss2vQUbmm8rtjHxZvJVQGgVABK+WzV5zJqTTqbXAI1IR7KS8jAsNqIkJGpQvDJsQeYWwr7PaVXG
yi2sAhGwGMdb5nYaUAVueUjtefMxJRKnqd/HpyiX0Q6HhkEOLgXoUdQ2HymORe7zUEu+nt1bekvT
pWtsYqNkCG9Bk3gccJ9xkk8dvA02oom97xx+Ws0n72sq8OGz2lsJYDlNNAaLU3SVcULbWm4X/nBn
3V6b0DvXYyvrj3Im4GXmoPs5gjnTS4Vwv0uqzl0AxuYr6Zx85wmv30tyBQksdnKoxKSm8RwNLUck
yBhU7OX9vU/UDp5/Mp2lY4MYA0AsyNO43k1g4vO10GrYKhRZcJVUFm5eFVaHkZPk3hT8NbITUy+V
y3fe5fhjDDNyfGkh3F3Um/opUXVwl8yWGungMZIFuRMo7u/x7ZR21psI+vk2trqSRIFDOkKFobxF
8oC47Tf5FUWezglzgY3FIBDevs5N+6WVM3fvxG9wF7Zlzz63NdyLOeDVIxszkb2zhnDahXlPzp9L
HU+twhwRjZk659bcLDdXb2vDRgQdbrln/AzppphCEuiJMxdHoefsxe/y/rtO0nDH3se/9f3RfWA5
cnaz4U2PtcIlof1agXHI/OGxNZqEg31o20cbPj9IfUvEbz5F4q8kpImvR4ngku+HSKyKyixvKlbT
EwE3/3bgMIUfJAwxmzu+mZ89IHOcJFJCIfgvaFFh/nuRBVDRjWeWBkfUPjjSGTkBHOyz7sFJquQ5
zQx9iYzE+/LNqbvtemH9bBVeHWxPHCOCAYcr72HrbA3tWi+NDc0FM4oJvdejoeXolswhHUx9d56f
dceigpoes2nDN2jAN8pxjjmzOxPIxn8ViwUDzY7IO4O1HW/mmldmJVl5Ug7LdnQrzK54iO0ifOzS
HioQPcKEbppU+zQtZQ1mE3vEEMr0ep0XuiemDjuIVI47ZLe1a/8MAklxBsTvJNoEdLYcJncMnvPe
lTSO5mHF7N/Vzz7LY7cJnTZYJquV956747T+j1liHPBsaMDoHOlmsBIM7RSdz3jfR5tzr6jUUyvB
RW2sgBjo+ldh+fYf0icQsV/JY3/53/98rEv++TN37M/f8Z9n8SVrVf/s/vpVf2KX/f8BK7OCyA//
XtDOVfrxQ39/N7+q2n983x8DU/c3xq6RazLgdAMgfwjJ/6VjmyY6tumGXujAwUDh/kPItqzfCLhF
EaV1rgO2zOVh/CFkhzDLLPL8ThAxj3ER3/8dIduhHe8XGdsnlcu8NghMSniJyVjR8ve/zEs5Tcap
dCp34+vyBHkdy3RYXCelfO8Ujhs3MDdg5HFByZ4y5qRfe4H5nMa+eU1b0Kujs7e+kTcw4ac91dHI
pZCr1l3b3WYcLtY8FYwf9QTmmHQRfe7g/FhpsUx5d2aUv2qv3kTDdHIipJ8Kyudag/exdXb55W35
47P5P6gRua1F1THoBf/212cZOo7lYcKB8xa6f3mWGc0R3TzV7oY6NNIePf6pn5Vsbk0/+MdlwKce
ct6/8Jt4ny1m48y5l1G3Gy3z6V9eT5OHQBttCVO2o/XBfBk9+zKRA+9ksP375+Quk4Z/TiAC13dx
3VjLf5jDu/4yB/n1V004okqKa4xNViQFYfwOf1Y9H0uj2HS0IwAcsSjFROrA25NvtIRXw72/2mkH
33PSpjD0dXeYOcO5Injjix6rqjz3OcGnaajv/Tk6JYa+qv3gAx8+ANVo3dcm9/gqdTZSZV9j1VId
m8iVPcKK5+1B13V6dXS4AZMxz8etawpNs+9Ep/v8RrznnZvW0umOs/nvXwzrr+g9XgUct6bHRMbz
PQof//xixF6QDnDIo00dhuRGGcEkLYBN9aNZvD11vI/q16b0PwxsoDba+iho1SOS8aMw0u+/fyz2
4jH48xsTWGQVHdYR12YS9ZfHMqXjmJSJl24paieh7RTkbBqJMM09eT1axRewziuyK3tlmcAtzHrn
DYgAiLxklCP7zunlQzayS/FazErBx5wl7+WESFZ49//mQ6UmPnS4IBjiBYHHTeXPL1uVheH/pu48
luRWsmz7Lz1HmTuUA4OehBYpIrWYwFJCa42v7wXWfVXJvGzy9bM36QnLyq6RgUAA7sfP2XttLYYh
tg5M7yn2QZjDjLkNXHTELrCBoglva8KAItfeTcQ6hKW41wIG9q1JsTMEtDuJp5HTQjUSlyRWaiRU
t31RmYvfX+jffl8u1LUQldicoV1gjYw9vz7sll8qOwyVturC5Ca0pbU1jOqVsvyyt0hE8+pZpO5f
EmPwaev+e1xNzx0Y5BGKaItG8/dX811k8u1ivotMhF3IJJmttB7VxVCIRYwwGy0nqlV9W//x48z5
Tf76QM2fZwueJpPfSiG4//nLK8OLnSlR7spoSM1sfbKenKZiyt/zXJg3ElEA+KEU2kROxFqlNHmI
0zw9jyKvnomICVbp7NGj4EDquElJfprCJD7qAUa11sMn6lnhVeGUz87kfzQEFWjGdBaWM7nJBw8H
IuamoFGMnE1fOD0xnDzOq95vj47LXIWwGNJWcgK8kDWna4PDfOHW9a5x4OgxapsW5exLLVC+zT4C
dGPT6fe/xy/vj85EmG1MonD69nCMBnyPvOH3mMilnjBRBuaTmUSb33/KjzXk559BsYmzWTJGZl+2
vu0i1sRIKiMLfQ1x7ugTzrCYyu7edIp6SXpCS374eCigrUdDf2OW0x4i17UBG2f2NC8wtj9XnkMD
t37nSL7IAJURWXAckuZhyJPt76/V+r4GKfvna53Xy6/7ELEHPpxh4JWTDda739QxcSEiSh89Nm/e
8g4OWMHciLQkLm7EazkkIZDqiaiYvJ+0C5t5z3oYSmMXT7mLtnTKdpHexzsrc7yt7Ea8CBCuVtif
4vu2B2dSlM2FXaOWLK1LeoNUvg3xsFoUPDNlBYIuOmaS05gg/jFRvfSz/xCQCA0Jgy0LA9CCgfXD
0EQvzHyoByIf01rq+3vYfff6BJZhGoLuE25gshw8n9lGW/rHzM6nDd7++9/fwZ9LBkWpRl1kzXo2
9nEUb/MN/nID4cA3ZWJih/WgUbvEwxX8zE6VHVPYrb//KPn39eRHUYJCTid2BVHdz581RKJsa5x8
q06fjIOOph3zSoMMx9aGpwBgIES8dFk2YmsJghyJg1o36Mxg2vn12jKMszDnrXQnuUtxmp2kO/7h
0f/7C6aQYPA2Q9DlDfteJYL1y8PaRZFM1+xYAVl2y1MVvf3+Nvzq/XIEhF5cBlJJXX27DZUew0HA
NbyO6Fj7kYfMjESGBXEQ8Yox1pbMASLgauQMqoJOntBUTEoL49x4ZTGJo31iLpWZETo8wRsq6e9w
ujZ9IilJGU8wNi7I+jb/9ONRv39bnJVjOya7J8+JLt1vi09cCbZWGyp3E3tHqv09szMm4ZhJqaux
+RNGQ0lNCqI5IgXuVzSwFiMolt/fvPlTflqbmG3raDJthY9aWd/Xps5J6f75OZi1Qt3T+6bYeCRT
OnXzFePb6w7KWEgT8/cfKn/1qTbHG4jM7MvIan5+cF1CN01FKBeEOW+b6sRgUFKa+6wAKdzYLv0B
77GqCwi67q4MzJcIJortomrPVbILtDy/wL4ILsS6anAp8PMy1Kn+cJGzwPXnW4OjguKQMpnfweFN
+/kiB62UudAbLBGQAMMICSdOOi+iJTb1gb3ATsuUrS3usgCDXDsRKooXdtPY3lMFQHIR2ea13nef
URBsyIHa+ND4F1ocnno7hhg+PJQZ87Aif6tGPV5ZWjxd5vyXxjX2TLrHbej0t10rTyMhL5vYqj/G
FBfDaD5JzHn1mG26Kt7kzGcR0DjLzmCq9/tfSf3iBticOwhRsHiz3O+1cRaGDSeWQK3qTt3qqXUF
umxlM0ZY+pzKghh9SeI21bq2ICuYgpxJUUO/8evrpuqv84q4Z5FmsO1iUBF6deY0YDOdVDyq0vZX
qVv3DDWqM79ugMqMLPJl72+qHg+6SuMz5WNjLwTevkj0L7bv3JAM+iT18Fz6xorw873mFh9KQ66e
RohYEaJM7fQeRB2OIr28qNpw1UHEkSK9ZIhxNkTQ45LYQgpqvXRNs9IM7DhRhhOxsc9zLd6WFqGq
YdBpc/WcEFVt6OvBKNelBbTcNzTOpSNrqoztjTHY2kID4apbxVtfzbCtRzXhXW8+/vAj/O0hNKix
eTU5GCKf/b5KtIh+UcQalHA4RyY0+bsuR20FB+av4nTuj/z7CPqt8/Lt//7fNGK2/3ug8coli2o+
Zf330sJt/vK1A/Ovv/GvHowOMh5kARJ0m64O69hfPRjjH7ZlkAEg9VmGTrPl3z0Ya9az22z/CMoV
AkfKvb96MNJEz856L/glfzR7nP9JD0byD/20QM1XJmi/cLCh6GDi/PMChb6ZkWGCuTxSRH054y2h
Tes5sXNISIRIO7RTBE9vaEm+1FHBJha8woeYea3F45ebdvrnfvG1T/J9n//nlXApCCQFt+rbXpb4
BvAMaE8U0XC6qKQ/uwn/3dhDQvr9J5nWvOx+3bH4LMvhfaA3ZljKEt+W5damGDKwYq51KeLlRKuW
LRIfWTK1kF8Q0G2dJDU2baQfpNka+yYxD7Hnd+etiwxgpH/ROMaHp+zgYsif5KCcZR806SUZAOsS
JvJO822y71IlV2II820wOjsJAGQLar2fXYv64ccfRWLsgGzJnRYDuC8hV9qN1+/bzAQxKGq1tqF2
r/woACVUteehY1sE5CGKJ+2emNmYUGa3uKDhTn5ENJp79PnHKWzK16noP4TVL7RMNy9oFwWXEhTY
vhk8Zxdl6U0KxQapZVysGclrC2LNoStH7TMLXbBo3bDeRnHUksTRgO2eglMY2s39SARZj1jKF+G4
SejRXxF9MO37viABa2zzqwTl3gmPeqJF3TEf+6vCrLurdMRTlgVaslZkYcuppj0U2e+FEwZ3LllQ
uKvoBpHwWUtis7I8OGYFU4shHc7JcIH2OygDDDkR0Ey7iGsqwnzvz0VPnCmc/dixltRk5mbQNbEa
NKmuO07yBGWuaUFmh9Eu7/LGTc7YWq/IWov3gpw3GCYkGFq9c/jxx6BbzqGb/0CZCqDDy8XWgJas
VHxRYDdZjwOfX7MP7werIiG8cvut36XgrpsCKXzPKUtGkmY99JHZd2+SNAKyxPFGQVxJFZ4rHVmY
dPKVrN3qsjPGPX4LQsl8TW1LBqnX9ljAOKMpOWhFfopRu7pNLW/SgNLJ7tAYlaMY9mQ3Y+2Ke52U
PinP6KDexQggthERpTyi1ozUD19Vbe+VT0njM2JmAUAaWD6iUSVlyL5VzqgWDZsebDHtdsiyXZ2E
V30QfHZIYMuASPuIXJVNn17FkeEdyPU6EGHw4rYQGrrSvBobtY+LCglRBZJuwAJm+kh/x64+TiuB
Ydr0RLf0w+KxQzvYTXySI3REJw7ceA8hYQ+qIDtSlFQL2OHraBDPXTWhePNfM8CoMGk+iekyIOXc
57Z4LeNlBtZsJuxEGE/VvvDze6Q/lHZejetPncc9BxHK973HpHuj2XwQaXyvTveRyOEt1RFwubFY
eAp0BOQCnROn7gkMq+adNtaPeCuwpw9gexwn3+sBqDzELG7e3wydupj0+ESg13voyYekhgsIFX1Z
I16KCmRmlgYZz8vGbezr5M3wG9rZxVh2K7yhS0OrXua79eMDlM0tk246M+IzpJlLTuFwMW8hw185
o/WGq/vcZ8qdVMO9kP6n6rRbIY0rq40+s4hCqa9PZSyIhpcF7R6RnU0dD2UFAGdyUDIEQKGx1mDa
tvmMbWL3V2aIxsAMXtqckW1mVo96vkQs/akjP+65wbqN0xltQwtYhFzRaIHYdk3UzWHQnFsR7Aul
zp35OdKo3gqLZmLHEDHmEbB8F7kATsk6e9C0Bxlj/DHuolLn9IRCKFTe7byE06N5y98Rd111sXtS
h4DoAwkCmKZ/k48PTMj385ail5WxyJrugrjpFar/GBFg9WiJ6LPznAskkp+xG5512HZDn5sIBfUM
XnqISti9N59zcq0y37t1NBvAHTetRH1puEBfSDBZIEwyFhp0sB3GYaAXuFYXlKrgRi0CAHxhR1ck
d82G4ITjmj9aC8p5fTvlTXtqezpWAQqNwisv5QiCASjDOWO8ooAHWjbWRVF+SNe6tH3jKsbFGw0n
33HuO2r1unJvvUhsI9Dx+uhuCr9kQw3DTxmwrcUpz041OAP2fGttSu0q82xnYRQnGcEgT+2dZxbH
yYExGrplRNPT4UFUw8L3jlR5Fqg9CVhoaflIOBExPBLhK1VmLuab1bT8u1MyXdSkQc93xGj90+B3
z5mtxWtNTx8RMi6NJH4dQWWipTCvamXDZuvip8ZPz7j0g0CaJsv2IApIUbCnWN4WSR++1mLaMtas
+BQIEauiqx7j8ab35W0quE6wbuDkik0Z2q8JoZdp1m3c3n5miPnRYqDypHlbtBb+JJM+r4Xu0sn0
U6e6E11rNIExP9YwP1y844cAOXEl3Nsu4ftkCmQy7lr0mQ7jZG0dN966wWO96LL8nw2Y/9917H87
UPw6qPzfFJE01666oX8pp2ZXz1+GnDnn6T//Y9tGL9VL873i/fG3/lXx0pFgRiRxujhfbZq28w9e
Bokz0nIxS4o5ROn/2DTNf1AHk+RsKypAxlhcxF8Vry7+IVEoMiE0dQSDtDr+JxXv9zKT0pLDKNNG
4dLmkT8OrF96a64edvQJB7VusA5ixJxGePhjoa8iA23+lzvzi5L2ex9PuMwMmJRS9tlYAYxvfbya
Q1nU+5m9Hvsyf9XKId8U4YTsKCadb+vTTPxD61X+6hNt7r1Dx96lYT//96/fLp1ip409SDfoSZEy
p0wfkZ8HKVkLikynVnXqIfLddBsYkSWZVBE4DMvEkNvM7ELgmaZ/lGUHqj2D96vFkCyRlCH/+/2d
+du5Y74188HHsngUlPgRZ/XlQiOlASoZMtSgSnPPOYHZW8dukLfhdkVr14xFsuj7btgqUdVzdQC6
RuPnvPbbNr7LEKodfCJ5Pn9/Wfr3Ud6Py5rjvOinEVPg8BR+vX/KLUURuaONiKowz5s+mUX+eh58
2gjVIJVr7sHI4u4o4lk72kQOowjl7ILBVA/66BMbOgSsz8VeBNoVcuL84LkeyRpd67ARk9n5rpnV
uDf0iNDGXM9fW1/GWxwpxfXvv4n8uxuZO+wo3huOMqbD//78VZxwAmjSGqT1ghk+qwb6ItrgykNC
OOc9uV/qyhYkqCzarK2utbzu34Hf5d6CvHaXUKkyuUn6AGNYvm4w/tNzsSk6Wv9Fc5NwaUZy54vo
Mq/8fThl1VpkxrAhXIQo6l6F51NF09gIplNmBqspSO8i05K3sRHtYG/vtFFhO6rdfk2zjhoQH1cE
7rRhl10SAEtwqe0cqynctN3Rcq8QWj7EDeOuqER4lY/6TVvZR+JYDo6T3oBu2ZDhvPUasWxLa5NL
Wihmu8AcAhnXv83C60YFkGA5pXild0zwPxOLhMA1FI+1hN9thnpK8+jNJ1uCuMQeekeaO2it2WhQ
J93nRXtkLLkRNMoUoVBYa94D+nndFNxGZX2s5+68LolDCNGXwuyjv7UpRF0vE2HcMSd8x02F/t6w
AkzQ8dk0edcNu/ACMay9gP2K8H4EGaQnvXFu4NNpFj6AqJnBbBRHyy5xnEQp7ykaHnFEwIYAPcaU
goTYh4z+h6byvNz/dDjmHVCY4U3UCoY0bPvbGoLqtaZVOFpr6RkpPIc42+RRL86YkG6NFJ65Ur6G
mjZ1hrUiaaLGwZv0n3aZVK9DmXZ32G61d1cwrlGBSUddKyxzYTVputJIJj/lQV7vOqLUH4lZT4yN
X6Tju9v28qbl3HWEYKc9gszyz8Q0VnAjoLQs5BRYawU944jELNo0rS3+9ML84tVnHZq3PzQaFgvA
z+9L4QgYcfOrb5TueI5trPEJjdDMfcEWdtJG2yVPReoUn8l0BQitOkvdaWDwqLTiIDEM3CVdXX0i
o5evv3+Xf7GoO7REHPQFjBk54/98ZQQzQDK2emvd023GOZR/ojfYl6JLVv3g/2Fl/sVtoBmEaogG
E6l630UkeaDb6Lcbaz2CoXz0K7Qj84xz9//wlb58yrfFKXHoxtdGZa1jNOofAtXWGXQpsEKGZaP9
brI/TZHk90Y0948ZkuHONYRD1+3bTeQJjYpCL611Zhn6cXDiBFFi3UaHapyseyc3EX/2UFdXgU53
mdTG7OSSWbL6/ff+1WWAB0ebQ5vLYnIxj+O+7Hu51lsFGQTWWvNR7sGjvtetRsGacVMGuThVWx9H
RGLj7dHTnmj77k9XMHf0vva+0EhTS1nIvpROaKT63vFDKu+MSWSvk8mCLx60JF+QcUYc1pQTGGn0
I2xqThZ21BlXoN1CqgQJGd1tmYj9Ya35XoxZtDLRVLD9o/6iHpy7k1/uBurGuGxtHrHAT+K13aTB
KivoFgWccP/wUd9fIsoMCg5EDDblmLScb79/AHo3US2HdZXY/qFBWrtP5dCfG7XX7rhL7p/uM3vs
tztNTgIrCnUfq6jCUvDtTvd6Y+mp7L114pXjCRE2GRPe0D/ix5zqRRJ6hMT1RrlnKWUcraoWLhvS
iniU3hq/rtpSW5BBog9y4YcQjxrmfZd14BLdSWbIUZLcBkecHvKS5SPaOkzEunXMFHU5akn4psP3
eAgwrywBrjdrOUnz4PkuASYdPTpBrhmGWsdIoVFiTj3vQSm8c4eCi8asio8UY8uTZ5bIR0Pro+nE
+OZqVr/udS9dJpOdbgsNdFmVD7lJcYBS1q2wkUVNaK2HxGJkHBjJBdkOGdroAGDmYHtkX0UlVxJh
EQxJYLuluUX8jRE752lKDmEofblqyPmNl1CU3H0zlU2KgtREIR2TVHiX4/jQOCRKnBVe1KR4EuFp
HUTSV1DP7OFThSPjFjwirlvux6FeidZw6KVSiN6H5HJtenMcz4QVgK5uUfHTL5L3BEcaVx0ZFkTl
eEb7ZsaCrGfHwLlXC/2MgqElXdzDHBwXabQIJdxiN7eci8ghaU0ijTo1DEHfs3qqgbnW/gwxiuML
8uTqXZGAxLe6Wj/UpJg+ZmVBB1mvB2vDtHLEsBV3xBwltMIGXxBOksLqIk6nE2DdaZ4a3ojjXKep
mHG8vwWYke+IPSAEk2xVdFGVdh2rKrxoozKgZawTB1SmCouNXVx4k9au8X2KNd0D+YLZttpbVUjQ
zaQ3K9y11kIrRuN5aFN/iaWlfkT1ALN2nNonujL4G2kPHLpIMSOUMUPGNu9uicbzPu3KLO8Tmplw
f4llYcD50Np9eT6R032jYdJ9qoyyeRtoCuubkawLuJMWfHt44/088wKa3kv1kfUw/RBTYKzye+wd
TR08DVbLsBwKJpQ/z27vqjEZVo7W4UvxMn1Jfysi0rMm092t7J3o6h9I4WhpGXQnTTcYnly8Ysei
zVCGkf+wFjLoNyiixzPLd7I9DE6WG6uOtnHSkOY5eFPEjZv6pUbK+AYhV3DTDa4Dur7TNrHhOJde
XcTr0UPeNBBYi/s3IHkSO+JijkLcZoUxXVa56R9qWnAKk4oKj6UbxPecjrOtmiy5dkl72ARu3y+7
lhSGfPDDtWvBmjJ/fDDWuYe8DLpTaeJyxTwRbSwTat3IdHIF0r2+C3zhH+xgxFA2ecmVqcgo6+16
ONP95rFKovEa+X+wzw0Qcl4XO2sPW8amcNphMWqD/oZYlooYfvSqCXVsIaJuLnQtxYXpcWfsTe7b
5qFhJu0vyjl2BEM1/dEkM+Gq6GK4MMQg4Y2H+nuca97V6HgCxWeFBCZlxZ1x0KXaR5Gfb4J4JCqx
xdQzmRixmiC2Advq4S4JC/eihitx3qWpixu3NerLQA6Yq7uEJJlbmsU1H9cE+g60WXbh42rfNjqB
w0FvTDhmEQND5kmBRQ6lpq1F11rvuaHx/kjg7WZgNWemhy0mr8yXMovEE4Kp9jLWRLXHyKeeAldU
O+mp8N73CCZtPZY4cG59x6wXBjdK12bjDg79LbsIXlypRQcMOopTw+QdhhgJTAgB40wXOXKmXGrJ
cTKIN49xxJ7XHRSmlU03+ZYR9cxUBRuu9NzZEndmXNt+7ByLKhmPo5b6L2LIU+rKIT4gTSsfBwV7
1AU5cA3/iZlAPPMgAz3Cx9iEz2j+J55QgtHDrCAhZSrcfZqY3kXNOOFcx3P1QMKL/2g1VXeR8Gg/
aZA/FmCxOcdJUtBorRn9GWBHc82GwoFNcqirvARQW9lva0cOLPTdtOrGHGylKLZpW4bY+6kTOAT1
3rGTjkYoVgBjMikoDbO8Q70VacQP9AkUkMjvzTcrMbSz2KzAortxeDbJMZWs8jTq+lbotySSZasg
s6qdNjgExZaxsU1TQWe+A1N9ULXoYOspFHz7EXi+QC8cZ08ZxGS+ezK982ORyetr+FZWjEaLc7AV
E4hS8ZBlDlYoTuVwYrVmScKIQTirDwPbSKrsBoqxXJdtEBMFGKrPDsPeLT1hWJ+zU7zsHeYvzLLY
C+NI3OUMsi6apvbvZkIMmhK7ItudVwg7Tt3BTgTwcK8qJa8rOKZnEijeQfMy73wYhvq9tmaOcFcG
AdFsk3/ShGl9GINw3xh2Efg6aET8pV51lJ6jrSo7q9jaLZtGLaSPp3Iwxhdj8EglwMlFl9zW+vPB
cey91IZpg96oW2PSBEbaI3peRIZWHHHLQBXMzOaTtEubQYNTE/QyJkuCJgxvJTGqwPJLqg1OW+eR
o4t37qUmZHJT78WRd4mpSK+Z2dKqZ5MpCggwg4aFajOmPiGYCNlrZObVU2SE2X3nDAhHUNGXFYks
Gr9t41XWTd82xjEWoXYRB3G3EWmfrgtQqt0i8DTrycyyfDPhnoQfkpG6lfrmLWTO7jRVvru1YLuT
NOukfKg7RcaadQC0LPaU6XKIabCtpnCIiKFr9A0zteTQdD6cbz0c4S6mXbT3VdNu0KmjGRa6ggdi
tj2jDJ0zxlnsJGDGrL5kB6u9AxooMjTqTCuvhyFO38yU0VmmtcFnY6ftvfI0z8JbxlAOr58TN+iq
gn6XQzr+rHKI4sAFteEMBx17rWNl5JQVwU3Y4iMtirA6JMwK0CZ3bo/NwGw7LsVxSGRNGLfi6tbb
E58FVZfOV3w9YIXMsWoLY5eKvv+Iy4kQZUFjnm0v32RFoXaAMzL42nEZcUDWh1Vuwho2654fiSju
ap2EY38vqZjXRsFvmFWORgS18uJrsGnVcyH04lLoJt+jafpTmnTxGhd6VG3QLfbvgwC6uWiJ7PyU
NfdwSlr9eTKR2zKmGiDYWGnbE8DKxOja14OCrOtOP1Wp1U0buxqRVZqGOe3dMGk2kSvYEEMzn6Gy
A8Eh2qBS/p0wNR8zFDr3CcKdo5EzYOIlTsLbnMqXeUs3QOqlFP5s8Bg/l6DSThMSzS1VBiYmJoT5
3pqEcT5aFlAAodntLVm2zWcuk3xL7hzfnNruOkod52U0c7IjcCjdmLoxrDFlVx8Jvk2wq506lXWc
fnLM0i/aWNdZN4W34F/x39pB055TPw9uWry2FhumJJGw7ItlASPlTk1Nc1tolTBY1IdyFXuauUo0
cmqDjmSfXpCXCsbSNDdOKFgM+tnwMGbl3sigQwRE2J8lTQiGBVfAVc7INUIBOzkPAfXLedCr+qlI
MGtAjnXe/FZDRay6Acdp4TlgUTqT0Bgi5/fwVZlqEU8XXna1393HJl2TQRvTQw1L5+S0enAaRVVe
yYmdorZHx9+zJs5mxlF8Fo4LbIMI+fDK4Mm6CjRl4qzpyGgh0FQ3CZiIq2wW4mq8Isu6TqunMiJ0
eW1gfYtAo0/CXc1j3rsWocsKEjIG+7FiKKTSlOJVlkYH8MJ0H3rd4TcUPuh2JwYae8QFppOIRGoH
w1dn9mAgEzhHwTY9i8AHmdqjl67WgWzIx7BCE5+XaKJhkyojfRhsgtpBLSMwD4gVfwOj7GUADrNM
bJ2So+7KkxZ1nGPMudtOZ9CBRNlBfHNJ+uJKm8a2PHa6pLzUHa+8pjXgDQNOoLSm0aC5YzUd3BHT
MXEvUo14EmMCNHAjaNqlsOhIH/uiG/wz/l58H2phOS7SLm+cBYJsAuNILtDzOdvU530u5a4p+zmS
ZiI0F0PMgMJEUxD6SeLxUpKJchWfaC14ggAv4DiNBfWwtFV353l1ekH+wnibiKE5FQkRLr0mcM6V
igDGsYFpn3HygjptZ8NZlXvVdccvdeaR6z0uQbRAnRU9qYgpSL4HHRLjZ4DkBzdxGxIP10nrPOCc
KjjL+8Qp1UlSLQD4mdl6JLikuoAhO16U8ThQEYo8P3RWJ8gN8FK1YycVlIVeXlzCzg4uO9conxxR
U8kDk3Veo6iKU4bBZvaQQ3gKGSBnzr7JO/8GCthwOQWcEOthgiLO8uTe1SXCUCzm/p3f8sTRxgrX
wgaQi/p6SiBHjdaLFulylen52ujrYInPdFhTorgbIfMnVU7OQjObYdtbXZMzH0XeYrid+zG0Q7OJ
OcMeWqfxT7EVaxmDREz5C70akt2YTWz7KRj6aoTXS7t4ms6gTuZ3Kre7XUOu8V0OyZLyl23tkyz2
F9XPtF+ztF5tXRXr2kHR0Pd5s8tJSNyN2EJOwD0ItzJbUcPjaJPwOiXNE1Wgb8h6YVYTiQWtO7FY
Dt107qLEe8Wu0b+IWOa7pJy6tR9gCS0x+i/TuvIP+kiUlEuLdpMIz1u6RcRV1WN55pAFd6ZHtvZR
TkYI11uXwy5ktrtRWlNsslSAnmwo3N+apMgJrCY2SFl5+kqnHYeEOdUdq32Ya69JhHlzYTLUcK9F
jy/8OHGLjYXNXIk1APUUQ3CXk3Y5kFek5+3KCbz0wZk5HbFBLsVokgXr5nrGgcpusmsHfICBhooz
0wItMLFxTPNJBtQa7LpJ2fnemlDnT2UCAcGDnZxEqYxHhzrsUFeht4C/wmuEbmgmRF2afv7eudau
xZy4EiODdaPP4XALj1gdZFHlwU9dDkq4dBeBKqgjPHMF2MDF8GSVoC3QyAjgds+Gw8yeA2S1ZivT
tkCKu6UG4GjZJJlGv4+te86KiI2LrIjST5ie08ZrECjxzOu3zaBBAWp9qnmDSApDebA1ad4sfSzv
Bbv6CKZJTwxjheDTpaLuypYMDEWmuU7S+FrnZ59Z18zfgT8RCOQ51XmIM3pX4RjEbhXrRGNL7TJL
ZbGpWXQRBBfBA9HE5DtIi6nQGo42olVbBXvdhEldRGNEBqmjqm0vSYJomRasBjHQMFFEXZpVWt8x
t7A5NYblYyft6FgPAscID9sapgATjdZhXk5QRMBAoSW3gLQRZ46WVcbgbjk24zZIPGAMiT5e9Ian
f1aNKG58v52uNc1X9wxM4ZJV3tSOC1AEiM58aCjNwJfduZ2U7xMyqpXEJ/VQZb5zmdhiuLO0snlG
vgP7CBlhuyxy9v+FxDIgFiG2ryVnHqJHYfH5Swh+zR3atAYgmB9Jb0sIwbhj7MdvMNZlkW6qsO8u
2kzpxyTwSIlDxlX2i3bQeSlci4BVeHvRRZnn3iEBrXIj4sI/SVWqg6y4OsoU3UNHzftzN49YFkWY
kqmaj/jJ/SYyTyZ1OTMiID1nvh+Ia0KvjGWZGc4hH5mL1QWRmouC73QZ6MVJVaZ5m2oNZvLMcFs8
1Z6hv2a9rX942uTf2FOabuumsgEgdq+Ob03HnpyWLUG71pkY3fAaB+FwKpq0gMJUiU0UNJ+aJsk+
pyc+Hqcoh+ARgBIXKG7IAS6AHKT5nHxgRN11hg3rY5xlx35odXsTrBPHtrbBPNXbTnMxeYYJ1xp9
dUsi7L0dutFV0ufFQ6WPHJd6I57nCDkR8hwZR3FoSs/bGnln7Yl1mfvRdXzO9RIu7EG5ibQKYExh
yEti0vstEVUhgYcedvogAikZNZZ9O0gZrxrsqFDw9fApNT3zk8fD4cQOTImasLQBqo1hf2NJ4S7E
QNd20zsZoCqOqyRSu25W7L3SqTd9q3mLEPH0zudosTGnsbwImbs8WxJES5gHNP+UH3erJLRec7ab
m5Qm8itNgtDr8IxJzX8ZSQFUdxAY9XNnYpKSL6cpqgCEZSGlRRnD5ps1kQBTQmymaPym5qNVZYIb
eHAZSb75sS37J6XTNiUVMizUmsqohkrXtavRgeU/r5isVITpqWwzlGb1HrIiPfVMt84LbxhXsWKy
WJlum0IV41jUNQPuGRPLXkuqhhHITRfZxpOWC7vcVDndvpaZy6rgZHmPGJT11dQgDcJAC25dDcGb
Guvs0fJ7/7WCs0XFkZf89INmrNo4NfMFjfCA50jkh9QC3LgAwtnu25zwH7eUpCCZXQ2brPTt/KpB
jUGLmFAz5KOdWDp5AKIl0i36OH5bTIshNMpTgyT/EnFmekw85d1nmAjQ0gHXI4o3yPuV5bfhqQOm
/gwQhTyJyh6HI6AnqDJ5Xpsb3e2iR7A/yCpLpPze0MBTwXkUXFd6kD+WvSs3Zk/jJKQxvWQt+oj0
ZGm4LE90CginHWsyNXKL0CbNpOVgmYF+B9zKQMMb1eKVeOp4R/4QnGcElvEmzecZc0n2CfxKLT7m
bV/YR5aThKPVvFSmte9dGmNQv4Uy7Y+cPL2LsPNxGg4V3I5FSCjndKVpQ47afzDp6dYlMPu93fba
9ciElPFRR3FAOrZsDkHapc/EE033EXxmCs4hevPAcZLbh/7qv6g7k+XIsSzJ/lAjBfOwbAAGm2fj
uIHQ6e6YZ+Bh+Po6xuyWiqra9qZFUixJDw8GSTMD7tOretSHrpjsQjARLhdDwHBCo1neHIc8QGSp
gVT2FZlbOu6a32nEK9gvCslhmugpNVzsMZwCvWDIbWZun4wS1sHivPxC9Llr12msEsyMFK3mG1gi
L0tosnci5/kkGgvcb6PJOQ7rdKLdiAdlT1NZl/hqzMvezmAzuWVF1Yc6p+n7SGjCBRGbP4w4nLyy
7IHqRDIHT9GKwjML6vI8UQKDXjeknYSvKpURzBK0bFbR3NUzS9B+sFAD4QL0r0gp5hUl5pCmdX8I
xyL1OHYnX0aGHcFNR1t/j0tFop/XTksHVl8Xnqts4o1nFxPok57GX6pHbiwZlnXZJtUqXiaxXopJ
pRN+hvbY07hOMpti01ptX+Xc1FY2ewo/k8hgkobg5UcG3HMy9Eve/LjeCtO5iz5F0EIS4JglO6ui
cmY6xRr1mBmkpaiy4uieNfg9iyzmoj9QwYxQblOBAJjbgBx6ZN6WXnG10mDQF6QxRdJm69EydW3V
R+GzZjOJjftCjs+L4ccc6Mu2dyzt9T2Bwno9mGbFVaQ3GLwqdTf11C0D60jUdUvx5wOWbjl4Fbma
dE0XBR1bs5waVGUX+ZCfpqeO2wySfjOEzXGw7QkYoTVHsluJWj1Ids4oMVaN/QVFkTXjIOv5lz6p
iMNVg4bp9w2UwaOzsIxY14zY8BVA+HEXjvLZ1WlMuWg/U/NY2PEWiA5t240MnDBHtZEpL8vnCTqq
ZV2UCWJoKZRwozPy/CFWWd0q1ZJuOUFsKuF6xXgfWku7FJlh3vXakj96bZTedGGlvh6qrS8vprRj
lrH2ZlkxOBUJjIZ8FPF6NtP0JllG+4ZFtQ10u4D7lELO30ayVGx6c1DuTrTYfk2T5coxl/kOP9zg
wJvXvgrY0Os1p/cR+PLAmKfRDZkQcShC79z1MDj3kb4I35FUilvTUPJYO+WbIdHFXuqxXrtOy8VA
SkiiSqUjTpNQ5+3C/ukriyLzVc6KdtN3snOO2uV3ywbOcHVJbc+xLuE6nZrhaWaJFiuYWzp/VYBK
b+aitx/lIil/03a8L5083kqrY/hPJ7WYfSzP1P2UCXrxaFFyus/mSr5EgrIinBPmoqB/yfUepj7j
x7IkxhvmSPOXPGq8AKmQss7ciLGmGLGa0RGkaXu5zqiXT8FYySaitdvOAH0y7HFvAkLDWrW6aUWs
+COvNgAfK78b2xrG29z6SZVOpqsNjYBHy9ffzkNkPWCGiluWdvONaXR4zyqzuxiRyfClxBxs/LyS
J5BRkPSQjzt5nUdxcQGqPK7lpql/CRo/g2bE6kPfShKwaK93I90IPh1hedC0MYfSSTQi42QGEqRD
iNxnpknpC+9hKqajpQukQtSvVYI719VneJS8gWe/NfrZh1E7XDUlUve6o3DxKqIu6GQ8qKYTmb96
JxvpiomfAlSacPvguFxqrKDSZD8n3UxFaj+vEbqL4LlH3tZCjmmZhXPTgEJbO3mbccizDPtLmiXK
wpVB/5jGYrrKyI++3jr4dYxEsa5Gluh/G21w3izHSf7UowxcL2pmc2NxrV/rjZOvZ8W0nmcmfdPZ
UxroSq/ibk4lvOCRvZYEJimuyml9X8IeZ7BSdG9GSa38SGMJRUhUf/2vpZJpVB/LcOWQ1/gk6aCe
GFGZma2FqtTJND9/rAv/rz2x/x9lu1Q46v+wb/wPq+v/7rqv4p9G13//C/92uTrmvzDfq3hZNX7f
/8x12c6/eBkYpL5MTSaq9Y9cl2r9C/spcJ0fax5NIbhv/q/LVYfV41C+QP6YCK0FueMHX/Tfc3f/
+fk/w1R4Gv5rPhYPDw5Qy8AvS4JMx8n13wwPsE5HTIidtlHsuLmgN/ci2fGzUPNM89LR/IzkZfIx
r3Z+PSxiMzdjvKbA5KHXmf1CpTbNb5L8EeUtse9FwjNTaw4ILznZ9vW5X9TilFLN5qhtSI+2kb9O
I62kfU/Zlz6r7qyQn4raaUeJPMUV5bzFb+KAvh1zerSb5GCE00lhqoEqRztpSuBqbXfLQgAHRAop
KIDpIqfcjxnkoTTTFtVXCZ41KEFvpctbsehbFq4exXbJFkdxfqhRtQ4/H1k6zb/QqGxKFLNhV9Pm
ClVCZWCz8u9pvPbmSH3grEsbxpmuL3GdmiaDUmdBrqbNl/2HX2gmvNKw2dtYBi4LIGMD5yZzck25
IIpkDeYdK88r0+20GZUz4H/8ihP89fwyNzPZsYgmsbxX/LoWv0x6BRcD2n15yhcknyEZKTIyWgIe
RqANZeuTJTskkKxrQ/ySuWUGemNx5rC2nc4EGjKJr2o7H3zo8BanZc2zM+fbTNVwXbHNmXra5rRc
qbzYtm+Y7Bl0pr3Vp5epwUIkNeONXbgMBOOC+oaqaI5eXrbHrEZe62mljQ0ahKtqJrzUSfuBOik3
k8WXIpzDHFkZeoE4O8KSjwbLhrK8cqg6NBwNn2PG7BmpdExz9Y12+9ITjBJezVwTVJ18GI3JG+yU
RfFseQ7GSG2yS0axHNjZmrAWr77sierQfjPs/o3TeD2m3UFKh2oVqqCQkSiKYOb5PZHH39Iu3LhF
Hn5nZMydxrqEbF0d6uoDi92Wy55FP1QN/aw2zCUWcY7uFz3Ikob22LHr3pdo3qdQd7IQAnKs6YSK
B3HS7Qk0kb08z58w49QJrYlwAztIOwXRJiMYGhBZDe2jSVqbCbwzULn4x711XYzm99SqlKrGx35u
vhSDg8ySrZK868ltGeyDiCZp5XaWk2OhddtEBKoGscrOf5dljdoP8w1Oo86xeUFoaveE/7aOLr0t
TX6GwhWUFGd1Upy6zhidOUis5Yz8G02oyiXPAL/0sXbJJcjv/TQf6ilBcOMraLL0K7T1GItmqnhJ
o+cu5gx/ziRWUdUCvrbeZhJcVtF9OlF0muiAjQDMAx+X6hUQhMoSgNttGs1K2auarPHZrP4OEdRA
lLRugQnb+mOZw4dKGhFxGv+cHhYqN9cEpHzYX4nqbDJy71w9bHiDzzjpPCqu42wFxH+/sg0cFIXe
4oaXaVub2PdYaUTbcih2RYN7fZxlbGi99ghjWvm6GE4R9jTECjuX9s/B3Qdu+SRx8E6NKv6uSkc1
Sw56WC1Vu3cS9gb+A6i5cqOsYYjsl67QQNZDBJSgpJP5zki9l4uyUrL2hWrccl1J/TcZgWKTJBrc
v8pkl6IrhMgJCmyKpNjLyhx7iiYVHLwo5pZbdFidkiBZCb2Ovk9WoLbiRY5G8s2NZwssf4TUyI5w
IxsCH2wZ75h0SN3L3O3rNzynd6XtFhoulADB2vabmXCSPulXuQh7Stg5kvH6/A0bdFUWvBUHLBLs
9ZNlB6TrbhO57OJocAVXrEDk19HgaCVI8qjhZ2gWJ0VS1nGX0Sckya5sUXDeMsJySiRSmpNmFCg7
ZfprTDB09La9sRKiZig/6zLirWtoBzVWxlOqOS+qDqBZmmg1mpRYRn5djk3W7aeepJuF182lJnxB
uSCTXzeGZ4TjE1NMvHOxED7itt018fCrw2q40PHgqnVGf2E7USk0nYRZNkeUMMU8oAU0q0V+a1tq
UlUZVahu7M3SzbUnP5/lUZL2wHtnL3M6oORN36wbGwLJc0ujCnibo+0LM2mveT9pvpE04c35gQWw
g3gAQOBnoIQQYTeukHMbIpYmJiYRzhMtW4T+2bNpJ72a16VqNev5+WqZWgx8bOHcolDBA1OVAdSh
O1qZZbgl7Q1ub4zYktLFCRYDLaw1ERRxrC1XqudyQmZ258+D0Pd6n16ldMnWdihJu6aP6JbOWqhh
S8tqILH3tKuQ7O2Bkma8ma4cLeHQQFrnut9beyetiEGwS2NMRhQQWacdK6QIOFj6sTO0+I3tzrEK
IQRjGUPmDjNavp2i2CBNa9SMlEC+gUJ0bjQqJqlO0lj4I4AKccJg53KLLadbzXU1ETpOtwYLBRaP
yiozqo8sBVkrd6DLUk7Ta6lZSQMLBbkmzKWzfnS5ntCb9Vef2ToMJWngiMaCWlbqYxsDzjTFjO5T
cN0tDLU/VxKuDQiAAHqpWQTpiyWs0PQvx0W7XcWIGDtDKmgHK8S8Zk1p7rskmW86OrzdESRMSgpi
qKHaD9DUOG2kR7mTBkpA7eGO6+ymZFH3qWVj76fplO+bQkEtWOzW79mHs+mSEM9p98Qw6LKUTdiy
mzV1phNnpNQ4O7VI2fyV6k426skP29BEqKprvxZdf1eGtVJKCY7ZYvw1Zgp1zrLpceri2B0m4bxL
aztb9brVHB21z/YpCjZB4UG/A2wRrrQY0u94CfSUu+zYyPpGj/GV1fhBmO5V1XbjhsUVTST4d6iP
RPfiXZLNBYdzwS3Jp/nuoykkig25dV9bfBh+MrdcUkUZBf2SOLvFUu6WXNkedK3hZAK89pRsKr/L
+pzpcfTLYqnpt7Op0I3dbQd2ZLgaBJ1CsSzf8QLA+rWH+dzn1pvdjs3ZfD5IFVRP22I5DYOsOadi
MYIy61DSNYp85CfS9t8PneGsUX7PNYX156i6aOqSbTSmVY8+Evs6d6yNOUTKXzMLVXdkxzTbmXLE
gKzdG2fYtkT3N45WgQl0MsRsqG+vCEu6N6MjwZdvFF9XP3A1DSeWB/nWTDNnMyaE4zmg0eZbaA9m
SuuIJ7LnN2AMr8vSw8WxiuktC+uXqZ/ai93Qd/zzQHVxP8NyStSDilHzwNNuYaGNSHhUqTj1z4fC
iC/sBGXPmBcHDFEBIBzMNc60M6eDjnC0vdGeYKtxTqWtOjr9yhTIMiiWFN5VcezjmdSeJoTdmM0x
v5LiNe6Bgwzc5U4DnqU1Dgdlj6mVepXk6UQr536fmGnrV3GkPKszL4vRAtWulOho2HoNb0jCpZ3K
29DQ0KKWGN8QDzVn1AYv950s5QN4+oSLnytta0fNxSr0ZCPm2Npa80Kfgg6lq840eigyZ7tkRfxa
z8pXNs0i6FvsKYuOHUxpScOw7olPec3dQ+0nn6Gf7H60qxN99hI9yzAmYdI1e+tXSYnPbqArgmHT
OhIWghqhWA9ovSq8Tb3x6b/hebLecWpDzY4Fw+XsxM+E/VtNzcUhxNK3tsay2UwCuP5Eq98OAj1e
zZib7VArlKVWRbSLoDxeMJ+keGZL+6Dkeu6NDXRrE4LxaUGpKFBd7vqTli0ImWq9OPPsG7c21Y86
+OKhNawzy4EZecjp94qD+TVkte7G9bh/8rjDTmyG3LlQ/uAWEdq4XpoOGeBOUEbd7XSRX/Q+YS6u
NuCgXUQ5uj+8MBTEhjFx4G6Zz0K0+QF7u7YqMpUtEwZIV+r05VvPdc9ppArzodnu2Ggte2LCVLdU
+F+fWhfKAjfrxpQxK6WRssmNJFzPcy3uomb50yrwD6tSeg7qjQbdQFP//VC0CbwbMmVIO1BPPf52
u1W6LxHRuBd1Df04mdTxIw1zOQZOIf3J8aqtsdL2gZ59Vo660Y0YK/TzFPOEG1Yz7/G5q6Rt1VjX
cVirJsj3MbejTaJSBLiYrlQZvxcMAZCFERrDj0rSabXMQfxMPRT5ig3f0FMeqeoFhAHDDOYZBQZd
kpUbJPVVUjXmTjFcrVftK8Vs9ckGSVYXuboDzKXufj76eYB9wCJYX/WZ0XPDaeJXzcpyr+qEukua
uHip+h34CLpHQJQeU1aCb7ClacfgNR9bM34DGOkvfTUGQuvH689n7CE/2ELYnmmrqSeShLYIrVUO
Px91XBhoZ8EOO0ahdqBJM16r0uIl6WEe2beg38ha9GElvDRk1nrMcAovuDyCavFq3tulpweL6t+u
c3DfVkxJNX1DQUH82cMbpg81jovDi8QmWja306m+NY/i0b6Gd8uSL4Sp8535jhB4C8/2WSoKZHg3
7tLtXEfeIZUuxtU6RgftZNy4UdfF1um/5PMsXXu19GX48g1lx4n+O6JO3DxbR3kr9a9xd8hBKARW
ccr3+oXGDW7VAILM7e3WVUHyvGO/KKyPOZeX1WmWTOUq+psjdZfJkfSH6uCWYqB2806DM6jbOAfV
5l5UgPUn2cj3bIPau5I/lzqquqELhIYTWrcfOFTK42hHf1SUq50CxxyPfT16BYuD0xxHj4a3TX+d
H6C5Sn4R2c8vIrM2+rnfJaztX31vehmwe3jyo7vUN7M+G3/tb7nfpV/2fbli70OCN8ILE5i74j4c
hKBPno2lbnifqeLmvgoJIqNJfPYXFId1nu4EKQNCsFzVNhpbsPhLf29fteg4v5t3NTl0wdqYjxiO
eOOM7qkUh4ZljWc1mZ98GH876Wh/Ez1QH8VWd9yIyjX+L39Vz4hz5kG+5Ao7KpdiGLcRx7gBVnw2
E5gC1tb0c1R3jl97vIaOJ9J42yrK6pZRc4rRctUIxksocti8XFIBqnkzDNn/cGxeJDnay/rZ//5R
JNKdNYvbdgHvas058b/2b1/u1TN5wlv0wirNLTzplCBkFsfZrDfbamLxfs3PS6d4TORu9Sm/KHyX
oSmwTjUUJoQvPQPbDYTBlS330dA2+JeD2B9Ty8N6N1pbJKBHyk1+8FT2F5uxKt+cSDqEPV8bA1m8
bu1E8wuc4mRNGSFmTz7ne0X75Kfq+Xb3ybFXv0BQuhNf/LUyVvFtVNCuMYSwsufHq+UN5Whu/0pv
wF0997HulZwe9Hc6SbXvagrSN8XYcV4xD9qtfbM/ok/tTWQ4t9jcMMe6auSXyyY7RNucp2+vXiJp
k7xIt+qlemmOmRoIwJ11EvTuYE3BH8epVpkHducyTDu5ocljxbvfD59awUvzMjmLmwbms3sc5zHe
4E/xK9zE1QkmwVdygNzOEmAIv3+IsOaNUdmGY0PCvvzSv0W2s+/PX0D4sG54lRWYZqx82B1vHwZj
/ZDPm5RCre5YnhWJM0+4raJbzNW66lZCo3AEs9QYNGx9juYBH+Zb9rK8ZZ/1vbuW7GL18/OHH18G
8zQfdVpapmrLKSTP+5dvLcW2NETEH1pqCYSY+CyZ1cAw92XHedZI5a8szVgMc2OpxejPbzBaWa66
yV2N4lV6Lc4Ubrn1NWp3Mkfz/mqNt4l+Fs95bW+t2zNOp/vEUtfDo5wsVw/w9MTRup38tD0l+EEz
PSS4Uq2UkZYg/17I4Ya1+5UoK/XNh428iXfTcI4xO26lS6ht5l9RjqiUuf0iWNZSiPwiXrq7fugu
zcPm/Vm/2nemSOM9Vj669yx5McNxH7VbqhQo4sU31IeXwmz0PWuVE7yOfCvJOxub1bFQHboOa37n
Obh7r8xdth7dttDpk7clz342sJ0yLkU0HjzCe6sZwVuyXEx7bSIlgKgr/9ZpGTCTXiuNrI/2oMJD
u4zgREOp9dtruDf61G34RiuuXxF9XMwUKFum9cuQa085ilN1mV6LR82XWAyx68E1p1tVEivklWwk
LdONWw0eSCLCNXkp0y22U/mXw80OC0SyboCKrEfJeQBTGvZJmsgk6NT4ncFunw259K3l+V9VmZsH
8KJ9BF/bj4lX7pY5cg41RpmVGnXzYxoxYsjsQi7KqAwuAVR8fgCk742Sz0CvoiFIzbl/x10YlFNi
APepzHPNaJfYmf4Hy85HzkLwPWweTtR85RX2KfVZCbEL0xGtNy1I9QeTvhyfWBWJ+PyuvpW3/hXU
lytHQ+HXwCplyzXp2OQ1KUdZ643vHZgaMwnK1jjLmfwaDjmsPuYQQzTVr26Q93ZF3mAahjccKkpQ
F7azCisRn9i3pFsKqu4ouPjMnGnYpou53AH2bLk/NXeL93dnPg8dSqiO+39/aNbksvUlftUXroi2
0ParUH7VBFaV9cjua5Wq/NkiPzg0F1xtUDM3urKcm1E/KmuSisVGWVd4K7dimB/0VVgn1VGxN/18
iLp0bp+s+bDiue1Lazy0z4efjxzy64lGz1+c6ABeaaEUu26mM21QaMaAFKkX8Iaa5JR54xRKm3Jc
HqbPCinzbwTbmCTlqPCVUNk4BnWaPWvUtTDVwa0hfZ2Q1FJXE9LE6pzXedFn6SpR53uc5szz8AEA
agHANUXA7zJ28V3WayrO8LQpEzR9VYm540nzVoCSODkYC73ooJyUVmOpWnyZW71b1F2/0ev0RSFx
CH/fbjd2y4ob3P2uQEyF01vjH8DZOXpYbj5ZJRYcC/c9BdgbwgBvk6A7PAOMOpsmt81JLY9d21TH
aYiqY1nnNzaD5dbCC8cXMpYA2Rmzi+jvdMwAIMry3NfPiyiTwMyrZPOWFNMfXTk0FRPk2PWfWl3R
M0Id4vwXvwf+zYB9AQhi7V1FSD9hbWm3ieT8zSUju1QhC+aaFOMmjEo01XGmrKRLj6YWF2vKLBs3
NmV51xYU0+EVslaUuoSHxbT9JOwbrtYD8gABC7bXo4eDRNOhjRJvet6cohf7Y/mVfY4v3bW/cBUB
niu/8b6FonMhbVOlpUnPloAlhv3Hbcv8QsqivkTNdDTtPNxbLwjFx3yaH5ZUlWAz6GRXh2PRYoTM
ok0+oSvGCkYMQuJo8IX4NkSbrrq0QjCFW8ZMhNhBixq21N90s4xFzqR1ijP8xXVJ1WM6TcgL1ExV
c/yG4QmbYX0xFP1Xy4HVHZSn03bIP8bG8vM6l1293/FNWCt7aibXem5VdOuV09KnmgPPDWNWpn1P
2jrahrxhJEoBEiu/25W5KZ8MJ9nKW6JT2rfq1JtnMtcd44UDVLGSSFY2vDr9noPFjCLuYXnKt5VY
EYTIA8mWP8HIpK6Q+vJYKnOQZVF/sCze1XYX2czY5BHm8txKzafTS+s6Sp3NsqMjQN0JJCvsXxuK
1N25NdWb4dA6OOgvM/7CdS8Kbo7KX73pt4qT1htbcT5nqmRNS+pWtSPHfsGWO5Z7emCiBiFdZKja
OtcnM7rRc9idh/BTAvAGpLVwVnalqoQolJ6Xy/Su9PJbTmGL6wjIRY90aZILGBQ+j7nNmYWN38kc
Wr9Im9VsTu9qSgTWrK95ttNsenXqsaj9qVPdVncuGHsSb9a6oO6yLyZOCUvephonscJ6nmy0v7Gi
zSvSrMlXrxxbu/+Wc4BUTWSDLIvH9SS1YjNiMqMZg8uCRfBdD8OY5V32reHtnVp2ICNyIHSMJwsO
23ww4Y1JMmn0ltJUDqqSpHStsyHUUX86y5I4wCEB6T4lnyYyFCGYPsJ9b0ZT56USkd1mIhQgKuMq
HJKe/O1AWvC2KEaa+aZTLbuEXQawie6VXu3fLcZiTuaLskOrgFsyoQtaLdiM5PkfnCid2zO6AbiK
P4chumOcN4Pl+acAJ5Aa6NNhAWRw5B0JF1Atf4DUZ2+o9vmMHPHNm5gu65k3jFOKX/UkTNfAA0EH
lxmMcsNAOA5zEF605aYUc3SW5hA0m3As32hHrkHULKzoB95rnfUJawUWeF9/lI3DnTKxjMCWEJOZ
wOpxoM05HRtqjYW0EVG/D5OyfHWWX1JmSYFUzjGZ6vwwc2IMegx5XEfospDa184updXM7wbth4O0
PpneMqvnlFCjR70f5/I+PRWLurZyrfEKFN0jVc8b3D+9J2jAXk+qeF8m7qudJkUrXYggazu0lDSu
feTLhaLO6oar6tjoMaxxozlFPU990qIBO7VTB/UXEUsqPxXlLSozbTWnWAmjhorpNDeOWkFy00Qq
ZBXNVJzLL+bzrFmDJPExzEVuMVGoC0eoPo/1daGNDXYuZvWa6cIrtN9Cf7AT0JDjazCbeKDP4Rjm
j85Q6WuLzXaTDw2/xVbGDY8FZo/Pc9yH7fgxNKGxmWxN3RQSBAMDg8+eNq6DjAx4/HmgphsI7zxu
qa+Q9xbUsH2IK2jFVpJtRFqVB0t23uMKkTqkCZKonO4uqpYRqIoVv6iNYUWoeT2xbeO7kJbtYpkH
oxycq62k+aOedMiODm1vYdcFy5SZuzKPccdADU4xzrKVrb00XeRtQx8bEp2z7QWM56K+QxusawhQ
3FLEWppw38mDnr7WCLfxoHDkLcnL6lKcrLsyXQKM/iqjI4jOOqLbFrbWStKcd1GH6ipTx0ctsdRN
Yvx/yyJ5cQEMTlivuYEbFVFzZVY2Izw/YZQKlS9GCsDk6HXHsWJMYP2s0XzVi4EnVapwqXIWtWT9
00po1ei64cCFswT53t4qKd2rRuZVIUTTQssWlwnubx5P19I0PPqAD1GOpIG9u60ykroLl7BMavcO
ERQcAuRQUeCCpHj+MMYTBzmUJzISACtjbQc5FXa6AhRvMR00rBxSspgKwgOZshtNBug+breWnGx6
XJE+XV/fmPtYnICKjMr5s28wJ2taZhJeCtu15ejJs/Ny8NLaTNZDd21EYhzSsTv2dr/uaKlVc+fv
UkocdBG0HeAXrlzhv5PbltunbHMb1KobZEtWRTKIGjg8TYScz3SDqYDv8i0cjc6vrBGDAZP6LlyA
5mvpsNfAa5HDGFFwpQ+nrdRLncpmkDlPfKeY9nDPxmMlt7sssyiqvZjLcSK2HJRVxNIoLr/o9aZV
To3nTThRw21BDvVTIaxdrU5/YPJYp7ACD/hBFpYcomlNB2fECiCAxi5yXvBS79ZqWf/mSlZsG2lo
XtS4OURWra8JeyvbwrEvfdHOD1aO8W7WhnHFs11/xahxotXFxzRI7DobEoJ66qxibOdr7sWOp6Tt
cDLidiQdoK4a7r/s0y1os8S93C6vC7ykWDElrPTrQcZ9NcfaI8sVcHJ2cVFHiTZBrqzcJb6l2O5W
TVv7xcjWo2qqfiugfiDAcFScSy5DickJtDUtP1zw/MMtix99yL+ULYypP+vbpDCsy6wn8QYwKNmF
RdZ3kdH+8+Hnz2hRo/T4558oxkSUk/soN6+Ce5tsENftl6OhAO9UWaSvCdFobz1JDuEoH1kZOo9K
YYI1Gk29UI49SEN76Icc2viQWatkVDi9VKm5N1kx7NkejLsRV/DPZ31c/KlyaMBGpEPTTPuydNVP
MgLNbqg1gaVUURkxqkDYIqAYcsLWPeMm15rGJfFlnH4edEv9i6m42xBC+I6E09zr1mbB288b7AfM
+3yjXHnwlgs5728Fm1mese5sRdb3JKf2J2npT20sxq015WJLRy7nAUw5rjZa/Rvyfjxi8mYZkp+s
0JC5PKPR4w0t730uLnlTHUTWUL5JMRAHJl41M8HaldpbGq1b42cWc/GnCk95yci1+qIIUb8mVI25
WyRQliruHcoxYFVp8mfZ9wGNTNEfMt5f8EbKq5ZHR6vpi60Zh+pB52IftE6hn61i4D9CAueaqdfK
5GXINkzelFlvfLRIKplWIFkNHVKC8qookXyrGq3eSDUaZjHnFTEz06r3cU/niIZje7TCZTc8H34+
+s9PVdIqG6HVbF6m4tb7rCLsi10CrwR1dTSHJbxgZAgvzki0mJphbWuVAtSXU3lqh0YWfWja8wAN
OBlTgXaRFu2kGHAWlGmPH90n9Rd5aNFc/eKSnl6HwGlY0jPWkmKe6NBitjIXzlKmsXpLZqndxrFT
+PPSHphbpF1RYmQmQ4Bq4ygv5pzj8pTjNpgQrp878W8AXGLSn9RVzrlKyzw4v9UEGljEOyuTnu2w
nf7mkdyvClwgbmGPO2fQMFwoI1jn1Ho9FPHNbpDjI4Ojf/nsOwQ8rOPM5i0ckt5xzZlbgJql5Eh7
JwE3bWDhQjOGLOfi+LRPcTvHu2yKX2aQTlcdwCkAkbzcSb0fgXk6a133qikg4+qm0oOkZGgwMtsA
5i9tTDwLSAnSM/ftG8ZNmt4inD4e6YmbLOeZB+NwYwvE/Lle4BZM3akhcB40A6ht3hJdSfmjqMsb
S9R3cgSqt6BBDtzlBFEELGhHR1F/K7X5S2qtX6aOkV3iMLLFJnIaumKlkzfmHQ00teIP8kn+m4+2
axEpY/GVFBe5Lfm+knnNSNNd6GesPbz0+ndMhXOsfYckDS4Wnq8tfY/EmKuNHIvhZkRTdOkGEovG
nNwjB8ZbzZFgbWaqjPsr6bCoiP/zqRG2dbDwxPhlxj1GHSxjO5s7uzpzmSX1POrZekr+g7sz6W4b
y7b0X3mr5oiFvhnUoEiwFRtRoiRKEyzRNtH3PX59fZeOfGk74oVf1apRDTIzIsMhgSBw77nn7P3t
sH7IBunFz6HPwHM3Hv2mNB5Tux6OVfsJni/j9KRU60qCZp5pCUGcMjnSgMqfAckVB3b4xq08wnWo
3N8gr9IUM5NsXkqBenbA5XQViqDGGKpjlnvGNvWTZBmOzvRq5MsW495Mk0Pj2MWZ/8Sh7myimy6i
KN1EedNsrUKFXUWZNg9aY2uZ5L+B72ne06wf5qFk8yNo5xxKjV51G1k6d7o/ozFwdpHZyjs8OEyj
1FXnyR+q8LZEVmPtW86zy7wduvkAQ2FJ+HTFzJcFrsUmt6myoDlmk7ek3l4nXug/Jh0NS3PKbmro
4ZFwVGPDFlGfbb9Qlllrh4sEhPFQWOpiil0wJFuQyvUO+Q6GXpMZToqthCMlBT1MJteOkTZaYzQP
QrJfSDsHCQQsKMseDBz8tFLNU2gRcNqND7mG4pkg2FUW1NuJy9JzMD3TmiScczlB8qgzbatjr0X+
Ly/jurbmMiJQaCzRIa9wHXksaoNZLA0/7VcjDifqdQDBpNfP9RrNuRmkOkOj4jPz684dR2nByKRc
Rml4ifSj6iT2Mk5oupHZyjlL9mvXsKqNx1MIeXd8IJtF3+NnRj8dNEwuQtAltD4to37osuYgwwFi
AJV6NGma9wz5Nh/zmFG6v1jmDCuFvkvWgviHm9xiHKnqHKYAAjT4ljjiNMiaoamslHSge2zl2s6v
tEvoxTMyb8LHZrC3GBDjV/BJZEUjC1l7Afk5taYv2RBSPMPx0JjAWxQkOKoYEasNpXbbLIkuTr9Q
pLIhUoq84PEb3E7yteOE73ul1+ifYjNYRZUPrGmwlVXpF/wgsJErBJdSMUmbtlW07aQxSWkDnakZ
JaQJuYpFDWwNoiwAjo9RZZ0TjWZ985yr/begMIZlAfJ7aRawsS96rWvrsraah/t/sd6UwFFOQWP7
T5WeU3h72pI+VPDckCnvFkbBdpKp7XkM7LlWDsU6xRnMzMnLng2wOGsU/CfBX9qhrfkdXe6X9L+/
an5/QTdqQ5th3m6GTfiaRm8+gcbzhsIE7Vy/0ny25ziN3lUlXo4dydT1TkXQgJLlK0jZCtGOw6Gi
lMzFD6Lpv6HgWoLi9m/i3PergqlIlKhqWhY/82fKW5njYIOxwMxkOMirQmzaDIle6y3aiZPOFHHM
vo1MrmQtnxVT7pbVk3wa7E8YOa2y0J/Ug77Xjrh2ytOl9FHfGfGGpLNGNGBO3sms1Kfys2q33h5L
6GP6ql3a1/G1OTePlrfxa392NYydH5SzrJgtU2yrzhIzGDoEdWZJdr8MC7STLeePxmSaGeyrfHk6
GRvVcSnnCt1lZ3/451tCct5f7gmGaPTkmiaj9+aE/PM9QWugNmTmtJvpqJ6G/gHBf5WDkToOUAnG
ZcHQj4C/M242k1kQXJd0TsvmiZaKrrgY9p5G1jESE1FS8jjP9nXiRgwNTyAqFy1jRJv749pisMih
zmC8a22M8BCGR7/k9djXnGMQ4cTKYnpU91O85CIuejDHUU+xMqdRFr00nIhucnFQwtn4mREVrrhl
5lr67sOG3D2brJVj7x9khjO78DX8BCGnXfLPuv+M7E2LF1h23QheKx2YmKjJdSVPrr0nCmXGWWhU
3ZTQ7lnQoG0+STj79ya2xaQ84RRHrKQ9x6/aF6Bp8k38evnYnOsn+3Uijuc4viwZlr3SBNnpJBRs
xBde84VXZ7+am6/tqWKG3OJgXTdBQRVWyNYelYc265OIMXa8Fth8zHZttm+a6D1nfhkeR2aZNjPN
bAXvbI6Uilknbz45dnuHCeipZhYaMBONqfscZqQys9LpJfuomJ2iZ5rHx+CUMfckpZt25p5s6JV3
oJLhPktn9TesUtX8GeIoXimBxNYASYL4dcxfXynq6FgqaMRvoqFYELxqjuOD3b7YH0n0kZnWxWXF
vXBbPsfX+qk/NM/0nV8ypmgo/VecFwJma3Sg+IAnR9+EQCCO4VZZQ72zdjF02ZO2zpjQnR3PVfs9
TuoFJt91ieezUw6aim0OEcTcxzdL3MAriQArbRcwUED0ei7eJ7z5eO+f2hNxBwg/tyXhD94sO/Jz
xTTx2WSymOJEfCuZNTasyDGLxLxR1U+rga2TxDuVxWQZ4d8FqRBgao1z8GINWhcEJd0LJs4+30D2
mw37xjx0L+qb9G7qx7SdVaf8OfoY36KX8k3h2VaOZfysryQLh5+Jg2/EBg/jrubQ4G1kXF9HPPmM
XRvGrzr74nNvbPKAZCpAr4v2zXxyztKDfIpfo2bb36wvwdfkq108eMjE02dKzlmYfo3E2Hdr7h37
023GQ7ttr7L5kTJk6TdGvw6XPYPj4sXXXvCfpWKgvOAANGuGrfFoLiJxolh8bRhAQ0xoIkQ3bqQu
i332kr14T8GL5K0VliABhNzalEdrNXEH+AMxloK3Nj6KD2+9l2/qEx9XYaC3Dd98fZmnX+VVl75X
WBBtfY6YlGfCuGSwThJ7XWxsu5hTDfQ0dmbJGZaTcukJWpnVb7X6GezLh5QhPaBI7UPcgDFBnX6S
nj2IjRj3ciIeWiSUjA4oAJG3tRoopqTU3wGvWDg8BviHTJ70LEQBX/TVEuym7xokGs4bWSeuvGsR
6U3Zwslo5NGiuTm+VW8BUUfrNC3nRocoIBjpNnswM9ZD0H7+8xqs/dUggzNGEH95mRht3kOCfoSP
anpgJXnLjfCBwzglQ8ZOfWWkcfRkH8XQh/9ZV1jvNdIZZuMtKOHTIvEJp9S16GgZl+rcnKMOHS8i
Z75MZR+vq74xV0SLOPMj7XsG6x41X6fCUE36pOS0VnE+sGxUnuWwpJumbrCdRk+4/isANH19rqAQ
cCRKXc9Llr/5wD8jUMWiockkfiuKrZDrTUbnz3tO5Xm+zsCi3jTaDUmVYc72pSEhtWOSZg2bOvVm
aJfVgD4jKTnDEmD9VnpW2E2dS/5UPY4Hk+m1WX5pynAV2JxmWXl7Vt7ySUEiYexq/NLIFWF7uLSU
g99smurfXj9EAL4vzdJ0XYCrf/jC0NSrWWJDbvMbayY9axdHcMW0W0cffZyX+L+Z+MP0MZfpa05U
fTWrXyMOcQTVaGTFTXBStxTsVT4bYmmJr4cZ/YAB5Z9v899dJts6gF2DzD8dkPbPl6mmtVJgs802
BpG06wChlrn3mQIrUhSvsRYbW9KQXjRP1zAq0tR9sAy/nqXhG9BpQ3vw5RhMVPSqy002v4+pObPq
C/h/0OoS3+tRWRq0igAVMCoy9MM/X/4d8PxztaYZxGIBvzBA8vIw/nz5PvZFfONGslFpm83rrvRd
Qu/iiTgQVhEqJAbVg72X0szeY0vapHSKt/e/u///qiZtQlSKu9A3by1kcES+GQ9HKi0nixowTiXj
qQBiewhS/wHpaLmSMaSxOaNvNzrVerj/VWFF1oMuS+u2CPsNAiRj59WTsbv/FSMrxeV8Q6h43j3A
bxkpLc1kaStYP8REGYbeWy1mzPmDJSbObsjwGcAt6bJMo2UxlybGVUypgXc8JGJujeMJ7RSj7Hqt
ibm2senST1nMumXKz6LA5TZBnTpUFFKcl2y0ySGaCYeKehapVFXE9mAaz4GNoh7ORmh6vpizBwzc
EzF5T8UMXhXTePTaELXEhL4Vs/paTO1tMb+XGeSz9qRuI2b7J03M+Q3apNO5E9N/TDJIARyhCRhX
//ytq39ZDEGXsxAS9azw3Bq/pgX45D40yHzDjZa8lxkpvTJgSLr4dq3cqPWyJsD23X2MY1weemmH
O/AbkjS1Q01sYYfQTyqJAdTLqkPgVPesZHrhRrh6D1ERO0so/yPqjqA9+kzfABAclIjWs0fU0lxY
Wn7zYf5SXFNbUzwTLSHcljC/f36EzTKoS4A1MHP2ls38HZaBSxUsAXlNFMfb+x6cHmALwBxqeVuY
jMA1UpwXkRbkO7DFj2G7aLK3TtXrxXCoTt0LFcXVev/PSu7/tan2/7ugGYXQMYtF/Icv9i/2W/fz
a/X5H5/Z1/84fPqf1X+sP4nrCn/04/77p/yZPKP9oaKKojbWiZ+hOcja9WfWovoHuTFg1zUOWzbt
WwpqsP1N8D//B/EyrNZYcg3tnjuDT/Zfllz5D1kjOVPWZZVpoqz9H1lyf34oLf0OILfw6RI8w4XI
v5z4qF7VQfOIO+s5aQKgnpV5ODf1YKnU1NOD/ps3WvsVeG+Cp3PY6zlyK7wC5i+/z0+JkSuMmuMU
u6SDD21oDTcZ3mp6ttpTQJKBJCN34T8ZDA9SB/Bqge0BquPNUlDYTf/maMtq1JfCsaWFnK6ivWWN
10C7MCdgw0rJ4otcqaYQ8D/NTP1NRsAdyf/vnUh8g3wC8I02mynUcvOXncgj6M8x09JbEGyO3rvc
sD1QmOtLKToOUv8cPfeqtVT8ajGZuCEwNppAlmyOxY7fubI94zuZRyaXSPp8TIyVT2+mETOJGUN0
FyTXbxYe7Z72/sslk7fCPqOZfMnGr8GSKa1jyZE5w9aMqlZqpON1DP1dMjgfkgUeqy6OQxDI6CXh
MVe0vQHAQDvp4y3Ej/h9EEn2g4kQAiU1TVSGCVHc6WAnsg+ZHujexirAwMJrFCxNKG8WitST0Akb
iibwEmvx1hYnbC3rP1Tv1tuxG/fBoiOcugeAESJfNmtEG7iqUmOmtjBYmg/DNGZNg0oILX5NqFqZ
k5d+ITkJRRi+TmMvl5LrFBFNicz1nG4pXVU8icQbzMbNGH8aRF0OuCwpS+a5jT/im18bcy9IXQNS
pl52xIh28y0oGR44t28dWgLzALFpNVzLsnf7Pp7TkgY9PKxCmKGTZjAzxo3MyAL4xBTgS+3mSpEc
YiyEeq9tCyyuqr7W4mJFu3MrGRbtHXMDOv1ZqbtjMRBGR5VXGPrKFpCYLl8NUEA14jKnD1lwMUp7
Iy4qC3WAoQZ9VmNuk52YWt7WCDBd6qhyPEQZXrxQe7jECSYmzVoO2OnpP0OJzCuEMw3KjmrNEFP3
UGIVDLbxLN2vNre8hcev7mT/AWsCJtM38a4kWAiBLM1lPl6jebNIPuCwpU9I0wc9LzoeBWlBlBrz
GvxP1xwcY1q0qGft+sr40bUMotcCaaYytovGaz9xP4tdDqTJ5OlvcTtr3tUvQWalnRhcLKLJch2O
3hFHfSLB6YDxspKz5tcRNtqrmcNkXjrcYjzwtbF0YMzY3VEpr/Rtbf8IDngDM3EWhgSc8vEMErOG
YlgUuurWzkkCWShHKMvDZ4Ki1hLj24IXMirovM4nPkkXeVCurg5xAIHe7W0L5bf/pTR5JBD96zpz
MxzD4HRn8JHvn8rGppfaFlqBYV4V6UdNuJCbIPfUM3g7kmXvwsb7SIt8ZQ6jtB1LX3ctzsDpmAWM
cssTIKlspcQGd9rn9cEI582lNhfdHMNaplNSb0aFU93QItSAciQxmEdTJXU3wCIRxN7OXhkBxbuU
QjjFYMKt5UPZgydGjBk6RtQAsOIV40XjzzCJXOQ+ClYoTEuAn2ur159LjGcvRb1k4tNtTDSazK8k
clONirwoQd8LHfzodeB9DKO27CBE7ePa+qIHHbmFXoqGIUxLBnhmMndEhywz0BEiD5NU0hCdxCDP
UCvqTdRF/raTzLMasTQDW22XillbbkTuFo46O9qOkBy3Vqri0Pek98Ec7JNlxDukTeaLntWI+uts
Aa06JbUpmoPXat47x954cu3v2uIt6Ipwp7XasetRVxSaMoJhKx9Zfbo9zGiay3bxf0EZ+e9VO//l
nxLF15e8GCGIBg3p1H8WY6K++OlvFlkD3/jUfqvGp291mzT/4m2IP/nf/Yd/ZuMxryIb7/NrijYl
rJsq/NL8WKiI5G16vf9U7fyv7Otn+pl9r3fCL/mVimdTJ5Q/9d/+pD8pJNof7DKU7ciLNYuzMaXu
94rHUf9QZZPgEcJ8KIKtHyoeheBp+JUUx7quWzIHvf8secw/qI90kzafYqictGk8/uuu/Nnp/x73
/V9RSCi0f9gObU4TcEopnLgy2bDvbcwfTuw1ZjMzD4eKOGXpNVH6dWSk10yYYzXLqulz0AUrQ/RH
Vge0zxSM16NhkogOODP3XvHNnuO0hYbHmwSvscVExFy3M06TRIul0dEaKUq4tkeVeJPgwRBOlh++
hL8ZXiiiqfDLR7A1ajbDtLhjBG//fJbQOoQReIn5CKk3QHhyNlYTXGPTODFRgJgakOwVSOHVrFsX
HVanRAhKYQP/7jrEmeWv18EUBTC1hgJElJc/3Eo1Vgo6Fkm1qlr1WasGnEoMRzHishhEm5z0+qAs
1Hnu4EuuDVI9HQDWJX7nBNupU9a/Kc4EPebXyzFthhe6QU/J/jWtuyYzrUrSpORymKA6GDzbwDiE
qCz/+f7/grGxxCMELMfk1+jwklTtl89tIrFr0JOXKz2Mr0r5jkJYnuOakl2eY8xuLRNDZjXo+jhM
og5JHT766ITzxAq/Yg1gi+hc1DLzoNMeldhcA0pOapVc2NA4BRkuvGqkE2ZcqMXqZjqYDKKIsLiI
7qiEtmaRgupf6M64DB38Pir6WXPkSWByjCSzRygXkYoTklSbh/VGsZ+MDO+HFrOPVTLfhY5TFFmK
dKgBNoHDay8EAitzWyY5rNRPzIgGeBxQprLw2uBWZwgXLpD4APCwXoIoeg6L0oRFGuG+kKZlVXQX
8bghmakpEJqTmQoL51muattVHQ1VRniyPYOwbFk9+RlxwDpYKFCLfE2qldYuhJR6elM7o5hPvc4P
SXmE6tjeRZAf54UK+MDW10YmsdUj8qtTBQL8iE21uCSTf5Z02pe6hIFuMg8imthhE7RNdcVqe/3n
7/7XkEi+e5YBwmBkBW0GNEzxEP7wzFtTJidAv4tVWTmrvMGzI7rmLXe1tLnJE58yzM2Dp2JHxdXu
zIIRqqQmlfOA/OF/vph7B+TnJ16nqjctohTV+4r688WkhWMh47CjlTgSJV47kXvDG6hZ8is9r21v
99K6dKq91jPB95G9MCTRNl4ro1T3GQE3tukvcK9I84jROyhMkiXR87p6k2w64l5mQY0TN/A5bpnX
wi/OhsX6ouGHc52GsPFkuEK2GVcawKY0G8As2s4HcW0oPloDVYPO3EKDxdDL+jATIeC/+fw/d4jE
i6ibzDE5J8scxtDH/vz5ZarLbiRIcQWQFGZkVJ0MIoOA8YCFM1vgErhs5rhmntDCbCdeIYrMcmFV
xqo0USRbRrT2ITQb0XNqwbTPyaiuJ77FYrA3WCk3whjvbzEQQGZNzc19pW91uuTGzqp54SjueE7R
sI/xk62m1962zyI/2sJObunWOQZ1p5jeb9Yf5Zdj9P1jkwlokt8Fnkt3xHD7h2eQnAnyYzo+di+R
Ua1DjyfMnL5cXVRLtVIF66NgK/LIowl4zyTs5r+5hL+u/Lqp6uDEZNMg2fnXRL5WTT0OTVWy8jg+
EiDk2DOHbCj3n79fcZj+5fE2WWwc25b5kKzpP3/ODAknL07C52z63NXU/Di+dgmDwmDVAU9ciZju
f/6Nop/8N7+UXoiqEo7GKPPelfzh5uZpRV5H1CWrXE1uZZncTIfOI9XpjOYwOYDxGM68fPpS+d3K
rFnZ8eUQgtCTiJZBiAC0CDSRh1AK/WspWUTaeSunZs0TceAEitwcGUQE8UZDJPot7Mo1Tg7eTsQw
0ieCbiBUgBPnMQPMQMJHmjaGtNBULG9KtcwDg0OqT2B9eU+sTp5zzjbfl3Uts8+SyaReNi20ZO1t
oksLRoAVqW+J0UMjMg74LngvrHilGtX6HhsP1/IKPxHjNL6TRNHTRRwd5eQjj725PHj53FDoA+dj
dSml+tDH5VMOo1wETXEyYD2cqcZZssMbgIxsFrXh7b4rjnSTCIO5kFnmmnbNwHyShpk62XhUFe2E
/09aeKHzCO98ycGfiLUnhNOmm7WoguARwj+DeCRP6Yeq1q9Dwx6nFr1AZUbXdAqvRqSdTIAzM8Vh
h4CMHxvhNZWDaZYTSDeCcFeeeu8VcEPNwvDkEaE7I8eVYZmTrYNKXngR/3JSfP9O/B6dsMizycNb
R9FQq/qpzVETGfZWIVxLSJ94ycTr7tF2wI+KDrVIrvcr0CdE3xgQy+qj6RFNaLmr13z8LnHOoiC4
r0lIj3a0H09BYX82drR06hw3sVVfJAXB4Z6N7gLsiUg1sOxz5cmEVHTwKnACUHrf8C8w4ZQ4qhV5
XKGGqNe0AxA5B8VbabbFTLF8ys4q23QWVapvfbRPyFuyWaVaMUdVbhcScnBO2QI1r8rBF8mnsVZM
UMS2wuNrwmrZpEVB0DkKQsASZ2SDbm/Ipyq0900GgQzs5DWqvTN781V8w1YS3UZdww1kkES7KsUl
Jim3M+VOERr4VKnxNy/wO9ambNFrCT0BY6NHYI46m63FGIxVF1IB6OwLJULjvN/kav2VpIGVo1AD
NZ6zTJk+iKeI4KWb7lWQ4Dq+zzJ+06DWESeJ/U/T4Djo7LgVmF+e43DWq9VSPA2azgNplGhaA19y
p1oiLC+4xRafUgsTolxDcl9oA9jFa9kEOQYPdouQmJlZp2JC0gpvhZJ8iwXFK96kipc/0DVaNxo3
1jIZ4QGEv036N8fCo48p1rOya9ui2RbfaJ/m31LptW4LnXXhmCt0e5yBn5EAwJg1o7HO04liWbY3
YpFJRZcLaxMpEZSDKUYGEm5WAzkqrq9zRczvZmaeXHD1LElqUOdFF7PgaN5Rla3D2EzvRqk9KyUF
RxhBmIpQzFRSvAGODMErRrlT8DWDkrjWNIzooiGtbSwdtQ2rx9jFN/KFzpU1rKYBn9Fo+bd0ME73
77sR5oPeQyEjS/HCGqaTHA9uyLEoIamIjLvlEI1I/Tz/ljv8bNKybXhKyW0s+LFML7IAu3VfEMMm
SuApvUa0bWdp9ulNMmWJR8hW6yhgbBwxFgVYBXTAOsmNcUEStJyi4GplzQW0Te2SPHUWPT2o32T2
GjSrPes8qvZ58LRT7WVU4Gr+lqHI85H+zxBR3or86yRjNaeMPyhiiZp0/2b5PHiEtLj3NWXsefFG
ivM5lt1opujB8+R/ZVLK+++zzFisHd8fyTG5yr2FRtJfkkJ6VRrWtAIclsw3BlWD5Skblk2NSquy
14Ysmmf4jcUFFg6/EWsYf0QPnu7rhlEZu8LJUGaar0q+OUtJv0g1XDJNhV6yE3tIxCLB6oVhIqM0
H1/uL3UbcpeZ8Q+zPOVZjjxmW2GBopkPV8sscXHNE5N8xXmD00fmo0/gW2C+IqfovXDu6ACf5N7e
Jl5D/4itQCyskCq3RAhNLga55yw2wKXnFBcenz0yYSl79aufqM0GJJOLkWI5db05Y9aMdBgG/Kzv
lIfW6ZmroTscwuFrWQzOsp6Q2jiS6+O3mYeF8+zbfGmqR7uqhgjCAwLejZ9AUp9YiusS1oDSvCfe
i0H+wVyW2C4g3Z/yPvfnXeO8yxNPuBqgDopfhzLFN5/cBtVYAyj/EDtu5531kJS7YjxNbDMsGbF7
f/QZH5zaYZ4byotmOp9KZtKti25tD9POwcJSRjyWvJ6V8UXSu9dm4MPbZAOwefiEMdZmjRwH9rdp
8oScK6WhOCa+xRhVHEX8Q+yA6IJLogSi/pusayexAoVyOS0Lau+Y2KO5gdeQdB7TDQyFZNmpuBgq
ufKihkvgb5o19D9xlVZ8Uw1WLTNmqasKNuaER181o1svCC4WUJReit2yMBs35Tw0R7GvL7xEOebD
Xo59AHq0UxneAqtpvkLq3RVPQaE8tqFzRmFfz0j3PmdBcaKwWKmqzLogt/s+F195sDK4ZK3WTgCG
bsro36Ksvoi1OmvSeaE5Z4DhyyFARMQGjJNokyftLkjMA0pgXFYGHnsjOvZS/TSF7YWA91xPLyEA
CKT4B1HF3MvVmN1FxV82eGwH1cDp6b7u1tKh9dQXEFwIkDRWgwhSuIHXCsXVHmzbqQxZe/XRIUuF
PUuTCDgJ6BhbBzQTrP6acRqr+uB1qiuWMHGcFguRZaqn+5Yl6rKhoRHReJu4LVCwU36V2niTov4g
HoNatggIy0SlkpeciiVmExl7LSt1rlQXO+y+NVCmxN7NjOtsVNGtqZMr4xXiS1LrpNQbx+m/VjIv
+33vtXUaIEZgn/PR4H3Fu5o6Pc0hVsJRmJI5tO0RPEjEIUFqSFseBZ20ComnXE8GojSnlhmYfvJj
ePlthcoRFfExwrJaWJcUH3KiWA9KKXGQDo/Z9/N6BHl/XMPEevZsELFTvouD+hI6fFZDbL+mOLrg
O1Cb4gXM0K11yosyOed0XGBnqF1Mw1jYvZTrnZsGO0ZaXRLUj6Z8IAdlRybvDW7TR9VSFyl+aVEv
Yqy0YGxz1ZR1mAb7BTlks0TWX62MEwgGNzbVej80UzFzhPoFkMPI5mPNh5TxBpGFNOxhXob6+V52
5Y7McUbSTymRt1TJ3zzCNmmWd9//7Xs5eP91ickDUWcJ+7B2UipvoQ5luaj7dq153LGYeDgmKRq2
/Ox5mFhqgkJlW7Mptm0OSsUCczxLa87bDlSR76PgXSbBD8m5qA8nHP2djREMajtrMq9BHVUXHCPa
LA6ynTTwUcrq0BTpl3tnpfTFns6b05jsJlpE4AYEKeiBxVztuTvQZ7lcawGXCj0oSDM0ZazaZVTj
h2FD4e2JoD5ycGXlMVrCgrHSe2O9NUW9oRIAgoOQJBMSYYn7zPT3lmdErN6xccZWdgkCyUbXojQL
2TS/ReheYrBwAgXpoKH34WaS9GBRaox2OAt846oFrD5k9Vzv7x/v+FVBilgW8UvWmWfRr8kN46DK
MDtRHVuiAB7ZP3uf2tcsXuwBTaLD3fRM813VwnRW1tWl1jRsrcE7MDiWb+UEDVwlqA4Fhx591YZo
mjVO9aHQM8I5pZ8iAofdbGl1WBbtlkmEKjb2srM5OPiHpH5uZEJ08j5+IWrooDMyicoSl51KNHmD
w7jVm9iVCVjF+vS1w0g376zAJ54jaxda4b+QKscjaKSYMbVgcAuslmASpVPc9jbfxLdBsRCGlND4
esL5Qh27DXhZKVFYCEs2bJP0QsAhluziWb8Y1Ziyo8vlWpK6TZ4BynBKfedEqrWQMIHHOYqf+DTo
QtbNBdohPCc7jGbk6xDUPIQ3M/OwgOJZMMpgMQSMu9rB2fitTR4XAUNBgfUcDCeeC6+lNGqnZj2N
VLrkoNk5EQWh2jLlbp7B6ZIAwrM3axu7mhmav5NRDq+gP76FSsAcTEeoTKEgNEDATWNLw7npTDYL
ib/XYC+vhUW2j/X3euD5UIKd1RXfWM8H3IELuZfaVSJTJpQpD6GsPjN6aRZFOcCiUcY3tlEi1uJu
JVpGqDaLC3ylh0oFaS8nHWap2RhpEZwL1roYssDMp9SdqkNRt2et15aWwRTP8zU4IuIHyI5/jdkj
SD/teD4AMNJ5p2L38JIKELSpMDrD84POWetXkBPw93gynIjw6uQmR1XOH2lqb3Duwga2itgNlBAP
P1Fvbgc6JhBFa1s6OCP8QydcST6c4Xkm6ygpk2gxZFE4r6bMm9WT8zjUkjYfrX3nyDcQDKtaRlna
FcCvgpRhvoLvagZE5tKp1bcuH45NJgMTV4kVoYnJqQKYBSjSpZ/Tr5BHKn7V0jcNC23CNjFzRIZN
YOLlpWuEhC5oL9h7ibWUa3wA0MGVitFXpHtuQAgJlTqaZ13hCoJJEAS8R4I8SCgwE9Au8Vmpj6FS
IZRXFWfpN2gnInkOsPCiF9ljoPEDonxLTha2vgEjEp3EL4XVLyJ//GKSiDuLKpIzFDyp0HhrAT1+
z4E0kY6VzNsw2pf+sMVfyYHM5uTrFHI3N5V0HUU6AUv0HNw0/ygU+RmEbLG0RumcAsWGE7rUOCX2
mXoaS/MUOwoQSApkeZwWHQNS2j2PElP2qcDlp9qhyx1e0nYP51ndPaj9G6GKZ5a5vdRXD2YLwmM3
xmyynXbIreBBUdrXe0UkVm5ysMHWqcfCZNdosojAQVylYsrvS8fKqk1ast1r3EqfiiTM0kXyETWi
ZdzQLG01hwDkc1V5uyFP8N7IO6IOvwVvHNTOapLsIgo5OWo5iNEG9NX6M7JKMmAqclZQPAdOwig1
KTe2xZkVGqonM1uVJxxdIb2Qlmqf9xiLuMcqHVAM8+r68ZzXU2CA6TdK0l4yZGC6unXrh/qzlpUn
A59sn1DJ6wZwQl8jRyJGDc8T3voR7DF92KYNo3jU84vCqdS5KjnKvOQYVV7KiUNWrV4lhT1f93BV
65tBSrW1I6pTIrVEJ4rzAXmBRe3tHTGcuH+zEi2M0WQVZH92yWqVic5gxQKEzTAFmGbG2t+iPewS
NnPfgWwpsUQxt5tZ2LQWOKyp1ySVm0DDWExeREc+iPFq1O+lL3bA6Fs84WPUI26FV0j1PLQ+RFfY
FgVJHFjn+wTBcIrahThEVZVexP8SO3r2WvXzHRbUNaMK1Dq6K4oRAF/mcKgS1aG/JR1HIdXnG1G8
bwo8RhwRl8jmcpzROlccpuOsOwUAvhdBJ30LMmLRtWg9USaKO9XZ8qnOoYTxjBZ8KoWOr2hCaHn7
ptqrVgmuAX7APDhDcD5Qh906miNBNx3KKVk2Mru95FAA+/0UzKWlonCFRuusMgJ1aaBxSqLZfLUV
qkHGemCQekKqYNOqIyfhiH/xPrRTYLYSbcCGf4koqW2fetWX3jmCbAF/Edl6zRTz3Fc88yUR37Oo
jt0UsgBQ6Tl+0UVe09ApYrw0ZroSt62RzLUUbxuH6yPk2f5e6di9jzbZsvb33T/Le2PGmHJVi5rM
ayk0kDXvs/oDL/U2ffdNzS3GdBcoEv7NMlC+X3A6CqiE+agm/bKChWMnPXt0R/ko6otGbANjUArX
58mwEcvorX/tZW9i3nqSSg34csGnq3PnHFbmAUcne7QmyjA7W2sVNqOUkazUhPzufEKKyz9qpReZ
hilw/aSek7jwgEp1Q7Qhxj+NTTDtOKbHqjavSwspjHB5KnHyCV/kSTKoa8cUUL+sFM9esEhk7ilN
c8wWJRASXxmWshid9GNwLYfq0cYuuIkhqZIPWj6pYq4ZxvWFPuFltCknjPF9sKqH0uToYv1v5s5r
OW5kS9dPhB1AwiRwW77IorfSDYKSmvAu4fH082XNntgtskOMmYsT50bRFFskCkhkrvWv33j2tZmh
pndyPHtSfEzoycIQAhUaN29dfXMl74en0Q1RsPSHgfxfj8S2majjlDxwliwvYTqyJSURylYJxV+/
pEexeL/SVBjrPLL2odm3x1Laa+ABQpvj96hrX5UaOtSc7jVRs8DAlo2mVL8IZY6qqL3XbW05BL/Q
LFykBDwearDB0GFIFdGSEQDvo7tIntCzTmew5DxJe0lIywRFm2BwJeOLGKdyr6HLIAeecuKDQ+0q
PTfbRAXdancf1W8Vl70+T+D8ACGkn50qkT46wt2kU3Vld8llqCHwSI/HzltQTHKMLNmyB4WRKG+b
VS+Ppd2d+lt3yF+Efha9x7g4ya1HsyzbTdMPbGzGkeqGTCgOoUnGwU5SLCdGByNZ1+xDOYht7VlP
sTPjzJT/ZcXeKXBmf6PMEYUEJwIZhXiQJ/MlEck9NB82CPTFTGwjeOVBehn4fCdUx46oBXyC/a1K
qI2WEA15ivZgiamk5xS7P9M+QX8Sa9pwih4G7XQd8fuSZu9Uc4xDEAIxI7lbNKxUgYB5MdQ1QxqH
aXmNajyvatbDuThC1E87gvFCzFG7SjTU4KvhxXFgiHHsIs/+EYTTcWiRz/Bsoa7/aLRGWL/gTRKM
q9FWNxKds0f44qrMvXuMmPb4ltwBA14LkW4R0V/1GafvGSLDHsKZ3G96kjr0XB36/evQTa9EMu2m
0s420vCul8Rau1i5u3pSC/PpWl/zGSiThOut+koMoCx4J6VWduPtld3Uu3TCDrKCVES0MQ6iA0Be
6zsrI564p9wTiAHZFgzjoR9Rfem7JEcSuzMbr+IIG5/R8B810muk7JdnXpslbgBj9FtXNsyimbQR
TrV3e46qEO00aoSwGy/Op7Mp6GTanqfrFdamihz08PxNMHGaxJyDfx4U/dPk0TMlgjfEbhJW6O+j
qV70RF7SkuydkGvFyoY+EBjX6bhbKOnB6AUtoevoxIkveRfnn/5xMAYBQZiW4HebH1moeC/JIUrn
bK+3gQ5hFvZr2A3pBr/rXhehizXulZjk9fkxnIew2DweYK5QfVrIqxPcmkFzPIs3ibAPN8CW15y9
fZ4n7wWuLGzB686gYT6D1mVA7bEE9Y/EyNa6Ue2laWw1BMKhdNunqN6L6dlIy20adpiX1W/OAI7b
65JFA6/zxYQOfkzq46CXId4hw3qmUc+d5XlQ/d0ZIBBd9BTG3r6s4/czViwtnBL64UVGNqGYPa58
ZX8EQ2+o9nhJNOEF+sBr3Xbk0g17hekZwuzp4NvyF67xN4UzMagm7RJnUZxF4GbeZcQbrP3U3Amm
Xr5bXsYeJ0OfMeMz6rfQPWcroHXQrwXwNtpy61gHVGKtyQF0hralw5iADD3egGyd5VB5A/N77//y
9JYYDyY5Q8Zj2VIjOlAaUbgzZsANHVUeOs1RADX7hst8KvuZWRAt/rwuhZ79flwaAQN+ISEGQDf/
MBtOcYsqIq5kH7YszEYAJVe2+erhJhXBUQ00/ldubG/kMtmMU/PeE0gb3ZwCaaxOjO33um5NNJfD
CvN91oB+pGFvrULOGCBvDWP8+ZqJkfp0zX4ALcwjE4rF93GMb/v4fSQi6/dcnAPXmHwZNN9bUSsA
epI1YixTV5mRqjWwaLwL0/KdiI0vyOnWP7zSqNECVOHoowSz399fabwtCDzMgp4M92lgqt+wb8w9
zMLJu1jEtB3N2drYy/CQ+35wC90AtgpMinA7t8Pz1It3s/aq9VAVz9gqBTurYQjZeObDFzfrM8uJ
qDjhSgfSFaKzj5dpl50Jqk2b79uPI83mtvdyXPpm897hUoJk2Vp59Ti1RLoGelicLoJo0jC/LAnk
Xc+TICE3/0IG9w+DemhQXBbT3DO77/dbV1Dk2l1p4GRF4oP8YTeOvc4Y8q3HvnhsnPraKO7/fBv+
8TdSPyCRhH/wicXnd7UgYdPFCMPCptSpLbnCxQBfV/HeoMwFtOu36PeTr16v3/V+Z8YJqVmoOPxA
WFCBNHvgb+yAplSRTRBot8/uw6kw2eE4B83Of8wnSMcy+XEeNBPsRypkCEhI71gtAOmj/xhTOKJt
0DsifUxRQYSvynFTNShiJ8Z7Up1awnVxQ/MokvBiDos754sHZf0DdUQTM1Fns9Chb3w4t8aqMJrQ
rPt9ZEbfsbHP99Y0HmE1d/szwGDUbBq1361FIi8HnMQu/vzcxGfmCCpEKYlPFn6gqZ6/38BeUFyE
JHTs/URed7p7BOA6jdnGmu07Pc0xiXCtQof9FzRi5ZjMaBpM5hc2APe68N1r3c8FmvjYi+zXXIhD
6JRYxycnJxhf8S1qdWjpjz9ftvf5uaPcEq7L+8Y+gBDx98u2/akmcyxqsSwbhCa8sLEzSsMI6zUd
4hk1GkelvlgNYTmduBhTMAmCqXeh4VGPc7QtQm191Hu44HGNRlwAmhnVK8Du+wgdIbF37Th8Lwqa
wVzReCsHugf4c6YSnDNZOwkcgfMi0lg3OV9HPaYRQfpuo3Wu7IdiiX/iBLyrCaUKrXFgnszoKlQU
IBrIzTUDdHAYLhnENDU+JgF6vNak3n0SOw9epgs9GFujXxzEPL0UY/XaMpjHBO5KkyjLgf4xKjGm
Az9tyuIoZLD3jOXRyiiD/3y/zxTK348xzQ92HdjCyKC8jyzdwBqmDoCy3uMQAh2yT8xVSm+oR5L4
6KE6tJcf0ppwY0c4I6jkiZ5lQlcG15HkH+g7NAThFv/wANo59VAUgsyfOx+Lav+M/IRN/VoiwF/1
suAktNDXD7qRF6KIMC1LtqooTiKXl7OnpcSVIufIMI96jEZY8jOeqvd5zoP680e3Pr8hRDWamAnY
KIxM1/xwgvdDx/mkBhiGnp7lKuoT89lpcDNHpIhxmXcN7qvjadRWwx+xpgdkEfVQUHvHRBXvf76e
z+eNDodkyQv43Caxjb+v/NirKy/yEJMSmHASI7dSsOys7ssy4PyTPjxzCbM2kHB4SRH8uLdCuwob
kSOgWeo7nwlEU8GQqvSGqWX4q2nkFVPuFr/DYGeaYGep6783Q/cmsXsi8YX7gB0eRNeR+kFxnX0w
r8MEBVDP9GisgYrAmNOsu4yZDHIDaxRaBVxGozYf8AxbYU13KvC904hfpTEyPVCD1XE6z87MkrQO
g14solnnZL4LLfvdD9Pp/7AAoDJCMXWl6bqUx7/f8bIbfAF1vN7jTEgjWUU/YMczAIHTpzfIoqUJ
PANtDcOPqU0fdJs34+az6pv4fS78L+TXn89a5HqkgFKj2s7nszYXfStry6r3KmfYVs32qYqaR1dA
HijlFeaD3Nz5q1/qfD6ppLQhZMC1tRFm+h/KMbuyOt/0RL2fSUve5CGUqZpgrPMTjqblh2v117Zk
cGjOCl/oQMNHzlMZjNtcqoewlz9tXzBm78fHFhYJu90UoAzm5dW21mm9PDdFue/D6tApDEdJoD9j
nu6y/FyG0xkwqiNoUlQS3/3F/Sk0m0jUWCkMxUvQTt+A4pla4CHtxsMXd/wfWMZ8eFdzelFnavHD
70tAuRO06Ik9YHShFRDy05t/ddSuKxNYAmJ31508zA4QDXvUoMAnDLXNDY6LX/A8Pyjvdb3DFbAE
GX6bHH8f3/6cio80TUEqnR6HnntBp2IAYvpiMwRdeGD9885Eu7StrtKiGHZ14GzxS70vTI4btIc8
F7Ytf+qf+sBY+V3HdWpoG5Xl3XnCeebC2OV3y7oe+w6INmf0ybSkCbqJaMJmveilHfb08V0Gvjh+
dyOYzjlcNMQYPyZoXXH019BBdGkwIjvT4RMI4LFHhWW73ascvCN6qcczQl9qIpaRb0Te3nQk+6zP
B243gtwn3Z3vPuQ5AKRjxj/zYXgpIpQes4lrSUaKEnZ4YGzDUDLywNQpBYmS6XNmOowvW46XAj9P
miam885wrC1OFqRJ9mqxInxpHeR8hPYQIrsf4jjBuPxgkkNUOiNaS72zafoQ+VVP8YJNMtgMbt+w
sto7e3w0iB9cZwON2MR5Y48g36U+efj2bVxmtws2AF/sQs7niocnbzuoZWD6mogdfl+Ctb8ksaLV
3dv+sZ1s/M8AXG1JRpsLWKhsgBaCMl+F63TsRuvzSD5NHNLDZrRrC2IyzjhG2xQpjDF4EyN1Pwie
Xw8vbcud8CT6mZ6eOez7TT/kJ81fXVKVXWBbfTvZPuMIdyR5pSit7Wyqp9YEY2Ly+8MJ6KvTMWEi
3y8PWW+tz7zSMuAHL+kMNix2ivg6WqOCkVTFWC60+qc/n4v/cE77HIc0YUhATFwpPpzTKnLssWO6
tC8lsFdPnvDGbv1on9YhCosArJzI8UjhktWi+LubYCU6lrNz/FBuLF6NZggPf74krZ/60PwjpZWu
jS4FjYr1UZATMI4PQGurvYlp5Ib6/xhmGqww7Z0zQjBxI4NEu+7CiJsfWHLjGO/2iAmzlNG1A08g
qK0RxuSLtZxk07gki/CUORXIGDFIvdI0mMmAg9DDdDRj+7qNMuCkMoDfhfSkcEOMFKpgT/kCfxmU
2ExVB3sDe32pXlMC35LKXOvuJ4mG164CJYZU47VweTz/0I8xhLJ8ujrP5sZFiS1N1XHxBkat2oB8
zM372YW+CtcaNErhMYaJ48osmM2pCeLOjKRr7fUMfYn92BiWT9NADCqu0xSsjdqm+ANhXhZelFkU
MYeZWZRkvmtbYNuGKWgy2AoSdMTkESMBXTCgNBI9HvYm6sOAsM/SR4pS1M7JHJx9Oy5ftGf2Pz1A
Olo8/AOscVxP14Z/ay+HhjlCOhICWmcwMQaWueacgGP5G9sCT039CGfEXDYrM4yJNMVAqma4zia1
JFSuHtoXJSrUFxKGaH97ZjItjK7Xce5yt6aYNB1OkQWtbwYFBHcPDrWqKaDu5t1L/hTN1JGl52AA
6mdf1PSfywgcjShr2WZN4J6PwEXf0VsWZVTtDd/ZWyEVnd6cF+J39Ml6Ls1z6EV/fiU+9ZukEUta
NsASh4qa0+z3OxpbbTirDKDWDGtGj7i1eQFg7bg4vxKdGqs5QYXv/yjSBNySWhsAB2L2KDYN6mpe
azoOjeM2ofwuMoxmOLZ82b6evxHU0x3M2H09WXcM37/agz916+eLd9mG2V+0vkfv0X9bDt7sp6kB
d3CvgvFBRt5F1pzcsWVFUswWY3Rp94jAe4LImNX8+cZ93P751Xp7Q19kW/TqnyqQrHZbWG0ZFQiN
la79Z4Pa32FIsgbp+bLrOe9Nf6/+MWHEIYOMeS2rIyH+w9KP1VB5i0pijTiGW+ziaTwxo1/P1QBj
0lESQT/0hgKKQg00Z5qjeQJoR6GD5UBSRkxCMx/XYAWRuDom7hgSQEMMbjQLTdaluYsT2Gf4j1t7
e5bMFpFJY8qCqNlNf7ZZMGwar4MqIBhNCaslYSzeoCSEzONBRapkynA0zWECLcNjR6rU6Fnf2ywy
Lq1DaadM+LsK9X5f/EgWQiJyF1kkasVVMihPk3DuFBJnfYB/q+qR4N7gtV/G+FDYrzPzjt1gca2m
g3u1jJz6MOAZusqK7qUTGKxKCJ5rekIFOQKSUORC/oJGs23n4WkKx13tZuRzuJBHpvZnJH/MZvPN
BG7eDvZCrzzCtkWPPgeCe4dCzpf2XgqbkR8N12quMKX2oCoDjF54jZEys2uvRDq7DKTyO0JTs10Z
3xWemGG3hKe89H14Kf0PosdeyOZ5BXGHHMbWGZivJvMQACRyz5POPY1WyWgiuGqX+AUPsCMp6Sls
p6Fc147Kt2z43doRoGSuWPUxnj0ogEnisVNwNY/0v8E8JnXIVm6Ue2hMRES0weui58XYke2LvI03
ANczxlPbrolvu4E2CXcOcrAW60C4lNrjzJ9uGb9DRjJp4qkgSkjJuFQ5GIuMBg7raViLFVZHFfep
LS6D6cGowwjmyEPdkV8WJ2LjxZhRJ+GFD9oBd0dgQdd01sZozHmL4P4oCqfiPwgGhdOWbr54ET+e
CRKjFwuhF64vLupDX++rf9sESLGCQZ0H/s5augh3KYGjuQZFKE3vWFt0qS3Zk5yG2k0W4H+OCUXo
dp63tv3IIH47/4Uq585eZmfrMQvmUyQIXTLcVlXy1z3uBu2laPpkI9ObtCdzpMqz1WKgdEjy+Kcx
pvk6d8sfPjSeFeWFx5FD9YaF1VoUMdQZwn+hClnrubM3TqnK3ZIRmz6ZxmVAoNfW5KJ9i3jkgRu0
cgLVbJuQHxXUI9npVUeCnnhMO+/JSobX0un4Nt3gxtyPCcn0ORV64I73IV3x1qw4h72ouPrzHf4I
uCCeZINjd0VIyCFhfth5wq5GJtZk/i5Wy14B5tHcf1FNfxpxnH+HlD5YiglT7aMJCxGrkHy9yN+N
7Xgq+KiramDCOkMXWeWuvLd97y9XqE0dGN/teYZPbkDu+/Pn/NRVchEchA4VPcAC+/qH4yQyfC/F
gk7uggiHsHiuIPIRz4KmGBeqefIOBUxj12jefJs8PIF8bI8aBN9Rk4q2y77Sa4uPLT5Mdd3cCvp4
BlVA0r+v7Lkp8iEtKrnrvdogM+2JXxuuVGdg/wH5iIaOJGGIj66f0xl5gMDzALu1ww7Uv2+tirqx
LEA4CUFaC7lsi4xgc6/1twwip92fb573jxfLsFUAgaAtP9fef3sNM2NRUijyIjx0pqvaKF6GuWkP
o2FsBA3JSoZZCpvQpMxCbX1pVZa56suSNE0zILVoTm+QY/Dq3k2Jcq/nEIfLOo+NvT168B378KGZ
iaUfwtQhy2h+sKW3JY1n2aQ51GBlwbXDq6Dp1NEaGriRWuw77lICj9ajXA7InGwSeqJvvcVODqsG
v/Om2vZTvwdtbu5663ZkWREoyDkZx/kBFXZEeqfpryGMrSztCs0SvagIN7oVC7aoNcBWz8D/osg9
ZzOVVrI304F+uSLGKiktKAB0sX++yf6nV5F+0/E8z7bxMcIv7UNPNSed5xA+TmhSLNJD2Rk382hg
ZOqiVzLrCI266AET6rc8RP59vj+ywgOYWuUqLi0fFhk23zJQ7y0B1egxlnBN2M9zGDPyzvXNWhJn
oVKYnuJsuM/yoNtjeBNEsb+RVUrOyNSy/xfvTk1jNC3ivVjsNzUF5cbAE4VTtz4IPMHXAjGA3V1m
orC38EvMtZqpYSWsjGXR6rx8OLlm9dMvWne/EACEDYPqkq2foYgxXA1g19E31F3DKve6hWC7So8t
uvu+OjadWPCiEQtuUN4dNCj0er65dSr1OPd5e7C1qU8L+XltDj87iDcbXy+9yQ0em5HSSS7ht3mp
n90E6X6iFEyTtN4suJCv2iFeSYrwk3KMGTVHhb8PrreJg/DfT4wvTi730yvD02SqK8ByGVTaH8Ej
khDDZEm6YNeX+TUoykXaGwrIZMCIcXwoCgfWbolzb0iPlTWs/gQbg7XouD1dFpnrgrW/yvwcZ00d
qT1xrJSFZgEFIC+wu6GKu+2vYXZ5ttVVZmEJXEnC6qzlKOn7lmF6NZdgucwi3zpMor5hByaW3mYF
kCvhXtv55TBF444l+T4THwjGZTLMQ1VYGoOz6r2bEGX/rhNcmpc8QUombz4MkbrnxDkkNozgmc/w
53fgc9GvMRdLm7Pp7fFT0T9PSQx/h7s25KhaocrmpmTyPU/dNkGNBoBurSzz1YIxt5mN8CsGgfUJ
h5eOSbHiu3rchR3tR3E3FJFCmH3Hthz190GQHe0kvrHTZDxkXWFuM1VgNBxGpM8tpbWuJT5ugxH+
jDOyinvZ6aB3ArSiiVbf14tOIj80ikMzldirKMx/Jc38NDQ0gP4YIvYbXpjVnMbIuwoXt91ZSQ8J
4AIz6ZuhzqBHnzfGtHvN0vh2mos3JhLE8sEsg6TWnFTKYRWpJFvrWRgd4Pvkje6uQy++FsObS/iL
L2S9hXTNGhLQSNLJe55qi6oYv3XASsra7tjbnMfUVQjnIawL7NGgV5LzlUU2+WA1Z2U62+pUT7cZ
oW23vubNdEa4wdgDii7aGWZByJjz8ZVUe4wGPPc6cyzcBgaMFvICS2yy6RSRc/iN5zdWCp1LCu+u
88v24AfBsZ7JsfIUmgbHQ8KQJcNb3sXWwVLmTTxm4lJjmhgppDub1CI4peKy1Z8cnhAfACE7UHc2
bNlwVjIJfwp2O953fXILF7GVkBYcFvuCaM9gpwqZgggRkTDasAcpd4maiI8EKuG/QdyhSwQc3muE
fqb4o+2pCuU2iqdd4PjzTpXm98ZJmP31piLcwcXJSTkU8kZZw7Hk74Y+XrZTSOWWh/soCP9qBwrR
xmOPQ+1yNQUSch8CkZOnwMoaPIBxIGsRLhOlsBcTNO9uzDg5ffHVXPEjBsHS5pUCWtbeBbrs+L3i
aD0vz0gSwZGPqeia4I9oF92xkoHxckprp9pIl3boz2+0/6mXdiwmFRQ4tutT75zrsr+VDimWTx6T
LRfX5bg4zGP3nAV8bhHEBO9NG7OWPdYwUDqKJFNkzLZ44TmcNsiB83Kut6nWnhj+dFVMC/w/Bfut
alEQGIFxNy9NfBlh37GqVIVpnmtpe4C9qgDT0jhkMFqPFep9DABGHyuihOexWfpqV1m52kVE6HIU
IY2OYecgKSx/WocGB73J36UmLbFHXCMuR2ybdjXdwrEjNXly49WoPUTiVJJmg/L0vGPvfTMF9ivU
2zTH1hrDr4dxsF9rW7yr4jgHEt5t8gvIlDQiDDTcqff3IRIgYEpcxOPc3o5RIimVHHdbNv4tck8W
NuDONsT6WRGyMAa5gwIgRzxe41i2GOWtGSgL7VxPLwvwvx+t6kAkTEEgHHummRByjHbptnGBzRKD
ALc/P9lPTkwU0xYDKuw7LTBX9yPgysy8UMaCV6WTOetgVpQqTDB35UDxJNLosY2Wv5bGOy7zUhDh
1EEcbq0LB8/DP1+IONtS/AafAG65rGkL4BBGYvChtvfRmDUiwmK9hx2+TeYAcl1Q1tsxy/xVuBBu
nIFerA3NM019nNN6nxfRSbY91JlBWZdpULU71bI69AG0sag4q4LnKMcyXV+17oSFMeAkYDJPPu3C
F3Ng9zErR+EIXT/4rso3dVPw4Gvnqi163DejdAdmwZak2lXqkwqB4cBxIVwGqyH+mRp3XsR9wQz0
bdZLBi//CnIM2Q2CjVX58a4PCPTRu2jqdQy5BLLRsLgPOtKtZNrsYg43XgwItr7ZghT7V35f29tJ
HQl2yP34pwCZofAqHpy5eu5LCmeBWmtroK5fj3b/2kO0vczuGNXg1tVPxNdTZbWa+1oZjCcC41Eq
MrvCoV7jGczu2MfYfeKrQxnFRLIYPYYwdvVgFDn2YaTXFnK4nCaGiVIZD+4IsJoVHroOx2JkhmFD
jU/QgkZyKJkyD7+KoKvx9MjNy5I4gXUQYh8BQxn5HAmo+sUEwUbEsW59FJ7JSmyDSRxzK/JXKkFW
DAa+lpgf7hKt6y4EzVDrowpecMXMBs6FRnjhBryMCslQqUUVEym4UY7AXiSpN3KOI5IRb4lnmneR
0dwlZKnuTFsdsGSR0FCouvrCMFbSjHYWWoZNrXxomEyjJH5e6A1s1KkppPO8MnYyuyzmYtzFhYcD
hrJfh+JBZtROrZVCr+cVp66yOWXa9jAr/tUQ2r8Wxr9I2pgjJFh3rfwfwzavQcEaz2XY0E0EdHhe
sAu1Z09UDxde0h07Fd3Rv9ywnePs7MUHF+lW4IVqY8XtnWpkt7GiwluHsD1RkvzoOhiiPUL31iNs
GKtrc02jdxIasYjkchkXFtElcLvWGPzDc7AueNhQ8/WdP283TeVSv6uuWQ/GAnW76tt1M7TvThDx
qHQWUodfOHhIwqs3kmvolGKLmIFAk5yQjmnOb6MIT1iRBO94BD2bXn3VRZw20ZAvGyExgB1ZTmYj
5l06o19scmNDQc4Wjkyn94Z8E5D9tgozqe3EzJszGFYTLU6+pq6b6YHmaPQIGOWCzlvL/zM76P8P
rQ8tE2NxwIe/7bHaX/HfvonXbwW+iVd/RfEbRvBvf3c6/M8//LfVocCb0GT+5WJVbtOX8iP/2+rQ
D/6F4y6dLO5F8t/f+R9zZ+9fGPBQ20N08WjjAyar/+Pu7P5LTxJBvyE2YlBH6f2/sDrEVpFy5u+H
ApZJ2qkYL0afqkc6H6DDPow73yVnj+YneFR5Qva2M1g73DO6x6kx8KjDXmbddM17PfTZJTqd6Hau
rYPySAHGfeZGDGZxpPNccKGoeL16w91FkLOo7Lt4Z+totD7DIWYZ7O+KKcb+zNBwzFPCCXQq2vmx
X3KSI4EE2USz9DpBprHjVk7rKRm/GQqlC+IWeWGkrocRC6ltmc5va3SSmyTSrSDajVowunfOaW86
983jANM5cKVOhKt0NlyvU+JQRaGcIjhO6QQ5imJSlEH7LmlSvBd0D0DzJM7FOnuuIoQu0Gl0sm1n
nJtJkcW281ADAhsrw3/rLXu6oUtzby0/8m5hgegc2Pg5L1R7mdCG7jv0BVfmcrN4F7bOx6ugBmAC
QmYeuxAjZx2rB1qi9nDlgYb0l43O24t18p6hM/g6wvhIoY5uLaqX+7Q6ZDqvz+8n54geLbh1Yvtn
gvpEZ/tVqE3Xs0veHz49e2x+0o2pswB96BWrYvRxGiIn0NGBgT0iZt+E0A28Xhj+dUoOMvFgTO0X
2/kBQ/mHGy6/ZnW1OBmAUVuvyiB7MeLAWjv+9JqWiKl0gqEkyjCZmRlIW+1m0Vw3tYqObRrQkE/i
YOkkxKb078eFEc2SvQTdfUhgYkpwohyYJM9EKeYQ2dDQJt0qn2JnBzCCJV7bPsc5GYwE08c6k9HV
6YyLzmnkf3pKdHJjpTMc3a7Hp6qlQ3e8NVaD6RbuAEpND6OeMKWmsSMXl8I6dmHu5fOGwh+IiKW0
C9v7V5VO8jmLlxcYhkipCJnsJZWAG/fd1iCAUhJEORJI2ehkylmNL0Y5gYN65hF8/QlmXUOU5WyT
zjDrdEs5k3PZBtZTWhvlMbQzj+mgidVv3Z26VPuvOiXYGrZHkcdI2cBExeJAHnFIu6hKHNISsExi
NpYjJtsZ3VqPT+2YbgZSOU1kzWpwr1vFctOxnWmGhGJ8EwKTlIBcT0M2LZBHYmMkhfRa6gxQIh/5
A7rBVZZWu04nz06omorinjEaSrHOOggGWRdoxf/9x3++bC2c7RKqGupuLDDO6aRRw7ilbogsFTq8
VIzWcxcTZ8rwlNPofYkN5xtBH+bBQbWzNZs7gc75jkTLFJWNb9+MU2rsktYUkDhyshD78GRzoN5F
vv1m6YRVXupdnpC5Guj0Vacmh3XRiayxzmZdKg9fLrgIG5V75lOmmEolsvuOyZx9jTQg3da9MWm2
O0Hzi2zfJrM4TUV3G1dh8dDaHkVgzTgwruP82nLwB0J1nWZ99yK1p9lkB5yaOm3W0bmzKlff88qS
343G+RmEQt307bxG0NbepzljQgzvrAt4/gJIjVTbRvnoPIPmAY/0n6lOvnWJwIW3Cl12scnGDXVK
bqvzclGu7wT1dd2TpIsMb7iI+rm5KF4Zf8AwJcDWvRgxU91OdfpXY43uZUX826yQMJ2/ckMd2lvh
GuAUobelT25OvQ73TYu915D4W+vs31ynAGMp/a0nFjii3sUMizmWpzODO50ePJnurwqJdkGRTx8e
N2QMh4lzMUEPLHEDVM7F+ev//HH+uzGFTDFXMjrMQSdvW1L6VjR8WG5GOkW5lRF+qs7CRmTKTeIP
myTom+tFhyMvbYHzaBqBoqBFvGr6ilUs2q2dBz9FA5zbl8FTn0xsWZIRS2SJx9Aj2LuSCEzKqd2a
M40x8D6a7HLuL1EqpGsrsbYd9eQaY4OeEGZIDgEo974ZWYJBTKdskUq1qGb4ZsFKtueifmvsatxO
Mo0vYhFOj33g3YazYx6dAVf1UFUnLE2bJ96P4lhMxa+hU3t78fNL4l7G4wTcUJbzdFKRMZ7kc1Gp
uzYe0FAF/V/GXEiISahtQ18aGxW40yED730ZhuxNGaj9rH5m6lZfWQbqfydHMUPobLUtvgmZiKew
S+yLuANvyOXD3I0FYZn2U8twDOtvduIMJwbbKxJQ4MnbTTk9UqW9OmWxN5S5EVVhHRsBadsPWqyQ
Som+2LfyrWWajDBLLN0cZzc7PVIQjMlnuKKi4dAt674iu6yC8xJWPjya0zxY8y5LJ4PdP2Ss3Zu0
NhPz1wXvymxptmUkwdk9H7WqZwwHAiriTWwgtWs54fc2G2Zmpu2Gspe2NyixZ8Ep64ql9mpI2dzI
ZbTuE8rapoO717Krb43dxHlxY3pe+d9/zCPG9ksrH4rSfUhrb7pqq3G6mmFjb2clO/BenmiMZHIH
/8pYw3mwdgOWD9KecCfrmu427GOk6RhalOF8wuKdyWg8DqfQrwi5TRi5DIYMr3loV6QZzNiLk0PN
eAvePdv1PDfvQ9dsctrajWkHRItXJP+Nnkl4U5u+GkilcN7j9CPqc0jiZBd0DZJQbJYG5d+MFYb0
NoFyU37poxvCasTVpVX9lvbuY9Y2qM+XyiJjoP3eldGmmya17cK63w1ueQtps942BKOunBFB1oRo
rpxnqI43sjWf4wqOmEp7crrsgEwaoc0HSZfu6gBVfOm1W9LFPRzcDfIHsDxeT56q9oRT3aZZ1u3j
lM0kDUPArQzTKJuEs4sgZkDfNDtvak6Qp+8CPB3nhLupYNWTC2qRIjhHWzxFV+WEmSx2ximUlp1N
wtLKMkgnD0JnTVBoexUqo72ayXsak8TaR3rQmxBWjtoxJTxVztbVPORvRhC02Iowa7DCAZ/EOryq
23y7qMU75pBadlZe/OWYy1vRWx5Ytt2uYTjhZdLIdreERszFd9Zxhht56aRMdTgr1265mLeGj8za
rScyBoboojN9Fr6KOKCxeikyRiKpRasOBFoUWIoYpltcDm310g7kLpFhXayq2FAX5aBHc/717MbL
runqTR4vcAvkSBmIvqy0nSt4Xtj5CwuTluU7/kQjUSUZ+QVqwhW54rHXw7werfHUL7qZtuK7jmHd
2srQAksCqKAHkTZbbzGntbaiiY+Tj5UVoYWbNOan5uNMToSOEaib5Agdtt5MBZM/P42ebbtZi6mk
ZOmamypGIx5X8kW5SX839VsjUM9ibK896B44bIywLYw8Ia442Nmtl1zy+n2rsVvbjk1EaGBsXBi5
SxdcN//F3pnsSK5dWfaL+IqXPSc1sI40Wuu9R0wId48I9uRl33x9LYYiMyUlkIAmiUogB3LoPclb
o5H37LP32kz/CycVWH1Hgr1YnxTE4QWe2oUokg/2pvOdiFK8qoLDA1vlRWmpXZGYa30ltre1bvmU
D0kvS5N2C6/Q5a69XwZ13K7tAzVIqMCscechZNO6lBs/YyXrj2q/pPd6mUkHF2jX7jcrH25jPlB2
pk1wQ04kdu6zOvtptsi9cIZX2Zc9UtPwxBF33AutVTH8Qc4paaRoRRzvjVZ8h3C25lX1fCuqnEYz
h8O/rmCVWwaW2uUgNrbiuaoani2UiW6yA+wG9q2NgZ5atFzIpcj9vlygJCTWnk3MxmryTT8yDsjq
fcAdEVDBBcOr+VbHbJsAN+1xYRhncA+vjanunYYXhiPOa2ykTSDSfV6l81OiWe9gmbpd3fJS//cO
4n9fQfB/vZ/VOue2v5sIvqo/zQR/6yL493/8/6Oo4G9D93/dVLCNKSVIaGSK//O4vn7mny4m6y90
K23dABCvMKzVSvOni8n6y6ZwUSVKvab7bEbyP9O6rv5FUwIeX5NJek2HsrJuq35taeJ/shybAd9i
Uy0sdp3/yrSu/9OWwMDVgkNqNYisYzsJ1H/cTfSxZRdqkTLgWTiSBqKDgISgC7DAts2NiHH+o4T5
o5qJwOEueVFVBzBZbo/3TlE/m0LrDsOkpaeYe3ws5BUwWI+lnsOtBkeDNWaOja3NMF+LJH4gfKIz
jsEhwYBv7iR8NDnTWD1N9QFmHPBRczgMhYx2YT1VN53BjbX9C9Nv75WZ+NPI/N8mM/2PvbotYWDa
Xr0v/+fftJ7/JEYF8UeTrZf4P1zd//GZf7u8HZviDQf7JHYxsi3Ouq34o0bp9IlxTa3R5n+4ujXz
L82xCbNi9uTCc/iMPxe3Jv5aIdhc92saDSXL+Fcubs3QeQv9vRaFNqbjjV114/VnZD76x8tbLSCu
MCotHgLMUNHo7RBqeNPd5eakSQ8sCMzR2r3aVIb5C5eyH7WK/Jky4q5lYdLh6cwZKPSsWYwvFWvm
hXqpQJBx3OEno52nM2bCjLg0ZWmWVyeOvne4QgSBgJOdfswlkLiiL2DvGfryYBIRGCaE106W9fey
fsaXon9AiMn3zlKYXmLkj9izf7ElZuuacVpuSvOouu2W2XOA9mljEs1cuR2N8Zwo/QfoW/SHnmSJ
FK7Nl237rYGLY6e8s2t8Hxo6r0Ol4pjHiZ4705a8Cnghqr67XCkuIPBgh0WMd4Ud/wDnfKgjpihq
SUCH6fuwLI29BgV1K+NviqLRFwH2/8K2mGVa5P6I6bF1p4SdefLu1GoFQKQIeOoRMSZ5ajjvugZu
IAS3i6i8teVIujhbaB6WMK6qgWfqNCTXgvDcCNJ2v+Cafs/71mP1gnLficZngvpOLs38NFPtMslz
hGn1iZF9uSysTVqHJ7FVqc2JpGig6Xl6i/N8uMYDnds6y8W8ujnhaDxo6qRdcks5TpNjUArBv6rq
OJjshQmkMayb3rNirph2DrpZU1JvGcUhVvTwIceJs02mfHzLcxaQMovi41DP0aGpBsR59LKXLBqj
/Wy7y0Ft+peZ++B5Xgy8qkoS4I1SAzojborRmy/VsELHrWf2XWcjVadzlQL3cer0iUWdEjC1kyGN
OQobTf1hu5zJxoj1U+r+0ICL1GZYMO7F0anu3O6pzUAYYsqYC6CyRhJygmwSGBW9YuEfDX1luraM
f1dzcl8XYSaX2CoMPK0DGMemRptVnSdSZl4jip3Rj+kJo4G1Ms2HXatVxv33B2MmoEg4kurIzsmu
ZbwUe0XLvs0To1HV2CyHZ+s1EyN6lq52p4l4XAfeLchGe1XMhg+Z25Xf2CiotZ0+hKU9vbKYeMkb
+wLjYD4nWbncs2IO0BaPcyTV710PyFidzJvaSRgC+rB4HYIip9M09itwEZ6ClUbvtHrfm7q1S0OO
aBNQu7TflrbSHxVFx59t7oXlegg35xbtCXxd3uysQT2MKejCpPNGPSrg34h73hslxRQKRX5Zze53
DuuNPVFYityFVNQZKBqCkbTIlnej10/2IEquM0wlloU9nbedwU/rqS0O3bLTfC4RcU5H0QVxlp0b
tcqOTGpxoBazcaKT64BIwmik4d7N+7747oJQzQSNYgVnvMw0/LqkqStt5/mhA/aAT0K+qMPgwWCg
hcCJuxdCxZ6rR9PB1ErURHWRZxVJa0sQuSdZxiG+00ACT116c4zijCogn3VhPCKuFUeBNLEp8JHk
Wdc+qXFYMnG4cA0L4Bw61vsksTnZWuEJKmlDQ6LCOmpm5G/aM0Ky67kGvBJmoKdFF69AkrZmFioH
el474tAzHnFMggHO7uGUUHhEqEFUHoD/Vzml46UEjthSw0UkDbpb5CHUqnTBqOqxI077hKa6Xmnq
KR7XPjAj+TGvowIUM1wdRXJU6rYJrEo7q+ztfCM13UAn9xUOgxJQkBPzOs4j+8aYlhxr2A8O1+Ng
LfRhqBi6nVoaV3aNxg4+Nv7hEO90gYvAi0SVvLjjfBRQ+/QJJGWecCe1w7alpte2+FuVe7PLwstS
a/pBr+Zyq4GvpDK3F8Ldd5zTtiyBtyAjlSuxhauLe8JXwvCqKL1xHUJ3bxoqHmc8KGF1bofB8oQs
rktY/BJ186U0Cv2I2ldSU5OWt/cmzvdaWZ34K3zImueAoyq/lm7JN9YIbw4W65yr5KOk9aMpxo+l
QbFNOuU5zmgb6ZTGG9uUQJopnybYeWZX5htJfU2os4wnuvdlQCjdcbt5Vnv5xPcks/pdjo0O4Jo2
Ys1PghRHJj24G8Rv0QCsRSmL3MSDRfkIqWHazQxO27mJnvV0MW9dDaVrGXV+OKbEKjMDqWRwuyzl
pegTIgaUZ0SNcRcTGSoxwSoM1fgOyA1S6JoBCJNjn99npPXMveCVcS76Ae9rup0tXLjlrMO5w8fD
va0OYvJdgZ1WPMuNSmz02taKjQUJOzDLZ2SwInD15r4GKnzSSl4FjnlMw/G7bTT7qavn97QQxYa1
FbOrkam+CpA9o+IgbZ/SLBJn3UX8SJVWnpcW/QnXsrozTeIvGGQHP0QPhsN2yJIaMiomoodlVl9r
UjGTdLtnUTNn9xpBbxqWbn2i2KfKRGsvldm3GdcGNi21w49NQtzexjqK9Jwnz1kf+uAG1uyD87OS
9PaQxC5Wsqi1L+Ke1slGcSnVMd5MsYhLzzgPXSV2L256bvWmvhdL9WIYirmdIMKyDiK6xeadDpMC
/mzpxA9hx/aigBK7VyPaZVzhnOvXwbKCpqijlW6A+8d0C1C4jtw4ocYvGVZEkBf+wBXNUgY3xSG9
93nuV/WyxRPINj5Kn1VyHjuCDhVgmn0fE2XCsFJwI3F5H8SXOe98SHrKpjXt5y4jdlGbvxNRAlz6
xm0Kv9PYM4eueRAAdzcsKXWG6JSqP9ekUEF9YS6vwP2tbuHM3drxyop3xq1uZyp2EVb+YTJsuw42
QZNLZV8JKIzLLR+B6Y5Wfh54qGX9Z7p2T/ymDbMemnbKzU07uis0K9sbej17HGO6jbTU58gc3t2w
fee0AAI1EyDNE7qgBf/v3zjJtczABFlUZmQMS5McdjaweKJaKwutZ7NS/cnmJKXtmyF7XCNcLf8Z
4d7vSpDG3Zx/Ss5CU4PpucIV3cXpO445f6DBjR6J7ElIy7fYl27TjlIJiAK0VCKdug6pkyltvUbF
Ujdk5CwUuucVMWA8UfMvkFxPnIE/55Ab+0TPpY3WMmfFfh4WIsSujhNHw4kIvY2WtoiGAxo96ebg
3FiTmZ26s1tgVi7sMmMHy38R1Q/FIvvriPKHqa5ulD6KAyEsjogtGUt30+NZ9dfsM4XX76YE/t7Y
+iUL54DN30ntcE3kVzvEMJjJoFxRERPkfW3VPjE4jiru3xJA8e9aBstN900/QfbMcqpQCHp1cbTX
k5RnL7ywlTDaNVDgrfnNIc8UT4s3LGfWhFtbe51wY+w6mHRIMA139fizoleJVTDHXlD3k9biNgPB
zTnTtgmmVlOzsbErrRT+ZQr3a72DXAujFhjTDPD7qFKOZDYAO6wUEzPkc4AirT5nGGLTvukAly9+
04HCiJNvMczJ3y0IBmlOLbSOmKcRSKHK2Rhnf/96OvYLdkEkAPUIHJqa/kR+hshj97j44dqtjRfh
1Gn7stCO4xIF9lT+qhz9xRpjzhSwSos63mbXFZE3vdbx8j3TXGpCFqp9zOvKioibAll7s9JqklR7
sAeFL7hG3Ylm9g56WP2OJQimhYL4ZM1YR/nNjN6+2itMXlCuAkVm7WRTFZ6i7YjfW38ogeGuaMFm
mD8q5wDEtnQ/bQqFzN70pAVDk16QNaQX5ekn3bgYkTTzij58LdLweeWYrNBTiYtdKW6uVJ4TqP6E
MQ8rILKnyKY37MeE1xGqDO+pe+YELZ+Et/th/U3XBpk1rx9CGMktdsm989NWW8SCjog7qHJr5jG5
fn/XKsGbgaBtK+coORZzjiVZNQyw/igKNKQNWQPCjQCvv9I1YgKZefKuVcS/6XlZg5SlUPa4/h4q
2n7VvLuvv97K1uty5/gbjLNCOErXfYao+9nH8UOcjY+qUV017xpBRdkxTwVTRnohPZZSJDt+QHLj
0QgfozLl91ZzCL6xaZtmCpFKIn9h+6aBPN80I7cS2go3VLzwpCyWaGtN8rFlLKgHFXXXaD6n2o3X
xoLoSO/MoAmWuBO0pyGKyew0n3B6IIaRcqbruqGv175nktSdDZ5m11QArBP1+zAl5ynLMBNpEMVK
UAOj7d6XSfWtiS2IW7b7dFpqz82SL2yxRuBoY2CqqY9/kGkjf2Nx3u9KOim8sLB5JDSTuOQu+jnp
SRLE4oIZ+qr3er+NwXAygVHf44zsO8h9w5YsZIwFsaFvVpb9qYJj4AEPBVO7AOge+jlo9JiKGJCX
hyHtyp0xpDQjFQrFxll/wGfYnWWy3EU3hVCcspp0ZjTdU3I88zwTmR6G+qQgX226pci+MSiPVvuF
OGvdMO5lGzFDpLWmJsbgrizbqM/qAAgL0KT6idvtOy5A+ZDIIOVPzjvUhRRYzfYpZjrq1FINHMYH
pSfviT+UX54kJR7PmGajTLpH7ATf9FQZzlLDwNYR8d4JKPpl5tT3sa18Umf5NzIkQW4L5W7KxMNb
Ee+s2X6dZSKOFsFPJ6rGc8VBVx2bZOPyIp2meBjOoxyOFJSGR2eusktcHOxiNK9OxwPZGoTwFEmO
cxLUZlEqF+8xxlChxI5oAz5mPPJwupaJyAIAtzCJiHjPVc6CM8VkUXnOWHgduQa6w+rhglhCm21B
qijBr340tDWXSlYbX8yRkhUuaQ0P2zS9mmZjAy9B6uYtuZ8Sq/JHVgu3PnJeo1Q0+xkmeSD75M11
1u8fmvOL24+ffdc8ZaLuH5GGvgq4O2elbardTMoRHEAUBjYo6l22GJDPHVl7Tk9deTU2xkV362Ma
j3T75plg4TjSQtRiWCbyph8Tq0t8cEGKL0U1b4XVHp2kSp7KhJ4AOx3TazucLaCsj6HKZZ1IslNK
xlK4cHeKGVNUgkPZFa65h9rYB5wcMo+azWLx6xTfR9sq/UMlm52x4NnG3Ddf9aaHH5qpp2T9oBTl
T5ZXjBxtWnlNK4Gvd2Le9ZXC9THZyTMSVLpPRX1oKHQbXVbmJDpyv83KSzPDiG3wDOLVozxZ1ZZz
yF5gqVVxUHpHvORDgkdEt/A3U3dYS6imxGqZYCXLXEvpHtQizn+nbSinNraVMdvY6TmGyM7dafiX
KyJ5LI1I1mOI52lIQXkea4ci7150ESlbvu9FmGtT+zyQAmtm5+x2GS+BULMj/oiflT4739f/0hbg
xY0cGYbj1FPa4K4Ia/UjyZWXXB2NnYdda7lxQLkoU4mbhB4ur3Rj9TqqiENTbL9zA6R5SzhUKU3K
qRgWiwV+kx9qfXjo5xD5zYyflNK1aTrMflCNcxNyRyoHEyPK094J650agdgAXWztWKG7myqNIS/o
B404EvMBNceKWHgOqNU+qwWG3Zk7pwH25qQCIo4s4ji1UoBKJ109k4qoyuS5chQEbnrga1REnA6K
OEVk/qZmBl2uG9W2xqbs03F3x9JTO6wFqwEwC6IRPfHp9ErCezmQmEA5yeSy79IOIERdf6OohaJL
kgoh+vchQryiAUPO2xZY8Ham+woUG1T2shmDnNHmEr/RPKd7kVbi5VSLzTjiHrVVLwyzcN9TbcFQ
urpdrTd3MBbmsWwDEKWhJnyYd/E0kBTTFgJq6dx4QzeiPOFDKYsi8fHocrQPZwrJ+phbyajezNW7
TeUrGYpuAifoRHWOoJA7/iIpc+31PPEqY3Cvvz9Yo6AKJWycPacbNoXt2BIE02lCUFcTV+yOAFpb
2lLrnPEDw3Y2nywWnb5k6N62AP1dtc18q68vZL0raOgxilCKO7uLMV9Z0RWSlnW24GaloTOwLmu+
T6PhF6LFK1E7G2UOOfdGLMfTZ7J1X2JJot2Sgz3nVrqnotz0nFbQW8hW28f7/WIMY7STOKAKRa3u
rW1/QK9asNeiqNqDuospmDglPJX8JV++FKVxeSgNvKd4Q57ApbCk7ubXprPkdzGTqORi6E8Oafvn
hpnOFTzwR6qScEMsO+HyvrY6gplStFiS4FLuLXTP3YjbiUNd/klKh2NP5r4beZgdEmdugtSWvGr1
j9Zps+dczV41YXtDO1UPb0kmB2Z/6u4L9oyIz+Z8DClQ0MeMy27tgUlMqiZGCDybQWDYm4TxTGkW
PnUaVo/QmwJ7pksk7p+pLPhwOtfwO3OxtuSMb/R4DSf26iKws/xC4irFlYL7hxyxe7eN6kEMDWbi
tnqucwS65m0ZxsYf0yXxukVyz52X8MmqO6oG26QM6rZgDplRn5yB7lu4XRuzxmuwbgB8a1F2Jbnx
fasRnnJJZT/ayhNLzB4NvcRXZTeXJGTlU07YRrDCk+zqYnkwk6CeYz8z+ROMZXsWSrpwwqvHfdsM
HuJh4Znz6sqXgz+javLHvs9oT26UPNRNYuNLNjVklvYM7x0Je27Pc2PYIA0CzDqPsF5MKOMd/m09
uQyIn7LDNB/jhru6WfFB6zxHfiwchxF5s5gljVUMB4AKoc50Cwwy5C2TNx9quKNY7iVNRwz/n6Lt
30RRFo9VOoHkmawfDq29V1ly6aySy4ZhrP0AFer3Uzz/gniwWSncWmk1P7qOs8uApXoqVeWch+Hk
d0tE4XFMBkHLT7WVFpcxtnG60zZ7AOlJK0FlnLn+2RLoVpCUzq0q8uVcjSnzeETuPSeJdSFDxpem
RrBIHb/MS8oDHOWcyVYcmzSJEIba/qBSLLRTFZJ1MbnKbTniAg8HQiW6HRGMWHfu4JA5o7lUHbij
se8mkPxUhtanzKmiYP2nvFroBXJMDp5NYfIhvA3sHAin6MUuxj/CacIUxwTBaCeMZdm6i2QYZHY/
jMzw41KNJ42g0AZrMA/5UvvErQuOqXCiIzYIOHQxd8uEWyRXUo7Fvi9829EOWUFNYKxqsxfRM+MP
bAZ6uxrOwDBIb6Cln/vikITM8xZjxDmP6l8MAnOgkY8Oljn5gQ6dXZ2FjO9cEpYmU0pFA2nPQ0il
BeJvFO7gc0kv7dynbLDxFOrFO4TvmZhdnWwltg8y2IV16YoUMSsZal4MVAFWIjTXaIC1JuhaVuGG
fh0zM4emvbcM7cucVXGXBdeuReskuTv9XFil10pyzl0uMX4k8b0vsWmQvzG8xsSR04xgNKDdcMgq
kcZgaFG0NfcEsepFekU9/ZRmHp3cEWeR6Kkbln0fn1ki0MKAcraTuUoFAd6LTSLbyNd0pJYuB+RB
1BodhYvEC03u5rM2srKVbXJ0Z06UBdNDaCOntGMNjyvBRqfPYj9QQCkic+eMieabgFQ824kvca87
1Jf1QIOEMR/6Jcq3xsKJ08KWQhilOpjIvvdUXknh3bUuL9+AUp81zHS48zLpu+FJrODSpYxmbxJe
ZbfTfhiTQ02NTaj15sUM6zcjQqdjbXYfWDRv7C5TrzYpoTCUPqiX7CanicIDTUU8RXBs6A1RK5MV
wjR/VsC1/aJ3/VJNpmMtqWYoFOsk59Y6Zcn0c8rG5bFgQZAPyw9sTsaLkcQ/61j1ifsuV7Pk0FYt
483miXzMcoPqDd6iNAmsyqHiiYS3iW3mtm8dipeEHoWLXgzkyzi9ZRzOTw2SoGys5hh1+hyQ7CGG
JBue3wQzr21r1hvdblpyH1PJfoPjRNaZDIxThshq3kdKyDjYciYYSDXFqaFspekehRF25xWXmkQs
SFqVHnSWmeMhjx9Ym2XHsovforZJDxFupbI0K1+x5A+pd0BNMm15MkEgSAJstRrJY1cSapZsfO+p
mPZCpLmXs4Da5200+hJjsMcCdT/32fRotS3P8+Gtp9/zXcPhZaVdv+laUbzYcbfQwYUBtM5nBHH9
s5PzdJjJDvALoE92YePnNLqLTucii4tgtiA9Yvj+NRh5vjcMJ/Ise52nwnbwVc7W25GbrgG391Yk
Oc9LGW8TtczPTdPD4B/io00B00ZKO9/3aWfup1RdfcDFjpR6cWT7e2Fhcoym5MMUobbveiqjfl+w
bcZmybYfsTbUu0lf78ZcYzG+pdLAyjS47sFJWK/OCGpzDIBnRmyJKAvb1dXjPNMdPC4PLDpfMXN/
Er87tV6lkzar5LlFiOSP8FIZ7m1SxdGIkOstqwb5pR3moqd9KWQ1Ih3mqAUvcOQQFRq8LqmepIA+
4qy7sRhv+Jx8at1C8VpRMJ/Xv6r44qwYCHc96GSDMXKb7lqGPSvcGEruEDPWyL7nm6jKc5Zia2G8
JvNzHqeMF/jRdxg8hl05ycLnCPqzVAyIRansSYY1T04fpszaO8xqHRew8N3GmanrdD8anQJl+jSP
5WLw5NWQjAygkNaYjn4vymNDzuM+K80zTGbFU5CJbGbkY4zrjWNNcxZlkHZzgw2LpJ7GMnwjNQNH
Pr40NkktSItEbQ5cv4NtnfKyufVhvQ0jEyiqmO/q1JQ8DBzxWWZu63XutW8avGKxcgxZQuymyFif
MGa4BSVoB7owCZWllk9jZX6qmprbldbfeB2xPMdsH8PhdQaHQpmhzGhHVuaT0oyaN4dEwpXGWC4R
MYgDqb3kYaoBQhaG3SOCmOqh4C1jV7H+zS21HXC06l0lUDu2fqtE/bfesi9D4zrnTI2PkbpK55X+
Ea7FI71Iwqu1iE2lR91hGdkl0OvbBdihMdvErJQMi55Dw6TkS7XGp7CtAtHBo6AuuTonernPSMQf
kATo9nXGD7WkjQQ0yBbftXLKU5syk+h1TGktkFaGJmHp21T5ZUbLVYQW5j/jK+t/lCy3OyM8pWZ+
C9tyPEBUPyZgquhiboqz+jZyJMSUexhlJHFSEpsXarRvIKFu2Xl9g1eBKbNrGpx7+hPn60NVROoG
gzPVKEmKSm+UdL3Crf8+x5AYDHf4dAQOgLh5dsNhPsDYR27TxCHOY2vnAKfZAbjCbOt+TQrpxdq2
U9LthgfwhCocw6LdJzsrZXer8Oz7Q3kwInYtVUui11q+kMM8c1IgYXCnli6+B2MKb0VHUQnm1bDJ
PVOzvvW97PdAVX70Vvg568lqN5XONna4uqbkSUp6aHpF/aBYsocokAaz1j65TflkGdOuKeVhdACB
sgUt9STZW6mRQPpyTjpLl61j9I+tAwdPwG3hvDOOG70cH1qOmFrfTVu8pupOLys+9O69F8pbOTs/
4tDY1znvosXAaWjrDOc5MeWmoysUGGG+yFWTbX+O7IL2tW19FQ1O//j7YA0nczFPxIQDxZ0+3czm
r5OkH0NUPKVrxsGl+RGbO3P9wNy//vCxPu+GsOK+A90NFBeE79XZEacj27mpOXcF9ESHusGN7sQr
DBFTsgEKhs2jzs3VdXw2qN3d0DIbyIvK0reJeWYMRbEf0XfPHWCGpNcNDz3sxijdnwbUTk81tEfX
OC/qAnC1Hn6OTeTsLSHlyTRCSC9Lds101vIKKgTWC01/71XjyJZMPCXts6P20QPlRltNb+snY8Ls
EC31xQFAcFNYikJW9LC2DFy3UXq2Zy05t5NqnnhplqhWzlqGl3PSexOKtZY9jxRpIKm+RM4ItHJu
XxVr/iCEwWNCsIPftRM3CjMPwSKgl3UnjB3fBcBSXzEbPajj6pGSrGjXNDLd93qoXvMIcVFvyofQ
rc9TW9NuWZsqvcMP3WInJ6ip9bbqh/kJyyaF2odFN4sn3bCeC7iA3hiuJ0MEQSMt3bMdg3BlhqGB
N5t1P+6sV7XCjhAZzbgLKxsm21SxenDDjs7uWF2fy4NXqAZObcCKOw1m6o4XsQtC1tZelqV+OCeP
yuwUNwz9MMlqG0kkj8tDzS8cYDPeg+UTTChk3IE+jIAjDJdXok13LL9vgIVsMsR6tTUU5+dctCMe
53ryyaRxQRvRmXO8ExSuCRovDWkBs+DGTMx70agZSLjgMTN8KzfmmHhNxuS12X9aubIf233NcvSl
Nivbc0OBeRmVdlMNncFdqGdfOZA8a+ICFMUib1LCVp0m7V5qGUsy1SbEjanyu1l/KS3j2Nquwb2p
hYhYjrkStFX8I8SKwzeho36KhuNioMSHazas5Bn35pYhB9OEXDN7d/VgJY37wgxrqyYIsEYLMQZT
MFtRLHNOWOPtBrix52zFfWYQdbYGzE/ASelDNA7qc512a5uxCLraPY/TBBiOBsZ7n8Vvab4n/xbf
5kbGtyyJes+09XuFNxMHC69FnmEiU0DJP+HKISLW5OuRVxBqJ0tJgUpP44to6mDOch1XpU5nYo5R
oZXzcrTYVu975ESqqlTTH1Rt3ECBmi4sMh7qYS4vvcNBzuUOkc/8lLKaAgP0hhbrqp+V8k0XaXwW
i4q8i58qMNmtohEeuGxr3sssB7Ev2R4I3vhalD96nuARTecXhpxpi73MYhWsVUFiZn8+TG1X0RPI
pESWzhukFl9AziZleFTxMcSOowRNObQPi+Xnmqlefn+w63mbEFI6kacDwAP1TpVP1lQlfGFYQfpw
jK2xOOLDmt/XYcWOR+YkKxn3en0xBmv8Ea9VbeUxBtZ1516H1z3Ng0GR9VZlOn7RRtYzidtg0ZhV
AAGOwlYqc18qmjH9sadAVS3cM+/ekmXoOO4yeMyBtRYsl0V7LTP2CVIM4ljVtLG0Y/7CgaO6L8I4
tTbnZ3KdoDsnOGKtnk9Ha6n1Jya1nsQbVP/E4raNykemQZvHx7mOv8XSjc5SaqlnqqI4VGH9benx
Zs0gIy8Ty7ZUscrnYXT6jTpOgWs35dlp8/TQ9hxMJ33ATJZ92HTw3ca5zN6G3fvY3qsyKgKFZngM
Yg5vmpQpLS9uxciF0gKUaVPxlBPgenHrbMRMF36ppGW6uYy+cMq8qKOdv9BLazOrchyfhfNGhvaj
pZ7+jraNcRfhuS1SOF2tph4UjEU7vVCwi6i4AcxIhOclrcdHHERwamPJqipq+fojjkB0BxM5LI33
lVLnUDWN7orjmNPLpCu3nsXMVuV6Dvo6PfHNlbss1dDDAP2NRJhnaCN8a1yC79HA8X+Kin1YheLU
Skfd8K/a60JNEIRZJEi3YMiLdT1CWK1wpYTawTJtkiZFG7QTzWuys0+lsA/NOKI1DNr3TOq0GYot
3gOfsBccoEayXTQAZyRsMTcWOVA8Ut7oXGVX/pqz8lA4NDkadvnF8fDeYV8mPDI1BH1d0oTMpSie
GfmY+IPdH0dxI3401s27M6UBDhWsnIru8yDA/B9xWsSAfY6Lz7wtqUpinz03NzZBEygk7NftoCvP
ijX1/CHjEQHiPSdxeE4r9w7SY6eN9lEIR//WWuz+BrX7mGtnOikE825c1MU+toBXLfjDcM6c4mjK
/zch8JOdejc/z5JI/sePYo3Stl2TfHX/5ITGWgzR8L/yUD//zD/K6KP8x0C/xevxt8/846EWf+ma
ZulEw/l6Glbqf/NQ2/ZfIHwcsHSaBZ8LkuO/ZwSE+5crIAq56n9gAP7YqIX5l4PnGpCX4zgQWqx/
KSOAZvbPLmrTZEmEYssTlIXHbwzM36GEkow6aT0dowOVBPq7EyeWx4kGjFzjsj/u0hYNhoCL30tg
QHmaLgopnXbVSEazvI2UOPXUkjMeGFVXnqMOEICUC3AmY544YxgDEKrZdJfu0KomWDaiZEBzu7CO
VpB3AwOg1zqWhE2vOicbevIxGbn1rb2bJFaNdOiutWI4DR2mhf6ldmE6wotvUMUgkUefjHXt/yPu
TJrkVLo0/Vfaes9n4EzOojeZEUnOkzKVUm4w6UpiBmcefn093Pq6booSEVax6N7J0mQQgB8fznnP
8zbnAjI/2udFzAtxy8RymRmhhrwBPerZzRPQW2VvMqVpc6Sr60m2+o9RKgxGmYELtA2Ng8YqsNmh
OFmFWGzS1FWMXcp9W3YY1kyj0t+KKovfRLNsN23YjEiU4jl5GZy0v6VLu0I+ZhUvkzPnn/VlaQBj
PtRLggqjC36Oh8IXWw0SLkHbYK4tp4TlXOmm9oOCkIlYYTYEJ4EW+8VMz5K3NsDs81zFzfhJ8E82
C7C6PbrGjJlZp9TRlrA5owFxyMuU8nuR89Km1rtUVjggZ25oyi4gqD9T362eunHGcCwJ6WOCYVjc
5rMl4VT15a/IM6sfRjg7d6M7uPlZ0M7dvnVHcdF1BU7XOvIMDy7Mpavl8WcF+3zn0eME7aub2Knp
lAl09lrUTusHT7O1Bz1NcFjzUn1PW35IXSjXbyxYAldCa6qLfE6hfc3zfE2RP3gszSK5m5KgvOB7
lIg8c63cD2xOLiFUzmSxc++c9rxhF1eSTvyhG68ES/0rW9aAxINZkhAOEY85ysOrz8s06U9V/9mo
JyenNoc653wMDLDms0KHRvGiu8RBgdOcp6zYQFQzFm/DjE5XCw315Cairi60CEtpo7JRETDpf6aX
p/lmtUmJ9h20tfRRmIIYcNqeLUo4zXcNZcczdEnhtahwcTfatn8EoIXCMjdBwGBbFV/lHpRFSj6O
9blIpHVv59K8zCe9fxm0Nr+xNQ5agTvEv/Q+4xQaLubdnlu473rGef2866T34hYG/YhtvICywji8
c/UiR2c+eFcRKcwnq4Ii0NkmupOZU/o3NVah2E1tGD8jg4I1b6SRyWGtb9/MOUjuO8cwricdq1e9
r20EK5m6mqwMAeWY2dplM1pq3/RtBPZG2f2LhBT0SrvDcOkMpFmbEApGJquWgkcg2++ZjvgDiXsb
dmfYnS4uJsDTF+1w9A10O/JR3tBE5SFy3Ye6aEjb91GNLDnJzeoiLamxV2nu3ZEyzy8ZtpHP3hgx
dpqYL30uwmuAPeITMUNVqJlKa0ns2XdlFVvJTpplHTMODKYJzCLYLYCBwqRU0wc/JHN7NxgqeXem
GG1vpLsDIo+g79hcVqhXBnKrdD8YKRoougqCGycAWNIVQ08+l2WV6vpSC7SR6pFoNoyXfK6l2ucU
x85ZybXPLhDDJ1lDOQCnHDMxtrmivV2fxl9QvOlCTeyOrZJt0cifJgPFKGihwPPB12PVLgncK/o4
EGfnQwV22hsyzrODDpNDmcw1kQd7YZRG/tSD/kB3M2nONRtL4q6wQBNCG955lCU5ILcVDY+inK+r
uu1vvEAzIdcaSwFwrEgAnKGjSm80MvXmvrQ7Cm6ThwLK0OpLwKHu11EUMWTtMCcC6wgQgWxqkmFG
VtxWE5mlM90JVe6Xzqjv6TGZvoC4DH/1jl48azO5jwEnPwqJnduT70e8aFD6ecgUYOvMjOmJ7wFU
4ayB290vKCTZe1nZNHvDCExgntgem2CJoLmgFnKGMj5C7tfxsspI6jPNlN5yiDcdY59mRXodzLO6
aWLP2s1upT7RNMqpycqw/iSxRFJkX8wtBqRlN+S/ojnFgDxi2Hy2OLTcyXSq0BFaJn0suT2cl5nQ
dyRjvCdWb9O9zKJBfWVDSm7VavsJuY1rOTEoqCn6mbcYPOwLvS85iGtGeBNKwyK9OHT9cJ6GSoDY
wK24W6Bb+Ia40CVTEPGWvInhlP0oidR+r8peIAKrQ6q2NPYm546hQ4QJZR++Ua8Kb5y0G79ETZG8
6gAaIOSmfXNej81I2aBi9ge/djUkAlGtFlb6PgQURnPv38k62KX7WYu6b65M7e+Elfszhup4qSFN
fkhaw0VMW3dYDdujcwU4E0SMWyBroYqL5TVHROdnNSWgMiI7upFY1sdgV0KKxIh2YZSqWkn6oeh3
ti2reKyzaSAt58TvGWN1J9smg9qHjjZuk/mNLgNS3rM5JM8xG3CFmMDqb6CfQgJox/b7EJTp54QD
T2iOOTmDRLJrniMniXDn8Yq3aW4WGn10UcfKfbBgsqFcmqxLKppRfZZR7jcXm+biS9862WtS9Nn3
hsL9ne3MCbWtxfCqq5unvB8VZFVYrCMV9lGL0BbZ8wB3pg4uJiY7aBZWBIaine5su6IexbEY7oFQ
xnyHTY/9l4uD8xP1Vc7yOApBODMAdzbuZL3gDGhcBV6XfMsT56uuUpOJ1EZnjYYpex6Auj3l2Ap+
tkNduyxiK7o2BcVx0YzNtepbxFG4aF7MDkCd8ymYgye2C/I214v0to80hMNNHbPq9pb8rlRU37Il
zJ8iWwzYEZWJA8jWcShkQoi2vhYEGXkfS36zdccasJcu4q+akbd3mVbQpRNyPLx0iwRJkZXQzGMZ
8qv02uGi0bpJXSWGk0Z0ZQ/WlRkaoNPm2hg4ngZ6SnXN0nexZiAjaUO8cLyyvR3rtDP3heYV1+aY
Tp9JHgGKSIb2pU3C5lmLXXllLnCgMsNknZJzZdxi8M0/Q4onrzR3gVx0VF7ceQChr6uumnZsDLAk
LGL73Suy9JpXQFv3EFgX0mgV9cHYa6+yzASjEYcRTgLka/LO6fYyT8MvloOCNI9JvdRhWFIjNrTv
hsY4uNCbohue6a7Lr3O3GncBQBg/tYrii1HK+ouIKWWxhnSA4Kroh2Z4+XUz69VehZbDww8ZbRze
bJLFi6mbJ70s/CJAYiNL5nRY59gdT46DVMBETx4KzucodQHtIQiiqFi/6nVV3Xep0V/xpo33uPK0
S+AG7V2+kMZ77A2+JbKnoSYx3OeoQxAOtgQoSk5P2fcwTtyr3q6NXScd1jYzabqnSWGujUyxMu4S
d9DOwHdo7ziMUqVtHYeQnFAQxV4GtoN2uuI7nTfGY93jqwSNaRFNwwn1yzSHhR2yct/Mfc4IkUVn
XUFWSKFa1+WnnrPD65zK7ikVQ3Unqlmck8Bx70zRzZ810SrfUdhPdW2f3LWzjEAmdPElSfLwIkL7
ca41bMp6s2wRK3rtV4rm/be5R0VoTPP4ECiNBiGndFlemnze9XELwq+28bNycNv28p47Ucm5LWYp
3pvcDF7rfMS0XGez0Jka2WG8icvbYPS8BMEi0K4ztL4jTJaCz1bFuee7LgLJBm+L52lJvQR1Iv/S
Qb9blFxZg6cMFxbP0ZZA0mX6mdO3sVfe5N23w5x9kak+PQjTNPZFpMuvThExm9tpYTxOnm3/sqGN
vcVdoj1YY4KIOWh1ahuFcaf6hqnCy736W0ipyc9EaTyFEdvQKcjHW2mgAKHsVb/oqSi/ZRTrKIEP
xi7RW+tRdyqJio3u8IC2UOm9ZtWIgK3prWVm0wRdejpHCqSuzTMajPjKbcQveu2865BuU4TihZVh
at9TFmXd/Yx0tz2v9aaLdnFpqQutdc1X8sqq30daln7ujTx8wYskfsYThWOGZBaB81DQa2HlonlM
3VY9VPBIsM8Iy+myTgTS/gpV6XNYVjUnK1ufb7LAIU2vAvu5G4rge0jp5NzLzfAy0cZ47xmVvKW3
KcTmumheHV2DyJtH2rmGLvW1HgsNzZYTBpxo+uRqKBxMRAZKusU8M88mff2lTk39kycC66kjK3Kh
5sT8XNd/F2roA5NkRK/RJTZoQYb5XoQ/ORnZ+lmq9JCy+QDHwzbymR4EEjyPEd0etNammf0IVCFn
JaGzh1RT3n+qrCwuz/Uul18s5CDQPROPYDS7InnrbGBFZ4xjST+lKmkVkxwgq0CbOTH06dMchOHj
FJjua5PSUJl1AdLV3JkudIV8Y6iS7DFhI3yLWdP74Ll0qkFlvLErijXgT5u0OhNT3aPEm4c7gyim
UzKJkFyaCfA0hBFsMlLn62wE4GsaKtud7gT3dAKgQ2CGgHNa2e54IXPZ3diRtFHR6AO1M1e5+TJS
GYagiEnEs7SNl6XeFWxMLCxpxjnpwx0UDfluBAhY6OVQLsQrt4pYGZzxk0LM+t3NneDCmbv46/9b
CMX/PxrkX2VXtPX0/DOMy+K37NHCY97uvb8CLPF7zmj5///mP7r/sljhDXwR6VKjIeW/+I+O/BfJ
I3I0kmzAv/NI/5co4f5Ld5dtJhkhsk+29w9RAgoF6AcoE65wLQPnW/E/abrnOh867jWKLPwoHNWX
v3/IEXki7h24S+6+tSnmYkgwTW+RcMYjJpWLc9Y/cMl/Ls/b+Hj5xNXSiTQMy3ZTZOE1qXDbOHP1
unnv65nUTWEMaGFao3Wj8w8v/vE/r/2/cEh6LGOC///8798RAv/ccUmKfXwgkhCyo6kLH4zeSB5E
plOkiNBL0XOIWqC+Onybrfe2AnA0ju6QWSucfTSxgzujx4Gcf4SD0Pvh62+9uMUu4cNjIAHm2MBi
BnIZRLLjaa58bll/4FfJthiRvMzACvOpUs+Hb7jxQGsLVTLyqneXG/aZ547XZdQFqGZYWuL94Rv8
ji75rw+ztiaSMfJ2akv2Hvx0mbwGcWS2PR1pKUCR2qwkCQSrsbPx0+HbrSwS/rnfysyNqbFJ7Wai
+BiGfYUZiPTNfATbO5FKQk3gcKiZ4NrDEpjcpdZMUwLM61CKY75yW0+8olhk4ZRjyzDY+0EK+9ys
Scj101VFGmiHcuR/ZEz0z2MucfBhoJQE6yAnFFM4trhfQgpce3r6s8vDb3HrEVbTA1m+2KFT1d5T
5Y9/6mVDFzReWWfQ652SI3QxXRy+0ebnWs0UpTbYqopse6+FVE8DXBeE3brnobM0uXuU9DGYCHcZ
p6kzkQ+vadvvDt95a+CvJoyakiMVvcretyW85j25yQQFOmiU8MQbrKYKMZK8mrLE2VOYhPqdpnRK
g4vM4+DEG6zmCkFKu4Dxr/kFvU/OY1vKWfvkapYeHplTNyYjl5Xr4xhr0HGQTLcJIDdA1BNHIA20
PkrR7ScVbS7DSOkuQZV00hdxVyRiD6BW1okp8EsNvsrFUBtsaMc4L3v/8A021oi1zyO9IYEclOb6
bUuF4rJwykJHtWpk4x55+TAeCZ6t26zivyp7WAVjLn0l0vklBVf7UKm2fqTfKHo47UlW0Q9sRhqD
zrFKLHtxy6iiFBExGv7n1KZucuIHWULnwxwTyVCl0lXSrzNrutLyWX/wQgMG2uGH2IhAdx36QTzp
vCGqU25FoVdPRuurM5dqf/jyW59hFeBdDzoUew/HRxg/v6ARpmXSm2ArxAbsh8P32HqEVYx3SPsm
OnMkzWR9Gu+zSaKaaPQJldrhG2w9xCrGU8ovlTcun6BCzX9RRV2i72OpuvY61bKiOu1drT1PXDGZ
DcdsmkWnfL4T3lzdk0k2ITXa2WlbQmcV3bnXD3bShQSfZeTdzg6dQT3VDUbPN2aF8u26hTDtPk1k
kpzTNmvOaivgTrwyXbfp06n5TH5kT0aLejajmn/462wskxRufwsQSv/YgYra9Q3IVO5ZKToHSpqH
YTzCC0E/c9JZdXzkZhuzsbMMkQ/ROHHC1XMSqj6KBOVe6F0HgTYTou93ZejGxn1q965OJqI1xq+H
n2+Z6P+wjYfv9dstszEMXITzKDs8ERn3AM3n5q9GQLvYY3VXOk9pIrKQeS6L2ls9EUp8mTgP20+H
b78RXc5qgqBAwfY31QLsFjRQ4FaGrbPjqt3hq29tPZzVBGH3OOJWovJ8U+dhAFoFfbuXYZLRmkK7
SvimNGvIL61ZUlAbOcEVd4IDW0IOSdAZefhXbD3jagaRRWKrcoA8rODXmOA3vZ90QuDGevjyWyN0
NX9kNeUVqvaub8EB9cNpgNxACeBZA4bpj3nQHTm3bDyGvdoqdEYNDDgJLT/U5+Q9kQjKaUgKj0xP
W1dfzR2VGRY0ari4hmeDjt0ISj96HuMa0Pbh17QRW2uPniYmGybGWvotSSpxZbmtEJ8rZVoTGf4O
touYHRX+peiaPGY3tTGz26u5wxyKjHFUO74DGrk7myFMqrM5Dauf/cTUeGR4bd1lNWnMNPJUncPh
IAqzdO+QodsVoF93kaFO3LbZy0f7MC/RDEVhs4Lx0XRh64vY6XeZst2Lw19m69Ov5gDKaJE2skD4
5Cjzc9ECUwimUpw4sFZTAKeoUhoxoSAapNV6ZLwVCHePxN7WT1+FNojOwhqzEJqhq81PQ19AgYZc
Zh3bnm9dfxXbUYK806yhJWpB7l1pOkV3zgPWaa9mbcVuqt5WbcrV2wDbGitnNZv0NDgyLrcm37Xt
iCzELMlHzr6RgqAeuktTA0+XU/Lx0k+jpA0ldS7IomOY4x7ZDmwEubXaDiQ6kPQhaPjYKvmqa7FG
+WwEmGcBrgsQnuPVlx251UbYWavghqEQzbOhDXRC2DSiQR26sNpUFT7qymOWvRuf31qFttm7fYEP
xOCbBDh+V4uJtVWmR04Yy9T6h6V/Qdp+jOq2YPIbZmfwDQuPcALwXYOPNygLKo4VfGlKen29IDky
2LY+zSrKjRbXbzknnd/Y9uKCYdq7cAbOp7ocET2aEjVmRx5s67WtQp4VH5WZYbZ+VSYBRnj2gl6J
xjTaHZ6wtj79KurtIGxgoZF/kmQvrqncWSigoIF7RVocWa22HmEV+CRutd6gXQ5ARTg0nwIDRtgt
SOzs50mPsJggffz2Kb2lVdiLcT+GOAhn00xjGBJbCmvhkfDfeAJztaCjsUkRQwY9fTS0IpvNYuaF
g8KRq29sesxVoJsqsURA9XWvCu1rOGIT0Dfeg2qS61aBbDn8krYeYRXioCNqTWvAFv79CJbAj8Tu
USOfdvV1cNsy6GRk9Htv8PQzsVy9Of0FLc/0YclO9V7RLM3Vqxkira2mx1A5990icnEc2otOe4ZV
UEeWLUtd6ORwLAGWpJD7wALmc9rFxeoRxjyTccjFkRjl8HqjaY+5WXR9+Oob89Gi8P34gsaWjFc2
YZU64leLH/2ncQGLNtZ80SvrrXHRT5x2o1Uo55ECHGnq3Z5KhT80+n2SVo/2mHxHEn/pxMds7LeW
27UmuJnrFi3m0OEMATU3oGCdepdaVp07qXYZ1jotwdZTHtsotKzTHk2sYhwETW3Sedvux25i/0Bv
amLRcUErL0yZT653zH19IxDFKtqrZrHHiLsO/0fgMU4CyKqrhXvkKTamc7EKc0q1WhhrXrsvLXzd
Q82hGwlXkgfmwuzIYNt6gFWsj50lkP15nT8bNdhMDSIWflkAeNzdSYNMrMJdVKOXdyrsfTud1LNX
286FyiXfwqKlVcemBi6wzP3DN9t6mlXU0ykr6nLMOz8MmuzaSxoDzk4y7Q9ffetzrMK+qwOFQNfu
aCM23xttvBkBmmDeddSXnAD/w7ZnDdgfmynJp0lr/TjS7pl1v5owQ1OVPx3++Rsrk1iFuxfHOEcW
butT+szp3lvab8vouZcwPpHFnjZmjdX6XaQNfBxwXH4dY7RUQ3MiGfXQOuPb4afY+AjGKrIpag+q
YY++FzXCySb4FE/Gm8BH5fDltyYrYxXREjMwjS3C5KOKxE1opFScwtw6m/HxAPeYIHsIavqb6ra8
G6EaQsSuj9n2bnwh/Bp+m/n70O6ilCv7eHXgDYT93C6n1e2Shkw0KjLrjpwQtu6zCvqOBmI9C8oO
GHjykOYpJBLBsyoBmqjyfh1+k1s3WQV+IOPKBUhGjzsGO2eo7x/yXKEfEeoxw2jv8E02An5RPnxc
K3ErtIC05a0vjeSnQ8MbmvnRfTx88a2htop30YoWcmfMbNIPsCrDB0zXblQ3Pp92+dU6P1ullwQR
bhV6DStJlOU+GMr3DGfp066/indrsMYB6lznS214TIvggh7/a0NYR1aOje+7GER8fPXlANG4BUnA
0qc99XT5nnVy5KQJRKjRaTw9/BBL2P1hTtRX4U6zi3JnTWjsFpH6YmQb9uVrQBNQuEggRXWkor3x
qfVV1GsRR46a9l0/7djQBfOe7vGLII/2h59iY5jqyzv8sOe1FHTukSLHvpz7S4ARN5Z95Cts/fDl
7x+urFAZO6Xi8GoaLVLL8hLHZnak3ZHpcOuHr4I4ztox6mAPAMb6pCtKyN7P097IKnAzL6nVnPJd
Ucx+E0F1n3ru5WmXXoVtV/XpOA1O60MHMV7mqRV+0pnN7vDVtwbkKmolQqtEz7zWN4KHNLL8ssVs
SyAN1/UngXT6tLusYjcUbagpS9f2zMdPM/3dmu58q5q5QF4LAUXLThqYdAj+PnwY9ZBrdfYECNjV
OdW+6pwWu+HI7Pz3ovnfoxfw4u+Xlw0ILMumyxghoT9eRV8sC0rZWfgOOGJ6AHNEi+8ue6pfg3J3
LNP254gQ3iqUozCqrCqasJqrwjtA4e82Lq1npRZ8P/xptq6/iuWBOuI0FUGzNyJ1GVPj2IHsfMaS
fjry7bdusPz9Q0jXXadTXuUGEkWpVMV3ZBt30vFOWhYwm/r98ngyTHqFSeO+zs3HUaTfM5HdNa59
5PJ/njGEtwpsmnRcE1+E1vcG07p3Sru5rEA8HIm+Py86Av3hb+8mgr+bsQPX9ubctWd51313Z2zp
C+3ViM3mxA+wCvHR66wh9ZhAIIIN8bmeonXa2bKe8c6pyubYbm/rO69iXA25FVAda/0QY0Zt6N8G
e4ECZUe2+xuXX4vregyXasfkVRX0CO2yZUnW6JxAfDy3R77G1i1W4V3jPUr2f+REIaLbenbfk3i4
Cwr5ejjSNoaSXEVykru65UZmQwumeVcnWryPLRn7hy++9dtXYdyFNfrWruewZS/mzPUV8CJQEPPt
4ctv/fblth+D2NaKKTTzxhfCFueiNt+9EW+Zwxff+u3LTT9cfIoMbKfyFvujqb+JMvMa46UHuDpH
QngjyOQqhAVlThTDWIOkQ/CMv8t1lugvJT//HCOreX/4GbZusork0qYDrLe4SYVzNF3W6lLK8KtT
5j80jAUO3+PvY8Af1h+5iuQOtHkaGUON+XDp5w3iX9tYHGVy+4c5GLcVbitAR6MrijPp+RBFahdD
E7G0FqZzoB87pGx9rlWgD5rJjGt1fK5IPDSt/axZ7kvjmZ8PP+XG5ddKuXYwAWg4ZePToAkR2Mb9
Sl2BcziyNf7zhgeRwe+DDUpg6iSZhVFMG+9dMZrnfdA8hYCtz4SkwdOuj8wmGyGzVsjFsxU09Zg2
voebPJyb+1yetksW7jIIPwTMoNUiQ7eCv33ew1OsXSe5q5zFYz0RJAhP+w7L9/lwE/p4xiItbV7U
1D5qTLJZZL1pKn05fPmt17P8/cPlR4SwmUPugRmlb5Ze7/Ycnaq5O3z1rUG0ivlQRDZ7GVH7mWW8
DUnyjHp/b2nqyBjd+vGraI+A4aW1vjDXRAx6UKSl10KhV2Z65PcvX/IPke6uIh34Yig7yPv+PGpP
cS5esko9jkXpjzjvnvaKVmGcxXZFRoBbNEF/V8nwruwA78bHCmsbX2Atg8skvVxQmGq/Nt2/dPyo
zjUp2icjHOIja9LWHVaRLNxet/uYAYqNbANmE3Y5rYJnaP4vT3pDa81bPgZaO2Jh69dWWJ+ZjngI
Iv0hqr0fp11/FcZtbXWd5fEFmFBv+kncgCL2cSA6bQytRW7eEC70tbDGPjT+jNr8uapBS0ESV9Wx
usTGMF2L2ijy1xgMprWvUwu004xjOxQ4md8O8NJPe0mrSCbt2uJdr1VAr+SbE2I8R+kfEtaX0y6/
iuRgtOiNVQlLKu/qzMO25Cy0JT3MVnPaPOqsQrk1kwruu1f5qTe+wkN+qkX61Gne6+EH2JiKnFUY
6zqHQ5r58IyQGRCCKKmItLHMPx2+/GJm+qeZaK1GSxIvoetw4udX6nV288daVnex1nw3K23Y66Xz
GrsC/8HKtM+S1AXcDpGBnsHktOezV1EOFcEJoIFU/uzVwCWx2AFvf0wSvPHy1lq1TitkaY9YXoQ2
bA4M1LH8Uj+l16dH8llbN1iFuDWVcN3GovIn1dAPbBgVTI0gsKpjRZytGyyT44dldEphn9R5oHyb
Hvpwl44uFqWd5w712eEBsBHia0makQvdGjwNBngw/CBzeTs6bXNeGcm9Xuvq4vBNll/7h+XOXgW5
62JPqve68s20frXjyQam0dTn+ECfeAi2V3HeZmg3G7MgsTXPxc9+HqdrQNvpt3QaoWyc9hSrSB/x
xayHkVdVRpjKtU69U6l4HjPjJLkNiMDfvzVt0kOuuZ3y60IqOC96czFkZXRktdsYSWuRWg+TZIL5
tHxoe37TyyC8pKcSXM7hl7N1+VUcA+5Wtpj4xLAnq+bC7SSYfpz2YEEfvsHGQF1L0qiOpmWheuVD
7Ej8hpRmXcvXsii+2aF14r5yLUZz01wgU68ZRlb7KQ6bJzDfeP00R07xWy9pFc1hMA1mBqbfdwvv
vSgx+4kwmT7ygrYuvvz9w1RR5ZMrtS5XdA1o9bvmGAJzgbw/cfisQli1GPphNlP6gW6fk9HVwQE6
/3Ytx0w8/Fk+/udM8LEjdeuni99/eg1Qu1UZF5cAzc9CjEzS4qiIbUkO/2HysVZhW8Uj8kwpSh8z
61h7Dd0ZE+qzpKwD89nRO7O+0aIAm9MucOX02LiBq67Alzsgo6zOllddJVIjPbe8YJh8+nzMYYcp
VFJ/G6WTJ7uCfDcLZdoW2I0MQVhfhyMNcrDBk8h+NJuUyusCwevf9TZN409eUNrtpWM3rgTr5ejT
xYBZb7wHoNcUX0fXsoJHGNkaxnMhJJwfWeFig6TStsrvHVIEBgjdxJ1uMC8rhv2g6nHaqRqTp2dv
xH8WyS9ohQujMKfukjTsHF4OXp9jvOMqR4cuECTeVemaHmg0WK7GjV4FekCSAWuDYn84VLc+52oi
y0eQ6dBRoM5T+z4rh4J05FSett9aK+5QVE5sDzPlZ06C91vx4Bngsdz4y+HfvrFUreV2PSWkMRP8
drsLmGWya7f0fDgUu9Muv0oS2j1CHyNPlE9xYzwLNDglsJd+0MF+ZBHZ+v2rHUmth6aD54QitZIk
mKU0T+agvTtJ/XLaA6ymsIQO6L5wdaJJ10Epk/q/oB0Q1gNuC6dNNeYyrD5MZJETg2cQTgOxYR6u
Zpr/Of3V1vPhB9hIEC2Uy49Xr3PcE3vVM9eMdXKOcDe5Ycs776uxFldA0zFVMfQjyaitj7Ga1yAQ
tTQFebwsurZBp1Sf66LC2TzojjzM1g1Wc5se18AUQAf6dVvZeNaD878SiIO/kh/BSuPwG9u6ySqc
DWz2Zs1kzDoAjEa4KbH6qbpo/OFqPNKRwFg+7h9m6bXqrs2rIdCils9iZb/QTl/b8BKPTBkbW4e1
vA6Wf91Xk1tyUi6dl0Ll3Zd01krQk9PwdSrN8tfhF7UxtNbyut6uZrPvqK5mlTdLgDExDGx0cOK2
SmcTq/ZYg7ozEi/fDt9w66Wtgn1QRWboY8h2RZbvHbg3PM7jE1d8sYp05Q5BMocsyubUAmfqMNtT
2qCfthVaC+0GnWZ8OybjVSwGHlgUpDdt2uifT3sxqyBvkiJMg7JkFi869zoqTGxCk2k6EtZbr30V
1u6YV3PesBVNgyy76gqZUE9vj0kQt0brKqYFpFYvXhY4YDbXVqbu2cS9m/H0uWtBNp/2ftYhXRtj
h3s2K/RUmD8jGgp+znmXt0cCbuMFrVV1toBrGiUpp1bH7bWr1MN+Sw+GwT6i89iQvYm1rI5m6CBw
IJn7KLba9DHGGw/rRbcQ2LA0pfYSNvm9Jt0eQjYIz/haOlM9XUeabZenjYG18A5HaPaOCbvKAeq5
BOWEH/JZHgETvDjpE63VdY5uzhxGmLQCEw7sbTo2kiTJiLPB7rQbrOJ71ruaVmwsGSF8xWxDsLix
SPHgjHhkkG2sG8YyOj6s404z53UhuEETxl8aUKnR3L3RkPHXab9/FeNZm8P77ebCVwBVz8fQ/DW3
9rHfvjWCVyEeVrPRNClufL2O04NIr4VojuzQNuLbWMV3rmlYy0Oo8ecBYSswBb+IxJMThXdaKF5P
ezer+G6jrA4N2uh8z5Ym0IN+AA6Ct9Dhq2982LWWbnBBQhV8Wz+eyvk21A3ob62XvFj4qhwZ/Vu3
WKUTGnxYS6swcp/92r3bzzeBI/yoO1Zb2Pi8awFdOFLhdOqS95No1qUZRHA+FbD8097P8uU/DHxA
ZbHsUzP3rbKJ/cma65cysfD+dLviNIiT0JcX9+EeljfS/I83H5tkTEkr3GsCQ3yqpvm0EaSvgrdW
RYi9ZcwbsqLhVraevmMdEo+nvaFV7HpDOvWDweqfmBFNxJ5t2fNV1CbWBLZPK91fh2+z9ZlXUQww
KZAO3D5/cDQNDnDhYQKSarpXnvil/1ssx03Ve3Hui6x7zvC47Fr9GbuI/eHf//ec8Iddsb6KY/Ao
rdRrHsDOmp3UvEuj6B8rK98DQD+vyvGitK27yQx+LYxR+omP3HcZRP/9tsZaZwejW2opWsp9M5vG
pZm24UUPFP5TEdnFSQFurLV24GuNThcAc+MuUBdGg+Wdyk0bazhbnvRxjLW0Dg5/rgd5gZfenP1V
QhsUGmpfOLNHkv9bb2kV5t0E26mb+OFs+mWER5xS77Fr1w9z5gEwPzwEtm6y/P1DnINGwvaxxeBr
rt3vdpYCp4w+qWQ6spP6c4Tgtvn75S1sdSKbllIao0tA4HVlRi9u1x5TMvz5RGSs5XWxaIoiCpZP
YCYBvQcKr5+o/ZIMZrnP0sWKtcitIyNqee1/GrSrYC9FAua/5lGMGixsDB66y2ta9gzIWIB+jh0m
t97YKuQ9Z3Ynu2HLbwwtXugxRGTtTDqiao60O2x98VXMy34IFNtnniNypp2RmtZDozA7nAERnPbV
12K7CX+hXBsqbQeUdCyvE93Q74VQ9rGOjb+b//7wLdYkO8cyxeg4HcOKLoecftJKt6GSwH6kUcXA
FjkaVdnsqL9jSZ/UgaSvKpFR+WbgN++rLFTnOQaLz244SkpdE8rAFm8kT8u+qFIYw8Wghqg67/CS
+cvMLeumV0l7PcVRT8ce1n3e7EVxdKbnsTW/RAatSk91gIXSA06xXXifqEibF4efqLkzwTF756YI
yv7IxnTjA66FgNhRV2Jpa9+HAWW03ku928FJcGOy9OTtpFlBrqaeCNvTfu771G8T+3MT6DvG31Oq
TacNQbmadDjMTrjGDikO5Q2sXWFdVXP7xauOHZ42pgW5mnXA8eTh/B+cnVtznDCztX8RVejA6RYY
5mB77NiJ7eSGipNYCAQIkEDw6/fy/m7ePd87cVXuUq548ABqtbpXrwfQV5QrwNXG/NA6ml2yQouR
b+3gbacIM9vxcUq8+t/UEjAK/b+BjgxJEPI5aFCT9kBWaRZViKEtwhBNdbBa2Sd7wpUgFF8EoQql
Pbijs2Y/aAFs0+YhANH1pLuuCJfps6bttTfsIgYBVSltM9pmHyorn6BZ5/cxAEg/XU28T4qw1y5x
EYX8MokE1UOzmxwDWWNVzsTvE9ebOcgFg4ufRKIr9+tSDQitBHzZQ7jfCInuSAFfftCwagwMyBa2
11kMW+JPvtCVmgG5VAaKCnUbkDKbvd++l/ErZNI7s7F3XYOrOupjQ+IdNEBnM352xf/eeAJd7P++
cp7TBCWJrtlvnXeoSJXDiyf1jZ9tg0kdaXdUDQC//ONLcakajFjZxJuKkhzGOJE5JmoKij5OIEUI
xaz8T17wK+/FB7bpP/ORAJ8N/kvk5a63+hYgO54Ntu8eFDLs/O/B7coOG11EB7ipDRKkMBTVosAA
XgjjbOnBKf7fPv0iEMwSBVNmSbUPVxaDrbDKrFbi/d8+/GL5+6EmSkWqhLu1PPklA6oo/OTGX7sr
F2v+w7EU9CF89Abw48aRkZNh//e/+tozvVjroDb1coLLbN5IejNWBqy4h7H+t93wUigIHaUf4ZUp
c10vwwnziXXhpPcogPz7p7/+0i0PzHl4xjIvyZ2F2XDc6Sllnh/slFf9+fsVroWOS6UgHHjHMoAN
zr7rxj9UDq+YTzzDUuHL6FhReuG9m6s5xRTPnxbU7r9f9EpkvDTME2EkvJla2OevVBVzX7oTGRAd
gTskGRox8Sdx8UqUupQReqtDC6kF4N4YdjMyflfO5e3Clh2AbpgW17d477a0s//mlEkuNYWglg92
Yn2Sox7lLUX3MbkCr8l4+7focemEV0GqOyjeJWiEh7diDoo1GL7//ZFcWYKXLnhr5cBnFEjslLGY
pLcdQrkKHv/+4deew8X6njEhsfUCuNNWR8/lEmXe/BpPP1rUKlhHH+fVZrL9TExz7ZtcrPgNblWA
W2mJ6rXwc1Ot9h3UquQz3d2VgHIpKkwg9+ZREyR5zPuNpoZU4Ir15N3O5ealf79fV77CpXDQhl3Z
RQNLMHO+pa75QkDw+PsnX9FEkkvZIAe+HEZtotoT0Cznm7YBpetnFDqIRKCfGE8VMEMjBB60h9Xv
5vzky2LGHvBWDOaan9W2jHxvkKCP/9RrIJf+d84bCNxhzMdxbTQCNBFwiYo6Utr7JNZcu5cXm3on
pQljUkW5TTYvOIHKtboCLuqYUv/7Lb2S8F+qDEfT2G0uQSe3PQwxwaV/kGV7bsrxT+AvhR0+G+G8
EjQvhYZIGUGAYy2uo4FRcmjkN7Xo0sl6B7DtPxGmX7vIxSavI7BISoOLzHYBRaIlZ7rJ47qRl4RM
n+ya165xEQ14ZeHOYjEMUNOt6LrtYRLzaxQGf1BMefv7M7n20C9iQN/Ese+z0uxmWrWgo3lwtHHc
L/7p0y/lhiJeG597DGYwGNBN+2YUZxUx8/z3T78SYC4t8ThKbeB6DmZnADdKZQjajjYJAeqefzYG
deX2XOoN5biQHr1psyvhevBNS9DC0tDfok9yro9Gxn+pkFwqDbegWgZjZxgtj3hB7QR3ej+4ozI+
dJofOhG/VNFnw4PXvsrF8sb4N9tYHEw7mQDJHPhdl6G++5k/4ZW1fWl/x0BB3VRjgDzvQYIiwZkz
SK2TaXi3BPNq9fr778/82nXY/z152GWAYVy0Tjsw+R5lKB7aqLpRerjn0/r0MRD0Sfi/dp2L5R00
NvTYgCezEHI/ooWMNtSjWrwmjboyX+Vn4qBrT+ViiXubbodSMfhMYZYpTzDPlyHIf+a5dm2FXKzu
DaMnpZzHaRdp+iYV/wKri/dei0+yxit//KUKr2qBnuo1t7sgqUCPohza/a3sd39/1Fei36UIDzhK
aC57HM/60tpqt452hQ+rbWVbrCFVY8FHTT+zur/yvC8t8MqZlZzU+CoANvyCe/8d6oWvMw0Eqg/x
UbvPJh2ufamPn/9HJV9XZWRMiOuAzqvTIVjOToN93VTxAZjk/b/duYul3tQILPFGx12swQMz9YwN
ahzmNDb0YWrLT1rYV16uS4Ue6LG+aYNg3M2NnYu2imkqAYy8FStZ/m0VXsr0gDsOw21cAEtDLSDF
gMKvjde3rajul3B+I0P/mTvetcd/sdy3quVbj0rXLklA/Ws8fWobMGZFIO4jo967Yf7kAH/t+V+s
9y5aIxPFpd7JZgahmAcirQHqSsdwHtMRVNG/vwHXVubFwi85VyOpQ1zGDFWmREPQB6ntJ5ni/4o3
/su+danTs2DXlXYUqJxAUxw16HaurGhEv2QwCL4Fxu3jHrqXgLsjxpnPieRDAQPUMQVSuDCB8//t
/bjU9JUMl7JQje+qwbyHLAb1ttZPAkRADYtAQOS+/dPtvNT0oWWBxsCaJAUHLDCZvV+96r7+/aOv
pACXfnkNoaRs2BAVAyjRGR+WLk2WoDyUU2tv5k3YZyjGQWpsy6r4+xWvvBuXkj6ioHXc4GJXbCXA
n9lEiOlvQiBu408Cw7ULfPz8P2PcFFucVXRSxFW866cBMO9/TCjpxfYPK7vBrBQfPVO63yQ43NGU
/9ttuQgBgMNIgJkH3JYPy69YYDSpHWz0yZt6JVhe+uTBfgdDJGA25w7TAgHQpt2ogTmMPlmR1275
xXr3AwjFWNvyHP4chQvoPe/kl7/fl/+V0/2Xxf7/6fjgmlWNrOMwQo//ULUEv+Fdb0+2LJPHfppf
wbb9bvV4Dsdt3btqtoehM81jA7OknW0rP3Vr36dE2TlTjH9hCdCGddJ85p94JaJeqgA7TYAVtH2E
1kpXv6pBoS+4kQ0KZTKcOAxFnv5+H65d52Pr+I+3WnqN5uCwAjWovemAsd61+0MtJncOot2WCvDP
8tPiA/1/7jD/7a5//Bn/cblopWU314PaVZNbOpcRJRXVgFZjsGpKR5Bd8ZZWA0b3MjDEwVJMWbOt
OEX4mpcUWkQzgKrRgz9ctYUmom7gxzqUEzlMSobDD8YWSDNxyK9Nk66jWMYFMyWSkZukAq/qPE/l
QsKjg+/DAF1gsGj1jWO4qP/ak2506UxBT4JfkQ9fUgDM/UFnMzGD08W6aRKJHAz6Bcg6IL9x0Chl
76UuioG5bpjJoAfQ34KIR6lS2/h97Df+DlwBJryjbfCiGzh0t2Va46i7pUnnSH+CHVl10kvo361d
YjCKukqHQ1+btN6074KSyx9LTLR36rqaC5tGwKGfIMEK9wtYoHvrV+M9nVZ0Exsw78EUrRpAK1oG
x9o+WtsC1V0rstotogi8jaeSy6Oqku21wiDAS0fGLHaiUGF3BC03+FhiCcuUXBxIuiVrs7D24zS2
fgaO745R4O5hfDXv426iBWSpeaOD33pcbytMCGUkcndsGQqAgLddOS/7dVb7gSZD7s8jyWQcZZNf
oyW5qscqpNk4/KbTTd0vQ9q7KeMwTwYD7gbOsKAiFMlQ7adBndz6CGebrCNgp7ubtseOC0dqIMOl
haHl0mPnsrDubn7wTe0b6k+ZnWw6TW8Ce0474rcGcz817s15vyZS/wbO4Y15bxj6utsGenYgOuum
y9bFL4zCvYJxmIUmSf+Y5984UYbucaFP4zqe4KcEwLY8Soo7psc0XL9Nic6rbbqN5+dFVGfc8zsM
jRwD1775yRwgOji8xqtMA7k9YHoFgGTI5jMDwYZTvXyEzhcOX2XYH1yCQWTnzdOZGMOzmJX9uaKi
3EOAzVQaNmo8ch2wNce7iRlmUSMrRRFyNGuCGz/pfN0GsG1X5acLdj18B7Rn+57/Yis9Tp17qmsb
puMSnNpR3ZYrz6KanedKFf4a39Fy/j7O4ltdzX9YCNC47nSOicEG87gLhnK96oWu4qs100Ow4ZUb
BgZEstW7TlVv/Rb8JJ33whP+Nm3JnYpk1q/LjfVdXnn028JCeD+3a+b7lb8DfPQVNPE9RqLzhpqz
kg3ei3b+5S31lIK8tuNyyEv71MYC+WMhNHyf5gCz7Ss7+HJ6bhLyxCTLuR6jdO31I9tgZJu4u4C+
kDAqwHLYuTq47ShgxTNPvs2Lukt89SiAJFlrd6uieBfoGZSNIffaBg2HIwuTwiPkrKpWw2F7Ok+w
H6qmMReVfwSV+ABDi5208WEhDmRkdyOqLh1qcjMIc49BIZH3st/ZShwBUsxkI79juaWbKu+FWF9K
f8rB0cs28r3ZoocIc3EfXGLo6bIV+z3CYAXJW4d/10lylrCW8+M5JR3A6P3BbMAkNnoHHeeDnbzC
hvos8EpJ3e0A/dktAFWQKanz0ap7IceDVX+i8BdlzTPGpPZAh2M4B1ljE5xoOWXhyF+orHCiBfy2
PepEPtGYHn0N2o3AsQpQhD3lY51jUvGWMr9owBMCcRnPNB4XdTstQZVaGr+tpC7iuX9gFhOHemZv
sMpGkS1+o1qftw+WhptPgnS3ayKLEYCCFOzz5SNifAWI66FbtoMo6VPrsJVWK4YQMZuKdJ4mYsf9
6AG7ETxhloClPQt0EVq/PEQVSKJJiFkNPbWAEagNL4XNZ5ydcxfOMhWg1ONl5fz71pTdE5BxCXjt
xm3lzlrafbU1+k0ppDTRg6Exf6qdS+I0Wjr71BEJSHnV4/E3o8qMxJD4Wv4O1nHMOtiNhBn+rwU5
u129B04sfJPlADjpvvYI1nXrT5iOr+Im2kvOqhfeAieS0SDpAS2oVDSkYYCb85wsYJ2mGEqAj7is
edRiol6XJo2ZsV/5PHfPbSLgcUs4Qmq+wU6tT+dKt7tw8qXKYs6cuVnkuj6UsMZlu7WEnugU9KH6
GaMp/hpHqLL148jOnBvvjrqeZ+WikELNgxNdMTk7eruWJEhngo00e3DCzU/mQQ0O6L38DhtfKjII
tvvXvqvsx9Q/z6p5627LRcbZ2rbdsaL4xJw65XdHpgYb5G0Jh9NjWK9zcqvbkjR/Qi+Y7COpW/7k
RAIdCoDuIIYb7emfk6vcz7Kk3XPcGB9hQvOjQ9/0DoZ+qwOkO+J/VqVnkg+TTu4w0/batIl3YyJA
AHdmGgIssdlLbK6mGPOj0GKxEyd9UJTGdmNRK5Mgllv6LGlcf9/KqseyUdgwn8w09UcTEfk0boH/
SwgYUID4VDl2O7fJ8C7aifk7IKHsd0yCuT+yrce8XESTb6pjx9EL+bmRjv5mdOYaz5H1B0H89Szx
FH80kC3BNs6M5xkc0V+lvwD6vXUq2U/YmB5aHg6P8OzontZ2GA7cJiPWIA/jLjN9iBpf6Ub/UPYu
Pm6VIOnM2/hF4qOwSqMReQOftm8TdBf1KaZhdBzqQebg4vwYCZ+6XeOYDB/7ZJTfPxBrNPVRF/1l
PGqLySYTPZoJPId7C6dhl6sZG/Gw8h7riycdNqaVq/vQ9dPOA8XsS7UEy2sbE/eNT370tTekPaED
EBSy65a9NpUs4MBND0kQrWcEzPlnOHvjBBTFUueNMfGBC/xN6wr92gcQOUuS2PsSrBgqWcMagt4I
dxHxw/PWDNvcByqcdHXe12swoxUUgaa9VXMbZNL06t1tQ/sQ1NMKb/S5uumWJXqNmGgzr6pIBpkl
y5aAdLjKgB0MJ8AqBi20YXDL+hNW6M0g3sUdyDiAdQ/jeJYxJy7buhGhd3WK6Ue4hDgvw/Tc8Gbd
HPssRe4Yv45Jwl+ULP3qbgCsWGC8GGy3tw6+1DIHBJFEWewLMh8bJ2mwcx0SnDJ1G8AiB4fJ7HW3
YUrLS7fZ6YcA+t8pJS6CvXgWBnAKK2CTjm5r1fhCAOddLeW7wou6eKmvNjUI+E5Gdra7tdUoSR4V
X4wdd5rCjaVVC0RYSYUA8SBhOdZmTdhgE0viNutkN7VjBtCdN83ZoL3KppwHlCLh7dijrGv6QzHx
FMAlKDNi8EocOIfyCVyreU4DVoaIfUvUfnWOig4JYCzEcBQlFLpbWAVIYEpPkl0UrMbLfKTY6oZ1
bNS5RRR87EZRytulboIscZsbi3Z1es2AGPa9n0h47HrntyKh+yQOIlpnmDHq+G0cLYn9Yy2oiU9L
42EAYyGTSU4dXcjIIS2ChfKWzbRN5I1Utom+9BzQ3j7VvbHT7TLT9Q4xJl4LQOyJ2i2y9ZLTYJfA
y0GXZP7jMlQLnMxws79rlBJj5Ih09oFaM+wbwAH1nImGLajuq7b+KdzHUW6JaJzseTt0fSrhmbWl
fke7F79BapG7qgRbulVuC/KJI2FsfSTykGd2Mjkn8Kxb867UwXZXj+BtPcw1d3bHV0CxdzFggQ73
3Am3a9p4jfJqYWNz6Ep4/OZr38k/GEOx9UG3pB5e8GxWeMeAJ2kzJivfZiUW/Jz5wwIjNeFPSLAI
FJLQ0QI82aDHOQPpjnHfaMowutyzG05NrA4dBk9sDjzbxs9gO0ZvauoQfPRaV/2u06HXprPGEH2x
LPMcnLxpQekr8HvDc7hXxvVhGns75MFQuTCVlOAeUl4BCQQHNJXWbqvKXbBR8y4WRhKQdYJQ/dr6
Sr5gYQV9PsBZ+z6eWL2h/LxMXQZLmZamM4bAuqM1NvKzeEmUzsD4i6oCs979eoeJnCnO8Kse/2Ua
3ukMQxs4eWs+zt/AwUToLmFT9LZp7t5NzLaXURJlMpvUMOLDg4m7AyBPa5RFa+3BgaGh2xkjH6Iw
GJmdcj3HUVzUlVZVvn3YG6R4N4jdJ8KzYd63TenfMMwIBykm1vB/BKAS8ujBfWncuUSvQ25dDMgM
PnFpCgYcCaSQExYeOYlhrNnvIDA42ARorf4oW7ngVNAw73cdDmzd67CdvQOXoDUegEtwX0oZNjpX
isrmw1Kf+mnUUoQ3EdZlm9NQDvyeLE15Jv3snaD12n4lisDyYcGI9AzjhySDzBD5HQzx4+Uk4oXT
YjCkDFL4qLJXxAvRFiUNFfyLVTyf+8FEP1ekRV1a4WFWuSMl/9NFTm1nIfVgDxEP6dcRoIh4JwkH
pmtxysxnbEFbmXZJH7p8JbYPMw9pRnmoplZA1EZsRLNVzNHbNjZxgEn9aogwWJ9MTRrjKdJDxTwk
WgKj0fNtTeuI3MyswRvrFG90sY0EixP9Q56cmSn9vuhmMbhclB7td4RBpll4evVjHIjw2ThB9JBO
1xtCOrzUygHWzHNDyxQtkGQ9V84fpwwDY3zbrVNoNuymrZoe4fo+b1mz+bOANNOnbcEEK0keQdAV
pZHnbS+ymZIyx15qoOjnMXn+eCsfMJgEr/XaazU5oZ4W/vxINWmKhJybdJJ+aQ8IcRAvV1VS6yyJ
Gw1JN6eEppg8Cpt0KwNS7pt11NE+mhKoBJYFNy4N6tW+TaqdTG4WWH/mZurgizGxFlL8UCHpOjV1
Nfk5x/Zj8yisRnOLpcvMSVgMIUIQ6QOOF2BXeo1iV3UZx4ESJ1ealA+9qfzq1H2YraZRCeVkNnV8
et9GW4aoY0T6Lh5LguzTTXhlVVg5mNRGaFhlfsRXOL6LLnmzzKxdynGGa49NKbpot2G9q4zXMnoA
FdQ8r+5jONxTtntZPB18aVbooCrPq006kCWIUD4RPmo/MEoPj51EloSjL1hNiDUxEV9R8VMSQrdm
g/SAiXCTd5HXeVO6Akg/ligPmch1Kdn0RxxYwlJuTVqX6iNKL3ZmwTPQmSPKKGCGN81j7duJACCt
P/ZO6w3Gt0WAZ2N++p6htUvNwofmZnGTqFTqwJ9ODnANQXHXwY1DnANszOoxEXYJ7xbk39OXSSF4
HmezLcnetvCzzoeFlustA7/2AVa2Yvraa12i07Kic89gK4Ms71cleRvebHMf+2fUncay6LhHh9Mg
LFcxzurKLHW6OBbzX5MUUt0TBqOAo4Mqdbzrl9BIjNkDrIrjUrKmwzIm5EhYMpn7YBq87ieVLla3
oWITSltd1arqt17Gsb+1kI0ojAesYnsuPVKbL6ppg+qM2dWaHeE+FKo7O1KAtneN9VWIYRaPlX82
gIIcDrXjbN9mEMAlctCY8PpU1WbVBw3lEBUpJhZmfzdpOMWkM94M+tQhCTkx2rLhiC75TO98LcHv
zkbiNUjxMC+x5EMbwQkNiJXlD+oSLbZdkEiNTlsMyjNs3pKqXw1t++UL1zHQryKWijwF6M/47z4G
IOgx8DiKAGbEcnwTMSTddRo1fSPfZujUPWRQbGjckk1DxMcj8WZ/e4P5dWWOpa4Mve+2ZSJ7gJTd
Q9Sb7jihzTLf4owQVj/Y3Ifliz8GzLz4boWEG/HXs7jpCxMbCmp60/CrTauQbKOfDl3ntfdxZDb3
2wMCk0GUQzpMjeZl0slAZdEibHgjy46ub80YaXEyLMaECiq8S5ekAs+qKTolRfwnMLYkX3GELl0x
I9eeH3zixd5Xf6JxeRpaVY93iQyaLY/myu++KJgx4BAJTSPgMekUYuYkvqs3bKVLCl9YteX94m8u
yOIpwWaH4O75R1NOfqvQnfXjsE9jpHEzyimgCOLQwVAX5QcRLGF3cFBY8zysKq/JOz/W5ZsK9YJC
B3N+O5x1NVQ0ScEScRpq0dAgrEFWpclNQCSf70nnw1x+01WcfHWawnEtJk1lvnqsj/HaRb4HQaYM
qxruxgHbUDVF+N9utOp7z6G0F4wKvUTR1PgPAZ/GOyNH/C0fCthG3A1AOuuvyEyp0CmvEUNPMNur
DSQa3UckECOKoWEG2mbIdqNfUp0BeGKbl7qBQKS97Ww5rgkqLXjxnjUWGnse63FlqOj52L1ZFinW
+y+wEVsVy4WJAoTEKJwVRnB8X6Oq6c1jO+8bh9XwPfDHZS5o1CiSIZWb3MnrhamRDgl7myBfXkzK
SNfOp1gtseyzNmzRVF4gxTM5iwmxB29at+AG/eco+OazRFs/taok8yO8kWvTZssEe5pb7g0f8EW0
2cP1pVmQai9ZW6oabWq2NqgJIz3kkKYYdMHuBxqW7K5iIlkeCK3XGmqlYKoU1D4Mfm9TOne6EUWC
7CfaY8hMGKQoajJ1EbSdrDvsVUSi0hH3bRf0qGo343I7a5eIFCk1kzu/JoOPL2ZMssO4m8Wb+FHE
ABYhnPQucInRB8WVh/oqG4xAkqRh5lF91EXnCee7lIpe0i9y2fR0M5vQ5yeYT9gNhYJuQBbRNUmb
mzKQ7ARBIht3KCuMv8utZfEJKWrrnwF/mkzRbL2rsY/Ds/hU6q0ackGhaXwiExXsbW0DL86Qhnn0
oKWW/FZ70nmgi6x0PdIkaFAkkaRO7gdmGUptxrPBjjEmcjIQdoCrmWmKDcsABvfobaP13BJdHYQM
5iELqF+FGMWbGnnX+4F5huAC58qyRsUjb6tpCIsV/epy14qlx2pvLc6VkFzxJfXqsN2+lMCDkx1o
3jFaFqhgDDu7liz5itFUq47R5lfyt9k46g0Nx0xuWmKJmu8+Rkto0ddBaR6bCIeAbxEh4fZUkS0g
hZhxcD4ChQY5BsYxNHgnHWctMntuILP3XYhiKnwsPOzyY+JnbJpX84yi02bPmGtjJK86X5ZFyNV8
28bOTUcG56vpIDFL2d6j0DXe93IVzU65gCTFJOD9VmCD86acz3BqAZh8i/1smpAKV+nSq2TJozH2
59+d1WGzQ0f4Q5aCPorBES4OxncUopq6QBJjXIpBN9bdlAbB71B10ULu+tqL/WfXe0n03ARNcuS9
RZ0URTWxiyIBNYtbmeC3AttImTVjJ6O8dn2AETk3bjXqA6CcHdAc8roUtkVtdx5liM7M3Hsh4vVo
HeqIiBkv4QLT8ed4QXB8hQEmDq9pH8UVfDZwempyvTLMXFaJ4q9KYo/flfADe7RwGUG+kah5+QKN
edM/+5EMnnFowRnEVQa1zKRkip6XoRXlO1hArvwWJ2L+OUoYa+ysE0u7t+gzfejf0V25MS4KUZee
w1jclhZp9k0TxPGENKHsu28ubFHn4LQV9Fu4iFXzNGnWkgepksyzP5tqjfuDJLopMYbuV8uBo6r/
btnKEPPI1kxlitF9N6KFAoXqmEJZo+5tUo13Fr+7pItiKzQcwJI/LF2I2r2Cp9yjGFu0WubSHrvV
RGcfdLEvlNiFfaELRUuABnOMWmg4Bs0Js7HbgLJLxP5MSbXt49Umt60fBz9CHJaLYHZrwSsU7eD7
ibIwrVCqNcmE1gGBM9kQQKnPk2W6RecAXivr2NzFmNAqQvwsN+EW53paMZ68KBArNwYFW1ePbL+0
LEGVkrgvPfQF3y1nEZQHXodfhH7oXKlEoXBs269duWKqArOtf7hw1YlqtJx0uX0v3TrvgLLqljTU
SfmH2Vj+kC5sCi8aDA4ky1Z4laS3YYUyS7ph571r4oQZ9IbagBWwR5pvPO6zY9dRmHCtAwf+DoOu
mUiS8icep/ejLpO2RJUGDOKlg7u0oxsEM5Um43tQdSAsB5vtvvnWtPe9Gt3ej0Icqaqet67w6DjX
2BiEppmIe3TcuACiFTJnvu6SKPBP0GgHR5/O8kAl0/sqHBRGHIP2VQ/bUsglGXa1xMekNaZ7JarD
nNVoZrnt6K1t3GQoIftw/hTNuZ2UuU1oXx/qzqLUAue+Ybf0bMg5MheRErsBw61bHAfsOHn3gW78
Ox/zA7cof5LdSj+KZGYjT9y0codtJb5pKSEoeNUs+V23IQ6uwbD6BSFtWYDlEj5Fm5T3jQ5hI0lp
lLfMNVHKzbKdxoi4nVQq2QGd18F/UwQsM10X1qk/MPj29sZPEF7ntYEPQsI4aBtTvV/7FhNpM96d
t0kYDBRKlOMSHNPSBCaJu15QFAVLFz/ikBy8VrWQSY6QoFSWhJw8BF4VxymZdfRLejCHQ+t5xqlu
VUqlY+PiFOeJDrSnZK7yBuKhJ5OM/oz5Cdr/9Ji33qF/UP5Iahcc6y3WDy1M8uxugGli3gxmy8ca
8HoXev4dIG3dOxUfvawez9npBbtmjMQZx86AzUfU+CkUVQtKEejaMljcp9qKDSUpDfd2uBEpe8bm
Dagjiak41MREX7ny6Q1r5YR5ayXWLCJzTD4AmahDdk0AOavCYCImH4Mln8Fouh2rKPqxxqu+K2u0
0aqmjU7UW0mflkjSb0uI/HYrDOtOYoNLMhxL0YNV8JzLml6Ku5lG5DtK8jh0jn0kfsdK1FnC/DU3
OHXceDGZHmKcWF4r3sPe3oPHA8MQjmRqzcOafAw3odrH0xZW/bcNQIj/w9x5NbeNZmn4r7j6Yq8G
XORQO9NVCwZR0ZIlxxsUbamRc8av3wck5RZlye4ddNWQMxcti/qAL53wnvec09h9UmK6qAol8AXR
8N4HQqpcZb4Z5nbh6c2FYxj9qZcnDbEFVP6No0jCrai0RrkynZTIKWX6c8I5UVutwd5GsFVOMWXK
tLgsscPWVRy2V42upDdtoPmgwURJJZniNW3mX6oV5PoaXXCiSZ0G5dAfzoVhgLsEyitrnMIg8rGA
UyUAwo+kVWBqQWMX9EqZx30Wn5dmUa+asvvklvCGRcAYvIXMPNVJz74eBnfj9k0HxcyjfneQaydC
S2582JrNHDJCtayJ552IllrPM/TrRdBEhH0H4UPFY5YhnopIx6ivA0b3xxTq0NwnEZh8QideSdpA
x1UyVezCLPU1VSsJbQsRTYRFr09P8sgoVhFJsFd108aAKqVzJmmd8kfnJMIVqbGjrVvo7de+rcSz
OglEwvemuLTCwTsp6kYeq7LU170ZNFe6YclgOrFqRraYBslC10TJxvNUFqURpxedkeofcp/4Npk5
xRr421pTRLS41pOhO7UEy8dXG2KMIau6TT2awxZuQ8Ro8L3+wVCsemXBT5/3ZtLOE7zTuVHT+UJT
LLLOC1dYC02e2aJhSahY0QME69M/pLS+NelTTxa9lK480Po7N+pNO3dBdG0EoUPQHDRVLtx3Mop2
JcpE0+3B8CT/CgAvp8uKGKTeZUIxLO0a1V1kK2qYfirxid1+QTk8rzpRi9hn0s0QkOBrh7WnusoS
S0qTTzugO/2TJgb9cOLqYl9fiaHaCZ+6SOjTVRXoTS4Ra3U6911qVJ1zqdA9Cf+epFq3OW2Q91W0
ICbYi3SCTYGgFkMCwRLg1FWNNrbJ904o/mxobnhvZpiXXygA2/TLQjNLJJ8n92yR6cNc8MEmTgqj
BsDAaKcD6AWOTOdfsgaxvBxK2rOqUDIcZLBdlEYlnZsddf7eqwpI0lnfCR0Wft4kmr/u88QLbnRB
dYM/6J5OHqKoJwXdtioiU9E3vKaoVGypL9KGE+5Tv7Sp8lyqbc+l0Mt7qBaRfuJAJxlOZdLwjXOP
WhMByr8slfDSMRwzuBvEXs0eDK924wfVatLItyWLW/ZHojZKjBXf0sFlZTWFLi+6ahAVOljIdCpp
8z5LA/gDTRitddPSinUSBFlIqUKgyGCe+gj1dE5v6HJYN3gy8Y03OG13klpim8ALkD3nvHC9zPtM
Td1C/dZCZ80EwOkodd4lpQ8PzE6SyFRxwbzWEEZnOzS+xUQBunqNKdVXUI1EKnW/FdWOGBpIs9il
65IWABkoXuTUXwS5q8JLzmqYrweaA/Qw1zOCkRroqnVvZQp1cONE5jzH9G1w54qmJeKHXChj4n+9
1NcCRRHSLtyAYeUoAzobUc0+N6jMvpbVPK9OJRR59t7qCrrjnkWiisNZRnWWnLIDNHNZSIHQKSlZ
SWma31PArozPOgcj07cFfKX8oxIlsXGhpZIwfKByqFRcymlXRUsOBts6hy3K6TctfkgWqYrrtQio
MNCe6WIXqO/TQkIy2aGrRdKDaA2F/56bmDa3JI+NXcVdR9eKM5mSHLAPdNp4gUqbvWV8FhpU1xcK
B6vxHXVVegnFWqRl/cEUgabhr4B5LgWDU30tpVQavtEUv8xiGwPf6QEJxKSKLnFpc+E8pT5VfzW4
VtRfGF0W5dTGM+usKkeXla4/SiTW7gd5cJJymThimCDgG0G+VgnQpIZNzFMxzimt02erVqEW/cpL
aTWLfM5Cvb7MdS3VIhs7dxAwTCIn9E+DstL7b00Drot9bpSddCeUblqvPbU1oCgTb9OHFf3nXWfd
q4kBDErAfZDeU2rRSuCdaGp4lnpK1xATrqv2vWWKUZzNBUsX3eQ0LlusRT/srerM8RVDsZVBo2SI
h+eR3RCeyQBDczN2FKJ8GsGJHGAxDBJ5WZIbVmpXUS22VnvJ1kG6W5Ue1cbVlWb4UfdRiHsKj9ie
VClpvQKMasAv0kGXwi+eV0YBPNrG5W4GveO6b7Gry7aHaKLo2DhqCP5nQBFLrV5fWsXgclc1EBZc
TsgUaQbpxcsCalMBPdXm28iyANVPodFlBAsGJTCKcuE2Vi32NsF2sw6WraHW5h3VTOIYVKJQ6/BD
JsBkugZLKfKboAgc8wHQ2GputdBXtPeexAW5y/o6lN6ZIg4+99mjKNlXKrQ7XQdHMy6BuCiQ0ZnK
QtT0yjxvs6ZzL0IvNPULSR38/EbMaupnRmnntcsoKqOcsLwoOuI8TLK6PO99sw8uDRn6yY2jZW33
sa8zLyD+W6qEuOvYJKJcVlQniDXRaO6GiOSw+Ujg1i48Tx3Ee1Ma81XWQPWhQYDf6QtIHZEAz8uU
62ydK76mrmQa87ZfrbJVA0JTlqOe507YQPrIlFJrm1OoKq6FENZFzbErOj9JQKcEpYt5kZVuNy8i
HGAAvAE+2RnEC7W+7Gm6lbhvE1JNwotSK2rzQ14AvthqF/fpMq+rql1SozRJlknYixfwIcR3QeRB
krEKiF8LXxK6L7FQwTfqWtD3ZdLiMTnC4N4qRNxpENbHxIot/53gImtAYGW5JYKTSDiDcAeT8xEj
OVWBy3pqxtZqeNJyznO7rkhgPAMJU6LzXjaBbaomV1IgVUeuFnrfQi7s5EwAEI9cTUNFAI5dFzK1
da4sYH/rOovBJ5q5WtIwwn2LA2UU8QWVJfWe1mGZ2A/inAZjuvBebt3uaxZxzvS5V8GzuxKIM8Cl
GZooXcCPah1bMHz8KXk8p9G8oc3WhZl6A/5FhGNPo+FAhIKi03phLlrMEdci0e+byHLFG6BO1VtF
ELo+WhGFON66hJ9T/FsraxewNxK4fkWPqUivKFkm/ujIUEDslGzhDFGp+RLyK+pa44uleeHwnrAd
2G/ZkwSm9lbb3LmSkn2hc2Z6bbkW74RXY7RXwWAk5lohj8+/glVqhPMm4XVOBgWNfhIGRq5dhDrz
sXGRS/2dl0hCbzvxUIprFQ1DfMwv8WfcqG0/ZYLqRJdh7kgfiwhnc+4GpZDbgezU8lsJxyq6yAtP
Ta5TUTGCE6pWFFAxYrgKV47lKc68KP00uw/pSAKQ3FHYa53mfkj2dZ7jAxFrzqITo3I1/VroIJfO
tdxoYTYRW0qzRarRqWVexVpMaRkMeIRwqOm3amaInwnxxwHwTKY7dtSGNVXoBNKA7DpxJX9RaLmD
h6EP/a1qpnk6HwxlCOcOqJ9u95xS8bS3HO1jYKgUfPNUAchTIDNAWGkIc+q25lLzKTFKECcvg2xk
2HrZe2Fol3GgySd12qXtbUidT9fG86TYvYreFFYeifLGjZaYnnCCgcp99bvAaZaDr/hfh6HrsiWo
tiPaGsUVxHUSVdnwDbEVOHNdZcbLovJACSjaK8lLN6Qp96WTlvy70OfxZ72vynDpaNybSIyhRkA7
FqFCEo2Eq+iV9TAXicVYS9RGZyxoqFH/oTt5pV6yayGORxB492ok0cMD7qCbzwNdC+V5WzR9Mke8
OQAiMajfHAe7CM56S6uNP7o2l89r3TPQK4lPxAQqdq/fmA3ScJGrrewtTMIxzbnW6Z27KFPgpmXa
++q5SgcoQqthOqAd83K0uRVRT+HFyGFuzqNkiFteGAT/1JAivbMN/KnyDsUjBwuv0CP1bVbAQ5pH
WEXEu2P+QIQwUyp3Q4knNY/luHXXWiqIX80oLT+jCxRppUZwNecUCa/DpVK52XndwftdpJXQRXNC
N9ZbCHSxYLfSEDzUmZHGduhlvXU9QGW8p/0fbo+hl5TvnVdaCmtWjE06EXmWQbeBtClFaHQgPuI7
JaZEAcCslsO5lQqR5rxRS8W3i1rWe5HMBMTfUh2cZrTXK0ld+L5VfkHjBMEKBFmFWKcL8r3X0bAR
Smhb6sFJXQHFzynwZUXnBd1dKHbUktqwcN1akJdx2w4F3TP64pzqOk16KrlC/7VIVMyAvs/xxXDB
B+8tMj5yz1LJQ7W1khwbC1gKQY1hRYCe82Ik3VsBrqA5j4UQnhz9hZtLC5dJjxeFFxTDF88I1Ruq
n3sPutsBtNk5iXzxXCKBq9rUxErNsa4kbfo6Oq6RH1o3MNZoAeQWd01oifqZA/BOuGyIhXkRlEYD
E8ZU9FtyPwlBpkrvJTRzzM0h6z4LHXrJFqzUKXvb1f3SueiyMs8+dDn5oSbWsmK1SykGTe5wWon6
Eu+ugLoDW0MZE7JXHQzhxIZLXpOX2Yp1mlvLpFN173Op1T15WHVLO2AaFoVNReSrcCG8ObR6NBpB
WhSKFzb94h8UxbcIXRvmCQz5aI6KGCDDygb8FZfe3XmV3yUKbYK0vq5vql4Ql7HnE7IuBW1Jlxz4
9Zg68JGE7Lrtsy9iZ1YrAjP1OzHUrXNw3eZz68jWddSKUmiLQwOKE4rh0s10aZXncr+GCJTcDBFV
cpsS7rtoSKIdCJY2D8weULcizAFXTbioIajc6EWlzYUSsowfxITt06xW6MKRjfhtqq4Bo7IPZKFn
t00TNwvPrY3zHMtGsSNYEyC9gB9R27Vg4X7xAXpVTRehtqSfoB6vlSZz3quD665MUUqgA6u93eC1
2FWhgXakqnc2GBgbkpulHyLRyj+6QtjZuepKGfG1tIeuq4CTpko4jxpJmHcmuJqhefq8dMICTnR3
OZBUY+MSDwsHwO9arbvuLofNSc1H31n/oxjMKHMSJVpDYVPphOw6rmLnRa7B7rQCJMvP01y2uXMv
JZ6MGUxPEk90DO84TcpoWa3cNVl9a2slfxCXsj5Xl/IJRrqt2iRknoSLZu6cy+fmmrS+pfotmyOS
KLz9i/d4JWHqed1oLVKajphItHTcT6JZ2Kl33sDj+/kkX0tglJTDSaZ097Ac3zBWEoJxqUM4pUVo
6sPxpLmx7RGU+wjXVTo1pbxeYuaFdpaQa9xSsjK1DejI6yqE8oUH9et3GnO1Xlr4Zwlo9Imgg3pP
JqDVFnK5iipT9a5TNDq4q4zPZQNID9qa0vDUE24q16jnUBo8a04QOK1/sTKvZTk9y091u6HqfKEw
VviU9I72Pb27NBzI3hhQ6hpmqW6e/nwPXtvgZylrRV72paoo+moA1DNuKaMZxAsphqawDv2U8OnP
H/NKZtzzMtUE2XMrbmVtRUBBhikkJcucyOa/NwlxzOp8clmyQmtKKlJqq8aIYSxIQAFubBvZr5oM
vLJIz0tUV7mbx5nrUL8ITMImQ+bUsYIrCs7+ql7ca8vzLM2sIvkTqqOurUw1X5IDCreatOpfHKbX
Bn8mSpyO2KqGs79yIQrYZtEgIT0g239vZ8enPll7OcwUeLusjTzEum1UwKPlkN7+fPBXEsLFZwJC
L6S4JeufY+OB2t6XiT8aZ3pPCVaiBuS+ZDVJ42BWlZZd/fyRr63Ws/vvmS5gGX2hVgDG2kc1L8qr
QCLk+vPRpdeO0rObbQS9oje9q65i08IqKK1kjF5K/O+hx+T+oKaJxb8kqpToJ34W3AUDWLBYOu77
IvWd/BaDyFsWfXTfNYoHha8yBrCi7dv990Hzr/L3f/LztzTrC98lpHv44+93acz//zn+zffvPPvK
yUN6tYkfyudfOvgbxt0/d7GpNgc/LJPKr/qb+qHo3z2UdVT9/Le7N6R72TjQNbkq1R0032dD/KUv
befx6kBvHraD3vXZw79+29zHfrIADin8b9Vv+1+d3v/rN9qEjfXZ/vuHsbbz+dkY0YZ3ru8ZXJJm
oqRLIiVQrd3ntzdRmlBfc/trw5yROiRSUJ77wIOerONr0//hbV5Yop9/52dvvluYcfayAYt34uxl
fQaBVZEV03hx9srMJPIim5Ihbj+71T6iRWDrVFNWR3Uz6Rgo4kxSZJEDpe8WggGfHgNrxhFQFBhb
R3cMdGuUyVNnb0IkVuGwHk5bm6mSzvoq6pHuv6JLo1yfNHt5POWqBNDKHX+y6aYxswxZt9RHyXB0
p1/WFQntNWn2CEDTkiVd5vhvPwz4ZBEMa2ZwApA1u9+Ku+cdlwgwFQrZTb0EkjEjn0g3dIV9PlwB
evfpsgmAv/3sHnREKyBzcafOXhZnmqSIVGnQXtIEpjpTZW6JIlq7RTi6u4AKB31UMNsnXQc0oqhL
BFFE+nxsPweHwWIddNShwVHZfo7OLFCxuqcugmTNCPtBrFP3u/1MLegzSTQtlRXfrvYRXQXJ0scG
A9OOgDLT4E8bmrbf5GcS0ZzJpknmEwlp28/RyQNyXceyz5MWAbUAi8VSrbFZxVNpqM5EVR5X+egk
gIEhhBabOHFZnukWrDMM3932UpH46fylmUaeAfEIvFVW+IjOvqLqY+XPSduO+LNkRcOq2su3w7Nv
oiV0FCTK8EjPPlbs5PuvzxQ0nWlJ5ksnwJJn2EOaJVrHugY7VaiCI047C+aMzjQKQRl9dxgOz4Jh
zLC9VcMkvLL97LTOEV2IR+dw8oFAFuq6qVroxO3ncCFMGZEocSTE41OH8KIM+D1TTwLeMQW51G1D
rKfCUMEQQB2QdL9bmKOTiRKkzqmzV7AHYKRqICEvyQNDYxEMgIPHXx/dPYDIKkF4nngIJBQjuyyb
Y/PDJ4dglIeKJOv4R9+X57gUo6RoY0uoacLQmtGVjwvwzDlEV6gizrG6txWPbvP3ymDq7gOQGVRy
o336y8pAn+ESaRjNeyDxPyUJvpHDVY1gtku5i6dgsTSGNv/KEXg2wp9QMZYhlo8mic/PgDUjIVQ3
sZp2UvD4LGMV117WRUw7nf+QATL/2lo8g97/XAtkojWC5jIewu5zIBOwDTTsApV7sVuS3dofoW2A
df9XDsWrCwF4qLPxsvVoER+6S6aG7mD1EY+7ZfpP3YtnE/gzjDB6Tbo81VaUtPEOyIpFdZuXzgNe
owaUqsvy7rdHd0X28NHk48B+IyQhfD+Cxgf3whq9avBUQ9yHGXbPO6Z7sYPRpsoHWZ0Z+KOjuHnp
PFhA7oYFhgBU8Xhcjstm4CRPRhK0GWYjYlDbI8fP3AZ+Da6sq2PQ5bgmz2UgKDoZQ5LRApaCI43O
3H6Y6FPDcYQR8U5Yhd3n+GwnNmcnsHdh++9R7/9PgFmcqehILPCXvQedADOILXG272t0fIcB02+y
RFBmhgqmho44PAUS/z4C90Du288xqgaRBZjsQSgzRUTiUffpcAFG/0kXZUvcm1JHaCvJ0tTtl1AI
WM4yJZl323woDA1kAcISUXmsoJpCOGTqIowCESYFJvijyDs4CSZkE4OThkbYrdHxCUSqEEw1FRVp
BzF/v/DPToIxw0uRJQTCsS6CNnbtnOQ1YC4TXtINbQxXPFGJRNstnaibLO9lwe7E/SX78C986Tsz
a+750f1y5Fj5D+UT9tcvv/BIXPpxgCe8rNHVPvjiyOPaDb3zO8affz/wSLZxlCe/fIyrbJ+z//P9
BH989MGzHmf1+I9r/6HYFN+8fvuLfv+aI2nuX7/9b3LvFZs318Xm/qH0DtCC7R7/+UI/sNC+b/9P
xy/qZPPN20QvPUKmItPjI18kuv21R5TlJn4cZksL2wZApr657Xub4umwO3t46rDrTdFvks3Tgffg
3OSR/fjVlZZ2UmvqI842cVy/+a9NnP3Pm/NN6cX+wQrtoeapTznfFAnkyvBwkRCIiILJY3MVomcD
by3cqQNfbMLS29y3Dw/Z41uOZ3EfiJ46+uXm3utfvqa7cP/UB7y993n9p2++p9RMHfi6vq+/eQ9F
0R8MvqNtTR88CTZfDwfecgGnDvxuE2zIl9gc4Kd7uunUsW99cu0PBNbesJo68N0m9qM3V5v7+umK
7CnCUwd/X1Wb4iUhvo+5Tx3/40NZvbEfEncTHbz9jt04dfTLDcIcgVUVB2d8zxSaOvpJHTB69fS9
vzMxJo+dHrzxd6xy6rgo/k28Sd5skvs3V/639Cu7e1pG/FgezmMfOJv8vJ8ZAn+iLVMfc+kPaXFo
DoyD75zXqYPfFX5WH56g/eB/g2ZabO4xxLbbsXHZjPWmeYj8p3uxfdY2lD11Ilc8YdzqZ6Pv2YNT
R7/cJOM6vTD437BMlw8u1uSmP7gVrMz47n+DMbl4iLzni87QI5Nk6rIsvt+3hX8goXdvr0rTHzFH
Y937nJ5DS367OmP0e+oUaKmzqSq//OEJ+xyEv2F/t3qGUovPT+efWQ5TJ3GGKnh1/L/hCN09cLXc
5zY+jNo9RXvq+19s7lmfx80cjUzjpeDmzx/zkif5ncr3o3/5LDPqtS/g4Y4Df4seNsXv/wcAAP//
</cx:binary>
              </cx:geoCache>
            </cx:geography>
          </cx:layoutPr>
        </cx:series>
      </cx:plotAreaRegion>
    </cx:plotArea>
    <cx:legend pos="r" align="min" overlay="0"/>
  </cx:chart>
  <cx:spPr>
    <a:solidFill>
      <a:schemeClr val="accent3">
        <a:lumMod val="20000"/>
        <a:lumOff val="80000"/>
      </a:schemeClr>
    </a:solidFill>
    <a:ln w="12700" cap="flat" cmpd="sng" algn="ctr">
      <a:solidFill>
        <a:schemeClr val="dk1"/>
      </a:solidFill>
      <a:prstDash val="solid"/>
      <a:miter lim="800000"/>
    </a:ln>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Dose 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1</a:t>
          </a:r>
        </a:p>
      </cx:txPr>
    </cx:title>
    <cx:plotArea>
      <cx:plotAreaRegion>
        <cx:series layoutId="regionMap" uniqueId="{1C4CFD54-B67B-4083-B642-3606EED3E6B4}">
          <cx:tx>
            <cx:txData>
              <cx:f>_xlchart.v5.6</cx:f>
              <cx:v>Dose 1</cx:v>
            </cx:txData>
          </cx:tx>
          <cx:dataLabels>
            <cx:visibility seriesName="0" categoryName="0" value="1"/>
          </cx:dataLabels>
          <cx:dataId val="0"/>
          <cx:layoutPr>
            <cx:geography cultureLanguage="en-US" cultureRegion="IN" attribution="Powered by Bing">
              <cx:geoCache provider="{E9337A44-BEBE-4D9F-B70C-5C5E7DAFC167}">
                <cx:binary>1HzZcuNIsuWvpOXDPA1UsSGWnq42qwDAndSe2wuMqVRh3wI7vn5cKSlLYrEq1dPqsStaLiaBATri
hB8/7uHBf94M/7hJb/fm3ZClef2Pm+HX92HTlP/45Zf6JrzN9vVJFt2Yoi5+b05uiuyX4vffo5vb
X76ZfR/lwS8EYfbLTbg3ze3w/l//hLsFt8WmuNk3UZGft7dmvLit27Sp/+ba0Uvv9t+yKHejujHR
TYN/ff/xtm7e6ds82Kfv393mTdSMV2N5++v7Z298/+6Xw9v96aPfpWBd036DsYSeSJthGwnx/l1a
5MHD76U4UYJwxai6f9mPn7nbZzDuhcZ8N2X/7Zu5rWt4oO//Hwx+Zj1c0+/f3RRt3txNXABz+Ov7
Zf4t2r9/F9WFc3/BKe5MX+6+P+svz6f8X/88+AU8/cFvnqByOFU/u/QnUK6bZm/2SbjPvz1O0H8O
CkUnmBJEOOf3ky+fYSPUCUE2pcImj595D8oLjTkOyrPBB6Bcr98UKFf7LErf7fbf2sf5+c8xwfgE
YY4Rlo8e8RwTecKQQIAL+NG9c95j8jJbjkPydOwBIlew+N+Qm1zs433dgJc8Ts5/DgjhJ7ZklFAp
HijqOSB3xIYwkVig768DAnuRRcdheTL0AJWL1ZtC5az91kKMM2Z8PVjAT6QimBMgsO8v/BwWdSK4
JIKw+6sILj91l5eZdByXp2MPgDn7/KaAOf0W1SGEvFeL8ujExhQxRu1jviLZCSMgAyhS96gc+MrP
zTkOyOO4AzBOL94UGJdRkkTZK4IhTmzgJArB4igYEEmEIIqpBwfijx99H1B+bs5xMB7HHYBx+bZC
+zaaCrN/TTToCUXCxog+F1mKnEjKEVGI3aNEn8PwAkOO4/Bj4AEQ2y9vyit0BDnP45S8QjS3T7hQ
0sY2PRY2JFxGinNwisfPvPeGn5pxHISHYQcQ6LdFTPM2htyjeZyQVwCBnHBFBAbhdIyZBD6xlQDi
4uzxM+9BeIEhx2H4MfAAiPnb0lHb/bdw3L87M/tvt3X4ODevgAc9sSkIWNuWx5xCyBMipeKU4uMU
9WKzjqNz+FgHIG3P3hRhnbV5vP/6euBAki4Zwcy+o6QnlRNhnzAMEpfRB4l7IKZ+bsdxNB7HHaBw
pt8UCr/l30LzX3AVbJ+Am3Bh0wM01IniNoQN8hDGD9Lzl9tzHJXD8Qfo/Pa2fGR7G4T7dD++Zuph
A4dBhZGKo3UThU+IgIxQoIdSl3r00PvQ8iKLjkPzZOgBKtvNm/KZq9t0D1Xf/BVRweIEQgoXnAI7
PSUvdYJAZxH5oMLQgep9kSnH4Xgy9ACOq/mbguM30+Z7qPin/4WAD6mholQqyEe+v56TmeInGAkq
QArfvw5Sw3/LsuMoHbnFAVq/XbwptDb7b1CefySV/1yTUXqi7qrAdwn6/eu5AwGCkMUwhh6i/4ED
/dyc47g8jjsAY/PbmwLj+x7Df8Ft+Iki1Ob4wWvuiopPSE1C9YsD0wGr3SN2gMmLrToOzcHwA4Su
35YCWN8aEACv5y4YnTBwFAyvo+7CYdtEEg6K+QfhPS0H/9yc45g8jjsAY/22Ar9zt60YBXvzmvyF
TqC4CIpMPsz4c18R/ERIZEPO+bCrcpDqv8yk46A8HXsAjLN4Uzy23pt83+yT13QUdiIwYoSx4/sm
EPqhQAblseMc9iKLjsPyZOgBKuvf3hQq2z2UJPd12JjXxEWdMJsg2B152Bt5LsnAXzCSisFO4yNp
PiQuLzPmOCTPnuQAlO3bcpVFlP2XxDLF91Efai1Hq2PihFBOMOUPxbMDsfzvGHYcpT/f4QCqxduK
/at9lrXvIOS8W4MXZZF5XNGvopqhOKNs2JE/KgPsu8QG2l0eLx9gdW/Z/9pn5f95iW3H4Tp6kwPE
Vm9rN2yxN+Or1gWIOsFKYsUOygL8BKqZsGfP/sKXfm7HcUx+PMABDou3lWTOi9eMOPYJ5dDXoog8
6ivsBNnQmccJub98UF/+iS3Hcfg+6ACD+duK/rs9NEYCeb0eaUGHEeJYQng5SloKuiY47M6AXr5/
HZSWX2LQcTT+GHkAye7N5S9NE9Wvm8AQqBhzLpkCVfb9hZ8n++QEMUyEjQ4EmROG+5dYcxyS56MP
YHGu3pRO3uyTOtx/629vy9dzFuj7IgL6hZWUz/AQQFeMKKjwH/DUC604DsezwQdobNw3hcYKkpZX
7h+Gpm4O1TCiHgtezyGBZgobKi6U8IcAc5Djv8ii47g8GXqAyup/dtpyvJf2af/ds3f8u1325ATK
j1DUP9RV6i7Ucwlg3XPZgY88dL7/tRnHUXgY9szi/9lt9O4+2+ffUw83al+PlAg00hNFGAja56RE
Id8AWrLFQww58IAXm3N8/g+GH3iC+z/bE55ZC8dOrkxUtq9ZUQF2Egw6jEDhPgMFtoIFIwLc4QGU
A2d4gSHH4fgx8NmjwZO9rSTjt7p+1cZHyOmg5VcqfDTNuOt/BBWlkDpecPypNcexeBh2gMRvl28q
ZLu3aRi9IkvJE86groug/nFE0QpxgrHNBGwr3id8B8WRn1pzHImHYQdIuG8rw9ju8zt2ekUsoAxP
GcRk6IW/fz3nKDhVAm2q0C/8x6GTp/tVL7DnOBo/Bh7gsX1b53ygHepHJN9FN8VXOFe5rO/S8vr1
MMLQpgp+QiR6HtW/t2xjULVPsHsKzv+jcccB+9ubHYD42/9nEP/6vOOPo6AubF9538+QPjny+PdX
v88DHG49GPp3h1TuZ3/57df30DJBiGCQq/84nnp3n2dnfw5k07HBt3CK7Nf3gkAPBoFbgo7gyGYc
hEQPp2PhCjRl3ikIhDETDPpkYIXkhWlCOOkKG5+UCyKheEDgXJgCW+qifbgEDg9xzkagxG1C2Y+T
vGdFOgZF/mNmHn5+l7fZWRHlTf3rewXtBOX92+6eFGySkjIC+RfH7K6XGj6ovNlfwGlheDf+36Wx
qp7lmHk4jn5vBd8JY89Lrq5iv0w0irGXjmLQneVfRQE5Lyf+WZhg3qovYd+mGlvB2g+nD0nL52Vk
z7BlefFmis2q6W1nEKkX+N027NGHitB50gSzcrLn8WQWJnVUYnksLdfYOLyVM95bnp8GrpomJ43N
glXpMuH0nBt7Z3M67yt2zny8Y4UmPPg6BOFsLJUn0+pSWuXlNPiez6nDwsJJMqTT5uuUXo5B5cXZ
NLcHPhOs34pSLtsg2+CS7XI2fCgpc8omP+M28spxnKcZ17Fp3JH4V9OYSlf67KrmwcL08Wnms1yL
UGW6ts1i8vtOx0F63gRiQcs6diK7+9IYdYWk+RQzmLYAsTn1+bKyEk9mzY3VULcqsw2LU+/J6jsC
JL4D6k9ACiQUhQUFKwcW01Mgx8yQOkQW89KqcoOc60xkm6CvTu1xPBXGqnUYJk4yCc9qbacDdP7e
AAYVxOcGgCaAfREE2bxgCDpcnhsQVUoWikS+Z+V6KstoI1szG1CKdTfatpeE5JT5CZ+3/nQWV9OH
Lo/oBs5YWMuM00gLfTvSxswmbrjTJTSaCexnnl9MmyE1i7ZKEofLwFqiJtHZVCOH2WnmzvN+VDox
uNayT72eqlEPKddF4dsLX9F1NZhYh8JHXluTm7H3R90P03mLovlUR9gB//tIK7L2xbCVcbvOq7Ba
FVUZwO4L0MMDfT0gdO96N0U5migIH87R//jxX1dFBn++j/njl3fH8P/4aft4fv9v3zW/Le52buvD
N91Z8+NeYMyDdXfs9eyHP7HpX/Dl/dcB/MXFl5EpCBQGJZ2/ZtKDlqQ/mPRh5D2NwrE/WNeQbAEl
QvctwX/QqDgB3U+wrRicr4UztFBLfaBRaHuHrwuADlFQrMDo9l0S90ijII6g8e17xsAwQ5z8OzR6
17j9bPFjBRUTBo3BcApLwD7u3fUnNNrkjeKmtbt5FfFRZyzbhH6s2/rDNMxEPsxTEZx2/W3Lkt/x
SM+7VF3d/fVHvCp7y8GJWLJW7MLSOosGe1uXttS8UMjD7Ricjoydig6n1yJAO5wsoqTa5tWUzFjL
HdtH0d4K2lL7NKxnT6B4WLRP44MNnvunR2MMutWkLWBqofxz8GhtzZNusLtuDp86uYzUq76Meq+L
cqyzynczOpz2Hfhr3drneTbMLTjcsLZRSz3oTPyGRVeuVAxOFTbll3YM8SxtWiD96hPhUblB3M2B
Js9MVbN1m4+Bkwyun1vZZVIGSyPGcdXc/ZPUVu3CDZnTMTyuW1E6CVODFhUPz8c0iNdirCqvNihZ
dqzvdZT19Znpw9vCr3cI23g7lhIijE2zeaKidcQKz2djsQlLHGiiylXIs+EyHJPxdMAq1EHqe0PM
1WIYk2aF+iHQrMyb2VgQ3eaNv/MnVutA2Psia9JFisJlb5TcdFxspd+2nwu0qPN+nkxd8cnPiSuL
kH7OG2tmZTaa5Uy087Eqa7eTJjoPR7uYBTWbtpMftdrAmeX5EJXT2s+axKlCJXRdjB+CEJ9VvCh1
UobdaV8Yt61Yui4LwxdTD8yJGrEakO87nKUXZUQX8HUa0W5KFdqm1EU9INaYjLhhHAi3ZBmHgBmj
VWkbXWaYXdrDba/MjlvhpDNDE3fMOHG6PLG0TMbaSYcGOwhH0aoMKhdTeSVFHS0U6izH1FE7K+qE
OG2IvlQdTq4bLqO5nVbXddQrzcYuc9nQFysmh2Ax8o8ILXsrBBoOOjKPW5LPui6vHZJ7pHXzssqX
PJuw23EU6RFNXwvwQN2jcUb9aZ7U5Vq01aAr+KYQnYXFAlXRjg6BQ+zsdAjQlYh6bWca4aR36JBv
LSQaR8VDomPmaztoq1XcsOucRmSGOP2aRMpfsqn3ikJOq9HwDymuR7dB0YUakm6JK2k2vkm7Vd4T
Lwq62CUmkHMc9/lV1dvrkdVmHRD/S1kKs6EsrPUgA3vNBzveZX3/JW18X9dTdTo0cm4sFjqxqTzK
wyUhk2671HZYrYxOpJ/ooZjOxdQsLRxuaAOCrCmzc9YHXmyloHKUPSvi5LqNq7Mo7k6T2HKkLYWW
LZ+Rni3NRCI9CLRIJuImaej0gL+2OxO58I0e27avtaJ15sjehI6oYuaoG0uY3kGh/CCKPNeVXQSz
piOBthV2Rk9Vie8Wyt8USfGZRzjRqk6XmAOFNV0AKySytB/TQHc0K7wip9sptec5H0tdWmmulZUv
6TRsCm52CRsX3KYeAs9xAmrmNR4c45+mY7wrjdkkWbatyUWI6Q3F/opzUzt8mrYW67wqFvOo9Rdx
aC3rsOgdlrHAox0PdJxE1yNKYAZTXnty2Ex1uzN+HcP6GZygj79OvjE6iLtlHk+jZ7tqRJ0Opnpd
BEkPF5gL9ro8WfC81lYSf2mDGjshrVyDZe+SPM20n7GPjWU+J7UoXdvimSaRiDWuV6z0t6BvLixr
XaDWOEWQO7aMdFj4a5LLj4AnkB9Zwld0cN32NnGGIpp3YXAVRQiA6aZVUSoxAyHKA7Hh1Ycoaz60
FtApH5CummAJdq5QZSIHpY0LPrMoTLKyyqrWkzFbO8xjuMK3TZO6LEpKjbNpl0mNhn4JfROpJiJz
7bw8ExQt8vo0lz3Vgoxfeui1ADby17DEmMN7rrRt9bWbtxDMYN9MgdeEH9Ox35rJzAu4/cjIhvv9
xjAxt7mXWbh0RiQmr7aC+Zhgr80hJkGD55ckDxqdii8mCj/gyJz6Sv0+jurWUhPot5AuyyjcRD6t
HAh5n/h0Gtbp52R0pPlY5Fni0K7IdBsFtlZxu0WomYcotVxK22LR5tYuHsHGLEkFHKctB01Y9BWR
T4MRn6whW8ienYmgNg5Ggea8Drx2GgsH9qROUZdfkl7sipEkXueHCGiMfJPdAIQXffStol2mXQZL
1y8iTSOFnNGibF4EYrpEdZLpTvROEcZKZ9iKvSkPb6cCEiouHRGHaIHt6GMfxonbWt1lzrCl7co6
b6fmJmuQWCQF/YwK82WojHAKYSGvo2LeGqAXIoNESzUhNzBR4nLZrXhPKk3SVs7bCYIfr+HHPG5C
PSmfeqrJZmOeTV4bTxdTobCOISEIA9I7YWmnbtrF26TxXVmBV6N6OB/zuNK1KRw/qxPHhEmj1VS1
M7selM5TCO5rO0X1DDFIdaLqpi5j7pZJzeddlRUavu5kHlRhADRhq8u+2KG73Chine7DuplzXADz
dvbKssxq6E3vCQgNQDitngJTeoXsZ7UaT8Og5rrrPsNDtttEJWyWGNDyNbYmjWjydRgkdv1Sfhyx
PavyPNFd3n4qB2M7Rpidxf1VTP3yq11/wanZ4qiKdGSq2Oma+MvApSdrTrWUUeNZfbMMs7pbMWOf
s5RmmjUAYV0acJnWLucd8evN938kEl6UoHheh+GSK0G1asEOnPWBViZNdBGySTOMY2+QtHaqyOrn
TW2V2tSezdJpFo2mnmWyDXVlGNZ1PRgnTe8WmDqtOshyZZDfkCAGFo7as3xgmQ4HNXk2rMxIVJGL
DcCrbDqHR4JUuw5cLionAy7MWwU3rdy6ZQrEARM66dUH5AcapcPkMBLd8d+OE9ufMWFBQOQjdcYM
2U4/odM+G/NFL6yPBcGAVZVeBE2xt6wStBhfMZzXs1GIzqlF558mJtoowRbhZNtO0lrFBuWsdeyU
phtMksQNhhJ7scwsJ2z986KLhBuKstWp3dROm3WX9iivoFww6xuaznkxFprb6vewxwNIxPiy6paS
TuW6VPTKBBFxp2bK3dzPAz31vj+z9qmCiDuV/SKbILtsOY4Xvp9tRyuv51GfXCSo/UTGMQYO6m2d
BtmubkdP9vl0VpRhCbxgQLz1rFskuO3nSrXXXYx3JGCBU5WUzqvhquos43JaW07TrMMyd6KyE17Q
T9TtUXfOadHO0MAUaL/4Q9QvY1SIHWiLog36OWlBf8uEiCUvWp0oE86NaZyypMizssLp6Ljyu9Rf
cmrNxl6C6olG7HDLB9etPGmX2bWBIJPE400pOYTVKUlnQY/c2s4+ybK/TEdfgDcEoddkIQEOqLzO
hinnQ5JqmlnZPEJf4hR0a9IGKzvpv8rE5i6wdutUEoJjAU1cl0pW55J1W1aVyXlndXQXBNM17jN+
1qoYFFGq8mWZknKWjmyWWqk2SRbqPip3vKTbxudQohlA0+DO60RaOyG3oRDiGyfj8TyTMnRje5hJ
3yZz2UOWgNpZO/VqFmPxtQlBPOUCbdqiIqdx0mzHOg42LLfIqSILyfrw1M5qeJK6CxcRtzULBzQP
O14s/b5PdSljMh9HyKlqbPoZ6glxAjlJx0975FGaxqehkXKdFHhFm+6jMgHXUZ6AAGKaZK4QFpkZ
2xsi0WwzE1zROPbaMlr0hnUXiATdRRBChClbEy9VM3A9VHk4Uz7p1nH5OYMjinMUiGpHaxzOApjV
8ywWSHdxl80rCa4TD+S2NOEmIb10W/hatJ1dDdIpEkzcqDDDdsjDYTuBYYtMdl+iMUtH/ccFCwED
9bFa4tGqlxJYesqK2TTa1gXtLJBuQ9ForqppnQx556m4sZwY43yhkuk6GkevTib7CgjR3sXdALWq
0j+vIt9cpNSEriJ5tQiKZtVKmeQ6qc8qKExe1SFkNnY5uTEuh8+2JKsOiy8Z67Jlhiq6IeqCmjTc
Df1m6EzvdulY6UIScMSm/1JN4QVI9L2YxFdiE0+GgdF+JL8aCWrP7oAN014PiKymWsCX6I0gYapS
D20AtByu7Vb4jkphEps4W45xHzq+amcBwW4m6JeJ2+dmynutRtk6zAKZhSGTbkHNRPwy4ky4Dck3
I64KT+RI87bYNaXfe74ylQMps4Oa4Dr8XG/9fmGhwZOU9DocT1sGsdH6lPdxusgYtZxurK+GUFvM
z6HsqYAzuMJu0kBtMhi8KrcSHeS+l4ZFuOgHNmoDblCI+GMg6GKiogM+jm+EX5wO1J8rOwbAxyiB
TCZb9YnhMDHso221cyXRZzuwtmHUqLM64W7b+bVb52Ojqxqf9oKXOqiG2KlAhS2bPp0leenWpowu
455jXeVSzaO0NB6tKXa6sit2SYvcxvIrryoLG2oO2UWchMW2CxBkjRZUXRtwQpewPHICNf1OyyKY
p8nEnAzTeGah5GvefqzisN7E8GQKV9YymrQsq2yuRJV5ECaSGalaD9BKnRGSmmxs4T1dewrrtDdt
5NlWDDoKgkOVo0KbCg0biFjddVphBFJisEGncKhMRlxe1nHHZzRuqUvamJ0Fgnh15Ee7vqyvbTyG
rdMzF6A/Q1UXLJKuLdYj94uV4p8xdP72m4miXtN4km7U93QhipE5UsYwcXBmvCVeL+QqrcOtyENb
GzpBolBMzjR5POuUBll1iq3QQ3GTzYHp3Sbv+Dy+7YkWcT5AQbuEaZtS4vLGgtQEaqd51bki978l
Np2cVpDF1E63E2quS8X2SIy6lV8pa26wmSKnbptLmoG2mHIL67SQq0hBiaGKAx/yhngn4xSK3HRT
UTaLZXjlV0HsUNKc26rfdTI1ug98Mw+INYKg5+ej3c16NXXOWEKGVPbmfDLN5JRZE+l4TDsnr4ZJ
Ez/JdjKETI/7Y+ElKoO8eN7JYpyJMDXuqGgzr9RtW5JwW6TF4NDGkg6yOF+gMlnIoHR9UVYeMHmj
bZQJ168xlGNSJ2uKHnRu0txAbpfORtKMM/i4QLcxUfOhAOESR7zWnAwfC1Zlq+DcMk3nsq7Degzq
fJYTIBzZ1k7e9O3K4qVaV6UduNbkl06XBWYdc+CTLLe3UjIHptHXBidfO4OXMWGLLBntZVKxT5mV
OCkkpOB+ZFlUgY7gFNIpqzbROJi5X+SwV1G6XTctVBp1rjTtqYKdDKea8Kzqq4+tJVaqvlNaI9q2
dyTW+M2nBjVM52GJHAsHH3z1eyUsT42Q4LQWT5w6CiNQ7fxzJMfL0R8jZ0hMpXtuJxoqDG4H7k2g
gqbrsUpc1iAtzLQ2YwcpYrJtS3vWZhCkWc5c2ZYTLBDfVUG+ZZaZ9XEACR0fqM7Bo4O8ckdrgO0K
eRWwtN3ENdVByPxZNLSRTiixNlhcxnmkdJFD/gOpyQZkLc6IB5s9xrGKs0DyYkVVNvMTY05R0Aud
BXHumAE3EFGjWRAkxhFBrLyugHwDGl0yZ4rVOWgr47RlyiAZnlzVR9wTVr3FY7QdcTNC5bE6symm
G4j8EqoPEH1RFDXrprAinePUPxXZgBw6XlRBic+rlIPc8ouLcMiupMpuBlBvG2Us6WI2XU0NMjPT
9PhTJfjn0iLBipC80EyFsIGQ0tLJEwcmHC8QLE/XgKL2qgQt8xr2VZpKOhKH+ZzkZnm31J2axwvj
wzRnYU20Ejhe52Jiuu6ry1q0v4NaTsGvKnPpB77L88q4FLMcdpZWEBLF2irlB7sf6/loios6T+2Z
EiA6C9JP7tSpc3CN0IMa87SucU2XVYxm3MitqSpYqeX0dbIG30lKP/Dg4zEtrrPah3XS1JVricDJ
fRB1OUsURJGshV2L38Hr02VeUd8NWKVTMu0UZv1ajuJyypObkKJEVwgKFCJPvqmkrC8IGfeoReg6
4VYx8/saEoEqnnYMHtaNzJR4oeHMhWC6T+FrgzfQ4reAmF4tq7ZudaiQtYSyzVkS+eNpwD6mKonv
KAWyiD7xQajjcRGLyngZMs0nQ6sLkChnplbDIo1ld273k6XNWHfuMBFgWpMsqIp36TBKL4gmCpt2
PfBgfj4ayNBlFF32fbRhU5TrvE1DHVokcSyTxOukv8ris7DOwgWNzGVRDNu8DtN5HE4zOxECaihd
CuXV/LqD93hTlMa6a9nn2mL5LdQRPTMoucYJxPl6iK/7MWyACDz4OFAyrU2dhBC6zFNQ4FMyVC5U
eLWBAiLCjfLg7Jw9M3k0uTIlH3DIZghKXh5PUw0lvhCiYS1OE6uXuk+KEcpW5aRLUujMosqBiuBV
ACVtp8gw3w64cAZezvoqzeZ9XUIVpR2LeSSieaCyjUzZumhx6dIprVwEtT09ZMGH0WSxTg2MlYnx
Zx12cOmvimKM10pV2y4Rn1TdziNG4Mn5rAzy0yYo1wa3F7BbdpFA2jUEm06liwGT1mmrswACS211
M2tCXwsxlA4ccwbirgaoaGU3FpTsLdt0OiPxoqhCqtsiWY9jfWG6M9mCW8AQUCzZLQgkPdjK0iPU
x5MJghWUVREFUBAsq6I5K0kUOYxn+yRKriCPNsCeoA4Ks40gthcFz1w5sRI+oHInm5RO6fM5XBYO
h9q309kLnuSfwTldC6po8yjvHYuMwHzJhgOxS8xOWS1SB0Tz6FhR4uuAqsAbOPC0kv6MQL4XwyxG
duY0A9R71DKBAyiaDhCQ7rYEBtFewxyfQkor4QYgmckYQjy15HaEzYZhZFfUap1iiKguetlp3gnY
Ccg/WBm6wgXGWjRrkpUrSlTu2qoBnYfbzwJZ3+LWvuXGrAfZAAd9ZhIoOKn7TzVH88n21f/l6MyW
49TVKPxEVCEQIG4ZeqC7PW9PN1Sc2JIYJRAI9PRn+Vzs7FQqcTpuDWv4fhon0MKPaqJfNnidY3Ku
V3x/XF+ZXR088WK6xMsaRsrI4Bxee3pb2qDLjilMfxNkgi1PwXYkhhw4NVPZ9uyxX3sYKz7m6LiQ
xCH5/Jn9fULIm+RsfKVkfUfr+raq+BJiSCdP4AhzbfxHnG4vc2eOhqoLntn9AKSLQdDOGl5jXTPc
J3DnnYCBwK2ryfivdqwvFhtUBpKxlGbNWgjUZS72wd4Hc3OXjgMaeWXLzvfvaiFftUb4y9BrZWYI
5tLTU0Z9RPxrtz23jP5tFIHjSa/GqLcGwSzWxDWZ0ssSTN8Jaf9Rtg4FetbHNa3fEkEzodcHT9hv
rfUNV8/PmrQybxCe2OGqHBsOLvUPEdzcEasQ+clQwly3WZgaVfjC3kfdiJRzW06dN776PMLi8zwJ
sdLFiCdlk9XJZxrVQdH77mlqW4ALaJprxZPca2NZbks9ZaMbw6xekAeHEXlf2vq7MwHEYLSmBzIm
UQFLno0GPbUPUTpubD61ic2GeQkRSt0AACSXUK+00Ot08ZKP2Sz2MiXkhJBFF2lSu2JVoiuBGXwu
FvIlYs15ZkG5KbNVg/49JpV3SBtPl/vsBeda7Ag15FzGu3mTPoEq7+aoCJq21FimDg7y1668L2ai
pRcnCB+Y35c63dYDY27JasOaso1VXVLhPTW9Ps9D+zYaRKtk7/tyg+8gXkgqMe80o13rH/ji58jC
VG4bE1/THpIjSIJcp5BZ3sJppZTyj2RpvbONcGQkc1sx38OuGru8o7VfbB2nh3ENl8o6d9Y12vnW
7tuNiLrY5vESenP/MbTueQdo0vj1cfB7gcRnNQePerpoUw9SsY/CLPzjkUQiZqgRJYVrnZHEVjiz
3tPwbGpJSq5snSm//Q6j6GJ6GMPobddjmtew1dnib5dlJK908hC7jdiQo5pPWwoKo9V5WMvCkV/a
o7YqT/w+Lcgi2wuinTtHaHhS9YaYIY4XhD7R58hxy0yj/WORCScU52i0rdlCNlns9ivQNpvi/WvY
3HqkXlsFsRfkclJwD7XrS+vR72hlJ84Kt6f+3aSDrVB7UuOETQJYOPUsU/5vnANc0aN/LzYKkbW1
Ac6QjhyU+j1OB9YfhwDJiDBC58u+ZCxp+etK6c/abxfY+vg2NOIQ7xSpYcvGol7xQhUEwKHdFeRF
3W9n3nYVM03zwEb5J+n746JCk3khHLgI5LMzgX9Eyaori3gwsmzCpST2knj1NVjHl3iq/cPos/bI
ZpLFNe8RYNZdIcTwXv86nZCyNKun/Rs3xB2CpB4rKZ0Lt+i+QF4oR4gF4lnki1id+Tr75eAtbenR
vjl6XLHK+Qg+pcdKf/NkMSeTf9QWupQ4LY99M9+bdgmPAS9av1N3lk9fPBAZDKW4N/ZfE7fstbWP
iFF9i4gawZot1erOsUyuZpqGKg43UmlN/3RodrIG4uMUbVMltVUP1G9+RE3eh66JSzgygtYXCshf
dG7asD38hVnQV5MiP1b+oetbgQt/xzFlyHaa9FDNRLnzGA60mhNRbHSY78J4XQ6aHKSAzt8Sud8x
HMMJCucPSO+46vZZv6xrAi/VDbi0NwYdXE/43tTzrRv4epvh83O39mkpO79o+8HciVqedjd0z/U4
4iIL16XchELY7Ibj2vppkQj2ExucvAF7TaVKzwuE43lR0wMM50PbEnvQdNNHCHKFpGS29D5A0/OQ
JHAwekGVh83SQbBSmXlN/zddVHPpx1QdVi+tEqg8hGvmqa03U3ReCL0Qlwtay4iZv3Lu4our1zGT
S4qjpqZ+3gEdzkKNyLRu1yLd6qncnXiN1BiUe7//GxoUgSPO8krBWkNwCVmmo3gOtcVvx8WSN8x+
+wJVBR7pHRe8hgmIoF9q5FI5oyjvoqmBXNDl2BB6HBxMp29FUjrs41zb3xL4tw/TxuGgGoa1ktMW
5wQsBbRh6x7ZYCHtTZR3EsGtaWRbzv6wH4cR7TmvaemsQEWHzMiYvs46OoRZhI4l75OxBFrh8OZO
05GsWpUDnSOsKNoe4jqNM/+Po9ixy4BlysJbyBeHamh0pTKQm8K/o6GQJ1gxpJlhKouF+GnZ9y+d
3+ZNx821ThOEygASsha14LpBmw7t+pg2vXlqVNKjC/Ff1n70z8vUg9YQOJBFQP4LBdpKmvwk2xLd
bYP3uI4rGm3iv6Zxmx5rfEGWdLaq3QbuSpu870CvOXWbuWz+2xxu+VAtz5Ns6op0Bq1Kp6HlF++1
GaDCzYD6y+CmfI/HDg0wbR4JUI6j51H9FAecXWgU/TfGEfS4e6uT4Zqw+I5u6l+3+dhW0eO+LkWy
1MguwflBIuQ+DR/x/5svvELsDLnAYJrMm1gxBl7uB/imj+M4FwFS3S2tnyKdPtj66K303Wv2Y6OH
NF9T/U6pgRQN2T/RgwEbYltN3g4cLUrODCd7tnnspWnndyn/1cv4R/IfbuxwhMm40im58/b93Q4l
qdMhkxycBt78tyBKn5qUtjjDW5FJmMyQPLKVVJPQF39YgD5MbMvaUV2k7zIRyh/m1HuKFhwO52dy
4ifEAVOjy82GvfmYZ8ji5J008fFH+ohsI/xuX/qsaCb/hzTb2d/aKon3P6mKz22oQRURdgcD9GJ9
fZ3S4BzI7jqb7Xn7nMde4eZ2QNymh0DFR9fKjI7dR4iOPNsDOxaC4T7Br6az/EuZfXCtn8kUxMTK
zlDKe2nr9ED3Ibh4aUNyXrvpNvqDeEgnZEzeHZqq4Ast7w0tBH2t9+ZnN+BA0gbaaNWRuXU20nmk
tjvpNcAG9H60HUfnCcbneRXerQui5nOFL87rmseFrylc8pBM9w0+0eJKNlcOJB7wS9Id4IfneyQU
Jt0TBLjMXXrXnTepv5q20a/Cix6s+4hm7Zeu2cdikeAdlB3NeSNDscRUPitKQCTaYC66oI2Qqaru
xqUdTjwlX37X7eXE2+Zu5us1QbZ0DQi59lEyvxCcPBmhUuRGybloNh2WeNw3bB4Iw8BrvaJdjF9G
EZROzNkfHigv5ySuthjVe0u5gBlExrBFNmfdIvIN7MQBrzuqxIrSx2uDo+bTwUwIIFuqTgYQwZHU
KN73cVNVLNY+4yu7d5aCt42ty3vs3kLP3TFAjcqRjBRTzNypG/WdJ1OF0hEqVO3zYa6DrfLNpxf4
fyfRR4Xfm+YyrhpJkKwLiuDwaW3oKwcPuyxTpVrQF4HB25Uqce6TGS8L53eBT3Wps9WvD1iu/k2m
ti4J15VORO7BUvzRpIjF0GfJms7HlTcCKbCD1OtR+NDexoc6hDPVHXq3HidXjkei3kzcty9RqKtu
65pT3Hc5bzb5HqsfxLQ2Qz0KpMYl2HJqQQH061Isf5c94ScetT6qlOieNThGGj4iV4BPXpOsruX2
EdQbGKGdiUvr0/ngBdf0l3TZnHQPUvnPuGsA0Ayed2wYWIG4n5KzTWxSLC6h2Lb2uKaGVEsCM1nH
9AHIhbmsO50OepMnPSCqT4kjpYCROwdOacRqY4T+z+Cwn0hfBHvUoIpK6ztwCuS2ZTM+MCkXc+o+
ggFKCgC2uYOYGM5bAC8YDRypJ6RKl8b7NRAMbfIeJq+sRjkrtKrzCTurjUb/czOIwZfVfa/N/mjW
tmrRPlyX1IiXma0CKjNpj7FEVdQsqtBiB0YiZQHKV+aax1+LxZ+fpl+xJsE//P7g4g11Y/cod/Zf
KronCD9kH2w/WaByOeqr/2wk9mzvuoosrNgXCDLI5ajpVNFpvuSCpwFA3OQ+5g5E9ggdUm8QSq1G
9IAwbl287QNpAvwGvmCaJBa0T7o87zq6htFQNMg5P+JfUmKnPx2MaxJMADDIZ72F8auNQ3SC4dmL
ZneIU/GNCzZcQCFMOvkB29vlzQqBgt43pfFTI1KgQ+v4b5hnRDY6xb63Q7YyhdygfR4TiVDNnWvg
Ngc3heQU1bbOmZgecaPNt02t8MJAqs4oWG8rasaKLua9V9QhsAJQmDD1oqjoDpqBIaHUa3AqfPNQ
n70h5rkTkNyBWR9ajwX3wpOXoAMesUizleO2A3wPrnRl3x6q1MlbG9xa6OV7Jh59gFcoL8EgNeOC
663/4lvyuPnNmu2Iy4A+V5G3F2xooisT6+Oq5guJ6/dg3fq8H8QJK4ZlAvdWhusKbW1EHy1LKwqJ
iWakziydx0J1+5CbnYdFb9I7LZML6fctFwQdIi6ELnMENRR4NXwUCuRT1PPf2tfkXtLfRwtFSdIk
KB72CpfACJpafA/CHFUYoYQRWELoTHwUODmReSTar7kb6ow6byyc8raCzCMFvuPBKsXdlnlLLI++
r3OGyBhGpQ0OzINxaOoxVxyOfVHrvT/XCrfrJA/KYg+pcf2z0cOm1ZtQAQjGKDx0Pt3zHYk7rviU
5tMU4uSJ0U5FXVt0eNl5Fw2PrmN/dbO+mi2z1rgj2uv06CzOFyw/SIAdEMVE1k9Nmr2s+Qb/HKBo
5wMArgb3lheMOIom/Zj2Fpo84WhDHP0JBRJBgIzQh5MHygkayw7B3SDfV9FfJ3LZtH5WdneQjoge
GljCfvEw/NA9eFW0g2tf4IkJVlBGPfIn8ce3UP3pRuzXuG8OU9jV+ajnPAktSqv1vYlWP48aIBS+
ig9i4kVg+Ae5WbCStZrwFpPh2YY+WpoxBGtpprPdyXPk83eQcbaI1M/SDmtmpnku0d09TiAZMzJM
XSkj3CyS41Jrk2flNx+mSds8PQKgQSulph9j1U+NoY98A9Nh9nAsCIDO47LRVztHLkuDRZU+gqB+
h2gewlAdu90/kA5dzGQmRNPxJwq5nxDFRNY06Bh4knzxpEdT5t91bq2WCHMVavFMvqFpRmQBw+Dc
89QgeVnHPUfZ8uUEsg0tZmh8dHJDjALX41BaWllS4tNLLnND/noufZ/hd93MpizlgCvXpX3qIvo+
+sgClxEoxn5Nhf+cOBYjlEzdUQvvLdibl6jLTBjgb04sQN6Y/7EKu2ZZ93PcvrTj9g68NjhgvRVt
bRApugkH8EoKHzCGRBJ92iYIxcVhBEXG8Tta3gb58D1eaOHxFBLXkWPK1d+dMwyDZHvc7iUwNlzy
8QCWeZvf+nA4tGZZL+m6l41EE7cHx7429GrE/GHB6+6Ru8P2GDNR7nwDVwcqEGWMPvaJeZsFlnJw
mXfivvBe/udF0twtc/TVI1M9y2aEaDVpjt45LFZg3QXqnqLlFK2SgY7pkjsE03Dnek3vZyC4Lerw
oB/3x6FGK8n6DARMfd4dNwe41Otcd7e+izFLEg/Ykduj57MNkycZmabtyrzlqY3bOZ+aqBzWnT8k
tkddNL2gyvhBEB9mFnHAFTRvpCebKUf6vB2NPrDNlC0HI9TW8rZE7GcTc25F+ujZHXWl6h4cJDG4
6xEcGAvaiqzdZ5JQJPUQyIaIfG471F7ul/EMH1rr/rN8zeogeAnZ2BQL4n+3Nq7Alie/HEMVyqgM
vS7KVtOth1YFfy1ono7H/HFzddGqSWUBXx4bP37oTA+wC1hD29ijUytuSKnvBhVSZE1dNdNZYZO1
DRBSgh0V5TXE57Uvpmb6EQpmquWBLgVoPSgOceqXFTM5jauEhD2X8hHc158tWu9pf2Eo3vIAmUMW
mB6sAe/7bMPRgn6npC04xgQkRraKG/+3huO/Wc/NfSzEv8SoC3i8NZtp+8Em9mInnPze3t5rafcL
R5wmFUFu2QCTHk5tSKIj+pkn4tC+RZu88jVaMojOHRofIFLEcyCCYYYJthGyMywYvMsUgY+kI2vP
w+Tetnr+Es2Dl5KXPeAui2qcVPsvpR111w4x5sK9v026/N/zNNmMyzHuxXpYuB4L7KRvAYoQQfk9
31cPRbl/sp781PGEEiPZDvR3JGhvH0abyAyc5qGhjca3xgKRRVBftuFrbbajXUDszLFGlDU3Y2Ys
2ud18a9+UJ/9ZHgXnE5Y0aGCoOgLV6cShOdWrWv6vralw72PEYrIHdVWhY7jnaNh0bUiLoxo36iM
O1SuNyfTMGdqx2aycxnu9ZwZ1ItsaJPDrudDgwImH9K+mmcS5PjdGur0E8jODNiiYBu997Tj2W7G
+zQq+il+oBynH77GTWmgnmvi4ByMeWkXYAKTCl666b90NgVL6yw1/DVs063quzAp+AwInPfTcF/b
5gE6l2aT28I3OqO9Q2E/qUkewXKBWPAHv5q0epJhvd9YZMqlxwT/sPigfuIJcCSOmoNk037oNfrV
YQxQZlMVZLZPlyOjQ3JJ2L4VkB1o53+5liRG7trWE0UKIpZP9KSnwYWnMYlFxc0Gny563KhTi/Lb
H9d8GccAuByuXBrElR4igLrajAc/HOyFzvR1joYuZ+lGnsPp0/cb+PoUZ0I6+bg1uFAH9Clgf5V4
jIcxOcXEHeeQ47wbXHBZ5CYu9cqvoa06Kr3bOLaVBAhRUAUcE6QRLWDrakxYjPyKNOoTiI97WRsY
xoiMc+mPVB6CeDAYLtD6bq2DM6aK4LB6ZRBcCXawa4/JHkyTXU2Ci0X2HS18HzJl9+jHZNr6Kuft
ea6JA9qg1ifXQKMytpVTip/xLoqvYDBh3wPRHnYUiUfkHPNJxBN5hl2AIh9+WotMwcEgz1KdOE/I
o7VAxcmiRK694YrPRh3PeIPErVcjFq3PK9cvT+Ei9AlzRC+xQDLB2Qw6qgdOgBkCeRkjdWOphQXD
fEfmIdA8KNKmZf3esmcj/PKXhrAorXFpLkUa7dgKC8kEDu9DPDwP+5Aiw4P6dkiyOTjkAT4jDbe3
aAqBsxWQsHdJ3X+EG9yZM+aHhYB4/J+uFtW0YChgS7BZBO7bo0qHG7ghMMo0zD0fwxVzJy6SVFie
KD4kPMYGzD8zy/IO/5ljrBOKUk+31uM/cciuG9tgSDkuwOR3yE8G9L+ZXhMATskMnRa1KTgY63/N
uKQyTGjcSbComIbIZpYQVAcfqwNcJEcMesykimfXoMxZLi1rOMivds/qbikjO3yOObwPEqPSRBj4
qV+bTVSq1u+sNRFYOVyQZCzYXz6zWzjW5864YiMYuCDuT7ykBzWqb18hhlBTiA5UtsdlpyQfol7i
5XBZEkhs1jjA2y0QzqZNz4ZjnbYd2gFDYrSss9fYIu0dbk9Y6XzzVneJpsXkczcrBIbz99ZHqpAr
p3Asti9Lw2l8W4j2j1Z0/1B0/U6epkGPACcNqzRa1swtDeJLKVg5s/o2yRrjYyEtkn4NbiseqHjA
bttLvUflrCV5aV7gjthplsDzfuc7i9DzXwK1oHAlDfASwitkm6JoJ+UXAQvAwKloyWvivbR24FfM
LwPuczjnZNPGp6iFcOEw+fgIIfXWri48xBt70370L/5lLUwkpnOy03KaMObRTAAuDP2XKBV/RMQp
1PignhWHxOjT5IMZr6uCRNtiaTtAqMCAti35h2fdi8Ia9Xdkwj60rP0WfOVHtnJAk35rL9F51lo+
IuPBPHJKbp7gBA2NAYCa2KFIR/Im919lcKHb0NwN3jzcWW/2boCsMRyjb4yidfLVBVluc9Mxn7At
JXZQY8o1jivXpuqkaPiEfy5c2YTEf0zsVRJi8nhe30PEnLPXPm6R/59tQ0RLHkeD2OIkAVxxjsat
2Lu7hCWnfuD/rcP9vNeHRllYtblTGYYJjY8JDJGASGPa5rFAO6jm+j9eQ3ALyMG8/WVYo66ikHN8
YFhSW/xAUKmgKcHOjpILOMw82iVKYSVfuMVAi7bpGwfQZkbyF4qqPwRe+mwA/OcbAiZc5PJCxmkt
t1Tc7Gqi06BgTBe3to+JTE8oHZ8c55+t1gKxAki6HbMpwsNY07gg52n0DycrJgESlDYak05oUjDx
gX6WDg5/ubitOkYUDz7wlOjxLujBoWNy49I9ElYPCL4x/tHFouw3D+Ng0jVFRAqawI6Gaf0axREr
6lQPOYQYQ06Whz6mIsjYewet2SXw0TCPIAQAgGL0wc/1GunjwMc3r2aYwBtsfRoQ/vxK3Nx433tt
8K3D9B0ODOArujNnJkegXWvR02HB9f37w4r+eRZ4OZgSzCl8E7BsuMRZgvWJ1x6XSsNya1N1/J3W
K80GJjVKhz+zVQ38ImAljqnwTJnpP+HmES1adExaIP5gI/lhtd2HJVAbg8a/EmHEZ+KBcFAuzYxL
Dl7qX1Q9FvuUvAT7iEGjjjzsMWSUwYSCQ43T3Dl4gsxQgalr3n3J/R/GW8bcauhCuwjgch2yi+hs
+lBkXUu/yTLdMFjXoenq0Z9Y/uRZzk6a6GrdwFXKw4psHylfarDIRo7BneAxoT0gwFqVOMcgUzeC
g3lx4Ff5fr9iwiSDpxsPLULPFJ3jUS/qIyZYcZBn39EWfVJqISda/h+IKABTmDv0dw/wsACc3zpV
/f6HfgVjUDHqzAmN4WgBxPIb4zvPag/uYcFrQG/hHbbmbhOYncVpaQqggX5GY3aVU9qep10D2yE0
l902XCGWYSeTX9aSJk9wIH86hj/Pe1tAQSJTh1oZDfiuUHcFIzU7CFCvnY0dWP5nfxkqjMRcyB78
Wah3t/zmkKwKGgkYfAtPS9D72dwujwQ2FcnhfTTTE3ZVvsf0QHB9GVyAszeicKcACtCg0XIEl+JT
d7EmOU/Ba70G0GEUlYrvOUQQXXBqmypyw989qpvbVvvNDQEFblYMR+RKPoTzb2C4jwdabyjroeWK
cMH85rADSTU+lyhg/AW+af8N0aL9Ylosq1qf8fCxBlcptEiPoHmJ38yWlmh+DypmXQYVd9op8OYB
kC/gvV9JHTyB5wwzf8ZdkUAZSnmMKMcjFwL5CZjmKR0XGLBuydFfDLm3BGEZg/7KJlYSM7m88fe+
kOwMhgKJP3vEgHY+ee1QevMMyJFFRzMIGPHhWXjmX6JR+I3TY8inHjpZgxcbP+WW2gyBB7DNAbGE
Ww7AxeltrLWXK62DYlMNVFBnbcHm4Csc8c0b9VdSk/rMxZ5PFlmtWbFSFqGw3PW1m9RbwO1T5ONK
2SaZ8dR/ZOP0nCAqDHr3REbEkxIditHwdUSB1fW7l2QNMX/XdUsx937pW6VPE4gRBHVj2endy4xW
57WZ2RGcvshMLID+U26ePI1IeCK+O60axeGuu0r2jB86gq/Okh6Ax+q/zo5dbRf8MxDDBy/8HUrj
88s41W9CBxUG+6phiq+whW+mG7N6GEpdx5W0wXOL0rzhCoase40hT8L6XQg1nzvtoKw6MChemnUw
Mrn01xeNqUmxiyfR8889UQgAG+Bm2nsJ06SM6favHpZSkrQC3JIWIGhRIXlrRVBF1jxEFmhxlwfu
EWjRV9eZUiHxwX6fL8OE0ZsYCWHvfmd5gwHfyzaqaL88pHi3j2jG4af8Oc1J7JIKNewFQ1BttYS2
yR1FaBKw0SviEbhQovfmsGg8usELvK3UXlwZYboHOapyi6PPbe2SKk7AAyPowb2geojoFWDJsG9X
Y8GHR0R2BxJ6VW9iWxAYk2L71FQ8KgNqLnUV8/Sj5v6xpqhGQ+kVdTd9Y74FMynelge+wfs8Iuva
9HTslUICmeznqOv+WwNa3I11uD+P9T3mnDpAQV6fBzVIrJ0gErvsy9AdUo2EtXcraBbcWZnCXJUb
MfA27hdp7JhrkhxSPDMW7mtMMQXu/bdRdPpD8NnM3pPug7cGn7xwaLoNwAdO23SxhdtQbyUsdyTp
y9iO4iDH6EOmyPs2CZKwES2i/jE6JAkYWhQkSOsaHEHzVASRSM4qZRUGazHt4k/FDEWZ6wYqTbTr
m/rV20ZZoNKw1RECWGBkdX2j2Fx6UkvVggU7LKJgfqOvel/rU+Anz3UkzovrSG6Q4LYkmkruVbVY
YElWbL4ek2YYAdRXhycLVLuwZ7Z517Gv1X0I1vMoHM70VFSE8vZoQW4USAhv2ui09HcQ0qyF0bfI
kE5jnP5eBR2GI/f6uLQr8oFUNqUNxxCFlzBnmkwQJr8nz4hRkhDuRkU0OLKhH4+TH57azkBUIt8r
gUh+9y8o/f1HhMH32CzeVaCAJcaQM/FAyilDWzRU+1+ceM3VcvtnN7U4CDtth0mFbTl5FozfYP0q
0cA+ex6cBxBFJzshiIrYeE09+wCsA09Q2QF1Bsi4Pe5OSq9eKftwP8h1lFfDkU1SYmLQ8rG79gtm
nX/XBTjBtdp8Dwd1MvxYs08Vk/xmAjy6QMa/E9wxucA/velhxlBe9zedMWSoN/PsLf63FzF6wNH+
ReoVk6aI04NNk6MEbFyMwJqKK0+EfVQ0yhe+4E3Q12iJ8BgEtSEO3kHxNsCbcbAhusfE1oRBTkye
zRwJ8KISP8cEc7VsSX/kjpytme4JYqdz7Nh/XG6HxuvrI5niJu/pFdy7vWvg2lI8FaGGWpF17T5M
gNYomtyIES0Lpy395xlCpwCfjrwEAj7rIw85wv1eQwdbGcU5pB8DHBnfSRy8pb/M73H8P/bOZLmN
Jcu2v1I/EGkeHv0UQKAHCLATxUkYeSVF37pH+/W1cDOtKq2s3uDNa8IU7SopkkC4n3P23usM3yLR
L1T/Yt9VL40sQwYf5XbAILtKsA7IcizwoxDl6mXUr7GFr4s6OgtneMNVo5/4ms+5vfaoblL8Yr2u
MMimMR60aWkPDf0azxP+wJG5RGC2GFoExeFEuWRkd9+x3twFFcKxpvU0ONX6axbdL8tcPqwgeYrS
tt67g4tvwbK+GE/gT2+b5PnhCEns+cvkxzy1kUDGxdcSMvvde4vBnCVJX52Sn7Wf/PcFFw/vcnnz
AxzyYwsUiXA7ZsI0zNympTWOfi0PiJJT/0Z86MI2vvYLjqygmIdNs+B8R968Urnj/Jtp6ofYGg5N
krsrz/2BtvA5WNlXhpcM53q7ygVqoVXo6jib8tPxJ4t3G6JvlaXeylv6aueO87OTjdnVWLZKu4zY
4yVYx1I1YdryfaRcqdvY5N+dDe9UxNjjTDPemEOKkOmJR/RL84vk7rYREzAgNlNG+TQiivTM38D+
DN4bV92wtucCJ5PZnCrCA4c8e8wSGg63zJntExlS+AB1fLcnYBmcV9eJwfu2aHHqOHN7iZvc3+dN
hVvHF5/EldqnrDBCM5/s7xjt3mnVvfOLQ+lX86UeXIPwZIVqlGX7ye3/1O3LLBrGESL0I5yXrvvX
uDQ1pZX/m6i0vZFu/0P0xa3N9c+qPU8aE+LdHAUPBA6iqQl7mYpT5Abf7ND9bOfKw6bEOxF9PeGo
pqpDpLPJ7qtrO4WqeTgzfPtE1vlzkrcodbxrVVjjSipvDePi28OWhgbn0q+Ub2V/7t0ExzjAAxWR
OzYq+9mOrGxTzNwzeYZY61aV3Nc00t5oRl/WnGw0xyCXzGMa4zYvZAlOs6OuXc/p30q73bRIJ7vR
V1jPmkWvq07+zgXqjHJIY5bD4l8mNPckZwQwYHlAGcSE6lvu3cy7ksz5oN7q0rmpWpXH3nWSS4Km
QDuevRRWr1eYi4091vTuoakrpLR5BrkbW0fXLvMNau20TTP3kTeZ/7I80z6psfpTL6O8xZgudxa9
49rgXkopycd89nH8FV+DzIhemX6yEppwEcXj1icqtSrSfJ+l9on8wC0faMDyRhfhLH/O5XCwbQLa
i9t4vJzpzR+crbLwvrtdM4S1cPe25/iHLn/WjddvIt/swd64u3YyjmKCN9Zn5MeJQfGtLBE+DUZu
Tmx++ySgw6mWGQPh9DEH+pAFmCnCbbIi2EGzOYf1GmPPPU9rEG4F7auMcFMWzc4NsMXOnnJWfWSu
R9ACVMzeLXXJVJiWd+mYuHgpwTluhpWfWPXJzaqnxG7UeRqL/EW208+e3PBYS1gzG53FkGkyTz0M
UcUmwzQwofmsYluJw2L67+NU3tm09VlP2Q9rIC2aT+FcRM9Fr4GJRN62cqS5s6V+MpLqT0AvtmXA
N0v7VGa1ACdhtftqVB+FcGFq9PbZMjAMUQPIEDyOXo+dfjbF0B+6pymNl6unK/saj6bYeaS/5sHe
M61Ey5hIGw15bD7iHetsasYbDu9yxbskzKooI1UUtKfELt962bzmsS7v7ViHZayGW1lZ1DBL8ssB
6Ys10SbMYwc2TkMmVkFCG1ST5L0OJsFfbMZYZcx5N5hTfC8IzlsmqpJbRoTV4j4916mcN40wqeMS
me+NPMZ0VFbX//4AFe420R7tvLbvdp1nFGdAd3qd4gA6FRxoQ+/kZwtEXRLl0afHswgU7sVxzOQ5
Ko3+ZC+JG6Lggnoq9rEszSdiYM3NWFJyVvT38RMWCv8HFy6zxoFvjP55upbOI1+mgy4sRs21Swt9
TKTxmwGdIO2qy0OcVnejqefjINGegza+aymz70SRVMmGm9uSZNeD9SvwzkUKBqd0zOYQfcZt/pX1
9YFmtrm4Hh4+x7FP+TyRpq/l75po9LZ3cdLx+vl3MloyMp/+Dm/jB+9DKzLupgrE0eY5WDt0vtAA
22ldBo13koMYeTVri8u4X8J0pgrM6uhrKJbqGs/VLTACZhssSkT4JA7aOubWt321TYQxHoMRORCt
It9SFXBSVgq2YJ41WwFThYh4vp6iwrxk9PkrL6r8rTnXJreK8K5BrHck2Hdqcnce98KvhPBmt5R7
5RYNbvZInaKZiDzW4StSh97bmUcIri/bMGfMsa4rvAVNskRkYCd1wGDHwUdunlT/QwD0Xe8giU4I
s5I73cnoOZrolUcjcn8t1isW/43itDgJN+t3Vo9oNwwxky/fUNsik9915cUftROTbS8j8ZTZy2ds
KG/rFkN0nG0OFR7XbR7lGBkenWAgrI0d4/SWJkI5AusPO2hObVX0R+ru9rAUjzwL8xFojBeZGe59
GcvD4EBG8FW0nXNOepkk+3iivx4H59JyXF8eQ67NkNd0wzTdu0FJ603UfkmukE/pS6BQLEW/j8Qc
bBJLqvu6aOti0+Z4DHOnmm8mN0U4VP5azaN7bmloEqhRdTZAyarI2yWt2gvEzrds0r/FfHYXDMeD
XPpTMw+kpcrlnEjH2tucDFA2+g0WkrVO5t84ja2T67m/lflcjUV945U+DjleKabM+R63frfNHQkG
i4eOI0VerCpCsGx/MUBv14tKxbmJs00zDNbGmyq99vq02JWU3sTKBBFmHM5IauW2n4NiCy6ToFAl
7iJNGOsx0Yawke4kZpmkNU690k9TE6S7dCRasYxpdOvNelu42NITj2Tcolc1cK0WH/dLr4r7YHKA
FO3gHVVqXIvcuqs+4Xl0dbWvxPIR95yWhCCgNpWbwSmy0IhLHrPq+vcvkjOF6Z8X09BhGOuSIb6k
WXLwnH46NcwtzErA5vILTqrZj45SLa/dpLc6YH6bOc68L7X6ipPxPdVG+9ww1F9n5t6vOuvuI0Tv
E6XgIOAgWhB43+oRApTP08JgxOkOJtHHA6pBvy67Th4Nr6K2NHvviOXvl88YJx0jeUO45RYZRb7F
w9uETZra9DxqH5l2u69HvCdFqtv1mNtAJ3J/R5rR3knbN09MAbpocV6GTldPc2ve0+ZUMg74iVYU
7C2sVqjzc0TqyNqm+cPA7CQbWDF/Ne0YcqrYn8JN157T2YdgXrJt4pJy7MplBRXBeTY8DPOjS1/X
uFSdjMwq2TXYdKmy3FqHUUQYATfbCiDAW4NbLjRHgDlu+hTVyQ8wYNNqmUsrhEh0jgSvWafqP76D
2ytRUoeFH/eQ2nZ2U/unbkz1ucEwgckOxyR2/HTflcUmrwLoo0X15peKrL/2gIhNpDWUvy6F2RMX
xuwh23y6N6TXN0Atq7XZ6j+l1xafk2hPjRty10/n2ToSnlZbBsHxpkwDUKPZ4D2STMlxicd3R0b4
KZQGa6RIjbiZZ5+r2SgOeGXeO2V7H66PRGO3HVXM41NPvo8QsH6kqZKnsXMfZKe/kryYzlaq1ovk
Hs2hUiVxHBroQocFbIPIMXu8VHQnOAx9TVJ4uGNLPcRwB1eZWf8AEJpsrM58xurypiQJLEdWP3Ox
vMV+wdjHmK+F5W8c8ylW4imG5BIJV62YUhaAc4pfVV9SDztFz1ikesfReul8UkzCmjfDLPod0ura
bWYdenEeTqB+CMBozK2dda6Xfec5h4TwfOgNwG+ClErnUM4eJ6vJNEEtZbPt6joBVHJJfBhHOhv+
WKo/VMN496PoZ+93DnNj+VZl46dlOHZYMSIs44cpQH7kuXOOGYqvLJVWW+b4vk2anVs8BtaAYj5i
2Ot4w9XDnUTIL/7SgPOQotvCqbxiFMN3bWTpwTW+/cpm5Eu6AVJWTGuIsYVpkbJtEHZ6KDZO15CS
YryY5N5r7fYGYCnn1U6XIrTbS9k+OAjgwTBSPSWgTPkqgrRQhuGDxKU8LBLMDKHcYmPq+jR4TCn8
xtxRcJNXnER5aEemrzqr1bEUFrM3qD/KxvMz99eqbODbtHjiZ+AYnTucJ+4SSEE6AccULUeVWWeP
h3dvRJmxGfj3KI+cftMNpnUd6rOIkruTZssPAXXHG8itG2mtNw3+4HaY7FW5UHN3PCm7rHxNlsrb
tL6VfMl4r9VIyqqTcguF+H3IcnGZ+v7e8MIxAppW/SAZwo1Eqak3l6egyKYQIUwfTC4kxs8Ph/Vg
q4swLZrzhRBr4PUUZJG98pjk0npWJsSp34Rv3KPTuoc4Lm+ejWCgyIn5o5fgQPeXm3Ujdi/PaTzd
huWhN6aJE5Y1+I+6E+axXNpk5Shn2vWormtVE4jgWnFvEgcR+JxilU5Z/zveclzQgXdB+tS5ut5U
chp2QVczMAdmOWINC+MZ4MQY47wbe7xRtWZizHFrIgjiTuo6/HHzPEww5bBleLqVD1AxEeM6jfcN
wLE1+e5+nfdLvks7ma0aUVXbKSezGZgYoMhojW07kiAM1jSy1as9GV9taRtHMLe7PMiCszLH9Omh
Rcklb55NPKNGwfu4jYJbZSAXJ9qPn6fI2cDlDPZqjO8CJPK+xUI95pU8q16gIGjUvnScsjDlaZ0A
WyE+iOgWDDrAKherfVe4P0lWm3veffiRS32jinvEPJjuaQJtZk/Y3+yMh+2my7f5kkhMQVhaJ+0G
d1NHGRHHtn/2bJSpxC1sZlPmyfAJJy4D8R/VFf5rrPCs44PMg22kJJVa613zSb4xhtCrrodGOJDI
ymxFOEg03+CtxdmtcdtXdTltijIyNvHSxPuhRn8q7qq7l3ppXqao/o5SC2tq/22pz2QoRkiMpJFM
N6S3cZ4qMrHGkLQHXxDasgZ8NAv4lKGplyODzzf6yOpYRGS/MkEz33xklWy+upI2Mm7eXZ2ZrxT4
P6c6BnVXOyepaZuYYYKAggS7r2Emr8e+a3noiS/lDCNcXzunWJGgMBTBa/sBzCoKbsxRnRZfHbUq
5XvZjgiLzjjcm1L8kV7EpS7Mz6VrkW+nhDBg64RuaVlbw7HyXVLBTmVMDfDCmZm7m3F56LLb4iR7
byLHkqUkT5X7LmDNWl1Er+wDFavsH81IMGEqQR2YkE2YYYhtwhVMe3U2g2g/WvgB0iTZdDkZtZHr
hU57a7o63RhkHjLmR4808puUjAOqajE2k7NmsBCvYZRe4qrjFjYesR4DHgpEsFWdv1pVfbM70zy0
ncu5Fzt7PwVAoefRCfvTooZ5mxcWxMDWv0nOs4I51dz1P5feC7sZWQI/CuTyqPlgwzHz4i3ekIPu
8NLhnvsi5ClWiUmWskw/gklwgBkwtVzhrzh3kElbKz6PtM9iLDexiS+uy7Ax+p4iFZdxJPlMP/rk
bCif8LOd1aEwXxfpcBc1337J+cW2H1hnszsf5lLeU7zMm6Z1ZWhTSzBoWC34X6+N2908MZNXlDjS
Z6c/Vn3sUKMkhNO8+aWqKS1KWYQOBHKiPUt+nAua9DbRxGUyTWg0Z+jpF9ApqBpoQArIKqMOMzvA
OGAxec50e59zR1+7bt12CMopZnRhf+Y1577bJjd/qYYtGXSEH2vC5jZitsznP0NhL1satIP21Lh3
svTie89mWQQQovTKr8j/1Iu0n8Y0/exbOBQtSflUyvo4xR3mTcUgvR2akzZqcyskg9gpdtZZHDAb
XFBUFj+ut1npMJlCYj7W+gGVrSFnzNApDm1a59xx8mrUxh+awD4k2zRz5OD2mKTPlEU2VAoFJSJS
QchxTaMsHeIrbTRQnOOj1h5ILn8urE/LCV57T8+HOg2AzusGlIoNoRTJYWc2r201YM9U2Az9PhtC
l9T1ShGR3OEX+i17n0AIHYkc+u4aJNEf73FSpTSWJ7euXgbPHOilgboVQyffht6PNoLM0IqekeBl
30/nrGkRViJ4NTPtvN0GyQsh82VtxYSTm4aQhEfhs7FsAEZkDhJMpTEmhBknIq2JhaI05puxGtJj
PUU7KUeIsR0W8g5cyzqyO+9oNcsXB3R9jns++G4OAjijE6pmum0/Wk4wY6KwqS2DC3YyEZ5hBDD6
8JC6GV9aRaOeihTvRKuTaj8jCN6nVhr3SHibTNmYU/DdrCpDm6GNNe5UzETizAoxLZl8EQaNCrGB
rtzW91dTYt8XE/Bt0nL+lechTWAfmITgTS/4zEzJJFoB7yDvCo/SPUQlNXgdDR+ihbNszwxjGW2T
MEDFXhw3DyPpAvudfqQTsCpJ67YSrf9aDSXEZn1o0FQcq37q21uusfn5In8uZ6wycUQh3YgPYY73
jvHG1QkYavSgVFaFKM751H37NVgcqsi5Sb55kKmCZBq6LVQDQLEjeIdHlxvwDccpwIUg6NYqcd6D
Fi6D3bXbxaAxcTQfSENjUWB+jYovsC9Cn43UsCVVcyhVsinnbm9Z4tSK7C+wBfkxNn/TCdk4aHgr
mZ0VxrbMV2bGDHXMKWKAiKyj3LoF3oeIk28H5jHHMlGCMk3/WG72R3ZZsgbQhr3McK/FgLUcTu59
dD/nLj4RKwgLTEF53aWHqGPxgtmtChYFFJA0yMBFR5GVtwpwD0rZQGlYoUvNjwS1y+unimDLCJ30
H31SZt3zA4H133KZCHKz9SBeHDQirai8gNT12R/T0B+PMCVYHws9x7nL+gXLFZOjrv+odPlNDu1b
1PWvMuFxSd3vMTWfcHVDgeP8oizR8eRvjMn4bed4P6+2WSoMmcdB61sQGKTp+VrlgPhhlY+NDVRI
lor/GBZNBerFo6QEShK/1MAQm0C/CnCDTM8PWKovcnlQNfiqWUAfYo0001SO90xiCTRUQB45fnGU
vGSJP297av0NgIa7vbxUIthlqSVXjN55w+Z3B2/W+u8fUTy+lThXrMygKp94K81szaAtsRz9IRYE
xIT2AhrnK4UzAbTYurf1RHUWVb/d7H1BkV2JukBGtV8zeG1FZISNzW9+sHAeRuqDZPL18b/B8Ox5
HP+2PFEjR/t6IKxXPHCVZux8c2f2fj9iLZltfnxlc9SbV9Em08FfcKVzZoUdze6euD3G10X81aqZ
sM/Mq9eIw+CbD3Uq2o4TypfCz6Dtv/Klv/0dOPBuRup+TG2B23r8Ind26adsWs9m9qIs/x3g33Uh
QijRpvugfiqa8ZO1Gpc8xWQsbHsf1DhoHCnPmjiRL4qvwLbfZozezqJ/19l4cp3SA85lRWvhL90/
cfb/t4Thf916/m+rFNhCy4a6//cShtevMi3+4/r1678WGj7Ww7B18/F/+9cGBsEONsvyfBk4foD5
ma0O/1pk4/5Dwt0LXNcSvhOQCv2vDQym9Q94SgEdqEVTKv/eHqD+ucjG/4fweKED17a9x2oG4f7/
bGAwH+tF6r/33fxzkQ2LTx47qC2u8kBIIf/HIpuutfD5Tm4HlL15BAVIvth7y+Pw90tWhbBpRpJf
L/XVc6m+iA4/1iWs6la8lY67LSxYSUmz+7ff4f+yPYFVPf9zMQT7lj1ijUhovmXywz62pvzbYgjM
iiIbvQaasZw5QpmVrmykUvB15l+u7zNRU95d1ea9dTPcRSgygC4hVrnjtPYMM6Kein61DnaLxtdg
UPMjJLsZgENR7Wy8qohv/dGeIXf45S8zE+S2be2dYVFhSY0FhLG0usmMEKV4nDtD9JOdAvxLjINX
mBWaR4BiDvFRflsWpyugYTuEykGFc0hBf104mr21M+BzMenecxVdueXAv1rurbaD6uxm5mfbLhwm
BR5kmxnPRm+m9mFoXtAdyTamF1Xpn50H1RqsE/VUPj+LhqwCWfsSN0lQswVhUK+VMU8rG/QryjEa
cmCky7M3lS0wdeMpUEcMEEBiMBUNaGkAf7kekum7GaS3KfATbgOH8qdEzsZapK9QheZr3r3nAnmO
S9h7JYZLZVWNj8KTH97Fbg06eF6nEcKyJbrbaGZqXTt62ZIrdRdxHNs/tR8fRgvIvFcdKQo4y4KT
k+UASlMJWdIpnKPGxR2Bwj0H8CzKpJuO1KS4hhipjUa1V4zaUDmsnY+XejPaNKozXDdsSHMC6p0h
pBHZZ7SOvwnyRtiaXxGcn53pd8eC2zmzxm+kcNISVv4psMXemAJcDPe3mWK7tH37E0WZshQU8kYl
DIHd/Dnof9mK9jz1v7EGBeuuJ/eFqf6ic/xwfU9PVkOWyot+Ia/SJSuEqpsJAGNbkIlhvw8asn1c
GDY+yN/cGCSHTL4MMBZ8RIaFCRWAaQrpkS1L3a+l8+Y3zNNB2JzzKs3RfDPegan9WXvRtBHkm9nJ
M2oicFP2Erf1T3tu6i8LouGa7LbfB3ewQ/0WiG+x87zhHXuSx8oKSc+q0/yKRYVZqfb9nTVqzEk5
BHArCdpdZqcQMGOhQZARS61N46mpgrfGg0WszcHYVK3BFCEw2m1a0fLY1nQzChkcncZpMBgMpx7K
ycl62F87KFY7mxTIYxT5bfQ3foD41M6sDFHuY/Lf2+GEcr1q3bnaTda8LmSEGRyoJ+hV3lB6wYBB
b4KD6dhVdseEPcm2tmLYNiLfYu8qntso37dwlC5JLNsntymQsdQ//xMH62NGlhmYlpPmkICGYWkK
MATr2I8UXPjsx1NWrs10ma5GLGjBbWa7I1FbMYGrHV0XE9zodfgggKNW0ZhuJ6vurimcwF0m4t8R
/Dfy/rjjJuL3SYEHzQJXR+a/pwzq0dk8N7h2/p8gGSIaJxYFtJV3tUV/CaAqs3RLt/y2ESJMo/so
81RvvcV6qxJOBxfW+UEUVb/BiTRtZ96JjITDKWrBe1tuh+kVPkOW9HcmNupud5hNhJX98GE4viUw
1Xe1DdRoKWNmQEW6n1KnumrmYGuVkepbxvnTizYWnIEDdn6K+CGxdkWlSTvS4Q8TajRRrGZjqOjk
FkeAxMG6FyTdAoMgRzsVf/wkH7dl9BFgTj954odfNeapCv6CCuOTjS586Pnd/ABeQABJh1uaLz8K
gncr1xTVLodGsIaSsHVavEHgMX8scCrJCNpPacdTpIhXoqXDKll65W/QwE9zB91u8sxzqu3uYPXu
sqpi68a3Ftpd0jMdLoKdTst4reP4qgKWoEhJyyB7A7uc1UDMJxm9iJdGj90hHjuFyE5NPj/VgspT
1M2ye7Bd0IjdMzDToWYWUZQ8oslg6nDx+AAvZy8T8J5z2byhAzOcR4aVt9Ex+UqigTRVHMktPpuk
E8JA0AcZjviZew9+rlWrfePUziV5LGSIe/a7LNcav+5GYSdZWW6fQ+tSM05WeKKdBgLOjg9GA+/Z
2A9bN53eHa2n9agwMf996amIdkVCghrLhaSHs6S0Nhil5EifCFuPuJWDvdbl3AElslOa2bj9nuEn
m2KLJ2+SwzpZRgZxEK4cxDuvDYAGthYHavtkTOqrDpRFZjgddzEuCyS9J2vhe2HXCvvPFiYPie8x
9nHfsYZcvIER8uIMoSUmtWmH5KZU89uFGfXTaiLyl/k2IpUDeZAdGEnfkr+tubeiONm5sQIOBYFp
3Uj8O6X2mUe67jYFtripArjMUW9yxGRuHHZOLI+9or1sPBt+05LUZ2ac9XnKaI4Wa3zyqMPoDaGb
SYJKZ4wy0KHE44+aC1MjgCDx+uOF5C83VKFZe8GiJYAcznzu+zYet12sxK4v0+E8RGzBgUpReWgG
SfTX+Nit4RQJzB3dfs6DmnaTaz/8CuIHcnJzdvhVnJ8yZAAa97w7mcnc/uvD41O4y+1pi9eXfBUU
aYAKJUdrWJMtXA2dVZ1KHdenqia9nwmeDRuQIb9miKFHvwCE2aSwTCumY+mYPhhTiIia4cdldrhq
vCHT14ZdSSew0HicgbyhWmrkzp9t9s546wxgyrmUwfgVmH55SvCzrQVWiNPMWyHwkKn7yt4zeD7x
RYeHaBUd44fb01CJwihgTwcsphJTgWTcEn/FjOoPC2S6FVZr5kSxM17LgV0nYunPgxn8jvL+bfAm
4IBIfagn/Cl2+dN/fwpKimnDYMjN37+umbzGabFSaye69GngPXqeHh/4+ZZNPHw2LfYfYhnqGrE2
LnQGZgHoxfZJJJJdJ1YVQ8JgRVbvZBsv8IZzS7jfTRpwilYtt9OkWfOiiaXp2pvBGlk+0/MWw3C1
t+Ilfrb77N0IuvFomPkGjt/WwoR1nNgdhmtQmTcMkeuohiEJXiWhumC/UarUAUWHQXBBbEI4+pEA
A3Mto0vjqOgSleNlcfr85Lat9wTFHAqkmRz8TlwBQJiXvPfMi7b6GEHCIGU9mGjTs6NvykkRvJj1
7Eoyl9CxznNfvxIMA2Sl2sv4iJdrAfbFqZJoHU1vLIZBXVLmFhF0T4gVLTsOk7KlWHUZhLLFi2TG
lsDfdpjL+9ia4VPp2Kwi6YnZiI6QIOucqDFjbMv8ZbeLf5WKyE9Q+kTKOUc2zlCZzJuXteeRSwaK
fnYUFafrQI9xe0RC0ZZqO3XjSzbo+WQzV1hjEKhDAgYztquTP7QRZfeVy6HfD5xPYavtu0uu7sKv
P0dky7ksu+DTN5YMMaoE+Mk2OMK5K/wr9ROF6Nm0MRlA0hpPU5kiHiTAUrlrCVlPQ7RlurdxeVf0
gzFd4R0Qn04otrMA7jzrGCKs8MbO8EBxL6Rktq79xvF9GAKGv3jdx0cMI8cLhoM38n7FPdOdsmJ8
iFnVnjilssopPnnrrWSKkdxULapwVYQiyXb1MOYvoKz3dYYwauHnuzq5+Qs3iLlNuIafB+Qgkc7v
gHfug8/ShsLwD1wi3L2z864b9lM8YnibKEvA3ophkwCA3omGtI1quaoh6B6dwCdFPAk6BNIx4Iax
5dr2CcDig2RVrnLjPBfjrqwB1QXOyiSaPeJBzrt+PbGzoco/c0mdONrHDm2A1TsMvPQJih+U6mrf
dR919diXQj7slQ1Fx3EkY2l3WP95+x9IWrDTE3sl65Z872jgVCNzDvp19jddPcmNrP2MfO8876sK
ddZX9BoLA9W+54pLeMvA98Xc3xQWPkjqXS8BdlPVtvFp4dQs7LXkaXpXMnkwVcjXUhSHSbaUf/WQ
o6i4jhbf6UuLE3CfRybpjlI1nyZRqha8y8ltMCUvUAxgO0dfEZ4KX8fRU9Zjw2J3WBUiB+5BiUQQ
bhjLjEOsf4nmqky+HNjFeF9OrIky9BLczLGrj5nh1/ggfLZdONF8WsyUJJAsYCxMS8Pwu8wuQnWs
JyhN2kPP0S9uWp6E9rcNaAYC+IG3Hyiy0Z48BDC/grEHlpvmbaUxB2xc0FlX/oB2WUsmXxBPeokw
/vjMo/m8g4pdtUZU3tL2j9vrAV4Y+HKyWJmPD7MGsLLOZsy2/izTc8KCsWDKrKMzsnOqNYv44Mfe
AQ0pvsLVV5cu2BdDH2z6Oik2U53n14L5p+NSkeY9f9upxne7oNr1fC12xcA5XxkpMDXxxJOqiQli
k19SLKfsleC4HB5I2OpW6X0reKaWBacQv0Fsvxr6U+zgAY1hAdh2e7O84M1gvBmy26zhOMu8DQIX
DS33EPt+CHwKYj5n0UbRhtd1WtdpVD6xGeqXYWYaSHG/93gkea9jKihtcckb88myetzoD0pxPnmQ
BQ2WYvS1dWR/wSvzsPLoGaQT3ZRpfN73BjvmCuPoUWYcoVzY2aOx9qOnym2hciazt166VL011hHP
NBgsecdVVxwt5mew3+INkrgCQdF2JyHxwkS1O77KbVVa9peuOxNeIAbkJe3uhSZxNHRm8jFw5PSN
c05A+/xA/s42/gw+mMOFDWuVZOGG734kRuiXYvzZUyXuWeI68y5t5cGxoLGUgr1ys7+EUWM93BAN
MxjNuz2qgmOamNSp8GfTYtiPXomdIXXmTc0oIfIh1yheIy9y2kPQTC7RxjChXr6Q4t7gEafnzOg8
pnwoT/Ac2xmslO5vpmIYDspgOZAEpRotkP0a6e6oZ7eLgxFZlDZoc7sgXdIk98xMuRHs5hihEmwg
kdXhXCXuxxxd4ijwf07SpadOo2nbWGRUzdR8ZLoxMQa5XFgT8Z/snUdz5UCaXf/KxOzRkUDCLrR5
3hvy0W4QZLEK3iU8fr0OanrRGinUob02jPLF59Lc795zh2anay7j+7S6IaPQDdEzyCfIt4xbl6SC
U13rilkkl6/poJFLQxNy9p2sa7IPOg10kvtWPHBNoEy5Zv3VKXBpI4hyLgsO9n2V7mpEfoIRw71x
fUqGybwe8RIhz3Ym5CCnBWskyD3h6jBBwEpPJnuPVEGSONlDaAk0N2X9hg3cQ/BDUerUyRKg7AZh
xQfAJTqbdmViqk2DHa+K3HN92Lp2DqIrTl+jCEssLIpvdsrpJjQO/4URrkqVfhOvrPdGmqMPDe4X
/SrtoRr8Y9tBeAApNV4FdX/A53VzV5QfTegMB1Kk0Y40O0mKCkwOmC25wmv8AmWq2Pc4S66Wb5dX
fxiNVZxxZhas6GXoN3v47GKFCxxFqCrtyzj43qJnm3hKyTyuSiOwbkJvCDKSKWZIJ09ujtrEokLF
sRLaNixqwsRjtw+ssfvEo42vvDE4lEM2AQMq51YKPDyJe++Sid2Kqe3CLurwENXcahKaCms5FRdi
bk/EufMHkl15pFaUW0Rl5I88fS1iMcxXp+x4gXtbPWy8/O2IGSAbSmfb6k6yUbCZXZMDAXWixi0D
JMlgv6NEIoqJHvVbWichL620Mg5usdafClET8jRtuQod0W2TjhtmP1XyizHPI2PcM1kcazyz6F8y
0/0mbbXxnaTY9ImVLDPZ+RAYPShZAYZxr8DA5If2SNq+tPdwFc09+sg3s+8vuy/lvfc1h8EdjpOs
2pkeh+dYje6liBwkHrd9m6qtEQ/Zuyrop5JR9wvCt9hgbh1uVeeO+HbM4VFqYKHYDYOPvE1+EVxp
H2VTv5Nafdgcjt5lYNUrU09qujui77IiHZR2MsATKtxNmgzdZVB/ixo9XFsVmOGGd3JUfuEDGu50
6z1nUBOXEZctGo68u4pLl2eVd+9Mac6UTtS7yo9UavBJ83p16Vhb7pEguTEJpqraFOyNukg3QyTz
K5C4bEcDIeFTBmxRQ7VqoO+MiOBeYVcpcF4gGITaElCIAz8qiZ2PKUZE5T/Ba0bbHs9wcpYOee1D
XlnPsE7NQ6Z5TLcBzTqy6Rn0O68j7b1LM2rjs01Fn1tXFsKXk296zYJ+Nra/h2Ecb1PWnT2gP6Ew
5GUaymWq+TkIEWY2Qzr9EkkzPrXWmtaCMC+0V7QyEsM2Eqer6t+6ifmNZsVuD1EFzh9FkQypso4Q
d/wLznvHMah7VaBZT76b94z2Yzw0RsibIR29zWRTTNUEIBbs+qkKwyPOXIJRblHtIsfFoZAp/PMR
AyHdkPUd1mp9d0TEID8yoapw537zhno3pvOM3sE+lbWs3zgyWivfQIu9+HgaQRoMDh/pqj34BgKc
KneisnucnnzJpxYgNXIP14+1h2i48mH27FO7eUlhPqhWDCtoDkuTVDY2AKHt4jZmHzf/EHsnHBa1
5R7CAXWr+o/iw7nqrPqg+TgiiKm40J7Kkkegp3QeEndYlvaikiyECkOd58ZbnFo2bjVfvGquExwB
8UNkVxA/XP9b10wsPLhxk7XtKkzAY74XMYugTT3iKo3hpQu0x4KCy9Lk0joxSqffi53SxwyH8CjN
hlqe+NWOwxiTvMlRkMBoPcZ0sRJuJKYPlIYs+GTCRkvzeq2PJHxMIyWUWH7Vw9XSIiA7qdNtLMs+
6o1F+4U3F57rtPpALy8tRJTk5lkot0GBGwlRtycooPVeiFfdwIGaNeteC0iRWvRE9ca+LFrOf9rS
t+EQZ+JoOObXWJjkCj2YTyGsXSkuVtSZ3KFSHg/XgH2c+BbeNhqBGks7+Z37h2MLvCt7yyCINEbd
bQvM6bWRvqahsxNJBYbhzUI3hKyIlh+Zsl3pMWP0SulfGpNN0l7y2PuUacJx1U7UUOKk7LJlCh6B
MXRe7/Hyj3Dd0H1U2Jwbihx58VnzFIRONLpkbWjUi1X1dKtyXuFgoP9LJF8Ny+kiHYc5UG0Uu4b3
7pPQqw1o+bNZfireO8spm4aVRpmVdHKLFFq/rVSRX3QNzdLlWQqt4rXHe2oN+i2z0g6fJLQrFDE/
c7TdusYGwIhk2UVXO+2x+VEBt6TeTaMu1vMSqpD9VUxIX4qWWwqS7Lp1uA8EmEgXQiBCmmHgLNC1
Q5/kD/0Lip6+RVGC2KLdl3iSRc+CfjCmcJdbQb1yTZuovSTAQdoV4A47m6XjDdFdHI0platc7jHY
xtZce8vxJSp9XDJzOAnDQFbDExq5VB7YeV4RWKCMD4RoRtCLVo2/HNMl+eTwqYV+sW7mVs/EdWk+
nD5td3DXrrft5TdTCtp4tkBtflTeUjgz/qlid2cRsGK2kaXHv1/yRhP7kSMQqgchXmBtUnrMFazq
ybKUtecRwteIQlIcGH8wpCNc6+alKpr3JAt+cg7/HJd1yNxac/BEN+dHFGlt9SyBM4xSf7fHYcN5
Ap9JVjpXPRLfXqumnR83b0lsO/f5BzE52w9sNnmZ9psSut/KdbzfES6yjS1ptuLei1zBsHkLtwRr
bERjmAf05Zzp8RkSJPmHsHPOVW98Ke4lK12f+R30Bb3IzKILBQetbXUl5cXqM53DYtDTZ0YeVl49
A7ofNBVsj5iMTucYB4I6BRMBQHiryO8imnEoEvEt1n9EZqQAPwhAeI1nQpvBsazJo6PiBce/P23K
bdNG73FcNUfb7UFZq7LceXaerck3n5sQ490kM+9gwA1OPPMw9uKWUl61HlSV0Llsy4e4efTunCuf
FEjJ68c6GiV/DI+G7BxGhw5m8UxFRLAOdH3Y9+SFRC/qZwJo8bJ8zSdd/JAJjE13wsrV9oeJAS/V
bV2+o8GBBRkU86nwp53W6ViBf/cYOM9D3OzCzMPXOUIc7nWOMSrOx+UQOs7F74cdGV3zTNB3oWle
cqnbY0++lvAD91F/mNcqAMN4EGc4fkXzq9lgf4Cqtgz7zngIMfcn9UvfaMxzitGBh6KxcC4J1GNr
Droj9XI74Xrhhjt1cSjBOtC2U2nQnFmG0sQ+wRZLyJdDjkHtoG4z4hDor/ORHxs2HxA+RtcOeTBE
qFmUfJwAWDd7mch9CqSMVx71Cn64oL/A5S4bMpAoNW/HdbR4NCZkpqFLgEebU/wALnCyc9v46I3m
vcN5tAzjmXWQUgHUmTiXlSLm6hs0xlKlTm1dNHkbj4PpSgEOSdNCniC5bZyIhYY/+iTaYbrVYffj
RJN2fi8aua7qcroYIh3hCPIvsNebD9fgSEdQBVTfXOjd9g86tN8tXfRrOiRgsHgjPlQ4mmlYchJ3
8uxoDEO5ED1rQm661yBV08LWhpLnLs6rrWBhX5AKQabPQO+xG7UJfi/JDebu9QI+OMXy9Fc3DuMv
HdxS2D5HsVVwtRYA5wZxamgfPJiWNVtrnHGjUqXR+hARJcqaa69bHEJK850k8EIPo+45rZ34BdwM
8mnO0M2b5+Gx8lbxDBjUBw+9pzsbOnJyYjB407xhxCAEd7IkHcZGSvKzUzBHQj+me6ckwgoKgq5R
M/6CEW1eCfCEF0W9S19pzZ70+BXstXN2kpUorYhyTO3WJkm77zHfHsyG4VowUvsECtTd4xdYmkH/
hC1l3OhhqqGhk3BHUiZjTMrKqdj4hwnLbZK6l5nxsLGGwXuJCrBm4ZAySYJ3h8OtO+d2cs5zHcEm
Z+fx5o8JwsWwbAklrNQQmkcYxEydavHoEsUZhiiWqyDc1bL2qEtSGumxln024yzV1J8sQZSuloY8
1YTL91pGb1SWOnSZJTlwNUOcIRgVa4IHtPBNnn7MNKvca/M3jOJaMmTmvhymsFxE1YHz57Zdj/Z6
EoHJ61knF9x1N8xxOplJoDhDWNNLpepyx0QOP7mg67ML6zej0Y3fCJ6cHTNgMaVw0LuyjNsWEFQl
jeKTpNVPXYT2YoIxsqKetLoGpf/Mh2aEgDb2F7ua3FMMMHjA8/UmSEyBfEDaBbiF0mnV4y0dko0Z
tNXBr9KPLi0SEpHQy6mDhsrBHEl2jJvyQgZvDFM4+xBxmKitgkjq45pM6qfaQwhZA6yI1wQJYdZp
aUKrE2SiqBtPpKFHjO1K7VTgnEMRWoesq6wDt59tMTn+oRSA0GrCj8tp/GKojhwoi3GLcsMlR4zL
Bg/kgrkep84+fsYOaO8gD56dMRgWHGnlgldyU5uAxPWotVaFiMjI3FiS12PXXf06HDYo8S9eYmVP
9Oluicl/cPAvt9KhlC4Vcb6mr/LsBPgZR/OMWZu4zTVp3Vdfr1r826gDtEDGu0Tk+qVhFAWhzsIY
r/pj6w+cIkP/ODD2LumDRfQd8qtVMMzoW2cJStF8KeNim3mCqj7WDcgsw5EyQTiTDBLSrlc0ggfB
e5u5C/Yl+RIHuQQvwCAyJaj27tco7K2NsAWiEvwvYOySfrpjYcaboJliJmvl3uumYT2VnO+rvm0v
k1NhaNe9DVYyFqkRM182JhVhVV590hg5ZaR4AfQ6vZmjUm9p+qby6RDXcfdkcMqjpFUAIgnkxsrZ
DZSPnGU5DEjiNIW0HHkF3dU2b58gS2+lRNT0YC1JfPKXOPJ3KQ8fr4cfXGRTviKGlXdTTGquOTUO
WVDdlUZAyUU/eiryAKRL0JhbMwgsQDLeU8+j2mWCYqMsKTFHMhBdwHVITtpfmkudPHwTeruwnCub
NqhlsC1vjhZdp3UKKOQ6BOMvosztw2IC7VbRSzVRO8loFOUMyhvHgqUIkuJUxOm6qybtGAp/WTK+
WYyhiI58Bp3A7G5dTkGrZXM9dikViDi2WUYyrWswoZh/UOhyk3Ormq/QxcbpdGsrRBqsegVBie9b
rINhi3nlmKEgutNQLTWPZLARVhGmnnQ71Jl+8BjGwW4NhkPgAMFt9TcDQh5N3JC+uxafUC4JWjuD
jSEz0hiZWkXBZO25K9vxEIcPgisZVVRsKT6uEhzNA6JLLLQzjz/m6fO1BXwD/2y8Ae0JTy7gvSLk
vNgOzZzHL7i4grFaVjW9H1Umn8YyFvuUePiS0HqxzF37I55weo2ypyXdgVVT25R0dKWprWVDyJET
3pPW7XVQfeTM3OCa8tcS+iKWBHI29ERDzcajtIxy2gdd3dgPM99j9M2Lje6/d5ghLYoUV7vmzUDl
Sl6jwqa5THOajc4092yvsXrS79TU41LaRYS1npz/vzGVzZaxf3W6ITR4Qme0IzHi6aaJ2+5fLWU5
UYmW3HazNvz0U3LASCUW1qnIT94gQZAzbtDL977P9zmN3uPsuh61rzLN15RkTwKawrQUWEj1lgkL
h6JFj8vZncyd2TqX2fHhzJ0wVZ794WqHs0NVi//7I8Ao+L89AFsI1/Q4epjgxf7XB5CQz8mSXmvW
fDJvs0HY9+3mQJKX69/4GusxbMQ6+TdePF33/g//rWfMPjzB/2t5/82KN9ZTR6LVbFn1/VczxzOj
D527NAroJ61n11urbz+0sPZPaYgAmBhID+Chgxdap7MM6cHuQGYat7Zp8ncNZhZyO/wez94MGkaA
TjtnfQAWK5luTk7OkYA4RMhjb3Q243+cOy23Evx0Af4PvDdc8ilz1nIgwAb3QpwMcaeNG8aFad3B
HYkcMN0uDj/qx7UlCuuvIqNyt4rcs0/VGG+3HTXBB7wOuMHY20MQrbLDJw7TVP/CEQMqCOBYKPPn
zLIuTq7eQ+keOi4btFUKTVK3m+08HXpgHP0h3PVjDtSGE9SBCPJlx8UtUtYt8Sn+tIoXozN+m5p9
LWv7UQfTq5XNLZHZnrIdGqc87TGN/lEE5PhMEgRDHZ99CRYsELtw8G90XqCLxi/Bvc97jHbqOczy
mw1yfOqTz5F5khfbG8aad4fWjX1Xw4BJyHlNgta8coBL6ya2sfMi2W5CanQX45DQR9FG43uUhBiI
YkEWGr1OYqdaY6WZNQUy4m6saSQ6QveYUy+mYUr6+07+/37if+MnNkxsvv/yoV99NV//8V9248tX
9vt//Of1J6rDL6zDeRMRn8FL/M+/8k8vsfMPkxXAczG22EK3bGyz/+UldvV/mKwJ0oGoYs1mYhaP
vFBNyL9g/MPiFz1MtMLU57/1n//xTy+x7vyD5ZgSGtPTPVMS2/l/8RLTl/ff1wrbZWkFVCNYLkxh
67Ot919su1FHYsUssIIWDnKWg8DKKjnNu5/xohXO29SoE9agM+v73uzpQTbzZu+AuAK49pv4+rLQ
YI2bws85fyD98slAtMRgnJdc2J2mJYRgrOq6P6fvooOs1tKR4rscyho8CXUYdwtT69j+6eMKVORs
c6/ndjJ5C8xUM7YigNifs4TTPYZcby9jP6aHOT8jc7zU2d9t2H+WNgKaXcIDRMnROkE0dJg+2sCE
K0q0C3xNcso7LBTA3CEZBPGvcfZqFkkFPFtoyMx/6MdsF8OzsFpnE8FFOTpQh7kS7sch1Ld1H2lk
/MxbBs/hOqkdvjLjmR4/INTQW5y+3gc6901J9/liGisGtJT34VsmQkV/k2JkAeJHc6K773pAGheV
q72Mqsg2hZXybLNuLHGYovt61CTHPNGxDVk8ke46qyJyqfG7gzjm+0ivLJWEY3POtKjP7PpKvOpJ
/8LZFX6remvs/GGp/scCFJKjBeWmxbigDXduZXLEsBpCxG4KkixzvGXOgfsd3jV5wW7rtkb/Kw6i
KztZt8EEixpjsuAEaTdcKmFflTkN+1yobE+cjvuETV5wPpvGLUq93TN2S+iYlLYvbyCoxMYLXRul
HwtenUFl6EiBNa44yDCmdNWLGcaDA8CvY7/hYX3XU63bKdbgNQh1SDcOjSVgog7+gC/O9RFGq4Q1
vybdWXh5/BjZSZqkm0GSrbgVQCR5d5r1JRiGK15nnK5dgEk7gRMQmVOwMUZ84VDb71NpUdXJ2DMb
zegQmFT+kkS+KGlWDENceaUUJV9PQ1GcVFX7Oyds8mXB1TRpGg1sGrvhVDXuzm8n+46XzR++ysSB
dd/i2wmbDjqJWwAQFgVz3O7bZ+iwdmdQ0ABuqQ/tm15R2kUgDcgrVu3e5wLhajrV3pk8loH9bnjZ
UcmAuZn5jaK7BsP+HCpr7bgeSoRpXFuPmXjZPytDWptCc9K1tJ9Hp8q3dSWbBS2c+O01r17aHBDA
ezMA13UHKmzAATPAEoSaBEm6o+JkoBtvBTnrExBOsTE6jqHA2YiqGbDRpeZ9arX1KTL+VeZitC/T
5dBWAm9cme71jMYslISAZKZMVbGhuu5gCQPZ3yFaZm3rUX5WgfxsSXguypXVyhYkYHtJJO+AfJrr
Z8Lflow+8oa2+tzB6yR4MtrSv3Pt9DWfVyaOuaj9YKn6cWsnuZUtXUWuB72cUPBVjCLeG4PT70Kz
gcCdNQe6F/NjXcgKCsJTq9WUSE4T318FI9eNKSnruEH9CnxanIpX8LzaPpumE0TJfGOI5mRYCf3M
OR5jDPXJIsyi4kkp9eN1D58JPvd5zz9UuhuRoo5oTLBxBuKOxZ7WK2avBr7CJqUHNCjGU2/125ih
0qY3Y8q+sFmgDZY/QdWaN62V0SoWnQF/yodYVVIh/PdHiVGU8Pa0fl0N9cHyqfFpsyPWoOx3oNpH
EbSbKVfPOWMZ3xHGlvfD25A8aI2c/mQTtEoTI3mBl9G2CAMafQhLwpbmqfVh2mQE5Ta1y3SxAs/m
p0kNHi/7Gsyq2QjNi+gesFmcHFxUpjF1a1EFMwFuor9qlOc2IhMOYnSvE7VcjA4oIcfvQTtlTsJ8
sF9LMBGfjZOc4hxMgV432sUYWxACPn5f7OQNqyptu9JSNzmbksrCTGZqnIdU2sQX4b9bk18c2iZa
lIajkZzsxLFN9W1VMwMrR/FR0sD4Urv9yr4HQaV/o7dyr7Or4VboVglTGEXP0N1hJ0ghs4Fmuxbr
HcXHOL3ZaL/r2pquNZseuA+/3KOGIKYoHk0k51Q1Zsajp+k3VJbu1Df2I1G6vmY6UR1nOFBbFgI0
lCa2rC2Yq4kbM7naVhyDFxj7eZeZbkuJk4X8laz5ZtyLxFG6T11uTzGmPad1E5q6jW5NEFqyeZj+
NspgxLvyVy1jawcmYGcq8ZNN9sylJqTnyLw+D3hBd401yrXUj7qs8/eu5YkKxxFGAJlpzthHIAOB
5R/g9L4Dm2pZ74C6xLK6ZDhS+vySATozYDYCV0HYaa3efq0RgFUtfw1xNly6ST7XdUDmou/Y0rN4
13h5BZCBV1F01a6rZXR1KgAsyAvOugxbamcjHziVk2BqYXKHqcvFi53zNvn7BbwSTS5D7e5KaOqL
qLS+7IARkLLhZfjU1e2pBUFqa8ZoE8MW3RL22RPfsR89jcKq97RXXDycOxp/Tf9eufFU1L10Uyw3
2AUGKM38NExsSPFOAyUGiwbpxdE8qsl5a42EBsSKXIZP2TRoA32diQPAVfcQWEN/jIw6WQiuu+uJ
V2FleMZHlnAUINx5wu6/TkMqDkwMVN8dHF9as2sK57zQAGwlpq3HgDPBmbGoZtcHTVzf5LGTFSXu
7JRWtofH7y2zJL4nwr8nGzEx6LB5Hgy4gC4DjSHQ7uEE75WpJq188PT0+tqxHGLPdsiOR2ihWrdi
6DrgEgRBYjs5alvAhR5NEpYAl6EA/WHCi7AqwhBoOGOVLHlh7mo1u7rxrxROQXGpWg8DVvSk0A2k
2LV2fbQ0ka4n8HGDN9gEM8ajrfHbVameiSnEG/1dkfLBpPwyFShXvo6bd/Chk2ECOgCx4agnq5zL
0xSfKNhlfjC3H5cQqjUssEtLaOauDb1tRJwkVIl+Az8ssATxYQwMk/dvMOwNaP132iVBGQ4m1Ow8
wALrlqyxFz3ECaJo1F2PTR0shK7CU6WPWD3aChPJNMEHwb28szheMISvvIXtEfZRmrPFH2Wh5AXp
pfKazdBOf5IxTfadCjqOTUDZisJmG5e87Sc1eWf6IF5t4tmL+Whr9q67d73ypNz4Ppl+uOC/wiUn
n72mmKu3lUVmQRL6V4i+gG+GI3Ci+ub1E4kOFrzV4OJ14o2iHRPKkmPZfaRuLTcFhvBtlST+YpIm
cVXHAc5YT6s+FNqvnACrUzcmqTyq30dl/sJ7RpUk2JPI9duTV8m70cbaISqNYl364zwbn8Raz7xx
bYRDzuTTviE3T7yK2V7YDQfwGLAXHQ/uKQwdfamFrfMJeexltwk5Xn2jqyC0csh3LOzLU/nRldb4
9TkZHM8MvfxgbMEiGivtoUmK37qBfxkuFB69YJVyeH4THjBM8PbaWVcdRQF5vaiGngr5NP+ykFaJ
Q2AGFJAM3WqEwVb4w0eI90tvRMnFl3beciSjJbhAoyUWiwHsxalX4RMMqG9WSNK1MrkiUBjLuo33
8SScO+9Vg8B+Wv7M/BlYAsV3YGfOMkaFL+yaLUf18gLIaq4LjLUvFZHmwXH6gr+13RW1R5bB4AMA
6kBb996zQXvAax14zJZ8Cfi2mqw3bHrRFrArlDxX3BomN6S9wnwTmI62Vm5hr7CiqC0NqTVsMdsn
ndfIR9hMxqm08SgAEJAPHvslqwPnmHfhSahcvkxjLm/zz/TONl4Eq/itwocbNgfmJ/1JtfEnsFlx
jzMfuoBW6qusnyuxSt9OMEy7JVVh/LbnpzSjFP1Dc2hMAZvtr1x7pDfVy93ryFjlmDTZNa6zV08z
SZKMOjh+kyIw4Siq2dy2upiF1+wwa38LZOfL3y8W+aq+9K9tTNquHtQG7bW4NfMXm2P4LXCXDk6s
Bbjl9DCh3gO9lzlj4FM1ZFelmZj1GRN1aawzKSvYitK5LsrXy01UM4IdPDcHV6U3uyyt7GXBTW/T
GnAeJhz5wKu2gyLYWBrQaumnXXILZcszka2BmDcPZ0yNzWyKgwmKx9zG3ydGDjlM4rofxM8+LYPf
RQKoqsAIoMzBPjulq9+aeb5riFfl2+Mv8l109F2sSrW/C6c+FFG/rLqmeLMbprh+bX86fW9tjPm1
Crv+24L/cWFH8/TqbpU58Rvz0Gls3jOOuWsLcy2BaW9rG6dKiiHJGjxUdhscomlG+CK5FrkqB4bW
JC8KFBkTKoApCE7pl9F9xeEkD0lH3WEU4nT0yvAKedQ5mHi742CvtdGEvzJ2tp6HJwL60HfWFuVS
GQVUyNZzqQ5sn1omNAffzO9DAvuj5eqA9rPE1ixXox4wufXnup2kH9ifEv1g0nzp7aFLDafMtrGS
hE9sKmrGBelLvLYdnnnnBPKfcdQ0F7KMDUNox9i5GJKBvFfRSfXcwO3ydSjT7ANp/kPjJXhS4dSf
aqOxGIZ34jM3+jfYXM6TXSkisyVPr+Z64rMNyhcKebPnIPS9o1B2tPr7593I26ZmVfzMVyUSjaAK
AuNdjhlLOf4h22NIGXE3rYqFJnP3LDmmDAo0kC6HhXRmnnxF88Okm1Th1K++g1xINGaZGfDL8wFO
DO9jGt5a+xHpwTYAhLrE82bv0iyIOVI0FI1XJk+XU+ebppUTFFg3vcRedUKXHQJnPnBmFwBYNtFh
Nwbfm6DEpYA58riuZrVcPpXTtBvPUdbiVzemliomOrwkTeRckrqGPAUkTbtgAuYljsLgNGEnxF92
L9yV7YslwCf9rS4a4wjjPOfDxoWDXfhOoBhxb4j7Ozk5pumC6EomgvhY2X4GATIyt/gm+UxMQ7Tu
9LxcyxiAfJczEat85W0dUYYvRja+Go6ePPujoDEEYpEdTe2aDBEFkAgJaCj02BSlzoXfaqt9xsR9
bPH/x0XG8Sxp0udSxdzDJpFuGg4bi0Zrq+2Yu9pZhaN2ljZXBbd3zJUMtGYh/bS+IneRjDI73MXV
mFEtCcHUanlCdE6/kQy851aE73zGVZi8R2xWT4y8jFWUMVtiWrFg5Q23g1cwM89SmiGH4aMLxIcT
Wtmqjt1Ha+reqWysF3aIaJsp41y7vP1rO2u3CFQJYW73rtTYHOKYRBNSDDNtsLm6gs2UJKQ0zYi+
ZlwrgLKoxOCMkRfPdG/nz6lJpyB8OH+q/jCrz7IZsYe9jvPfWC54yOBK8NiTCNWxPHrWb6igu7hy
vI1uzWSn9GFoxi/VTB8jcGIoZd3HNfWNL9SkrW5ihEpmnGnVTwsiV7QLcpmNpffRYaxb2hktUnz7
f5SL2zRqrmlDOadNlL+YTRIazNCFxiX0MIXiVPlV+BqzMJdZtp20plrB8cWk1t59jRC2iM1Pm8A1
eaGLj4hMLVbxg0GmoeyEQZufN2fbJF+qNXjEYkavK78hhdtg3H8w1PvUrcmgrzjNd3/t/z30U+Vd
k5TsoD93GiRNcaCxtEQKv/ZZkT6PsaRoE/PVVWQgSVAgbjTj8v8b9fCWyBy3KJDJpCSnbLkUuTvz
l34GB//9qdc4pNt6ehMKpG+f5N6N0pp9ibyERWDctzGbdFQZ9nHoQ7UywwG3gCGo2ytFxX5ZpFsw
uJu/dHY30K21FVFYMOFY2iaVByM3uavGa54NqKRH2JWUfNJS2BqxhwGoByLjvSpG2F9zWqgbK2hc
U6YdQpdYbxnX7xYm6FNde6cciMKj7BBRWosqjOzaMtI/pEpGh1FgNQmJ8umqfUEmIGQe9MGalZlP
WUHJeV+N5D2TAGxISt9ATFT8LcsmalQ16d9zXOAbE1fhoiwyfWO28Fg6ZdrX0ZmAsFT4yvze5Ljs
mvfM1vZkOY3z31+KnLS4QqtcRt0uStPuImUaXxlYkLcQ6ti4Ml0KapQ1q53OoRbL57GEZ2Cce9ew
vq0u+tQbXYGkTWhaTdUWAc97L0D/rWkw5rtOI27xdJSZFPA8jGhc2yVVtKE2i7GiWhhG8ivo8EL7
j3nnXDmQa5xKUNJSRu9WGOKO15Zd4P1UTH8XCbbUs6+B8SvCD71gdsyYCQe3B7MQNRMVtuDAgqjn
AJcMRm6HaRIhBmvZ2XD7DVmSgTeQuzSxWBuIHqAU8S8Kv3ifXmVWojWXNal/HYUsaeyUxgcQQTYd
kAWZ0cwxy6UN+wMvG8qzS22rJnG2kDRdpF3G6Cow/th6/ET439zaNCKgAnEbcbznMLLwVyaSgSqh
Me7k093PAmdd5dTNdjrN5fZwrGtxdsLgs8hJdZdxPEIWNFG+/MphzmMEgCTH/JA7zZc16v1LXXr+
tnCdHt9cvpGjfTax3v2GALADa239GehPLgYHiciUzWUKRj6AffWmQste2/45ovpiBWlfhEOEW3m2
34ksWwdGPl6nyh2OvWi+Gu52syIiP2Tv7M0Ia2iu3QZZpSfXxTLV9M9OYZD5TiimMiaT4vm2IthO
zv3qE00lShxl3/UQntqKnHSVR3wOJ2M3mxIWIoxwMdKSaoLKChwYbGGmfYJj4ENUeizkRMRzXwEt
rob5jDLdmLH/ggcI5SHINt6U/AnGi2OwWWFSiYFlcfZrsNEowu5+xT3XN+RuaECL4eNSnfFZ97Rx
/k/mzmQ5bmTLtr9SVnOkwR2NA2b17iD6lgwGe01gJCWi73t8/VtQ5quSlFk3352U1YRpTImKYABw
93PO3mvnIDLKBg2PPw20EGusQ8pf657c5FWO/8YwyNei0t51dmzucOmhLe+c+oZ+jL7Qck8cRwb0
/K/oPDTaiyX7CI8eklFP2K9lBo8+I8b70pUgvopxOnQDKjNrxDJnR5wn3BruRu6huTZBMK8tjj+Y
bbjzex+vRROASYLtbbIGl/3V9oXHSWgqlxXCoF00+O0qFp2+IY0hZUJAoIVBnaOT23QZg/AtLOxn
hceBc5xSW9Gr5NEV7WM7Zv6HwO4YaN4Hff+etJTOfYSqeN9gpcpI4N7znKe3IebS1m2QuPVAlZBx
HIb6ckIYmdvRs2GEwy3i6bekax6bFnOXWycRCieRnWKcPJGncbKpM3R+nbux2yo+axTLq7xpXpvI
STdJ4UZ4jtLgFFrRa0RX4Do1kuRusuLwizJuMDiF7EcljXtHawa0xYTXF5EjV7RomMbO2QYo6S9m
3SePRSlWpejEPseIj5a7vgkZx0KIxU1ZK9EjeyPojpvaPQ0t+tEEX4NS9mNm2RkkyzbahDrcL8+V
6UGfayuGMxhCKZsORm2s3TbrLmqbIOWDVsVIRPln+F4042mHbdMYEGTSc5yz0bSZ3T6yUkrxIQ8P
orgn9MM7OMj2bcjTx4y7t9A7/fz9izGifonqO9edNJTeqK0yb0+uXl/I4JxwjNzii70fa7bIiGzE
P774cAHrsieMm2h2hPRSnjH3rjzjg5onAEgawI1pIcpnlVWckt4A3MvCNlAtWDr7c8TGfeIQ+Mxv
pVNT89YGUBZFhaUuhGLSOWpZdSOlmT3eBXk1IPabegbItbUDluZhuk7ImeR+3odJbdPbNxBTAJDE
FQp1MyjamPYGXY9CCYqCiq7rKHWeL6wt92nMMtZZij81dXKylHFJmJJtJ7Irb22GLaxM6y4Ontsx
DS7DMASXtuSq5ZY4VFFzRtqqP6Agj+6wWyNSrYEQOom2/H4AiGrLXIEQfhvJw9qXKe9myBF/e9OU
rcbJtLY+9dZZ67otB8utE6bWK46sReb6BysMzyDhmn0AfnkJKpiTuzEH/cSRzzkUO5/4HMx8BKJD
7ZhMDPZyomvXLTUZSmi6Am5DTN0E9mLv4x65kI5mLvRSvUkV2Au8ZvYJkE+y9gbA9+RKmMtc79Fl
eZzj0OGbF1FoX1qZRZvBAVU2khN37/Xo7Zn6XggBPQfC7zlx+A1JcRV5RDJnoIMRF8pyhygRCGnU
4EPvIh9aQkxG69QeGhOPT9UHMJfDaDgTceDP0cAerVamS+zaN35t03hB+b6uo1cvToJ7B1cyPvdo
j+NTLNuyM1AnMqoi+zFgeSoOPIDVDG+IAGLoyQ7P5yamaXJINLSlshx2kyD0zvG79sHN+u82UPAR
c/9fL7T3nGwtPpd+2sBIt9dePdF3x8py0I2wIt+liWFAjkQN6vExjA3rNI7aM/2QZEub5hWGz/AQ
SUxgcVwwldDJ3OV5T/a9aUMaHBmDTLI54STgQBGB0EJ8RrAUmtU9qZrdnhyqZKPGBrq2yS6Ef4Qc
m769SauafQPq9Dr3nWI959jUURKeVA+E2GdMPQ7NjRUN5J0FW1MGzcmZ2jOPJ2BYH+f9YA/RSyNw
a+lqh53X2fWB+TIkAw4jMZN0tS+O2z3RB7QXDacyf9Cf4Np8yXyx7HLjoZpLJRQ648Yua3FutgBl
2ycM+e+mbRw7AipuyRLTNvT/zwLW1VITJry+FgmnSMWwMSKOO7B0ey5Ab53Swdy7itFDGDMzBF18
W0gnv1Wu/VCGXnuTU2oiR7eeA53dFZojz6Mh3GUth3dbiOJK3lBxtbUQ07cpD7nPyTfLMJka9adv
hvNkMO8vZaOR3WJrt5hDu7n5gPbL9JMtgm3/oMVyYU75bcVncC5bsPu16WIo7I9j3PRHZ+qB9FsI
Vd3vbr6Yh9jsUUymnY8+ZgrKW6eR5oEuVrrR3IjECiuNEftY5HR7evUQDW6zLR0HZHW+Sol3xx3V
EVmhy3rJukHjkVJoZ5VhQ/0d3oVaFF3L2uSsWY/ZM9mMeNFT4zUvwcy0nrGy7faLY9MnnVPOlSTr
TCE4n3CsKtvfGkZ/z3DqQSc/MBrTB8ef5fENEyP1UpmGWERleiUsZQ2FGQlRJ/k3Gfb2ZfRScv8g
BEei6IYzRT891+QBLMjUZcFpz3QhMrTx4lHCOcGfsyDkwbkhbmtFN9xEJUywjK6PhKpRcteVvepg
FzIq7rq1WXeUvmjGFo0TEU5qhf7pAlQpvKgkeEl7Yo9KemJKYIBoJ3ofPEEFfkzORK00t1WgoI5m
xkcMxP1QEt2lHAYIcTqcetU+pX5Y4oFuPjnHnEok7Y0MfM5OBdaSHuQFFC9tzsxG1v+1gBeOpuqt
ddPkJmWRMZMEyFffwMwyKrlMHbfGtsGRBYPYMKTxk+EbZ08ftj2wfz0bb4TuXFzIGSQGDySlkRfi
Gc29URhPWO+DhS1brNkJR4ggGl8TqKQyT/BeSe+16ExmYrV6RFmGEhsngO8bYCpgnqQF82tc2hJ9
KyETHfck7RcWl2pOZxMW6UkOnfVVYZA+rSV0DV3yIltN3Eicsx6iTrwB7couaozCCZSuQRy0kmFN
HDvDE55va1lhLr8acY5+cqD8ywxFAoGrSpDG2JuciHIkH76O7H1nKFH1uY0SpnBjdNLQ4L5gtXyP
Ks7RXmeiLUVfvFZz/yconXprd8TcIysnNwK36Ro9dXvLzVGfkM2cMQR3D1Oo39DWPZBhb12Akd7b
TEPWDvPhZZKW7a7sUXPl5JTQMU/x+nl1grNyxmBEIr2zdGPnSPcV3WpwAfPcH0xZfyFp47HCRYF2
Q7v3DdyVMXKEzSSwsbhmU6OHM7LrYNvXove8m2IKApL4hnsyjw1o251PQ0WnLFH6heKMTakdGWfW
jJiEOa4xqTmX0aiK/Uh/cZHjcSCDNeIn4/yBPqa+zopv4QRWmBwcg6hGJSa6J8J4YVj1Sl78rhba
MnfeXI9+0GA9xX50pvbdgLS41kk7e1nRa5rvJT2OgbRuVOtkPBuQDizfx97WE/fr0KMM7I5hMJ+3
QRhokfq3neZkh8gwLnhCNOLxcCKlCr5d7forSIn5EQV1uyUk770lPOMosL0uATqhvdDLU+PlgvZi
Q2y5xbCqjliEKl6GDNixZD1U08pOXLKnDMykaZA6q0GzVoEsKvx+aMA53tCR6WIiPtoFx6YKWK22
MAFCkJ4BQmYn1rQbaRyH7SHwg2rptNMqrkd6b7ar3WpRd18VaHzEyERe0AkkbiYADdfFb0nFvp4g
bAkLxzozjoKEI9hycVRdjSYhMQKfkEjpqHdNj5EKPYeq6MWMfnKmqWRLDVOx9Vro6fskUYxrZC3V
9Eu6yI0oCQqaQQTCOxR5gNYQZORXmE20PkZ5pi/Yw2XotF0XcP6OGn460785o+4eTU1eREsyldPV
DYwFUj2lbhynvm93zFZ72HnudJJCRUfHEjj1IPsFWYzcE2vM1p4R63aV28zn0GWOwbdwFNlDYOjv
qH1a+MxMXOMS6lVjs9tKK6mfNAHctuose1eWeAOJPnVP+M/WErgL5WjmrM1OzsFmxMLWcOeOikMZ
hY638+djbt/RdAFqtwZvHDxM2YtJqpQskTpbdm7dIF62eDOEayiY+zZRIdvU0DTwFzQN/alQhJDb
w27Ad3lpCSquMXse4P0eDNa5jUvXC7qCOMpR878VyXTlRWgDEMeyaM08uXJWvwmjG2wH9RT5r8Pc
dE8iZTz1ccHGCmUPY/fw1UKi0JjhsY0GC96Dw7C9NM4RytIzHf98PWQx3FoesxsUXXd26YYrWyuJ
p6XIT8qkgsSIWtWOo43jshUxu1+IuB34LZqdLtqnCCXGovTaq0X+kDYy3dZt51GbsPgyRoqgPnDb
OjzOzUhOiCbLhY88dt1U7XuocibxVBtKljxHg37tRfJUE2Ua280nIkas3qiog/LrFHKO9hXF/kgp
EprtHm4dQcb54BD/jTfIZsHPR9aFaJLfgjj4lg5zZTZEh0IRo9pxYmjEGCxqo2ATqvznylVI00mG
k+Ys4moTZ9GICe5YRB5YkTX9njozPtZDO+MJi6OZ4EGFSmKuO5fwUZ1j4iqD233jtOS+PtNkJuC4
xk6L7fejOJODdi47vGYy/aJX+rXJIxwK2KE8pGmdVpur0L+wKcA677t4AUGeeHh74zPcQ+lTkxTt
yZOGd0QHfcqxBBXEFHvc78FXDt10wDMUIXZgIXOkbVlISU/XfVW69eihF5yU/TEE48kDg88xOC4W
WkhCfF7QuYqUSm9yVRIHLgAb6is1tPd4eKhEE/+q6Wm/95lMch8zRlZ4fkGbYVJU49GYOTnVrIxp
6/jIHqvd9K71IZ1K27r9ARd4e1tFgJs9oPluf0XQYp1dubUjcGruNIcB1ZV/KrX8Vg9rdShoAoAk
aJ88RuhDo4JtL7kMNO3Pqb0fo+gskFHh7aDL5RDNCgxhiToPf5iwCVuwETaEvbYcY+OWmSo4kuQE
0R+iGu3xBb6bDTiZI2nbb05Qbu1c8DGTY95HJxRnGmIrDzCbPUU7yK6cZFAOPiQYXJzsJfTce6PW
h9sInMDRNXWO9z1Bhs2UfFE57dXAbV/UBM2Q++plDFoUfdSz+L2YbrbKPVQWrYZA6tgQqXq3mSPJ
OlM4tuMqvEJcfx0glZ1Mrj4VcHfkhHwALLMLDYzMRPo+qKDkUlsdt6QPMomCam6Y1TuXfLdgYJKm
DR5MCK7SRNoaO9g6cHh9zfQIBAM4FDjUFACIT7ztGz/LP12Ub3iEu+VAChM94VhuijH80NXWMdJz
bzLhIRBprUMeAci66GX2lMxasSZnYBw43XbwWl4MrStHIZUfqoRcrCa3QeuSSbHMZBfcIcRtFsFI
vomSOEmh36xhHdgL9JyYTkBLrSyz4CjVdsNSmS3JDWRl81tG74WBeayizbUFyRuSnOuZ16l8myyU
ZiInwQVJ5nvcPowoBPahkz2g++CG9t6Ej32bs8hKQ+T/JQwYOXBKQZB8IFDn4lI6X0eShFaNllWP
EA72Y14/RLHdvsvSOg0ywuGvQ4cCrJGtiPdCVo/Va7D05CyA/wQ5BkxaRPvWNF7GMnP37HLR2uuA
1nsuNa4DVmLBfMCaDamkyMfhi5ZKlqp2YNoFmTExEzRZbBVOJC96/wk/biWqZqtiUjcdTEULRAxv
mUXjr7O/iNJFbh9mFY1EnSdQxNvENgg2xZJqJIhKTUGA76TpjJiJsW3IaE4HDY1ciXMMoPNjPhkR
M1e6PS1IEzJ9iGx0g2SjB842DRHetSAYMtLSMsMjGyWWt/pKD0yWxbDITzVNau5eep9p/kA37r7r
kDGZPusS40sw9woIEbC1r1m6MupWbjkrfGo9hz2dFjJZTsGyY7tcwrMZ9WNTdSaN/LhYOUX4BqbX
BR9RMMYqUWUAihiWXUZeeeDR+gAQHObZY1r63rZKtjoNPEzSKCSY2jZTMEDE775BS3yYXMTYgpEw
5La1S9l65GYZF7WzQwCLMVxWG6eqnlzRnHyoJys0mYAdOHEMZJk7+YDZH4XFIs3OekR0AFeO3B9L
PKcsDPnovTafmme8VnnJdbCQ3wa5fRfay5b6ZZOF2hcZIladDYrU2rBdCgqk0nO+D3AfR5cq1fmA
UwXnKdGX4HnJh2fA0d1oDR+kzzg7yWsIuvXksVNHT72FpatqoTuVpGbWmcVAJ559X+1ea7pHPST+
MR3aN38O1jDozDV5/Ypy0CCvYoGs78wkrFv+YDG4/G6B+jdCwEhCzZr6//y7wILwk7HIdm0XUxTo
PF13lW3Pqv4fVPs0erGFFc3EHLYmeEKSI5QMytlgUQGRC24vsMWqgyoWlTCCCMNIaDLkzx4iLoJ4
2r+xOYlfjVq2q3RjJqa7RHpIYcxv94e3I0ORTwB6hm1u0hWL0O70fU4c80QYmE9bfm2W8TcGX2wW
IvxiNtq5KJ18q9X2N5VpLmyQgks3PNqVxy0pxepvPq5fkenz+8PaIL67LVz2gp/fX2FZtNHTetoO
pP8sYXPou8L0sp2jQCz2cOs2Ad2+hV1El4bpQzwW9cuo3mWEFdfphpId3VpnfdUjGeCO/J+11swe
ng+whlWIdLL+x3/84emZnSo/fbP+7lC5a79V4/Vb3SbNP/6Dn0QdM//N/98//MPn8jeuGTwrUiqD
y/Dfg/hv3vy35C37+qN15r9+7nf3jGv9JqXNHS507nfMLhjofnfPuMZvhiFNm6sKOtORDhT8/+ee
sX9z+Z8u26c0YQqZ/NAf7hlp/SboHXKXSsO2FO/xX3HPfP+FfnwMHd2mi0fdglPHcpT+/TH94b6P
40blRg17ia6scW4EsTU0Qfww0Z6NAi6TLUu1L5jvPGcmpgCihLbRRHgt535z3UeGt9a18eihjl+I
Pp5WCajERRa639BJ+PSZ5ZW9TLIMOR8GMPZF63MYF6Bg4jjZ5UaUfng2QWwl/yQcXwLvwDD2OV3j
0uuZ3kfs/65uzqBC9Lphajd7S3mvONFI9lBgxDiUv016hb0FxubCbFEkprhKIE5mUZ7sSx/IIb7a
zHLHI/5MTiv1MUk0WDbBIwM7+AQVEIl7+uGA7yK1qwcYN53gwA4IfGcZNjOvgOZYBVN+jf+oWmRT
jcM/bAktmGAqFTMZMPFb6JHoyOm2eyENIi0GYOoE1pkVWjF1hpHhqVBtOPa/+VMczuz1udz2weya
gbbwvSZFBuzYO3BZqAyDXjvCrBNHG/tHaFQa53cTmpwNQI4G+sGp4v4gFYQhzsckScUTCCVXQ/MV
qeBYz+ndWGqNeFBPg2iKE8lnBbbwOrxNhYDu1vlfA0ECaMvsFGGZudJ9+HCRAxWwa+pVKOrxoLzb
OOW6tl5iX4eMfhZIc4JYXdTM7K1pSvU+opiok0+7ClHQ5to+5glfxVX5EKYAshgC7mNiXLOiebYG
+6YYmpPHxYz1jgCeCX1brmPKCJwHbfYymRJMbVXHdyONAFMd/anZebUVQ0VrD4PhPZiy2VHUr8aw
RSrOKRwsJ8vEAKU4JseVmXMW8g2aHrqAuDqLsv0KXB1qd+iFR+F1oGDSljraTBVOGABCeWx4zPPN
GOP2CNQ03RSp8cSshcaETjPRLaNyoRe32egJ8iBxqZil+eraBUQsMGrPVR6gzG+Bc6Tzt2Y83PgN
SpVY29mNzmitOYVOSSIoOHIiumhHWiXJgepq5YBgNeex51IfzaY7grIm2rDS8HrYbrXJnfDriEF2
Y3R+hbw/utoDcx8YW9haMJqE4W0zsprXNeIINJYqgKiOqPczsov43vIdpsH5p6ZES09F+Vus/+Bl
J3hWNQymrLJbppmAv2rxGvfK3s9TN83pGkiUGQqfsrnNawS3mKwiDaRSa5MWn1v2KbCexqLTrj30
SCS+cbmb8vasdD9bwL8VjyXejmgsxAbUGH3XoOfOurNnCsGUgVgyZs6lN1b3XhB2B1lpvJ8GXk0l
iV4CvAs9uiKVETJeNMtrq6TcJJX9HgWac5YDpxtbpOEmjcVnopyWkMZsSTc43hlexbgDpd+im2CA
whzeBqmdAc4hD4LOFG3IHgl2RJM2hvRumF+STLsdxKfsnFXPqfnDs+bIsWyrUppCKu5sFsGmwXkP
CLZHfQeiSe+2oIuyUwvvdM/o5KX4nmltReeizb1NRqbrbvKw701+kCJK197T0a0XOL7GpcxORFZr
O/qVI+BS8DX4Sy6RHb86BRoLLCngdA1118mcaWC11GudVnsl4FO1BLwjWjqAokMgpiwcWXhpTYgB
TBdpCI9ImMuPxMIhZBuUa3XcLOC2RttxrHf07nc0ve8TDJx7b9KXc5V8i2tmbaT5NVa23EKqOkYJ
DGRNZslylKQbSRSs5G1A+itVhShvJNo4egsH/xnqVoyKCPCRoKu3lOmQb1s9XPekT9JgWuoVbR4L
w/iW7E5FX8Wp+bwoAyvtZHbZR53r0bK2ys/aT1cVLXN64f1wF7JLLcLmPeZoRgPZUkyhCCLUM3tl
xnA0O2IQgWW/alP6rbNDb23mhrUsHQPH2rSuWi5XLTgJeZGHURusKsYu6jEYW2ZrPMz/dWI2MqJi
2xWj/IWFQXGXjOLdMeEvWa0PdlAvtiUoT3JXv+WJcrc2vqkFFB6X86Cj9q6tzD3cshKPG/b3Lt+7
su1fx/iCnil+BEH9BT+buBWW8Q1mNtpfgqo+AuICuYUN/YTExVt0gvgVeqt7mjvyfsRwe85RldsG
gjQG8vobDl16NS1q8SjlN1RxHe98F/hBJ29927+tZzNVrZSGuoAvkxX7LNt0puJugu2JeOCW6Vu+
8gnXRMbU8+38pU0U/K14vK2NUi4kioB7nHPpJlUyPoWy3HMDwqnWimHlBJP2NnmMHMPsA3Una1Zr
NjeZipwlM4D7QVrOwYwJmA9FSoO6rLSVibP7LkyQW+VO+TpRHmIJG8HDQWwdwJIyyU9DDgZuDE51
sEjXaaKUTpHvpdY5b0n/yWOyc5t6U8Wl9lWbh5cp3IR7TcNmDx0D6Is9lGcDcdZa4qQ4SBeNFusU
F773pg1G4+7digmRGLKtW/rNfTZSEspmtK91Fw8rs/PEwSu66Ajcz7pFVdzYRXdbuAWtcoctN606
cnMQQFsl0pigMarVaPQ0m8M8OVZu2awsZ6i+pIl+NfK+vUeD2eJFi87f9xYvyKIjo9LoKLH4HehV
oHoergCN7GOaDls6CNW8BhnRwULrCt9vzM03LSO7zhzJdfAt52TaUq5ZH5vbNIdGWFqNiSS7rleU
m8XZMiW3CAaLO59Rvq5bwyf4W4SjjJvIlPPmZp5X0l6hhgH6HjLZ1sptXaavdk24H6Ffe7QB+6HI
SVB1DeyykSmuKulWIQetKCzMB5im4GgIUIByl3m0UMqWx9OFPFB7OD9SG+WZ2WTjXZHXZ/Lagmdu
4rOpTQWiwdA400QYyNPjsntRzqAvQd8EAgFFLLNudiol7tIAkzTBH2zsWegcw6k6O3HlbOmPFezD
OcLG2MYE1iZ3I8fio68CEokVxV/ij9Md8ljCQzqjYqWu3Y1VZdFpSkd0FJVhLWIULWfQLxs2mODW
DwhBSLXhEhLut0ilKrcz+yc0a+MGTEN5oxpKeQm0nvhFT7/Pa5vVf46yQ5JQ06GIpwdkWz7xy557
LbwKaSRPz13N4VVvZ3BClvsnW65SREPbyEU3JYMJDn0JXIHRAks4tMnGtXcy9noIoF25zLJnezJK
RrHmiVEpTp1zEvQ32QQoa55oGwn9GAyLS0jO74ldHHTVpovcIfzP9ghvLUumiTklXT9k07KDWLxw
tRxDao9Xsh1mSCkKEghlWAIyhIGNemRG1IPiJn1XH6AS5lsDGwoedt3Z+dgBQ91/H62Oo3qV7OPO
Ia4CWnEFqj5oOPv5dXyva2Kbivwmbd5wp712FsNGrk+b0rCpAiznKnAueAfukfhMh6YAd5MysF54
QbJWQ/aV+XRMxKmHrXow79Cvpwsz1sBr9ESKVshoaAbdc5h5zkPjoezCjZmRlG7h/Gqiccc0CgnJ
iESphcYEbXumqy+rIkuh0pMwafbBHl8T2OKAEGRppnja6BClTLQSu+LnW4ibwtGh4DYDOOJYJTu/
rD4o5ROouVpCIDOyBaBtiGGEyNZ4ZOo16SXq2lc01qNtGOj5J3jyDzGQ4F2OnrNCH+ydEVP+z5bR
P1bR/9h+y2e8Q/29mP7P4vr3cvo/v/3fUWsb6DoA4/z3hfYzetF/W3zLKLd/rLX/+Lk/Cm39N2pZ
1zYlYMifCm3H+o1ZsgTCaaMycdR/Jd5J9Rt+KUUInSL2TSnjhzpb/GaZ9ACoiZXjWMqU/0qd/Z1B
8SMHiILdcCUdAIu5Id2uGbPzQ5mtTM0vcdA6W1RWr2GanJWpPwy2tXOjAns6N7cPlVMS6s3ZEmvQ
fV7qfwPVseYW0S/vAe2MxJvnwN7gt/v5PURy8Ej2c0kIlST/FJb7qZR+BiU4D/jBaLofHaDpRS2B
SIAC2dRPCrvQehi7ftVFEHGz0tmNhrXGImkQxtNTcvo90fHBZNHwr9qF4xh7uwQ1aAh1OxbJp5UX
qE4neviGQSRRM+4cDCucwFDHcPSfbP7YrNJdJliTRMhYYar4wsmAYvpkyGxYI1fjZap0WSE7w0Lj
Txv2sgslU4gUhZJv5BymwlVvau8/3GN/1aL8c0/QMaUD+0ifsw9ptvz8gbk1k1IUN87W8syHqTsG
WpOiiNnpTQQdnCybEdA7h104Ywn7owadbx2AQlgy1z1BbEMJ4iY7KAPHXg9/Xyt+b2f91ZubMxJ/
vZqGsBjuSFuQpPjLm4sdPDQDJPuto7caIW/j2sEw7cjgQ/TOgwWTdykm0vKysmYEx1vUfO3hn39A
fwKvkCzJB0TfyHCJdHTnnuWPNzV3Bk6wiKi33NpZcf88AAdeAPN4JjPsgmO0YHuB2tnG6d90j//i
ylgGzSpuZkuaPDc/v3IlK6EPkePC2YOdSW4AObDDM2zJZNGDtltyg/5Ng3gGdf3ycbusBi59Mp3H
V/7y8EgvFqjbPPStAUKmMobVniXttUvDj3/5Q3UFvGAcicpyKAB+/tUsbeKTnp9S5SQfgE9WqRZ9
Ntx9HQgJTCiIKcQefsY/f1XxF4uDK7ANQPExLd3Sf3nZgVE/vkJTbbVUfQhl3CbA5fyxQLltvbSV
c2aYSaltk4IHu/Wfv7himf3Thzvr9w1keLZpOL9czlA45kSTQm3NAOayRgBiXRjlCiKRAxau9w49
pwRCnFTiIkujUtuNTRHC5T/p9WMYIq1vY2eDMfs+ovHGfGx47gQHzarOmfrMf79MCFYjERXLSuxU
Ww2BIB6wVUBjZe2aewFyeBt1ToXkBbINUgH8fRiyCanYcCKhDpvqYIlm8JnjrVwXtvkOBeIGj2q8
aRpQt7aIl2qkdpVkcB2hj56Av2ZUbh2VxYBNLImFsfdyKs+RiY6u69VCDul7nhgzgpBT+FhOl0EM
9DwJqIHVWh2ssUg3JMkjXzGmYMURHZdbVlLa6dhBDB5pJsKL0VPFupZKrAGlvDhD3WJHHMitykXy
N9fJ+Is1x7XoSbtSN50/P3Z9FkpmSaFCDxt/4sEARkrAaOhbxxRDYiq7i93ar84YfzH15LOTwxY5
5M7Mm8MY55fWJdkjLy74+XR2GIEXL1+5vf9Et1j64WdpLisBlC2OFGZsr7cA8zvLiVR1wiJM5F5j
DD8zu/zzm+8v73yX/R0cFboF6BY/P3BVNJqZ5ZHvh0zxICKP4SLOW7tqb8spJkRrEY5zGAQc7AWo
mtU/f/X5H/95WWH8xcGDBcmx7D/d+UER1L0buQ5plozjc3UBt3whReMBrtIXqvRzUPj13yyerCPz
NOvXl5W6+D5aQBY4jzl+XLlLVG2akjUPnIs8rU7rcxZ2G94I/KEy/VK5/TMKUBbTcC7LIlEuR8BP
O2n0a1N4N1g4UcJiM8vHhN5V65/Fqud+P+ko2eDplzZSb7ZmG6+KoTE3NWjAgU3C2AAfZx6hbjUT
z2Y/IqTubetGw2eMRJT2XZ8ZBz/OHpoay1DHHFD3EDsVrUggR3Cu1/OQurRXKGMYyQ/Ra6pDTylG
AgIK7YGRycM01duoDT/TDo6KGZBbH1XdlXksTIGYVKF0eJ7KDEpffcU8/RF22KAT/SPSYFRrG0vL
Nm3LCgG1cwkhimFksG8QbG8ZPpNQztAiq7aJi1dLg/JUAOk10wwMDGWkYyMZ59QjZllbRXK9SZd0
QW12apQ0kbiyadQZYdnhQHGH2WZy6Myj9ySnnjEFp5w7zBXP80mmKoaAyUPyBZYhe7jbExbgP8ue
iMFQTyFVDDoq1beccQVmrpLMMO0dMf616uMdE+X9gNeVD/pbBzdt4SvwVTqRSYuwQnnSvUQ1o+o5
nau101Pa61iOJeWPDNIvPSFPG1I4ww6bEZh8z6TvW3fPcHXDpd9y7kPmQd+NLliWfKbeTFdu1+2A
7bTZNR3X00rSjylq7104bLXAvtGPw9XOebXKm2ssgsHIYdMWhpk8QVIrgYade0Zx/L3kc+oQSPvd
1sCiJwoX9Ew2EbI0nFqrolUcMfbPwnLrhaNcB57z4A2sJ9Je9WQwYaOiZ1ORedly+MVXr73goNj5
PgtIGfP6ZsWtRB26lXrFSc1Xb6IsMQtxJEUk0byTDbRhYSYFy0NlGBVWvegfhrq5g9hM+oMgr7iA
r5WF/IOkKS44DjwYJoIY4dOxj/v4AyL2UwqzeKGb+WVomEgZ+tBzA/ITjBu4xuNXDbtEUbcHf7CR
YtKRpXvXr+g7IGQrAIRlXCendC/+iLhn6vNN4/jWMpFkxvVut3B9HoXcKnrSA0jBKJ2YCPbafmYh
DdcN364GEhvFycIthpBsxLKNH1q3zG9B2rh0W9k3Qp3nV3bakdZbuO3t6DVm3+LZI6VMZMEOUxUo
fAs5hOPsQO2Ui2RgCiEb/3G+YwSAIGI95SJU6jnvESoVzP8I7CE3CJPjUWk68cKj6taWh6e3sI2d
TuFGZ615BhWIyUzhvPBjYObEQ9edtgFRFK4TqRElN/shK4kAyR/9r5oRFct5rLo0Qlcy3Y6PWjSs
ZKIR+AaclvBJdlRWcOZu36PrOIZDCI1Kukr3fWm+1wEzv8ZDu2EN3Ua0CR18M1hqFWjzynK+mZBF
Qf+zzCQC3i5PU5LOrIWQuLPMm13o3MAcNZmsh1DmNIsHqSgudsMpvzVp6BqSI4VnEJ2kzE0ZkC1D
EBVw8pB2UCSWJuhNvYWC7ZKisSi04im0axykTPSWblFedKck+5ETHklElyDrn4FkfXhtcUmT2Zyi
p5euLk5ECMf/l6TzWG6cSZfoEyECrmC2BEFPiZRvbRBqqQVvCraAp5+DfzYT98ZMtCQSqPpM5snt
2qJNFQKtHtA6IbNOQ1oeRjd0+uBuASqh9K+mbQPbF29KEkjoINtk6g+1rr2TBg4IW2Fz4dfI+KPN
hkDj/+7WUhs5gCo6maJszg4vpBNJwg+Nj3ZY7U2L9rdp+GaKiYKpRufeSmZtMb/rIAAhCg/i/Nzg
E+/nbjNm2Lmmst8RI4LgHN/qZLRvq2Zhv+TMnur53WL7gqNHMmVkoTJiNaODIu8hRgc2rDu5HhAl
ocF830Sv7Igl/PXbNacj7d0NyPQS5VXjbetZYGvvio8WLx7LVVRQ9lx9Osz0dNFp6C3LVa+VP/DA
POGBN7b1spVghA6VB+CVvIAXLe7uVUO5Nq2nVMd/xD4vKtbPb4zMfjjhHCjVeBR18d34dDMT09ON
OTSQ0nlIuJgwgqMhazr9EDU2e5D5cUydvWlly6YZ2SyZdXZ3FevILJ4hHDgWmY2APsgd1IzyYvt9
F/hHHKsPLGNuTsRlG1FkUfxYh1qqrW6hlkWlY+bto4MeV2Ui8FJO04H87jxfV5OL++Y35Z34JBCv
xaM+Gca1MQmzmiWb7XpkMxDXA3h4NT9rhLJsjQbnqoYpIEAWMOGIMN6rFTwypuUPaYFPtl99zVby
p8qKFqUg3ugspr0yIcM7Zv1V+TxAfe9x/kfdKa3nJ2vEyGQZ5Y2S4rq44/ckJc4mZVzNSXvXc0wO
sTMeK+tJU3A0s44rczIlorrlmUAmOFKk7YRxTCwYH2pnlzekUygCbO4SHawa238Y8hhCHL7N3QRj
c1CSLSbvOxaRa1/HW5XD58g5Qv67YseRB2zNuUewtiBr9FdVG+HugCg4QXR2qzFicIINdS3jzLft
S1Vh/vMRBxYmmuDRo9JZT3RXi1CAGTxi/Uyo4hrtmbccEQAAcCVo4yVnpTFNaAFF4vhnLGwXm9Rl
HQimdO0DlioIiuD2q8ZvLzOZ6v+vYEZ+0SbGkLQo/hi7bk+j3jzbMUMMMU8EQXYf2chHkaX8HcJ6
LjCrbJoy8jbOgg+OtKrHWjPOC77mgOQud+c0DSgR9vfK5p9mFflP742nyMt+Y4us0CbjpPVYwY+K
utqxH1n4X5Kcfy9NxyjwWyzLBnlqgZXwU8lAe25r7SJsEngZnt34idGUBojFgYxU+MxG5Ow8XibS
bc3ZsI17bRy8waJvkr0ZaJPXPHiN9d7xnW2RnXVBEZcHEo7KpyE2MXo6+DpS2926nXt0UQDcrJ6x
K+VUvJcyqVlTsPojcEkj91f9HVtIBpMBh7+sppMoMrlnldJvnDx/b0ZmV1q1glMTXJLGXBxKWyNg
FZZ2neWfzUOWZyRq1aSijtSM/w3X9ILrvsNtRGMY85pN/X407Ud6tr1H7NdZ1tWHIbXsFrvNQ2G/
J4ykTj15XdjwV9KrHpDSbrFPpPdblHwoDJkc7eyUO+kzS0vgYX1CgKqZHWmZEd6Z3rWIMzMoAEmz
2u4fTUIfq6hOjnzTBBVSN+/gsO8sY5z3o9T70xgxEMSqNtAucZjnlLdOHrpJgSgV6TlCEgTqiH33
muMX1F4N5P2pBLFZ/KQYcDZaBQWe2O+9I4f3HC2VxmuUWeDxmMbEfnXjjdsjcB7Ytk37ieQHIzJu
aLiNLV/CP41IyG52NzsGKw3KOxgSzXzL7fp9qHWocIu2alitsPOhuSvG9Q3O47jAeuDHYmubzPet
sqXccsdtN5mAQVV/h4J6S6y5p3RdYx/F+2It54ZVaZSuY8IrK0IAP6LDTex3t5nKBtILh78ZTIin
Ax9mYkCyS7of+NXFGhY8rCM3FNQ29dPRnbniY7ONAcr3j0JSLGWc4KbmidCANNP9st3RSYGmtatX
gXuboLCMLcikclb3so0RlSYXqyXTQ6sID5kL72UqZgesQcahha+4Izi0G6zi0C5vrdc715osdfY7
gP+rxg3N6Qp57tCtOVi6TSJNC6yPDVOo+3O/raV90DLx5tBYY0w2Xsk7O9je/HfJMI/6oG+23ti0
gRTTZZj0f5Pz0jtWdHRSG+IVHuG5JAlH94GAlM2uKvpzYpH111T3aFpdQmXyt+jZeOudf/ZdvBOo
tcglY+luRazBYu1mESoRGDpHqF0vJ8cx3/SazsON+ZSWdLeAYsltbIAJf9SCB89CoLG1BBEmEZZI
9NfGwiwGv5+WpGsYH3qPVJB6ZujXRd9WP54iF6w0k6uBvReAz30icHBDWtMuRfkM9wvc/kBWCkYB
F423xRKV8rS9LY66zOwX8SRoL7PwNrTE+DEECe5+Y/5IuCjg3aMLLjU3sHySSnsZ+horG6ZV+ATs
5WzK+lhwpVBik/OHm57E6rs7pi8TCORoZJzdPTfSHELDy4xwGj6nGNvkWLm7thlIQ4CqiiPsZdWt
J6t8P0pJMho87Z+Q5bemtZcEFzK115PnrVUSSmG+p+TLqNenxyfCJ2qyZxqCsHJgcPks3vIEHdI0
1Fi2vRJ7doSQAAL6xrNQ1IK+RPy99EBfY3MriFMwm4Hi1kwhHaNiwrfWbromLcNxAqJg+vULWa/P
tuHdhTRJgez9B/irgVbYA/vLiJZoLcsm1rtBDOnLj++ubzxnK5gHcy411sUa+w8Wak7A28ZASmYt
vZSzq9rJ2OKK+Ed+ugttlxJn6WB1mJUkTMdiDA+IgGzO5HUwwP6uLauvlnvVuf/anLS1gjgeqeu7
IiI6kndor0fedY4fBpvhW2pPcmfM8dbtF31voCTqjemDYO5pwmstkh3QOBujXAHz2aQAoc6MEMBu
UH+u/wWWtmarKo9E8NJ9KpTm7Y3EIxnbpg1LosSnVeD/qrXDArAMxzcozfjIBjJIaevxfiGFAsK/
ybL+rkUR4Xh/Fb6ukIOEEUV7phZB1qfR4Zvd/NP0EcUUEGjSYNYRhl254TQW24pzDhCZuemRW/NF
DnvgjVCTgFeMLBNlTY+7WD822RehRdSAO8KTnpNz4eOUs5qtPlOXV1X5Y/hHIrjzVchy0bMGvzup
E8v4oDNo2JRuAxKrHvDSUywLTM4+i3LygOMomNRbO/ISaliCSWw3yvmfreawLjXmgrb7JO3qh2XP
3hqNF8W2fDN37Ufman9lQlC3MxyBRgZ2xmjSTmGWgb/CmJjkm7FLnjHLPEpK97bVUcGtOSVQKekY
IZqpdghT+DsbMzBoUShp20NW87qmzaMtCcxB331YlLnv5RV4AurPhMa+cdObzYaoj1S0nyr6o3w+
wHSMtrDXWt4yUlCJTkoqH13lgBk4nX8jECl+buEVFwNWwKI40S3juTGwsHV+Twgzs4HexFY9EwFy
UAny2pZo3snIj0vCU2iB3zsNw3wt0iUK+EpyQgzFystQPpavI+/Le9mYxYE64I4dkssdt9HEmkC2
FzexCTYxY+5KewkFcYepz7yJayLue0YS8oBk5VB30z1Odcjnq65ulsdCF4+4tBlj9lCKCB/0sw+8
j69GomEXOzSeuvV43YIuoRgcbLAlSxSCkmfOJ1b2O4K9xqUhHIzAtY2vKZuQL2BK4SeiiBVY5An9
xXWhvoek/pdgXZ5yvFz98M3uAKUcorS+b7+lIMOSlxhuWOpt6oVg2Bn74SRW85CB44YQy20XNWQb
RmtA9JIByG/Lvy6NhEOeNMKB+p+kN8HdTg1GHOVZLT4db0rP763sQxvPcGcDilWrCQe/fCBd/aMv
faK1dC9oc0FHEa30QyLWhFA7fLUoFrD0bienQUP8h2VDSgKYIKoU/ktW4WJJbLJ0jIgegpRTx4lD
Jp67NFtCQCVMmVKcGNIVJ+WSnOqafNcSkx4rfeI5W04mR0FZ8YttM+b+yWocfWumiJYruRy7rnz0
bRK6KPI2zPLCxvWuysHAnfYkSuN89SXUWrf/9L/nCAGWvez7adyKaPgenoxiYYIUc7635FYsaf5R
2B2WzLzm7iMNYyMmP8fCVT34fXWLDDsG4z0SLmDfpXjAWaJX7a7HZxCUWoFoLfa4bCVGYslH4nDu
kBbKTLJePoYiv1vJAobRtT7Tpd5X1YL1bsQcqswvE/FfUOUVEJoKVQ+0CHfu6jBBUJGVJj6RXpyH
ShKdS9CuHPHI6+COrT66jz46yKawSNeY04+C0dgeF2Ia9Lr+ntUf8MIJSGOyoLFBYo15Hc0cLZWM
iLMm4Hheme/2SkHtBReD39A4d4TNDnp8rJ/i2rqSSllQQBHdHefuZ9qmNSZG/8WDknKZam6sbNYP
uHd0LsFk8bSd0/ETe4N6lqX0flm5sWYM2TChaB6VhaRJU3dCgaGS58WDkyJVUsWLZDh59/nRIJ41
iCE1ks64DRAYRXuAbsmWPDHoObEdNHCIgsnjxlSTShCMGyQJBQSJ65wyzHxjkX1GXm+jQ+62JMDv
WWHB4850e2skxLAUqnhNEGImNgpm0DVhvkjsNL4jaUZyjgaFe4glMKmU+hqqql+V1VL7Nt438abq
DUqn2jgc86HH5BGwcs/KKkallNlY9JnDXMlHlMe6iD9L4NhhRrNcaib+YlVj1LZZEEdYaIeMmGZ7
MJptgZnyXOn6RbjDfKau946d2zcbp/piFXQQVeO9ymlEnpwMh0L30iBnLH+UtccJv2jxwSOBdpbj
nuTkFpCxe6SRYK6AfwlN7cwP0DFjTkbsvfgRTF00X4whKwT52LjBOqXWpkAUcRiU9ZMqyt3OEldL
7x+0hxx94GHRx590as1d5npRuFSPbjM8wB1LgiEjgggyjbykNLo0gisGvOEgzUmGcKrVBog5Shbv
ejQwKxaNA8UBoWAh3MCPzZ+Orcdkz9s8GZGQ8ungpgprG6WalZ/YXrtIn5DxuJYu94NlXovpbIzR
3nCiLszhBtZ1/2rGbXtylcuCbEAfyMe3ltD7dhiijeycBlmyPM6Lelq6AniajyZKy1zqXPfpv4Jg
6ccXvRt0BHnZr7NATtRatg7MrVgYlANTGIH6mElcIUYXhxWw/XwJ5toURz9BGegvh6lM4jCyBRok
BM1y1tlstNZTlYtPg9XXIba+7J6+OSEmozJhI+hViWGSMX+Lnsleez/NqP8MTv+RkZNYRUa/BUML
GKP9ML3+NdMF/Pm0JC1RfCifA6kjdCeIoqreDn0tQ7uPuV1tJvEu+04CqZFMcoEwL31OBpp17Owz
1+URRzZBvc3wBH9eMTXO35VT9eEMSwrfr3ag1ATfnwfzgmNSUKBOzpUFIIuMSNuBgf6NXPKYGXlf
HF6HHcuSPBhy8Q///ouTU8246VMSdwhLGmyPXYCQsgwQJ7eMpJO/LNN3qkRvgnRP29Q9sy/UDHk4
FNkzIuN15QrVEpPunyLKf1BVa8HSa0bopqi66/NoIkydqQgPFVrUAOAUmbu+8yXd7tUwdTvAWHNk
Bk1ICKb6uXXmvVAAU2sex877VOLxP5Qvn/02KZODtPvXBV/LPq2aI7IgpGoYJjTNo+CwEU6XJryO
vCWklhcOCH+Fh4ACrev5u+vMCRpme7tWJ/EwzfGL4WL0XMVFh7BUFZy/k0PH4XnPfjo96kVz63R0
8kU9GkHujfpxaWnZBhyAmm51p6i3yiOKuyBatCfLVPnG8qLbkFVVSEoF1i7etajTtswvbgl6zX2X
UR3xcnyvscpPFSXUTPhvMHSNtutLvBOioylN2/fSCAskn/yF7W89wGLqSFRuvb+5hISHKs7cSRdC
tuPZf20mJgFqOp5ztclT9HxQMDnG2bUMVL3CM9+XUi3bWRN9YMrywQSovXgAUy2d+aovmo+BCgB6
mvnIEH43lRzg6OqZa4m1BlWmvovhBzEajd5bDHdBm/LPQaf7o8HW2sS9A1x2JmdbNy58jzdr9IlA
NBL/7PkmmXeL5e5VGwVardYROlesiitQTTMbNv+jePZNPz7zhr64Y/HKxftX2LY65RZHoGeu+4Pa
Ecd4giJT6GA0e05vvK+rvkBHRKpeddkgkCooHeAKbmoT30pBKQigGbpJrPR9ZrZ7kb3U7mR/wNPn
jjWgPEbmuMu74tPUrb+sahTrnazbWH781lTGs+/Hj22CctiMpjCLSH7RZEFKaFztDWG/TB155q75
6/vja+NqiJSJHF2UALUEiRLkrfOLahdEbeUDt8qrT0z3gikAQsuSxWgyIJzH9dShlmxZu4V0nizn
OoKPSUZndiqAKi2sWucoYpUKXuHQEE3MC+LnuruJCwGUfenWQgMa0lKD0Jnr2+goTowJbNE4ts9m
kWD8ZkyRFox50T6c8Ggzc8A9kVqmu/+2KZJ3tK+rzUdsXH3Cwp4+DGl6Ek6EQ3nyrwRyHlMFC6x1
6ND8XgJ7ld23XVM1KsgnXILA9HK8jAsDAf7BazcXESGleB2qHGR2u8YPLPI94gzcewyTWq3YCWNF
WKGFNoYVmtCCkqAsDyez+3G6xdwqnaiynF7EcPN8C9AAuEoEwsIcraAjvGGwgqZARZ6kd9So5Zax
uRamrLyB3+ZXIzcf+jLN9iZ2sFyaL7nPPG+dtz/ExcJIfP1YhQ4hBkxoV6dE8zgvzjTumoRzjDz6
d42oi2MHepMhbIEB4D4kVOB51SryTh3OVyvmIh32pTs6u2TiO5yi6TiORM553fhbgfFG/EqWZ+Hr
DzyK9avtsbTGX7WQU7tjSDFvuy4niLvnqW1znT7Zke845L8JMHmXMYhMOVRvcTMitZ/KRy7mPGSJ
dctHOsvExWnVD9zcjWOqoG/L67hefZlGsHspviEOkgdiQx6s7oZJS+Ey0KL6Qygv5x2lGRsekrMT
fXxBMV0xVwYlAnk8d5C4GDMh4C6D+UBf1qA7BotxHjbr72jjodqUiaPhTbdfBCQpmAktGXnirR8F
oAzPwAhisILULi403gzHU8lq34q6T2GLH4opshHzkUjV+Y220xth3FiZp7FG9OIASPgXnDL60+jd
Ltfo6lw8EjN3KmeiU6kwSskpuQB8YADYdHu5PM5KHSej04PWTT88TeJVNEmpQKBpVMVxSKogRkDF
3HPJdyxwfKbmcqCJWewvkntfmpo/ODGX1yg2H71II5qhsP+ma4zHqLOva2oWmy6dJg/FbfabzykV
YewN707Mo10Bj54XhxRP/TQv2n4YialyHfcjGlrCftkE1HO10S3zkkgzD1Kr3tkQgJNp2LkDe32R
cekvqLJTv6XBbPCryA5fRKHZrwTwtkirqKtBSLALqOSH3lcwqFB4ipmheqV5n3pEsnU343SYPrls
0Tcg50gzmwWT6dF7FtlPGQ3XzK12yhAHFAWPlbV84sQgxcKC1UmcEqyL1Nin3UPro5ajjbPDUuvO
qtK55RFswFfhf91kJHAMzXPuaGQtNIgryaFtjwLF9kb01XnGk7WRlGgyQ7bgpQldGItI19Snwyr8
i8UaIOrHViDte9xB8PLbmlY0nb9AOjddRC4sQ3KpkbKcXUY0AptRCha35e/IR3I0KrI4c3S5VHPe
VeawCjJi1TfzSPKSQa4LzP3kG8owqoeWu6LCBVYIeY24Axidz2E8kjonF+IDgG+DN9OrV6FzfnZE
rUIxL/85BCyULlzRlkzXcEzZZ/YVt8nCPDdgA8MmrB9+bCKnXFvOFEdwjRbwUbh+so0O8wsnRbHa
nAI1uJcWlkBQS67thuoqH40ngwRQJ+EKH/yzGsx7k5E1zR5P9Bn6/ezOMkdsZr397Opqx1tlbPRc
8u2n0Z0MekvYD/0sjqZ4UcJ5ZxkEFJqQDX4oD/8UUZKCkumGXJ08U51jnbSc8lrkrnEYWJeGZPde
8CBSgBKQt4nGeRtV1d9kZESeoPzxs+WdCeHrRM10nfxDtfB9iynnla635mjf865Xz4P6MydQRuqx
uzkzI3ABAKfPo3LPFtA5pK32YEXZ55ho46k0HkEGuc8tYwhc7L/N2EFjtFSw6GTzRNaLOZXTyS3x
GCLR4xyzg2jUt2UsQluAnyD+K2Syhllyeq10mAzxukMwiczTi7PvjI/GRJnajgUWFZ1PWBxS562Q
PS4gcsO8mTo9WhdaLWToSneqndRQKKFAKvZGlLdhCtCvrUUWgGPg3dMzQjn6iQwxj8nvSAkOICCJ
4BQ1PDSbuHGpQ/OCFVAHW6lH6UC6NYG/1rzvhvpqwfrYEHnxz52yFbuF1y1zobssDWj7cnlw6vbB
HEaWgQx5esm1n7TlrpPaEHpFDXFojo8VKSb5SAtiMsgB4tNBZI1f9En0W6ca32TmphdDM9Mt3oib
pfYGfM02j8Mpl99m7LVHL/JrtBPTa65PCGtamh7fPQApPDZlf8E9m9Lo9aADGwOJjKje3C6+42b2
A8vV8dh6sFrQ0/JJs2KvrF9Nro/mMj+j7f2HyM/iYGi8sFcT0/rmtWI3ssut9GueFFINDCqFkbx4
M4WDkbOzGxSy78wvP5eBqwgjIFAfxsm1fjaFek7dbNmDFztopo+Z1pjRjQBKB629A0xfH9IGPLDz
5iDsKfEYt1H0ubQ2o+smQbeczgWxiXEYD+5ja5hvRZbKzVhw1eSRtWyXTDCX9bGLpQMRhjFzgTzm
aIhkjWxIWlRN23xNVLEsnj+XYgYQEnbd3C9HXhPB86h1zzkzbmav666ApAaTlYOZ25cYqgryGlKZ
R8/eTmxtMX1pO7tPHsyOf9dayV54T2VgDKjdeOJzUHtbQ3N/wWqd5tTCmTVDZG61hj4cCYHZe3Wg
SlRkmd0me66Xp8qKJWMYNyBkjymQs60N2W0WfpHNKI60MW6I4P2j1OKn0qnfXTjqqwmerS9c8SCa
ASFNdkMcxnL2s0SesPJrzCtnQlzdcVfp3YXtlv7AyBOcVUp7An6rdOLh9ttW2GBpFFEF1CHy0Hnj
tvOaTrdKo9S4bSMusYnlEhhRVLsujztjSFQTTe0FU9mys3Py1b9OCi8Dtw+fZTJEn0ttZj8tVqOz
a331ttrD/yebp7pbXN1CghiqOCdN2YwBKUmkMZb4vSxFLlUTBWwMFkpPZw5GG4CpXKK3WnQm00fG
NjZTW4wIv6Xo9s1c3nqVvKrOttBMeHJbyWs+kDqUAhvTtnp1HlCyBN7SQuVSS7vJiYJnj454hg6E
Ee2vjiE4dDrzgdJrr80QdrhgQX0uyVWUoHvlQjhKxubI/RD+GOI2rE+Tzp61aU4kQCxF+TlIPs08
rr9SncArQ8mw0zPBuma+Dbrx1MTtC6xYxKraeM6Yc0/uCOoIL1yir7Uhp3GxY4VHjco8Dpz5ssUf
99wIbTdF5NYoEEobE77SBmnh8zJPX/OglehXUJJETX9ryvaemtb7EPv7cuFSsXpwYtaIXcowHheo
cmXRzZteODfFiGfDvHFjRqsgiBzrAnxvYI4RORcOSxdrwQwfg3lI0JmJHEb2IiYcoWRV8MfhlPPg
ONW1tk1ITdgWU3EsmUeeEW/9uFPLZ5eoLhgb/MYlAK5y1PydVvxhkMWWsrtmlvjKCzZZhjSqI25a
jMq5wAtW/Yub6kyX+hV5zbXOfPiHFAYmV67rUOR76Z8+8Y9Kvk7TTDBew55ZVFB1K1rzskbatkcf
AYShB2aAxCmIGIEYpfaw6PaXS6FtZzc90fuznvS/ivMw6FX1PVh/PYbawEctBNFY1JxhNEI12TR9
JM8hvAAy4Gvux5CVX7N96OoWLRF0fzmWEx0PQYW6sadjtEPtPuOW29RTs68X3KRZ7v6ZCX3EXMoK
eNGsBacsOOKiA6c6ZV9FRvno6ego3JXr794de3ZOxrPD3JLNObXjNHQ7IMiBwH7/Ysp0QBLj31KW
q5sxZ2iYmfhwwZEzwT+Dbxt2asHT3fhveTn+1fqaqXbmn0f8tmEdgQGlEub0s98U+8djnDGcN+mv
s3gYTtjmQseS78VMCmDtL+920fwx+4knNu7gM/E6ZT1FfhfBDfOtIx+qdsma1WPkQcI0nXVPx9pJ
ouf1pjGMo+IVwwt23Vi9Gn7K/65Vc+BPdyMDndHb8mVImZIrv3xotV1pF8a54ugFFfqKfscPsMnT
0BLR6TbZaS5kfkQ29txlBsNym9cVUQoAC+RTdj/rJ215B1u1CqKDurzpoAp22VinF2gpPio019h6
AvMty52hUbAHwLEFqSKGp7P+yVL/p9hcYtM1txXAgto4mrD7sV0GREmgW43LkjAAOBUdPEN00KuC
IgIulGi7rjWGu6yzJ4PDQg6FySyG6YfT7azCvdHtfaiRuDs8bifcxKcSkh2zaxa3gHfrxqkvRi+f
osQ4qYQRyyIfIzuhsokm0FAGbR7aRD6fmVz6AW8jf2bS01n4ixOS3kXCAxcEeVehVecPOZ133bYE
6ZjadWCQExcEhk+07f5PP/xrSt99GLI0wEv1JJ2OuKVlG2XVc02mAoCSmBPb5xuqIncz+tF1FEQf
1exLx94gNjFhkzGkZ0h4C1MH2wir8SWVPCOjw3ypS46uLdzNtLR7Cl7Sa1cqgJuiws0r68sj7nyL
kov6Fgaf1J0fz7eYY3EIrwRXphd+diiSSN90nSBfDAY1XgD+H6b1dWeqUElSeEZz16besL4ggRjm
/C1SoGlMx80PpYs8RTofVP3NMxN4oiV8KG/pOgbUj0yXZMC2QxwHk6FGnDwykinPRZrlOw4rnRiF
/mDnvfaU1CJ9do2MrFda4wL9+yFy6JlYeZM8CjFZVQV7tISPrOCPO8WRekkm+boUvnHxapf9UFNN
CBnM5Wyt/0FAVHmsI+gTg+1fvXrwr5k5nOoKKk82Lb/YDtNj25TjYZzMvx5l2JnCDeSIRnqXL8hn
ogbTqA8wOmt4114U89RHNmxXwNf2KhIMtdm+5VyLO9nE87lCSHQuHfHeF3m7z8p6uSQ2nvIFvV6Q
FTUTQyu568WfZciRSXtKY2e1bLla/Z3tpOUmhaWMOtJ+mDty7xAp/DjRHRDwZ2/21ckB8C/a/B7r
Pp1N++0NHL+6vnq5R5YFZTahgYm6y5IYDFrz0eLRitygmTQPATJESjKI25ldqZ4D2MyFFcygigKN
KwS++pBeSo+JNkXTMYGxilDBDSO+Bkat9UumMQBlRG6HKa8T/D+/43TmY/jTzRDvy1mxE1TNNq7i
Dh18BcL8FtFsbEvhWSeGUwBdFDxhlX0pg9XWPBozwBznS8GRPqDHVZu5MblXUv0Kn9h9tEfx1KNM
jKseCvWfRHLWSh0u8ejgMWtrzp2xOZGQXW11JMdkTYGHjFHnbeH2OduhLj5tCt004UJGoE+oAQCf
tpqTSxk5O3DOzlYWlTzrjQrwfD4L9CSB0MynyYiIS1GQZo0Uxw2uAyJk5z7dKz+6cCjTUeP9o0lj
1Fk2CPbJTgh6l5+VuKwdW0V7OmT+q98ZxqUV5KkXo7YXHpoS057eJklcSQr7aqPHEBXwhyJ2cuhm
THC+VTZ3j1ZnEhlZQMUldMGsFmObATPcObi5gw46NLsw1OlJHvMb6WlgD39shdrMpH6qaubkPfVh
CJzy2OJICgjDZrZZng0hL6O1LCexztxgo18Mq2QKqpiNrAIvP8rCShCECBmv3EHcXm4NWbCmRJ2X
KX6jafC3SPV8yS0wQPyd09EnRm15ThMGkeZwSGb+8mSwyj3KmAMRmWyEIvXcQZ2C9pegsT6OJtVF
B62J+eF0tBfIsWo4WuzvshkDupiwp1Rmc2+LmYt3KA+l1pIni8FwQ0IZEiC2XbY/veI0Y87j5PGu
BP3GiV/K3QRgWNO7iF4j27WTovWxiNOLObYYeXViF7G83vBJI4zKOSVVd2AMzIRHIcjBLpqhEtIp
xYYS5WiqhU7Rb9vZIqqp+UcwO4ki6y7STIe7r6aSR4U065hkAkdwKnFHEhNk2+TbyuRbJLK8Jtmy
64c5BWJLK5G2dha2vX9c2OceFiuu92k9/W0He9ss5qtu5E8Ze4G9K5j4yYwsSvx1Z6NymON1MQWA
/TfrR2CKNtY23WQeQpQzN3Z2x+9B5lGBAzn6tCfB8O+eaz72k/ySaDGHHzrGyG6f6F8ocO0SDFmF
Dty2eMXMB0IG90s5PWj0xjtjeaQVr8O2cm2EU5yz+pGBK4ohu8n3Y6pfmCSRXWLTqXQL4ZV+e0Ks
bhwX9Z0oFmay4UzpcHXkLlgdyfLS46QO7JyCtFmeTBuSKEs75H4amxkx39jfh7adoumaHmdMllQH
1Ul4xa2DNoFkDtQngRoV3uZZhExhJ04klcPxUXtHxOde+e7FwxkXVgujHjPNflWLqyGyWgUaAi9o
9cuJmR49PtoMXZ9w051SOhqx7s1SvGOVbb0tY3P1vUi/7U2X6Wo8Om+c6/tq0GCJz26yTTFIco2G
U4rOMUnsds8A6NHVxnd43nBdxvGUSuehnbw30IykT8lVl7sglSwzyntbIUOj3Q/bxls93Z9igSXF
LmU3YABjpPJb5mUH3NIUG2UzwZg6ZBfKL44s0NHv1l6+m+fVZjocYo+J+GolSnKPyIymkGHuRL/l
lPyuFfRU0CkiuAZqJRB1RbHcFnNG1T5UMICpk5dFe6hr82NBzO+1/nwYkWvgEWVPxE4fbN2YPYpV
XjSYxvF/1J3HkuxIlmT/pfcogRn4omfhnId78IgNJCg4Jwbg6+cgq0c6K6cnW3o5JSlPMuuxICDX
rqoe9WFzH/Fbk/gMaUfOzsIAl5lQ7UMKha5J9u1FkkRPFgySagzuRFY2B2l6Lwna5WBAhAjyjMnK
1jTsoQtDr0mitkOBCG9Q0zz8uNAjF1aDldybXusGXaRuGBptW8LXLcY7YsT+wTeMe9lG104QP80S
51Xv5Y9nsm4xYBmvZUDHu2E4l9E3Ky6ikXSUhpEKSvKyRf7sq/ZGiYY6lcVwa5OmRIt0pysELP0q
4+SrxRt4+OO/XDxUIKUmA3rIPNMVmL87KtuWI9Zj+n41rtHSeR1J6x0SQkk3iELTzg/VuEjnuwwy
Kk5ohxaBQOP4QNMSVqbWcw+x64fnTkCR7gDTO2F0Z88rTUmM+4sWmtrU+wMoJcr7Go49ja4PWNeo
tyCJQ/EP1XxnwhlPURu/Ny7TDgulPMXj/pPr7bPqMv07cCDzV3p1z6O/mvdqGlV/iA+dwMDbzD+I
6gKQK6XlK7gwiDi7VGPgM0rvyQRlbZVTd3LmHwIZnKOkyY9l3dI0paXGoaEsiXgFQtcUlsfIbY9l
EccL303QZoYHZbZEnkDT4NLNKfWA79lb1LmoVnM3MTudZZ5hkCvczF8485a0TlP2LSPDRWTxUDHO
ZhY967lzLDC5Cvu78Mz83ODLT+cKBgO9CtDt3mlCsVSFoMnNgzLcCPdncuLPwqVmNwdYg6Z87Y0O
p2IAloaE18oV5laLEFajCAkmvYQ4SCyXzgkvm52mNDCNNHKtoNS9VyMmBDvvVjoOLH9gshkHmEt5
gvcmYmF9AQ7XITuHt6BCUak63rWuY6dPej+h0li5xkCJGhbXbN2ZbBLmrSm8dhWlNcItXwtbxkd2
Rv6mtWR531hevIQy333QMrKDUBZd7NF6Gc52YJ6deXwUT2TdHibgYF7PbtMea1gTznNbigmWb3fF
SLWLNfNB+jhFSpuRYqrKp7Yxb6EMMfSEw7au8l2Z8zq0hqXyDEhYZG1CamIWRQreuB66JSWI766I
j7wHFVZO4zlkx7csdUPtqF3LVhwkEOYnTA1yXcsMQwx6Vzm2W8xsHB74YvKYoOLq0vjYvviIF96A
QdTgsWBd5tNCxKW3bLzigD8KMVPq+zhMUSOJMW0GaeB8JbytFe6xoiQhSR4KKfj6M3LmHUuFQWb3
tovRSnEU9kqDLtEIRFXoYObpL4Zm/w54lg1uiASP3y43cHpYwXynBdoZYi3QDc08DYA2FnGf302K
Ag6378trOSbJMu7jr77mClgSMKr2iNuBB5lDIaRTsEOSxteWVla+GQkeiKaHhejPc3c3IuQ1aNs4
S7RLFTX2Hok5pcqBTBcWqMb2mLgLThiFw26kfm4wxr9qOcStaSrrg0QtdOv0UkqB0WU0tWUyU5tT
8waRwsW8hUkyE+ZJlfYBA5x1HLP6K+RWWTHz4sniGekHYcuCZ6aBT7eCNpNV7xCHybjk1qketGsL
87nw6LPVBcp4o658W+8o0f720cZPCHwP3SS9XWMOt2Hgsq0ZCTh8DtrRSIRLBvctLIwv1fGkbutG
v4gehq4aGTg4Q5x5p013R+x+w8rSzNfOHD6qYFZXfDopYvQ8SlTYIxbuG1Oe+xHzL8qvIP37ebYN
eWafiL/Qpq5sD/uSdVTcLytMiU8h1T5p6oJcp64EmYW7CGzo0i+BVMrcW+lqBvuODmcUYxm75Ka9
Tvfwt+jtbQTVspnQY5iDyuEI3o/r0v6AUB5zL7riiQwTERw2JJaOwwzGxGI0jfQWkMZfNS6KwqT0
ra+P5BqRsrq62KSkK8BG4pWvaPng1Yk7p4mwm/kOJ1nDK7FHav4Hp7y+4iU2zY2D4QXsh1gHDcKo
N3U3BlO2EpZirmTDW/Ly8Uu/O/jCw+5Ww0VwGnGkhdlbdWF8daKSvaZoQMJM7YOdLU3diS5FRymh
Xrg5SELn1GftuNRFN+7UhGFcTk6wHyaSfZOpBOt3BokoVLSv2PkxzYyCG4HjK88eDQ2UcDn8yHil
6JyhXlEZi3LS1CqZCuMYhqxdCex093ZsnQTDzyLiUPtkT7Z+tlL9x8alf/AnO17DbH2zOKZcYmZX
ks2Kc0Q9Hkyr5hHVrXybHbL0a5STidrRKjggYxekdzMfoZB1t575/dnNqv5sehWx+W4f70rgp5Rr
V5iswm1YEFtF0+8OtdMC4jP9wzDyyCG04a4gp2KtEYm/bMs82UqP2dxjqbVI6ia96OWbyDvjhGJf
HWhA3Xpd2p+oiw1OdAcc48C7adAqT45obhUW932aCeaDgARaFG45DPDKYQYNcz99q12duyWr70rg
n5rZUm3n9WgESvSnViRvA1G4vfBDfW3AwsSRnQIX7INkpeNsHRwf4pfJZOQXzhEnX89IYyb75Ie9
b4gbtXodszB90M6CRtsD6L2CYyc+DcKgmJRqj57gxLlLJG8jylSaKUvesG5/QG9NT8M4spKiMqid
hLqWqRhgrEf+1qhatO8EEneQEGEKeHuPI70bXQRKv0nrTTMiwKMejgcY/cccBzWp/zjh5Dh4R8Mg
SaTJomfo4DEEl8mjM7Bswap28Q5aZLdsouRSgfs8J462CfASYu0U52L2CfuZU29lN1cTmc8a5XGc
AKKdJ9UhzLr06LfNW9vCEhmoESqQX86aJ3b2KIlhNU9KjmLFY7laOhmdwcPwblX92jEkXtaS2h7f
J23HaXDBapVyEKe8TvUnUyjrXCpxGHlxocYW1wEcpbalor0s1Ss2ao7DdPxWfX4vsol3G1QzlrT4
KRLiAFHIq8HkZENjQtHyJq2Eso4sCxY9KfJ3pZu/nW1BcqsUcwLjVH+x8ZbOy+EjbpQ3AzgsSliw
0Pnihdm4MRuEceny8SqH4GoT/IZ2SnEk07AEfOA2nKjRON7K0n6EGnRpaSwwMoErFQca61p72FNP
UeNOq77thIRwLopvFoOJxorJoqdwoTv1CWtBvkyilQnndCkji92GABbaoWwvY48XbVQh07oGV0ia
MzdgTUsbfCAC7Utv+0vTek+h55abChOySkixQNznhA0F0HcBoKuy4tqR4bXCodoTwqHRxfieLPNO
WtNbT0QvMKJfszRuqlWLsrbfwxTzhTc6jzZhFRibYCB9MuvR5xT6H3WNpoiyVS5qgS+gbT6FSbNx
B+WV4Gzu8bNNqT4no7iFU/E+Yy+0mt1Vk538uudrg1oPxbjdTzS7Fcrek7x9dcfYW9TSSfC8+I8R
SGoipou+S5pViEdwYdrjjeOMa/Un7s+9ToMw6vXKqpGUrPQnbxPo0j22lQp3OjbdVRaNJ7Oi360V
GsVlGikBQ9qsV1T76iqwfvNVIye850O36FT96KLQTLghSxMSjxijA+GXXUJCi5WRgxqDK7rq2jVn
MaiOlsbxtZgGHDFrDIm8L/wIjELFGkLDEhtyNMjRhFaBtF1IhxSoMAFdk/B5qCfSnR1B8jKbcCcQ
zFxonrUp9LmfVpEw8Cj4pTixthBjm8ScMQPug3MYsv1YmVxugkhYbt1gS1xcCyg39SNUq+VWuYb4
QHklSXA7eKTUmlq5uuRvcA9y0u5cOZs4odDonFEB97ybSPzkRqYJydtA3fAwiPB6CzjWtdssuocU
czKBKu9r4NwM3B38RVeFt7b2AIVCF6hovcBf1qacg6UFyKx4ApGSXVkl6S6NaTHUBAsV5cIW66o1
Bq6IsNNWvj9VG4AZv7XOch/ux72MKyYyyMsB4F27x1MgS32eClLBqm8w90w+xHYglGM+4xjqHq1w
xM7PVTKF1I0JW7WPuZp2U9jemCmfO24auI2o577FjJyb6Y6TXbJsqJdcBWylOBXGJXtVWAc1ntOz
qQZyV/rKZFTlLtR3EIE8/HOIE67fDa8c/5ZQfLoPmjtuFRjsLEu8PU3CfF5DRlXnQ4UGe5iMkkAI
tHcMYxjl1k6A45H8gdYvePKREoNmULJLRGnfxVngnvVuOBkxTUI/VZPsWQuSFTTYBVjenRwgH1kZ
siIOwKuDUclsCUGHhfNUaWRBXMel8N186gYcRG0fdgedDMsV8e6qtFEtS3I5qzZv7zU32raGvomy
Sa2n82CxfRmHa3jge7XRyWgU7EDXjiRC3O8to31ohunRZBe3wrj15RmYckT11DekLpTBnkOlD0ND
Y5tXWuuJNznmG+2R51mBohM8G1A0sQHr+N2jKlhlHVm3tlg4uvbrlRz22BR8dHp2DIn8RXl1jSva
Qqvpy3PGrYFjFNJY8quXGY2pfrltauLlukYOEr2s6twjxUnt2YEN7LJT3nWQOt2qDi85/u0wgk7S
+Q5DKDujo3hD0GX2H3pj00+df06SfN1IZKDQMl2W53zAU223p6HfOUl7p0HbeUrbGJR0jkwYJfzm
OJwTozbMAp43DCq4PyEr6PCsQXhXnDK2XcCXGsPRa+aq5CTZ9BJ88A4T2MMd6JSTp+n1wU2zaJ8P
LJ/Myjs7aLs+5zZOTa5+tCxOH04JHznV9T1rxI8qrNfj5FEMPlBoAzCkHVp17oP0URQ+uTxrwCxQ
GOXJTGnJHExA36hv30DPOXoiuUEv+CwTGyWMJt64riT3zazS4ajr7WIVVpzQha6GU4WjjfbObdAY
fJfCTi15urMW7bwEVq610f15aCOzuK9qdceeuHiEVnpHvyZt9f297tr+wWloIAhHGi5ZXVlHr52K
jWsEWMbSYm2PYfYsfPml194xo0b8ycKhZ7jeyF2KeaRKLPJbEbB7htO1G91Z9F+/61BWADNb2b4c
ss0QJ+n8bqY0qE7Be6vgWhp6dKBeV5ymcTxMDd8LyDPWNrI45o3kWamE4Q4LijvPsI900r+yZeh3
QWvSYJAWfPU8ziT9OPFoxRE34yiZ6TtaIMmjsHPAb8F6aBTDrxHrexoB5vJBHp74mE6CZrosIx5I
B0LmaB2YcURMyCEphI6WCgXuUlmBgp0WSq/BY4RusOMDxu9UMzno9EUuVNxbl9GsdwN0s/fJjPY2
4J+6cyZyd854GlpjBwTtC4vE8Fw68a2q7S92krRDpOlLgCy0DGSUHOJG3AYe1kfD0yhNbiHdO8N5
GBp6byfrgdM8piRJU+gQ6j+OyemklQXyVu8ZWPepH2b5R3gCr8KxEdkq4nlBPM59HB0ht6YN9bwK
TV4mfXT2MudZ663wEowXytW3gSjtO85/vOXiYsBPkMYXXja7lOKmbVvq0Obm+RhMj8JOmGE00zUb
ZAMLez2hfrCrKc9Lq2NX9eZV52pfO7njrN3WISgepae+s5J//pBzBkAb19RCOmayxj/1VWPOf7Hj
1FqlyN/Eay1InaTtWyww6z4r0gcZocOV5bGtuhGe3mNCYdU1mn9g2y6zajzZXKM7QlzhuvN93hMU
Rz96LeIvkKJoVRuMjWUCS1r4eXtOGmK7hd1uBlV/S5jNhzq6WJpPrKpqfsK8rQndsKghl2MQqVql
LGe7ul7VyHWPuTmrRoNxqGt6MvJ6GjZwXdpL0gYfFZe8C4/YMA2s2MAcOsp0l8L1n5qY0reGxEBD
YcmC7SWmto6Ho2dsVaO9gD+KYv1N9+oEMX16w9b2Rc4yVyx3jFb3Nr3VYEVhvsw6lvcqbDdN6MeL
RZv35J67Gqq25HbQpxUGL/GDSWbWBI684GfnrzH+ZL3hHI0ooC09sesNneMF2X2jv3oxTYs6oTgz
1OtTGro3jV63k9aF9jZh3cDuublKvGPbLPbufa32TmMgX+YbmtX18Nw1NrZJelcVBOyz5WTVVvVM
x7QfhLr/ZrvBbfKIZaaocmtPlLAeRBqdTR54GbnojnaEk/R0PH16itMeQkvoZmw0AF14chDrJOfN
nhPygWxAMUFAWtyOm/MAQHnRiPhLz9EFG3in3LZHPFPu0TMw4yq9vIoCW26YwYG1iR3Rk62x04aU
Q0sEAUwNkCzq5EnDjckKPP0C1f7gcQDIa3h/rZmsLEGCkTH6afCHaKv51Vdfusle8G2E8who2RT6
IrdtVMzWPTSo9szYXb8B42Ato8aw9m5yMLSdULcwumemoud7ELi6fMc6Ss0+gaFmeRd9yPC3qaYH
UdfXkB1tKeZPPueHsAEUzneSOEvuFe92g12bsuHxaUW1w6rLAm2P47LbFzimnTVTmn81YwxvQE23
kKuxyUSEHHTsAO0o5Ta3v4MQd1M4vRSEWNauDqHdEfoxMHFtNw4xgJD9SdlZJ4IN/pX3ZlYZ6EgZ
Pu42TKHt5yxwHhvIaqwS44sz0XbicHIIKdxiartWwYyyGmcYxUdRo0m0s1M+wnscTBXWbp+bXMjq
6io21CAI1NydEhd06/mhM9NmHs2Sn9FF7O5M6xVxmZGD0i+U7984xF+G+WMVV3LTFYoBbOCT6OPe
41kul4UlV6PNxFmRTuOZjC4Q0Fga3zk5Pe184sBVEuB7/FlbnR6yFGPYrhT3I8z/ZTW4HPB06/Ne
X3c6H0oyQQVhLww0K5qHqsZFDA34Q/UkAU0f7OoSPcdXgE/qEZOzNQCISL2P3gXBM4jgtZnIHama
i7aqnNdMkG70B8qHtOQLWDiez4kyH1AUvdMBRMLxF2tjg1pMSFUM+QMWpLVHBwy8MaR3F64EKAq7
Sakqn6FFY+3/FoFzrUX6iOaCuyl7r5QR4WeECNEJxm2Tw1caOrsecMNyQl9iZFml7LAA+UW/skHk
p3UZWNCKyZylntt8xiUzF7wt+LseUTu7ZVdo3lqf86yfI7EEOopzxFu8dDi5lDyP6hYA3DDhVHep
667mDelofzfZ8EBLDIdPDtVjTeW1Ehpm2+JFCR5xo0O3chCGHwyJ3cBPIwTfBZrm0MKHHXiQPL1I
OC37ccRgkT5Pcqw3Q51t2SImGyvjnJFDgVo0sof0V3GSaWV210oiBA7eUB+FhuQfP2RjfjG98FQE
mOoC6uQ5f/ebLOqfe+C3ouQrj+KejmG899hz2dTGxNOwldAKcDWX136af8sIDdli6iZXydTatpJ4
TUe3UGxuTA4zQdGSEgYJKVgb9532E3bxSQB9BVqsZPbLPXMinA/QLIfowvxx/nsO5x/EyyId6TDd
f//7vzmmTUzDZB3BulmaJMFm/u+fWMYh+aeyDCt32/vGsPYpVhI8Y7legi/ucqohUWYwK+HamwFY
jR6dVNtcc8N+hW7xPTuVl/aABVrV5sFh/sbGvpXlo+HI85Sl5YFo8BkfRLScis8iVG+8Ku+TpIeO
nRU3vW3X0FAYErEy8GbxSvezF0fYnM1/gzEWxv/NcOUTdW2pQ8WWEvD9v36iE89MN/IGd8ukPTPM
wB2WATnE0cKsgx0Ao95rXzf21pUZQbO+1DFqEKDXCgtmQM+1XVvnoGt2KEUonjMI2eMJZrAH40CX
34ocecTwUc5hsrFilCt7Kj/xVaRlAXiFrVXsHtqAhG3NPl8kNPhEQ3E0CvuQttw0dfWQllg+hplG
Qh/wrTfSNxA6r1qq7pSmzZcR6xOUQLIQ/vPEH7lAqD1GEdGQUWHYS8Jq5/kaOQ+h6i1+aau6Y9o4
mMVW6sAVO8O676eEvzw0DprhYcwu5ycMDwwcsEcciOQ5tRjdo+X/HY0d094Jpi51mF5ArUWMnO9G
z3/cOKUFiBFs0cEY3ReCC/CGNkHdFXsT8i1Im1Wt2fvMsYeFE+NfaNL2IW2NPUZPh8UnuRVQWrYR
vjR2e5ni5Bdwzm9exV+lToIw5vY1skYjSzru9QChotK2sMjgU9hciTJO71Jv3DR2/N6WswxLhqqa
NU/VDzsETW+Bms7+Q8onRwAESB9NbwU7jixND7Cr0ggpDP1NRfoLfDwclKxCeK7pX0NTlWs3s5lu
pHkIdf5Gg884Fpu/v+v+gFn/5a7zTN2D18+eyUBN/NeLMcsbkwvShL3r0i8yMVeULDnhhOhsSXC5
E/azIWVk30VT+1tCqsTCeKW7+LJJRFZnd+i+JyeTq9phizxnQH1He+cIRK45/W1E3cyFpy9kr0Gg
2AQ3vGhn13g3ZEyfdQgSKCP4iorMn1CQkdVm5MGQ8lM0FOW6Ma5bLT0Soph2eo1CQV57DkkVz3Yc
8Jfzchgs/9UZukd/jqKUIISXSES8JqBsgmrh06ibgz7D1fwSj7hTZPMXdu9ZwLVN9q2Sz9TNYA6N
tgCYwmD6919h67+43T1LWJ5JVbkFZnhGb//puRblvQ9Ksfa2dfMa9tGLKA+p1h5HG7EtDln9CGH3
mFzSPWxD0Lo06GlJgNgvRp3h0XxTDYdgp8+xPyartu9B74XBl2ex1Ok0FM4ihuFQls9oeqzRhp0T
9V9BxB2aflgNDFERnI2aivWsOZRN+5JnXLmecF5cqXbK5gtDMJiIGFgAS/dxt6SnP96dDP0ERpx0
xRZlz0f7lZaY3ar4PcqZjtyIgj+4RX//xZpLJ/6KRQaVY7s8GMGFEhf/1y9WIEPNFnbmbQdZvI9G
/CWwFQKqfX4fmnmkQDSGDZ6+j8r/dc0BGRskMLDZtU8jwEq3+pe//4Cc/4LTTNen1OeHtdA98ZcP
qIy5Odj5eFsHIxjiTfThpg9pAjHKVKtKqUOua29TD8BzCt197h+6sn6gToIxS2Liwz/P6Z7bYzSM
LyCnMg7ZApTkZTq5TgZuARSu9ygrD+YM5TQlVFPftV4N6B26BrUfdP938hNHinEs7V8ytzjQn0bO
jvfdqms8wSUPE2rMHmXhg8qpCPXPAbpUnmFgqJUHUHHRS9ohzkN7rwKnvk2Nf1YZAE9bQyBXRr3U
vnOXcBbE2ZepGoIzPkFdzMbvIGW0ybyVYaTbjNbt+UFnVFxvvRm9BQNnP0fQcBCOvJT4zkCfe1el
9RCW0+vffx/Mv9LxHR1ty8J3CKYWXqTxl7IFfJkTBHieU1R996tsLOmmAG87sB5rneRUJvdmld6i
KPqCALsf9fwz9pnoU0oYTBVXy2HGKyN6UKg+grDSOAXEEGCjkQucx3HUgYfGuWAoF5u7a9GJZ45z
k8HaGDmJ9ONTbzNOU3nxlaWkP7WquA2sCFZwVdf439ylHVENNt+cMJv4QpTuP58j/1G0ev3nM5k2
GPon/lwO8+f//F+PRcY/f+2T+Zdfco6+eE4Wv+3f/qr/j6ppCFdQIz4/CP7f7TRn+Dz1R/bnZpr/
/G3/UU5j/MM0HAvhzOAxbEsePFCq2n//N0/+gzHMNUzHcVxD6vO49n9KYE1+D4R0/mfolqAM4j9L
YMU/PNpsLE+HN8Xvte3/UTmNMP6CoXfZ7tL9YFByYtp8iPIvbwnoBFrBJrXHpG48l7b+jAV02HuT
2isTspLdUcjqCFGssvuWghrQPtEBkxQOel97BCZNmHVap2HLQ3nojz5azILtwR6o4zsIrXzdjeHL
lMi3qrGcXeZh3BhmmYTQe2KPd9XgtATWpnNsdtkKaMJV0zO8z61HbKmJ5Ib8goFmhcknVmTY/HzQ
90H3Ffv1KbM04FYRh/sA450ilQAnPCktPmi2R/wmEEBR9F7ZDssXIMDKsM9ZGt5kgoOoDVHBDP3L
xnAi6+itxFwFtpKQR9RgvdMhTw2N28IdIq2dATUjXgBaFGKMtg3VsODxeBpMHkr+8DqxbkGCxO6s
Ru7BWkfr1TPypny1152Wf5lTSn7R9dVuctzPyhpOiYcUDTmHPB2jI8zxcqOkyrEIG3d26v84IuRZ
gn4xPiajtGBGeJS/W09xS1Q7lK1Y2g6mFgChLGkA5YPnkyyU+8T4FjofDRLuoqrkOy8nhPuGSd/B
eM0jwyaNuMjQrKiF43yNvA14pHrqwG1lmvPM6yhcgSD/FsTgMHaAirDHgF88XJocN6UACmlWGikA
443Q5ovH2g0sxQwW5IDjq7PhZEfl2PehW+OmbW7Cp/A0bjf2h46FhLWVsR2Z+auC4F1La9hW2fLU
FaNY9lN2ROC7+UMPt7B+CMeMB2HXvkw6ayAzpYK7GWc+xaKfalZZefUVKA++pongU+Nl1UcoOZ5J
LSyvuqBDCMVC1NrlDVDjdxkBfRvYxy9oA3wBbLKCUUU33hSDhuIBC5h/PWitfutr/S6wIhhrg4XR
Dq271dt0NdYlQSsGnCoe7lwPp0uEIJ6myFWcQ0j/TWaxGqlrg82YR0hv3klABFiUBpkXCeoihLvu
WOY9Vuwv0qfa1ojlBRMW5mW/PsbcNhE7722MKcR1mouoc48CAigGoKVRZ7UnI8Rd6If1b25U5Sqy
QH+piN7x4ZLnjVwHxUOmgs3YN7eUNwgZEMdrX71GgnOkitZxFBcQ5iTLpppxKrDnVLfAgCoPoZgh
T94SrOTMAQZNCtlzSKoWvYae8QwrUBqymYuvjfuq9dNK1vnOENFrFBHsrVH9NjTI4BrgzST6mLpN
DwlCK0qM9eNKmTl7WMrnlV9+dHlx9r3QXTgyfaqc4FIkXBqVYE1bQN2KazT9fmgcOlCYyC2fLsWc
jD/rqUXhBnvWI4fEH57G7Dcak29l+p/pVN5RX/eDoeuhs/oH5IB+kTu0QrqEmmaq/aLT+13CdIyl
aqJaMa+WZg/GNXgwTFPtkeJZhJjxAGQCBEk43MjasjrxowOEtTnZEaxI9yxCbYo3sGFWSJ0UfxYR
cHtWQQlgJPVbtX6+jiZFDIyqEQzs3a535Q46VX1faDB+Un0XUh6/ivxq2E3mD8dKdqaAQiD+X7S6
P+kkkPE8w67twgoWDMaDyovfysD65a2/nqqzqvPyc9pMLZKJB/LbKcxNKKhByo5aCDUPduVTZ/GV
1wuAFF6YGdsYmw6Vk0+xGd/bxEXXvVadxwpBKAGZ2yGlyvFZtebHlLzNaIzRqFNY7xxy0X4tMd3P
d93Es52tDSiLUcKB9XIsEACT37Wqv8+cVCcsVsULE/eS6igHBaIrusyGxElBTUE5LozGKl+2o78v
8gjUNQZNzp45QKhDTxd0Arbe5bhvOrpYShCsODNIJ6tfNQXrNpVi6xfldJUwCdlmojKKGkC8j1PC
wS8wtglmzJkt1g3x2lZ1t7Id/xsydrcaQmLYgfkYOLyjtKZj0qW+Qys9WgEifEth+I754CMU3QUT
arhl6Tcv0JNtxZa/VHa6Z1F+8djA47FmSRBbNEBLvk0jxSJLj4EU9WXfsplk5Z42G1mUjygzG6fy
b+nk8lDyqns7EpKtXPVqTmpFfOdHqT7ZunZ/oWj6g2RKRZk0CN4ZxJM3A20NXfXojaral7Z2V3TJ
zQrD375jaHbDgxq9biVcFrWVCfRR1wjPmDhuj7NuR+eEsyF41S6csl+MsWnN4tKLMzp7sLX5El4G
6752mtwVl/gP1TASJw3LeERrDButvUzq4OYWCgdRJ3HGpM7WBefPgL5xIkWGMX9GdOQsQi6IpQDp
PxIaFpZk2+J5kssWcutEGM9SaciOUjc32CUwl0nLuKT5Pi0m656keXNOhftcetZV71PxQCqdOb7q
p01Pp9mBiYhUaVJ9mnpNXMABfum5YM5Te52RH1yEIefKEpO2a/a8wW1Fk7k2ZYcAGjMPe6EOg40X
I9b0bWnQjFRLEwsvUdslGvFwhsVqjkreayBzl3ro3xnuRL8c/nRz6YLAyrTpGoMVoC32sTLHL8Mf
sYnMBRTGkF/sBCF/qK1sE4ZhtB5oYA5+RY9pz+Xk0uSEa8u+5Nei3pR4X3fEgOL1qG5276RfqARy
UVlyM6mkIx+buqQu/J4xQaSnahb2/vi3eJLRvuWBiu6+78AavBCMrDd60YqNrBjN8rZ6dPsUtz0A
6J2jeCN6DXtYEhMEgkuY9KQs2N/E6uKxwj/VNXb6kl0MqBJt2BddePSLaDhUhB6tivUsB8V9i1l8
xcsjJcGbUYSkaPvConSx/Es3NgBTgsFbu5WUVLNnAK/U+Ma1BvK+MZynVhsfowYGvJB1v9OYEjBZ
deinr5PTRWen1WGxuVl0SK6DLVGWPCjE2STbE1LwzR67epcnfv6Qm+yszGoANRhysMll91jh+9l2
pIZXRpJCsfONTWOSPkYyInTTVdHNkPsa7eX4xw9WYxq7PsOyFLcOpzCrMFaSx0tdjcdK1A7szEVY
N7c659DrNWO3ql5UX9Tbka6j8NkuWLVNyqkWXdk88rsHlqNnFRurzA3wW8r6gGRp7oCFYrAd2KT1
lrrQ1gUXeIqYbNgEgcx/NChw3mZZ/mOZFotvE4qX5TfQHzSoEdQubql++kWjc7FFcWmWFc0E3Csb
mpE+9OkHZKG1LU3tvU848rosAmnqHQjeNLlJFb1c2ql8DaO03RtzLs+2HyMRP9Lbu415FpIZy7dJ
Sj2wRjcab0O2X6QoMMQ4n03k4I03SHNgzupOnet0aJU4SItIw1T2a3fBuc8kDly2WL1hv1cA/wyM
OG1TxGtXRL9AHzBRwgaQhN2XRpV0aynGk+V1Rxb0V4WhGHiDHa4LOp/U0GxbSbxX482bYXb2Io/X
Qhs9V7qPnkaoSk4oyd3MijSZwCFsQhH3Mvyg5tYNC1iS/HrBgbr32GlSiQafNf3l0MK0bwJiEtMO
b/rNT3LCJ8OpwF2rUxe9aIV6KovhGRvv2R/jbmfRiWGAQM+ECE8EonfSxTGdCp3UGwFlXM7g3jgD
gYOY3JNSF6P0+2OG+Qln1S7pxGMTecRtnKFfgPRBGoTwapnftZg2rDl3OlFiC5lhqf43e+exZLlx
dttXUWgOBhIJkxhocI835X3VBFGmCx5IePP0d6HJq9ui9P8KzTUQgyLZZc7ByfzM3ms3dD0uwcSe
l1+02Ce85Ap78nEYSFa3dHrfW0SJOMnNxDer/eg1ABmG558Lsq2ew7F5qzihVtY5DsCS2diGNibL
piyYznkF6EDO6ROCh308F2+V9i4ZW+yAU73ZztIVjPUDBmA2enV0ILP40zW6fi0L47FCwev20dmu
YwaoafrEaftQC+oslKHcGbl8xrpGard3Y2oSKhKPmfpc4Ekx7isTm5OHMDJwEJlltTa3ubwZJHk9
QLzvlCpe6nZEuJifC9s8tE0+71l4XPSmC78jQF1OJU5rHAOUT4hr9/uHqWme3dT6xEL5owVcNse+
syJ9S4Cvx2WnjGCT5pN/7BhH4x7LSdeKNqVXnIxywOLeEsOQsJ3UuusP8+A+xnTy7BkCyCySuLaR
ZdOGIuiBkAdWSRWwN51/Fnm5D03wYHNHqAwG9yqaWNMNM41dXHBwNYeqnm/mUKwT6T70Ntqu1ngd
BeQXRscb0Uc5rID+qEseWGETtR3Dzu3m9GtOkVVCRDpToT+knJzQ9sC9kT17hTN6PU3WSxk+kkad
NNNjSUoLej7vBifmzSCwbTjOZyTKH7bNewhybD/mFIjREtdl1yc/xPPj5CkyDl1eGswwcT54B3NZ
tyDWpJArDYTETW31G59r34HSu+LB5giHFeZnzSvAZ7bsWQo/uG+XFjePdpVldms84h8KbNfKBPto
GReoDU+keu3omYtFwLYTHAZ9iRvWuu3t5Kg69hlZkXw24dIUyPmlB2QGuW1hNQSIL0FMldDaQk+e
+RxSIIv609MI2fo+3HpNDVaKcLigfHGogXAXXQgth3VSDjeT5ZWXthkcfWxvTF6xN808GGXg4ubH
egdLbHoQEXWUM1qsOVmuxdepZuvCwp1Xkv4/S3o+LKm6sKFWXoKnvE+yzF3ZtuZEM8sDB2NztnDU
Qr7F5RS0Z7q241zw8rKKRwKhip309HWdkU/uRMzn3epojEsRm8Dx8BCHViq4FnAYtmzyXcm7lU3A
ZIA+fCA7yhC4JrwjE0v5aJJHYb30GTqlJIqPYWi9V5wYPshz/CEwKFW3E1MR7r2KotJBXuLzs3ZV
8phHExDApxxt4i4QdbuLcu+K6eNr2oxXrqounLD7YdXWbVxP9jbELyVjKa8AJG0HaGV7ItroLLJk
H4X4D+NacFo1D1xQ1FPskgPuQAsrHugI9yri90gGiPTpAAAW/cjOsIJ27aviCyTKY08+e442qlEs
u9yo15vLJSgm8cRZh16zqazgw0ULQh9ILpDu5yMROuR3dOOWm+OHSryjj7AFWDCyYtcuyf5KWk7b
hm3JFL4gxWKG7c4bbdbvPBzRjIcBWSsmHZWbdGzo/skM8pP8R+n5l4shYTf4rCkAggXmBSQntQb5
aG4myAJA9THQyIgAJfxAAOGv26r4YjgT8tDRa5W+eImMZJsj5gfThhSkoZF0q7eO+Rg072GHtJuW
IY+eoh4bdRlNA2BAeUxaOsPAN1lR1QaaVGAA0hteQzVdz256ucxct1X6nbG3HXHrcGGDNcnZsQFN
st5YFKTrgh5gY1nWbZa4bIa6lmrciCD3Bx991eXbFC52X8sDy7/0v/Nb9OtxOz1M+sff/vr+lYMQ
jhu21Z/tr4NYC64uI9X/eXh70311n9GPup7+xR/7fXirmNFyYtqmbToWJrNlevr79NZzCAmXpucw
2XWs3//NH9Nb4f5GpijqXNx8hH/TYPx9eivM35Sl2MkxcLU8R/riP5ne/lMIsys9xdTWY1Ft8rfL
CumXBZ+jiSzrdMceQDmvAYbHRuH8DIGY0cX3C98QrgKuvwtInZ+/vFJ/7AT+UnT5TRkXbfO3vy7b
p3/Y3v7pW/9pamwlC0jVbNDe2ylcigiVM0CAg06Dj4F5zu+PMPuD8Ef5L76bXL7cr9/Os0xi7MgQ
d0zXti1rGWL/8ptCy00Q0xTTrjdyMgQ13kIRymum2q+xF17WBNStRmUhjWn0CxGlyd6EIWDIElp3
1mG+xHBRNkayTrXpbHq3exGdeI2Nlyq6tufwKZ7jS47jqfUunWRcyw6fLBMPOKFPbJgu5GzcVEOL
pAEqYZmcBVuy7f/+grLY+6ff0feFWvLmeaB46pZ3+5ff0UIX6rl9BS5z2s42EU4phTj+hrS7sTt0
+2WLPSicw8dK4OAz2tlZD3oCO0HJLyL94rZOfRxAJmYGQ8WS7GA7cNDNV1Dchu4jg5LN6ULn+hbw
R6P+NI1onZSVfBg2oWDS3qN+/nAllpQiCR5wpCwgyeMQAlO38gG9meL+Cx0yIk3lnfKo6I+FHYJp
nqoj/zg/hIvfeCwVkb8qe2i4etegX5BzfJdcjVPPVDAJYROSLkn3HHhESKlpbzvweeAeGjCFmEIt
8swtlIoN62u0xT7oG/sU3AgoFo7odjYk2wQ9cglg1WkOdvXVCID6GD+McfXWAxY7i7A5lDj6Vjas
1oM/Q41hbH5CDdUchU6Pcb4QnLnUrMgt9g3rXXzTvEpjIZ/sWsg9wsrjQK97Tb9/29j9UzJ12LKd
6G6KCoAZqfiy+lldIfZlh53SvAIYvcc+sbfxyvKpgBTLbJ++BaVjSJIrL6GLh1ZjxmP8GHUoW+sf
OXquTdqiD5xqj4W3j91tdASwo0fTA/2Bejlcs3nYoxfyT70CVNbqkYBQhXCWfcZ4FbsEvJo+a5MS
yqFLZaEit8L9GLdk8oL7MW0w9B1cl7CIy2ubabSJzxRRQMYctU6OiC/fxjTw4fyE6DV9K7/UrX3b
1U65JWilO/jplddXwZGbzY3J18nB020HNo6bXljTmSnAvamaZud0NBWOQ/Ms+lSjH0Jz2vFjmuR3
2T2vWYlqYqNwBbAnyY1dHCdfakTzkScIMc3JaNeN81KVDMytSvSrk+2KW8AA140VAcln9T5FpzIK
9pnMdzGTsKilCQ/zTTsIwEzZTi4FN6jGfZ49ikbhUU6C+DDkAWTKvKnwIJJM0ZUPXsaz/r9/cn/q
w349nJRj2qzkJDoLDyLUsuH79YPrh8AUdTuJbZL6F1YRtqeRVGHoUcvf/v4XUFEg+Lo3z4RBUPTQ
H7DdXMH71ft+XM6mFICUHN/i2BovhtGxti6a3aMXg/UL7VRtM3q6k1YAGNicnHnB5EF5KGvRV859
gBUWivxak3V45sl8R4PtXGZWdqGTp9h6FY2D4JkBxDpy1VcZdNj7UocgFY9+pKnIjK2HolpFQ5xB
tPAILy6D30Pm/7tE/jdFCNtgLnrp/fJIbd7b97/8XsFcvedUMJfvRay7+tci5P//sT+WyDYlBepE
FrTcf44UlBR/3yL7vuv5juvYtLjK4+n7f1tk5zfXX1bYwhaWdNjt/r0OseRvSromqGrJV6Qa+Y+2
yOyM//HuUqZLIeR4lD0+VY36Kfb65e5yqqbQhpn6h05xZ4FiVuvEjq3VANcUh3Gz6Zj+rAp0Roi2
3X3vjC3z2ESyqbU3MqARS+qt50LyFQ1QYfDHm3C2nXXNCA4kMY6nTApFkMtzYGhQvx0eLA7AyDCg
6AgielgxraYpGbbNEkNe2SkpqEg9N7IH2zJn9qaYkaaHA2Q7eDmnyP4aIRVte3jqu+TFn7Vxwvps
nGShLkqme4dAZje17hVTpqcm6e6SeHZQqIGVzeftPIB7Sjoz2aBUxIbLeGYOAr1hWX2MkUXe9Zxi
ezMLYVvZpFwnWXOTvM6SBIVZhWqlG/UetDHwjNJ8lG1zXcTvXhEZ13mKJUkDfGkEyFSrbMS9Uz2I
Qlw6Or7lIMUzENcXMzkHkcadPOGT3FCmrpH9EVzYB9kG6O13Cnp17YK42wD7Yn3RgevPO4FreMpD
Fk+RuVAF7po6irG3m0+uYbMykm34ItHj4f0MuujGmqp875cD2dQ5YrrMTY8ugZyHSsIDGKzXhSl7
43QMKirNSnEa690Qk1zbqU7tI8jDuwVTslxQ3m6+yHtaxhbXInhY74yX0zP8Bx8s00qG4LTnqXyI
DA85mtc4TPKWCpaI2ijHN9XrGgN3VL/mPu5Wq8THHms5wXd2fDTYqGRcBckzGI0daSztxoGpSl3j
K6AqkpWpUN4OLu9zFi4uSFaeNwaqPHqzlBzYCOIISSyfKQRY0nvK4MJPlUA/zbiw9iKXCaBmKoFJ
sS0lPIFW3wtuts3UQPdCVNUcYoo1oqWKG39xIRnSuh/HvjyU6RiuhkfWntaZFoFpZxddR4mPc4t8
6Ahiy4qhLYb6GN9hQDuNHo473DmFS36VzhbV0CCXhW62ETmpTvCW9jHullXDitPxSOhLUnyBSUkm
uNvsnVDxxVqv2zLqpxrXxsDPAB1ucLtz5xBEpG24J/Tw65liaotDWmI4One+Sm9y3/5Qw/RkiJb4
qECXe941lji8KjxjXEI+SwAgCEl67XTPWYKDTg3d9VwXFMsIDhaI/wqK9hauLQD8Nj056bKXJlgm
BIZ+bqDQrLPl/wJP6Ng62K+e4WXbcgrEsTGvYaIv9w+rND2xSfEH5ylodtDGCY2IfBKnEiIRlFN2
q5pfcZtmJlPnoCeQLcauhQ8wXGfRyEZYKfZ6Fp42sLQw+NTBybMN5mj4EaWRnof2orL6c9YR+2W1
+KSCB2GTulIjpIjmFp+rd0bRTJTCLST/cM2Cjsmfpho2yQwdO5kAJhufAnT5WIcu3NG9KnX7nBHE
kDBBPSZ5caHS8sFMPUZKvkGKZxHtTPGjsp0NhHvkGnWOBAFxz5EkOkBObBpC17kDHogUf76O/WQ6
FX3bbFJF9ooogrOGeLPxEY7f+6zZWsf/DAKAdQPF9nUSNnoNjRHzrp94Tz4EKRWFl/mSQ+iagurN
6SeUNKXcwQ9tDsr0+lMUTP3JsSYctqDqulgumNhpY0L2OFvRYJztjuwakZvuoSyi/BGcD/PRAXgi
yoaO1ymNL8qkfTe82Ns5Gbtoim0P11tEWhSv8ozVPoi3ddrC7skz65S5lnWybCxPINKbq3Juck4b
m6dqG9XFiWOIUaJy1iXD9lrxyKU1Ag9WKAdCagTY9nvBp9FNksuqih7TDDq2as5RR8SIkc/nmuwv
DMzUkuSf+AjtmNLidAWNT0mNYC4VFKTFO5Mc2MWxr/Z+rV4rY2yPsW0QNy4AFFTVOEF8r9BRdMH3
ZJqnOrdweiZ4aKE9rRBqZp9gcQ6aMzyQFmZZJ0z5luoTFQtI8NHEAZqyndDuD40EfhVlBn4ll7fV
rAHou0OwHWjhQX3aSBaxYbKB0dA1dPA86dg71hnDtXKQwTNJTEzCho3RhPLS1W8iT4PLesJxa40w
x4a4+Ewis/xWCSE4/ddk9d6dzxGwnQVBfv3IyZHUhKQS35HtyR/O9k6Wga5S5aOXtGJrafK0agu3
ftNSABooLDZ1mJ/RV/JKST7NZsLdYs+VvAfpsQ6YCDIa7clWay1umTCodkog67cHFZwNbBubtCZP
qotqZqK5eIDEv2yclrj2tjsZ2gaT0gNTMvWQMNgzcU4rvM+k65LfLY45KMlV56X+upndm6xRdHhh
feB+hmxG/BzwHWtVe0g5LC9kXO92r3np/cge6aR5hlBqWdL9GjID/lU7ryOl8lPhka+Jmx3m4DYi
tW8RL0BcCS4Ra78laJVNWIZpD1rQd0ksijBpFXg+XDcRzD7taGuZxkfEG1SNfBYib7hIl0VKFIub
sXEl+8Sb0hx3pjogMeMsDK9rI+IRzLJtD3nLrDJou8bz8hY7soYBxPum7YdCc9F6EaQ6SZaG1QG6
B58uG5jH8eWs82PbXjg9AZaVg86rnEEcOQKoSfWeAX6Cm7Uz4vLLqJ3bhdnruHxWdFwzLdXitSWF
hdDkrTEaqE5NsHZyXCy+C+kmbPpx7aix2GGwuyJcHJZ1AM4yNaIfJmTXsWle6hrIJhuS1Uyrw/HT
4+QdG3hVjGUueuqflWLWs/PBTOia5f3YvnCpf7ZhhTMN/io5jNkVdIl8B7+e2znpuLqT5oJU5D1W
wO/CkV8ZKqukt5qNRTJ3GGFFw9Md1XAuJSQTlYTnEAQherILwapjV1NqoH9S6DdssNGJcWkD513r
n6Z6AMd5cWuH1pZps3kZee01ug+coXA7M7N/D0wQZ16zuBoncghNRmNdHx2y5aLNi/qSFnNYV8C0
O/PGTRAdJyV5aBUUStlHN3N5xqSEcMV276yMQC4/wuQf8lo6CZc5T+tnkCKzbkaPrx12my4rNdUn
AwzX8o6y8qDg1t6udPqPGCaQzGA+8V5t0t7e6Vk/9ItED99Dv1Xq0siNE27vban7DzcjjJuoBrgB
hOvoq1yxuWMyFrMdhmmZjgdbV0+FNimh+Qq4dNjrF7DsmQOZWERunEqfO8EnVQiqQzGyF2udm7kH
omMiOlu5JFojUCgXpUK9aBa8RXa9qBiS8JtyT1QezsJF5eAseodZZld54/DfWhR+bjx8tjpi2Uyh
saglPLi5PGr5iX8NRjJR10lH5kxopdadFsdiUV34i/6iogralIsmQy/qjDYu9s4YDCcI5iMLLDQc
8aLm8BZdh7koPEKkHtmi+ZiG2t0OYervIASHpOKsZmuuPpB6AvlGMxIu6pFx0ZGwBBL3JdISOF9P
xaI1Ib/TuUOY7WepfZXMYXMdCw/lVDZ9E7+OdEeqEJVXd27JXmGZZGzAqH1Uc38WgqKglwYI+mji
Qzt4q6589gmwPTnu1kPAjVShMkFF+HckBi2CBgLg/Lh6oWgG+uE193YAkqaLnEMpsuA6nXp7U7fX
nkCGVYzqlnp0b/7cRiR5vbJIKfKn5mIQ0GyXwQm+4+E0CyAnKmH0afElijz/0dlGu5vyrbZamC8+
qNqfdXE6vptdu2JaPGwrn6hnJUucrFX8xU9xXUPDdkj+wpQ/gFlRTAu62b9O4+6rteutIeQtIVEQ
YZ2AAB5aiDHrkg60BOi9ykHg68HMybl19kAvVqZKHDhpFXRZC6uAKEvCCmH7rithP0/0Jj1BT27k
7Y1UVRs3Dd5daAh1ix8yauLnMYyDK1b4BBxWKEvA3sD+vRRQ2kg4ksFaZZg94aNTRhY9+tWBbHls
+ty5qf3ObOJY2/Vt7MevVR9fI2+G+JBBGJD5hT0qqAJhd0HY0inOSBwYczQeZscmpywk4CpCtdR8
nMPpy+grFqSBdS+jAZM3US7g1yEZVdY7/3vOa72fWu4T2isODBnfFXrkfNha9BeQugqsz7A4vZTQ
ph4QSxLkh59TgP/OTP79zMQUrsuM/3/e3fyfuiveP6P37C839fvXjyb60/Tkjy/wx/TE+22ZqSOZ
l5YDem5R2v8xPRFscRi1I6zC0/kPwxP/Ny4A4BuOLVAm+B4jnKbs2uhvf7Xc31zbl47y+KtabCH/
yRIH9cE/DE9A5zCAgQ4iXZ8Jh+lafxr8k57RMaYZOopBmzypyswqnuFkTDCSGly4xGAMqwjDSbky
3GE8gUdVxBJBULzo+IVBeAJt2NmDaFDce/VNxxz0qeZi6CHPwK5oUpNhtB87tK3GRFT6usk8iyDR
TgPjDYIlT8uJI/GSdhIdoY7kYJ2gvDBRAIzWEva0oCQAKcSIRUpnRrAeysS/QrHWAqMFUrgH1w2T
LZ6My0IFwX0py4EqckobFM5VdYPimwl3H7nJTSRc9GIwrCgpmQR/pX5lweweWobRcQt1sh0MBAeJ
y08ZYQBKkpgtf9x12RrKY/Nala55E9uKYg3pc/04jeHwI/VgmEDJHPIvxj8cI4NMgusxN+Qrl3X0
nsfY3osOWliOuAQO2uQsvG6aIx9Umw8fXML02zUwIr8ZuXYcnlA9m02f1UwwRGhPtyPro2c/8+yn
wq7666qJwUwNVkCSJS/YMfZDtFwp/lRM+GV7b9cGm2LB9P/oouZaIy8AbOBV7WtvifgBaIL1NAdJ
8FSRpAmauy1QYqfu0D/kXiwOA33njRcJ0MZoIYmlwIVwVnqMXhPFJGSXty5D/YR6Towd8loiFLo7
nRn2pU4JnnGkKY7RaKkbhw0L3XnVe2hipqx2sH7ysyPfzM3vKDbLeVuFChW9bRv2XREFdrbvOPUQ
q6QGMlgfPh9EB9gNaeXPNzoBBg7iqei46TUFTMGt8VyLMbtwlJOTraTd+LVm2q+QqCZhvJEFs3OG
aAhrVxmsLbkRQ0gyVDEjMyAQLkCYIjC/38sZxi7ew3IkPQ6cIRdUM+rT7A5ZeyVjxlc4ArRZolDu
bBZdtjbNLTgeoH2R8ogASLwxQNprSDP7zkLWxceqaRzzGgLsoNNtNbOV3yWZF6kHo5uS+ykGZzjC
M1wbMfb3esSOMmrXoyEM8vdoHpH5yHRsPnIv6sV16KkQWa1AKmB3JNuCQqkovkv5LXzurG4gvKIB
Froul0bB0Cgv6grxb9A1ZJIHdrdv4opC1gntleuF8Y50INwIoTMinsHv629QeU4IhkmvXA2jT/Fh
uUl9xnisfqQwIqk5w+Yu5Q2nhCYdmCewO/bJLI7kg2ARyKU2jmnn1Rs7rdXZyDXEpiyOt30N+kuG
ZOXNOPYvlV0isurz6qIOebpnnCWfbeBC/LWL/DlunQKUspmgNPebO6dvwusS58pWKxU+ECdavEdB
TdIeOUTvw+CUL1GdXZdyxOYAf2Y4OfkiwFCZf1FWocttifokyjy5C6egg2IPFL4pmjdoH8AQo9ys
3uoonDd53/RfplNPhG3VwAgCCqASsx8KpKSBdU+QxK40PB5UacrrKjYCdCJS7T0cSAwMZ9PYhFOi
3mJP1t/Y4pKvDsPNd43EaNi09YS9OVE6e+mNDvgSWIljabr6I0b7vIvbKIT9lxfPQ233RCZIj1is
tP8GrTdwKo/EuiL/vTV88klD+GOERJA+XUxOpTC0spkJQU7gmQKGGuQmh2TflCRgBzWCJrsIN2TM
wDxzZWo88g2x++eeuALw3m4bwkcQ6yP/qkZrPJqdqhAwI3KNxOBvW2HHwO9lcOpnHCtlbbJQUlHy
1XfJtDOdxECBTLj8VTBZ9iZjrHSwvdJ5BZhpPlZk295qdG0mZ3w1cAh78akK5vloGnZ6ASxsYcBa
pBiqrLjPlKP+PXGAS/KXvf0/XW3yT8QBc866VGald/S6EFVx0Yb+ibo0vELzCA0eLKODQzRfWmYQ
euOjH0mAxVmWg3oMmGYbvN1twH9S4HhdF0NikLWZe+3JYd5VIFpMs1uYm761h1WZemudkbNKdl68
S2cbvTOlMoMBz7wkQSRctZEhAJja2C55WcI3NEMUuyAtyHUzdH6LsnZ6Iidl3jd6LK8GORA5Hzs+
2KCsLs8OkqIbHKLmWeaJe68iGg5ASRMBDbBJ4bQUZExbNPSRI42PTPcd054pwyJshTGb+aHB2486
e86teqvSqvUAHBtVBZ0ImBhRnWFBpHXUl5qJNu5csaFkTa87zqnwEnLVvERFaLf40lCMPGLgW7Oe
WlLKI2N6o78E/DLOZUdu7FQuAKPRJPM5MsPmmMJ8bMpVRKaCt4m91kkPEVxHay3jgk5wqCrFGT2T
PMI8zsT/NQJZgWJ2NFvD4HdIcmcrqC8+bAqHnWlJwKwJ63mvdkAzdtjfwEjxkuhlhGgaRXebF2Z5
tt3K/PDcJAZlN6eXQ29Pe9/OvYfBDfRZV6LaNxZebwbD+Pld4DAs2tGmsW76MhqDHIkp0kdD2T4E
ODM92zOXyNgvs3ujvgoM0pZ404O1cMSwq0rxDa7RekZ2O50NwM+X9c+LCn0+ZcRye+XLPabtzOr2
XMqRwgwtYECj6nZIUVtuQW5oGJ7+bIlv/fOezKqQfUT28/40hzQkhIdGpAGWI0DoTZ13dGp/NNa/
1LL/Qu+CtuhPHxxfCLZozMLYzoHq+GlX/2WhVpZ1BY3RjI7AVoHzBmLIQXfGZAY0UEUfh7K1txrd
cLpJhxK1oReKlwJZ8kNRGdO2jjLxJcg/SNakX/VcLShmCIFbYAZYrwPCecRAthJ2NWR5gzkArIu8
QNHcdHEOlElhP2S1o4br0c54lsp0Hp6Ye6V3GP5qTZE4JGV4oeNZXc6k/dy0lYOEgVO4ZngoZbsW
kV+PO3hVhlxDWOGOw5XiA57xMYEz+pgOSdbGJEkmTD218eXgcIZRQ1M9SxAWDjliJ3/C3a4s9JWc
IeE69IP2idliKFa2OVsnEgcSJMr4TIKeD3Ih8MmX9qz5OPrzdFBubWAU6AXOUNYZBVNcK5yldxmC
yDsQnJaBASlmcrYayz7Cx6sQCmcGQQua/Z8RWcEZ3KS8oa+NTy2fq1U1sKgiCgD5gnZWoVcRHNB1
iIYhRTgXMR3jDWEd7mNhaLnpJYLIKvTizVAOZA6aU8tQ0Z1gN6FG5cO8lME6lzDV+O5zTD2eKh80
XJ71bzLkC8IScaNNS5TwXWdn6iHnI3YwzIDXz0bhMYnJIuoX2/ypqlVw0SSTC9CtdW96Txrvg1W5
T1FWFlfDQCwo9Mnpljiv+ptOA8eTnbEGtRikfdmocWHgFvDhi69ssvVLZrtMloCU+DafV+h8zKt6
C96jaDia2iC353uwxHF/NS1H2SAsnHCm2edv2ukEeWMdEQagfBUTPhlrQgujueDbecvRaozh/M6H
NfbYAVQy2EF+IvxkItE+Q4yznOXucqzbP094/fOwNwRa3CYz0jt0ClwEPGBcCv7PCyL9eVmonxdH
VU7jIw4ErhNteRBOwct2FSubKbzKl7sHewPXUGqr4LbQ9fxim8L+wctMuk/StNZqksy7pSagBjsI
mIsyt5wbhgdBdRwVRMDt0OGCcp0kvZxDBkpR4HZ3oKb8l66R4sGVZXLqOnu+JMEHBYg064LkJWaq
Va6ms+C4X6sqRmY/25l5ctXQnzkUYYZBQ8aIIXCb2kzt9lkpYdvoaRgObeaWZ5HjCHMi2ycgzdY+
9P5qRI8tgl3PfJewq65BEj04IKLTdBrfajnVpOLSG0TYklT+bmhEH8WUu/4qi8jORdEFHQSBW4xO
Ksl9XFy5NaC8cds4uYtF4L/rphrZjo3FRUIJwsFbWKj8ELU7YCf9LIYhMllr+PJ4Dh3YSjAQnIyJ
kzMRd1vbbgQ3Lo4b+2CP7fRmKtJ8B5MHfmUUgUNPYrbRnWEn1aXdeSw7XJl8JZYmat5sG/UsCmaZ
q1lHyn/wXDMCJooqjWEMXxk3bF27q9YzrVfFquhej2b9aNa2E+1IFyPlNynrAqsfe8JVnFfZt8Ad
+WpO/ZhtgFXgK+5wTNFhys6ctyPTpw/w5AQClq3nv6E5cD6JOm5m9oXaKc4YfWK9M0AykpyFM+nV
k03HUVCzsD7oqMOY00K1J47QeCwaJ7pp3UJ90Mi09wq+NGtOLx2JRyRK3dpWS6sc+yaf3dSPwmGd
h3Mw7bq8MskQQBW/jvuGuX0FEHkzeo3/ykLH+G4BciYEw8F258CeIPNR/vaX1Vx0r3Mk5UdoNBPK
HWae/qloBsZVfKKA9kYA9NPG1/YqysOfcTpisfrpEFin0aegePNYfTrZIIhKKwhFJz+hvxO1iK7Z
hE9MDI0G8FnKevTc1Il/TdqLf1dHFmiwuW4STA8AzwtWMHJbY0Qn3CLL/XibqxbGKt1F8l7bxCEt
HPABhrnD9xkFtxYHNr4ql8eTRCigiUgtZJeTNeFl4P5lkraYUCa3wJhudt3ajvOYAd6c18WW2CDb
xso7EeHKWzMeqD7yAjxdB2AyaIu3tCqd/BCTqjbvK7ekOxxG/skqnruJaFNDylfl6vlVj1bz0lWy
+R7xheQbo/XIYWOhHz6J0XSBymVVUmyCDsL1RdN1hr+O57DizqwTVt8Q0eLgEpquJTd+x0CRhDaF
rsuP6utUVACphj5kgG0PJPmuTXziFEq1Ka+qLFjK01FmRzaDQF7mzg/JA7YIibquBJ4CQvUKlg3U
oPa5n4oaI4xZXrHSJXkJOHC+smt7ABFua+77qKkb4InsNG9yaWHDG/PmyZNh+xUyFMDaFowh6e9d
xlRl4kP4TgveM80ukOcwQKoILKf0XY3OwPo7TKancEiANruz4QN88TWeBqmjgbQ7wPlI0PgETaTo
zhImsqoWUHP7YDtZghuVdBkCEDKJr0FiRTxjscu25JSM+6xibxZiP5LEgWd8MWGxDGvbiafLB7sK
ODE2mQ9wSMpz6TFy+sloZt0DQL8ndsYoCanDlHkoTA/JD+hDvcUVZJVbLhmC683MZ4RfteHnXM/y
DHEQ4iu1LABAv3ChzOV+Sp7RmKKEHSIb9wuOFnKV5ahtfRJTpwmttMvpTaMHWptdkj+OlV/9cNJB
0TP5xbPjgCwXdiXeYcBkj4NpiGMp7HbfuJO7ZSygdzPV77cSGuUxvuZsiQ1JXbBVVOwfICYwqkZd
cxaEVREVFHrOp+2FDdYIXzsPXl/PpxkR2JEpGCCJfpzMq2wIyVDjwL8GYUlSb9lnCVlRPTubcmaD
U9Hw3nk+QB9PU/KtgS4gsIi0+9Xzzn7MiBbpXs0iX7MBGR/ybuzo6qP6rc5cTnqOWZyrmemcgsKv
ni2XYhkLR7+nucVoVSqvuC5RmbHQ7hOHFOweXo0rsuzRKKR/xzLMu9LVgGPTNsHA5XB03qJOlgeX
UMglVM0GFzyL9KIWefkjanL6MI1UgqQDKB2XU62sR7uGihoWTvz5f6k7j93YmTTbPhEbDNrgNDOZ
TJ8pc2TOhJCOoSeD3jz9Xfy7Ct24DfTsDu5EqCqgdKRUMPiZvdcG8TAGQ5Z7dyqV6rubFoxj+bxA
1mQ9khwsy/IuvRPNa8ed/0SHUl7RIQMWxuV08AgR6ZFKEHH9/2QS//8R3MZC8Pq/k22+4i8sN3HX
fP330fq//n//ckfo/0GfgtFBWoIJNqSxf8/VXWMdkROSzIj8n9E6M+1/qxKN/9ANW1+n55QNrsQC
8e/BukCwKGwbPaNpoIwQEMv+wRL9l0ngPzFF//Xf/7tFwbLl/zBIWNKyMA6YqyQRO97/xdAy+lni
itcm7JiMFRo8hqdu/TIatvzPL4CFs61wsJpV6Nsy1T1FsigujKJ/JFNUnTTLTxfSCfIwls+CS3HX
GgrUiiuuBiJpmY7y5gBg3SU2jkQqYRKY5v7BBwDNQGdygG8l2y2VjrqlinmakT5h0pqPhJL8RkY0
X5U7VXtj5CqMDXbgk53/pIJ6Amhrnzr80EGs6nMpNXWuyWPcz3L5touuPXMpQ9MkYym2ihO4gcxf
k4BBJthcd9zVftwMb2VutffVrhkh9w1Ft5xSfRov5uC9iWyRR2cU7IuZSFZZr3a9U1YHBmrvC0/k
0ejpxXNoHRRIlnsgQV3uFSIev2ecxgjLHq5sLRASkjlI8ZQeMktbjrOn7t1ca2eKmP7EOg6D3FTc
LFLa/Nx7rXWXQqlGzuZ2j6i39Geq4fwwQT93HUW+vHRexlRvn3vtdy6QQGjFdFJmp85lvYvY/l+5
270rLL1/fQERnfhOCAtMS6i4Cfkx9jkJGJjnqkDlrALZICDwh4MB8J2/KCqsrYxBozuJPIdOu4LS
rXkXzwjUUw2DB6WtTRYChVhEPN+t1wV4W5X/SGeSW8g5SC9TnP4glBe/iNYTCFg0Fct3LbpGtG27
RVX1z9IDF87k+p2UuD+GSWkiuuRlsoZ77KGh3ziUowgknjGolR99ZAVNjo+UYB722AwFgnwe5R4C
q3pSBhqXsdWXs7QBBnCu3jqmvQdq5uoRlnN+Enr3p7K+RpXMP1NrLHYS/01BqpIfRmTklRZoFogw
f7xabcbSftJNUeGkGyaIw+YmLwAljO3fxKuBrlvu1SwN8qhacCvVdc5RnJHt4V4rW3cPP6WeRD6n
Gth+N8OmLuSZTTCCA6098q/i/l0V6OE/Mj/Eu4lZ33uO4BHF+RQgOByfK+TNG6pu9Rspnl03/R/A
5OCXodIxe3LTM4OGGquE1gcUbDeiBPrrpBjvTKsu0MhIDvPGCFInZxOFHnmkcXsaLXCkmCjryxy6
E6hMolKpYOoToXrHDr3t7Ezuakd1z82y7DKKrGpbEnzpWkCY7bIEsufglzGrtjnNrvsUg5TZ5oix
9k5F4mqux4esVvaNNcwvbI3hhYPEM0PM1a7mTQ+foLKObT4/nLZ4DFMPPydXO9iOSKbALP10ZXzv
kGMFk5pBXFISXGDND2ttwN4BtpacXPc4ov7d8WotfKEX2sUUt2EAUk6IZvcpR/dvikyaDILKd+e5
2rOXMDqE/DKbz71OZIVNctCmSWf3HjJJtjN1iCizPkyuDlZjA1dHqrp91uR7x8Q1QeDSazZE421y
CmIdSWESJezZmYLW8G7DLMWnmEnURgUznOHSZ3tGk9ip8MNt7RhtwKDr98Ub+d/BAiJl7ODSWHP+
xMuCSNGUfF/R9Bf0ioJcGfgt3aoiXNzoFE89ydIlhD+nnM1NpwNMXQey435JlmKTW3W3x/GPc1WP
ssBsUzQZJXDBHsCEjUBnC4+WatzuSMP0F7iU265w7X25RIAAG0rjemjm4yjueZxYVwdFy+hxxkpq
i60q4j+IWq4Q4mk0Jcb3HA2VoQbMJ3OQT8QWEIts0Lfov2e7vSw4LshIiE8OYMVulluDjfEZltRh
iRwkYGrjET4VeFlIRkb9DPmrBGtQPBnOuEL1dxxuEzFWXYP8L46T1lympE19W+czjxcVbSJFUY+c
W+j6iB0KqUFuHxjLjWcTipVY2tcu6sZtYs8/nIYxS946gijsY9rgvjVYlG3M1r72y/QTSkkSGFMV
MqIcVzrR65hMgUk2MOnF59aR7V45xm02ab5Nffxk9vsttJEIrCL947JJMCIEksOw/J0TxhSx0HYy
YUYNLWJbDKlJ6YexnonlPW/zX7D6xwWxXNQM42HQZ392+rfKgPWGgdXxwDE0YWJuuJV+DvF0GPKC
aUOaVGi14QCT+dEMFh8e4DIEsGIvKj7rOE0vaaG9jZDJujAnl9qDzDVb02kUIHnj9JTL7OpadWD1
65GJnb8ii9RpNpDZvKBw87yiIaqEhjKS+h5fGmOcWHf5yS16+cb+kLhntm5CvrXmxSfBmwFQDgMl
1JUxy4Pl77DgUEv+mWrV36wlkXvlgB4A/6Ko7pkgFvJGGiC6rILOgVC4PNUfIzyDCeZZ5TmnaQoJ
Pmoug0DwPA8gzmGDjGGjoHOFoOgbKAHMrjiDT+66iF26hksiEq99tTxML4O2hTgeUvYxkdGXo4mn
pYsChfgJcTcApAxTXU/uu8lk6oyYb5fREJycRtKIlzAPKp4N6O4JQcWEbu1NSeSTQnr4HIUZdGCL
aSWe+FOjSguDubVj0z68OehkTYtwl7iVuu85xtFqpLXnm/5kID76I8g30tBgIwGeKG9DnjPN798i
rxCXLjYxJLGSyfufuVnV92yYpoeXwDkhqG43YF86OAY7MlQEABwawBUGitEiX8IzL7GfJQnvgRcj
Sd8UHmHlkJoMtv5GUHHcdl1c9rdQjj8IosgCUKWkljZm91yCEmez+qu2vebZpuflzb9UZNG5cAXr
Ep8oqdxlAZtj5tSR1k0mdG5RH1RLdxtdM93r04mdsnqDHTDNqgwISx8CPQT9IE1m1pMarYsyi29j
kJ8swQc0+lP72suPaoqXLTfjdEsLq8O1zZxmHM0iSPRjnFvV1+K2k1+6/XhKTRdRVuFcvcwOxJpy
ldva+NALB0h4a7KMrCQiI5TuK2ADRi4vTyS+KOFVR1lCYp7hlMU+yxDU0Ray0wmFHZAiQu6WzbFN
ZAVahJ0OnU93cjvc6yndWeyQ+5Qo/YmDIUJCQgbtA2z5M9KwW6UJ9qHTJLcTBCkZCuy0QtWBwyI2
qezmZIz4FkwskHjSO2LfogyeK+ox7msJuqa/gdhJ7pMzZhuXounU4dOnVJ7XfeauprG7S0QQrY4u
nw1/c/ZCLMgl3G855b6bI/YyIvIdIhNUwyA7LRCD6wSzpt7NKZoeK7w+1dZJeqz2vFJtf2iVu9KX
SYd3AVLy+UwbNBTOuwhZZOjRk4CkGdjub6dT4hy5mnHRzXY4elZ1WDIiVQvdYOO/Jk8kKAAKDIcF
EwU/aY3mPlrWgYV9/zwh+ePk14T0iaAbWkDm1iD35Sy1rTvO6iUE7J5RooIpnl5nwooCvSJeffYY
SmqR/oOMLfqHIryw/L3Z46pKjmedZ6zfjqnqt1VhaudIR9VqeNGpcjuJIg1JaROx+tcWYNelwkSp
I9ABV04hgsuVwFmivv0mBIvk9n3P86nV+17S4S+NPBRSIya5rF4Z3r3bM8crU2n7HJHSRvZfEV2T
oUyJdprIneZz2a0KBuRF9fOsF/UBPLkMJpYAtjO+giVrb+VknxfAm6MY3Ufl/BiKUp08fiikhuY5
N+SvsdC6U5HZ/ZF57WNkPUgGs2PvlwjtjuehhoHRn23tfnp3l04dnaqqHiUpQ9ucf3KvPI9ZU2IQ
VXnBDLEbXW2+E3/lC+IlDnoMYmqpNWI/xPgoiYLauy32JbeOrt6yOM9Td3D6VN2JFWOaVf1pOrNF
5UOcQ4SOBsrYuIaP1Rnoj4hK3CyxprfY4Zm5tQimrJDiVUXza1S+NDX+pHlu8oNVlJM/2712mQyV
nt0wZQyY4AqzOVWMzQCfNjRzsPQcMB+xtfVG+QPZFarx3PYO7MEUuGKeoIlMvC3Bm1Ut74PGXFnL
9ijcV6NGEKOpOhZ/4fiAaV8Uv7g7HEWcrptt+69m/V2Idb4MU8Z+T1akjHzoevbWkZbL1H+eD4Su
uX5kmO+D8F4NrTOClM/nObxKUq+DonYpze0lSNBB8PRkL502vmeMu8iVRNE14jryU7cjraMA29FN
gYfKJ1XbqMjE0yTqP+Dmv511cD4n7qdCJBxwfuZDnJGWBWqM4Jn6EnuL5qdReiPFhM3PTHhREbF3
Q4pVHCBAkmOwQDM0O8jTtE/azqjHJweWx1sZfi7v3RSlD9FhnxhsUiFU2h1DmVvXptevXtx7DxZQ
K954sXc85vy4hXNpi+yH3Y3FNZQQ2qY0PzRdnO21ECewHjPcV9J7K0eFeDUkqIxG0x/YPbF8rCm2
JuAgyM2+WLrFd6ejvLSm8GJUBdQuq0rJuk6SLQTvbnRM1gu18Me2usVRnl3ymqCQZj2TfeeBF4vK
gxPpXwkRqwz86vmUDv0umlx5NVLTu2gl4R2Tph1KOjKMMOMqpumNvWUl1y5K0RebpHYZNmvnmECX
yq0fbbmuwtRytNWAaXn9KzrFnqVcdXMW/Aq8wnPW5vgzxuLFZtT6nNsRnEUtYng/1t59skluMGUf
BspVhN4jdE8ZlpOSUtXnuEk59ayr/cJ287M+uFQOSVsgRCbUGf34CeNjfhgmF4k1qpEieuVYFjca
5oEblr5wVgQFjaHJXBTKkWEwxc0K4oddMoaPmHc+CU0W1xJW0EMVRCxjHjyOtjxXCvIpNvSP1aF2
4m2Haeijz9TJNczxi6QxSexWiEh3rt75bacLMAEPvXf3KNe4VTt29TuoG7XW5CWot6UJylaSCFs4
4gg7JjuUYxmkfQtAILHKlxFrwxGWXrkhZhgNoqztQy26P8a00KXSbDj24CNqNs4gjepjCXQFkph7
GpzyEqt/jCfgPr1OW1PHTpVUF2EnLFea+GIS7xbAoIKlNEOFtMNsG0fmcUiKi+q/vVBCFwovOh/c
phfun0zBLxvi8Wmhs1zyqtm0QBOGKo72Zci6il0RAjygeEPyyMMa2ZkjfuQt5AP2rTcHeSVUzOUl
G5X76A/MnGnOa2ljfcf7FuM1dYiz2ruRvNosxPaaqASQmVOdDy1gJfx13fApPUKObXOBSAAK1T45
1O85+KjLWMpPGDkEfsTRby0nAjEjr34scyg4g3OcKLKPYx6d2WPttEKHu9V2QWzAnCPCjByktNzi
GPsjZCw3YQJN0spWfGHGdIjVJUkyZho0DhuqYkxuCdUl+wsThGFChkOq/0SeAKgnmd7SdIbPtiR+
r3ytNynUzeYlLEp3mzRYECf1hNphWNRHLTBwtUX+NgzDD2M+MN8zsBkt9Ee5dtZq9bfVxn2UwlBr
FyJlqCKJ8YuLICzNv1rc3W3gU0KW3Pt95B0Yfvx1TbBkKDa1TSGBi7qwr4gRsoKsVdHR0trrlA3y
gIDru+qm8DZobnjLBLYrhTTVt2IPv8zcYpTjTtiyFk/oMLhs+t7trnZXHJkT5p/kNUowF6WxjSb2
RFa+tCeU6yFdz8nJs7vZVTfhyfaaIk1sIxJIJGR+n2m5txNVkd0w+wCqy1PoAPAl8C0Z0Tnr4UcL
JKRnV5/svTXQqI3g5uk36z+OzrZQy8Lxrteh5WvE9hZyw2m/iHF6qVvi5wvXKPapxFVrjpRA7GV4
hsOavXFniQN+0m6rYFXvC20SD3fGhKP194zGvU9DjWEbKviOCGkfX6Hli2KVi7Z47ao+eWY6+gWZ
sbx0oZ77sGPDXdVmOX1/k4JAU2QHht4r0doPatyzC573c5KIO+WoEX1e5yxakip+XmLEn4Wr2CNV
3Y5vUAMbdMgAYEZ0sia4ZnC08Sry8afUX0nHhr+13I+IJbLRaM+xQSveQQU/NE6f7ERpkuYjPpF7
Tld6AaSU3ICL5IOxNUQlWXaoCZ7l5xv3ZhJih1aEME2lU6+aXVop+h8KQIzrTVdjrenxZ/SI8KLP
Vkje8voKP4sdXkUVnGwtZK5nKCjddvcdJepBri9cvpSHaPktJ160FpccutX0XbTxr8Fm3y1D8xMG
A69jwq8AJq97eeJG2j7x5WSpA38P4r9Y5lJMqXZbzlb0UoTaRxH2GKWy9AOb2HOtlYTgjWl5kObd
Hq0CTTYG4ZJV5D6vTd4MbbGFnak9Y8hzojzyOUn7QY/UnvXaU6Fs5w63bdotzrbSR2sHNOAp1nFB
6DaRbxzT+mw68jw01Pcyro8Uz+yRuibyhzh/rSUF1sKi7KC132yOeH1TeaI8T177lhkPES6YNxLr
DoMW0TZe6abo4sCd+Vt34zGnKzpnGgy1sbT2ON+HLTcuC1vpnOV9bnrnnT0574RpMfcL+cdbElXi
T822965pXkSjf/HolX64MLVh5OxBQAP2BuYMOE56j+MjXGwzcJzMz8y2pYQz5K6ZoYGyrK62Fe3r
BiZYkDjAViz858kcXdGpAA8sx8tQU9jZVQ7rOuPetKkCV0+nve2QO+/HHoxwwYZxDwPqL3FtM8Dw
/CcRllAKSM2SIZ7JqpLeoVpubuPemqiZ/QyHK6GSoTop9G3bpZmi65LM824Od/ZcdbdCLWQWee5H
1wwmvLTsneo9A4OgYYJCdp/ov9w06v3OYi5o8rmiYagI20K47ZBPyZGpIvCGKNWwk+FqyfpHVVrm
UWdUSWS9fXLVchkySLJDTXyQVhSnqaCGy+fmTL5iGEQVIEET7JytfuAjXHMqsPxWaziFMwwv8RDa
+9p4wpazqxjZbcBLAEDva7nFw8oEkWSLsSP2aDVp9ZiC2zHiEszwcdMVbxaBf3MEcD3PTGWYVLzx
TsA+I0gHb2L7eU7SS+QsTKY9VTPGBwzY9zw4JYMnevK5ykwEtt13E6bmWbP7HzTg1S60AQX3dXVI
MUEAy0aN9GjU4BzIl2pRDfjsJPpgbpD2tJyRMtJPswZqrwDrtr9ysU0+T5vkvcdFgMT/FGXir+PG
oPKiZcDY04I4MFbOcaI1LAqGd/ojbS8H6w/b4nbbpt7vYm6Qas8nJ2NShMSQYeECY3Aoinon4mTa
DdMjryfA4ouUW5x36b5fEG13DrcuNGkvBeJpQaQQjOnm3vmJBCvbu87vybIP86LeGgiiKmIdVfTq
nAzkwvE2GEhTdXXQ0bMC5dQvOESc2saWPHWMFWpylZBU5eOFjBrghqP+1XirPR8uttPN1XbU8tds
DAV5LDEYAwnLgLpqA6W4EWF1ZkT7CxkI30S9LT1KD5EN+xSRzUHYWZCyCnqOY31rYwDXzOThYs9b
yuTCFuTh9rK6GJQyHInqbw2q1Lcy5hS8Tz70KT05SAv3QG/7qIvu5ogjeGrFFfw58EQNUSPv2p9x
OxiE77FyqwQngUVxhjGcPyd84UvtqmTrxnl30rv8GjFuYvxaD7QOCfVdyt7IeR6LYT6q8HuaEWBx
+biSjZeeeGsBDbCigHoNcdHAP97e6OJ2FSOv9oGOxvWTOcSL5tpXhLmM7q2GmiutDlNZ4YmwxcYN
7WOTgBhDfU56dzPuZkJATpYHbLaJPxBRyp0ZZ2ZQ4jYRuhQ7sq/fyijufPbWG3jw9aE17PdQ5Z9d
pdAngdpEJNFubXaJ4KQ27jgeUV3+YvvUML3Qqp1JXGFcaUiQX8y2+7vOA16TEoh7mIhLgodSWzo/
cwxYKkP0okxvvoF3bahtwV6AUiajaWDG3YsRN6oLON5eShorIo41ByefWeSftSnwlLPsCuJ2+UBQ
WZyQIz+3VISHkdF8GhXekSf+eUy64SqH3hd1GD0WhA770nZJoTQhJgv0QhfasBPelpAx3kr393pr
iyGkfUN7x+8ILyMq3kbVhsQGq2YXmWHmxyVo8mLdsnXasn73OihC+shOxA2ei5Vs4diIW0mppUwd
UGGS4TuI8hmTpnWu3eGqJd68bWB778C+8ixorbk1Qz0hXXx+MPTAt0u20UH16Znh/PKj7nRuM6jZ
ElXiHlFhA2vbwU4Tau4hUam7QxVLejEDZbzPzbFw0IRxjIgCXPeAbVbu+skc74U5q2uagORAS+ah
QxoKsmvLP+i3k53eOu0Vq9RX59H7Fq0FJtq2HgX68bvZkIrkwe0sM9eldOnEtQ6d7BB22o9Zv+IM
j7/xvE5xAZ0ZqvgrsKht17kfTqNOGsUP8/eMuz4ssjNPhH5sNZs1LqG6coqcNQyFmdYCX20mobKR
GYQ1gi5Ta11kNKI61OALAeWAdSODxidbiBn6MbfS/KcWGdeISUdGa7ZPPba2hVNfLOqa3iCoddaT
MdAXrA1p1B3qvj0OvTBP/3xplfe+OGI4AAtO7kqwC+AFku5nI03vJq1xwxrWSvVol2Wt5VNlnXoP
w2iWpOrJ8mI/n2og/1kck0NbzDsbULMP/M70s/WanjMY82Vck9uWkNSWRfKhDR0q9oy8vtRK5VEA
3jnEHhtVtjzBuBjmPe+B8kh2R4zCEYZlptwPjPV4GikZOjFYNETak1yq7pha3qkohmWTdV4VCC8n
98PoxGpneUdNkPxBsMQtXMBe64362DCrfxAuL/yln05c1dNu0sUUYO1mjo3jG7p3cSVBJ7mqtPQn
DMIX7gCAonk7bakX0ktiP0nDTq9G5/wxugnkfq4IMoiMgrwPZ7lamXpWS8+svUIXhp+DgOnkhh6T
CbSjXYjeEYs1Ps95F6ieJVizNkSGgtxt1717JWo7gHHRPi2VgZLZUN/couZZGgYOoBQZ2sj4O6sm
xuel+cMqEv2pYe6QSzfAdiTPrZbr2yEjfcRxSBuOk6x/cSze+mFz94gy8O2MaYPJqbv+8wUNFYTl
FO4QXiw/N/TxXgL7gEfVX0cj007Y0XaRYrYQEaaClnWy/dGlXa/c6aPOHO0QmzBeKqvllZnsXMTf
V/gnp0RjQBWGLU0NhiuxjnY7K/GCObJunip0jhqPCRYxa4fppjtNGlNbHuygYD986BmScFb6V6ex
wcvNAX2tuMM7Ga5N1Xzrrbm356Z7KTo176RFfCz4kEeCiZiHjel+lQh9T0tifCCOgM1vEFw4Du9k
OyZ+3gim5FpqnUFVhX76D58FHsq+jXN50HoWiiYn82wJF4lgbH3N3nLUlPHTZOuD2j75leHCpNVm
iKFxFFEzgZ5Z9hEiy8zFklZCAtoMrvtpFs6T7CE7Mz/66BJgfwCSPMu9J8WAlxP0gay4fP6BgNDt
nJuh/aLhdZ38ybVigrIPFdvyzSrr3VCGIyfGkG7LziTsJ78Ppvk2twJte6avHHnDC/BLsR9FvwVo
6DF7xN1UEy+QEhphpNjrDfGzk01pAIye764fXeqxCFtUtqZGCPKvR89hqdNnp7pnFJmCJaYllDo2
Lw/n3vxXy4ThG7ENi5o1JZkrzr7gTvZLTK+ySn4zCk4769Ua1JuHzHbrxN1vtwxfLMa5hEqLjyq3
8WhWMHbBcwad+FJdN51MesnN0Olv3rq5nVrNl639e4LC64EacpX+UU/jt2Fn57BrYxSKmF+mb+n8
cGez3Q8OzkUgMjUOb22IGp97W0N9C7GQre1njaCfnRjQ7KpE+M6ec3Lo5GuNxXcpzvlEhvpouxCA
6ByYxx46u7vMabIFzU+QyYygxEVmykfKex46Ay+b0NlibZh8111ekfW1WxHpV8bWE5NAvD68WPNr
luo/KkMjapxI2ToGZlJ02iZJHwQvAnsC4LWRZYnkqFZ89v07a47Er0v9eXEICyFqZ0M7dRK2epfF
uARo4TGFgmP2dSyKYrZdxqX9cTHaR2KC9NIIg0D7ETOUe2Xf9ZJ17pNVM5VHsAgra34xIkhZScfw
M03ET9G6r6MOYN57hj2JNAngSsybc0EZeIupdzW0GVHxiaurBKaFq7UFnLEhPYkZuRHV6+2y1zWq
vKVeoJ8PHcQlba0c8bTudK+4FT23lo4k2SgpvWYrfAVwn6d958/keSFQtIKoFcTdGIhlYm/fDfZ3
WDo9QV/2ChUzXvvMxdgw4yARQkVBZ7F9p+eE4FGg7mpSX+NPxm7XxuGSIRCPnAn3nHQfmKP4rIRZ
ExPk7OeaMySs+bX0jLfUMLBcRuzyjdX7N5rNvCdf5rsvmFJHnKSNh4fWN0zzxMOGBXXNoec34Pf0
rK9EP8dr11w32TXLFubQLKBV5+yIlNkxvPnQARJt7IjBPoD4jUXWBPGNxG9HIzhJ627F9E5xSuJB
zHIJBTe0laifMRVOMYFUofpwUYuhd8WAY01/VavtmbyU/Nsualzg7VKPxh1hQkAMnF9aIW5tjFTK
zPR73zvXzN5nA1YAKFD18m7rmXPh0GjzryyFWG07bbVt7OzbMjB5qKYPMq25L/kCv8EpbotHN+C8
hzUysUjxJ4uj9iOZWf+IGUUPOIqdbpeBB4B3LuxbiVoLx8ykkciVnW0ntneWYsjZexXyi3zaKQzE
G3147XDLuc/EinJS5KmfiVKWJRVgxJtjco6IMUisLl5mscx+mC9HCG39yvaQe6rrUw4CisIf6MxC
ZYKqqj63CxxOPev2yBRg6bkKsXJI6DPqm3hprb0guCcdBHSz8dZVI+tlg+NLOlq7mwYD/tU4oogy
eF8SzXaqa6Q9ND843hsHURXg9aNVPyH5ZsVm4TJiFQjerowuORIh31joRoYm189pbIodTKp425f4
dpMKUR+CAes9RuY3YhpChPmCngtSUG4doom1WpzaXkDOkIWP7q2G1sFOp5PXlh3pJKK13FpWvZEA
u1f/1e2OAxx5PWvS9YvexsS5rP/JHHbaGNFpd6V9D7uBPKUZ5Lyi+hI1wjivG9urNMfnnp/xYJh9
ckxy82ViDvOwktR62C0rKPZNhFbF14z1VpDrvNvbigACLOH+gKXueRoRJTVLQXJNRdk1OHYCgzc6
eonzbRAJtkF9cdX5CLfjWNGSYViG7aWE8USfBtYOzLwWQnGpl6cEIpPbNOkae0VAT+/A9gdcvGCy
SrlLdwYO5C0ave24KAwEhnlxYcIvdEdbBA/NJQ9ZUheF+zBDkn5xltgXOwDhA7cOBI2I5sAdGbsj
yEYlXhrGoZwbNP722VZcZa37lVH8nVoHzl9JPnmxJTrwHsLjnWRYv2NvQNPRR/i6+l+FKK+uHrFF
wI43Q0U6sBbKbnZsFlxFnPY6wSnm9IV4LCQvrL74Q0Psw9GjznRLUnMGZ01kSSpe3lV5ZmQCQ7Cq
h1uYkScMgybbJEkNka9NAXMt5ok4K+9m6v16TkkebhCKxMuEUgADRmZEOn5sE4O4p695K9LdTRYQ
I7wHpm+JkkkgIsg5wpnWTtoI7d4efVsaywGqYVDqaXaUvOsq28Ug4NTJxfOYjPFEh3jT+i/HaA4t
asG76DEHZYu4NjhmsbiKYJANg2p7TthxIFkqBdAzx6M2TrW9lrX9oVw5cZyy5hQNvJMmdckiRi/2
8DDZoNzB3OnblskBNPjZONBkmehay2gbE39w8Rb3GeSluimmI7vFdS8kGi0/EuZApqm3gaGTzQKu
n6EelK6TTnmXvMNF9m4OzzA3vZMTWWCwzEMUpCwZPwZTfBKtJ/Ys+17itJtv0LvYVYf0DZ1ZeBun
HNmew7UUM2zwWhTYDz15y0h83Q4R2WuqrHlMpXlqJvWyoK8ZJTDMwmp5osx0IeY12Q8JeJ7ZMRJu
Y+wEssKD4ckYdVD4BJpEvuBJepc5KATDKa9ELrevla7zyLoQseaeWwOFo98LOAoNTNFbDPiDGhPK
Yk91ea6nhmgixztMpvdLt3XzR+Etd29Imu8EHmCYYvcFfL81ptS6dmhRQJqOKcRwBY0qKj9n3mSk
l1ceU/HFLj5YOH9kZlbtsXLt43KudlUf8jKe2PZQ//x1G+aUMAgfHRYQBH39o4UNzmh/1APkF9Aj
SlYrVlOfikq4O3OKs6MuenosNySZr5Qk/7Caz6bijeLGPqJQ72FvhTkTY01/bqJrwfDJ7TXiiUAG
YGFlQJjM8cVK5zkwxQmk62oQm09ZSe4My+75YNFi5W30gF+C8sqEv6URGlMR1VNSH47YimotGBzx
iGZceLAqul05DdfKG95GK7W2o7EbqozLLU/+cvnom6HNv2IHI7hxhEmR8iND7GtRkeKC3Uo1T/si
/2pS+1fTknbixQc56m+mIHMOW/pBWalzlVpxRnRWfvqtFaXvPLrAL75yu89+yrHeT4rfYjZG48VO
XcsnctFESqob0P9U+NB09nYwK9WhFMI6dDy+QF9iKhDc31QQr5FtENgz9vmlCQv7ki5lRYuVt0Ga
RvC0prl6zvIPkbxpjDxhh2jPht58R03oYqg1cZCSjjUucvAnxyJ4rWtXtDmZeThKmH0UQCfbOTbx
6/LWMtZDGHfUiSmTQpqoUl36HqCkXbXWbkJktjURAWUAzm82mnlyLOdTEy0BduVx2xH9eUSSlHR1
dALwOT6VtnroWRaf2Yhp/4e989iRXEmz9LvMngWjMApgZuNahHsID70hMiMiSaMWRvn0/TEb3V2F
Wc2iFw1MLS7q1q3Mm+FOmv3inO+k3X2EB+QJtkiK1jaPGOb6KP4Ue4nZuS4br+vf/+ZDMmPcXWIu
Y6tiAog5sxj7RGyp9vbE2EM3Fw9pcT77X/WU9De/sm9QDG9gM+I7xlMf7VwDMQt9YkybWu9DI7uL
hvCqW/xLeU5qR+X19ygoaXXHonvQ1u+40v5ziFEQzSGgtJilyarFNntfZJa3jUe6X+ymu8oDy8nK
qHpgQkOXgKJi0zgpVacX6vs8Nl7YsctNnOXNYZgirAgYvwKVLvq8EWCWs4FkPJ5C8ormQhuXzBC3
tnObXWhN1z6PGqSiobGN8DuyuFLFxbG898ycxdGQ1A5YZvfa4OWaCv+XWtQ3QVO/ReWkz17X/AnH
qd5jGM+uNp4b3sCw3GSp5Z2S5S/gZwjgjqzbXMh6ySxs8LwSXwbEjsVPtTMHy9hxHm0HrI1BnTcP
ZhyOJ0eGr0lQ6oWJS4M7zXCGkckRTPRiM4ZZ5RN9ir/UdFmIMwm6ID0AcM+dqQih6QZ/a7nNF7FC
h0EUBkPk+NM1cK22EftCynS/9izIuf57OzliNVL8e/zWaZWyAqoQniNiUogpWarQ2Vpxes5zRgOd
SwsUBlD3A1OxP5hvmnpm3TekK8xL6G/oH8dYYBNEtFXBa2eWCPRt5tAjBRTUDM54wZ9e9ZjSZAsY
4UASDdmVefTUJ+v4lzmySGMTnDnGNU/LBKppPGOum9F1oRASht0cONcPxMS9o3ifj4Pej4lUb63N
LDWNzHzNmEesJkgN7xw5mIVnvgN3Ng9me6PRSp/9sYX65CON0o08IttFCdPCYhWheEhwUuBU1KTn
lWjKs7h/oFe/sZBJnhx/PHMAtMcwdTxGakK8z1VNjrEPVLIfzD+lKApSAax3A9HBX7Sx2kSJiCHa
iXSHaRaz4VhvS9/6MiLaeZuUsmfqV7VTUD1tZFgbdBWc+x5tpEwnEHwhqnyTlF3iUemk7fEjKsoH
USKKlcJTW5z03klZTLAHxuklOyJH9SUm+fKpjDH/hnxUuzlHdpgYPng9nxO77pEFulbuH2XPni/u
bLxxqjtw0/LaVua6mmzzgf020YYjzKOCeIY7VfOkRgnOs5SSv1wFZ2Jq53XlfWXEN+9ajv0LYwWe
GUo9XI+LQCh3Xqc6vM5gAE4MFDj8LeabJk4Ep9cWWn0LrE03PZRV6xFoCaQcZVRRpXfAZJKbruBK
Zrl74ib8AjR9zGHS7nTl72oDp6Cv37tcEzDa+tSt2XS0htrbTDXITcwiE0zTmYVg628CY/xASMeR
AKsaWU6FDb16awMD2UC3D4Txac36s6/qlmINF0sUefla2d8Ybv1TwD4+W/MDs+NeVCypNT12MdYB
lbzGeX6te5h7LFHZ8xFBjQyRZ540KOA4zSNQ3HSbuW6xQT31yMk0HFObvZD+1VDlrSwjJOkjjwiP
Q7wtO8SMY4S8dqBuWKeqZxgrkiePwbol9LOcB2IMItA6PJf6eUjGdisdq96ZxXlwgm6f1MantFmM
2KnXnAROi6BDUdW6NB6kWnCtVGTY9elh8cKXfbKrC9zuDN23Uz3aG6iiPZMFurXGqllUAtClJaZ3
S7PPVLq8vjgZbbJBNhmEBJR3+WQgKGjWodDHhtraKk4sNl8l/sh67NFUEym1SqggUmJIfJuYYvHc
hBkCi/4bc+IpzRP0uZHA1+PbF0aI/OtCg/QGfR5DcZ822BEIABGHFuzceray56FjwcfePt/Ocz2u
rcp375ui2sUsrbYCQScjMqTpyzbuUIcL8aNCMK/IzFw35qDYjtr98Txl6t3w5B7Xo4AEgyRbnFIa
aiwv0W4cbY0sk+FxEO3SEEihbQVbrxviFyww9aQeRq8nnRYPWFaSQ9UjlTdsNnqTh01dn0rE00cP
WpLRS/uu9dt6A2Zj2tA9Q4DAI6Ycv3qqnZa5XBRHv60WD13iOHt40qBnU5j/2JqctVzEs5bTdPcB
equcKn7sivGY9sOpzer4CpJ1YN+Alsm3zeg6RmyCp9o8x4PHj2Uj09P07L410VqM4tkGUXTk2ssP
0KAUrLBhBcDC2DZufED6CXNSLCgF2znmQYSOyio3gErCD1+bqzjf1PYoEcEY5bMNX3mGf7f2ghT0
CSsknNtNeykCFi7pZP5GYkSp2fbGtrP7DxAWRKgD6jrh5v0M26DdaGIqVxlyV8wo4IZPRT1u8/5Z
0EKeS4Ycx9LNf0Vdzvy5Gj7QPzFRr8pmUyMJJgxGfiiUW3dBnTSEHBJTbUXR49+/8P3zx0rld8B/
1q0DZpfz6FgljYuZ/C7Hibcds8gAY1PNBz1T7qH02tI0TG9AxGCp692Yl+OrlPIUUJWdlwhefxbO
Cfb5rbLQgsSjeR+yQkwRtl7RxFsrDIz2JbAYkPsz+FtkUqjKBgAWBKvcG4wgdtzNh0n3y5iBQIU5
VnJDUkCEslOWVBGWv5Vbb+FgOw5cIr5Up0YCaTJ8RSc5ky2/H9voOeiEs2Epa9ws2TWk9/XNfsDd
8OCNPJhk16D8l1Z5kG2KpW1Z1VtzvQVlDKM2Tpb0kgElh1kTfSKmlQpK727MDPdu1Ezu0hlzujHo
7s6dcQL1owp2wXCKMe15/qDvSWj/7ifLvUDDIoA9yIqNEYO7ZcnFAN+wYOimH3ndtI8tfbdrz/mD
lbGdyXvdbal+7qc3O3aPeM68X6ZkS+VU1oGMaX10Abc95cUlk2K8T0d/S8xoeMxSHMu9lUd3Resx
hpWLm8PIPM4QpgNBuAjuhrjb9pMcz2ZB9WAh1mTFPF/1bMyn0VY3vyuqvWsG+U64JHGPqgpWvdO2
B8AAE9JEe98oRaSO0keQdOZyApvKfLbC0tvDNlBMw2INLzb+Yc/z4BeRe8xMcP5NNf/m5OSRx/TN
R8VItbe5jBuGUJZxBCqHoi5IrDsERT2WtOeZpppvo93IRVnWVnyMMCxR6HiNuPNFYLJrlEcT59nD
37+grftw0zTkyIvHTYOthEkyf6vk4B5qI2WOnswnjN7xvRrae+RB05menRFV8GXNFVIIu6X6ElN+
ThzUQiVs5SlzHseKJfNs6mPW+195p40TM9dX7eEppUG7d2yiSWenH1ElwS9USfA5hNr6lXW/Y6fe
ml2YvWncb6j5eX0sMyjfR+Q1sWNPn2aGdVEUAK9lzDLYoa5t++wubV1E4QGWTBbdsmDobsaULLGb
j9fMr53T4kqamyS7GpFdblVO+ysAGt2hSdilDl+1sUQOJo2zr3wqIk+qy0TVvIZccgiFyayue5Cd
TdXi83R7H7lFiMgUdZd4FN9xN6MVLRQ9QXHUDlSVgpIR/5nHgvk8uuq+aFFd+Ez2IJfZRCPHem8o
RlqOZyzWQr3HiZavx/SPjs29VUzphpqp3VYLYx41u01TDT4q2bJ3/+XUXrGe4UFWU783hud4iB7C
AQ2Tu3ho+om7qUqihw6Mx/1gRPFllCFCQp3Q60UEY3VgF6SMq/tEHKThfjbCMbAkWsvnGu87v/r8
O6VB6NVf4rR+QGUwHYYBEVjDmQQDRd311ZshWmSqgX9MSqk/QmpKYgHyDW9BsR36GotbjCMhTe4m
F3SyGxofRM2A/8Bqjv3Z57aGJ4HOr8UNA5hrZzPOvzDqfrbDJjqxkqP0zSCrIzXwrw5sBkZYBLZo
tltOsitnQgYRcTITZVvfhI3YAOL0d2XkFJeobJE3WcQB5Bi8ddOMD2rg7EFdNtH5ZgREu9kSwxAf
zTFe7JEAsLywyI5VzUqqTkW0zarh0vp1uHYNVK+o0B6qCsRD7elblUM5J6L2fQbEtKojSbq6AtnM
ShkoN4O5Av9L2L56qfpudIpqM3ZOhB0wTRz5/7Kwlchb3LuUpINtqha0s2c/MRhot0lQ/YI+9ae3
h/euORqmf5tGfCLKnm6RjXiHbu1Lot2FnYnFp0irJT6VsjnoL0M7H7MMDjaa6+heG47N1o+XefAn
pCHzrbxHtT/sAwhCizqDmyCiDOts8RFV/IgVZDFGKeOqD2P43s5Y87mY/JHRhCp3gI1lGfioguQG
Aa7S0t/oPpDbLBkRJi0OQEBfYt207eOQ7PpufFJB8zvr3J88Gd4iDx1CrNDTa7GpyDBc0Z97fn6v
gDqeJt8y1wUBn50yr8rhQ5/N+buNo31SZX/CpBkROJVvAp1baSRX0fZ3gfBMTh/11JPdsK2HYtgD
fbqLfcULU9rBCpwnDooaMwqFpYNtar98BqLnx4Jti5rYJW7cW4JGEkIHtln8BwZIt/HZiTRDP5yj
It1nBjLPIAuvw6xcyCfUSUOZ+IRvGB4uk5WI+OUeyvtNmQ8wSgpdHo2p3iZWvfVUZ0BZZ1lXjt73
kJKLlFXzyZgzUplV6m7bxiV8OXkJnKFggs1WyDey4qTN/NglNqNsh4g726MpbbwoP6bWINmh1+/N
uK4EiTQ6qaPtGCZkB5jgX5lFhGLp6ZK42nBGtr5j7Tzh/arGW2KdxwC7lD3FPQ0AOQJRCiYdR/w6
J+YhTqvu0pp/nAKPLWojQX5NAys1icg3ir5dpw1Ja5FfugQ8HPnYQN2c76h3GMQHqO6GeLrBP5Y8
bvYN9DACZW5Bq+zEhk6ClBzlclQGJVzS57zJXqXiKbOWt6Bz1fdApMbKtBASMyoZeX+YMjKN0gwZ
OB/jIfl2JvWMjBb7y4jdthvh7qf1PRu537nkD9uSx0rqO5ufjrCL1rmhCM6PYZ3SMRKzjdfqCbKe
OKTtB9MPe03LxRqiBcyDJKHaKKLT6QYFrPqC9EWotakhDnYETdnGSoEc13wDkIEDeqahioqWNCJ+
GfZczL2waldWxAQGEP19LIZrxYph41EdEXHCeNliqR3Qiaz5bkd0lc12FORtg1glTHfC77sOwmV+
049sr+Cve2r2ViwA910c8V2mqPlYrdwxGNxWgZxWtSLWR3JxrBlvsaCCEe+8+EnyNdYFL1lRn/yB
mpd38j409JcRFs/e8vWVYwMGuGvvtfsnxPqxrUc/3/roHGOShtZEaZDaEvL7xyRHzSEnmZMmu8qW
l5kwISy56Z4se7Hx6sdobKtnZ3Avc5as5yD3PpPg2HvhB6BCcVfXDJ9RBwT7oYmJSXC9s8l0LLdr
77HMT31eJhRt2ALzNLnPqgi7mi03woT2M5lZtaUxwpxS7UKbx0MKRxxQyq2Fx/4WNwSRRigqjQQa
7ExR5KHaMoMlKkvuwc9EW+lpBImQJwpoTmts96A1QgcsV6S+maSxxPnTuRb96VjvdOcjCancpwJ3
wdpjILJytLdrUaJsCWQayQ7Ot1PE3ov3pNhh31nVlL0rdg5IYMg9Tzu3XY1DhTTdUu/Id+N1OdPn
i8h9hOu96fld1ulYLcMJtYJcwA+tEhSrFXOComE3pnjDuwBRWNiSnlCxLZlaXxxMl0+a2pr2R7d3
iR0f4skjo5AX2565ZxkZrjtLkLZDs7IWFgluoQsmz4sRcxSkgOY4UXej32rqBuO1qznrWTume5DP
5o6LsD65xZNiT7RTTYK+SyREWIeLSARrTzEl46o2g3Y7pspB5Og+9UFxQN7DGN/j5rMDlGHEqePw
/I6lsYQ/RA/DGH/xUYhNygG4xgcuCI6ucC+GTFArF+XH8tI0effbLCEGzWvQ3RAMkmmR7Ycz47yY
QAOuyLk2OfbgpUDDTvfz0I2Ium2oEExdtdls44C4o9h9FDy8CLYDkr86JOcuCSbFWDcbXyeS3fc2
zutP7Xb2A+XqbiqlpBKW6K7wFVduhaoba/reL9s9qU/P+ELYUI/qLuutD5hieI4oSuG9jRsft9fU
l0f0JLfBZUfcJbwwUwjEmwARyh3bP6XCee0S/WlUzQ6vTs+jU//y4/AFjIx9tE37VyeDB7C5RCUs
r/vfx3l5ruuUVbgjm37XwdqKnWhasdtut2WzJ6o0WZpbxp0Y1dZYfd8oQT9ipb4akXzPxICuc/ye
m+RlDrrLMsmkmCJUyOtSFvczd6iEYw49Y66JdC2Ao+fMmqivMypJPnXPX+MpiNZjPbyPpo+kKw7f
w2Eg8TuPJOpFcaMfJSvYLDZIeaNt0PHl69E4MZv6AK5HsGrM5i4YRx+N0VzsChQHQa8/ynAkKBzH
RV2FP1bYYbgAWQ85gT9yzf5t1dX1nsck2KCHqCbCOhKs9t4cUl4MWJLgQkAPcKh6O+AIkUUFJRWP
ta7R8Gdpzqoc7yGcH2x3k98/DNhza+4hPaIqhp3N88YvGcHkrUUtnv/WBGxpM/pRWtcm4Fqhp6Zo
k/xWmeT98zSeXFQXpm+KdcT4Jsp4D1PDeIJ8xwGABFwX7rhneF+CBUQ3Oruh3PrC5VrI+LQiFnNA
T7EebPufuBnFvu0cEsXQ7/69lYkmJ++wgYwxIeUgDnCP4TQhiMN+Nvzygh6I0nKJ26LyrVjq/L0d
I+J6VsKl2GfIDdDXaj5bP+Z75XgAOnoGxEEmcIKXCoGOUvm3CklgiSkVe8VhRMbJJ0SEvYnuIuhs
TH6sQv5+GAQ4ftOU/r2XjYTQG4PAMsAw28i3WGxTopU+BAy2hcfUVGQDLjLkcW7WhhzfLWO4iM70
nxLCajrZG5eUTKBubrH3LrWuwfER1xMyKs6lJhHv7sgl38UWuwc69OowuvhjQjcydn87cqvX4R1J
Sfd//w4pETwACl0fTIvrju0O1in5w1tPZ2JnW03NG67X3VSfwrpL14bJvzOUw/PkAUz+W+dNqbUP
5FyR6atRZQJ09WS58+uKLyWkjjWr7imdi4ehjL5RXQNbIb+xi5mowATi0mEljS0elJ9Z0QkL56ox
wZHtZ56WCjOZ5ve5ESwTIEwPFJEbGTHtUMWx9nF9K5tXoi2jctfJY8LNzAZiiSp2Axr/uGXWyccD
8xtrGmgTxkopd0iJkFB4xn1aZt+GyeGU9cs01GTZbOAew86JC8irPbSXnHHrvyVeKsRRExa5shF7
b1zQhZGdsgRs0OvZRX7yC9FScJApDZWpx+EAI2BTlAQz1f6eMAYZ9d0q5PtMK/wmuO23vcObqp1H
PxiB+SAWpV81Nq2ge9B0BEUTtSAr9B5ByLcja28dvLjR/B6RQbDKQw6qKQqesLsSmmivuq4kUgpF
3mhRZ3f2UvaH7FUt4slq7zUB2ZT6TAsCfIq+cbNr6nZDUrrImM9Gpv7ZxCapB2pcmE/xGp02Y0T7
ibfjqkG6bC3MSNzMx6limI/ibtMCjkBuhdifonAnStIVDTjYqzbwnmqZOUvzO3IwJsGDLJm4uNkx
T9PPyCSPSI/vZUUtHw1gfEqopJGh1mlP6OlyOvqSB0E3D+mwICSZwG8a+6Mx/JiN1qqfCG7Hr05H
CMN+ycRuPN4C0kWxn1D3WhwMTDrOOSwkll4UBG20XV4JSd24CtLxpU3QlTtEcOb6Di8bzwl0V1wA
fG49mZ5rpYZFTshMoukP5DZ+tSmV9TzoBzEs46SYhzar1PffG7Y2+BTYvEOVkEtdPdZwUvr5y6uc
9cgZiqiQ8hCLnKOcW5D31OkVHy86Qtq9gkMR7tY3gxoQAljhq57rslgis/oSQczkcJ35PA3rseSk
6dscAb23NVhqrbl3+fwERRi6vZ2rehxtuc8dsXSaTQpQIDAKtN0mWWmxh9bClgWXJfSnVF3LmhTA
Qed/cuasCD4rVJxFyIUW4ATxAdCt2GHkzvReBd45dJxrbVGeN56XrzSbo7nhFUv5x/1MNpLtq2cl
C0wK3TsYiruwYws96OmnCLJrQyYHE2+Wh3k0nhKeNvoGcleW4gpUS7t18nxnxIBoEFsBjmOMvC0h
JTlOiVTQZTtALhmDeRx1Uz+/jKrPLsq7pHn+S2rBxLxglYkyb3wO5FX1Uuxg4OeEYcW/vICnUZng
zGoMVAeZplseoq9iJgqxSQn+LvCZFRNvUzDIc6ez2+zwWPWg7pGIJkRYLS1rSivJHMZHnz2k13qc
X/IF9znXXM5VOOEqhjmx5q4AVAJPOcQ6Zqd9gQwXW93YiXaD9MO6x4rNrUlHzMv6lsuS4e7QkK7l
yB6Udi+uUR0PDGtffXJ6Ng1bLuyQtNOiis+8Vf9ef8ASpVBNEDdmfxr7zOmXIr1F/g/YXvLD2lVG
IWEdfRr32G3m41jhAjLnEkViGxubTDT8rfDa/aT4EobQf0VjQIxmPd0kIZedO3m7eYbQX3vPYqC7
zf2Cz7DVcIwIcVS1/aeG/w+JgrNJWb8B9PFyYeNjenZUihg2AMXPGFCCp5ACy+Hl+XtJMTjgK+2m
gqGrx6KYsZSDDIAUDt8bvlrfI/a2FNT6wvtB6HXhdSbXB7NpagNCH5QRMMJuNsj7qCIcWibVRqxp
yqbcYwl+qZRhco5Y1ral6Vorzx+Pqml55qoK3afpmLfUYSeBQPQBj1hJD1qzdOVeamC47w0j786d
PR1FGzT3kclJhkqL7MhGXbxw4rS3uPQ9zyGpYMAPIBIT2tzANZ9p6nKD532nG0Y9g2xYiScYK8fR
g79m+eaWdW96XcjJYSn2/y3UzQsVatmWf/T/XpK1vspqahRGqr/kyP/6u/9BbE5T8IwSpP330+JH
Anf5f2WGP8P66v4Vzflfv+zf6ZyB9Q/btlwTe5kNodP2SAb/z9QrU4rAclwgoEvuFVFb/0HndP4h
pevKwOWX+HA4+Uf/EXtl/SMgQ8vxpc3WFoHA/1PsFZrAf4k48Chmbdex+Q1dF8RMIOCAVv8UcRCl
HQ5ex+wOvPA3WCHvPVEUSWJ/KsE9CLTyeRIL5Nm9cHUBSiNOtehZiiJ2BggXw8Os4tNwNj0cz4nv
vycTNzfUyctADOoKaFqDjA9MB84Qhm7inNY2Wn74sMMSg2eb3xEip6J+TGP7WY9utzETk2iY4Vf0
FFjLkh6d6LlsMT81P6x3lmk1uRxBuTUYjII3us+sce+haFpuXUD886kV+U5Zo9i2PvjQjl36GP7i
iPmoJIneiNS2s5weE+9FIEdZi8l7nSZ5DtpyZxvFU+sOyNIRCvZYE7n6ql1pfYrI/t2M4XZOjW8n
sq921lg4xSXpxq73Fgy6XUn4PpuY06iT3+DDx0OaM4af51Wo0V2LkqvOJRPrXEY9cqjsYMwMgGTY
nBtiCvdMbGtavdyNHiLzc5idekM6GBv+Hr5LMmK8Cs2rzrR7cnyW7JjBYzbVB1T/sEBqhBAeqnNF
AXJQdboxRcjAH81xzlCFmY+Bu6F3KO1xyReB6o4JHuXHxiTHfOgOPu77vGcM1fZ40cC0cciA5Cwv
JHUDeiI0YHEN86X2JB2WYfqQQFfj35GRO4UyufbZnuHIbhDPMxSQASErEJLXpCs9BgF2RVdgvXeR
woHOEStrIjnJSkkdMm3mBa6LLRqHNd6FaNkwbALknGBvmCDgW6TOxZoWuMMFve91li+xn4g7FxPQ
RQdqgFzF0GSqdLwLKmwXYO4wR5IOghmT3mc0joo5/9pxyfpdAAJdrQgQbxQhZpX3A/76WE1ttsPo
A389QdfCbqjZ4ITUTARRhrVZlR2zZPrdV6azTya9cD8elDefwiE/N24NGr3N7ludN7uqisFg4f6p
JjNC3Zzi10ZWsC96juWosZ4yzZA3YPyYM2lgjPoWdMk1Nyh5YZ1Xvur28C0yOuE4Wzv1q6WNz3KO
WcaZLT193q9JeuduZAMcDBVuORaWDLmz/Tx6J+y9CJip4VamRn0TZu7JYw9e4vtITD3so8pTVEQA
c0Jvh7wEM7ZrfPlVnK+HCDMR0Zr4ihnDmlTYa7C8xLG6DEFTuG8YtOeY3xzTt+0W2V5L9UIEDzEH
3KuQFdLF1uIXo1gLmFa9tIZ1IJaJdGDHfKHxm6fzm4MDtjcM/ocUNIoq/Ac36M55K+6cOu22OVUy
sZI8aJPBdK3P/sikS7ZJQdRXBqqgDD7NhXmA3mdd5+ri1AQjO8jF4r6nEsz6u973ujvkyQPhFfQ4
aRz+7nMB4MuFONBgtcZyYq1wZCCe1hUx5FitvexZue6zEzT02Zk+epjM4JbRlfTOcWpMb8Vv1W6S
huMuqNQvy82w8M0/so5/VZ7Z7Gq806XFtGXQMbOEIfhTUvHPaWDDwm1BqToygncXJThoqx9vCtGM
ZPNzPYxq03rJPks0OxAxXV2PFWQ+U7+WDdJUVg6nbgAPNILmnyVaWxyhYd9RLWFcUh2GpSyJXynT
e2ZKzVsI3h1FLwcp9cgjnctkCO/c1tPZBrPAr7Y3uIbgzuZ8Vck75/hvglfSncaXR0TH8GPom3T9
p34KnucxeShsIlnh8k42bAYzTA4sdF1olSPyuxLDYCM945iFKFVdtW8iJDDh6Jv7FB/jMXPBg7Yc
w0j0/D2LSvseYg5raLx8L1NMRztV8FuZRyCc1KzLFqseLKunBn4ERstW7yI3YyHgLrAbg89fGCN6
eeO+8Wgk+Wq4gFLmTgHDWqdQj9oAvyCKgXSwRXDoO+2tdKKBJG97Z7cl2kYyRtBp+WS9JdJca58n
NQLu24zpXs1AArM45qIP2n2trnVYqYvNSvyAnfwCtx+LP4/OttHO2rUzAHLkt7Kb+eDaVpDUUojH
UOLhJFlYtWT7OprhS5SwFLNMcJjIJrPdpF2EPglthPaPxTi9asd9yZoU8k8w4q7KnulHx6tlu88p
a1ii64aznGfGKUb0AQlCQ2iFvdRM1HnaZE4ROecqZAzY9YQ740gJEWmgeGuJoInsg+Fgc3GbOoZT
lxnrrgKhqGL81n7bbqq6YQLalycmAT9+HsEGzV2IbfSPJWP/NR9QUNvMvxrWnXikClqTiQkFQUAb
+FqSvrXGoayeafc+dOuSUBlOJ02IDyMI0AjjrsfIx0AUNzMDLGenzPJTqPlxMBkd2oR3rfKYgVUU
JrvAI7jSSkv3BWtRaxxmOb/F6GWvFTLNFarsmEk+szKzTO77jA5OTfNjpKLfQ25+AyiIVoZn+xiT
xGk5EEXA/qRlzJaayAASIyJkhCGEUdAwDWyASBukgyKHedbdPux9/6aEM2xZpeMVBdlHwnCOh7fh
6qiuBrCg3Np3knQPbCAPUze28B17d2Obzq2LOo8LvmIS5mQkkskQfhcRWIK8eDgG9sbL+T+ZZKlb
SZAfPaUfnJnkds/wYdhVwwGNMhkEklkDRQTGZmYrSv5m+NQ+OXF+C32rBJEBXTmfcQCkXv4w8qGc
svGONYHaAxGr6ZXQwVhsTYiSj7+rwovY+MQO08Zx64rxEoNqCquZbPIWEqifGoQ9Y/IzUJKdF6Fr
Vpps1gMWXm49PJGbbu48B9lVhflrj8RyG4fdny5P3nrhEGsBtBVlmUFwTCSHa9BeDcNqz2kyw/zF
98LGmoLQK0kcyujSqScmNqJlvNeaJf/Mxp5oaJhMXpbuKmqUzquPnZzvqVizjWEBwKw764dlbEQd
gqwwDIpjHDBz8UG4TGRR+J4kmSznjAQ0+06V1oCATbhWMXfmzM2h5lDeBMUSvFzGN7sH/TrPggDn
yQ82wMJJaczyVWuQz0I6HwPx1uUREQT+BB91WFi7ifDkjRQ8JkRrBKvRnJ55BnZ9AUZqYD7QTkuO
aFX8FEP4m6W2tc3biakuQVBRvKtb+42YbCyeUbSeR/4Uc8QPrWuqZyfc65ksDiPp7okHRfg014+W
X5CDV7vQcEb3V5rKrQK86s/Ubia7whhi06aq9KaS8qlLZ2BkIZTLTPLMUn5CrNFP2P3gWwnisOiv
Deg3KoI+rJ3pV+J08MCS/sXH98Y+TXGOVd0Lu+A7H+nGymzL5ui0A5yCan6FfS/aTq/qhGIgENSq
Q2GBDofDOZc3RhK7OvvoPSqOok3eggTJdeox4caTyywSqabKMm9fSjQLvQyO2qgRdRg63/NOW8Th
uIaCRcqbT7qIb3wYoBIhyLBOLhISI2Gdb2Ylf+aknFa2iXAPltB33rhfUnVIOJoUOwpQQFao9vNo
Rydt229pnwxESrExsJobyNORXUSOqpq0vvAVRzCSWxJeS1mcLPQmW7tzCMCpfpqVq2mue5f7ChXa
YZ5RUhRcZj63ZsQtZ7XyjTDQnZWP8dlOEqYuAWMSTDPOmRAfxDwte98s8ndQdrcm8UB3CeYmggnw
WdnNnQ7uaqCasOpb/I9jcTKMCqITKB0EQA9Zc9COxm9X+X9km1zyoSM4uOh/MH8fjbC6+RbYSuKO
V3LC6owdhaFECOSMXNX5LGLHWk90+gEbZTqq4Gf0MKwAHzdW0kieIA8i55zXIqBKrLODHmSHU0PP
OxczFZCALYuaYduRskjGFpYzqB0liEkypIJlkgsrLJADgmjeiAlOvQ3+ba0sfayD6jtMnN9isJZx
KlJO3Kahh7zdxkgZ+/6bH3UGJ499MQRD8hLnLmJWipdJHRG1nPJ4/E5ohubwikTeWrcdK4/K6teI
Re8hcworeOmqkwyMQ6PCdmP3kbVCdotpOPJPCH8/0hyVotcTQjrnjByl0d3MinyzOTL2nMKPhjRf
8XtgVGzDn8namgVq47mr4s0IG8WEg1IG7KRaDZncM4qfyLYeWaZezRH+z8R1gB0PCoeVJRe/azlF
Z7wRsiZiFzhAz+lcP8kUNhRcHY3dn3fLuwZm8ZKU2Rc2VyodN0Vpc8W6zJi3KIg8Fshvkvq+G5KD
AIg0uwbgr/xcGsgICuswOPLbRKUCJYdwlkU90Hf+9/8f3hRa6el5qn7+z//69Z0jCGMy2Kgv/c8B
Kab7b5Sd2XLjSJpmX6VtrgdpABzrxYzZkAR3ShS1hm5gUkjCvrljf/o5iK7unryYsmqzqjSryszI
DIoE3f//+84xLLYO+j+d3qzj+KNtGeJ9yL+Ly//rb/6HYcX6y9J1C1uKxwJ1kYP/xwzH0/8iJIIq
xWVGogMZ48/81wzH0E1D933d122XCc9/znAM9y+IHQhbHMvgb3Vd8d8xrJiuYIb0/wheUbh4KF5I
TJqe6SOCYSb0tyGOHqZ9xn/HLUx/vmztnElqV8og4YmdcEh8a5be7GQb1SG+GnKy70dudlvUqdFJ
MyWle4ozDC7TZ9vvHmQ8iMtkxuJqaeN6VrK+64YBnVnr3Q+ZUZ1Hvi/qpYiBKW6plP0wx1KsnWaD
X5JmslGXn7k+e6fEAhyvcvM6Ol4g8FOcs0Gw6LVG0GbUH+xqrzkf4dx7jPXR2slrTBKsQUIbWPj0
wpIin/4z2Sn0A9d7phbmBKJWcuXaWrODs7sOO+QB7swPupgixtHrqHIeXLsPWQuzdESr/ouhAA+5
9w7qbJNbr1aO4RAOS7wpy4szNjA3Jo4KuomcoCIgUooRo3gCYoxAmme0LzEsMJnM40plB5My6wpV
RX+iRxeYELR1H99SXcunPp++YeOSTSF1YMbts6EGQD/5Djl3uKOR8Qwa6FCrXJAH4gph9uOa5xnW
jRTEgqFItxHI+cgJl29IidM2LMwT+kmc0GvEVtzNBU+fMY65Flc/qUApLyWXm/jb5Gob9IJNrh0J
Zzv0vJJ2pz3SHXgK89I7ZWGxzrBVnPUQ6j++bmCAFZnTVeVMAXfijTmraaVLn2l0lW95NJKmqett
y35qFwk3Xdu+9VwBK12hwHSXM3tK54NcLteFaHmAutZCLypNd5U5YtsBNnZz0oeZasgZhRGxpth/
l5LMYZZ96Ey1GBF6JZG3bodobGPwFkrNq1CMwCyuXCV+IJZD4yFtGexFWfLWoROm/snmwY2X7pBP
uwIJluL63KcBOSlYqYXzFifVIefL7DiaODuNML9YI8vvsRmvuirLTUWbeG/oqPLM2D33YdV/8vl4
oqR2sIUunxug3Ru7SKqbu4T0+eo/SvruThGkoqnfFa943Nj12kX6+KGihyYBBpVTMU8h2uhm+mlW
CC1s2L9689FHoUVVNofjkApz14ouO7Wq+CQ9E1OaYhUQhvO4zonI0bnHJZhwLdrigYZSK7Qh8KJo
OOVT8gB/lzd55MYPxEh68m8hvokwmvfFDNJXm5axkTtimixT5h+VAbiNl7o3y5eSy56L6BKSW4D2
rg68vgJgss+ByiWClR5jvAjCsNczNOIuGMmfTg53JIbOPq/QSgIJc8OENhPDaHQJQwDIY1+RgsYj
ThWj5FpMr4GbKKl94x7R0L4zIlJlA5tljuNaoRakMV+EzrB3K76E82Q4WbxBWy/J+Gc4v3LwKLeQ
RYaEFRWQ403APlg6v0G2hDRY/eOk6KtN/PMdFw4JpsG3PkZFmPjdm8dad8XoGVuTObD5tnTYF2HJ
P4E2QBr6j375VjjEe0ScPuHgsGDwAOLiriZPpjlqDKjPigeDWxF1zRoJFUv7qEDEjw50yYnvebeg
ct35BfUP8zhn4j5NBm3dzhD0W83d1T5DN43zXg5Hg105t56xki9zml5K55C4i+Mn5yG4pI809rpx
vwAiOrmHgu8eHbe51yw9Osd5QqfCyiGOhrtchfZl8IdbMYXFFk9J5LvdfTgcBf92u9G3f/sxKc5O
g2aN5uXTlRwC04H6rzXOe+EwY2zUvIm9JZ6Ds/RQ5dGtUjY8lrF7TDl1M7y6q93mCO4M2jTr13WU
/sGmZTX8OloVuURPlVu/sWWTH7ef05YTIctj9pDOyWVLnOdE3QhEEFGJv0RHBiIGkrDy0grICHfH
KqS/0CnWf6AcN3O8I5HDXmEAmTj6LM8TeU37idO603gUXOZj7ee/vc68lWX9Lvv+yxyzS3Op7ex3
F7WMjVVOzCh+08WxmoW4gykMv92XTCvhEtGww7zBhbw+Mc0G2Bblp7Y3+J2nrb6mlc8Ur+PHICy4
d/mycJhm8xBG4YvqySB2KHao3vXF1oefbVE2Qm6HEkeFX70zfw8QMxCUcGPUc/7iavQI1zYcoev2
gKGHNbpjsDYc4OmwQrVJFtHvo+4/EPsfDqORvxCKvwle/J0insJRvlrX2vBp5Q0WoYV2203dgVsV
g5yIkzzAkz+i4hXcgedonpkmcstAP3ATC7neMLoXzW/3eDY5jEMs8Fp/WLUwL7eEF58QrcpjuPRM
tSWL1fjJBmYacxPWv1NJ58q0kjooFynPnNoX3UvJGPe2fahldsoJWJLDGL8yrj4rmmbruq6sFyMu
yY10Y/SL1iqT+Bb0fMsd6yYHp4JoF4+nKp9vxqRF33ZhnLyJwaVJJHWrYypgoiKOHeGhfEC7UbfJ
tI8YKO3AbapDLjR+ywQkdjN1pTV52I3p4JyCvGnfwTVcUPZUccu3kJTUU6vo7PR800Oq4Clp0uLt
DefqNWV+YvdZ0S80+0Ndll5ATQitAKw3xNP+uW4S7mS4GPdIvIGB2rl6UU4BVaJR8bZCiLVnZIaw
SuifMfqgpzH+rn2mHbasnDt71NGB5LG1M7wG8lKl2EF74ZaxRXYi362fSxdxEKLgbs+DSpzciRxn
MrfUXwvWV5p15fLuY/UU36QZtl1M0DDtem2vV+Tuu2kyL5j8dqmobpSiF1Yt/tG2Ow2q/upSPz3y
NbcOk+aKtNfc+lH2WchfExrWR3C9fF9nF0dG96oDu172DPxxm6wB+AI3ykswNCq66REjD17rbdJi
QgmlrV9tO/8l4vKDZBZq7rShjELneytG3wuirH80HV/DMoRk1O/mjcH7aq3psjsS3fuyt4Yxj/tq
+fID5qDhHzDkG+AENoQ9r0lFYsdMo7fEhCs5gUMk1ORt6JX62yYWJoUhd4ZZQeldeYm7alNYW/x0
NEylbbbrwsoINL05E3uUG1PW9KRo4578WP8EudbtLA+oRutHPMqQdyBDHze+6YKWE/gwNK88TkAK
7i3nLJVZBonTsw9L3DNfYNHRiaItgS6K8rBxuPo5a15IrpbuJ8MIMmvdQwWYoSzmbR5xQ/fcF5uW
cSQ/AT7BBZr2BFB/FanzxjEp47GhY3Jh/tC3gWt9J5nB4rFpngTwa0YLDkh1MoOrWch6oWh4V5OA
vaUcImSMRFdc2QmEWlBnfI2qVNpH54ISI4Mu+Hozhz0gZ+Ed44mb7NPqVnemOsIeKpiyjcRwCovK
lJZFT4L/y06GZ8Yt7zOVu2NohTG9f/+XowtsgkYBVnHhuYUq35htEVJCyvjoDpoWAE/t9j7UzrVb
el4AXfiRiYNz5Qv8KHzjrhqgPfVRdEcHVJ2l1Lt7qHF9MKmJiHVv8R3QeGrnwcS9G31eb60nJZnJ
Uru2Vf4ZNZP+5pf5OYx7dRlxIF4aLWkvlTZ/MWn3ya/AmvIJoRfCdcBODhA0sopqCo/GW7RAw9LM
G19CPhFsHEfjaGj5czN0T3nNIrkDl2BW0w2V5V3vGzwfNSLsuGO+PV5vYOCU9dRENyWqkT3PqeTc
ThcBhDS6MXqxDUOJ8rQMM+GVMCnvie+Xhv+MLYe4VRG/m1FNIh+qazvpv8C6QJmNJxa+oHc5fdov
ptc/zhDZoc1LrpwG5Go9vOqJfje09XPoT6ynrSXKm71kbCPYm26KqGxPnlxG91g21nbO90rJMbr3
i/wucqsP3zU2fCl9u2krgw7O1Sp2RrLxyFvmAtwn+j7WABczGX6oKBPNdruXvBjPnmeRheWClNHs
Pial+K1iF1K6ae2Shv6iFTHW6WeCUB59irVjgHqtCYKJKX3TNJVcX3w7iagdp/Gu8fkMo/BBYTEa
fTDXDNlt+i2bOEED73sT8UpIkEqSFYf1BEjBu6NTzOOLBGRsPFPzI4nj9Bc9gby6fGGGJghJF0UJ
3J5NEnGdGET+1qKK/hP8mdqBvzM0g6QpbmKJq6kqfFu2+m7knJMJU54xHnM3e0Ji8cjJL96FAMB6
QqiMzjgYcVLLxuFsO917G+IBZf3MwVMn1sc7QjO18tUBbLjmjpnehih5sJqk3cEsNPbDODIG13kI
pTMe29zKdJ7ym9rzunMy+jQ33PbJHsgerJjNYpRJwELMlltsPR7uR7KvzX1BJmdlQaFflxHI7pEE
+3WC586rY/LEaczhVDgnvSXOzCLKRNDtQrcZmnuKJau0Ynsj+craFSZmyi5y+nuAmdemBjnQWfNw
HdICaZMiTDdSMYrQAjT8iG36hqwkjPqGALa+SXP8rASU8bgih+r3hLgI6Tqv9Twvg7XuzvOdp8b0
qvvcT+/TjE8x78D+XI7WQTSDDVp2GjYWeCyyVgDWu474GCsIoMtjSHJMp8FLch2uoUJI3NvU0opP
YbXdSwd2R6FjNQCaE7Gkp9zbTxJLoeNq74NrvoyKUfrInYLc8QsRvY/arAN/RqTOdvEtDAtvn2G3
VAazNGdM39LIIVrV+gAsZ4illWyBau5az0bOPLZ3IaSBHejPXZvmyVn4gKIjDyifX4LxlRyarWa4
yzLqWtB41L60RmhQWDS2liF7nDcCBAc1zJ6ZDrkAW2+WtzrAOpYmTJDJWNR6fjALqbZezHWHy2EC
x2QanzS7+IVIKN/BWXpLlndmUxYn0zUYmudGdlB6JYNcU+mRhIq1UtJ04DMP87aOyYrqeq19dtjy
0P05L+Ra3U02uN1TKVOGjxg2Cm2cNnkqh2PKFRcte74HWs0NPDTlCXA7K3xGF82cAamIZ7EyhGas
R3rUB18HH5fl8WOb/sLJ3gdYZpYArXvnRezmhIe9kXANiJekHS9aA48atrK8U9kA7qs/pXNdnct2
GC4pmYD1QCdZs8PpXKkuDnS7d9ek41q6RjVxH1u7GHZ4LRwo+85ceo+5HUtcMB39Ijf+SOzIRiXT
w6II/fxVOqAyCo73O3bjeaCmwTmbBvdcpmcfOIgsMt5tehW0FQ/2jLRLcuffhU4DQpoGejBOIjnZ
PG9b3SapMLJNqBGvRXSe7nUBkwi2WHNuTWvmq6BpD6BWLrJNAH4Rxk0K+5fjl7uINwssivYCCtPe
Ec1BG1aRy5TU4o5Ya/OD19sfgy5AJRhIOmzdCxHIQQAA0+1Elv+cxKa+tUK6gnbLnTgdzO61K/lY
agAf3/N+OCT+XB5MC52RrOKvYsETNJHizUkPFJRtwTaO65vBXP8dEGm5lbNy9gWjTD7o7H+Gub5X
cXFf9slE3qSjguEa1kHq3PDjnFFIA7p050xF/wz9bKrBTWSMMLi1yBVNJsUz8b5OePgMtW9t4WfP
fLFGBgVU7VJMqXEeh8k7Sis6k95itIf1fZ+YvJKEKb6pmpPvaVNqrq5zH7Uq3RQFh9JkyAZsNjm8
8oXnZFZDgMyB9aVAlTQ3XDJFRbgrwutxzyziljNfQNBbsMbKWnzmtbtp2eZtSt1CXW+H+P2AcnBc
EO0+oiEZFBP58dgC325UXNKS1nlBcSL2KmEqgMSIlzuFvyAZzURgS/dhlA87y3KedLoejy6faTMN
6q6fHosuZRYxu8kp9h4MPtWPk2LAp/mcJCl4PIxDfgzz2rgTCVMjxX5946TNTepcK2MRWnvlDe+t
ObantgPzwmTQy0+8vbq2MF5YoUXu9EH7XzETHHZt7HI7y9bs8rInglj2nQDBy/qvofyNlcaBU1hG
UXo2yW+eawIAK44hS/uVb+eSQULoNReLOgB45+axs0ZaFnb0MFnLFc58ZOt6SDRTIFeZSF0Lvqqm
ObtzrNDauAY33VFCnMN88K0tv6O6PytDv6UuGZXZUd2pTLr7KRkAg1BPH5OSk1tfYOaSYNxrW29X
tpm5uxTzx9Xzvb07iPiAXsNgmVpPB8h7HJAXjSvSFf7axAXgkwIB1syUgm2zoEuHxyGszG1rzJtS
NeiVXHLrE242BuLkBni9hqh4jNL0AzoX6OJw/DQpt1A4PcluPM12+t7Nh2b0f+P36AKQRN9jr2Jq
R2N60GR7wovk7Tyx1S0OwjJHL5kAQKgmj7VA8jZ32tUqK3L7Ln1REAEjERzozuXwMKV87ZrSBcni
uSbn6+7mZtBxVMj0IrWgNgjIngWPgZ563vIvTxV7EXQ+zqZ6jBbFKUBOEkv6h8EFmrdk9NgiJDe1
2lvPghBD74Ss67Wvvqu7wGGMlWBG2fXToWwl0qPw3mgVE+PW2OdV2e7jmEra/LtWLELtiBIk9NI6
d/R9VLX3WHfOacbusXKjTdzbOyLwbOJ0sL6O+hodjr2QAmGS5rGzMUxjmzgNPNywn/hOkU++MQe2
33/OMLOOxTsasqub1nsatQPBJGmzKGQAm2nmVpfAQlvJs4KLHlMP55eKRhagBs14XZIe7hww1o5H
y9C/Gq9lJAuaMS7rarp6mkINvOCpOys8MYMhOf4V179rXFcHGiN3mfZD3W0N/dRdj3j61sKMXorU
fSUcsEjRgNWJ0obG2H3AUSLBhEViq5r41FlDwZepoQUwB42LBdyM8uBXkubqmtYtmqCayTt33GYB
PCR8pvr4IaO4hcm2XqfcQk5xMVlE8TRFrGqajs3yhxSdlJlzQwZaFRbcUvsYMrhrVdzFjY25sFNi
/9XGfYSYCZNX0sKXSWlRmm7P17Nnfvl9JQLZo9CUPn1KJR7gVfBx5WjWMVoZgEwTOQTPZzFxaaBs
bgwPnVEywUV3bWAYdTqcnLn9nhGNxoP5jOzto6vRk8B8Dyuw34Zl7bknUZ6YpkvsTO+h3dzTbgBU
Fh84At61wnuZjfSxH9ORHJt7GbvhY2ryXTp6b46FimJE99FBMYBdvhzSqNtPQoTbgTdPVgMC55Vu
bHirgOh+20WqAmUM/j5ceOXzRNK1iZmypzw/IoajQ8V9svd4c/DmjQ33s6h7l5ti7mymrgv3PJcO
VuUuooLahA2f/CQaIMqefYq7n6wX4NL8YuZDPo+Bkh1P6QZiUa/4Ba0qevQn98kxs7PX1m8RQm5P
NNZWb9NnBAj0i1jB1ubDHHlPmuCWfmqs4RMiwWsxVG9ypuHR0shaZTxfzECMHjNozNYWT/g75ofK
oICLbEffRGvmUWGga5HcpM6zV7JdakHQBXFtbLyOiGYryvt+0Mrt7BEu9gza8r5eG6vO04Y7XTIR
pBziB1GOpcvOAa+IwfMO0yDPjN7HJ+kT9McFZEZWeFcZ1ZvIbfOVFR2N80j9ruwCj1I+fEU5ETE8
Kh+qLj8IHGQPv1oYqeu0wQmTRoNzJ7t8PTjmh04bgBcOvFxSPnU+zeqOepCKwYMPMR8azyeQZ/BU
PebNSA904LCgdfWX0VZi72e6DAwAwXhdkw5wKFcZgH+EHIR4rmT3qvLifXRRIJQjbEJRfms1xzTC
WzxPAXOxDq8BgzE+248khNZ/flEBYRNMbt/c5ZB0IHuMuLWaxbU2GZtSMMAMM8EtQzPpHlgmHM9k
T1vCPLPw3EmtsE6WvmD7hnG5BSzALb6Z2ScV54hhrEVW7YHJDi8HehQaHeSRNAQMgNJVSPRGb3sS
zs1L4ZdBkXd044mFzUK7qzMDMmUcXSY5ndmKpBcgmgHXNWM3KHYsdgUWHAfrqVH2uXMTZ9XF7vDg
Qw/LyT7sxpDQM1P8F3PQ0gd7WgghWX1Hjy86+Y6m9g0UXbsENJfANdqQeaD/SjZCcgLdG/y8+S2T
tYwdMJehZStOyB015lLtLFYseza1v9sR9FW5bLjygvEqo/u1XyiDx7+7HUW9b1q071Wa8qWg+zfH
oQhY58S9BtU9y6pUR8rR5k5voQJOtU4NSaaPfiW+coHtaeZSTXuxexniLH6hcoy5rTBYSKCm5vyY
eOGuJIaJDoznOsj9Hz+kgciM7qpAanxlePoGIjsGFdZnOjM8WxdMb0VKcQdJUOwri+TGULACDQlQ
8VVb5bA62yPDKRqNaSRx+eJ8m5pHRvnh1ZxtmEgM72tjvK+1OTpqR1UMYgX1EExPGs/B4Mkd7m0b
5TJXx+zB7IelWs0FzfAsPtKu/jNHFeq9imUBoP77zpPZlTXjSyNwbUgf33JfGz/YASeSdkQggTcf
W1ZWO8fmidO3xbk6dxKFj17rz4Tmg0kC3HRD86V24Qcxdq8PNZzHldnU3TFj+R9wVQwyCAxEc8EI
9PVZGw/uBLW7SgGcyQ7yoTFflKJz7jTGFsnpDuVzefHq8lSX1udoThWMgyG/zhnot1BcO8LcjBDF
0ep9ZJvOxHpBWf5G+bYeOGnG/MQA1AViQ1+LuvnxqvG7LCwjIKs4P/a992r4Lub2dL5qxyl22fMg
oSNeQxFsEYafPZczfjst2pSx4EPKU35jt/ZHJLiJjABVRqfkpETwuuno4lei/SGSwzISgeGOqJW9
SRYK3sRNkLEanhafGBR7G1QJ5c0hPLiz2Y6s5nUjlsYlX2u7aCaySY5g3TeC5CgVhJVmcjOumNET
Vv7OnJ7GZvrpZezEHfi9KiLmjXMZ7UA9CPQ5UDGnglx2RHawRFQBQUZuM8Nu9h3tu5A6yBwVywHZ
/GqbnuvpGKFWsWGeDeiZocKzUpK2V25tfuBkbN2Q9Vb/bflj4CdeEswDnhy0OAfNvZQWtAlK5gYo
d7VvxT0VWn+vN5O6zQRRd3nbzadE2875d87n/lGkr3Zk2bTxvSMBzmJnVhV08FDs4Ulhwpoyhbx9
PMxVX8PLSV8lKfmNxiw7sD0n32om7hsC4uNKsJpOtAh7ty+GXaEzsJrMyWZ4IcN9YWAjmEHT9DNQ
RXsZSTq6fmL4wGqsjW80nfuNTU1+03JJpivjEy3ke8dgDNUIipfS0YGBt4TzMZWFq5APrV+X+s7J
5p95yTaEqcllNyLsSaiBih6vlBxaLXD8VaNb1qso7CMnud91TyLK0BhX0dV+jUA1nAfWTYOxNJbj
eHjOvf4S6EUjHpVh+keCDUBpqumUTBanvVaXAJ8b9znN7a+8Vqu0S9iA6I9RxPqpmHXqktm71tYv
5ZxaQdeRW4gahka+QJQNVLoq2fSBeTez0jy1Y/6cqpb6AqNvMgVbD5HXepyMfk1576MCRuGA7LOo
ySOR3vkejZIhL/pLnRO/mprPDqJpFnI/wcpUbtoohBeZ0Xmnn77WqH9DzUiPXiULCqXy0Z5sjg2G
74Ec8t9o1bm02Yvn5b1P+aFINtZAasP7FCWbvLSkvu1E02Oti0+/yAJhdjRH47TfjG37UI2KjDFJ
2V0T5r8BBaUB7tKVmYQvlpcOD1EKx7TiQ2BH/FCU33LSYihY6/d/PmY5x37+pdUhrvVpY7mc5/18
hH2FpyyjDHWhvjvsB4jRh3xiODy+mC4HFFXPePQyZoFUVKKkOVn/fuvhn65c6zbIftpk3QTYr/4p
ZsZsI+Ws1SgwyGjwCW1IoLwdhm4z1WAQx9nntJTkZcDA9BT1oXfJqjd28+YOOMX3VEZuMGotD42J
hU2q72hTOhwmh30zK3zXPQIJ2wVCAMor7DlwaBXC4YwUnakzNo89HiUtPeNtNpF5EFF41CLrQxjU
F8wUBQ/bIEKAfHL3kWPEW63k8Sxo5gcVY/wTTd7soqkRYUGf9q9ubewqSjNxQkGDAw2AuIYrw1QL
4w18/lXBKwuKJJs2baepR0Vml9/2ZwiDnaYIEHxrHPmyEFB0yHqYrX+XLyoif5ES5W75WOGaOfpZ
am1yM2EZ2bvzPSfdO7VojRC2JKeaE72/KI/iRX6E4vhIF6C61EW6UTJtry3xpiZLogNTwzf+dr5Q
WnRKkcPbf+gISnWq21iWGx6l23QwdhjQL0KmblEz4e7ihoqsyXRwN/35A5iebu1RfQumRe/E5o42
Tfs4JaZ3ll5dkXOP2WsPnJLqydkJHgOWYc4PU6g/65mCRbLIpIhHs9LhrkFlRpwUxqneDpNjnPXq
gcHjru0t+F34PnbN3DL2XKRVYw60btFYQcUSiuJ8q9DGgC3kjM1TvmlBRWfUYHFhYV6dL3aEHotT
CL29RZkV6uLbc/v0MvE5cSce7Qbt+rpCbpK3Nm4p9rF0JZNLhY0rWbRc+SLo8lU37hh1jxuQZ0fD
kkZQzpZ+taoO26nOMS4Z0yD3i+S70vyXnknq2YZ+ulGNWe26WUJZzb2jaqP2AHrygaY3xD/Rcra1
m4k8OGvNwRyKvdtTNKr5gseEIe7nnng6GmT+H5BEfeO6h34ZPEF+bbZAslCaueqHNIK5SRiWgBHz
vI1aFGgWB5wgX7Ro1SJIy2DUBAJnWrrI08AfMBMrFOxu2mtiUazRLK+OcwWcAxfbkOKdbLuI8nXf
Jfda0vV7ftivqa6I1C1/SAiaNy3sRU9oa6d1e2ahi4K152sO/1vmu2qfk2LaxgMJgdi8FIssLjxE
kqJQ7CKRo0vB8srm0IPqGBoow48szd45zC6UVTR03pKDSblHgP90+O5BVidZ0zqLvs5aRHYMiLNj
GIEFsLHcqdZ9y4lSRaSfntqEj8lIrCMKo0+ozeiinkmcIAW3UkwTxezuNV/2QSrrB/xb7j0SeOva
LdI9hX1PYuFj7gkAcxHzdVHzjbKnYKmFtC9b9H08Q+oLZb3xXuL2Y5aYnp1F90eTH/HfogB0Fhlg
hBUwXvSAmo8oMFyUgeYiD3QXjWC9CAVrzIK2QDFYLa7BRTo4LvrBpJiuGKiTfdNgNxmyltxAIzVO
+dYE16y7yM5EIjbnN7Q+2VoZaA4bfIeVg/hQdBwxlcEUrZgj5iazwQ4bU2I+oUyMFnmiZqJRzKkR
bnrCyEdvkSxa1SYle4J0QBHKQsPIrZTl1KJmpMl4RLNBGkrw0ysWgSNjx3wLVT+6uhQ1+qTtL7OI
bxqb+UOUUGLItXkPpfsGrrs4Jmp+I66d7ybRpTsTgyST8xL2C1JJc9FLmgyw20U4OS/qSYkzYlPP
eAqQ68q1Uc/TXSnDG1nH9iQnFTSkt7hhgv3CCCqgez8BR/qxH9pwDq9pbF8B4i53HCmfrG74XSb9
YWb05+DMjGzkmTxEIzLg9Y/GobzFrynIOe3jFM8vjXFibdoLP2HuYTGxJVrOOxiD7CG18JV73AXg
inukyLfJFqknrohpaRMdGpaR0yL+dGhq7jtLXoAHxvdQsC7pogkdeNcFtGcSZ7swthQ2UWqQ5olX
GFsUbp+ssRxa9NI7QFLMWzp0bf85+AWzTr4/Z8SqyLx2RCF6vHXQwIDAXUr4yxwOSfBJez7rNKID
nu7MNXMDFWoTGdSYSXL7inip5vNlEFL7NOb5kpajXJncpu+xUycTvHIVJ8fCcN+sSXc3SYUwue7y
H3Op32gh0UzNjK7wa5Kz4y+YNKK38yov5yVbZN2oZ+4gksf7GsRw39OD69ziRaMGl84JrAkDTSyY
t6X/Gs8IZG1MstCXDEqa6dOU4wzMJ8b6Khw5dI4f/iKilRhpc7ZYPTVnE2KWU5NmKPB7gwkT0C56
NLbppO0ysAUJiS0+XpSXAbU1OHCNrnrxpcVd6Ys6A/UQX7yPQm5HLjABT2B3y1s81sW2sHrSoR6w
cEmhfZ0t8t2OMOYi4+34AaONR9BbLape/IWs4KcjFmRa0an/JRatL/mCb30R/UYYf+1F/csanxJk
iA6YCCTcXBdIlJYaP/YMgnS2oWkWo0ePBzde0Fm89PC66XV0Yj56011joBJxBHVbT/LjVByqavob
RQY6yFRkRbZD11R7H4kEwcxFa9w9N4vo2Md4XFXFhp35FvTQjcMZsq0pKS7sMDkZz9xha1h3Ueyd
0zQ0kXYxU9YTe5/nPqMSv+nXebO88AOZNFtxpGQ3kXPRZns4uy6bjrZh00BKuUl7GqpTuzF6dxv1
zk0k730fWqdu4JSfs6LMho4WUGhPHNoNauo9GV1fZuQjfPeaOyL+kFX64WbkaURrv3ap/DCycKu7
EbbKSYaP3Qxnvnarl4jZQemk6FFkj4RP/y2WpKVB3+GXR6cKcCbnmvJNSm6j2VyT/cr9vccdYAO+
YNzHvcdKXLQ4b/kBb4w4P9HMGXfK7m3G7QxSGOKLFfNLK7AkOUncdEzbIweBORubB/qec0D8zNz8
+Z9m6EwPooFnwneQRkqN/YpXVjVXLu8RtUtMrf3LYfRnmuwsbGHeRt0+aR6rZWtqH123ZUgsT0kN
ydyo/duQFQCn5FDAG0ryQOjkYWudEw0DdLupsg/BJQMuttDs/gfRxYqvUe7/8w4o5sPJBsiyr9Iw
DMI6P5t6X+4JymPMgB5cTxyq6+oumillRcwHKVo6R9ug3DG0bFxwwgcuEQUGG3y9FPZzPxMeM7jP
auonqSRpjvpiCnEYKJI9hQzsjgSlediPZf3cRRp5sMY72S0f2alNi3vox/g65jpodM/bI43UDqEg
YuQ5TjC4JKpsT/e2IIvPo0n2dc6r4cko3GxNh9M8TCVMKdaj/GBQtJ9ig16ZxlgFLy+zXyyzyAOZ
re/aAkegTtNp+QOZynIXN/1jYtGYWSnvwpWXIl6+TIsWos1/v6vyr1FEnqqC//xT0Mj/9xf6G51E
/e8/v8g/0B5/+x/Bn5rJQ/ctp9u36vJ/J5n846/8V//kv33/S2UVuBv/jDLyf8qvWH7821V+fH2r
vzdV/vyd/1lScR0g1vbSALEMS3f+o6TiOn+xwLCFs2ALLdex+TP/KKkY/l8GBRTIJMyfwSAs/RVV
dW38v/6HYf7lmPxSvu3bjmXq/n+no2Lw6/y9ocK/muH4xlJ6AUjpLA2W3x839p2Kf9T/dDix9AY0
xa3klqEe+Rx7Ty7B3P/L3JnsVq5kWfZXCjUuBkgaaSQHObl9r6te8gkhd7nYt0Zj9/W1GJkoZCYS
hcpZIYDAm7zn0nVe2rF99l67wU0EhMse/YpbsRXDwNNl9ehwvaQ4gUWGw35gm3eRu/l3H+G9yie8
x/+j1MUd7HC3/Bm+95/QJw4/EGkeGhZRtqQAAvgffyYsDTKhicDGKKGoxPYRdkMZhEdf1/VRhJV4
BHsLYTHrMR2Ppbt3AYaA5vYx98A15os5Ap5NGlm8df5koh1Nyd6oK5e6xd4+Z9Y8IFGk7aUJ0m/U
KPVn7PQEkpWbwqoxOCGNhrZwOjvycNspL/kTm3r4sDV8kkMKvfIsdQaXI7D7jDxzi+UDbdg6EgkZ
v3h1ACwZ4nGAJVUacL5EDvjAW4qqVkHs4/NAeza/Ld7LL3kIFANxNdqVmOx3CL+Ui+ZLNY6ys/CH
yhNnY5aVu+o8Xx1Rblom7zR5aJbCJRn7FCEETnePpAg3ti49MLgoE7o01BWeHuk3QI6EKzBQvcZD
gMZGEcRjbfrdQFTec9+UYwaXwUBKwYz7i2kZdh6iCnXseP2woQKyYi5hOnbLuyZNu62HhgJA3djQ
ICaj/oxc2b24jQk9N4FmgDcsOAcODpa8HNwP05/995iqih2uR3agRetAChHJSxplxvswNP2Oks/2
YOQEK8Nx8OmCAKk0syX+HPqW+xFMzJ0IiYVEyi/+UneuF8S+Be4QdoDh0QjDB5vtvELHcMjpy8Az
iN26Ctp3P2QmoZeOjVeHi9nLymCfuUl9MkWUPFMbWm6jNlErT6tyMxRtcpjYXK8Lw0jvdZZ1Hwnd
3XvCVRXqZQTcdazIo9d6Os6sgDdFE8X3gv0uo+byAFA6vWtMk/ERSP+uSsHIz5mMN9IY82vUdiB6
4fS/z7ZhlyvD6qerIQlSZKw/mCtpGcI1Pt7noRkuqiPoP0Vw/M2OX4kBVj86eYgx27are1URGVNg
ZpgxC1gEjuc9jfgGLp4iTCLshBXUVBNDz6AA2mUjoeol1BwSRHrXwQwHVnmNcWLbWLzMLaAL3+cE
1qmskJ0beZALfKDjkkuvOu4zuLzRujAdbDWVUGBnQFWmtcD5GNn1ePIV16J6zPKTlwXduu0Mf9ul
nd3B6JggKeTFLH6VFgdlZRiSdwcOL7LueBvhpdNmf8D/LxZhPVzVuu2X1sk2WAdT054d0fY3cKfz
vidEgTzZDYfapc9rpO/wYcZoe2gdqpenqo1/4Muxz6Ggc22h6l2Y7M2HGXrHBzpWcJi0wlJB0cEG
0aC+loNDlKJM47OZUXi+LhALtk2fR2fyv8lJkm46dIPWf1qiAE+8IP1j36XGnbkJwKeXIjoxKMVQ
76keWXWoLPpIUVWLdO5pPe2XiXFGPzLw4CBimQCDekp17uCcfCoJGl6N+9SwaBstTNUQ0QBlsceM
H787RJzwSrlBZRPNypHlpAs8mho+gioktnyHAogUfyM2gxq8qk9VwYvT9yUrOf7CV5YTsx6bg9Kg
Uy2ui61UeJTAG7Yzd0guVXfyfYbYTmGO142tXP5Fk6774UPzP1RtK6jB7IyrPVaQI9F12To3Y1Tu
AKu1GJJhJR4a4oTZvqBI60sYXrH3KFX75ApjY1uNo+qjKmMNpqDhntHP5SWky2Q9wc490hU1LEgB
ugbWLSQibO95o1lZhIMzHmU69cQBCtjxfyXADk34EVjDGAVUBNuMNjyUtVF/KZ7KrzAkQ+XzgFOk
UDvw1hKDlgE9jXC7MXtPGJAt6oHr4Br1/UdWBMa585Ki4m2+pMSS3gg02HY/zjdyef4cq6K2piOa
uUtzSogxm9tviHrp5xyyS93pnHq/506p6sgrLnmGiWL+iaJ4SQ9bNNld+iJofqJCIRu6fac/DZAB
f+kawOIwRPRt5qU4toZ0blky2t/C7sG6x2AmMVqBmUn4u/yVzfyoZti1tx4w7J/QHDrnPpd5sFdo
kvfCwXTtcB16noqmOTg6aBGzSKCWlARKJuRwbM0DhH3/iIQAFcop/PeE/9SRjwQikeeo+VVZoYf6
bkvv2KSUx5ux8aulCWGRm0Uin3hvJp/cTVF9TeHDoDdsvVM6UPaxU31Dtok6W7zSNNJhjXAqsaqc
gIbZiB5MiLKV2mIXiR7jwR0+wFGOr+S9vJeqs4pTQFHNDl1/QPyJIbSIiPu56003mI/9l+wNHJ04
E1KIOJ1/cCJ+pgk7NQAz5BmmF4OtMJriJLGwrDw+xZ3fG2Co4Xr2r80cXg2aXgRiWgOcKBta+1aA
UcJkA/Cf3ri4h5HiwR38GUyruLupmvaz1cfnchi8D08AMTLwiK/Z/cGsV7P3x8EU+A0XUm7gcTTb
GW2a+yzVQCDWq95Z6SRrAW1i7+jGc+TQk71r+6wev4p6KM1jm6R98Ea5Csmfii5bmxTAFumMqlpZ
i62tU6pvYIHpLxy8nMxWaj8FFGJuKZqbd3E/umc/CcqLJz39GXlDAqizt7561VQbbPywmbD0L5kA
XGMGCgElZK++WUQHGt0LShVgwiE+0vZnTPl29ip4CT40mGQJgvkVnvYAmyJ0lPY3YN/Hjm9jEKlD
1oO5ycIzjY4XGyCHlvoyit9z5Hy207mjynvsjmZjr7IIuRH0ehy9tPo8NOq74oy0tEdxCPk/yPPw
pOVj6rBnUvFr2VAiWHvY/m1J86yLdZ0c2oRygecqb1+qnDKC5y5MtxVdT5rGNT11B7KqR6/MNh0G
btzQN+2oozn13xiwEf9grrDgGslUYjglcUIXeW3HRx8vuIjHtQbIPrKxLHNjz7yZrWjUiLgjXswG
YxRLG9MAL+oMH3E5/q3tcyvii4D3IeQxnOtPsDiYh0kXUcveTeqRZ55gXVbsu6w7tKYH6WkJlP3U
zl/NiaaGR4c/uOFIX5hJEfsvvHap/7hcXpMArNAzS25wIWxkg5c8ob9v/DSHcaO6e1yQ/1BkN7Cj
Zl8p/ZdZ/kj1B1iep8CJN5DMSQib/U6Umf/uTPjzpYHFaEZrbU3qS8ae5JuLLbGGT9e2KX+KZy8k
h6oDs9ZCglsFnBl7KcAa8WrdOHI8orL8hpxVHkez868SC/ZZhXUJAhuuk0ooFuiDjq+S4wbPQzIk
V1+Ce1PGhQVn9eJMEtKzUO7BboDmCalPTRtaO5VjnPSNLN0ArKaRQhWI/njkQPTXkIyqq2UE0Z44
UMSF2zvDC4AYxtYyImcRZ9dC49HdlHn7RSSn2mg1wf7ka0r/ttXTrRnWx94q9Ix/0C+TtRpNm1Jq
ULog9Yp+z0sluCa2xqncee6tqY1ybWThvR4UcBjjzmkfscKDWCrwNH+Tbk0cxPZq+tsjz3rrMou8
j7SxJS1oY/OUeUEYrdIQmP56Isy+8uqwYchJnRZHZSfzl2xMbHcL791MqaFnZF3wKW5+TGg2BJ3H
n7tG9TR3Xp15bKypWpDAd3nOmnpP0xv/TpfgVml7NLlNbMXGb9yfHFO5YyLXxSrY2qq2+4ukQEju
6jTreDZKPtMMmg2YsRR9Cs/YaB85m4h/UpGtyV+KyNpZQ2S9qzgbzhSFJIfZr0eizqb9R7mpuc0E
a0S2WBnjcWWXx1mb0KprUi1ezt3Kb6cFkbiYD7PWd97BIs0UCowOPWai1QEJJ+zDpcKuCec1nR7b
EUgHd5qeYzUgeUQnB4EOpfna1QXPo9/78YVKMFyqhQc0fvCxG1luVb0Zcp6BFMC/4qLBZXAPqhuu
fg7YYx5w1a7Gzha3NjSDdWoCXbLHKTi5aR4+VgSK7qkw6cp1auCTkcmtlcj0wXWXlY4RiqPpa0zp
AT2En5VDiWQXVCaQwcinHCL0rhPZwbe2xbvjtCO1xOk/rfghaCDuQt2lpbztLOkr7FfI69z9UmjU
AXudo+m4E194oA5OXp7zKn/NwfOQjzOtBzsyQTI3TGfIksbHzAL6lLRcghjB22uaexV0yg6UWMrO
h+ls/p2YILG1mU97bIvmcSLWybMmlgKgwfZXjoywvoeVXjFi1nDE0othDfcehOaTjGhuTeSQnUuf
UhuZhsivFmlyroe9dynoKENGrukHZEYINhCWfXboUM/w0sVuAZjTxxHSWSmRVMPH28+5dabdfuTl
ZRfZXhSVfQwM/xNlnbYNh4zmGAtYLCPcowwIi/2DxemIp7faQqVQG9aRGv6W7cIqDm3rE7CUOoY6
DTdSzu5LaoDU6mdKP7cUjQM9ohBvNXd+h3LcpYcwU8neH6P01TOCiZ5KpZe0udVOhzhqgg/TrZ39
Qv85ujVeXB2N0OFkxfhY5WzbtLLe0Z5DirmKsnrzBtt8FlTOLK5lubPqvj0VpRXu+BinV6vXLmj6
hlcuGWDcTEnb71vOmittFjMLpHr4YwFLPSapiH7Xkx3vSt4EW1ebxaU0IN338L4O9tTTqD0E6sBJ
6x3bOONCa5MOEvnkP00zqRBr8OZ11HXpxkic8DKawXBBHKC1hPIRgoKhGF+8MUk/TUxD3ErTcWsF
3bDtgk6dClCwrNT8DytSVz0Wf0Jdhh8lKdKddrl4k1bs10XeWweWb2oTdURaUn9m5znq4hB0EtSI
bdKECYzh4AHpv4RBbV0BsIqzbGMDNZQsy6ii6A3Rtz20KCUneGJwl+QQXqy0lq+Ba9g3+vs4LMIx
PtbAPX4LO60umfbSeU3dl0T6HtTFVZX3mOeEuHNYQ/vKIEYRWCO3uyoEgU2nFdeYNBrH2yyKZluj
Z79mYERgNSGHc7NhJpFUxUBL8gvwzoExSLhjwtBrh+ATE2JXvc+aK4UvqOOLcRpzne2nsxQEntLJ
1biZmwRTelqd0cDzvyzMhpvnGemvqaeqIKto19hSpIo4T7chNkMiVh+yT+t9msgAkANeCZhuydF3
ua4HSztXS0LtT4+LJycuWoSXNFBkAiRk2JVvUDQd5xomedrbL14/YE+1I3iahb1YNK14izwdgYCW
+nmhJkKZnvTKTFFwswxeycqsK7lxgdh8A3anWNRq4TTp2lh7VszuvxnICxnFcHMHjRgMQEDDB29t
cBcd73PZ/Q2aMMAk4ld0YBbEvEm67ItkSu5jL+vnhieBU7ZWd5EE7kMeeQ0twD0bPlmIdi3o5VxY
Cz6F2k9hosSFFgH3KKpFDjGD8c3phvrmOnVyGlvhPQ9pxZ10RNHGR82BkXjOwtAkIa9p9jNnCcF0
wmnJlbZJHrklKwhlrXox2G2QwCAWRN7aJh+p+qPUbnZ1fA81w6/Vi1U7rARSI9y0dZdvHIPDe4vT
4QM8R/yVJ9Y/U+Ce2A1qqp9xro0fqRdDEPbsvNkGoiiAEWbzCzvL6QBpa743cx/9amWRXinGO4bs
Hf5MQdJv+cKEx5r46EHQ9YXlw6+tEw0NI8tIwj0RPmQck0FVtl+6X04sibx3EJ1obg0h+VdiBbRv
NU19TAt+wZHXKYgQoFn50HGo0Zi+M2blI3M0yGv1ZA7PqRkIfvVcX6yO9k4cu/k5ELX/6sm8OVpT
DplBYDsKTW4eWgnQjZ2R7TGUsdHIh/rFHvP0J61KguWGcC9+GMhdEAr5K07F/KCA8O2HBHQF63+W
9LSFxYZNYx33lW1GxZy/EnogljhDIP3mht7cQyHAXtG+gtMw1NYD43O0r7iP28QduvHBcAfRbUVU
k+4a0S0xG+Ph3ONZD98txMXb0JZyW8UZqVlnxCq3GG1Xs5Wk8U4ZXdtfud2Rmk7oyHjPG1UwkDdo
RcqwLGj9rkVOzs8wdOUVTsMRvuDZC2vrQIAjOI/1TAa7t8h0rTTIA9p6ZvYhxWATDwYuWXOHn2vz
nVpzcaVyedgDfjE2/F7WT440pmmY4hFelxTbQH82U0AlXYIbJRYGx1nr2s+6sCNWmrb9wmugfEiJ
lu1VmwzfZts0e5utC/2qJjakVcNWncSPZz4PRTNhXYmWL03FefBl+XRYpWELhQHAuNGtMnNkhNaZ
7n4Dx1fZoYtK+W6Qm/9VUxJwdB0xvobTNDxLSkJozLFoaY7m2oc74qLqDJnRHq2+dd+nLHAIU3bW
yZ7D9Ma52L2bWSz2uZkxr8xdlDw1Y4OTDXq0+0UpMR5yjE0uhh8RPRJxCI4iHYuL5RJIzroEn1k5
In70lOO+WLwqyDeT7P9VTWnFNNvn9Y669+THMbBQDGHG9jOp+pegIafezqNzK4Ex4JEQoC6KMIco
29eQUrtxoNlPh/PdthT9tp4RnbKIVno6XuxnlZpk+EtKmfy9YLdP57xVzE/c0+oP3APpKcEjhmwf
TMP3PNf1YzA3Ppl+HUJ/NeMX9ta40OfMoiTU1bN5kOBrdmkM1WFVtH5CTsz0SWipEk+pB6uE4SIC
74kqGiTc6EN/b8HcedVVwYygLW8n63HY0PTLhRFsyxE9oz0MxYJ+w78Vr4hy1YgTZXql2SG8t/M8
n3Qwmb+EQRppKMfw6OnCPPfZ4O5ngb9MCX8416qm1wh000FHU/swaRovPdTgE6/t6eAOfbKb4xDP
DJe8N9dOJT+sNW4Y4apNR13crolrZzt5A88AKxd5TQLRfJdlWv/ltJyfcK2UF6drNWEIPnImg6F5
LAjtwY9psuMC1qVXt+mR58gcTsiNVUb9mxtQ29AbHJIdGxWOvKigY3FMO3m2lZs9jhOiUs8OJqLS
D9tFyo2HqgYDT/SqdExxsbLK+OaABYZhdMpnSILy0W7JpDFAYha3kLFcj6Vtr1X92ymG+GsuzerS
9H12j72uP5DFdP+YhWr6TTHSp8Yk7cTvM0fsu8u+hAE0HTCxdZS3yzhsn03hVmCypnJ8y4cG4qWl
CnqNR78zv2c5TDX9MTkkV/5We8iGYHgftOm5HkVvQv5Ns9g1VzM148XaxrcA67nOlFprGm/f8e/P
C/w0o8eTx0qcq8BJrsAFfEgFYnYfPBniBeeI9YiOpnxdlTb9c49fJORP4n+bVo71i5Gk5aMQpvuB
lNnRIFhbeB/pUgEO0Iw2GhY91MauCj31gphWgmagHZKdFNE17ols+sNSPhn1pBPmVBeT7YgcdCan
QjY3bcyDNm0umF6cyD3w0IDmxkjC0UIdWjcqK393hhyfB6+JcSNTMby2wyZERpmN+k9gjgO3VznG
mwFuMHRRjU4u2CNyI2jbMNmXQ1v8qD4gI2fak70B9KNoF5/4kF3dsm9pyoh2Os90HUIwrjE2q7Se
CR3j10qOjskftnKGvjm1tt3QvikVz7VbwNegwSignkkQat9P2iwfBpIeb5SF0qykRfNoVoSTVGd9
FmZjYG1qi7cy8R0EJ582qCBIeKJn7WzaoImJ43UJSaweieJcMM07APuz+MP287HCS5VEDL22Sfo4
mFxwvCxACDASiF+xJHNedZ1Xezd33Nfl7xjgWazQrCFuAk/2UpQcGfn5p6Iy7YxbKb3k7OzXRcPj
gHFEnl2o8TRipvliAu2vWWuVX1Ol4i/VdQCG67o9c0Il7GyU+cR7DkgOrdyK5UU/PfGr8vXpgNE+
I+PJWxXZwLDYAFl3flOHn9CZ6qsVaneNxgpPjDY+tMDenKwf6qGtfB/xBkeqKpPxFHrW6C72/uLV
NZAhA80tohk7ecScTWmeKd3qrHunOycwiO6NCaB600RleLIjmbzRbRg+kmSq9l4l9HdeSGPXGXl4
yLnc4Z5qMp7JDJuHBZOw191WomRvGYuIUnqZL357c69v2RA1xE+smDIBOTt0jXt2yAXPcRjMV+Gc
jFtjsBfChdWfdYAit6pc1/vAOZQi4LlKERD3Y/KKnOUzynGcPHWNz2sDL9wEeQoDNCY4o0he3Myd
ScJPkzrMEjlzHYcDvDLciukPRPd8raFOk31dVrouZ9NjkQ8DcT9/AosPyL2LNl0sYArguqGStBRi
PFZxifF8HGf7S0dFfi0747NBon61Akfsev5xwyyTfNdOr07hOGOwmkk27QFOxo91zYSTRq56phQL
S+9gpYcKJ+7PWGX231TL9pV3rbgU0TB++G0OsaqNzOAZKEmbIBJpcvEILvkyZbr9JloGUNpb5Q9R
8h4Gm5G/zGVGReMs/G5nqaiiO2ucHrjhM0s7+YkVe/qbuwhJ26TCU5RGii90qbLH3p98Gpujfto3
2IVfSqvOrl7f0VvDO/keegEMnkg6Yt+LHDWSiEG/R5LB7WPwSN9Se+BKQ66OHYHrJziYyBtBvMAZ
P7F+Bd2Nz+eayNY6AYywX4iPhSkSSoGPuSNonlpJh2hVTgthtkAnpRga/iAkyWwl0R83pBHpi3dn
7zaReP7V9L6g0Us0JOL9wX+0zYxIH6Vj46OZWMUThJPg2Tac8Y4ZQf6eh6n97HHkMTXF0SEhnfg9
ah/bvtvnn+0cIxf0E9pMq9v52va0ko1uNRxRTxTSeuig0PC6flPFmI+bxh/JM9oFdjK09REEbZ69
5U5FBK/nYzJ83theW82baaDaPrMNhOk6ls6dKyvbTC3gYPQ0DoD1bQONZ1joR6A1haS9UKmTS2b9
FpYty0UBBbnER3mosi4/1bNTkSVVzBuWqnFRBuEmi8LmhcZ179J5hccI3DbmqfSSnOnXKg6akOHE
G0oKnOx1z3ewK89lU9D+IAeZb33Dyn/FbUN9al4Ee9dxileU94wKdBYox8wphxs6znTBwdQggshg
45fBfPCMhD6nOegdFEfarLelgT+hkQNoSTzpB37n8jRgN2ff29S7IeuI+Yx6oh2kRS/d8vwGb7xf
oEf0dTS/pE1uPNUtXEH0W/cQDHZOKWBnmohyNRif5RqDoEOVWd9F4w2pZzgE2p+f8MTkW88PrWeu
GsNDM2Xtk1UvrB1nsuha8EP/mf7Z4D0OLP9HjiJ8C5afAi2FYGZhldk7BxbphhYv+cG1nfAwJm7w
jpFhOo1wqM4VW7sNeRZUJmKJx3RwqyO+6WrDuyc98JYYqKcI9bEymSOIQGXVsTdxHeNIlcwcCYPZ
zo+s6dEIBuuikTrQCKbpGQWT8LqeJ5YOHPc2uA6ThrCixfNOn4GPWGfb869EO6x82tkPTnj4xves
mHLqvvwx+WDcRaV0azqqsMAQIbUrfuXOGeynsG7obgnTEO2mdgtW0BCkVq6JJhrrhvVV5+u7i24p
IRtO5rmL0+ynskT/XJawU0Z7Ch+aoMEhSequOBQd3j67kfKv5beLYhC65as9+oyUxPhODuoItgoG
txU1aUi0CDLOc0HW9uCASCfxLlz6sJrR+nLLXmxBqlG9VZJ4olExMQiHyXTteYkizK592sRxNhCZ
XEoZoCikSI95Ch8w9cMzm19uRTUmXwZslIK7g2H06LiZcXNi+1fdLdWbvkCW4BeT2RMdGGqfW9H0
VIbJs22mNgwybPkte4ijzaC6dclZAoDIx9eE+sqdMxdyA8YyWrveAM0gzNuNOevsPUhrVl2NEcYf
hCpaIOp5OuzQQNR6TjykMSMxsI+Ywjn3FgHCZLYUYcvQOMMOdtbBkradSbE/K/BtB74K+SZFz2bT
ZGr1k2V0mflV5D7TozvDHOTptB0SyrXp+jszLYuHOS0nqlFYSEy9oqrQMzX2CuQPf5e3rgGNAgWu
ZetN9MemyzIglulHibEv0beeFRGeExhNdU5iwa0WwTHEKYkV9IcKmvShoBviYYxiSKa1m+x7Q0se
u1S3D2ZRi4eSqJi3nmkHeO3DSZG0Bk7/0U1ueAJthUD9v3zERoLh+cTGcQAa2yxy9uiG+WemTXrN
rGWELtPOeAhCjkDZDEm69nmy3izKEh8dN7Yv0uiZl//7nsP/Bzfh/m91+yr+qv9sOfz/0UwIn+H/
Sr2+fn3H03/tJvzXf/Xf7IT2P3x4/dKzTNt0Tc+nGGz4q7p/+Z+e8w8TB7hpOj6QQ8vGyvdvbkJb
/gOgHRM0Um6AZC3E/3ET2tY/TE/akLIlfrulCu2/Yyd0XWdBWv+rq+/4vfwM0jKltCAluNLjhrh4
Gv+9oTBhvwdRbVY7OebNaQqpbszLMds4lYyfvHh4qEhLZ1l8Ltz6bjnu8Cj9KTqhdcaztLD3tRjn
KI8FvjWdArkIRqW4eRmRsMBy1p0zOsTJPBJ6U1lfkgLZIlq8MRY3jjNak0lUIhbsWoYagq8G2I91
Y4MVMd2zXsOTO7OH95S7oqrWuw8ZdANd6d/YI42npYbGTt7y/GMmvv6UpeQ6R/YXewIA1ZKAR3gb
dH6JWdKt7Sl/0cEIK7hMWMVRBjWPgXMQjaoPs01kNVLg5lBT7XURK0GeIyYJToPIM/cYXnf0FMWG
n/3idoxIj8tcp+/XxO/Lz8Aozo2TIgJklA45Vr5RcLrC+KDU6B9K1/tjz18Zc9JOSELNfnYgQEBi
ayQrYR0ZG7DFqPyLsASAzjD7mRVQNJIcjsbVM5TTm1ePV+46WI3HRl+0tO61AbOLpHA02W8G/iZK
eNBQ3d0EO3ot2X/cq+5SFezAsgqGRDCYpzbit5jDU6Rc5s8yvUQC73oaDv1aWHQEAQIDsX11VWs9
jVlc0G6DRYszSB59Wb2REOO9TfDTj9CbLEtHG2eMs2PBg7rRDuintgxvbEDDTe4NJnVGXKKmRN/j
REc7L47u2McZ+XF0jCO9MqUOJwp7p2oz18UuFVlF71D7IYr6I1qKgdm6Jar6XUblZ4w5Yhvm3NOB
WiLY4oG/4sV11qqlDVjOh7oe2998LA8+vS2vVhd9+1MSHhLUyk4AuDSiWu/ybqKJIXcSysJsdiwd
2XWxPIS4Bpj/TOuMeoOsLcurB/rhVHbeu7Ckz0s0fPT9+NGrBu9saMM6jpKTk9Qu9Iuc7flyRyq8
khKUWHg7kgNbGC/PQB4xKtUlGe2o2aQ2UNaSz4/qUKvYmBNEJ1K658nWp1omwYpcAwE7Jyq2cMyn
W9brZyAG1m4Q1mcDRegecQtuQzu4xJKZMgkaylSQ6W7wDt/Zcpp+dpok3GHaGKnLEabax+QxRkDr
r5PnXaoFUMDNrr75swcNMhEXg5bTddoX0KLVZB+4VxAWwta/tikAe2B6vKe0KNHsRAxTb33ltqfW
NOwT2yp9QPnfNTIorl1pASsZ3CspiuQZ6gCoI9faN56gkTqbrWvMugFItfUAJfDQluMXkZLw4I49
jaiVmVwcPtIVC9o1e5LsiBy/t+wQzN7MVbsdISGOET9iWcoDLFBJ9dAkwJ4CWxyW6g20Gr0A+oKz
X+XmumKHj0csGEFTXdrc7ddeapF7j5Pw5ufuyQxqYhNointAeBkQ4owdmWn2N9dzzdPgVTTM9wnx
hJYZxtGsUbDj8BErHIWFPmBaoIlptO5SoceaFHxtcBwV8CC77DYJev9iK1uTMYQkbpVX2mb+NNEU
HbkVY/tS7bs9eEjPwwMPAxP9BRDyIePlfMqa37mNFRbCVYpBbQPa3j5wT9I4etl9YbuY9k5Wbwub
9qJjK0t5ITU48bUI7m4eMYq3bnsRpdexV8f3RcUqXGFwOalFjzrNQUkCW5Jdz7byl9eOlofYxwmG
xsS+JOsvRjU+hqFzqxzulKDTMXPbjz2ngej4JIbqNsfQbzwvvloscFZ+In/TrXycScJuwsSi1izh
JGAQrElMJfZTxWqprYQNK3ZB7gyet6+p5r56AU03yvslWB7eBw/ObJyLZ0vo5MgqF8SqGJ78blBX
s0mZaWuioR777dvibanryX1o25zXlrVxMsc6m3ibzv/8p3/+H3ALh5Sar36mqLAPKYNfV7fpgyon
IDfCv4JQSdaoJwMU1KckdYN9RPiE1W/nkGlNr6wCg2cPbmwA4xNPwzuCfbbtSihXMUL7mrHO2ujl
1MKUjsoZLrXB/hBBwHBQZ5AFRjB8t8p+FHTLHNOEYbcwZ4hlYUQ7pAi7U+QF3j4vp4uFXrbKybdu
PB609Sjscif0dBMjZNW2+kunmrOrFtB3SKQfnBO2CagX6aKom17DiZs35ykradFpI16evJthA5wq
xhHOAZ+biWlCzZ6nbRkVz/QFXSzchRNkbq90zsDQYm7RwanHzyKflIVtusfXZRLcDrl/47w4ibpa
aswA55hBfuZ2alBEg4kgSWAhztEbhIk9WN14o6yJ5e5kX6JIfRgVUUPKz4a14b4bU3ah6uIGXTo6
+F73QO58L2wiXw3VN45U1TpNKXIKpz+43Rwzkxdq6N+7LHs1oy81UdvoXKG1PLTxiFOisG46l3/E
LNBBEBAMnd2nwGOLYOB0qZSxk8740yNHyqLD/RzWH672sdQLlQCWHUnm1E4NpR2VVBBKRdt7MHr9
K1ssa4Pl1Aw/UH8Y5QB9AT2c3OZDpQTIFIdcWeARyuZL3WbXyADGH7NXGLwvu3KpWuBStlKlGezs
2j3x0qMmkEQqfwlVuJ/a6nfVTdMuzAQGHFLMq9L3qMgs3bfRoBoWAzjIVTonLEzGzSxx9/ne3YCX
jYdtjtYc5Tlm5YCdbYpmo/43UefVGym2RtFfhASH/FpQOdjl3H5BdrdNDgc4pF9/F/NyR5qRZjRq
uyg4fGHvtfXyaUHBGHRWc9NxDqDqRUPa08xt+la8pCvs1ydigF28/Y19yt+lljhrrfEaD9Z+ynuW
hIneb/Xy32RFL0bFV+bqzMKQo589s76xnfIJMbIrjJojdjgIQ4EeA8JO02TPXE8GkDaZedYIw2zJ
7Ysgn4QJ/Q8wf2jq2W7Gd36r1z1kg/5/hrZh+k+DnpwT3X+pFnJxR0i2pVjP/ujZElPHIRoTu6T8
O6L1Zyt5ibAkbuAsvyVmw4rEUI9GNh5Z87hBV5J5as3EqVtAhXW08vum6N7B/5/yEZCkOfqbWdKi
O0zlUBe+I+Fodi5RRCzEerLnh/GQZFipiS7IYERcLdNDFRsjpBKvbB2KK88q3E5vnliD69e5AWnr
uMvLUI4TgW5OkDNYJm9LK9C7NK4M3Bm2BzN+tjXo3Oz+ojUgcOhxN4MNm5RneJNUxrnRGPRjAgkW
PTU3zJoqlL8SPQrmN1SMNusIpqWdBg2CsHDMcVtGYIQ4pojsIhiq1dv47WoO92jfJVvDzs8SQZJp
ig9vnc0lMtQNiGtYH/glCanM5rdsvSB130+nzvgqk8rZ69SXVWF7iNKNDxhx8d6pomc76f95xhoe
XlZvaW+96OMjv/8/JrYbXA8FEwWW2JqhzgyWqQxzgtvi+XeGYQ2Uw9Mh4BBt3ihGz5Fim+U7E2Dk
nKA+i1zZWHo4m0Mt0Y9J0cPRmLI9GZlPDG0OrTdtq4mRsvTheWtp/VhCzHOtmSXJKHyWKmxDps5g
sWKaMG+LB8vrTVJb+4cpZ+mgW8ifMAmsaSAHh3UVFdJ90fiumy+39M5qWgigqIcy9NGsg7MgXda1
Kd5oElIUmNXy4aqMWUDp3Nm5/HFbhycdJe9WM8Cyclc2HhGvul7aewuAv42KL5uKv23SIbprxOfk
L0e0PdEpL8rzZFFwGKw5N4pZMOZUP4AV6V+0le8hVtKH1GJvr/sfKcv5qzlOh2h2nOPcGXsAOsSx
LJhCVelu8yr/mVYcV1F/oBz2rjC9UeBCG+lZTIZSB589e4YKnZVKEmfzO+YFJhcrsaRUhbsx7N9c
x5rJOmkOvch5ykp4nbYL5zEBfTKsDBSspf3KRCHjEXzbR+Mb6HMH9P+q8saDB4LkWoFUYY+T7VhR
Gbtet2cuZH8sVwJLWnIgFBrYOXLkcupEQxXEr6/cFnaO17Ebxrvo43e0qmgw+Olyqf92FE77WlLD
9Wq4GysRxlrZMPAStuyvv51CB9VXcSSsHBn/216pMkQVpSFQmYpPUbz6K3umA0JjrDQaZ+XSIMh5
zocBR2w3QfofIZLrlHHkp+7UyrWZV8JNsbJuBqA30yy/yXAO62IcrvBI0sCqEGKvpJxFwMxpdiYA
HXI6iA1au6qx83a4Gh61Ti/2HdgdY+Xv+IB4zJXIQ8ID1dqOJQ5SZh9OzcLJtHXN9q0T5SfGqGuy
8n0iEPNssXaEIZE35/5Dkum+kj/f7rMZJbsEE5S45RTos+afOiXM56utT9eMueurNfHOiU1QQ+M0
XYqye7cJdzgVKSv7OG7+0uyfyDW230ku6UbIRX0TcZqAedxUZPKGqNAF3AvejZHxmyxK32scy/pK
QwLwQNrJDMN57lS8nWDSiAhkjd/FfxviLaiw7SiEkzWE9WInT9BzNikibHKp+xAMZXfCQrdVID03
qltovUbBw5rAck4LbdwTFyz3WVyEYAMnvMHYr9kZQr21KTTlyoMCVfo+1xCipmE6jiszSq70qKa1
D4Dp2f+hfN43XJPe8uDYT++2yNRzZWDaIOHRXMBs8GLrKqt7EiuvqjMfSCs5zDEcq9KCaIV6lFc2
xqBYOyZOQhhMvGwFEKyyybQDfkteUHVW7zyP1xL7cvaJhUp3SEbJXK9ExKvb/lepgUGpY5wjjVRI
mYBxY3LCFg3oRw0dwMtHdSktbV9WqDCspAM+2I5tYK1UL5eZrZF9Zw60L9WqHwvGQrhIIF8rEaxd
xYCaXQXJSgsbRxKIpABQMIT9yFHy32O23vsDqLFpZY5l7SR3TtkdpSIcQRg2s+kmq/fxlBF7Mo2/
rYJfZgAyA2xp7vD7/cY+Qe0UgV8UBCZbSUkMYxFXB3Q9bADTq/CZFctXboEUqATstOViYch/xEn3
xlz4PYn65TmTkbEFm/MDsOfXsZUOJoq0A/wpwxaRs7HlWSNws3DFkYp5CgaZWydVF7euaaxHEpkn
2LqPhXTrk+E637lfnwWSlmvXlChJCWPoDPfVSiGBYC95shxZHjRMhvF8nIcGWg2kOa+Q6Bx9Fiuu
tY3iGY5dNGGBEaI5FunibIfGfptdnoTEH7b0tuhJzOJPfFORKC9z7hJZAveu+4+AV4itPjTzGdjW
b1VhvZk7y7gMVvE2rAS9CJSeuzL19JWup8DsiZW3V6zkPXMYvVMJjM9ZqXyABvG57xFULVvcj+lW
9ylTl0sxePFJIh95GJcTFH0GwivzTwL/Y7+6Y2NNcMzKBawABCKlKbbaygycVnpgs3IErZUo2Kxs
wWJt4jtspxvhQh6cgKoUoAj7lUkImvUxWimFLrhCfeUW1ivBMEthGcqValitfEMDxlBA7Qf1MAN/
qK8cxNKEiIhN91/GxP0ZndbV6NcPg/6CFCxIilOnXgE51Td3pSym4BahMNPL96PxMZvNgYnCLlrZ
jLD3VGCgvb7qOuotLBWrgvZvvS5hE5LmYgfKo2bRcaQr+TFdGZAr/RNjAB+xXgmRGqhIZ5k5qEG5
BI7G6H4C/Cs9Kz5jz72BqOlBoMv8Xg32W9Gh4WiEb++5UjfUttNdGez4ZOaiXodfyRiTHLZI7DXy
vPYGvn9LIYdOU/3izgitjMK8zwAxrZWMWYDILEBlFiZOW8s702X56BPgZ2WNpV3wRWxQ0M+3bgxj
C9EWEbhhZ8LinIFymosst7CpXupFaC7veNidOhDPHATuBZTbAbyYgFMM6bOmDeCq1xSNUEBj1IW7
eSWD5iBCU2XLGxB8pBRtByuzZ6dO/94cKsT+nNyes5kafM8La5Zda/6UK4t0XKmkuZF9jlr7To30
6q3cUto4whhWlqm+Uk2Rp7Tb//7QSDX/YoS2WzAic7BSpk+ejerCmjo7zCXFdOlT9AlVbCZbVbyx
GFLkzbGGk0jBG5ij49yGWmGH4E0eUHHUSXHHWfrl6uVXjRx8hwv83zj3FoVf95f1NiJN2JfvIyM+
pADarVtlaWbzQr9DRmWJGzbK/SNtVscUbfF3sUCZi6SbCIdGTje76eHwmlQoLMXbs2GWT/7cfZrN
qWZxghDG3s/jQsSPsYOBdIwV0sxSe8GC+hGzP1ugXVMFYHIgSlbuy7r6Y5bWrWuJWzQG8+7R0Dqu
9iLInsqr9GCOdZjqxHVX0b8SgWTtkwYZmfdlQklaZBdD+yvcP1rt7anFb5NeXHQwg9OAYWlA61xr
xIA3oD1sXkyjtO7egPTDp9xModyInH0ubGzEIHP8W/jTmUX934r6bjNU1h05XMrIRn4kWvpNw+V5
GOgQ7WWbfpqZ1VosoN00Zb4cFEX662KWc8mxQ457K2N2o4huylUQNEEG8Kf0S92I1pqQ/MHqVyCF
Taawul0xA1p/jzWphikYssm5y3+rCT4FE4xA8tKKSuc4Gvkvx/nEtbfvXoeKpVoXSkv2HU/NQDV7
Jq3je67dW8JwnCPD/ydtAjGz9KeDrx5J2mAf7MymHNPv0i1p7k269zzUzKTbxQnWAweA1JetgNcQ
xrDLcolp6aC5xm0o0/J1sqwHXc3xg137+rZF97BBfRMOxhIFjkWY03oNLTwr6zw21HSHj8RNRLhu
95GgGK6i8svXmXGNXFprMPH3c7Hm2D9NSf3oxfyveFg9dmYxn7qJbkPRcxIzu1N1dOhbLoy/oPD2
0eDYU5udx0nPzi4eha3HiJMhQlYjaPNCQ0viJ1pO7T7HTXWgKmacgVHqAeoyiJhUwA3iVoY72RhH
cFmMWew2QsUYLeeaQ5joUERyDqc5O3MwRj3/sJrli9vdPXWz0QfgWNMA+s76uFM9W2Z6Sgfyvs3I
Qhpn+AW+gaIOKZUTGFkgPr1h1pG22RWVXy5JdMDVYEs/eR5Zh29LstewadVXx8mnSw79dmegg92M
eJ7D1J/E64A9IxhdYzjOefEs26k4a71LbETl/kaUDICh6kdTeU7oZ/FPL1S0d0VGE6GyYVt0OAHa
agDY6D9nSb3sEV8ckyHrt9ZAvoSai/nYArL2KpMGCvtYAJtQD6TrMOjTB/3Kz5KMXitJF4beWkai
2c/CC1ovGR97+MHBnGckjTXaL29+8Md1flwy4tCbOvepaFNomXEdn8itIGPOi1kwLM3MsmNxz34B
xrJdzH1Sp3Ajq7LBWMrO20+axwzXPllrAHll31+mNP1sFmE9+BW56UamQIsOPuKIZy7FdVr08dDa
xnEsLHKu5l/IQvkJRWK3USOmzzxOhp3TgQ6uneFiWJ9tztgtnb2dOfCQZermjJa8s0vHuLeyCbyx
3xpOcTWJdjq3UYIKv8xL7r+MHl4mPWpHbydrhv1FwUKAembr5hnfpjs/izFhiI7qd5ux9jopEV89
fXYv0mkfMSrPzLg3WANqcG2O2GKaJ1e6FHc00vMRx0kDmolgbiqCb13Yx7x5IbC32rb67PMuBXaT
TM4d3DNKELfbdRkI6q4jOGUsw4kPBe80vrBtSsDL6QxTMo3hzaTvgA1+MDI/NzH0fJcoYRs768Z3
jWPDgUw9gdjgw+MO21QDR4iuXAR26k+ZMihfk5ak9wj5iHiIDk4/crV5tIHWwv+H92Af2tZ5sFvD
4GCqwUC8JBUMM2gV7V7XLKyiYGW7kq5nYIiGjbWuSEmFmIF9yYpecxJxNgyAD8IhS9zirx2NVUcU
CKpX5jToRINp9A9IgdlcAgKMMjh4XXIzMifl6xupsax33dNi/GjU8F1ZfOnVe54aOE3WqDvdZgmY
PepGXOJnUFkw63lB6wOCf7HHfO+WpsldI+3tiDoR0VdynQrrU/hQWmWp/0qUyPdSLBirCFp8M3t1
anMiKfLePxC/IHAPtVdcQOC9vN4+YxM7MJEGFqLYxzVWlJN1N9mHBrfIxuwnfqFUs84+Qy+Olz+z
J/SX0izfzJrVoqiaL9V8/EcsynGGtmZfnYhzeiXiZD6xuQQcTtCprohPQb0sj3UzQhgQ9kPEcHdr
9WE6gEKzus8C9G6L2wQA2bcatYYw9rtR3McaPT8ZSIeyjMijQeHNmICxeR41+qXRm2/eR3LLOU3f
i/W/lg1Qilp/tZR9w9HeHXmsd9gmSQ1n50ahpQ+MmmKWsZcUTFXqFNbes1izMYjpn+z1pCJHz7/X
OT1WB9+LeN423+mtNp10ZZKj4JX7haNxjyXeD+aqfexnLnwB6pRVk/mnq+32ADXZD525iR57ZDZk
tA/AIoFo+n0hULIxdxmYAyDdgtEMKObQjeC8qWQPiBvDtPfip1pTwKQpah4XrEQ2Yi9FesIT7d+m
RzS4JkiREpupfUvneLIn7cv0q+pFlF6ARWTEu0jufN0WD0XFtKZIqh3Za3w2teR7oVuKoUHCOxk1
zaEXGZgOUPtBYubzDoPJtKkaPtOwRFBdsVuAn+5wHqkR2HUcz9xXo2BkORnblmIUXiAXXkzIDh2Y
bU7rpw9ccT72Lpsy9eMUxQYfCuufqXIIpeuzAD7HGDidPe2rRa4lJOpDMqjWYNr1IBJU0ChV2VEp
cVkTI7zl0R/d5KGvGaRZU3ZL4vLRkSyZ09lhOf2bZop3a0wrkI6wseyC2nDBjZ5XRFz5o+quGHtg
eZgDmPqekCK8DYwPs3p5YMtEPMUg2v0EKl12CxFYSt0Ve6Br7zpvjMYFd9CISD0+NB50t3ipoAiW
LwBypr1yKharJilK0u/2ccZT4Q0WNG3GaU6aLe9GlHAXX7rBMG8lM9BQiUYwRM200CHS59Bm5qU1
ouWEwCbZwu9uDh3H/qJpH3TB3Qe1qo+QkcjPwX/wtSZkSmAGKqu7k1TkFnukGh9tXtHrzHnPy2r4
En19LtlBhlrl+zhh8LKmmQ/WDl3JQzrS5VUshB4ihw7MaU6WfrVcCzyM575geYWFW3kvfT7fDDwt
ocKzSvPMaohsKLbJyZMjs3/gi9Ig91wIReqvFneEa5dGv106BsqTG5t45VGAKif7NzbTfT1e4mUz
0hbx36DTQC3vAlNRhdbVjugwa5O7ziUq7I8SL+wyku9WxPY20+dP17JehTHYiNyTz5rBoNWpI8XC
b+pJtauca1fXoOyXstlJo6UB0SNecbxOiQnF7Yn3tWihNNvHsT14unEBvmKHs8Ga04vzrduw3dQM
clhmXSEGhhrY8bRmPipOt3oT3IKMjClfE5H+owss9v+ViwklL0L3ByN+tIUfKr1ZbgkLU4LXcY5V
fzwo2FS8xquFMCJCYhyyz3qPXVIf6E6PSk53PGgqqCMs4S9Gjr5fB2IVG5Z3TAGbzsR7EFkMopOA
RZylI6vWv1YveC6cVJzHxVDvJrDvWbofqI29oxxzooXXf+2F9lrPWnF0wYFchg6yRm3Cwys0h42X
6N+AYiUnOa3W7tTPePezMvUAxOyw9yf5zJBQx5dDMIuBcCWZ5G9VjPBHUCyEwrHGO+BwYIUlx1LL
LBZIYPyGYP6JnAX/sfJZwUmT6qvJw9GkK+rAkZAYzlSYkrO71FrknitKKF/0TAwoXHIbqAyu2t+I
OvhRM+VFn1ndZz7wPcDW7276QFtH4N7APtUS46tDCaNFsuRF0G9xkgEZTzOSuLOrhJhwnnAKb7ml
BrYtmv3E0odr1lGBIWjb0WNZR4P3MFN+61PKcZvSanqTDcOpsX6BA+9ivJaHRaPNKTibecsn6k9K
Hkqz3DORVmi2K5vAtdN/eVxelVt7W+Ye6zHrWqa9DJrRGkPNsOShRmYoQeActZkdoZUqaKSoHjf8
UeKRSHi+WNBkduGe4nWrjldCnBxF5GMT28uxMcCUo51OgrFE0mNWhvkaVa7Hwk5dPY2eEA2Aeddw
laElDtKybZ/qdn5TmvoaEHAcaD/I+IELbXbLi6RnOI1eMYf2PIigYH+tLcV0zrKEZNQhvuL5ROGt
oQes6iLIXdggJWSdpIx3o11kW/IESphDL4kith5t/IcZYzWGWqOhVjXueunfEtYPp5Y92Kbssnsz
1cVzVYoQhzcd0xA29rpJNaDLj2n0SLwKmX0UGfu+6x/iBDCigeGWucmebwGvWpqES1rpKMe86zCz
xKTELneybwjZSQvmLoIDVqXF3mHUE9QDnVAdZ+HcMaVpNWYrufuXT4FaNGeCjY3+nC9Tiz/Jl+yj
oBGPORBgGEmneqQl6Y0n13V+Rs03z0kz/NgQqkodZDuOmBvmDhOA2XKp5yHdu5NUZ6nwHxjzJZ/6
H2AVAxpVOlBcNWE95RFWPkMQXLD770K2MOshaNjbwq7mxzZvnH0p6yIk+Ep0d5H0fpj4hEo7eY/r
YtGrvaeo0eG7mK///WuLp4TlkVeGreaZVzEO9jUhkydm5LyGggSO10U45gjBwr5dmtK9Fx1f6djs
9WJwzyZDqWNbFepk+83ZU+l7tKziNRdX28ChF87F4q3+4Ps4Q+uWlAayLpF95aW7y63lU5aRjrgH
hUqMUoq90vLtN3a3W1KHgdJ/vDGGkPscW+ZZ9G1Y5a+xUu4/QSDxJmlT7cljjrBXtJWVzLyj28tx
X+bC3MY19oTRsxlJJwvBuBVrTgajBOgovOMA9bBtlczyhK9do1woRthGd+6kV1+GuuDeNw5Vxk/S
QQRCg9vhptyrTHdvpIQYGATYsqCY9Xl5j8bVMCx6AkBRht5A6ag6eLgZ7hZ+QL6DwVpvDE+MJ9/y
GNDb4NoQgm8NDV7w1KQyGMfm0VV+dSOx4zvNSvrCTl94fShzqzQoOKqiTUzwHgAXN9Bh4OcM6Pb0
EyjEe92QVmZWmniYRWQ8oAfHLHofHOYMGD/Q4daCcIypvDm2dXZdeN2DUs01VzXWv+RLfSi9b44l
PQhL/YsazH94etVuTCeKI0lKR5F/R4SNjyJlr8dS6DSmzd0bjfI4+1CPioHBD1aiU7kycMktb7eV
jdAbJMN087lxdj4PAu97+DMZ0zZj605m8+gMXYPmxtUfZIT+qSYWsXdtkP9CnR3bSJ5yy31eXw6E
sEWfVuNvRzzflxIDkRzp/tNR74PO1YqLWVbtnuDKac+q9DGFDnv7/z9IX/9uBwUdeuYAYfQB3T1W
6cUt+cUsA7dJCaZlNKaY3tNA16RZa3xG/GLJZLxNSCTWdCDBVDGjhCaNbO9YuATnJcFhaTobWJjD
oxyqLV758l6O1Usx5q8y1eXZhJV/XyzaK/YGgPej4bFp2JX4ArGpYMXhAW25ppl5GPrmbJXswCoI
dzcfY+9NPiAEU8eh7Z+qsmfgAiF4KzTaJktZ6Jg4LUvGSlbFPBReAexF6OZ+cvJKp95FSfVriv4B
Vjxz5sjd2Wjcd1MRPVGdCtICAR5l74w5PuO5vs+G96Zxxx1HqI3YF6h6TK8IVcY8qsti71KGIwK5
Hdn0z4ac/oxjkT/HVtNd5qp48DSqQk9NLHjdVLAxDXXTJfdsTC8JspHB0LD9RMSZrrpZ29cJeC2a
vRBwNtCLk5jOht1rnDucd6LDt0aFRghypVG407WO0o+SCeRIhg6BBDbjmtj4LnAiX3mokW4xiCB2
mYaj8cFNRv5J9TZ9CMdrkoCiNK27iaz5WOnOwW6bYUsfSfDwYO8g2z3OToNuLzMM+u/+ONd/upGa
G8kG/czoPaI1OwM2Qx8LcIm0ul2eOyxWiWNps1mAURLpF8kC3j0ZzOcMQXzrwFOrdStlteAKPpT8
dVHanmlo/kqSpS9lbk47ArHyFVVpnmDHzGFcuN02stsWENCoHXIiDzeairPneCIZFXTPta278mSV
5mOP3/51ilibcZc49zihpRlycsjjnPkAqJqCVfK1tUd8WHo/o4IRP6an+iBW9RA49kRe9AScdUCI
sklZX8iBwEZRPUvBtneyQUO5Ig41p4y+akHH1WnGQe8w9U8WG9RYmzPU1+Kp6yjqZm+69A55kkS/
TWb+6lONsnwbDkvkf62SqgVRGjMX5d769tEV7SfL+zOh7+sOZUuPbbAZ9AGoEmJHI5qoCLlh0M5w
SPva+eSV/60GezlnY73FR7IXyHif5p7xZS0v0pB8WdljpLr3lry9cHLtH/TbiOdy6y8nG3ZOkOU6
X5d8nh31O41MI+hkN2DBsfp71XztvOKY2LK7J1pAOJH1PSTRNs6rNfN5/kSzawVx67kHw6mZamDi
nbWYHbTsb/bk49td6vjum0sAzNU6Lw3SkiJTGHd7vT2iQWzO9ly8iXJB9OkN7it4CZ6rUa/f5ZRx
OArCqAFCocvIeo60wtW5MKupnTIvDiez308UnZou4ZDaRIQ7JluY0SmbrVNAOfNyUQPM3EEOzW4A
gYgRqKp9W0fOptCA8vcpNxhO7E8LrOWp0FGZxx6yLo/shdHMvtI2/vScd5nkzmaMzeEoZtJ/9AEM
5EoalAs/l3iYIeSWWtVLt1gjAbm3foiBZxvUJD8VRSmbA1aLyBl4MYg7QBvklJ71OOSRBh3ce+NO
8gJSw14wyEUbAisO0pbFFh6TuRGzN5xTa/4aqDx62SDwj2ZrDTr8cgc0Z1oKsd3ykwfLWD5kq/5x
kfgGAxYPDM8iTJq2+VoT+OZzX6NFpPfmOlqjjsFJwUbxNY28t0XSyyMcHnpCFLMOzw7PC1zvJUme
o8jsH3KYHJOmXTQ0NZi+h8BuUihBpPwGJK1vWjdlF28NJWGtyM+W51o0+sFIwJI7w7ehug94s3wn
7KAsnw+LoBI1YcGmoVweIkJCHBMPkWcJdk4YiDl3U/25s0e0ruskXwBpB0W+/NFg5karhGtMdmMn
8OAlV9FiksrxTe4B6+/cxXsVbWweCft8SBbjOExQ2cYkPg0N3iDUPbwacDVtWOrBYGh0KtUcyAIb
LoIU+lUJrFDBpxK3qZHti8UJLNmP9w+rYMEklzUR152MvWXaO5vCLqBE/7sgt9gtlfmTiuG50bjd
47L+Sz0ZEgH2TsA8qgssZ9Dm2xPRg9cxJQ9L6PIXoWZ/MKpuOMnCQ4eu3H1NHsnFNnqiuWPPQetd
pxdIGTMaHmJCAUIuB7uymw1m3OWhSsJEm2Gulc0lbu3H2lDpwSpjcfRkgzkPD0GnjWztEp9YDsqb
3dJHyW6Kxy9SpdBFJPNfwlbyjVi1mKLvDUYV2OaShhzfWH+AW6ff1VuRzz8sWif+iN7fdOgkGL/X
gEosts3mnG8bSl4SPLwtDIAnC8L6kUGVeeY5zrYKUM5mbh3eaLwuY25YanTDPHS08iAwO0nADItD
MTsAlfUlFOt4L0pO6cI4wUqLbM+2p3lgAnpZkvGoSWoo5kVQdOAj5DFlIHdGSyV77maN9wN5C2UF
gUdV2RFh/TMjmeiQ95yHinFNU7O4TZAfWKylWL5pV2uSsBs8iQG1b8ZrjYQ0zod3uaxYIuiewaiT
LLUsZNT6HnMy6R4bvCCh3iHz9YDcu8WyzYCbpkTzMP7rFO01T5Zjun9SpiaEViQVgsYQdxzsqEof
w3bdphfTL0pbsWtK8U7F9LTkbL14bZoavDSrZh0y8E5p4Gkk/YjkFpnRjHG5dq1DucAiKAHgMBCM
4q30ejLZzu1sNMTdKSJL8IYkNi1GTe2IR/v5czFWaEn1urjE9DasVFjFQkeipjP1HvN1RyS2FrV7
rWh/NDPVQs3ySZky9gCF7vCOTnR+QWsl9/kTzAGcCVMbw4YE2z5ril2CBWSD9m4i6HihcRyn8lCr
Zo1ftR+MVrknwnA/M7IMVNIXj/PknVqrmLcp1Ly9I+dsZ9dDFZIEqhGFsxhA9EZeeziPTnoNJMVZ
3BPXhkSnQREn0S0Y00v1aJa5fbJLAVYgAW3hzue6RT4xJepcAEkG/AzU2oq+HaQD99ocWWybe9v0
Ls00nRrOLEaE6F7mSjv5hDDb1vQvS7gTpfZSlePTLEAmpmX8WejZE4f2a6YPL2Uz5wCs19VwAT6Q
XBWsV93RL5I/7hIuonhbsZ2djpvCsJ5p505aRf+ywDDW5ve6dS6NpZ+QP/MLRO9dpV4W04DbOXEn
8FL4R/INJELx5rro6poOj28KpHCXuuVp8RGfdzwih7gVBkbeuH9S8IAPBE0hP8o6xiBEHNqNgAzT
MDKWLDBBOMuDV5Nn2UsVDplWYfqvXibmi1PCn56VRh2KGl4XzBgPSWuXN8+WOxNexKw7GsZQZPOT
Ldr3xmkv6NKaQIHC7IBuBEkyB9rQR0cE1VadZ6c8sb8hwBBmXoCLZGQqwioikr3A+XOdFc9lw/Jm
JCAtZTO1sSz5qVz57GaKKlegDmHy6BvwgdwKN2gSZJ69d5k8gQrMq62NN01M3r3LJYKgUyXMMrQ1
9Pudt3VXFlOme/hiAEkEuWpUYBfjA8XrUy7ST8tik8V9sG9c97x0M6s0yLruZD1NSSYY8CJyrGiW
iUc6SAer7UQ2nZp8sjMI4SVPjJbm0OnsJ8rlqP6jx0t71f3NwwYBvtooAnKOmFwBPgxeHrZey6wH
hRNCxLneWV0UyBTuPKKEPNbykLSy7IoRI7uCSf3rRcesEIxzIMKRBwNWVkPEXDVvU+8eDWtBgqyC
IprIEekogLoK3T3250DQMqcJ0Erwu73NZq3KH4QiMS1Xd2ibhGdO5qFkRwUl9UQ7ux8sjeG9/sUG
5mwonOjmczmixk0TxrVT4RMlMsAFKyPw1LO46XV3jEkmK8m92LXt+DVZ7lPrIvJrO7aqWTFVVKiY
uqDoB3NfFMd4JsOlZy4djwtvv4RDds5u8GF3gwsFXIxoTJmJAOgXF1ClIa5djyvDPYgQ6K1L69P6
d5RYcaD/J8DQUOCJVdnXpa/ICXg9T/bnNBg/LnwlljnNHxpo3tMIJi0q2904I5OQGd88wtUAjbqD
ISBGcxs1W8je/r5IEFSwY2YSDEx9lMSUIZKdlNi2hjzFUwyke4yfVF5SL0WspoRqr2Vu/YDTQZQ5
m0eFyKmbq2Q/yfwP4mjO5vnfEBffykoQancwjL3spiNV7ylXyBw5xuXyGBFOG8jcfpFRHcYR/kEU
WDCrfR5kiVocSpQEuzGiUAjcJPuT2VW8GxzBSNM2933PaVoUzSsqQwZ6JUPYbqIDc/zqS02tZKSY
DFsWn80eFpkLfrtA8Gdi0kBERbnHaThmjh/0CdlTgw48YkUeKjaTG7zeIUpDOHhFfxyXpNokzXJe
QMGESvshho5wdBBZMGaiQ6yheKzj+r0dbLk3dFoT4sYUzLHI801qEqBHADl3lo5bwZ8qLeBZ16hy
AsexcUf60Vvd8QX1I24pBVwyc4ywdJJtN9Xwm9fUrvIOD6c8m6VDelh9E3HqHEYc9khHiEleOacG
Q+EdOgw82quI1sPVSCyulNWvIr/1wIziaLZxH3ZAS7wahjwzeyAnoDBDrfaPMIRZUdn1NVv+R92Z
7EaOpFv6VRq1bhY4Dw1UL3ye3SWXQlJsCIUUwcFoHIzG8en788xCX9y7u4te9CYQyMzIkOSk2T+c
8x2EX2P8AwgDDHkbecGUjlc7p8GyM/fJDLKDGT8OH4HqL6LRyaIrVjckYHSowBbpcxqeQcYkiJ6h
hgO2Rgw2zgBx54yxaxuZ326aPemp/BBO8J1CVKyiVyJ9Nk0I4AEPA7f9XEFv5r3HB5kcQ8P9WXl8
whif/KVmNtcU6pc/klNV2xC9Gx7zOEu/W3v+AwjnWV5RjpDghu9pqfmh1gMpYV3cnJFvf8M3IEYg
fX5MgKQyq1VZIW4kt/KJoRQfyxSdR43Y07OGcw88LKD7ASdIOpCF/xeo0oKROILsdDlV+IkMN+B4
7JHn8PjQHE3wGfkupsfGTMKbD3qBRsgtp01DNjNpeQ1BRgRyiI5TXTB8If0W8hGVYlNmDMPTEn6x
56+I26bistn6M2RQpDyQ7Fb2O6TH5zIJWx4+b2B/TOor6cVBg4Sp8PmIwodaBo6NGOY/TCBf8x4h
rmsRFxIZkbcIhj5YBm5PLsFEfGbfQzSykSHaCSslI3443upxiSitI8u8wCPTvQvlypVdf3A/+egc
kaHbSlGiWh10Ih5AL0aejlOKLs4g3sSsEtblnlrOs6F5kmfe4lNSjHplhoiZLJgVuAowVz/SI2PP
vpl2/0P23kdAUgB3g0dWaE7MBvbaNdQSv2nOWWD9cl0owEHN+IKV6c03h+JIPMSrM/9MeLnJweBA
K7jFJ4fJB9TO19I+oLwdlk1iDlzJajuz3l3Fgq+/C+zfOKzVwjM6cuq63xUurO3E1eNTDpGpRDlZ
sqkR4dnso3oVkkmWqfIQvyQSfQA9lYPCnFQRnMQIdMM/Vhw9OYW02c3P+0zbnMuOA5PJ//RN1T4h
RiLPtNi1jxNeYtEAForKi5DgjR3nN1e3YKR4+NZDf2y1evZMJ9zVhG/Rj3Iopqj0A8PcDOB41sIQ
1kq8GMQq1yUVUBPou6oTtNUBE5gsK2PE+Ioqo89WKj3XykjYKz7WmJJeNPTFKR/M/jBqVHiDGPRK
ocxfOQwlKzP49KfIv1pE2niaxjPDhpJY3ocsOY66xMJrG/22oPUztXUvgaufil+DYX035BZAr+sW
4B6+UA1eRseDNFKjDTEc/W2GU0F1VbwEmUswItUxjKdmmXk9Bh3uE5BHwQcRZNSdQOsJ1nL1pmQO
NFfe+6RRZdp2ypfHNbcUWcci2EknNN6IcDPp/jRjaoLYSz5MuuTEGMddY94qae+72pqfeldsQJ/P
XMosYKGJqbXC7I2bB7m+ahJU8YQtW3S6wDW8XRdbX7rkv2QogiSwW2UhUptpGMSa5ilYuWBmrMdS
EH+rPfA+mNrzAbX3xrqhv90HW4/DHi4PhUkXRz/sxPtDhgGpLMMlVQCBEvxKWY/DPeGFiAG6zAFW
PAKQklU9V69RE0WHWANmhEOI0oJ8ADclGUg9pj858bjzLdAO70A0mpfIHhRKa2/dukW34VsGgDRi
FZ2jLeMTva84O49VYN+KjFuSOABOpWImdjpDDBdbDBpJGcTubSOvCz5JRIvYSIc7c6bnm3WB/tvH
DVZ32EemqN5Ay/5URb83gcKvbOvxBoc8lPYEy+Yln9AjZlaSnIpELz0vYU4GB4GgGKiZVJtnsHog
6MjhWNiWvhN9qBduzpdA84CskvoOLgP8ZnfNLon2Dlk3P1ZszYWHfcqR9yZzRvbpgC4fw9o81fyV
uLL4EJBFBVS57F2eiIrNd0nZHLEj/SRpWu8bYOCLpOansiCP55FvWRhLtAYInl/d1ATKIAEBVul4
GKv2FmF3WQmJayHFkz7net6LjOkZhLVllCTD2vBFvLQDsmiHfrrMghrVoBkcv7tH5hv5rVRtMKKQ
kFuCj5b3Zyg7LLNpfy2oXDb4xdPV9LiV+LT3U5wydBNPsfmlcgY1cWtl607k72HnG0wzHbKVWX2f
yYuZ8AXhJKkYMm2cqrDuPgyFsWiKi6LsqtHu7usiRrpQ0m/UCJLHsofMXlgTD4YW2OtQ5WP+AIRW
JBuAtqBfq/iPR+rm3aGYM+Z7Ae3wLt/Y3ow3xrk52YUzh08+bzy7dO9doB5ajTj9HWBEqLIXIPSY
wLTwd5EyroNkCt5CD1mhOE5WkYYa1tkZLCcYAK9ju7aQALx0GEGuSTjeLCsxiQIT3UF44rddOYI4
TJQFrWchSBKs8dE64VoEIAIL3z9ZjtqVQ3AdSsI6JOCxtZfKT2AFNj4tOINqATofCOo4qKPIRz4k
jPPLJoyDaxgBS2hgQ8Rpm968jvuhw+KyJVWqXjMkZq4fdM0uSqZvI2/FIcgNoJ6Be68Lf4HNZGv5
iLNVChsyt1GpOJ05rVuv3sdkaGzGCPgDKymxzjsgtIlr7eKMrVwPznYD5KxYp/5kbiYF/BoiN6tB
TOjIQ8ejq6AgDa08WxUjE2eMDBQ3lrEUJpcRy3agQxCTFmiHna/RnHaywyBUpba9TVF9kwwV2Xdp
mOk6JoxphYiHWSwzs13l+xhIXKWfgmlEZdk0HhwLCloUc+zvQ6h/iGYX3NH+OW+fcQlTjCS6P3kM
NhajIZBWOggNmkwaq0E1q5Cu9JbZMmdzcO10Z65URv1qYcPFeWauw2n6TLuIKxpZa1MgoZrksmx9
OENFde809bCava/WoJiWxAexFN9U9vCDieKuTsnXjRooGbUcy5VJftRjiZNszT1RJ+WhIRyIhQ3W
0uFxGFiSARl3h1VWckP2db4b7RewKi5mZzQi9lyNp2GYimU/0neymFmkVpO9u4822Y3VCnR6fx85
8mDNwdecB5I6oC4Q1YBpw5gTzrUCIEQRPGWJSR9l4+iM4Or3VUAy78SKAbNI03Bx1bXN06etD06q
cpO69WuXO81RBeN8YDLQOpZ3rOx0l3gEX8gkvCl6yK3dWq9x/2YbaItje8B8ItUuHb4t7lO9I2iC
jgyDV+UcZdQ5B0kTvuoQBETSZkQTohhkfIV+QvpffU0ssoUnmyEd8i7WHq8InNMdRndcgTm16pw5
+6g3GW7K/lBpg8RL88tva+a1YXsHMvploR5YdNHRjZ3m0A1MNLGtMYindYuZ5cSiQu2yEcRV4cLr
G7pFNldpxqrcQK2HMCPfMJ8/mY+0KdkAPazZRyxHVibsmc5MY8TBsKwXpufjum2zJxxxYuN3A1iS
Vq4NloDUVs0ynOr+QFj7kkjtBRre8q0dkmLnKvvdhHRYWMylG7STuE3kURgpdZZHJi/ECbT6MaHq
AbMN3vCWfEA8ZSIOPsnpWgNLbbf2LB3m5qa5RcSm9kDoY+YbbJRTkITPY1nctH5uZjf/GnT+0hLD
bdeOiYgYp3AJgBOASrNIjXojWQwRW2vpLfsu60B9RHeAoVWPBt5tpcWWDZxamNqdji7W/e3QGCy6
RplATGEuaTaDe067zFh2bseszBs+XcbPQDrSAVN8EDMTMvBwqEKuG8JB46idXpgRdvsHvQ/TGBpV
B78qA1zgdoZN30OXrhat77VHgyQENMYu4PM0XEXVhK4kmY11RFzQD7rDu5VG+9zyzeeoQ/FZswig
hPHOHaZ1+iyemIxPHPdEIdZ2YY3PIky+ouaSjX546V2WbXakynUXp6BSPHLHQ17UbW2gDnNw5Owz
Bjn548fVhzRn4TC1bNlG9Hb1hJumJ8xG5JDAfRq1pcHUoy7HguEmensLMfFd5YAXkO5pszRfwx4B
vXpsjyGFXLTXXcoylAB7iM0zguonR7w6M+R9KK13ydA4bHMh6aFKiNanwJPgMlMaurkPig3t2EOX
4DGCnP1pi9CgekRI4XgMjYpta17cezhybMusZ4f0FHbpJMeVtVWCuNPzjrbBD4lIoIK9hvFvD6bE
vmzb+TKpniRtY67/fkq8yTk7aBghQNI/RNN8lZBWVmUJUWKYk5pFqQQzl6n7QMZT34MF9nqTxKGg
P06IrtegYVkXhcGw8drk2mt0RjJsjWU018ahjlOm8IN+GR1iF8e2WZpkJY9+9Bo3sw24LqE8SbP2
BAvxRdTVKcgEIT01CI+H3TetCpAPEUyOlm+/s5CJoXAf1xIuyjJgd3/Ki/436L+R1+Rgjm50qJ2U
+iqNz9ZQUc2oniycIjkZYsSxlNLvJYbKsL9Bd9NDc6bdK1dppG2WyPXLkLvxgY3iymbzdLBxBjsP
XkkuEchbjx15OzOmz8PuYDQs9hkj1qmiGSPz7ViFiO6bIN4YtWWjuigBQkHLZvyaP3XmGJACoW36
kFRRJfjxkrJyVXTdfGyrj8aOhk/jkaP28CwDnDhAae0PuvfIcc+jbDWWZrK0kDddZoa64wgaZHSd
vVsPRIFL74BZ78YbV2z1pF9jckauZkutVw8DQXm6UxuCgsiZxrK3xMn71OlQbPoUG0hvTXJFACs6
Zc+geDfT+VRmL3FlxidwSsbJ8TBpTpH8nsZH7L2DXjBMKM16agZGSfDRrQwaLqtFw/ReyhrVMjKp
VaXybzSB3N1eQuIefjbw1L8bhrGpGhkiVWhqQD3j8PKzPe2zy5jF3UIw2eYxkVAdyz5YWuNbEw2P
MO32Z/vQ1xAhxfiS9ddf/1etxvXUmuxH6xg04ex/urr/yRxYrMRDDml2nokHiNe6A9HHMfaNf3F8
V1b4nNE6Tw0GDo8NWgmScIe9bwf1u2XAApWnr7jpbEo5zM1tSCIdaAUUMzCoF4jtavQcNUaxghWH
nZI48+iNlKr69eRMezIRhzVnzoIIzX1GiDSA2ncu5QwKozteGwoQabtvcbVGdGijqpyaq18Pn47H
UKphlhPH4FrxsS+CCQqpDyAVPbKW1BBwRPC77fOuMvdV30bbzg7BqJfjW1oSadO13Qt/cX1pfUdu
ozqbjsP0wUZ/PAzF40xTHmt7md2NByUKTzh5h527zzkNuKcLMEO2IRDhNfjrDLntizbbEGJbp6W1
BqLI1EWqi6ngIZjmL/R5mPKV/1NEM4QfiysD1WW3TdS3h7oYJiuRJ5H6UQcjoAL/6CP6Wwy2Ktby
qRF99ZJE48sM83vBppiUa+zrtfD8w2wkP4yuEceU3y1k3eIK7nL5qgLn6LuaHVdgHVtlkIdNPKpm
zoXlCsd3EChIBrVXLV3DPoLeae8lh7x2I+PWpTS0LKvIFu1PDYDlhWTWn0hCCLOGzS1bvU8ZUZiF
bhQt2xYnnwlEIg8ex4we8DLnzSXsbcpRxI0rz8/PjnTHc9+lv/M06fdB28QUjs2vQfMFIHaVxCSV
lCAZ7luNceeAgbZa1Q/rri+dfENxV5ytJMM6lYd41p0i2buoodkLJ2e07MapYrpZW7iFC68FOyxx
HnsydZd97MltQj99Kge+VuG4T5M5ypsj0i3CZorCoP+GQal4HJryDtvI27JxMHbzAFRv7PGASyaj
Y5QU6xz+02lAGEw2IVHBUgRLBZZ1laHiBfNar0H2pL9AvccYtfSfaEZS2rV+vI8NC01ilJ/86JvA
7eLUM/o4d033719wLyy9cZQHr7eDo2KUS+QZ4XWUawdNzGbIiwWtSnmAtIzmLWPbbQwwIbB/JQ+Z
3lllaxtT8hd/I8QpXP2CGNqbiCjxSTbZlqFTIvBiUl8jugqmyjwKp0baqGjCglgByWI69IK7u+yZ
ZNYFShpA6w4jQ+Us57AWW+srs9x2Yzad+a6liXK9EBxOYENw6hPqp7QHUyvduii6EBiU8QrfEOux
pg72nAg/MIN9sIgixbYpiaQNRwS7U7ecOpu89HnWT/ZIoZlbbJ/RP5KFJstfIRL1rhvKa+MF+doG
Nbq2a9h3bMvxAtQ7C3ZSkRUAqB9MXvRT9zIje8sl2LQioGpXRkzf+PkHjIkEf2miaQZNGOp1SO1m
GKbe9mWoSUt8SD2Z/VkzuWhVrg+qTuG4GkWGmBM5EO6ccJuTfDDACts65cQLLleZWCNINFZ9P2LC
epihnUxsi1+kNsqdsHMkDsnMcWoC4lkMLcvAIeVc0hZkYgs+OdEhw7TvWQoezPQyY+17APyB8sM1
23iWt3R1+KD11ACknNj8+5ekdC1iRFM8MxwLSylASJglOygjfNCCQixPav7Wdjy+jHraR3xEl7bE
B09pB0zZP8Q174EAv7byEdJt+HEQcFk/T9BlTgkYtyc3kyNUzGRdzmpEjTBjF0oevJ+o/jXXTDk5
4Lxl8WYkpB6B28U7kFnT0ezse8WBssSBEy/7JPuucKoQchcbJL8NOOf9wDwD2cDF2KlXJ7Dfhs61
sMVCvPFwmE/wbY/EWyAva/Py2vH0Mhbv+wuzwhzimmw2QauHpdvV4vbXP/vrd8xmD1nZl6dJt2B1
8ijZkCP34Mg0BZxGPF05KAyUdevRAdzEanB4snzCHGKtQNK6sLHwWR5xdFXHCSaR5zT6qDN9JN/B
gPtJzF0TsMWg35nGonuaWTbZnUl4gIuvnVq4uOKIF1fhxm+DVTO/1H17ArV0q8qp32HzHLbOPDLX
IRGOzX39mjoWEdXh+EQa8KsqvREfasIActdnfX3hxdYfYwvPXPwkFCI5Rf14oxNF6VoBU+6nEiHd
NGBL9LyTnafmqejiVwXx7Jkixn3mkOiXJW53RpaPvZMEcNSY0Mp9qb7CrsToJrPPaoIRklb4cUub
JIFOqfStNb+9RqbnOMH8EXg1ZzIhZ7nV/yii8C12EGfyk3iesZctcp8qUfWPTJM0fndhgoMtyOUa
/MukyIiBrw4t+0rU9rwEj7BnaO4e//pl7HS/dGlzj63fRoitsA7OK1pq0FMJvY43Vt0qdKZi04UQ
HWRExTjQmV4hN+h9jU18VSjnHpqB9xp4/QkbP44un0iY3sP/BjBl0yYDWv6AmQEAvE09rQv8szsS
8N5Zs9HQCQE8ql7mgmSbBqRS2uKRozko0/cu742jr3eR0P4aKO0TtumceecljPIXpM3oG7kWSgdg
Ixdkbrcn2xH2EbHdT1+6ZD66xbnPfQSe+izJDEhqn4WVfxDQvT4r4W6KcTk3DuL8OZHsus1vMDO/
PIVc2oiZhmjWPqd2L/OJQVoIrlU/Rl5sXSXHETVymon0iqYs3gxMthfIsSEQ2MQxE521shuUH9Uc
16s4VR/02tmt1XST0HZ+hWJwjx5h5h3v0AFgarcsH8kw/djxGHV7p/OLH3nEoDkn8vRnoasPpsYL
b5TWIYhlsCNm4jkt3Ok7Zcw2G53e4eGNl2OmH6GLjYMeKEKP21k/meYGN4IpL5hS8SNUbnflcxAM
WQpSPMKRBliF48qKqnHpIhtYj1a1ZaJo/aJfYsbJ3XgFV92ctA0Ciphw1pi9650Tfxtfxm5WHzLE
NBcxVuZEYAuZCkV87DSfx9R4oZykSkB3+Rw7LuabNmlXDFgVoKa0vhotIMhgCsuzbWCiajLRbFpk
mKvBard1CJ3QS8Y94lw6lB6Jri5Hf+lAqllxvZBGMbQhWkfEjL4yDtiN7PXYEgWezPNO9P58wFIH
/CQP6t1E1OEJPtKVkLkNmdDxdyeCX9oDTIAM1FsFEarOnnHc2v9Go0d+SOYtZesYN9RxdylGAnyt
ElvdkB0aJgkIxPCmdQQzreOGpjlv9HxQRf1pu4BQ0Rvi2rWOXVUWdyO/q1hnl9ZqYZ5ZYlrbOn/M
ZRWpsOlWjkBEMufx7X8Ns2hxSxEQXnm8jY+U8kUod6PSn0PUvE3wS3yMOVX/x3XBULZTxbQN9gbL
t4hVpXSfHyc2u09cY3ChpiXX/1+dcLgHoDVp/4l4PfNoDsinop59fFZF9s3RqwDW6FNbR4epZDra
cxd9WNG0BIiWnKbYqSn5EG/WARl7FS6MB5f/hR+wf+VuGLEbtelu0Fm2AiOC34cogT5q5Mso+ZmU
OZmPGhKsjgQbj1nuwmG2jqG/9jqwcpbQ1p0IJvARMxJvUhDfsKXuGwbeyVDqvws1YuMFSYO3kHD5
ZRZ6I8rP+qlSRClOoTe8ZCkfjeKZXUcljERWghQDlR8fJwnqU5cs42RO3GeKsnnDoLLBtp4gvSbA
YO1n2MHbssy2lr60woAAO8uOG9HPDolMv8RwsG2vXXJmo6j2eaa0T+QAmzZ6Gx8JpFkfGsaEecMf
teDKUxnO3coiZQdHCOIjlWImyBroKc5ABk5Eb5PgcBV+tCD0h+SRNplPChSffNY52oq6xBZaxoiU
e9Two8JEaUctBEUaMCZ9ScaxltIncySOQhEbqPHo8WG8C7TbrhMAucjS4MD0+FW0YXNHEUbhMMV6
K7uBBr33D5Wt4PX412l0UIblJG0XSbpNsCVTa5Xjgbpgl8aTta1zjDxUFcympzE+kl1ytCOICA1y
sqWO/XJnDVF+aHJTbtHgQJhQxr4P8LaVZbfxSNfde07ymhYFvEDG56satR4JpdbJIyUE2A0tW+a5
ydZqJg4N+v3ab06FkgejRsM4GWyj/ah7NsNsPc1OdMqqQDChKiUvkNrb+TzuXcLngKmSWa/jjugi
rxYnlQB6KsUNPJ58ivrmQZkTAanuw6fXd/4tTaaQ2QwvnWqMcU36RvNieT1i3AaZPFl9Ce6EJFjg
H8VFlulx4WhBVJ2gjyz85DGFr8m0R7bCUxOwpfRaxb65AV2RoGsZDPKszUKZn3V/TqS8pPkPnaK8
Ii7+ifgMuTCDbtjAEfWI1gq98DDJ365EVx+G0QShbmhZSA0/R2oDIixbEieWRdW+0ajWe0eQFdmH
3bbugWW22MVKyGqyJgSsYScAxmQIVoPopr3vRTtZW8XeDN4ZtHCFDtEGyxJ7USn3pp19CXQtbU2I
cUq0xF3ykwPEQfYcer66Dc5QcG79Q9Ho9NremwA+attyGGqD/JvIeDiMTXzpJLPOht0LdgnCxzqK
LpNr9Oyl8MqL9qvLEcGHx5y1XUVPyd41bVhuykGoExBmkneLyN5UsI9vRHNYEBaaZUVzuYvTzlm5
SF48nOx7siJqlPN4CQwXICEx6OE6Cpp4U6aKY8TEDx+Z2A4UcSIR4JkM839QaqSaClbbjCdwYUgI
DygVPmodL1lTh+vcio1l4onp1pI3F0ZBcrNHWRMqnC+Zf2cbu5mGlziBRlmG9pczwcnAmg9t0xcb
Eo9SrE+SWOx2ApUpWu+9KofyMDfuH0Rq1gYoK7rC0DTfI4xRK5/cmD3Js8eeJI1nxlv3oMDZPqUV
mXCGp3eZVexigr9vc6s/fUPHW18rb4+zZ9oEI4PGUooXs73ztlu7oEGHCn56OaZx/z51Frq6xMIA
6/Tdesi97M01twhO5/3QZu8wyHetZcCbq5st1jQUdmE6r4qHeFCgw8M3njZs1i0+r6Ujk+ec0M3F
zJbR12sfA38eGQ3SCgQ5YF7JXELfD6SqEpQuLHzQAw4SODx4PAbOSkXGoiVccJkb1t0M4+wYRXyP
PlqirmjQEpjF0Z0gcKZOhLEmAxunR2rAWlycQb4OSKAUJ+uiGuL31kuclWjF2ny8LwbrBs/Jf/Ym
iYOkimD1UF+NTYqbmTERbIhI63KkQyJGhRgAsFoxzSzhpPLVAxp5xQKMzG/OdgCuqEeiSt8cL/5h
pvGIwkuqW+/Za2Dua+Y/xgbVR70JLW9TwOBFpqiApecKgrB7r2KFwzIxgsP4+MVVec08DYd2w2l3
iVjRbf1O/THKSR9DxeUtWvs0+fFn2uTYuOeu2SK6eRMW2LCkiCGctOV5MNhJ2mlsrDviGo+RPV0U
gVMbrqX7RIrVOa541od0OpAlgqqGyJ+xlT+MOiNyZ0q2ScFiC2ILs57UeG2DWDOyw8MC9QjuYma6
Swz89a0KHF7FIt4ko2OuZWEHaxWK4JqYnrdI8aktmFXQyNc6ZDfzKyeD6aaJseXIx3xBPhmqLCXW
Rh9DUytOkWr0tolD1KZzIw9h534UTp2egJDdg9pB8573d0ylXyXvjzk66sxzlakG3bSJkoQq7Tiw
TWEyiGFMgXVDYu1e5gaY+F+/G7Pj/5OwkXP2hU+r+qP/a9rI1/i/vqoaaUyS6v/9/1Ekie3j3/3r
R8V3kPyuVp/683/8Lumfp0eqyr/+ccOG8PnrH//+Z498j3//kb+jSAL/n5GDDS5i1YZ0wXHd/xtF
4vwzDD3CRGByBK5vRvybslI6/dc/HPufnmUH5Pril/WtwIr+I4sk+iemDMvkT3qBz9lh/3eySAKL
wJP/FEVCl+nzZdmR7QL+oeXn3399ImhI2n/9w/qfSZIIH0BauWVBgxBREmmwS0InviUqHvZlOPnr
zCvTWwlR74ARozsGDPVoDaHfgt+D4sV6qHyBFI70T3mk5vRxk69EUBQop+MM8Mxo7MLO4QitBWZm
y/SOQivj5gfggSJfpb803Kot+AcmUaWD/YAY9Xw7tkV+aLF73GCyjRcsZKjCKJHaX2mWOTsL9dZm
VqWN9x3Tmp230U/GrfDRDTfdhlD9QFSHAAiczkXmaQX1dXal+XuKWjSPScDYmnWWRFI8Ai4XU6qJ
apskpVFDnyxxExD9/pihgzDkQiJx7VCgxjkbwi+PVTJ0z1lXOR8kZMDwq8CH7qcirV5tJJIXg+Yf
ts/It4t4hrqmKTL1nkGdemKKT2GN9/0sPTDHHl/mvOAKfzfsgAue1O41I4fp2RGNt+fQqFO4S5XY
4nDCnthSyQ6KMWmUVPklHG1AKK3jrpxW4aTNLCtaVBNJS27fsRCrzWBVPG6AtvObdz+bYuqAqf7y
5/hPQEf2OaTdzxiBLfjNGXc5QLeQ9WqYi1vOiPLd9QmhGAZYTCglpzO7q+I7tCUEOh6DH5i7KDC7
SFxxKRq3knxejHVu5H3VHge1i1oaFRd0yYsWgGpaEZsIzdzkHE0RHsjG9PZtjk0GQrdiwGz7VNyR
1Z5Ui+yExiS7AJut11mFd2yBOJC6wXgICSZEf7fEr8SF+2cE8gMh6G1wyAlO3Kp5M9C8nGfdFNuM
XvwENzU4NlojPsBRPV6aiv8UfaxCfqCx31KFYsJpIOZsUI8DHBZOtU9MJ70Urva3QWcPEH2CcNNO
KniJhNFv6gLiFIlU5Di0GXYBz8fzZ9VRcJ/JiluOE9Nr1s3NqjZC5AAisM2dORj8z8AXPdOFzle4
gaBgUQgdEHbdQAkdqnQyL0C62Blk5NV7sR281Egnt15RRVvfUpAOk7w56NxUnyIDSgjhYQ6fjGZM
f/bpwymgyPXMexBBcywQZRrK5VuS8bHGac8jmoI9hf8qVjUbiIUslOZtM/JDbMh249iN4P2M7Z2v
qV2NCeMuqn43es5jVqDYluyNXZKhUk3w1M080Sg+xLyLZ81Ikr1eea7RDkAsxIJgpF24jrMgujMj
NRk0y+TotugBKq+aNzxFmMjZ/DGD63FUgRcKYKs6vkPyjyPt7Qzn6GSTvv5eukOEf3UuoAQJ8WRZ
NQaYzsBMY9FoTLWXrRLFD18iwmMXohA8MyaXZ3fo4t8oJYZDLdPsLt3A3mh4KFvOLGtpiip+c7DS
rcTkBFtSgvuD2YzlAU4LEh7lMnRs7Uxv7GxIb7w6AKDpDmNkpzM/i0EyhlmaMgUur6eCHapP87uI
2jD9jLFq7IKow+XQ9El4LWDtbLGC1AfhF9WeoatzHZCkg+nuM1RTPc6GxRz6+TvZkPO6SV1B71mS
IGAxrWTgo8TZLqFcBuSRLRnzZFuTN+WPmslmIw46eJAT+yuERRLPkEmQzafLmnkP8ywKC11e5wEm
qRmI8NQydNsK3qYDK4ZqEZXCviNhY/OOpIbaae5/z0PF1rMfwHK0NMW854P/WeROiv1/9rLniWhB
tLq0dZzvjJM7tjd6iSfGe9a6bc99KWioVP5pWuOhL9tiNeGlPnkFHUM6tilcETNHvijcPbxSQYcd
ZT9ErdyP3sX5swyEle2mpou9pdX3WC8A59fv4xwkx7jCQQrmXt0qWLS/Ub4xFW499qXB3EbPGQiN
PTPc+VJEEt2LN3aXKpyCN0bgVIZRCv6ZcxSpdOnl44mlB8pgVHaCXYXOxJODOoMx+u+Sif5S6jB5
JfC4vTYj3JAB6ffR0yost/2QaX+V0UVybBlTdc9nKJREJnZ3afbsiRF6NvMqyPv5xWRRQxhTWrLD
Iw2SLUNT4gIciqx5Ao5W4WGLi7PqCwMzlT2ZPyxoTytomOO2agD4sOpt1iYv3WqGHrXqBpVjCdfl
yXv40mJfiW9IntI5xWXyAONZfXlUPAm7IPYzdITwt2mMxpB9mpjAj2aN2+OZZDEPdJSmroCHWET8
M3Kxkh1Bn8j9iULiRGX2HvyK2to+pYHJNJB7M5FLDka5lni696VhmcQXkp7cjIN3gTFIuk+Rhxvh
2NWVUOt0YxrZFJHt0CY/LSv3Kj4Bt7vUblofdNpZPzCV2Zt4tpNfTpCHJ+SGxDzr3nDXEd7nvWVl
FyY22JdEdjTG1gBzNzg7zLvm06DC6R456bB1rYBVbwj6Y3T75tj12CSaojv7eVsd2F/ILYLm+B2e
gv3uGL0JbW5qjzyM8S5K/eAiR8/f4fPVr8BKyx98EM1B2DFo7KD7ZqmAR9gj/sGdCdBwUm08RyyX
t4Vq+25RuCmS6zFl9Ozhd+T4IisG4GX4f7g7k+XIkfbKvko/gFCCw+GAw6ytFzFPjOAQZDJzA2NO
mOcZT98HqdLfWSWT1Fpo0b2hFcnKZJJE+HC/e89tvtSWat+pvEoeHWRu+iF8q/pw7Vi3KEJ4J4rR
QJb1PPgiI8QWK9XykS5fjvBsVjOocMt/Rrz3j+jLwwWPt3P2A6N8NNIGm1Cbd5/KsK0uKtL1Z7/G
9dhNErxq7VQGiloCNjiajD0FP4x6Ay5kTlq1Ewp8WD2ZgaU34ALCh5Id/ck1M+Kyyo2OUzkEOw5O
8tu85HU9jhZXv1V6nZvCf0jIzL6YqqCqxPer5LlQDtfgICBkxqSZB8TIs48pg4m5Fz1u2czs9A7E
UkKQDRl9a4dYlYqgqd4KmwZSDhvBE40E5h4/qDg4hWdco6aM9510mLpWY/E1Q454UmbSPQMknXeW
ytAku2Eg+65Yt4U/UN6EJarARk4SRVdUlud2/ko5KNK2sDGgN/Rul3n41MC2RoU1DymTtXsX+vbB
aMbh6soemi2NjfyCB3XPTOVuUxg6+FpC2HM+UXZ2hInMDtWqO4BH4qtpZOEpyDP5PMxOA6zNKp/a
shxePeW3r4Y1MDKxqubNxY1A/Rs57HDSxY14aX/WZjR80BRVM5GqJeBGP6q7FyC5wzOaDSGxIOFy
WVQ42sEwpadUEqZdta6QFzXUyc+KZNFuhum97+Omo2O9LyN+56baeVYElV2ApgtZxE+xG3Bgbcjq
XuFvdl88INvbWDrjASmFoUUUGZ8MHNLvrQlEj7MnBNHem1nnckWiRVYGpRyyDr33kknM86RJ8kKu
7BZbWNmExbYPuFxWqe+8Zm4fHfPEHHEUQU+oU2t+L1WJeV3WfIbiYfur7TfN1QG4/OCVXkUjODdX
yqPh2WGD3VedKz/hJzCchZ3C3lxgvOCvUFvIz4xP3cEk6MPVCrRhbYKVHQmnriqO5yl86Hl4Uz7t
JSQ/o2pYU7wMAjE1ILRDhK7Hq1v0+jJLZDqJGP+t9gGRrvwQU+XKDKsR2Zpz4efRVlmbHWubVKyh
27qjACOPr0zc4esgT8AwDXD00u+BPxIwDe7uBc4zw1fFo2V479Q9Fa8JV6uEP+l09Ik4ql4hAnkr
mVcBjSJsHQ7F6nu3DJxn2tiSUxaE4tiKQN4ac8gPXSnHHzyHNMriiq0/hjh1v8p2JkDaCe/sV6I4
ukQSnugfBKZnOrWPucQIDj1W6xcV5ViAHYz2nKZSBzZSA8PNSTODuTzOoNyDeC7I3X9Q9l5fhoac
JBjf5Nl0Y5opZKySNzVkwd2MVHBQBjbPUbAgwTNm+W9skl9lYTbnQgj6FhvZkQQ3mo2lSuwpENC3
iXaapQ+kT04c32tUbEvfSpwR3SosGkYoQe28FeRzT4D6w6f/FmXi/yHNQTj2Igb88//6n/+O5nD+
UX+kH79rDn/+kT81B/cP6VkOnceCVUKq5S8bfvxZf6q11Np0fmkRQIH+oTkI6w+Xwm3Xs12pXQeq
yD80B/0HyoBJHQeaBG0CluP8VzQHwVPxN9GBllUH/weNXqbtSPbGv4oOsKoNqAaCzDrWt7APw4v8
lMnBJ6ZLPfEC7d1ElW88FJSorqyZpEICJ2k1uDiO+/Y+h/iKo/AeqQL3V8SjqEcuiXULv6rOgcX5
UcoIOSJiUzmsL6HYaWa1Jx3loLYbBsIyS/cyrBamCzgwbx6xRNDrbfGQ05wSl9oEkYNxz6SuAys+
KXZj6iHvZe0T1Bz71neECdhLPS6fW+bNTH+DeicVSYIhT2jFtvvHlorT0GSpdJFmI9Mnqjwb5zLG
O0OVNka0gFfYQHw8suldbNONr6sIt+W2t8ruPgXTt5Hz103uDDe5dRxzP9UqNNeN9G5WAUu1ClVy
j0uqJMIovdBpwiaflJiGEGY3Y4An2KL9SwWB2smgtfcc1rO1l5EnbQycZ3lQPc1hY52UOdeceZPy
CdbwWzEW4TWc2VYhQ9PRamXXAn42ZM5ik4Rj+uhFJKMyJioHDjfZNu1ZvnqBbcYzWn5gVi53SYY7
lzqfXZ/1/bMBLmGcPtm+XX8K65xEpAOTsbTyY1FUkotizQRbcR31ga4BM8VRm6ARUT7R0SdpAWgZ
1bh1ZXUcyjD5PGBlTYPUOvc2TonegwLgFbE8WRBfRl0A4rdw4GBpklyOLPnawdr3JNC9Ee/vORCL
4xYTPjSKEYfMsM09k5YJOlyokLBfcRa6a6egt4cqpFuFFXk9RcZZidA/9/649vxwOMe2rTYlIT8z
Rd6g7SUGr1fjTGKbxOOr30x3FjcYrPaDDszkGUzPQ0bT9ZaUr9q1DlhBq48+ezrcU3CTYRL2X40m
JP7Q9xBb7G3ybI8DHazcNzeJVgLjHgik0pAraoDhCij3QdWVc2jN9GXMCbKMsYgYkJFQqdPoWMhi
2ncdKYA8/Jr07uJMproqGBPjNAG26KqZBqO+AsKp9IOO5/rQV9F8qZjEX9KElwYVf0wulxgj57Lt
Q4OL4M6NrHluQFPIuIkuGL2IlgJuKGij+wR0gKB82WwlrbD07Kl6DwsvuRpV+lkFXXXKiFNoX06P
mNPwMEeEFjigUZgOe+mTxDjAaEZfumBi3mvP0zEs/RcNN+pmsmcSGeEKaifed3q5ii8TqEqVjulS
QdG6BJZwYMSkSTM7tX64ovxk2sAr5tGECmLxnKZ56uzaNtYPoxFyq1bOY+SGjE3g4LyItGGsThTa
5QQhnNE990ZHA6wOStorieXkBgEqjw6uM2YXhp8YS8j9WOYDXOtFM3D3QR7x9/eOffRKS17ALY67
rvlCtdd4G/EprWd4srtsajkQwAGkjc/Ot4zyNmlj3isd5zRbhXSrtzRyYdYf16GoMR7Gfb1lnS5O
hZM8tEqS8BAtaxAvQjJBqE/jSBZ97hvCS/o6zUP/pCv+wVk1MJga8dDDET5aYWrsTTrtdjayog/p
dJCOPgat9tZcJsjgeljfqX7sjkERPplOEFNNtAEK5z74pKjGyiAtR/Sxb9rwaviRjVEs/rDj0brB
haw26BX1yp14SZUWpayVOSc01GGPCeja3aQWRE8pFnZ93T9wZPIOid98nWOm6b0Hhm9WOeAbAa2p
ceNXfPj9ywA4PSltzlUqeDDMrL216MhNyuA+sdxpp5SST53RBpBZrIskpX/CzFXC2xte4E6Ac4yh
9A0tfPEwpa169vPiyXfB96YJRb4Whgt7WdtB0sG2yCn1NEZAVmFKe05h65sYmmAnx7HkFZVTtkGX
7iYmlpZyjNqZGYyKVnQD4N34PS+6u2uSeS1C/PaeRTsaeby7n+B5xdoGwcv3p+tA+PoiYeM8tGH/
XdCM99jUybOOINjJlglx71uXBXkIb4FStrTxdgnONPQXe9jzf5Jd5ee9dXLIjlQtRXvKfiirToZ3
p0SDVsN08eMggYPciUuZzowWi7C8t41BUIt86ySidEfw0kQsQQDEy5Qf7URirbfInVKMFs0ocAOl
0yaXopsfLfUmZvoaeWxGP3uqVl5jMoMbzxuTW5Y4l1zJDjJWxcLZcVeqjJ5eKe3R2RI7h3QM4Bvj
DSIoAsOlKQ+06hlWaz9w6hfmUmc59Na9wHys2kWcqbCjz4KKnzbyCK6OAVljr/b3Y9SAYuvOXDRZ
SXyS0eZgP/h6OoiJJ743eZWMRB436PbL9C5incPi2neyfMCO5FaeOAyVOBjsR5dyadcecJodUBbN
DWGc4UQ+31wPeo1lTXwX7xUhhrWGl/QSxOUTzvDxiEOAQo0yTm55gZLZNg/AzcwH4Dtf8kx8jUx3
2HRtTtATGN2asFty6QWYHG/6oBwAVBu3hpUYi+EFisGmjMv+4sR9y4XU/2aM6mvoNFS5mZCxLC2f
2iCWj3rkuKCaAd98xwsZcpexzdsUFoP7xs6mybCxpMR9U24NA9NSEtLSEybTWzzr9pLGFc0gsnEp
OcG1YgUHEA7Q+asMjy6nshUXLNJxtnmIBQ0GPQ/vdUrHE8spH4ec8UOiytA2nbuHWBvcBAvqq6HZ
7hp/9o4JPmzc87z59V+d6bSwUzBAa0DCFbzW52Lp3HYqezjCjplWbVDGN9cGGj1SuZi3MIQabAUT
tuWtpedxZ4EixIIELMM13ObUYW46TW2odwwa4JV2fn4Ylzb6fsSqkxIH3Ok4qveeQ8NShnkdVY0q
zYIF5ah6eoINv70kDY3tdgy/etX1zEYdmiLZ7tOrP9VwLSiiOYRjbW7HNjFWpJGCs8G38zS481Ni
BItik5f7HnzZVbY9gEKv7nduDfg/0C5mBrs7dA2GZ4t25AS4+2AQcyHHjS8pArySe8YTJS2MNzLK
UOq4WSOSnILBsI6BnoEnax0x4srjzdDa41OJCr+uzLw6VmPfHqh9m3cVRoCzWdPm3Jf9fEFpfJ1j
R56c0AY5hg1mLggeeSiXW7nY6BEHg+9eHxzidHqMjeKL59KbPTUQ3Dwtl6yTBV0HyBq+yqC6Gi5E
Kdk25zzPNpCUuXfTLroWSWFemGE8Zj1X+AQe/6br3eAW5OI1N3Gx0viK+ctwxoeZLWxV6CFae6ka
zhxRECM4cl7AP1PXST+2L6301VSmi2rQD/tEN2+WW8O2kOlZYC3fSZsBYjbHZc1MMHM3ZpbjEYKL
xg+QNkRNYBh3SYIPVkbFHexZf/Ea56fBtIk7/JSd88JRLzPGDX6g64qF4NrMRXclTvRomgp12fPJ
oBUWwIu+zKC2tvKcPmWRZ90bCAL3onLOiZWnV11yyKMw8jVrEbqR+YrmGxIQpk9T7/2S7jYVy73f
OrQCeGV+x5G+cOua9lwPXnY3c2IzJsMl6ilcYIAzqQFWVvNm5PUO3znxaBVJnA7sN7ugBk47E114
Ihi66qvRf/71oTQxky0PpoMbh/8D5yqbKkLsTkzU3mMKdzbKApAv5wDBeaLP1cOCRB0loTnl1dRB
qrWUVfoVEvOjWzXlxnE8kvYzCfBOc/EOmmF8pECNFWDywldDcYKAJEj5MNkcSjIwpJHCDHXSHNHw
/IOoNP8CYsFMN2BgLaE/hfi7SmpUQW/uBN5liHoinJZ61hr8uu18xsVHRt/63GT+tP/1JbiRXIYq
zDaGMYIyZoY8L329eWg+tqk9XMpmxM4F7bMGqCsLYtZYm+0K17D8Vtu4xnRnfqo8Sg7w9EXFWxGz
2AUnOXwWZvWSlNMjs+q11OFLH1IfCtPYt6jhFRQze5TopdiKt4XD1hrX8ptRG6ug7/aiaPc1aa/Q
h1E+hsdYVRwJJmzYFbD9ocieCJGEPDs4R5io1QDI3Oq5akgNhBnHtf/zMYrZto0xd7dURd5O1+HP
wKp+jHb8yaMRbdDp61BN41aEnMvaMLnTDmEd4xY2RCD1PXCjDRPg8AqrmwhWmp3YIapXO/T8Z5O0
MZG+6pWphVrrxaxtaAR63914NTnrKZT0dv6YOqxYa8F2TNPAdJMg957TxM0JWOIJ+vVJTVeQigAe
2VFJiCakddpmOAHCqevfKqCROnqwKSZ/iGte+7MGQGTrSu5cTInEMku9rZdjuQizC+BB65zCCXtM
a5rBc5Ate2uy00fTqLrtHFLDZlWxda0yCB54WuG0t524uq4triMC1IF2W4bvHYkXvuPNnDcx5WNk
ZtmF4TDNbXMMcSjTsyzFvcMxu47KMjz9eneAO0NQWqWse3yWK3p9JF/DHGx5l6w/fFgU5spX/stk
H5SuLZCqEYZAXqNpHdBLIcvrxCFsDur65debEqjzqu7N4fTrXda/7OQsDS1i6f4SDK/23WjFWBUK
drHymUlJ/CgWmmIS9a9ROdqPxogGUbei2TpOtre131wppfiaa8i4mTt/Rs1/ivt4OPn2HN3atIxu
XH7O+CXCTcvDsqlEeDKy2Hlgk39X9Csc4Oi/CS+gqQlqV8Rrg+u4R4lkjHM75xxKb/EyMei3+pMN
xOqxVu6SqrJPFFy4D5Ob4bOFs7F2G/7nmEv2rmK1etBuXJ/DBQjEXeXyL2/SgNQhA66t1Y3VBcp5
jro53lgaoVuhF+zs5eOKjNEh1c5Vcy16+PUmRCivGDRdjLnyMPMWB3bO2VyNXfVlTmb7iDexeZSo
HqzX8VVFQcEmV5ZcWXN1oYriW4sue//1poJ8bZqMyQinxnsH0MDdqIjyMeii0GF5l5qhdFcy0N0O
BBVJgwLd5t4yYKrNaX2se/vegiG+JaG8OSQz7r/e0MvXx9hwCQYwCJ6TOx5VMIWs8mtlFpwNqrjd
o0YI9sdgvk1p6p/iMLuNaoBgp/tPjPsDgvewywf2oWCQASoDjKwmabfYNXBEDzhhgKSTLrwStIGr
nD3l7lCcw164jwRlZ5J2+fx1dNJbhkfkzeoQYtzlRrZk3vGLt8BMMAloOnm/jRFP31jU7yqMTwEX
vkXHAvuuuP8ZReptuJjmCEP0AODAAZcw/uhVdwYb0KyMxgt4ukD2GX6XXxF3/ZOpY2A7xezeuQQQ
Vu786IdFVC5VZIbGBqSBmmFhpg0Q+iYwiz2Z0PHkOhgH+ob1Hpz7LZryq6fAKSKkpQyjFAQWq131
dX2sLcBt47TcREt8C1koPgaDQi2S5iPu+k9tYUiWDoKXgm3+mrpLhSBzpr0cK70PY5t9jPtERFcm
jOMwWRtF1l8Rn73NP1mxcJPEpJpqrAT6jR18o4P2QFFOAqI87Fb/pEqPxhkmwoj/8lvouZe06kid
mVO+opPaJSvW50xxoGa08vN/i+L8/50XTjjC1haj+P9Im35t2w8sKOFH/v2vAvU//uy/iNRa/GHa
lucIYZmMqWwHj9ufIrX7h3IlHxY43/RvErUUf9hY6SxP21JIz1nMak3RLY45S//BJ7TjaVeiKS9/
6l/V88cinQIac//2/v/Iu+yxQPHF5yZd8ReFmqMR3yv/LPQVk+VW6cU295stbpp53pnWhoeiIQSQ
oAJ7jZfeOGIVsBmIrxsdFVxNK4dLoPzqYcQw8mNulq4mSnm5adoOAhKDwJlbQb4AinMFwIL5Fi5i
ZJeNHw/pq20Y/tYTWKURshSHE9eDexJN8tDFHPs82yBDKeluEIOmwZ4cApa32CQoPNK2SCc9S4TV
5nuKDjkfxvoz7DbQabHzNuEr8rFx82qpCM0qr1vhXmFvMmq4uBzk1gxyy/tckC4mnauHDdBU2tp9
2Ieuhy01q3waIRjB7uw0AXlkl0D8+qmJEVzoizG74EUz7znGAWgEg0svYonzUtTVSz/4b2Osr7QA
S5K4cPDCucItNQltP3WJ81MlGm4VZiNG1W6anOa5bBE8QjioZMWo2jQhYX+32gpPMhhzCIdTlsFp
7g06oMBT0KpeRjqp6NKi6Mt3ISL3OnTuTtcahHYs5ykJwbMkyNYHezRvTpOiuY12+lF2AKamVu2w
ClAIw82CTsRcAfGybaAHvrOVulR4xmNOprUG2VpxJdD1QGa++AyzUxF+5SMGgsmx6BqSoAmjS04Q
PxpntDelZb8MSXoyEIOaokbwiL4mBs2rjBypFrdbFFkAR/u6B9NvUDe+FhaB2qHkBNZ2xqHTQ8gv
kzNeaAXenljxm9nG2KoG7GxO8iVOacjMChmvW8haO+i6cb8iAE4R5FRm50bXHUv3+M7dJCR3ZVvU
n6qIAXcQ7GzJdFCX5rc+SKC7jo67qj1CCcmCfhyAehFo8PRrQCkDpHLQElBu6XOjiGIRQmmPJGFB
nM6i2ybtgT+NRNpWrgqddQOqEKc0t0JHY10CVMXTnTmPdeCJnSK+ta0yj17zOvIPhYt4ASkcn8OM
WhaPQbcnr1rdc+6jazV1HbRNA4N1GJHubww8YbWT4CNHmzNbXBDDVH7B1dLuXK8n5EIk6JyMfv/Z
Exn3qbTrj+lgMi425z6nPYBblZR+fImnRJ2VQskrzKBam60QX7ICWEkwTv5xwrFFPFF4727Cjgpp
xHmuCXGdTeW7T9PgYNhCa9k3xNBo9+kAWnAu2ao6cm/esocSyHdejNoFssN0fN1L7P4Y7oznUjvl
AUs0ZQAe2NCO9eYxiuuGuQkABzOGaRbFxHytkZh62wCkNHtus9OSiSIQtFJtnq1KI+1wJJjgUNsm
nPd9q/1tRgb8Vba+SY7acA9WuESB/AHTALaSU5MFzqdaBrikHCM+6ja7YKnqOJ4n8DfHuPJfobTL
R4eI0SlTKjmPaTNvdYNQgF0TMAFetoNJEQgYzNdeOeYDy3X6lI5NTYwYSz4kNbMEykg310pm/ltp
z1wYAbgcE1wK65zD/Q2w8kLlpXiscim+NRerfhgPEjCzoaqrcu2aLj2+OQEaRjqf8ZRSN6unBtaT
yHmOQX99JTCafFhzE+/9nMbitMa5l1u40DeztBi4hToQtA7AcmPM5s8j3jY9uG8m6/eeeb64mQa4
2WwmqJBW/KtWlM5zawhRD+FvHIRlvHnuwNIpoy1lnvCZMhkd7QI064ijqCWMBMQh6dNDS4HyOpgz
Dhdm+Mb4glesidBeYF5Eg0HD4kzSLlY3Z5XMzUSToTQ3qecT1Yv9rr7PpU2cIAHqhwGyvaZNTmqI
wvd58M/tHHBMzkjXtuTmTG28TbTfssb5PDs6NwHXt4w2Iro8nTBk4iihIEa5+BnI2LkM7ojux9fg
yDMS0Z/q5zk14L0Zi7Oq88LiTnFfd+/iFO0uteu9jUDOgI587SoMzb5c2cESrcuDGKdHLpBCc6e8
2UOG69WHKDc0OePVHJzZE97d9mRCU14jXzqEYGpo+CGuRnpLXn47O/y5M/++EyuXY8BvBvV/uxMv
s+TfdmIydWWtpGMBYFRMbd3UoQHWG4bq6GAhem8gfT21M4a8pGu8bksEh6iok0fu3nMVYB3K49eN
ynjNM3M7WCgx+9Cp0iMzsOy9rGb8vQRFmbBRJwF5MTDQtGiCgBmgaZEzJmo1QdVG5vOYBsk1a6jG
9KyCOou844vajkF9aiGRZ+MUxyId8jG3r4xTaFdTQUyyjldOSxFToC2xnaw4gjg4ixe7pVEEYgwp
Lyk8osysZmEsve+snECuFBegncC+uwumyXlx5yi6JQT9KHu2XOD9I2AMux0Ii7qCMF6aelvQYiho
iosD8c2ceThFgkjDeFw8rHj9RIdk4kl7m1MnBGIsw2nUa7v82gRt9NIuuFIPP+4K5V1uC26me0Ah
+rlqhaKfNoi8DaZJTP0cy8QjHhHGqqIv3W+RwaUUhHrvm9Sg0VVaJyNGGpyKx7Lx+hDIWVe/QPNh
hpR3VvFhSGN6IPXof2FOo47I1iWKYy27beVJa5MQCwaCNDWHkarHBx2BhQZDASOd8lqcJT7GlNxy
zU1np8ZL0EdMf4Zkfuq5J4mV1Y4TffWOLjfxAJDoopIajaAAV/rD4QBESdBc+nIV1RCEsaxV30s3
g/JgLC8up3eLiSGt0lBHAHTY2APS8SMsqwIopvC+QFsiJuBnebopGtF/iscx2oYAgLdNanmn1uAZ
28z1hJ1rqnP/3OVthQDfw/NovCE8FlU0vYwRAW06rcTjXBIJgpS5rGXYCsC0830i8fH7iZdFr4hC
52u/LIQN6wGETmJdN1xM0Zfi15qZh5i7MAzCPKJMK0mhyw6ZUW86nOefxYRrDHZ9+xai2B6svqUv
wgWksvaV8h575Iq3waSme02gz+63jPXZO4xych5LCzA8CIMEdT+JLJz4ZkivxVAX6PDLDta5rRFy
94vkWTGwZ6aam2S3lu2wmCcRbKiwil6xmC5hByoCydBqytzXybIL25Yl3s2p4NTWCOOohs45czQc
kRzLst/PZhU99oMSpwQn1yVSy1mD1Cujtdkhg6YmUHKMdKdHzKhQyIvJuRhWAZaPueY+sUvW4sg3
UiTOnErovBOFXBu5iGkbrmkSi0cIe5Hft8eI+e7iKwMeCqicbLwL6MqNRMtZdciSawR55tGacu9p
QnGAakV4Z43P30VtTfSTKsgx+CkxFCJqrN+uUT0aRVTfhoAGOFlJ95MXKPHdwBd1R2SxnoLYjzak
2cufFp0mfPuWetOetsB/umZC9ZDTf+Y2K3/KsGAlV4WJ0dqfshdKIUvctUtTPNvtfNSOSA6dpfUZ
WP1A0XDQrFtRBT3VLlV1H4zR2ebE5dvVWFkR1RcBZkGLEPFBe63eAguaocUnWCeqDsZa4kb64qa+
vOUGWQyZt+MbA4n+IAzTwz+aRXvLabpr76T518lt+50trOyL1UXel1lZ9U0rFe8tfK34dMnOMVMJ
rRFlOQw/x1muZrzWfX2m0K04hQU1Vn2Mwtx7SQkTIy922G4o6JwthyGxUpSUort69FEc/KYF1SFn
z7wAMtYvHfvSz1J76H01HWZs+gkZSUKTS1s0+zJ4qzz9boKmuNCh151JBPifHV/nn6NpVJvapPwS
oqDemBblXAVlE9PkjVdumAxW64hqh4kGZzNP0i1nZjgZcVYdyt7jlQnIhBVlAt5hsYgJ0rNKpqeY
LWiFb/teujNmSsMsxK5sDPzYVoga0Qx6ealbzKDmLo92dVLkW2Fk+bHvCojFlbMUbOrEj97qsiyu
mR7KL1o087RBFrEwRvQxdD3tkBIoEZPSrGse+WGVX8tO8uPpjU8D8tGdamlOBUVl7mOOIY/dBD1u
KBtnZ4Z9vcLTwq2noaehpenmMlulD5zOt/agXTg5LDJrprEkKHNU+1aFIMbIpJ09YRNkEap+MENh
3kzaRN+y0CEzDU1zvAVG/muEUEhFrZlpbzSmoLMOovLL2CfNXVhF/aY4YV1A4NE/6Tgjly1zfMds
2RMlLd1Ta5Xzh0kv0WvQZ/5LSFDAxkKpq3MmOX1qi25hu6mofg/GeCN56XPYA/2AGi/39FSZlyaK
svehN/ttHwYlhhyj7wH5kgY7FCZZrNXkGaHP4itTcbYGSuB2WZHNL5Ep43KVUDj7w4RF+j0goZxv
jCZ30j3sPrqQ+9AtJCZng4VusFv/VXXQ1ELmiGKmB0ENY3mt51zfBq9On/xWRj8grnvTSo7NSH6J
3gxeFNUdK7CxiW1Lr3vkixflDAUkbyppJpcmu36gN1onLiUffoh2FnMnqj273lkDcwpXBPapc4fy
GYn8osHv5KVcjWPdHJG3gTmNMt/l0cDlwJ7m8SPApLvJO49pAHbU6DFQEV0nc9ceZpc+cn7dWK6B
FXxxG1rAePKZ31T0ZwWauAjJ7Ls1D9wiLRjiFYM82DV5756Ai4/Xlk1i7xeD8dImBCxYnqnVsmiP
pkEk+t4apPpjMOLQ9QPMyPU4PON3Tu5h6QWn0G8wyAeUALuhGWybmQH4mEG1nNBVXpco3kWTUaZc
xB8Yg6DgbwhFcgp187yimVcV4qMCNL1Vfe89qWTEyhTKYFO7IB6KJlZX3oMDEFCg0XlTvp3nGXlk
YAoEbiYaFednurVLY2G1Eepxt6FvUq6eR0sLXCrUgm1LT+40GCdX1/1W1CMVTaMjXvzWC7fVYCnA
k4UHPdAmijcN4q1d0lal1fCUdk3/ypfCdtg5M2fIgPDDu4p45imVLp9NCSzEy+rhase8LLU7229h
Zstvpq+KQ2Xp9uhwvqdM2rG2Nu62UyQyTYqjBRcdlPlPOpL1g8O4EBNG4+64h1LjRdRxh55QnoKS
I4sb++bRForCljTh4MQ58iuglx9eNxFXiSzv3Jgtfvpm5+M83U6epXeZhJ0w1vk3gzqTkoa0DUZL
5m2cybZkTcRJxZjuJysrHtxWzKDhrPxUWibFSyps6bbLyQ2OhDK3XVO0lK7xG12FRA2B+rQpv3/g
fndeqHID5IjT6H98LxC4Uf96LbCkK7G2KlQ/E5jt3wQ6r+ZoY4+T3vOYvMzv8r36MN6r5+HaPFH4
kd+M9Poff0Xb+stXZEQlpSC/6NKz6DkSM91fLyKDH9iZA9Bq3zva/wpbgnJalbByrUwJzR3+TBw8
2iU3u3VjG8NPoWYeOttPfhJWIq1vQrPYi6EkUlSYXsf4wJf84OKiw1qTe1H1Rp2Q8YkLGVKWi3Nt
5eTFINZ8zWxZ/WT1Ao6Xbly0RrHrR+EfSov+I5A3KIC24DanIEVLTAg/cbI499I3IkiS6QT60Sj7
DTnAnnFXWE0wH2Kej2PtTdklHqP6zQ4kSF/gzemn/+THZv79x2ZbpmcLUN6msB1HL/e73+5vjefJ
pK/IphhirM5+C4NlohPlFMxV/Fr2sP4Yv/R0WBQRnGLLFZ9J0oWE4wo3+K7TgBoxuVCUDBGfDfbG
R400/B7aRb1PF84cit0lIs63cWJBtaO0BgFwk/70S5LEwOimvBkehS3pHjFMN3x1FvRA7FhEdLtF
UMRJ3bdr7c/5B+PrFGADdZ/st4sGCUQWOTL+JU3OovbwJqtScKrivPrf42L/d2cK//x7wB6te3n/
z7j6X97BK0R0/an7UU/PP5oubf9VFl+C7f+3n/wz7H6fSgLwH9+zKKcSuK0Z2v1V8reE+9vT8m+i
8+ePOuerJn9zsv/6U3862fUfSlmIAMur3HJ/T8/bf5ieXALw7vJGKHSBP9PzQv9hK+HhLedK7br8
qX+MCYRgtGDhZOczpD6Fo/8rYwLx1ymBazMY0K6lHOl4/FXy7882i7JRuq3XblWjDqTLbg6vdqHz
HXDmjZs4qBGU8zovck7fWa3r/2QRJP/890WJFxRBNCVw9CvFN7V8/rdXV/C/OTqv5ciRKwp+ESKq
4Ap4be/ZTT98QXCGFDxQ8ObrldgXhjakWM2QTaDq3nMyI8ea3TnroD6SnbY63uPV6F4Dm/pmGtES
HVtPciXvvhYm1dHzBrmvlXsW2OT47cPkgkmAn27ifCe5A1qTAPcmaDJIZLZ51SADSOaCioRg5Owh
C6ODt0JgL3Vu7pTyf0t0nZtcZ8OuMt+YRnV//KT9SBJXPZb/4HX1fBDQ2xKU4k+Rw817gj1MxsX8
ZHQdIdiw9VBfQOqflF10pziTC3DcI1Af/7gSSItNoR4xBAiTmFUKkb0TRigOYEBeYqd6JuM+70K3
IXMWhlf8B+vZKuTRGvrs/N8XpIlccyixU6L5n9X0DMjNnzI71BAQR+tvkx3izPa2TvTtge7aaLd0
AdkDRqm75Llz3IjlC7aqKUr2BQVjmc75GtDSu2vanI1w+K0C3wH0mJPcDMDaobgBBY7UkcEJCQ0x
Ee3jWMuJGui8y6hYWEjOmPpyxWFgAR+q2cg5ggXKjdd5CnCuwiWjc1ylXbhaKjRtSPRQ3ZyI0rOH
A5QVtgfRlmjjSlGX3CYN6pIY/ZwINp7PnNUGWLhx0eU60drJSFx08dMyDhdJcLli3QyPpYLkzAIL
kHiPT0vemZyvfN4DoacxcPpsglik3iI97hkFOGcQI9titMdNtRBqLP1FoP5GC2nn+O303OugPOgC
wXSksBLpvPgeBm8Tq4bdeC3vZpnW3MmjbEsOAMtKz/8oIoWrqrqF/Go9/Iz9go6G5jiGi0Bz4HvM
SJIUdW9cbCZAK9E7ZPfL7FTX8psh2kL545jrRyh13EoQOXQ/gEm9Uz0/tGb2ri3qqE2/J/Vb4yUH
CAHA0ui9/5ESvVgyqba4Mx0WY6k8KiB0KMaYfUlL3NzIvyaVz2ettDnxmt/9NJ3Jzn6DkKpKjtqj
eWyd5bsECJe/a7sluoqUp+ebHWYuhsgFS4nyBLHXqjPiOwiGlRjrAzH+wW/E2mwdxNuZcwZi3u8k
0yja5E+epEJpmxl5mu4rLxrQPXWycXQPQy6TnOuSvYdgA4u7jxumUf+mOAVDNCXvHW1CYp17n0ko
XV/8R0wL1pXt/YTAIxup98AYATtF2GxlYnKdSabiyEEX4tUWLBRxYHOXc6Qh1Dtx5KeSAZ3wnMcf
snLKiwMbKoEKO/uvVUvAlJw91nQECNBJgawhM8QukSx79mw3V2jckiHZuL39gyvqHOQm9hGftP8i
7CuAczJg9owDuIZsJRsg4jZ9ToaZP2M8kP6WyXGkXbDxDK4JNO/oh3a7iY/gk1i+wGk4BKre5byp
T+guFHhellQ+wZ4eZ00UHNmjQMxVJbw9fDx4uZuD/7F48+o4tk+UMC+aQOvDNK3mkRBuWJmI1VaJ
8kJCZGVFD3pmfERrx+Ka86yrq1VjicpAge64qC7QUpx9HfftneWm48V2x/dgkP2Ju+u/LscDA1BY
7WRmQrgqBbppO6thGfe/qeIk4Sc4olq2Z+8iw9i7TUlHPGdK/nN5iW2criwvAqZTLEzrFsT+IjC6
TuM03et6/AXEQfUDjTzMyMrZLBxG27cwgSWds0bq/W4V7vDqSiAIPndeMTc29HznxdUtIF+e3J7d
TNexugGc8585x2qNrS9IoKcyGEv3UdQw32c0vpOxaW/8UB6onSASnHKbesRXHPn5gd5z+dS51C+J
64bH3Hb0JuZSR1Mie5BKrW/4gsgUjRU/fIMHVFenNLjduxH03s7JjUflQzLKRh9AQZq/tLU5PiL9
3bVYsN2+qq9J5vpbrY0Q1IrfcGmHpc3Dcxfxq7bxzXZNmzJ5uEWdHZgk6OPikPebTlLuCJDpFOoW
LjnO1rUKfm2Z42snBEpGJ/6y5CKpz/Ml4YkPxyF8mPVuaIL8RukjXiOtALLSRmuO6h/AKqYPb6TI
IFX3Hqb9sB6ESZPluee/WTWtJIOkguANfiofORnAJzDal0H3xrMz1CePVSKF/abZQVO2j6Y70EvL
fOS6wFJPZqCDj7io932/Snyn/OOMGM5ABsPBNliHcX+vX50OpEqffzWwl7cmuewDyb+t4RyHgkQ8
oEYu8QaEmFQa7dUX22Ch+BscnNGg4j0614VLBs1bT0L3gKRQnIT9cy1y+eEN1QtllU/WBESjGWk+
4CZQmbHMJ0+pXTnC57UwEWzGV5DXi23RbXdzPKoLy7BNFaYtKmOzPYuwEaiVFKmGul18t46GjpNm
b9GQTysqMQ64ViRpPVnp839fggxAPR9fz2EKEHQdGR2johE0uh+hV3Bp0WdZJvYbzxv5Gvlcj86a
QsQfZWfh3sH0AOgufYUodhWJ+hP1wv9TF0SQAtohuQQ7JmKzvtrGr8l+eFvFJZgcpzhN1M2Mdv6R
ibK3oCjdQ5LEj9DFs838nHs3u/LcbZA+JzZ8R2gxtvfVk7maax09Bbb1YuXQaB2ERWkCEjuSWfyh
bCbHfCrzfKLFzesYmtN87qbxuYjt5DzGjmaECXXfoR9z7tkKryKe8dvcDbqrzJw1k6tu70ZFtRMt
aD0L44smZXApu6tKURjwN3Pf0S1Va2tqCTM3ODbDqmM7aZXfqd+dYSqiAOB+vhEySRGG0On678sE
ode34vhMvrS4FpLK1OgcBm03p9FLH3ADgs9w+WWqgLNwH/vxoK+daexUZ3IQB0JczrGwRXUFiFBd
m/w7siQU1ng0d7FW+1S2zlPV8DhvWISfx8ikWjghT6Pq9K8oy2AZuUzbnHHgpjTtmL8OikX2F2Kt
XED0Dsvtpzz8qwOmPtaCfQj0E3X/jBixjS4nn1iuM4CaGK8f7TiaDk1v29uoDpjxep1aZe2QnXx+
YgBlo8WQ5eAoMaHIw5lwNyg/UmL5HkdisvdMN7VHlw8JmC70rx2I9GHyEbjhAWKmOsZyPxgpWQ7D
GuFjhvhqdfkwewlCe0qswzBPf7NE+CdIccCajMGl/Jf+dvQ19554T9IufzOuZMH918RAttmhe1nj
Z+PRmU7ValTOyxTNgJ7tWXNmxbzWzSVdJin6wxjp20id5xVaSIZdVhVv/dh/FDan2gQX6DphGHUq
0/TZpDJOHr+q9vBIQ/7YNOhIS12EF70R22kxKhCvt3yuvJkIrOd6Ufm0Nn85NyDZDPeWUz904tQR
wZFR5c/gfFOHqHZzRuQ7qi4uErgLp2JIr0XLKY13zoa8bsQNuzfXlcELe46yT7o/9ZFMRbcV1roH
PU5CIHWuiHb5MBjDIbZC5+xOnnkbxGeA1/IlbsEi9WX4ZBgTAQlL+XRVkN0NtSqIRQ1/HT7cYBdM
sHnw1KPYLf9IWA9F6PcXS0XTHjE6qOGcMmkTM4tX+JBp5RU7JZp4qzqSkr5O7U2Z5rSFKit4AJ/g
cOTxPYKj3++iObkbITIUkfTxuTDt9mTQJ9WaFE8Gcbn1xIG1kNxj0AG3GNXxtQU1CY60u2u7Xme2
SRBlLMJzbSU3y+Q10fVu89yVcp+mrMoxqtPUpPwIDc0ldNvmHaHsWbwdhh+YHAlPgLQ8Fwp/A5t8
e/4l7rQKo3J+8fuAjDgnlzRz+hWnoWIFgxQgxtxiP8YDfx7MxlgNU4hQqvS2ymf9bdvjzJTSije2
gIkUxSENwVRAMEdtR7F4m4ctP20+vdtcROS47LSm7KqqM/YK0L1owVeBzJ0teZR5R4a/wcc9fCvJ
Rz5OIDiVyj9H2ghuTHUCZBQ8RwJFCZj5zJE6NYXTwebWVkRqPVllcjL6ifboWL/L9DK7Jf4BeDTH
oZ2uZcNSIZlD+TZ7XBWHIRIccdvqOZriu4+5I89UesVaxjAcPyvflICSHeYTbNCROlulHLZeeR4r
h4B5YIIlnf8Ftlu/hJ3FNVCTCa7yZJnXzySeu14ezAEdcdQ4r7qOzLe2ESd+Lt0x6Px/1mvdDfxx
DD4OVWjTz04YH2Ykh0fzrKtXM+Lg6QtdHwBiQI00SVfnCpviyAJ+o8AhrVQc4eHtIsWulVd+6DjF
Bixo/AgaonJm8u12hLCIkMi9z26N4ZYtHkrDzy1b62mCfIvdjwN7HpIJaEJPgCDzJMIRowMFYQGF
LphBxRWweisfwz3HsOGlcNHFwziCerJ40HqkJJjA89XEBQKcacCWO1ZXay7m7ZjD05wcKW+8j9c6
h4yq7BYLh6YnREocGiu9i6NSN3LCyZlfPwIBAFiZFPMT0N4Jh5Y4FTr+zPE2x5WmzeZ04VGkM70b
xjQE1hXLJkXqe1blZe5qbpCZmHcTWZuPspuP9UzrZ3DSfC+4sbF0RkXKc6R+jPGHdj372vAxo6Bu
vg+xBuPLEh4/xosVJtsayuq1Z4p+gdL3CcPAOBpD9T4ZaX0Efod1p+u8E1y1hmy0/xR0+KRAWsWb
NHR/MSCav0b1Ok3WJTQN9RTwkXuxkvkrmvz0OPvxH014kIVG+2UYXnaSsiegtmxEgS0bR7O1fxkO
gFMLOXoncNZliAc8Iv+4GQf14A+njmU6cHIanu1pMJ8VtxCV2c/cMkkeKBfQU00dhuD1s6mMcDc7
1sTpoF1VPeoxuwvJlbflNYgqf+81uHzorYUHHVvsIQjwgKLGes2xDmFXz90ttYkXGKY4M4VkHc3C
Ai1Pni2xTNwFIv5m1SQQdQQXKLzZWQxOcu3b6pe+60dfGc6js2bnwVbdYwcotzFD/oPT8qxJeJAk
Uakv2mDpwzXxGmcw2F0OjnYhxze3HPalrbCLqLhjcAuWZ6A6fM751+yGWf8geivuExQ90LlyCUdZ
+8rMG6Q9o9hIQGsc8fZFl8r30IVjbZVGu3KRXm2bKszZIhbb1CzF3TK4B/Fg9ogncFmgqwfSveMl
k4/qte2i9CRr+ykbpvHcEg0ou1SdiQff2dFThmNX1poIylSH7xZYHlwASp7nuIwZTfVoEJcRTyIM
eYqYDB/Cvm25iEt9QDi3saL8p2UB+c3/+yrprPBfQ+o+qZIQWg3FYNgG1AoTjo3g0tfVMDvsYMzX
ORy7h1MoysmpfQrqcsZ4QCQvJsi8gcB+ZwJY/B0Xxrho0LJL4mEsdaJ7RsBoY9fWKcPgmpnDOWCb
swI+t6v9gipuEt2mltKDGCqb0AIZBCDkH2kDa9ixoQ63E7/vMZW8NG6pwQt3F08bO6TFXRv8IENC
DYkb7jKTglrPbpMqPdTeqPryGMpT45ExXVl0QbLr744f36S7bP/j6iNT/IMTfo+yAO+ekYVhqbox
2MVew+3AgzRMSGhij4tHdphtbp2xwqKcteZuJweHzG7VvwEn4rjqsDfZeAMFf0ZDOOSjMNtUTcU2
Imr2UWk8ScOlPp7W/C0s7sqkBOILO+nvTvTxpYZ7cbOZDdDH2w+WjT4W6eG6HWxnm/Cv3tYG5x6t
IMpVUfPi0teGicPrKRuN3QIOzBr9QpTNuOph+BeDrnkL5dUNsR64sJieiD4f2adTN6yXZXdPokSN
4c22NTgyC4zzwFUp18ON8Fh4lE3y6QX61QZDZhfBzzAGIZrj8DzzDd23bpNsG6LjK5M82jYI+iVf
1vByZHdxMOrxn5Eu2p/2zlNX81Y5ooK/OKoyOOf0xoo2CiwvMKHwc6ZvDyr8wvB8pu/108IL4adU
LtFk7xbFhXcJRwnZH0NqJkk+kPXidchBWvMa8efM241oEiA+gZYSkZ/eKQW2gBpHBXHEbM7VWK57
ghWHadGUasQ23KU9kJXpnHxabngxKp+VFB/onUe1bDXWo/9pBNggK5EYJw8g/LYxGb1lRCHXkLiA
EPLKJA6GCMOmcL9WiqN1ERtUW6KcdxlVbhnk9pPoLNw6geURoEFx6IaVvlKk585eJj/e0nthoXV3
+W3+W/GRClv/QmHAXLUEV5mhpKcq6MzXHhyEQ/QXa4ljIHmbtpbNip3IOzPJquHGbYNSY8FOJnw+
DbZLCgaoIEylV2h+EpNVhs3ETR5KvtmiL176IN2mGWf0quOQUnL6PpjjnoQOf3XT3U+q69aJFznX
ngXdlmcvA/SXWC3Hqjg89SyBd87wv8YT1iYc/B9PxwdgewBQpoQPLxZmM69+wygcYRp0O0+wLKQJ
tLHb/pO5Lk3qofZPzTSBP8eh8ICJMK2T2FS7puq7HUBWno6ew8OBW+N1yOFtMFkNaW/dVZTthwKH
rB9Pir9T1/InoYBkj3QEYtGHR9Ja4UawjiRrIod10tT3mvXcCtUzbNhUoxIrWPS5QzVQvwkbVByY
F8LIOEkqYAdQ3ckhT+aXXDoYud0k3CM15N/tuDlRLL4kRGX4fFfAq2p5NH1AU3GfbvjN/xrq2br7
IoFiJo1zXAynaCYRArf7FJk+Fx4MjUR/CETOBWnNAl9xSS/AEJNxb0z/0y2YcEBOaS8Rd+gdq8F8
lRoeOJoJQH6ouo+kq1+TaYZenM/7qme5Yve+v1MYyu3GMG+clM2b76t4XwQKs8Pyj21NLqgwOl59
NPtgbottA4P0CXrAB3sR8CAWoMfQAOrmiKNTPerRtc4cDcD1Cfdfy897V8MXPLK+PflOEq9mEygO
q1rBfdm6JLM5HT1Ni69SQ3Fu/Ho4kM8Kr/PYMbN12+DWt7baQgkJH0WFf4NIZX4cHfVpTdHwBMW/
OpVh8WJWPU9JSe3ChS/8wpB82rrh1e6ks4eEXgLUkmumiOIGt/fbn6kxtLDMdsLud5YMgBG51Mya
rCs2cHGzLS6l8h7y1DLqwr+FQV3wW6K/oqD2SbURdqpzdqipOUmC6DnKYas9iqCeL0mSg4Zn+U6M
2ODpkhjkR71sfkod9hssQoa9ecq6sv5Xz5onchZe6UDLF3eRhtSlFx91Oo8rYgzmIenAJjFH6M6+
CLE/8grG5Rj8Dqr7to2QmW9HE090EkCKdjnGWwNoHYDZ5zgnyMkGPL+PqO6TsZnuod/VTG1TwLAA
22gLeuu08pxHym+tWSx6isl6sqr0O/dorRUQjUeMQ9YQv4lJcGUruZ9ZAVXwEl9h3tyKdmZgO7Xx
KqoQZPNDquWiDqcaETkz3TN6QyCqsHINbUHwv/dCSNDAcouvzDCtnZtY9ZqIAunnWmdbfGKruWNX
jx/tW/ckVDzAb2Hov8wB6nkc95RSAB+cm5BHdV777lnXvf2K0u8T8qC6MvpZ9zC9XkUGrjQbQVoV
ub1K8Euc4g6hZBESYIvnHG1XF443DSSau2ZTnTIxYNLmiULTNDuQReEiNbMpygXSsTqKKF8WfnEv
+kwf3W78KD1aw4EfiB36ova1xye2I+xubEJl3QNv6I7DYML4Nb1/lUlvnjEmsMFen6zwPaRxc8cg
x8VJnW3lNDfOHOPrFJ8IvnnkN8nM1aJ69rywX/e1NJgisG2iNJ0cqVfyiS6YGxGNr58zl8QJHOEP
CgbFa05i1gpc/BuAE4gZg0roS2Z4AWVl2EE1rAPyQaFI6pOA2HlKjIA1EPNiglvCJ74Z1Gt4G3SQ
6QENKdS60m2Nc2im3TpnQWFSB3n3K0LufCBvZPP8i64SSChifouBh3jk8dlz5x4XVHt49cD8dhOj
N6bML7O0DHwOJXUDdC+rSs37wK2AVSJl10bXPRNRPcSyrp/oJ2EicQitItLZzYhIjrQgXuHtxWfP
pic7pLx0MtO8cMKU57b50aMU+0beNSlQXA/SITc6gHAc2prxT8wZe+RAWtOF2NKh3BVUg0HcLGF1
OdxxGX1EiXD3zF8NDu1VTPwXGECPQpSeR4O4fQk8RPauUwwBPCHjs+A4x8OmfiInu3YTc7yNfMat
QSc84BZ5Oendp9lvbgnnAUhFCUnLMr6mbeqf64DRuRwARESlU58cUX2FDHT3TTCkG9kodqqsdbQh
0fio4daK+DmseuNTSSorpyTW3IYjt33ABvVaguJB6bUnO5eoPqLiVlUNfjzMUNt06px9WAu00REJ
/o7E2i5xknIdD7rdGyOV/gos1TkTXHOpTOwGTKl7PtGftOZr9q5iuEcmHy+trL3gKXEtUnbcaQ72
xc1JUEldfrv1MeyHfD/UKC6Y0hOvFcZwY3KIUrD7JEzavHIaxitsOCy207/ZnNsXjy3nOq096FiE
ZPc0kgpik/esk/p9Hk+9wvcZlnN7W0a41Nt5FJoqOqi+m3fKC4BPIkbXgTIB5M7lxrbo3GggDhiv
m385gIO8ttpna7SAGcwihcY6vDVRgV26lzarenMfNJ1Jr0SPay+S5PjhrUV7s+q+QDIGZx68nM68
lNTuwEfUIZk+hHZ6KCWapCC26B6N4z23yuop777gYpy6yOrOrHfkZezeBy7DV07mrH952+xLlRi7
vuqZEzTRV8kkbhcwNo85/2xtm7Sf4qKsE7d/zyf85WBK3i0oz0NcNtB3IrGC9840snbczZR0MUUc
31zbFUQstxDJRtXssrOyz05zxwY9N51zr8DeZO46asH1sWvwN6INgTTJR+KF3/5kHueU1koS5wuT
/M7G8rV3uAdaJeKbTLgP5kSM7GruUcuZLqj1i8GTP5/YtQwSbXx9keSfmL579Oa9Z9bdr3ki7s10
qiB7rjEhTVwoWPuxZOLmXK84k6vdAsZf2YqchAmYyw7pHNXD/5gJQSkQ9bDWMYo4tVCpJtZnjY/b
afDNzwiCy1lkA2hOqOrY9xjsprijAzKB62FcvxJKJZydhmT5YsqR3TiuPLva0zu5VjO/kmH4FFfz
qXUN7GkBnDVO6kRX2SFGSXIxy+ZC7pDdJ/vFqqeM1WY/LkWlVad8upwBLOhZMmjW8VfDD5/LOrgT
kdGjNqOP2eXnDSIkqvsBzg509Dp+0lb8r7GsJ1rcNtksmuCGwYizwEmpIh7nMS/VWQ7/y4GCr6ym
XTGG+TUNrJx2XPy1xfBntphlVi6HLxdgD58tG2bcaoxJE+j4deqHjQXnZm3F3CX6efyyG+dqpsRH
gZJThVCHMSD6XpHvwk01vXUh1kxNSdCMENtDEjqn7DI8+kdRNtDCdXl428E1g1NNhI1cyRBzPZO6
4hGbHWVF+cefE4sLAkr7tEe9nj7E0BX7iLdUGthrj4LOvmCTNYXg+H3nkM8QCLW1oADJ8fILeiqs
bjU6zEkD8SNisuHp6NQrwpd7qfvPlBNFMzDGifwphtZhX/F7/ihRwLm183Ll+ks5z7KudvWk+5oD
Y83FMJ9Dhvi5wtrVkoCTFL2clqQGoYeM9fPa6ZHd9UWwM5vE2JCdTfci1Wyg7KrdTZwDMDMWw64R
nP9XDo5FbEbgw/2q5MacziRvFypezeCuc3zJjrLuONxVUCtltAkAnjxMg0EDIy3Cwf6Q7gYgwm6U
dMgpXKxSEb5rDiiow7mgn3Xvam5JnfyTz7dYe1dHwwkv7f9xVe5XrN36WzvnryRA5Ge2hAGSpdbr
l8UukZ6GFmT1TPSKQ14OizNWPWUuRdRe1NaW1CuiPhPWV/sXH1e5MyYb0HDVnIWJFyrM2j9zrzgO
1beRJ+gFcwcJfUlQuEmZyVmU/xiCJ08ymPtdZYn00mIiXXVWYuwZzj5xWkm/CsnUcAGDDmOXv6sm
h0Az3Xv0jsdal6jdA+lvhrC0VzWIcH6p8n9ZpZ0bE/SDKhteX7gjdnEJQqry/QelhPpkRdwt3aJg
nGePMINVROcPWAu3/GnD5k+dIb0rrusKWUR0NHoUDnAPu+0YKMDsU1Zdejsy1oA4+YQRy6hZiHpD
aJ4lIpHLMPHI8QVpg1T77TVrrVtkWN3eM4FbU4RMzvFUmZDm+IixV2l/w/Si0kz/2JHkVzcmht0V
xbg3lWcdrbrhgU/+hvjMB8X7/CzEnJ/b1GqOaKXv1eSr80CVlm50SSLbMza3QTXqkDFMu44ZauHi
GjUiPCYFHazKVtfIr+ZdOTT/42O/p7m/yppq3DD8KVG4WQ8Hu8c0lNMvJ9B14I7gp7KSkimTl5Ri
4YZn0vSl7W9TtL9InzJenUOJvHtivizkO3hAbz02Yj5XJnKZAvrMYzQ12PqaA9Nsh/POgoZHBd7c
axDhn3nUYGXJ/sBV9FBXqfaJnHcMKz/fDML7HaEqfySoOola66/SVOlmpmeN2rsu17PRNaecLv5y
wXn7z3WdLgpFDvZv5NItemNJcLMm2a81q8hLbBTA46ck3ExUdDYB/PC9E3tE3BcIjmHBfNKoWj3m
bnES8z4GtXIhSlXuUyf75cgE/57U+crhI0ubO423Ra79639fpnr2r4bl8HtYbcgSaSSWBORYuq5a
46dPRPPMaNt90Yp+7oBTlVnXwWht8ey2d7tCla2FQmntv1oNW1gwG/kNFhGHKLtj8FAZ59HXTw3T
4aNldlQZDUE3BTCqw4rtGqgCbtvEnryoK3i2tq34V0Wc+pZt/QTs6cjO94N9ZHkIQ603LKJIkFTT
3TEr76hS9W6EkOtRwzCOCcCNobZQbds8UTB990h50ZZzxpVQwt/2tPTZ4PU5G/pV27FDz5K0IVww
/tUCP2HuGfocasDhfSH2BImdkz+2D13X2Vem8I2qKdxWauSRgebgWiTpz2KNzp3Kxn4bCRQCwlmn
7EIoohFNNzMS1WlTdPdSyTX4GDwsUVJsxEIUNJkLdsR5ro1TblxKAKyPiVA2TMiZ3pTBhnpXefTN
rljTeSSUNlLccDsNZjEfr7k2wrNflLAGGmkx+uUTjohs7U0X7sTRW5W4P4RyasCd9ntSOtmWcbYk
WRn1j2IaQM8l/bnscKhE3j3BIvPoB7hl0BhmloNJ+TDmeGLk2rjQfY9sSdv33Juju2zbD7JgHO1s
Ve9hT0Wrfqq/2L3nO35GxopGpMaFnWe3tMhfujFg3E4n/gjxmWgD29Db7NDd1cMv2sbqr7K7c0Kn
8Wj3QwsVQd98tpa8UGicSJuZRI30QU3NlcKzswUchTSYl9g292dqj4y2j9ocEK1J9xwGnjzwtjm4
rBeAdPKlmAmDsYZx90zZ2eorcFpsqzYzqwCwDqM6gDfaot+Dw2Mx1JPuJ8X36NZ51m85VbwP/ewj
C8L+2mX2ybQ7EKejODUtIbaaMh1PgrJeGhxqb2iABTlQhE3Ux8TtC/UHKT09VigBG6XJRQp7fnUb
AQQ1aH9d0q2rvAzzg/QgGQF91Kta8fOnU87wsZ3vLjLDVUr1kgsHnAzjmM/duxfUEKQjQdSRmhTg
D86LQ+t+Tgh9GFi328lqvio6tms3GEDJhf5f1ysYJIDVn4jfDcNzEgvewvw6bKyJxTEh3d0yQvLx
a7RyHWn9XhaIm3tE5GB6yHWAFomy6lYkZkJzlVU3Qsy/wASiDTaL98AUd6coiL7X/nq0q3e0iHfD
87A5KgOSRSLPBWMeuMtvWIfufl3x7Zg7/mrLnH8SMySviFRSmjw7pNdAVLxCwkpWasLkTFVoJAgA
9a1d9O1LMRFW3TvRNbnuSp8Aas2AI0qfFJPIPTABgpUbx2yDFwZ3LZw0dZq1/9MW4cccjRAbJpCH
9jdzi5ep5reYX1GLLHAmNqYxmuha+N63o3n/7w+I2LnmIKGwSdp3TgJ/Af+/W2F4MRsMYT3MWen/
6SMenHIw5xckBR+5TaSAVS37J5obFLfJ9893v2DVQrJpgezpky39pTBy17w1Jk/xotVQCenMIzHU
OD0bPTNKTQN351otsKYufUlcPlGCnvAoKv/BlO80q84lXFYzB5qrfZXCFR0ng33I8oMsKeSvFHJM
owLd5tfOTS45kwlAyN7uy+zGdGQDJs1h5opGZnDIivsGGTnoJ6umA3oZN5IZwFdtxwp7SbChu0Sj
o+r/TXIiEwS8MHNPRRzvuBFy6KMEcLIbsExWFqSIhMblfsXJJuIbkOb+30iTEY2go6xsdjIbXdNZ
swcoeDmfOFa39RahHQVIGXvbqk4vo6xe+NMOh35OD8noz49xsv4GTV0e61ocCZfqM0KJds2IGt5d
ELQ3RuEO+1rKkySVjQtRcHstYzYdqhsgq3SRzyAfU3pRfyxCiKMMnadET3vySc9Gwkmqy6YZKaWa
OGeM05XSyLgVSeIAlk3yizk1AOl45ULdVGTQpZNdUltNa6/iO4NXg9P54JIRCcrqHJZEdOAQ7Xjf
zBuDjwyi5szn0MRvekd3m7Rmx0G/51zjqoNl59YpX2J4cc7KhIdVUUGORi+R8ONKmZXkKeKjtnu4
8CTBN+cMFXurYtgcRaAjEvgVxAgLSHDbLCQYXJVB8vTfFxDl6VPbjX/ivA02wul/Oq1JOw859Nys
rW49C/+TnVqkRSqPKSZgPI24de/J5yLz00vBcvHi9vWrbzresZQuBh8+kJlI3su2IRtYuQYJPb4H
I3vFAvbcwxb/IkH9G5rtvOlMttlslkFQzO9QG7pr2Og9+P/5KQc0R1h4Jx4RddVN7sPhFAuRc17Y
nOFC6cz+A3aaC7szKisonv/lPKd6n3jNu9IL6TPgqttFFdu3XMEgggfKn2bm0gUj1FtooYSKYly4
EESdhSXKMYRInKhrZLPyrV2Io+SvG8JsDJmswr9HQ0BrdSGUZgurNAdaqizopQEYU3/hmVoL2TRd
GKfeQjuNU22dwV63B+v/7J1Hj+Roup3/ykAL7diiN7iQFuG9d5kbItLRe89fr4fVNfdW1bS6cLUQ
JEDAoKe6y2VGMMjvPe85z6miVzbbBxM0ajkwUuWBlmp+46aGnjDrY/p5PVP/iuFa05ySXauBt9rn
kFfTgcGKA6ufsWgiy1fTI8wCDSfTQG0NBn6rPZBcBWNgutZwHXmarOiCw+/rUh6mCcwVhnXkntut
vR4OVD1wYn0ecxLgWHwpdMwNLFlMBgYP1WBOkrSeYZQssbP1+a4eKLT+wKOtjf5Ip5tydEhyr5uB
Wuu08GtBJVsLa2Da9gPdFi7hshx4t8o39K0/UHD5IG7UGi5uPBBy04GVS1U0h5KBn2sMJF0U9GLm
u1jyqTFppokXJdQId86I8yspwRziQT1AeVsHsw/NBQSYTbi97UDwzVFUooHpKw50X8RcTBrwflsX
8i8nMCxcAw0Yx7V3ouoUhhFGedkVynFRY4WgIi1ZffuRWZjWMiUI/g02zJiOv3wgEMt4XjGtRp/M
zhmuGKUjDguxmI0hyRYgxgmww5Hp6UCaWEWtlIF1TDUCbCJ91TYcStIu0CcxuelNWYm3AP/CyJci
Z6pk1ND3A0lZGpjKinEjtJhR5QVtORy4y+pAYGaxhKltoDJTs3HsBk4zUROaCkA3Q+B9B79UwrxO
a3SzbiIOnGcwD+lIH9jP4MKfFfNEPlChw4EPXQ6kaHdgRkfAoxsg0i0ZgK2JzZJgNol91d9b4BBo
UlGcqdu4xdaH7ccxLVkkXhawSKcgKrXBRZnQJLf9odEi9SL5GPlbL06nbSMe/MDiXETjOaw03jTD
GZdBvTUB/UwrQuaAMRFqPCTWNWSYBx/9muDMuhz+kRSKsPr2r6RMtpxznJVW48m0M7zmgU+LFLXJ
0FQGZ6BZ+gkos9qQV98iYN/zaD/B2N6T74Wwf7LZ/v1f/8clifjf31bI/i+DcD/m4P5fKppVRFP7
27TcGbSkF/0YsPv+W77z9Mw/iO1aNLV8o+kNBLzvPD3T/IMqmCF/Kf3M0wOaJ8n8QksxVYmcnfEf
lS+y8YdIxlQ0FUMlbaAq/6mgnPFzTI0yGVXhq5IlC+lLNEnn/RxTsxUXKSyW5UVIdGCSN9LGFr2z
fLTOyQ3+7D5JtGPytB7irb4EYbaCtjSy6RIsah0Oif1I62zi6NYis4laoIpOrFh88VGrEFG3Qere
oxZAnmWKbAXuYSsOj7pt8JbT0z5P3+s2IK9iTIMb3qNndbMe8i2lpBkKkLLJHE6Tbnl0dbI1SOmB
fxEjYvayKr0kSnFytSbYO0E1zemVG7cBPmxPYWWqFNmi1IJrdql3KhSUUU5u6aTo3dqMC272To6i
qC81NpECEmpktO5v4n/KrxnoX1/V4ed/CP9pQkc22OykRRwmzpSlwCnU4n3BHkZs4b+bS5osLVs+
6fAGG1Azo0CatXnJNs0gG2EpkPnW3bKP3/ttdo7O6bW5F3eNPaPxQdLmYiuDcRUnsHf4M+z6Z+T0
L6hO1r/Et3/90n8JU7PhjdI8VbpF44kbBsBNoRJBEbyGLw6xkETDKAZLM+5xr0ydU8yObV673Q7A
zVyp5V0ga/u2zofwlxVNREVlLOD4bYKSMQbBtI82Ivv+EZcY2WeGNv1ay/24YGXSZOGR26eOYQIU
siZAH/Y4LcF8e2tLnRBGSpjbVsN1JlL2qHYVWDFLS+dF751CU73WpTbhVX+DL5PMhcjQF7FlLzEV
+VPMruQUa91bCgn4JnCz2z5z3ytVjZdBho2QNLY96Z24Zip0uI5Y9pSyVx2JOdPQGiVzhl9jF2n1
GukyWmoKvpQsAIoAAxCjOvm5oJ6Kkf8WmKY8NUz9zWh9HilYRnkmqZPejBZBXMZbJQQS6FZDpgSv
ipDrkG3Eyh33ociSsB2fHP+g89YOb3HOe21+6Lzv5b29Z9f4nJ9FVvrv3lra9AGvT1Bzuhd4b4TS
F0ZCn25VlcGE6T4f4ZhbAbv0lzy2D7LIQijn3KbGoTgrdawXKk9LLEf4ft4bIDuuAEsswBAxQcxv
sFN2xEqjnUiV3clHUgSIAv5hwFchSlSE8IBL+Q5NTZ0jzDRJTLH5+9fk6BUyXsc7WTnHXOm3oAjv
8Ivm1H6Kyov8LXcpPIpnRPqYEIq4Ahz8UIuYLrWgW5Q+Z2QaGVZUdF4qDapIAWZGB22nWek6uwbH
5FjC4SkA45d3ldZJlIkZIh4AKK64mnc821TX4WVyJG3VXtwX62G9B1oxtZpy6V6im7JXt1nK2tz2
87PKwttSObtLcHDZd2Ff8UfqzX0R3onf3osbmEBtxCloVTdaPGIlj1ylFcooB7iRO+SarLWySWgK
pI8NKM06ilbCo+Jm5ssaQ/ijfkQ5/FBbwv1fWOXMryVGv0qe9tabXdkywqu3A5BEiXImTTk7LqRN
tlOl6q71xVwmFhdMQ7Nb2uG7KIyKdlW+tW/SWwKMJoKDjj49SgQKC3blJYvPAt9r9PSelvqe0xaU
nYRHc2ObiiDPat11pypEfp8ZY+I2bT12RJmCVpn2WaXas+BJx3CQjkwOlAHEz8AJXuJA6cfButqp
ebePD+nFO/kXX8fwhj8jfRH29tEw5/WE2x3uxLRc8q5krlWPdUQIDOdPza6KSQORDSdNN/Jqjrma
VNLKUPUbDvRZLoabdCEfnGtwbe/FtbpmR1TccW7PspWyKXad3wxFHVU7lcFauOPUbS+tUWZzR+2A
BfbI6XFurN96lb17Hzgjf199Fq9lrE6VlHHcGRp5CIAUwzk6bqkxSatrnGYrpLKdecBDw+Pl6r02
gZDANI62kRV4LM6aiWWowWQg6VS464htPaMrXsoNXSDTnvFGxfsIw5pd/yRKVZW9ZLxJGoZg2eWd
58XdiIcyE56CWhRjwdKeBUyKUWXlhF3yzBqF1VO4qhfAOLjtDt41uvZ35Z4ce/w0hpi+eK8Z1zN1
ls0EXMkuZ5tnd2eu0cA3W77LcN8p4bIv1nTC5P08ZWh29VfntfhsrmDFp74wFssgI4AYLRMIkLFc
PVHH4OXOMzzslRjpU/0dkersiy3lp/REhL5OF1Xymk+9pcjlLXeTQ934LCxY6An2J5tPEHvzPpT3
kkwEjJVnwzpqKLkB0H2KyMWi0syDXAVq7SrFpJ5mGSbedWaRT+zfqkt7iy7ygwaps05/va/7Y+m1
GM4C4VvGwSDigJDf7eG0EA/nBlx5d7qWtwEHCkLOLxJHX6xK1YqWpEXYIfSk5iMzUoLh9YiENZSt
ZJWfCv4e9YFUcJQdd+9ctKO8txvnrGj9xtXSkLTiiyKn+CMz99HybKLfJwPrJQmf5uhpFPmrVZNk
iS70hZyjvktGBaNKuCUhNHPxMLk3zATxh3zuDgSWR35jfmmn8j5cRsO9p94D7Ejo3ewMzZ0g80wl
lQldtbbJoyBxKR2pSJj2DQuvhyUBw45w4o8coA4i5QhbhycSZTlehPe4/EIG/gAUaRVvlpFeuod+
LrTq4BsoE/Y2vvk3ZQtgyRqnvpKNy68WlmlUkBHsp9HBP7mkkwhMAy+NeB3UPRYa21j6t24vnewL
tH+1yGYagvp4GjbBs2ARFzSuN7HP8l7Zpql5UXbqwTpF1+xaXDGXPAI543IdnkfSvbqGk5jPabnw
rvZLf49e83NxDMlMu2ehSBbtvefX5Oc4j47SupJxlXRWeG7a9dTgG1DfhVfJPAfpRTqy72uLZd76
b+LDPPdHaWdf8rvpCvOqDieUh68KWb1ZVDdASeV7Gzb6tjkSJyCRQVPhK187UOLrp/1OqnPMdL9t
jHraFreqBffMMjZyT8qxXElBescEQO5ghPUPGdDZljRJyTUkxpdozkhGV0PBD4jnjTV1zr5zY+TO
Mharp29JJXIGApAzTz0ef5zL0mt0zvbFPu3aK1QjpR8VB+nW3uTWmmX2MZdx2j6VVSOwDskt/wXj
L74hAwsUUlewD4+5S6TYnAkHpCJ6puV1mIQEp4kJU2D4GX/Kbw71vl0y0V7iT/81fqXpZMGYyBLP
nFNmEx/TY56lk0E8sNfZIT5FXrhpY25HRHRzikAGjwLOf7PvgS3LrGZjf8G6A86UeoXNZCMPaWux
qy81t0dfNPujZ4WM3fJD83EkpnJAGwjOnaKb8fRao3SzErd9is1L96xjVJ41hv+oar7hiFZALc7d
bWAQhpcdplO5jmZ5yNeRdfEkUCx1IkTaKge5Q4NCM5I7W116KmqBECxFLeWE5uUPtxVWFU0dn2qX
kfRuY0w1dOg1VcWjN1pQSXPDpY+rToJ6JuRvWoixzsSE1rJkQ3yQjGkf0uoQ6MIorYAd2nK27MWc
kKRgYc4ezD45ySFo+unYjKlqI9jwmYS2P7ZNI11mzUGpJLQrVbxGnicPnMpmjao7vC0Z9kFiNaIT
IZP35MX6knoTzRv0XI93d+iahPCxyJwME6bOrA7pZgFXv51BGMcnbIgbmaYvoYysmW0XhMdRK0dk
h6hly4Sdq+rSWo9UkdBAMcmhQEehpCBMkURtVBRaP3FBCyrEoTM0/w5fLYsbGWFIxGJo4w7M3Bax
u7xztD3bYeZghSJhYKhIKMNhwUACz1MCT8CUVvApT5Ut5dOjaZJJqpV4G6nKTewtshthuW9acaca
3gy61cH327VVFBQZNtmXGqws3hoOmwKABs//Co2omhRyDUmsBfuPnXStSt3cj9nnOgZ5JixqFFpQ
Wj0K5dontKpgirH9g1PFKxFhfC72n7QZQGiNcxwXyIMdF25kSwvHKGhST/uT6nHi8JR43Po2oT0h
Ord0Ro9CxB1YkWfN+WgEX1qaVbkqUF8nQYNf4QcUzl/MSJL1M13m29DMcoBJSZNkhRA2tPsfxzt8
4I0fF7206PfyMbqJFdFrIvEwzeLntvRAs6htPuNeal3EU3esH3DkZX+hHpNb21DEPpHZv4cXjJUn
Q5vaQjMqQf5CgpRK2IMS/cTjfl8/+oeZ7ISO3IeKnfDmPVOvuGjGG8JPJKgfqll/AVvEvlovmpUG
4obED1N7xLXd6hAUnKdSZhMXU5R2DlrzoL46yU4cHkUBz6R2eDiZw2MKbsI+O5dX9zW8Fnf1RBvQ
l8hzrT3YV0P+CDdyGNykd6myZr4VbYtppEnksG/+pYInjwO8tsrXbCSOrcr74pjNJqhIHuytJjgn
5hxvjC958GL53nJI9JyM9MM9BQeKLV/ryJwVfN9fbkQ7YPIefyVy+JFsWrYhpAG2qZouUbYFYsXD
o2luqRh0rYzbmrqMF67aYW0ynxGPgJBvmHMu6UONFWdNrrO3cYfocz1tKZ9VYIn2CkUxcP0HBhUw
P7I4Bp2ohQCNjq3Q3qhfi/5gn4uYpunMdhaYeBeqt64yGn/aYW4dQNUDkDyrhpD7gSQTH78KJrVQ
Fsk44ik3vIzdvbnbPP0M9xxE+5z/Fr52d+vFvRaLdBXNgkl5Ffk1xV05+DxNUdMf+TW9hlfzpBzk
XcJT9++vWPkv9IifLthfUF++GoagXjQa91p8yiZd66tiFCwdrMkP+WE++ltoNxvqhQLpRd40Yjw3
Hf/eXUJGuPK1Ku8uQ118jBnwfvOVDR+VP2sflh///b98/ygZoiphKlBVkwLjnz5KUkOepQxaaaGc
g1vwhNjwVnEQaA/aWQQzkF769+aL/OR4q+rrTlNfXSIKsfJCy7ton6RQgqbsIuBySDA4LGR3PnK/
4cuhxf3mi0QN/PHzLng2xWtEzhaaVx8sukxNsWPdIeE6T14VBrLyjd7guYbJremOlstyrHzj5HHr
bunBA/Hn63NnZ+2bUB2TEJsoD6BAo+HjX5Axr5MxrWkLO3AvnG1CD97fWErFqbQUj8OnnjqdfXbL
nt1NGNUz65zdBAkAfrCw3q1HuZz8k7LX3coLBxf1KJybqVrr9qjys41AEaGln2TlEpyiU3oI1mnb
HXTcbzh0SYW1vrZt8ygdaRV1GkuMKFMTBUQ9NT7wTAbaNR3Q+1j+CpIdy+6RUI1iLXsxRkrFc3Cu
2bBs/eFWBugQZ+UCLowwlqRDwe1cqd78gthRjgssUItZFYOarjCej/xbfIuBH4zlR3Tpb7IFjDVY
Wzk9msnBX5vrbJitlcw6Rx6SH2wTLEG5jLND11eSRwIiuORqes+f0q25GBEr+zRHMDFcXlB/0/Aw
rITknA9zvrOhMPVsEXItliJm9fTZ3uBEIrSoq0FfK68RooE2iAeDisDMh6SgIC0QeLnnvGHKV3z0
j+lVRYL4zeU/wBB/vfzJaWmSoUhYvYyB0feDUCgJ+MGEoJAWDRFMOFzwBeEufPkfDYJ/HG6chSYS
NGCjJFqjCmOEMiN7P0p5vVhlwscaRYccZeXsJ+AZXAWhzvoNJ1D7mRP450f0x6/xF4k4KClaEmVH
WWj4pmRd8mZAQ+/9W41donrNvK9SggHODqdX5u0yTy/towTQhmVUf2OFh/LwoCbwlh0U059r6XvH
LSd98h+MU3pSNzEnEg64EEANJI34VXxr3oo32Ao93PPwPUD8wDKKEFJCUXCy4t5tXDSvbvH3b4Xy
F98mcjt5CgM8MzejX4Bt+M91ZnFaScGe3d2NcbaLU122GCVx6hdlT5VmTf+p09vj9K0efVZ97czF
PN0bUXTJSTmo82KYGUAvRfOCMSKcC9VLOEwWdJdvBFuZkJQc5o7fHUgGot6vV9FPX/ovcrNckqAU
8UAu1IZTRSZP3dSY4elZeoAZEcDVadMp8+Jo3AMEgvpeVNZUjd9KuOnn6DV4bd/0FyAt2hFbFokT
HLTUBdsS1tARnslDVVJ3WS27o3ZuHy5OlLhrd5Co4KPKCJfjWprbe39XGw+NKkq1mApH4FqnfKdW
zV7e5KtoUJHE1n1RwvD5v/G28QGywO1hIlKtX85ioSi1RRp50AVUijcf7ktxKnPME1R1tNdyn+/j
c4ayxDqAgQ1y5TxEwg0Myl2j9hlr7jJM9b2eUjxBiqMM7G2SCfchbFhVGyt4M1JvHdAe+PdftTyo
6L987q0fv+pfHsgVvDFM/466iANnLvt0wHuon36dvxj6XNKrC9AbrEf0nQ37goLaiY2/ToldzpCs
x+mxvObMnv5VuEiH5DefBPkvnsm8nCIwfVGSNf7/55uS23hCXiaQN2wmzYTrI/nUX8hDuHxMlbfk
M/iUmE0hBkZMqso6YmoNz86RRBqJkF10DPcpsy2sL6ptOPlL0tNu4QQl3Lj+/mX8q2XFT1/pLy8j
z1KlBuWgLsK6+OQHk0qBKN6KswL5L38tP709Ll6Cdsyf154Ew2/+/r96G4cXSZQBqWvyv5xeUquK
+14Xse1Fm/ySnbRNwRheMI5nKNWgepoqnzrdGn74B3f630wi5l+c66wf//5fDiZcHVVph7m60H2b
ziZMBxyRPX36RjP3WblnqDJyfGp1LBw4KbfJkRPq1T2rjOQaY0SyHT4cEdJrR+RX4VfkZ0wQi+ya
XO2uBeiy4BN0rlAm2zu1saPMlDfaW/YpgGGVn0W9VcAm9rAh57K+a9hPDH8aRvx+lGfMXeZLqIgf
JlIpmCBkUwX5FAIVUmoxaKrQocxBY7UQWzHQeKMG+bUedNhhEmkGZdY46Dt1FyHX2si24qDf/v1b
+BcvoSqKhsw9X5Qti03szxe77bZNZni2ssgfmvmUkornLFuVUT6otQAkn/ag3xYIuf1B3eYTuUHd
TlIKYMLADudppY7bU5IbEy9F/xjIL/YmXMPkeN9gOZnam17tsOrtlC0uKRqPz8PjL4dd6B58CFXk
WPBSu9LUSNZGJDzrGhR1olobs6VewTkGtE96J8WWx7nULeVIxHjZeSfIPucUkbe+5p/Ci6PTO4Hc
iAwcUpi7bhGG6e/b+4NSjDvfQjgmjJQiI3eDnpxy1nFfdURmmogP8VG+d3fel6ty6Ac1WvnN+PHt
FPPz3U7FsqpZJntxXmbtl4+pINXM/H2u0Othzas4mMSXShZW7DlEWnL9kUsVKMtMdZ/alBVEG1h2
Xymu6EF6vmWDDG1eu1WNqpK/xjIYUO47gitX45wEUfcVGQXoYjyJ6TLOAzhuCcT1iFxkzXIvF+WR
W6mbduh2hucSaN0nIx+qUZt9ad2r46YhYBSlxDdfkovOpvQJJIUwqaDpjDoPWy0tZVAolSOeibPe
PuSlvQjDrywK1orWLhNvk5mAVOpKZl2pbQPbnWWx/2oQZTVlDwPVvXXaes2WeplZ5fjb9fv/TRm/
QxhrALN++Kj/C8J49Yyi6h//9Rml//aP9ZMQopf/6NCQ/vz932HG+h+GgQPNkiQJ6zIPvX86NAzl
D8WiA5FH4Z/mDZ6F32HGivYHPGuQT6YpEdIxLG6+3zsPFfkP2YD8g3lDBfhB785/BmasKsNt/D8+
P4IMEVk1Qar/8iBmY+Ng7S/6eS6Dd9MiQ7plqpuu3Mqrd6ka6MlUlXXnFfNex22rDtyZKGSA4tra
XqIvZ0QmDA1sBpW2kSCJkGJ9cRkqSTQVTdvvRr5sogZpctvOLPbVfKiwaSkZ0IjGxt+UsVZdIukC
3kzk+Kx7IU+6ojGoxdKbOVONtJFwLbKqFMBRWFaP98KnxtQEv2M5lrWM+0YZQZSLplHscg4cUK5p
4kmUwkEQM7B+AMrqMI7jmkUvN301nQdRwBgg6vG9aZyMKIDtBO8N0f8dxA10VtE2ABtGpanMNKGW
L2UsJKc2QREbYamNwbLbIvNGX7T0MgHsMSAizzE1ftDsE+yKXAgfQlyy1TdiJPBI516im5y4MA63
B8XJym3fq/Iae3O3Ay5NsQQM0HlKuf1csoOhk8XtLvAgDXFdOAWMWLVzXW/aBmlFtCWUy12cq1RY
y4B7E4H+MM030jc16OtR7dI/5HETmPplRhChEPPPxI+DuxTX0btd+v1UVFP50YVSdDMBmEDiDSP3
3IdWBQm9dnhgVINVcOYaRKZHaeq5rL3NEju9gOGh3cI3VoUJTZfuIac7DiihVaq3WoZhSU2dpB0b
GiX3vdm2VxlCw9iQhXzN9ctyEywJW0ElL6dF3gqLwLflo2KwsJ04XiWf6lRqdwIpoZxoSKgchXCo
GTCtLHWuUdGxHC88FZYEC0v+HEI1mT1xNSoGLdRoAih0lUtpbrOuTpOGOcoQuH/XYZSSejI10liW
tlb50+QDPZrJs/LbSprSH+cPEWO9u8QO6Zle68WH69G4Mi4Jzk67VIevUUQEkqa15PLXS1wN7tRu
MhhQemE/LbEKSGeW2uCV9TQAuKRNfMgqDRKTAUtu1FspI21FoHPcVbq0xThfwluxvffWpttbZLcy
tK0o3OLDPC8rIF8CzY+c1yne4NHgfdr4fZ5KFwQ3o07psKG+WP5UXYUPGFC3JEPCd5FNWh1hDdNi
lHVvESZNSkwoRTKx3srYwdtaUxcWOR88MoJhqgc9FQhuV43ZO09QisU5bkujGimpgKe51IpYnvpc
MjCkDS//aoiwIkN6EvXhpBdzjMZDEEagy2IldYaDWTG0rFOt1/QUCHmPLlLarXtUq7g85ZZGwFQy
0/bWCr7zdMEpvwYU822AIKfHwSVDqK221nEbJR8472lIVEhoKeOoqXnRm6SR1hgZInOEDcWcq1ZL
8V+n06VAcZ9K3iyt4i2MMyoTQ0WgQFLQWuXDamXz07NUqqCFoITfIfCdHIi9E4a0hpS8A0GpGbFD
UF+FvIM6yWqITIwXgZSUdIq/A6mayG3QgsCN6wWLDmWPYK/MSd4oC9uXcWDU5ABxuMPWk1oHHdNm
6dlJvk9KkSPJmHaXdlJmObCqOmppUnKBI6chRC9WMTY+aqQ+OVwCmOh2NfDNGqqTmHESzo0indph
KYL77JxbhJ+eq0E0d0kPb7dugnFtZOKI1ao2ywiqEgWhNQW+a2ksVU2sxlVVqe9aKsSrnlFw2mdk
FtRE6y+K5+AnKkirKdRZLWRP0CZSXWST1LHladYY+VSGDYX3vrIXutOqLwoNd2za4BTOU6dXcJi2
6r6rhHDtCrR/1j39d4GJYIS3q58qYApO2D+YVeRK2GVaY56zzjY2alWYUNca2uqrzjnjroVojWvL
YsPlW/5CU/JuEbsZMivpoIWnhymCvB3t+7QnKkp7WEx5aEiWRsn8BJqKoG2tjMadiSJnygt8+YyW
SYKtq4akWDtQ5QGz0/ISF5rL56NSlQuP6XZLA6n6Sk1Ncu1FmiMMi7mczZ4u3js80uGGFhveAr9N
3K/Q1yRlzj4l3ms0yhSkd9CUR0HqJFOt71hB5ESURaVst5ocEoe1YogmMUhNuH017LgIlsgmzHt9
ohew3OW8F050yxUwGgIt2rWkxfalWxfHIcz84eWcDO3Icq62C+ZFykS5oQHKzT9FyKnuTjZqipPa
XF9WVabtyqDn+CkSQh7Hvlsu0CMdxkGbpWRBGXhRlPVdZjKaZTIG4ZYKyZe0a8Q9S0H69xrFnYpW
X5NZgaMNswlDpMNvOSt1AgMASgPRRKlDWuHnRriSnDP5Yw/vhZoUr3JmNssOh3I0qkTCKWO2kdR1
8nljGLRkZ99nAfiivPLAdml0Ezq5rixzOxfFcW46zUqkNwq2p4gTRoCGy7q0WeppFr0zTXtLD8f5
hmRdfzQi2BcUPfqrQjczUvElc2fDw7VwPWbDykuh4BjCQaOlaC6YtnEpfKs+UEupLPqo46TNiLNO
tqag71xRipew5UEB90M/pkFfwcbCbP72f/bYPJzP/90V/X9JqYcqDprmf/uxNuR7HcjuGVEHsvCi
57v7DP9xyJ8fn4X703H4z9/8/Ths/SHieVYMGdOySWk389r3AnDtD81SOdbShaBy5B1+5p/HYeUP
WaOO21IGf/M/D8LiHwot3SZ9IBK66iCQ/PPLO/x5wP278m/5X9zK+tAtpA76rIXcZ+i/DOsyZvy0
MUtznhcWaREVwrbM5pw4prDsw6FvOyctlNdors3ATPBpwp6pFc4G/i6Os3AJlQxZV0HkrHtEIbNJ
IT/4PGsan4hrrZIqKZxkK0jpLBHhPHRYmeq6QdeuyVgP7dBFSpgqIi42DnRrU0VWBFkHOGyhKxBO
W0wUxiMWOndG4SMzaYsH6z0rQRhYRUaRsmG248CkhULPKJ22zLrg5OwKs8QrmllnaZjImEhIPTX9
1qJTc966hXFqeyV6bUHOfOQxaIraASbUZVIEGqKCYMBCfFuq3Hf1pFo6kozNWSLCfVf7lta8yssW
rt6a4yanGQPYm/URCDq3DNft7Hku2JBEI4Jio7yQvashafbVc4P4IdZpPtG9UqQ+waPfPCFFqjjN
Qykr1GCZLWHRZjDK5HALXMHcc/xuhiJVMhF8jidGrlkTP9fgkDHDHLS2nfdyX44pFyWyFWHIntth
zFOpB4Vxrfsk+WycOt7FQVOsqBW7gOix7nJfmAfFyLhf46j0lrKeoDyaQEwgH7ISMKa2WxBH68BL
zEEUtGO9jrMHdpt2pZgthp+qHntStocI2TzkOHCnXeUnI9i08htxQnepdDSECQBdMHrakrm3YJ0Q
drQdtlBeoW76JpfPulRj9FBsgfYnr6Y3s4DjsBXEoFmzGIy2utAki7w3LpT7rgjnGaDcaITuRzbV
jKvc9+KrV0TKR5bHqDdSS+oQQGA1K22d8E7uetQrCNkbZzsEod62Jq5ZiY/ayXxwHSFxKq1OJonU
NYtAiOqtQfBrogq1Nle69uLEQ67XKOpiJGfIULgyuHO7xdUHHoExRYouqhjSMGVar4mGRErwRVhS
Uwl/UDWivReGvsFN321Gel2StfXYpRnDyBQGPY5Aq2bl734yrzlXt2zoO4TC5i8D5H7Nrp1tWorR
pkl660NLVefa1pJTjVIJ7kkZJvLCdG39gvGBTGNngo4IIpndHn7JYwwep5roybDVV/Mq/RAIKTGi
uROJhrVZlfryrid6OwtkKB9Vr+TzVOG7VGS9u+syl7AnWuFVg7NCI1qUnDK5BTQfudU1Mvzwwhqe
qFhD6Rmzfzbqodswj8Cr7+sow11hiLeqBLSc9EoxK6punvSRCwKCd0syO2tHAH2VlD1l7Iya/VTq
pPJB9BfnE8W79L5QC8Orbk4CX6o2Fb1n1I5WLob0pNnmAZdKquljWZUkoj5cr4kFaDpM8k1vgHkx
Ii1+D7/dJNKuUKdekLxGbvsgjbJUBIK+jGEmluDg0GtJTo0ORO84RFBSW8rmCux5YZuuWuwL3Lyk
jaIU8zYQl4Qi/XEV6+9x07HkT2rEQi1amJqenGQXe/UPz5DvN+kfe6B16Wd1YqiA+vmm/MvirBPg
G5iBI84VG56X02oZ7Ru8KLzXyUsdS/YLaYxqbSVhvNWcwnv1iOKhqEmiugyFFBCkqkQkvPUmrx/8
+vxLdg3j3ORtfhCClBuwrXIOzn2J5XHftVPSs9R4KzGQ/NLtRi0j1bzVfWHfDO2l1mAx0741mrZu
toFKko17zbXBzDm1++LBNsU+CzyFPxeC1oRJA44qka69aXbiTVdq/aOr4Tc3Q6mqHCnVTg9K0JpD
5Wo/lK/KQw0rKzd7Wbsp2FTuUBuBCNkiSyOBGsi66SfWAC9WhmJX6ntx9jCQeqfoW/NrE6n6tMS6
daHyxqk5t0f41pieJhRR/k/mzmQ5bmTN0k+Ea4ADjmEbAcTI4EyK1AYmiRLm0R3j09cH1S2rsmvd
ZVW96o0sLTNFUQzAh/Of8x3/6qugOM1bmWz5t1e225LcKsHppFFcQkCYA97+snb+JNyOPpfcKO6L
iWw292QhsTu6I0xoqmzTrdTWAFj9tHbG+OonVN6uiZG9U3bsfPKbvQenq7wHH3ogfvvKApaZTwez
L5bnoOPBpawFVdRXM8DtrWyXMEb6SHivuB9xdHck3a3smDoEpFsbjObccq9Y+LxCU6zNUYJ2+VXB
53ql/rTHq+W1MADrkZynYRrEFFPYzJUKtnRByz+uvU6P1BnPV4po3DvWeUCYW5uwJ7di4Z7xOSWJ
VAqB3V2KqOae9Qgz3LosWy+xCUx5PHLtXE4WlsTroGgwxrm7EA0txIe9PfglSRTWJcSRQ5qmdhu6
7kIvAQeXSz1meOfXQgX7iVMx20OSeBFRIfUApgyAvmNNrP8i9t2Uhb0KPodWTX+4hTt1mJZgV/lg
nBmqRtA8EOTDbLg4DpWYKjkOsrNeaqqYADllcQnm7+9qVbigoNKG4fqOToHgntN5Zpw8sdbZvhEZ
jDs+CLT5bBw+IQ0kbbSYjXxQbenEIZdPuHmm2YMgGYyWCp9A6/lkiB78aN0m/s+C1FdMGcFIlZVt
6iXqBsddgDUBAax0bR4TVZhp2G+bi9+W5OghqyPSENweD/DbyNn7VqwurlX0tICYbnChZZy+jsKd
8j29Udi2msZ0fXQljussg+t15grIJMeYz0HAm1iMAZ4wVTYXs/GcR/RLVrHWGc713Ayk573auhGM
wPujG33Lk0p8S22vaDndpZhFhsz60zmBfpzLSf7KcgPhyliTd2PI9Yvgu+AMN5TzM6uJwaiKO84D
if7J3/GK2/euYQ+nnhaiG0eFhRcQpZSkvxDysVra9IKwUd1rTKsZcxGv/2m2eYyzfVNPcY9+FLYp
D1ky4VD1AFFHuS/EuTdauFApSLXXJPAR3Vol7aieqvV1HW374HHvfqnyxn2cA9jU5TiZVA5wEv3W
wLo9V4tv9vt2gPGEOEszQ9XUp0AotAlfcJoJoALe3LbmbDhOAe1sIHnE6C8HDi1uiZO2j5N91RnO
Q1JVxSnjmsmG7SZet0XAGeJ4mTxiTwIzsCzCvnhuW1wLY/HP2vf7R4+ySRgVlq4iBJD1MUsM87OM
+/zFX/PpMi4iuaarhR11wqj1BNxxeivjxoEfn2tk3L7SPzXQlo9Km1ak24KsqSncU6p8rHg0zEV0
xYIBb4l+I+XoMhJL19ObZvBA2UJgGWzEfFsW7v1TkntPS2aTgZ3sZW+lEAnX2lk7WFj2QkahSbj2
tnNxQDoxPxoF07vJ7fIAFGmhT2wyqh3B6eFuqv0Ow5LPrjCaWPzSykZ/C/pTEywG2x9ZuoiDqH+d
e4t1bMj68mHQDpiWBYGSsmkOsNamuQJfhbZWJ9WviQ0BAx/abLGptETeNUVlRLtjsprU0KDmwjpw
z9o1UmAcqOMGj/ZDIATILvlXDDbHOeBCLWO5HmIIfd/9zppfzU0+1oGf0lengbFoaR+p4MBy4Pi0
w/TdfELNtz4o3eDw+1eZnqa839tW+yYBtpGzdu3qS8EcOkpqgZ6dttEbdhXRG145XXbDpoW7myrO
CUNdp8RLgfCYJbJ5kk32PZRbPknQWLimq01izzexPebHe8hMrhT2Xy3eiCXgfn+T6G2PA8loiXqP
6k5Z1SblAxTYNrkyZrjtU1RgTaxEnYu6tNV47iowbUeQEMV5hM5xFOwz8JeYHAweXiO8mVRFOLkz
vFQsxBme4Bmn5ZTOkCwWauv4LzfTLP0dpAkOsZkBCrDfOk5gPSESwTdxsJQOPCkdXIdT0lPRnZSb
qdvPVF2diVKNkASla1BuUXn3VuuXB2Po/RCcH8ARUEgR3ToUjKdk+EwqwsNsLs33paoYTgzCUTfl
Vs1d4oj2qa2nZm+XCbyMOa1TfL1s0Ql/klheLddDtvU0HUOwJJvhJVtNP0yMpXlJ29FssGtlW0xR
0yF8rCBwvOBbla+mKbqHBv713inAdKwhZDvnNHWj4AQ7iDi9dY3hcr0w1a1s6AtgcNk+YcbPD2tl
xEZU+4v3zZJolaljqKPhrhMtHa1/dlcVPENzDLagJEL7iIKLOC77/tS6i36YVsrjyrRuP+aODXhB
KrxCXTMIGxZGf/SpCmfNanvnE7gqBr05walqKtABBtoO2lp655ZwSf2UcCS8wyoCWA1+hdbCrB5e
mb2wS+tlvWV56z6XEFQgNq5OvK9ZaEJ++5CF1SqzZ6f0jJhbd2p+z7oZUkvPTXs0Jc5atOvx94L3
JuJm1rIltUw/Fpf9WHiMXrJswiM++HfaVsu+0bh2yfCaQBNQwTIQkWDNHBv9b8g483fzPF9nF2g4
+bf+j7k6zaFWSL1Foodj6TfpjQEF/L0UDPLONfripUtAYo2tzj+6ccHPmYwZiPLtFd4BTLUJyQU1
h9alveBnHI523tgPuoFGuQ8quzylXpf9MORaQX1fypbMoS1ASNaOOPuiwBuQGTlIhKZsyJWNSZ33
IS7G7DjnIC2WOiMo5qzeL11bW2ePZr+m/aw6kc+mo8/c0PIms+td3gD3mqZuYmgO2yQobP1QLIu+
DHyTD6ylwE0QPy8r4PZ96uLQxL83vra5Xz9iSqhuaUHDFNq9F/qjsVKgI9OZAm5aJrI41ydEzeou
bVrFsaqHPUPDLxOAztgsYcYa18i8rj+/a1fG4IMN038x3CS7NHLBJKljfXUyOZxNvAbYSl1lv1tu
suzL2ZffKlYwzhjrQgd3tobSa2lngwF36gYVh6qdsoD8UpEQm+LSUgVx/KK7qnrUBvSszK4C2hrN
Cm09fe9MKQ/OqMsXHBGUexDJBORv4YBPe4sLJjIAhqQg/3fp8P8akRabW+E/p7Ges7lF8CqbtkWX
LWrYv7gZYi8HhqdQTjIScikn98SudpSabX1jTaUeZu68+6kSka3qD2HZEJBsy5cfmqnAH9a8IazT
ury6vd+/cXQzroMulgK/apziOOvqw1zzAUccD50q0pjZ4h1vVfGcAflOb3aqbLzvnuu4Z1gR5c1y
2MNBptobI80xiu///f3uX6xq6OC2gBLwt7HXhDvwr0Nokg4ipmbNPxrLoiLp5O6vPiFJDd0nXdgi
PUL4c1B8SlH3v/si2IiPaWs8KcvSn/lI1iQqHYnqkuUrtHyzdX45vUEac2A2h0Tn1rB9KD9hRpEm
cGTBWWu6PRrXv1AwDzZV9ZM0/h9sE/8zUMX/mXjx/6H+i4Lp/LeOiOcf+Q+l0x/1fxV+//m7/in8
+ptvwQscx8Zt8FfI/Xfd1w3+gQHBEy60IcdFAMYI9x+6r/kPy8I55aMD/AVS8J/+qf4K+x+8JzII
pI3xx+J1/N+ovzx4m9/hv755FCozVndRfzlVkaH/F7d0Y7azUZO1OCRzp6LsT4cMCAMFpD/AymPK
AeC1GopogCETFQyQ2bqd7B6AGUt0+YKAAMq03VB54jTa/Q87Eysk9VjR+eS00TBymVk0/Wl+Ulxg
pwU7cBN2lDS40GGmkY+S+2HmiCO/AN+OkRt0DnS+QoZzhw4RO8FP6cn4C1PwIQODkOkKKzotuSd8
x8yrRneF+7ISHs6TW5/2Ikoc07h4K3yCHEi+Ebhm6AhLMhGZcehPc0a1rLSvDPnOeIygZcX66Fcu
Gdi16w4xJPWdv/j1LaFZFzVDNA/ZQPzGLb0ebIKz7gBFN8/oXwPHHeO1NuqV/rTmp68SkmdOnh1q
Hw7NMqz9J7kz9xiMjryB7rJ2MnUX8jt1f1em+fDgrUw0TacWP62gPTZ9RR1m0FD20ftzyGbA2i3K
OtSc9HYc7seHgnqNcPRh4YnRe5SG/d0EOxZqbMqhHkV6Z9LJvGdn0yc9ErKe6/Urt/xnvAveyZkr
69Kg6qZ+BzZOzd9tOFSboat6t4YzNa/yrhrqJlRSDhgIBGCucYHjNjnXglJrU0PFzlo3e4wn/Zk4
oHWrkaqDMZlJPGBlFVMSn3nOMbvZIj6U1pBy0VcxHnS32qUjf1hLl/O3OMHO7F8wg5TMpN3kCEF1
uRAp/9k65te6JjS7dBuObd7Tc3co7Sn4YWQgjpLW3dXWrrFveR/X+3WqbwsGn3AR03fYvuJaCHXn
sczXtT2R0drPApCgn1evi3E/Vg7B6KZ+kswluaydBkqnrt7wYeF/P05lqvb9gzGXIswSokkLiCp6
nS6UVnykq+edtEPOLzYOdFKf/MmcOZ7TFsip7HNyjeTSptQO+nK8C0xPvlW9zbEnVlgNLH2eizp/
qAMMo3x2W4HvQj0M1/UQkQtIHl1lp4pqtEJ91y4zGFkJ+8rFlUE73+P17y/9Kinwy2F6UM77wODh
0YRQBHsRn0+EwE8cfPU+GPI1UeGWyR2iek2VNrp4tYg9E/FvXpVN7xtFOfFlezOS7OhSUHzT5heT
TNjYSgqoDQYnDpfrW+UUPwotAsIG+leHBQNltczJ0gFZaSY6lpRkbA8B33lWXS2fqyF+szl8gouX
8m6xaVRNx6W+I3cbZdyYntNxZTpZc9xdvpdNcN9PyfA5QaG+z4pzu6Sh7YHOzXX2Ruxrecps4Ggr
IwyEAooBqbO2hJiObb2MJ8S8RwcH6V2DRr7zi/Qjq5PygXlG+WCtCW1Wys42Rut+nssBhW3fwql9
MlRiHQKzoiU64zRlw4RaSvlBPVZzLeO2uVqDdSfyZYEwQgyyNeX0VOqcvmDuB0Np0CnLVV+6pKKG
QXs7k3Lww0qAdJ/XY31XU0whh7Z4FAPpy7//5CvG5FlJKcXff0dqYbwXZULtZzbUD+s2RV47a726
hogmloAfTOut0PHEN1/oN7fynH3ml9bNHCb6jAOAmFwv6v2UZF9eH8SoanQh+6tD2jterrqHGRcn
crovvjVpLfdL26unJmh/DomDi4p6RRjcG8zKhQiWgdg1eHOf5taTWFKeMXfBh2mG5ZDjMwqDdgNn
dWAWs3zfYxC99zkB3k+Y12TVLxgqxJetjHOvbZTUWDp7MQoHTjE5ZoGXaefEVBvGZUvofPtlNVfr
vvFTO7Qmd6uFgjACapkLlWsf/P7+b98GNxu+vFnS3jXwXDsFfUCOa4pwbQVmm2SlixaiZ3+BaQf6
5afI4MhhbngYRvC1dd/ADaftKA2h6tI/nuKlGDl6+57wj0OMnSpNjfRod3G2Y4hBbyMQOO7NHUte
GzGp1zittD52vrNcUT7UrtwuNS1J+Z12Y++xCSjpSRJa1xOoAlXWmPspn60XI1+4R2GC4SZx6MwA
ptzSBRHaDwtBR0+wl0d6oCLLS4b9XFGZlqVUbawbu9LAf+Rlhn7q+CNwQ40MWOfgfuxqcPBAO3eU
qX5CWHvvGVGcZ1ToPWfgGD8KlwjhsSC5tQxHZ6T72xvqA2Wq+YmWkchcEvPDzRYgbD9Gn58URXQ2
tU0B7XVlNx8b4AAQh178fhCvcF313u6tPCrtFkVxacxrY3s3E9/fvvKxiVUBFX1ZynNfDNljiZ1p
b6ckNefZ/oU/Kxfq5vRJcownxOi0au8Ko/smetlevKa23J0yml3mxPbF6igDgUV84t5Ppco8VxeL
tU53g779/WVAhr3FTEDvZPBVFUF+FxhWqJUbn/3VmveqnP40DiToZPDSn5PVRVnTqHNX9WnogX3Y
D3nGGCEmSO4waixFBWqeHkguS2N5b3T2fnY8g+w4nRtUbtUvMzgMpJF++kr48jSyHxfLrx65W8qn
itfA6PP1jueHHGCFXpFVBj2PUvE8Y4vZxkdhkBtQ7BHZbrZdHjHFAkl2bTKILJ+RlgmYi4qejMZ1
EHjnbY+dpXGJqTMJ0UCIezsKl74mr1Wp7qerunifpclI41v8lVfDfKNQ75ZyJaaWE9gAGcR7V08u
VhWm4XL1MccLhveBE+xpLgRi06ofGdLPJZlq+64qZ5Y6oEtm7Qx3NhvkmAbvA87CxwYyLFNR9SIN
cR1avgEjY57m5vVwJ5fV3yVDeSnUGjwrzPM4ChFHKnE1CC68xVm+XJOV3EI8dMV1MZJ38rDuJS3U
RSxJf11a4maGP7+2xdi8lk+jgBcrE8GePLrscJhg+ql/z5oS3Q/ghPeryPLhmOZSgYAHwMTa8H3x
6pEucvMn9OffVt/e8+HScEBTaJSYUFNVdmB6ezSXDkqMMIq9zywyyoQBlXRwzgUz5F0sl+wll1X2
0veUxZRMcueMycK4fMpczjTVANpKs6BhrVKvAeVuO9SN6Rszs2uTlsGRRJF5RgY6UwAnf1qiI8sl
je7s48cLaZHCaAV7MrIY8Tw58sVrpx+lXrqHpBFiz54MdvpbhvF+SIaZTDlWn9T4tpDhP/hGeqas
imNYOUWMZc9AZseIaCZvl0EVU8kkyA1wNDLmICSWx/XO8jdRx0fnaGvrt43nk+l5861oqfkeDbVH
nDtx9C1O1EYfXGctLm6mftuz++ynjOuV96tqODozDC53ytw6NWOlbwbD99DW4/cFwhAbCvQ3RVoK
32oE8I3KzhwJqDM9VvygZ2lW39ttLrAG8zc9656RHAE3c5mO00poj5Ucck52DjwFmqnJcnyHs7Fv
YYI6y2+v6Nggtq9aBe2A0J58cYZtw4Zxk6ft1xyiEvN+7hoNXUr1yC8Ss+BB29PbDPmLUUD1JfDY
HUuvNu6CrQm+yl6bZgM9W2UXcRleDivjcEjbjY5iXNaHqtdPy5T0+2ZJUX310B+6aWJbwVsb8ZQO
D+ztb+OYVUdUx0dVjvJCgnSnZsc+e8heIV1s6FVUPdfkSbo8AHUxSiOUsJku9uJSJIu/Dkj0YQGN
9kOJz5RW5KuFyUAmBqUdKwQG7UnxHKeuxzyxfKIsEXCy5ozcl4E4tTx5B2fL7m8HP6tjKKkDHDhs
CkIWDBRLQrocPrb2LeafmAuCW9X/rmQHRHrAy8D+dpmt/rVcyefjVaPRone7W58xoExAnoEt6XZ9
4/ZXkMN3Q7sGOPJGGtXsnkaRIH/9G2O3usC8iDoag/n3OKf6Di8wQ6zOnjEEl/KiGPMJFdQHS3ZA
cq2e9vXM3Nc9lxJaJO/M2ntt156zODOwPa0JwO5n7w1fRyhn1e0nG4/GpF8b/H47f22NS+krykqw
2dFslzzUdKccDIC+u9knal0P3njVcjSjxFvVvvH3pjf0L4uoIIUk7ZUmLYhAtDQwJlvWBxPHhchw
FzmLfStq2OkWDDcE0ZFNTKn1nv5e4+zFv72lZKxoY/XojyrVK1VcVr0JR/GudwCjB5nzDIxNHRMx
li9FWcCQtmGq2I7RhIZHD2rVGGvYZ8wE7YDGpsARzC2CRb18VPYYwBhDNU9W0755S3GKV/UxTX1/
W/vqe5NL7KnYZQ8yVvcFM5z7sWG0IvjbKbM233C38Igx9o2t4cVhyBo29VxyoDIOpKpTFOIUCCOs
3F1PscZTa7GmeZgT7gafQxIH4vGGLxclKKC8cBWspTmFJq5pQwn0GuMQUzcarV6NQTsrg3tOaP6U
/4qTdHkeEloKAEsk+1hZ/IyFQVFOTaQdKzDF0nMeQbs38T0EZ0YdL3EzOu8l+0AUN0txjSHkO62T
PW3WSI5NkuhUx6w55305CErRL30VozPTi8OcYvO1WvmIs1Murzhg3+g5rSJ845jH3MQI9ZpOe16w
Yutu/jHSoLnH/IglvZucmzFm7m4Zetz0QakPtuvghtKc3aqN0aN7XRzRDqB26UkcU481whisy2gP
+lgWAx41oz245dzRTLk9JeZEA5Vhkk2gG2YtX7u1Ln618jko60dLFtNzjRYeMg2OgVU4/Xl1PfM4
ZMoGts9T0vdGVMwxQKNKhRmVARTzuDX7eCwj1qT7IuvHsCRitU3LrwT6ZFRZRAStQvyWvfjQU1Ke
+mUbIGFyyTnnBUs7XgJAGYlsVUhhG2O3YbotIyM8rbInGrvmKBHWqxJWccHmdFvc4U/HKJeXFW63
xUO6Yx50pwwGHQwT0dtZeDKMTnhY1Fa6m6d7srJmgdM5pviwBMm2r3hqx2nA0jB2FwzqYmvhpgHs
V++rF4bkPPzmr1YbBF6q8RKPJq2MmX3GL0PbY8MTQ+ghPQ2N+zb4jQ4FR8jd1NYrgwj3F9EQjic+
u0LMNfc4+lDJ0lyEdTDYF6Oxr5jZRpzZO3UyR+c+mb6avKKhXExgRioU3eCbpay3jgPvEZLGo+Ew
gaxFeuqRlimIeaYeAzRTbiPsOO3bhOfuUGrrU/sSWmq8Wqj/A1+OLoG4o8DNdu2HMTNPS47gvBky
hNID7WVpiOn7BLmB+iiS6vuiMf3rUuF4TPxsfHEdKiQleGhccNlH7vC4wn0E/iFKkN3LfCddb76r
G4FqkL9hqOJMLoaKmw7UxWmwocpPlN0EkBi7MTjlnLAv6iJL1BDu1Dj8W1GHsq3IGS7Usy0e3E0x
vQfjaB9qsgqY+MNulb+0tihmK5uXCp/wgZW24tq3x+7ZHq0s+eUtyw9SDCYRGA5tGLR3lbuaYVw/
drJDr0hV+ug0GBJFb4RB5rMbuhg6rVpbiGBivGsN5exoC51F7t1sP1G7xvIhYZiZcS64ubRdJ0N3
oa0XVqB+ql1X7LAcqVOM1Lgb3B4JhLwPzpLWfim1qvdOHwj4Y3SzWol54j5q/zIcoKUBlY17LJRk
6i1Sms4cGHeCISpWpOome7+M2rWbr2LQnKiWVfFbh7vMXczDrErg1VVi0xxF+dVId9rJYIhSdwFp
FnKaeygD60HLllJy6r8KMcO0TyHEyiHZLu31MWCARFmufBkN0jaWiVSZLF+Kru3TJCk9FNgbCAik
TLg2QmqcpSRNfbZlZMldZ6y0rwdwRikGpVhR1z1UK5twkIduGAuJUAhto/oRJ+7ARb9QByauD60i
XVzIu9wYxHMjKvA69sArKrmE6TRxd3ZjU/Iti9+kmYaL4Mf1nPrzI6Jd+5Ai6bxaVZS0yfI2VH5z
iHUCinJqkhDoPyNSYwTNOQQPgraMk0RK2ekme/UBqppx+nv0+pGO8tqhQzqnqA+SzyKLPOLlmB/r
b3PprthB5pc13Wti6y/t4P2ZUTLOfmpEDBQLjKNcyVs4M5EuLY489SjOXUuUrC7yC+cUkFqD7Z4N
me9xrxT3XalCpymtF9Bn+YENEQJXTZoHQ858U4s9nYLBhTdf5B+GsrJI5VV8ZKFRTUHFXXrksNKc
mcDvXdMlecf+eVjT8WGuBwq4PQxtBqspBCI5HhgCUt69opBY8xd3R3rE6l/NNC73Nke9xCtidJIE
NsgCJLekwhgtbT1nHT16FTPCeAjikCPcI1jMy0yAhQgJLS0eZMnFeloxi1CxMyc7Ss5acerJzu7S
LtbnXIrvad0h2Nk5lKT6SZPHApPssLguLg7lVL92POTDSj98n2Eu8+3qRQ7NHd2RbJVzUTAVTGxY
MKYTJXZ2lXAGpxnKadNTrqtwmw7u+GJWGSRgHB+cLdz2VqwUTwhOOOVQoX9I7GVpl9yNPtir6d0J
XKaGcYYWw5CeQCa9Put0XrX40edFdyjh+S8Fp2J7Vv1xXYk04wpjkFgFkZ/FP3hETgnHEhbenMjk
ZO0z2gDJ8wLEAsFGu6jrPDq9m16H2dfnbA2O0PHFKWltYl40QuOti+YE7TenQ/F+NGGxmJn1SA6Z
pHG6953NlJl6H1PLvoqgTJFRFV9gdr0JSnRDatK5X5J45Iykt231ZBaq2FNH9t5O9yNcEAoavT/Q
2781a46MoCUi8ZnUB6HMUhgYGwNgpG3gksPTOe3hfxybG6HDnNZtBAvECkyQdDq8lJnPMaWoznR+
2eUgT2nCPTBzx7AeUgw7vRsZ0qLoopJ9ZNf8n4Mt1p2HF2JwE/Npsuwz5c4OAeaTDwOX3u9PRUxw
19lkyauqP8YMZkArLQZ33RTYUQcQM8uVvbeF90GS/Wfsx/rQETDD9kNSA3/bZ+K3DrcVk/yfgkZZ
BNnVxil/tJPmtRjd8sSR4KvEYxVNtuzCIfPvqQn76hJM+50ZHxzhfBU/XUc/Feynpp2hvongt06s
Z0xmyI2F/7kAKkWko2yRtXAZMTE2dfyjHzDvMzQKEwWi0VKKLGvFVUcxyI6tcuK7KgmSNOhtdQ/v
iHpLZ/Rx+VER1MbE0lDTaW1JGBUtDVIp+ph6V6qzwsaJWWpKcUgyj45vE8hEaUxXxsM+thX97DjX
uPWqiEMi113kVG3nxWGWqG9lvX6YCYUNHqp52o0Hj6eMfefHhFd3hw0w5fxsslC0ZITi4Glo/T/D
NImoz5sLR1Bnb5SWGwWvfUZFNDcSZWYdHeLBbUombMW0Ezo4wDpV3pqMjKqxzr+R7s4FjfM8GfI3
hvnN0AdeQbfqmNGAtHcHfqE83ksyBuhmijZArURioHo1ZX/MsS+gay90tly9Jn80xq6CfejAsxid
n3z+N4W/YyF6mWACcdBSd66muCWOvU9uve8DF17l8qQ1s26jZGggPNPXPW3F99W9IH3BnlcM4RwE
5IMMyl4MuIAx5Gi+2ARKtUevX63hRmEvbQsQdzAU8z4I+1NpeOKu9xEncKrhbdDHNQEN52B8GjQP
UJwjWFqzaI6uQ8zWLrBDtiY4SiZZu8ZdUSkwb+xrO3grOvEnWPFMevGJaRqHiw7ylguc0BmsY2PH
E+OORAPhrm412dzTWD6POUjtCQ7YLs+GmHokA1Yu9NxwsTHHqODJpC3SNOnKoNK64N5IHhljSMi3
UO5jp14O7ghnvK9QMuepPWEiLHcjGVEiiGgkaTWeqAnjm1DE5cq9sUoAfEFV0zKIaSpxmR5kGL2Z
w+N55WCt+auvPAmaGWTbeE+rwYUuHng8Jz1wv82fyxnXVp5/CeTOjr6U3aAnKEXbt9NQ11k/1NX4
rCbxp5L5V1ABd9FufsimjnCr1D9lAGRhpFqkltxwPMP5zlE5wZ5s1zv8vftxC/O2Pn8LwswH6jne
AgruKdcclvpTMsTQwVbICVFrWenkaioOIw6D2D0PGLtxiYEvZgppB9ydpaHpD24efTyA2F47erlp
jF29DNaX82TlfERzOkMhQxkdC80XEsb76AavwdzdnJYfAQjcc1Yhby65m+zNJPnO+OTZzwJ6kcbi
yTMJMjTKkieIcbe2mcdoVeiAZdMdBsWXt43ghaszd9xlwZ/Qv/VT8C2dtu+SYlR8wv4uzZZ9JumM
THqyKID75Ow8NqBh4FvnYSfLC41CyFv8gB2QdryX4BPTTEWjriYOFkPIiW66NfNRlxxxRigcRK0D
mofvhRG8MvY+0RXjNHPYLepcFWhoGUXsuINnFZLKfCuM7Klv7fvOUB8p7gpiOeNdorhNOwU52cax
n43Rak99gxpELAgMFMKLm/R341Dnt9Rsr1S+RYnfdzfQ1bOhjFtjqPpe4ji5b6/5wjst/eUbwY46
pMqJrTFLKP7TgXVzPXXUXZc9uedyS70E42YfS2BglX7xuyU78sgr/8sCMx7SHv5VuxYVdoFzqpZy
CvHUlLiTJHcbn0amjX+tZ1jOhNYl7uYv+OspZO6WSM1oR4NM+7PnleOlN+UXg51vSij7wIy4/VaC
HuCiUe9IG8tTmzsw/zkp7P08xkkzBK9ty3nO8omAmXFuYq8Dc1lZKrmsM5f6tRM7z+H+bjMIKAYb
SXks/JPxBB3R5FbvRAQglwgvkX8YWyluARq24RKf1H58I+LpRwzTgLxIiNMNsltqTf2tH/zz4KOP
l18jmdAjUyz3dstzUUXd0jmgX+I2VHL4zc+hfcCAoPe6kusVlW3rz5Uy8psWLos1I6Uou/TDNKaN
kYFIcPY45iu1PW6YwFTJ4N2z+ywUVGLuddwWx5If2b7AVq0T9RsE5sGoxY/JQk/WaygabJplfDP/
KHDZpOMJTWvJJ6A/sjm9zPE7hPYDQ/yILCg3ngm+cEmlRtcsNPdQ21vr4SoV8zhIfpe0sX8Oazqg
an36JE92nINZD72wmagUxm7GEdL86RaQILg2Q+6fUwYxt8xw34yeiXhfwdIuaRznNQGTYyR/3K6/
EeHJ9ppeaSLRH9Zk9zi4iRcwf2Z7ovuTkP01sdx3FgebOTNjq6C+ZfRsHhfO5hQoKaxDQ4JV3fwT
2G+0vP1xSMLs/bjavsubxetTYLe24VEH1cEp89BZyRVnmvJEKw92roddMe4PhjQ3/b2ITOWzRym0
QIcBkbFE/vgy/AgCBmUrhvVDDDOAG/E0nloG1HhfsmtHCDiirsDfglNF2E3GqzOk3Wlsp+fe9JPL
ILoPLuXpLY39hvhse5dOVJFNnOzP+B3EvzF3HruRM2GWfSI2aCPIbRqmT6Uy5TeEVIbeM+ievg8L
3WjMLAaYzWA2Quk3kiqVDHO/e8991rt6n8xO8gXMlp3h7yQRwLLINh6u0tp9TKnIjuRayoXEgpmT
OeLceklGmpDfns4fGiIQ9y5gSpu046NFHDzPmv1p6KwkCUOljeLusaamLDmPPa5Vh4u/bzkUpnk2
RVRDYDKzq2ntolZrZZR27AujbLcDoz2M1NX8Ygb2l42xAJwVpzXAuBZratYSqHOmTVWmx9yOtYs9
HKlXPPe8v05dMZunzqI2VxrzThalJJZfRc84xVcp6B2fp4193jPytaEnwd1uvjzgAY/OKbK109pv
hlUMJ3xupR9jtUYU0uA/ioW6OpnXgETK2swax0+TFvd2t8j2UkRH8lz7yhz2uR2pL+xxVNoLGsfN
KWZnHnN6pd1ppG25YDWnTG1XOwV+mwCWRKf+UBduXcNJbvTl+UVRYarBzY+B2hKoqCPDjzqMkM0M
Sd2rLWpnjSHxDQSkdRzP/QEuk7kxwAH35SJqZ5mz08v00uXp2pwGdU28srvBYF6MCUyOS6C1RZ+J
vZSjzbCIE0hmfhCW5i6SjmtpJt3ZYQ7VVa52Rvb4atLMRAl1iVZA+A5BbrUfM0+qi0INFGa4FjrO
4hSR13F4RHPvYCdZ81XRt7crPVJibhsNL0WG8UZZWxoYXgvd+TUH7sTtKXkDyA3+lUDPGk3e2RR6
2+3YjnkeRwryinCanzsU7JUdiupkzxMFwrPZE6HzpO8StFrBxgqviQ0tgp7p/UywdhfMdYx4ak4r
jl3DC770cySG3xpFsntdMfUyRts7Jg4sYaaL1A90HN9WKdmYjRWwuVac7zdZjpbcSXYTPNaQJrBF
bLOIkXcxroM0C1/YsKrnfqo3M0jdl3H2h877rUVZ5odzCIFVjPYBiChDkcntN3Vua++4p55I4i+c
X6adVmn6Vje1u6xuJnKPEZXPs9wJKXIfNbpelcE0cdutp7WucapOvPpRlL3BVZKL9tzBUqRBZtW3
oe8V9bbOkuCQqtRetfVMD7Ch33LbCy910DAvrzzaJyftycLt+qp5uNUE6OJWldazqdfXibejLxjo
rU3SM1SYltQbAR8+VnRRtnFUHxNWyZXejeKAP5puZhZLr9FOrgycg6e0eznR5jSq/mDrTX6Ie9Ey
26EznDYznARp+yZHGaxoUyufPPqOdUOWb03xjEB81UWVMSY644Gbv7FzH6UXKAIL4KwKu0fDbrkB
BHaucWKJ3xMs6NsG+wwzZIY7PMf+kI/THUQHZ2BynKz/5q53QtyeDOSWw3sDY8Pel8iQnkppgte4
tc/85xWAA/YaUZXinAr4Ax6XjbtI9ZfQ8frdQO+JAiohl1GyfVFOd/B0PGbMN/O9VWUZ9E3Go9ky
1u8E1qIo+uinLHgiyMvFqzSxw7fQFsaS62Jt0kVSBSkomUlts0LwutZgltoYQgq5RN5/3A9iq9RX
0kiyQyQNrn0Fcq9ji/OQwbOL6NeQFTpKlDP3kyEXXiAVYyFBSlQW7xe7tvdGlZ2sbMqu7khgVtUT
NZNavSEfltAqwI26ybFAOAq7QmdOh67JnH0McuLaBvZrrAAjx9VxLuYGBC+LvwufUreGJ5VPmLSj
9DetWvmm1sWJiRpglNBFkU+qpSqYD9EcP0qbnaXFpsBujqPxIxj68MgIB9vtEBw4nIfPZT7/sRxJ
5qiIPqM6f+/z2D3P5bT0i8Zny7a+ZNMEH92E9meHxiEkKrUN51iAIsJawiZGXrCLoMq43gsiNN73
Zq52auYQ6TRctWNVNVeXyx99rsPJgA9ikq54gun0kypRPWfiq+o7clrRyMUyosdDRcg5FU3DlGgF
t753z8IctEOt10/VjOgb6DiJ+jbZNO5AlEfyeORQ113GwdCWgkMyd9HGG/XEB7TPxAmjDVpcqa1m
ZnLXYr6nUlivkO0xr9csXbX+VGfZq2aV83E225dajO2u6voWnxzcFtpmsol3kI1cRqU052Iclu47
Id5sY1ViXXmhupnR0rT609T1/AgmkvPZTKuZYBFhgkefCYLQyU3E1WnKcK+Iw4R6lj4Rt8JEvfyp
KEz9auYMBZz0yhh7YJTWyy3ltj7GNgm5RnbHKaTAmrWFVESmhp3UVHdmGDZvosbtVvNg0pUzVNYm
SiAEcsmbn62ThQ2b4uDo9d+HQmAhiEY/GAfrouYPrYrmTyyR9T4bwdcpw3VWeL68rfJS+Wz2prGt
DUYm/z61cnJXIoh+L/EdA1fHVz+OCAQJbQ9sbQUUghQMrmgeBl6ItZGzYrsmk5e59I6olsUjjuaX
rHHLhwRgHAbO+ILDtdgJI++p9Wnzp6or/xrBLmeDplNHzX6mY+ZL+IlLiwLYKJD5/s/MvPkhnCy9
zLH11SfQRTDoMG9w9h1L6VnStHGJ4VhuRhnfcFzRiqKspQqFQZLu9E+waZ4Cl19fpIr+ruby1jS1
2BurjWfpkc83x5lUhN1G0JVwLCJcHtJtaHXncHwm1SkBrdTNOl6CBjaP4zrIjP6IgzR40sgzGxPT
i/5hy6A9R27CO7Ck87OnrntVV81PKRDXm4ycUqbADFvyaEm2M/IswdYSs3WnevxQ6c1PEOpfdr4U
Pc3MlY2oKZnAo4EA2vETIclwiELS1RUH+IzD9YhmwsbbvYdm3lBw3pCb4MKK/hb6NeFAlim0klp/
swp6tAeIknCjEIKMBudkGtoGzkX6oTSDWT4yQN/OYm11qFdR3n5NpJU2XOUZf9QaZwDRy1OOOeog
MovijorAMak2oOL2zxy15qXV1LR6T9ezLoxtUVXdSQ0knl2snBFXbRR5S7bwZwadoF3MHixrVN2S
rMCJm/+pZXk8t2Sl11XFat0bDeqB9+45RnYOyQ2286ROEGjIlJjNWF4BUpf+PKgEroKDDzEzxttk
Gr+swh0PVsumgc/krInuFk9MzVOX0T+uTKZWDMMoVs6NpwiDrN6JRxnAry0GNW0rpb+HgZgOUuAj
XA4qk97zwcZu1I70rErRITUN4N4o4z72rldswq48WAx1fOIfus/wghxolMPYqmR4aIXmbGVgkr51
NMLTDrqPZpOOz1V+6NBqK1eWD4Jm+BjLYR+PXIbMwUkv9qc79LQXwvba9VzN6aL67w+hpxVbdAhr
3dqfxZiad5SA4siSSr0QzbXXsD4ZzBeOsWm+V+pqORwCwoZim4H/pSU7As8s3fat8DGISb+siUMi
dO1EP43UGBYQKUTmHJrlTaMHQfLWhOMHlsNDoeKO84vMmS9TUx1Atq8DJ/ObnJW5NtxzZS1RQLiq
zZC225ZB0ymqIeQRmsafYeiWX5ecaMfWcK+NmiZMT3a74RxP+Y47EaPs87XgTrnpyKzzblvKHtqN
vEMd4/g1l+yWRfzHaQP0jqk/lYsFoydNw6WnRdBoehI3+qQQgxmkHButZxwQY9BeT8PsruXyXpJ0
4J6n0jCYk8xe5BNaRjGPRENf2/QrpCztaNmYsBoejeO/T//9CXDip2pJB//PPyr78E8xtdiicjEc
Y6u5if4zxPh0mIFzb62y2bdaj9wwDz54L4avQRtvSU9VGKl6PxkM+eyU0g/apHjKIjiFYrDzh0pN
bvwOrjySTojGM+dHYycSlIpMP5cFQau2bl4rLwn2xAjsddCTJWjkhwyYBzC4POdBnxydeKDDEF89
Cf2cPjFMTQiZrGoJQm7k6GvwJC9Z4bqsxQSWE1X+YI2osSob1ZPGO7zSEyqKBswe5C55J1MuA4Jj
yjkAuOZOh/1Ay50ZHEZCyNuiDWlZL+3yntBCfu+b+q8Mw/fE0DpfOGPOATGWN6v6NVhLpKDl+MGa
weG/jXHRVm+WsRzowHrx+6jGVccppsFbqonLzFnv1CWhuUgw3oYp9ZPbQtDS8ky/xQw0zlOLhhyA
lfJIZtjsTT7ScLWaVfzLdDgh1bP1YTvmzlbhfEHr9XNdHXGRhXgT+Bq1rA8euwyXWep+mrZ0tilO
j2c3HkJfB/KxJCOtdZITItYb4wKLK3tXuY4FhRiY1ZEFBxm4NuFz0VMlnGvvsMR2FSXB0bgd8BTj
VpubYz1RXo1f4RAG1EIqDMP3tG5fePn6Ne5P+6TKzGUFwukbzu+6k+efmasnh5wK6q1HHP3c6VCX
nfEiuVfToql355mq6beKkV1fyHhtm4x35k7XUR1Nk7NSFN56pvWsImNwYsb/G5kF8rmHDz00WGBh
juZXCJmzb+bIrnWQ4aLPHrQiaUR/vcPoRtkzWHvjFUMeiWBmbd6Qwa4jqVFP80sZ5r+SnDYCzjLQ
H9vujfqM77mGlMn57jRBmNk0pLjv6Bkdies/eq/GTQ9BZD8aNiaUaR7vBnJyjEB5RntWezz6LPAg
Pk5GcOtG74e6lvjZq3/FPf4VxTbl17X23ExfUatXmM5FvZfetWtwVsuGAXAwuNraI6P3jnTmbBhh
1sAT1fd002psjEu148Ck+MBvkQIKx/0aBaNYxNe1lGF2FZ75gZeGdsRHDZVu21pKrLMWM/s0BOeK
fDR8D+3ZpsPo1qRcSrSGJ0vDyTTmdRmuK9HieoqJfGrzdWhh8GlK+6osSg0cUaH31iF4NFdlvmFU
2qU2spS9KaaLAu/4xhF58JxwgVjZdK37qgDQoMFcu9l4IHJDM9i4+M3WivdaweljP41ORDymfWmG
WTw7aNwHFOgS63Yj1nFRfHOb2SPBFiS2540u6ukKpnIz6ko94VrN/Tx1242lpdFdznG4JXSV7Jgf
5Mqe35Gtmb/bSHNDHOhY0Ki4doi3w7DOLqE2NmhrTN9obmKMWmkejlz4gZ6bSm5RUvzgCtvrDi4Z
1TT3CIzCrjc/6Z2Rvj67zttk2ZfOK7HFM5l4GtiAQphO+7qJusPgcuwtcb7mM/WpnOL/ZkLOjyh2
Zuj/9bDriz7ZJ6yvbIJ8BbNVKPxatIbNOW+ncO4OjiOvcTQkFyzO6SVyneRilwUvRM0KqrTwT6SZ
8mha9Ahx+1yzeJRrVyMmNobTZw0h4T5bdrxrKt7N/z6FOGXtQs5ja0IETB94tVdYP6mRJzh6Vy5l
iJn9ZFNUWMVkTe6NdPPTv08katRZ9kuTKiCcGejAEl42qGOa5myjjYypcWbgrEdgtjdGwOmavQL9
NDe4bpvUtSK24iM0AX4jS6/MRLmnsdLgPS4fIiecVzSUvXApQIrCnbozlcnYZj4QNzHurSPVI6ve
2KGnNfwHuWOTSl8MBuUHAJT5mjt7dRad/bdiVkMNC31MRf8YtNC941BtNXwLFrDFncjr+hEl+nQR
Q3FPHK84W331Xea40JCvugjzgxky4B2pKhtM5BTh0MIIQtVLMdR6efUrSVR9ipNtMFJbaAEcobkG
U1Q5eH9kt2DcQvo18LFggrHuExDnk+J3vjVG76QPDG+qMQFbn6N/mWP90LSeS20T+20l/hpugw6X
f0eWC4KmKUbfltW+I63I6aAA6UG1W5ZI7s947QksI2fTrLKxDWM4sgYAJ4u8fK9FRPRG67EsafTv
ASUeOnH2AtxKssrJWszTp11+hzH/Q6vF3UsVRP02dktvhSuYbVVT8g4sCIqqk55ctU3mxjtaNbKe
6YX6tqorBn1OzWGP6MS2EBYMxkEP/SlQLna3dCOLqj6XETYa4F7pbvaMEpNRmx37oLprlnvqJxDB
VsamVOTWzDXKyTZ2or0HlrtYgiGkeyjQq4gyIK5kufuRcOlbTzoLGC8WV+oSpQk/AheKbwtr0TsR
3YLr6xde+vJNp3GP3qhx5za5e2tICe80m3c38Gb71cvG2whaZ60NLvqUEzk3xzY33OHze+r+0grp
PVwrpJBMDOPp36f5nBF5SLExiriqN/FyGeS0UT0a4c/sr8QhwgJ3vvXS9FzAmpDxYyRgI8SN95IO
Qh0NhpHsyeNFm3G+RxVpnSyn7a/oqTgVzLtwjGnFbdw2RRP87npOjXUSO+dwHn5AHbtrsiRHo7QM
io6YoGbdDaYgWM+Wrblz17gUrGOf9t1WNdLcOHPSnuteAQh1hn6Nc8G9keceV1Zd+bIr2odLoV2Q
hRppCw7VITM6PyRZw7iy6TZaxsipSxN+qMyuPlKTgEPt0amYtfMPkn+IjDXtlRMzNonVIQOItc4k
P5OaTox9d3SXNNeYVV3a8fCoMMqsKghm6xRwymqxSKIlOXg+53pvjvi6TCszNtWiJ6pqsMmkOPa5
VXq2HxSNCnnXIsC4s7+wBkaQR4EZyJOxdaqxubaDUle8ah+5zKbdEHMlQDGDYU2ZN96XS+YYr2Xo
UAEYYrtO0JSamgmkhdqlZt14jt1AgFW0kgNuxZmhGl5ymCOFblLUO0yQ2qW5hgbdrguXi7A+5DiC
ImufZ3P2mHtuObGsXzom9TbLxi6quWa3dowxX2/vjtYc2bFx2lgJOCydiz7+0rIrUxoJeeKpdM43
si8wGIVM8UrX6v1UuUREa+H4WRDsAlc9QV/odm1s3eOaOwanoh8HbKovvLDwrTb7NLucU6xE1fN6
jQxYsjen9G9uJM1F9jB5uionGhykHS1VNsvHMq6bATFb4asV5tIvAv2uO2aMATl7xYOFh3AhU6RN
udeSOnhxM7VrJw1YXJ790QEM49Ps9mleM8bhoALYdhlTALvAEtz34CMIedp4mhiZ7gPVt5uITO2a
SPOCxDO3wZTN8NNN8zx+uYY2shQApmlV3287rXoq7MoDEGfrK0F9pReKzE+L4dXihX3KAAEdItf4
qgIPjKzomMHFyUaFyUdQuI4PnIjaPu4e3CsYkGAsfsLVqW1UqvErn4kvQSQjoGO/tppF3rmNDszv
ujUe4qVub1BnjvUbs+/Lr2DgV7o0k851Hu65U8RCletCmCFhuHalSHxdBq/LVh1pBcpRddJ1Vbnz
XNkesXd8Y4jKOZrFDXMa8Q0CGuJlz8PLEWnP4dJdh16Q/MAm2SY55WyUomggg2dzMxULWYWkzVsW
GQwVakv/GqHxJMYyB205qSUwgvdE3j4CdStNNb+qKf9bZjFvQcTdHWZYLPSOd0tUjrCfYL1zFVWm
0nG3ZGZ9vdUDamXdZw1K1qGLsRAXDF5uLhJfUmjuXqWorNBYdq4c74KB0MrojVc2Y0aVFEEC+NL5
bXbaOhvR0PtRUcZeDtPezMczSXCsBWLeh2AMcYD3TP4gltNnyiXKAA230qJx35l2uq5C581RzVk3
2ILhTd07NCoexd5ciZ7nVNfCm2ic2reIp+SUR69xi3+OnVFv+iRj0SgSbz2+2jZt99mQMQ9ZVFwS
Rkeu5+ZZau5MvoHnPIw1h26gYO0EMZemvD6aWuXSnibo9Aa/vu4DnlFPatNpiCuwYG0RYlArzrNw
4M7k/Vsmw3sW9um36P+qLjLfC0fil0qtlTDGRUXQ6Dq30gpWNQBXxlN8Z5leRYz5S+rWeBS42wlD
f5lZ3nw6mo1LQhfhxcT8utIKpolFkhDaKGzEOy5pzxajIG7ZVBxkZVTtQ4LgfpEDpBGTqtax1c1r
bsBdINMLXLAlKfni4RLZlxaHigK8667o8F05MSNFl/sUjsed2T2aIaEQMJYeisZwM63OuGZTektq
s+Dw7eUvHCn9vDbivaOgnDt2hA03b5uDXeWXBJD5b2So7yIZX4c6Qekq+uFsw9xcg0lhu5Ik0QDO
SyHkir2nWKF7IymDKeRSoOm71g2D7WS1j6ly0Q8m9FrGBOs0gRBnM0Q0O/1CPdB311tvcMLzjWJ6
OrTn1HqyDShWsekx6mJ6pMsGcYBMxksaS/RIPOKRlpa+F2U9ZfQCBGJv+H2eexfs0hmKsqH3qDoG
vlqiUcMNEPq2hN1IpP2Ztj954mBhr3P2SjzRuNJMd35JIse91xgaLTvFxx9WT3Ctpzup0k/sV5Kl
mXMYjDSxiociPNsWli3QjtUmBwR26mXb+F4KZSqO3v/9XCKyQlAqoKmzsG33hMZSajrNPXZosQti
rn2FW+Cjhc5FXHxwgg0UgnjthV0If6zipOOMr2PnnRvdvJsdzre0Ii9Sth9iiatXhPnx9eu/6yVO
282iWtlj3R0CW52KyjB2ntnQ20eDjdl7tu/Y6haOcXL594GIerAZlWwf5qmsjWbpM8x2ivIJDOtB
91xOprYhr0M/aEyWZjCm6OA1UBvm3r5Mrss7wLC0a+oWv/S+mk66zB9AszOyNvlR2rwfRnRNmhj4
Lmlc4oGFQNx3rnnJvQz0fBOfyasYT4I30mWyvIcenBRJgmPOX16izOVB6R61ZjSfe055ZkbtOIci
vFTY4yXpzc2YGTMTdc1cM9AjujL0TDCxEa6DcV5oek67SYdCbJypRtl387WCp+8bQribFoRfJYZX
MdsaU0qGQg5T4wuhdziWnPTr6qGNcX4vsYi/RlQd4Vrbll5es6a65QV5fSuTiGYgio6JJPC4knBc
5u0Zlzi72bQF7kfHAM+bYsp1alxMc/cKoUOhdnCdTjtv3I8mYFoT32TQXceiUJ9lCq7LKNJbNE6l
b2he+8Y/cOwCtkZWfDScbrYjKj46tIr2WmMzoVpGID1Im42RlfZzKxkjtXVibMsYvjOIVo73TWAy
BsD2UKeab+Lc2ptdzcGkXhoGoulcBVmyryf3lifWeMolQaMxWS4P4CR8FsQzxx2DU3Ck9pbd/Knq
FvFuscFF0yILk6re992e4wyJkXLau64wz2F9CwAp7ixOuJsIPIIZFOFpCbgJPU5Pff9uj1lydivv
R6ub8EI4jpSq0Dg5TIutUaciAw0+QvSa8HjnFTxcz36usfXhf4mMfWs5m3wJ/v/7ME1obHTIFIcS
GpGPsMl5JAH1jqcWDJurLJpDO4jFBZo+g/+1XdzmEnNvtSBw3RLeRpCH+SnJ5hfKExguBOW8qUyT
XFLuPXuTYTFHwpk21XBfSdv9GpA/V4M2ts/JmPMB4gRJyOFFl79mKx+fx9IG8ZbZx6ricCNFRlix
am3f6xp3Z3RBuCOos/PiPHkrLe03VL9jp6fwvDTiq2mw9EKXc3SuBSUafda9TKVmnLwKV24aBPOn
1cMqcNKavaYZ7rbJU4z7Ff/f1vHi8LcpWm6aemKwkCZ8vRGTN2Z3QT8qZiIQNt9BMgePLMBgnnQ7
pqL2gcnZp2p4i5cA+N+ClEKKnnMFZaUdUdGoesQsnnkBfKDV5pNFlt6jf2BNntC66vYfz3aqByyr
d8dCyIt6rD8AFqzsakTVTw61IwnfG/gJCzRGQGaCawutoHgh4SZ4L9ZQj93qWaur82TD5wLVsLbk
zGbk5f16SrqUQUWir+YCtYqFt9/oeSL3c1qcyK/YNCksDMeZVvUgyeWuK5alFpcQaTKOmkGnqkdI
v0vY/XhW57CKGAT+rGRD8K/6bariwxVvLW5WXyurn7qAj1vYgi2VfWxowlViVO0x5Anc59TlqMj7
0xbylUlDucMCEmP/8PRTPNu3sFYgKDLvCUIWiT5dfHaTXuwlnTzkL7R+pfWDOCmBgSupn4S5yUPP
QrWU3dYhW+/HzVKa7uAeZxqWHOQ8kRJ0DcY1NJcXVohToxm+a6FIFsAU3Cf5dzKb3Rld8uq4QXku
CMG15Iw30+A9IO9uSCWhw/bxsxWMWyzzwT4EidkxHed5jHgFpnBH/lFwcK8qis1qFx9Khvc/mPDe
2Aw62g7OSlFaBB36yDkQyHikNiwLUhJ5YCOE5+FTOtbEr5uYtpPU7n09rJ/tSqcAhvMVf930U880
JsRB+RKhBR/GFpRhFVJlVqXTBe7LklrBtWfHpbs3MTZOYsHl1S0tntigObt2exK4+2F+q+g/XU74
nRs9BRqjRnOywSPXrreueucEU3jmmEKn6KiRFmBO2cHCdt7bWPsVcP0+dXLrWuax73RkhgpkrqcU
iAumN1kYRMewlTh3CgytYWKWhwmmxSA5ENstz5Cra8POc6aMfSezWMZBaaN23MsEhq20myuB3uLM
D3QIMNkMgQE0hbFoj06+msqhfAsTbzM15g1qY88YkL7PnOEbKAYLvPCUkz/lnluJ6stttBgHexTv
4rGgqgoa5FwrvC2kKBD8X/8h1P6fdbT9fwgbMyzHpYX2/1A28d1M3wVlrn8o7wC0Qtn3f/0//4Ua
kzRJSMN2uN86NKTpfLX/6piw/8MWltB1g2/h4Rfm3/wPa4wqCWBjhm6CezZ1eGf/zRqT/yHoReBf
mYb+D132f1E0YUj3f4WaS/Q907PoLJQW8HKMjP8b1Dw1zMhM06jYxbr5Wo0Ajge1191ueCljqJsZ
oJjdwASHG8ix6yHv5HOBcI7zrlwseJJrg4VfN3A+zLKrX0fzPOPYaxfrHvzUL6IeGnYW6BKLvW/C
5ycWw18Oh3YxAMLixQcPAHIfyvBFn5J8C0gP8X6xDlICoK4tbkLagS48Ss6uaQzgHCAdGRKYi1sB
AvhiR4T5kfjuYlGsF7Nip+OvGqPS8IcMfouYmwlU/VhsEDvy7TC6bE5YH1v1Bzvawq7HFNmSYcTR
KhAqBXKXGGEOpZpt+sXYW5jLnXlDdK79xlLDclbi326bO0MB/ViVWAh7Rvk7Vol8NYgPja/+3jX0
WTN1xAFpFJheKNfKMkuysHnj0e3Ct1ZfLu5gnZrXtjJfMoW2C1PmZZA86/hqAGlIBUjepge+EbcA
/3ddPwU1CxkGyidTbCLiNST0v/smbFYt/EtU6PKYlnKEIdNizUulz9f4a09Bu8LfuW1remr1GGRv
BaKeXiNmv+l7DnV5o2m2xUQDhsJ41Cxn3nEcd1fMPKBZfXjY3QoPLY8k9Ca3vMr3KtmsqEz6MBiC
Jpl5xu7ACJpqAl4rnA1hRdAmMHnd03dBQx7OngGWPVyf9WBbuEjA/QzcIB0mNRnxYL8RzXrU4q+p
Jyg69hQHeU+GU4VHu1F/ArrjN3xv9mZ0BI5Kyao1aILqQ+0X46cDGvB5nHRgFMuEjJ4qzDbGS5zc
+Iv/EEJ+L/GSHjSbQnYXn0Yo7Y2ECAS4C8Kvo3vUlYJhXdnFQi6CkDrGZ/DkmA0TBtgNSBpTUSyA
qincGfZpvG7iYTpJM34KoQVCTHFfOjv9FFj3SE6TNLWT321gJk+Jan7bf+ELFIzsV06q0zkh9e3U
GKcKtvXK6qjvDOgcX7VMbNdYLgy3e0pk/d3H8XMce4dsTuaj4iIQcLnmE3utEyLceiQ2wbh0fwt+
cwMvP3RbBKCVU1fJhsFQtQpSKh0qdow5rq+aBQi5FWo3Zf0qsgBx9Lp9s0L1DAeXFOqsbcY6i55t
vJ9uYP8auow+GS2j0zx2tpVrHsEQYQRLgmkTdLbfeIzHg15/GcMef878OsTODRZUs8Lp+sQ9J1p7
RAWKkcepz74GoLBH/HPpStd54NomuSUW4rOtiWePyofecf9mQXzJQsY+HjezjLWE5DT6Br75geMp
KbialjYDhTVIq7/2oNpXwD9/aFBtXwX0LH62+KYFRbMrgdPCcVfDtdUY/BedDHypCDAljXqxUFa3
wczZPY5JE8AUMsgAcLYzdY522Svzkuoy6DLZ9eq7UmUJWK9mlkuWH8dGc0kr3dey4HkK+uwwRxNm
xGJYahjwVhNWvYjQ4fo7RJ7fJ9Grzbv+1rjq3uLhO9Oph4l/Kju/7XHpaxQphAslTpVqr2rSV4Ap
21PfkBGrCaZsbajuxxoLPHaj7gWEHDGn4ZNrVvBep+HzZNSPNM8w5s2dHxvatEGXFkdvgnkCmfAd
S8yB83eC1Vrol4GL+WV0zD9heet5LPzY1gBAVvLF1su3Nohupkn7cCiRh0KZ6Vs0FdoLyxFcl+O5
q8DI9R1Me5h9Up1z/ipnKCEE1qaRa73bdDvSAcVqxBXlw9kA3K1cm/twpY6C0G9WA9EY8egh89fg
Ttj8nkZDPzXN9PCyUJ3a4sZFTWJlboitNiQDMmekM9AMtq4WWadodHsOcNoqCtJ6N1S30FmaiQZa
f8MQyThGqm5C9o80wr6hZigLJqLOsWyZPNoCQ0Ln/Jh29sKl9wMxXd/1KPRrFOZHfVUD5KxK1+pV
7tgfg0rv8BA5QLco99ivgbl6H12CvUr3Tk01EC3iRr8qyRhCU46Y5GO50yOpQIXVPx17wbpFBTNn
8trF8o0VaohMqMIL0LYwux/d4Fp6WMWHPvhJkWXXNlUQMBrcv4n4ajtim0Amx1VOkr60MI0Uk6Vv
F4cbq1y1ZSucV9DV3kwnq3dqslgcmTBqsgnXaqj+Non6ix+KeeHhP3k7k+XIlTS9vov2KMPkGMyk
XgRinhjBmdzAkplMzJNjxtP3cbbK1NUymUkbbVh17daQlwwC7v//nfPVqJIQwRQf2MqfyiRC4S0W
JqBIn1qj8Vbl3N95NLUbVNh8f8VfUdgjt+vofZqNJ0488iAn8RKRPOPv1k+88VDacLdm3tRFH5iB
WafXzjavGV+S1wlm/51Z98Khs1OAD6LJIt0WzLMDu/7l6dUbE+Nfde00HBls1AYLxpOzMZW3Et6F
7tBdpcREzTgvu7lpnlrjNMYF6+N34lDXkLxzO+T4RBsiF24peER37l87Ij8Du8OrQTb3yALIiTJO
uDHZ15yVzwqpHm1ZBimi1kCmxF4YBxFrWn3k56Hlk+Kju2XXTyuZDq9I2X+Tdr0XordpVMmzde7k
QSu5NQ90rgRI+YCU8NrANVhbkrshy2n51mlMhaZf6Lg6TDAsaYyWaNZQDw+kHgjfkmMNCK+980Qz
t57hsp7oZCB7LvAmgz/VDqU6FzrIPz2b1zZjYcgMuF1KUr9EEXhliYHMnU90LN0bSwDCxd0uib9D
EoF8y2asgLz5OyoDdgx1iDE10Fc6qPbQUsPVT90Zb/06oW91lRjlj0BhYiTsncIKJ6oqFOBeVwYI
2qo1nXWhquu4RoN2zBxxTw30VNhGx9U4cLUxp2RvDVMRsJD8SP2OX+vprtPmd2YasM75pe+i/Nwl
UAL27HOJq7/CFLsmmWhKHmHMSy++0wIWbq1wTnke8PattG8OixWFbeA/y7QpJJ1lHNBOrVPSd9lO
N6ut4y3pUprD8/YQi2/bS7OggfRhxF/l2zIlC9J72YFT9YKUaHjn/JkeFyvCBN5XxO/1eFNnVnvR
k+7ewZAFQ4GZIqwssdXcQ5UN7lM8PbkRaUIfSHPFYuzJ9VGu0gX4R5viOZg877H13kvAfj5lhIas
LPyb+gtcLU2MfvxNGGXZ1oU4sJp+CO3MfXXTX1o/ZZsYUHWmwmSGT9pYczd/LCa/urFLyrgensic
TXvdVbhbrR3Sgb/vZfl+yvooMBXAHrblk1NAELBjejDUqWGyaCICwajXqgMniZnm9iQICFbbDVg7
YegXu+b+mNb6PudHtQ3j/BEP2Uue33VnMgKXdBvBLb7Q+QorMEZ7GTlf48gvLOlXgh68V7Dp1qyX
qDekk5YC2vw7zvnYVB48N3ga1G1Yw//hn698/oGmodzGMxvdthk3pcjqg5VGyb5ka0JNXbS26dlY
D5VeXcze3mYyeuWIHB+iMmeesC2FWVE6ND9TBmWd2bH/ZXYzB92UXPNsTvegKeY6KqI15Gd/7C07
3pkZmG+75PUzNjdHNBeAobCevOd4BvWZYbaSjNSM7uQfyZjLkxfx/s9jrVuDVSa7jtDlCksckSud
AEKKSdC3bP9c2j3jVU6bJ5Dt+DiXcjn4TD62Ux4eCfDVd5hdXf6RIXHNaZD5eVBf0nIbuka7HZM4
P8xRZBxpBEI+5UlsAEZ+6g3qLqHTQRg8g4FGnHy0iX4PmwnwfaFmRw+17BDVHL8T6kvuLpcbthTx
QuFdGGSzb+waA6VpyU2kyi2d36AY3HuBKcgEy+CGx3lQW6Q54oznvVsV67SYuiupInNLvxh8dOay
mCjgPcD0snPojHmQd964HezcekQJ8tbk7nteLPNzE/cpy51gEkCUQwQ9TtlEw+EIMalBFPgaGfUV
LeS9x0ZzagqTw42mf5m5O96oiWAZ1+mMrV1X54ng7aF09GApMKaNNJScFrNJ8AMM06s/Tc8yxj/p
9d2znusJLSkUkYDkMW5tY94Fg0kotAdxHX3z2ve0Fi2e9knU/laK0LyJlPS8KopYDcx17aFFM6cb
REMNYeISaVI+xeJP7lT0R8ANFKjtLmgVi3WC43mDUCba4LS/MUZsdpVZO5s4jlxCDVUHK+pZn6OV
PZragaNm9oBklndljSG2V64zhvacA/gh78fcjHe23RH2rqJtR9XvLRM/H796X2XJsg/HMH9GpRVR
xtOK5ncbLfwnfPnKTYTSLT5ih7615COqOKLQzPAqYY/P9mSYu2wiE5PpUB4JWp4NPXU+ecTw82cG
lhmVd2FX7JGfmd/yQfevCOP2hleKrSvbuxY5Dyyf1R3zoST4nWOZO/tNbF3MBcO97dLShoT0UZlI
HyHjD1ZS/TFrdjvS9RhFpZBZEdzdthV8D3ILDsNgzJ3Fr0ZCy0+YJeIghhScRrDmrokrDcI8oUli
2yo7Ao95yqGvBooXHWoOl6z9PYrI/rTOLh9M7047RhUO840OErSkE7rCKXVnzs4eygUjOjdJ9Uuv
e+9CK9Ol0wfrqcsLMpSR5ewGPhukPDF9RJmR8OnWiMrl+q/O5TFocU9yhRVuFnMaTlFuU+/bhrCF
POCE5XdXEzvugyOXLS3N3M5aR/9oXO2d06z7h2zyRstsng755OzqsTa3TsbLYBLUPiY+N2pCgnJD
jKBEo5ibYMb42XMbRS6+uOY0akO1GZLa/MQ/tqon4X75Fdo+t1tIyCAE3jSapt2rXlvbctoh8HCe
kUFNj433UhpHv/cn/Lzs9qoEGY3FAfU6jnePMf9nymBvIq8b8AOgPDIf71Fs199iZszH9+k9Rigs
Evvc8cQfOVlywPCrkoRxUtWXoe7cbTEBw1XRXF+M3ud8Y4TVnveEfo05ZzpWo9wk2I2n/nWa6Uv2
7crldQGC1WV4PotKvsa1Zn9E1m+9EPqRV7azLijqWYd+VDwy2TkBfaW8ehaPzBr5jWykBgnjT3Lj
NwpX02AN+KZW7k4vZnvd8RR6dm03pXvG099TWX8XtTP/NmNEYDiK/kjERO2gpdcqZFJi+eawgVcn
/G4k82ukwUAZFruVCZ+Uei3UTKLp3MzNhOhwRJ4JzasZOf06oXCIb1gYI3kE1qDjwtpbdfGGYk9e
0eJHj6XWPFbTXSxW/Ncis9t850Nmv9stqTqvmsiLD/iFsqxrAdzy7UIZzBlLdEMirTUeam+BDjFJ
frg5PdAziZmt588fpoivqKLTXTilw05vxXbiMXZ2Iti6gVJNrZDRS9+wBy+97GMoS0ONo/tdOsYR
Sg+sK0PTuSvqj5qHPHTzU1Mmf5tox6lvfKV+hSuwALKZc38/5yLZjBlCdU7yVBNVNd+RaDdnY1C4
XXZuSotcWJqqk/kTY4P4cVFNoE7HAdioko0k9rLjIawz2gh5aOfJmcR6tgutOt3KhupOyt35yVms
gUzU4wdrBiOcTPQpfV/BUM0sGys/uqKYPHScZBD+ZnAnLc9Db2Ky4NlED9m0rdqkyfYM1eOb5Ran
uohfsc84O9fM92KeErClhnO0555Jfsi16YliXTe5sXXaOEOkSBgnG/Z8v8RNxuDeuuXcSBzVt5Ex
WzAuvkXeBRpXrzCIcnxLSFYyQqDro76ODkGjIqUVbjH9jZB9uAWWTncNIC4EtaW9ZJ3+4oT6uGl0
q9vUsGwc9mbc1YUf7ztO9quIIeZJUwvPuCRNRFiI01Z1Eori0PqCwyJcR6UIj16xHo2iPkbFf1AH
YTLJIT/fNrVg6qOjebEzyRoqlJu0xRth1GCTs/TOZcNmSJEmVghz0hEbCRWFQqoDHqXtDw2AyqJI
lUYxK2x4oFfslg1B5RAotrVd1abLxlO0Sw/2kir+xSNYz/mDWoMlOpiKkanoWTIppsssA/LjxOW5
u/oooVX9CdXtuk2Utvmo5pDOl8QpN7WOqv/ni1T/Djyl2LmK2rE+DMXwxIrmccn38Bbig0Ct6xOa
EQy3zE08gAMDKT+SQAaKxHTitbcgh8CLER2GDg0THwvAGQumyFR0kdZWeCfgjUpFHoWKQcoVjSTB
kii0yo+zVfj8IcGVWO/9gQyhDxGcqVBcU6WaubPFe8qH5Dgtk/HQU5ZGUxDk9+Qxs3KyqtiHwFK2
oqZSjNyUQMwHNtS/vSaab6S7aST1efXOrVFBDbrVldadAGLVdvuTZs5sUaFrQpCtHrKgUgyXVDSX
1OG66t482bNITvSZdSgf+AEiUrYgOSHCUGTgGNqmihTrSJEUih2bFUWWBhghGUOvSiJvF5qnv0KG
K2s6hJO1gELLFY5mKTAtVYgaKZ8ymBS2FsGvsZtHw5TZDtWh4xfao3KHq3QNzGZQWEmaym24co26
5x2oCsb0lwLKMUWrFTiXOVG8JRRM2hKXTVSO8kyRdPfG4jhYsM/luLD3Hrzmrmwxi8YGUSt60Fai
HoiHowXaWArjI/D7aUT1Fwqww4L95lGw8djQbc2J3T1mCgZsFBZYtZJxlN99LS3NWpqD5hrvCb+l
tCWeCzx3E3VmqjdVAYfF0A5Hm7x6QHMBOh4FJnYKUYwUrDjE3JFl16LwojvzyHO/5VJLwGNqwYNW
+qqRgI8dBGSkUEhfQZEedOTo9sMDCHHMT4ySC8k8Z4SljBVU6Si8ktmpoD1+j1QBYEohmJT6fQoF
Zc4Kz/wTKVSzVNBmAr2ZKYwzckrYElJ8kGE7f8n/RmlSPMyD1u+EwkA1HyDUQqNWs9N7apzxmXFe
+TRDj7oKI63Zt64nnxMzvP8TC0xOT3HNSUMBqDjeGQ8oKJULxEZAqUKx9OdOcayEdgjSK5j15y9B
6v1Np1BXVKgxJj7w11CBsN3y7iswNlJ/5MLZJYqb/fmCoHBjnmiKW+6RgmsNhdkSakdtqtBbjZjL
2lE4bq3A3EwhupOCdSeF7ToDAK8JyVvyEdmwDkD44vbZtQgPhcJ+tQUA2FIH6Z9/10EH2woTduGF
MwUOOwoh9hRMnC1QxQovbhRo7HwZCjvmxQKAzOyRLWm+DhWcnCtMmUN3eckUukzAC/lU+ea7eXtm
TtruyrF5XpTodvaTF3cBgQ4VDO0k21TB0cXyOLPZuRLE0Wg+BKAOFUrNP12KRgBKQyjQOlfINeFI
CcS6bRWMTWkYbzyDoocQUQp2+Ye5rChgsJ2z63r+LRpoIw91c1/1sjoyGTIAudRFzflMe2DwGCoc
fHF80OHEQ3hxV4HjsULIu0F6q94Ojb2o2nrHB4bkm+E+W2nIE0th6JEC0rUZND2ytHpjT4vKR5AN
GH3/fSmNz66KkzN07XnpbZcwTfG2KOzdhH8v4eBnBcTj7D/0CpFH8hIdC4XN+yrrfCFSCCVtZU8W
M8LTz5eRrNyqy3KDyhnvlCkcP4LL7woAfUKwD45C9pW4ZVYQfwrNH/fWk4o4MM8ernHViT0D3fnA
In41VM0CVDDxSFGCgB5TAFhV9uBPyANspREwYd9qJRYQE+PCTss8rgHvnpIPJEpD4Ckhga3UBFwv
Np3gm15pDWT+YJ0GG6zPaXgQ6GOq7ZHB2gx0CnSgo7UVY+qcJnpTNwxHiLQoQUI9oUqQSprA8RAd
cNLeeyVUWPr03RBpDKAFYIoobef2dR4YM6q7iSPbFVjkYNsXIq+c63syISbqmAxaHZdDqKQOudI7
JKwKzppE+TD/2B90JYKYsKQe7C498M/M+2eQJ6IZ7SpF3hnESiVR4pTQlVxiUJoJRwknIlZxjVJQ
WKIbN52jvWpKT0H0JtuwN4rWnUmWnZF7f4jxWUxKbGHOJFJrXpIYL5ryTrylevU4/EulxHCUHMPC
klH86DKUOCMxSVBF9lIcRqwafIAMomvao16VDjpRAy1OCOSH3Ex30O9bPfls3WR54NOK6migEY7e
99twQOXbkM0KEjMjiDu0Vz3SrXvSO2tXmn2wxFP0Uo0c/ZBaMqIZQH7mMr5Iw7wR/8r3uVKKSCUX
CbGMsBMg486UWvOrz3hBRFIpJUmGmwQcEIFANcxBqcQlzPua1dwA5HiK3xjRm2QNohNTKU/KH/kJ
7+B0TMUenPOhVoKUQalSyFSYV02gT9F4ke64OuXbAbeK3241JV6RRr227Ka+946tPXG1oA0JMYQ3
NRvX5DNN6gydesZ4s1IiF9JqBGOU3CX+8bxYLcoX3Gtss9RJxSPPzwmJ+r887f+MtTjXmT48u+ky
M18tEl7dXr1z0aDvEywzldLNuEo8E9lIIEINR3w19/x/kYA8tUpVU/BcvrtKX6MVSOUXNkM7DKeC
9/6CeloJb7Q0fZ2VAgdv4u//v/EPmgl/V/Uskyju/m33XV1/Fd/tf/+XUMi//etftv/x19F3tf7V
/fqXv9j8xDHu/becH7/bPu/+GZNQ/8n/27/5P0Mdz3P9/T/+268/RVKuE7Yvye/uP+c9uGqSmvg/
R0T45f4l//f/wn/kQzzvH5ZuCVBl3xHYISzjn/kQz/qHZeFJcxyGu5YwxP/Kh5iESkziGp5nUEfn
uyapjn/mQ+x/8N9wiI/ourBcMiL/L110PPqptfuXLjr+fzwL1MwWwvb53/wvAZEGnWlb+oW1I6To
LeO49Ygur1MeDwzYKMZqqh4HjMZsHfQ0pNUCHFfDEloiYRndmxkKzmE44Qdn1tibWyVZupFqUsNr
VjC7uAwyamMGD4ut1lrzsSIJcGiE6pOeyZGqSLRZgJnnkXHJXxIK7Tp3XwNrs1qJya0jSTQNMz/l
uU1tl94DyMwPxiRGgiLzwoWe7LKTftd0ir/UhfmH3yxKuDxqI5zlO/cM51T/5LjrZFPoyXTIe39f
+jFfpvmLKGVCHIF0BbML4trYKStKJwjU8KIKa67XcOtdpl97ZI/MwgvBUp1VRti8+SYvg7pwsbBQ
MsPNcsOziO/KvNMXU2688ET7WE0QED24Jy0GCHP51oTRfVgIO/b6zbMrZGChZNs4Fg+9neGzlGzu
M2fi/t2jZR309OLPBE/cMTH3eiSQcNGLokMDL20IvdWyu+YMdM4JNHhzgguqoXDC6VmeMaiaghju
frdQlYV1kuykOZb0PhMC2XNPwLvBxe1YQTCup7n0uHBZ8bl26y4QJmt6w+qjk5no32NHiQFqthY7
Y1afp9KDEPJcnnRuYu80Dbkwre5iV3DXXxMiudV9P6zxCiBcdModlkvG/CEoDG+Vmz3rxg2o7neR
+O7G6ew90waNY/eCr9Q0dlTmdpuGTCESK6s51jqaHmmPzqVTsipOKglEDK+AOoM+wxu1tWbtifUY
Q10jCtd+jutu9jODdg0mgTyaSdUufcnIcc6uWpX/MSsWaSClfBHt31mk87lJIVbZmMe10XAMGBgx
u9Vw5ioQxCx+9iSn5l1esGf0PHPbzWRFQj1fOzEtBEWeZUGhLbwEKTc/dGSEyePbqAMn/gygPCta
+sbTlAzKZu9sa7oc0NvYS0AcFYt7GJsH34tYJttAwb3jeStHhswrC4H7UfB7VC3TeYyNlSen6Bjq
iuYqcmOl+6O9aYjqrObI6o+xyWbAdKMz2fpsSxeDs4pM1w2QIhlBVpKOMMTcbyEHSanWrUHJcgy4
MS0sXaS3FyG4b5WvYiMML2VEqqQcidGWwGxnzrAPDJScIwYGbLyVfaY7/QuvXLsdqOjd1oApF/Ye
YKsopRCUqezxtB9LXTszLCIXCg5olI78w/sJYQUHOPZsf+s+2/f4iX/ZM9pDX+r9CZdvc00m5w8g
CcQc2+DHyR7fOEMnKSERzfEvZuGll9CQYiXYJOyTPPHXJK4Z7KaJRtwMuWJuaJz7izrwsuJX1Epx
rVQKpx/Tk2clGIa7JEiohDnUVvXoOByhbHdtVNR4iJrrzNCep0iY51qig/Si5D7N1BYwJrpN9hrI
d6BMZ8D3zoRGSqpzNJZgukZL4FC251RwVqJZb+8kx6ZDC1jkkiIP9n0w91jSWxdps4W600rd/li2
z3UjIgpuaFWSdRZuHNYUhZv6+64gB4Cxvl+JwjJ37DeCui2SXd8m5dH0KdLwPS18ioWygSdOsitz
W+6btzqf5nPeVs/6IOkXF839RzrF9BIsHGXPwfKKS1LpxrHhQncawuWB4xDxuAZZV1xNv6DJ+meS
M8QTjqFZ9YexrIf1aNjPvZF4m2FZMK+LOlujhMAEZHBSDVv/t2ALd+DYWvAz4FuAJmM40bQnvOpu
at5O+MVrW4nsuRN/CImwsJtceSQ+kIHC+O906oEXFfnX4Dsul129ARxjJFcZdLshB2n3sT3TFhBj
aJ6QALYsK8y1leGN5ECFn6A/1QZ6Q0uvms/F0l+rKeG+aPnjydbpe0mlgcXPNfA58E5J8qY4eYO+
HvpBcPyl8b3tQ5oCovrmN1EQdUaE4rZ76SNn3vutQaKszEgnNlzRBo+5MljPWhry9xwXz6l8iJaQ
WcpC3ML0qTnxxZ4aoU/NyMY9K/Bgxl9xTuRVqe2OCbMmRn8ZbxvkcJukbKkp07N9B3HTeE1NwrFe
9hy0adgOOg8UgpWaTZEoxdaMbk3GuqSlTFtHDqaKlVze1hsnJxsYNY6PHYcvvUmd2uAtC85llnJu
1MC5w5FA+tusu/KZZY076g8cLkNKeWbY0AIosSgKXr+jXPGa04+yEnJXQ1Lws6LgtC+Neb1MJBoq
0i4E9/S9GXpvTWup+pnsg30BohRA6nHE5GojEGFgg9ueg0X0lsFrXfx0OiIlInCvRZwUascInK6f
A1yNuOXbLNtKMeOQK6INBTbAcEgwefxjlNPFAJhaL1uZTq9m743A0ciJa9pzAhc5jabfZtIUezKw
VTBKmCcShhTMwELUwI2rgQUGQ3dtTxVp8jzR0kPVAYKAoJ9tLeAZhyJ2Sv1rWP0pbDLApe/Z6zb3
rPfFGV7DNGEc3ocnDUSDXyH9UuS94tFuo5E6h4wiG9VWey9jYyEHyBfYhbscWMSmw8BeuWVWSfVc
wLiOJh3d3zMs8x6wlydduGcPkqCUjBm3dyYNZO4w1DdrQtsaV/KQae1HPjYfJf4p+NlivPx8Kaye
yjwn2cM7Mew26JfgTg/ucM1kQegpTU4xOxazwF3hevXjaBaP0s7MlWwhFWDYKBTMnvSEgbh20vOF
DV/t7OzOdLaAl/n2Z9dWszWXfoUYeCZGIpL3+c33j7XxyrIXNs+G39aRTVB0zJpp7kDoCfZYBaH0
0NwU0dPCm455V7FGaB7vhUOpYRpaLJsmKm35E466/Oyxbk+8DSAWWVOSj8Pho48Hh0Wn31B6oXFJ
jKdd7DgVH1TrxZrli2+VTMjtjiNn5j4NjLbIwDy3tUGCt4reGr1lccaos8NvK6kXqXtUusl2zLL7
TCmUoCCxSa4z2r/JENMXr3EHrztuIpu85TZKLeiApn3PijlkGd1bNzFBgfAUBD0arXGjMQ4/atwQ
+Ud3ANl6CtTo+OqDrsi37BVYC9Z+cq0ynpTWqP6JMka73Nwl/WdrOSNEi+vPhAvgWsNWa4R+h020
FoSem3Wtl1eNRJVJQCWj1CNmmbAGj4TsCJnNdGV+d03/1ITmeXbTr4kVUbxAQVWV0IjLYuaSvXkg
LAIcRS8CxcoMtm2IZCv9ldZcGUv35IvidXHti8lydiB3skn4xXnMXK7nDvRCa8A1lyHCTt6r1JRU
aFpEjw3IzpjzerXyps2Y2V0DJNG8VVXKjz3Fh6AWoiln6YkJNuOc3Drq+kiWm5X1UaPbmpBef7bV
F5Xgagmuv5jyO5rM/MCj5ETXBpQZRAmft3ts1vO9JnC9LkP6pXOH7BSeJPk4MHUnaye+pZQv0WPf
I/coRr2+/Xxp/PwzB2XVMiu7UpBBp0wvMd6KAaBf1WfWzOi2Pt6yw2x+yHgxf2O0KwNpNCGtLWuN
p3gwmFWCV8WsTil4UGqanAgjckbnjGo57gdevktaF66VUkk2i1F2l1aRnOp0eOF3dXrQSYztNLOj
+rhj1hUxrbyMBvZrn/Fj0OrecktHy93nDknJn78snVK/lXpebwfPqo88UArpakddWusm5HsQ8XwI
JvSqhmMX56GOBrpiOWwl/mdSlJS6kKoMstrmqSZtZqn5srUkJlSNhBNtTJep6D70wdY3lF8GRZc+
j2WuE9NyYeX5CCLYxNDhTP2WWKW8MNvfjh4fSHJ+9c4yxWPaiU/J0odfbz/A8fteLUwUR3lhf3Ql
1HsomKSgrfD7vcMmLtCp7jtm0n6sCp8cMTcx7F9Gt9FpueXhPsFEIzieCH3HpLfXxMq4y7SvSPvw
uM6zcZwTycI4S4Mkc4tnNKg0BbPI1vv6gXUps2t6vU6jeYRfxmLc9zfBkwH7c3jhIMeGgBaxtVXg
FjWSr75njMiNiwx2TNUmQpZt64c36N5i7Q1ztGkzYdCYB5OYhsgjOZ1M1sxJq+DIFHOiYb7O/YBh
1irUcGrHHDmZeHUroYk/lt/2lzxrozXCop0fGzeTszQHwumvbZVvZZu/63R/Fu04vzKoDlIxnsn+
fg6NNnHPSuEYKAeRkcVDa35gdZqObbW1gIEDHQfKyeOV6DjlZUh82s5UAeOBH/aFw57ABY7FCCeI
nbcPORfsrbvkj/VoIWkkfxLn88s0SmtT6mzGQwPfKzrzB2z382qR9m+9bfi8NMN7Q3F6o3EHQMW8
45+LcGAsCCws3m9MHQSCoOBXelpiodZ5v2bWcObDba3m5LWQdghwdxAZYCIo+l+Z1GLbWNED608E
QFl3TmqdyAY1TmgjCnOXux0VQm57b9mDrXyt++ro2WHUvTza3LkN2Q17qekUkNjtmfuVITmrLK4p
AmK3u6Gk9CPJzJrGim/mwRwXFsTmk12RQyWDdsE5m+HErDt6I/157U6CWuAxQKnD+lvDXMBr+TxS
JxKkY/jOkIU3OpSE6btvwgCphuc/pezW7Tn+ssLokM5GuU9EdBqBw5jX8eYRMjuOIcsilykrV80x
8BeBo7+PmfGag7O1h4yq7zjfO1b3bFqpdyKWoLOBK+nwmtuPMmX3BaQ8qV/bZ3oJjD3OM7XawRmE
/SMYEUpsBJlHmUzdcTbRW0Q4c0btPlJLwUUG7VtXktsrfej6wuX9oUe2fkglb02NTEhSnhua1NZs
QKgmQwRK0HNF9rHaNk6sodRhB9BtY8On1NnzPtK5HI8WyNi6asl0VzNWf/LR02YAD6V++JS0A6JJ
L1unmF3WNA6QSbRqn9+epuF7TOC9JKO2LhxdUC6B9WguSBzHESUEKCyfI/1KKFsnsKCNsN24YSTG
imQ0jnUy06TWmxQh2O1HQnMlvY/aGJBSTPhjyug6AK967M3xkDSqT295aFAAkZSAbFyEDTFZcoJB
InZi7nr1TNxs/GsMT/hh88p1UBpGkb1JU9Vs4RSoIl/coWOSzTosbp5qQZErDzH2RnS1P2c03HuZ
wZwr1tJdUi55MLJ73QDx4i+KHo2vSkB6kj2RAzuFcqAsrIt4qDO//5s3xrc18IBEO0xzRp96xzH6
DdrdH+B+f8Ukb1qHQYXoSno7m+qHrSZEzm0wt6N+a0wLItYWdCVJrFtJiIDqrhVSUsl/usuZ2YBW
iNJstuhYWGSOqB3dWnh7h5WupKySX+Zy1/XT31aI4aWZGqT4FL0LdCfrmnwQTtH0Fvf8uKqYOUpk
8yCO26Q64exs6Ez3EZMmzq/OlpQjhalSedDSRr8Bj4NozZGf+Oj0IfUspgJNXNlQYjmnqQkJIL8j
Ux7wU0a/2icbmgEYw3gh5yqaBobKe5Px/Di5JALAMnZVfi6kqVw7DAO4PIREKwoO/PwsbIw7VKpy
FjEdHLHgj3za5ZYelxeqYHhipNHHEMYoy+1DRAa/9RLy76J4ajEQcd0BluZy11qQbfrI+Ah7VUd5
SkAgiQ/Lkj4US+KykNWIxrYA51SVa1uSgBwB0vm28FmKLV6RjnrRz/bMNkffjVP4OfIoIfNePlBQ
5J2MTqrKvTnj/FRuWvLXW46Nr64u8NemOFdHjr1SByUmJjkMVrOvfMZhPiB86YvbIrr40vUu79Vo
eM7f7Pg1zENGhNyJM1Q8q4pJ7cFv0RBkPLiGSD5HE6rMkPfx2ujiTzdn9WFP+GlD6kaGyv5jk3mL
K/GWThrgQkTk2q99j43mWhjDKbX41kqdqi4nQbcmcA4VWcpvZU2HYPXKZe7biPguZTbnDBkOe4dm
101WjH8k6zmbWJoTQskZFeKs2iAelPCCiPrB3We+vWPR1x59LT80hZcwBOgfIm4gK6vsQIF8zT5R
onoaW1JnRjQSe6TWFG1mAeDuoO6bXOKvhSPg5Ds758g4nHmMFodi0jZMMumXcvMQppkBVGlqJytr
PNzBHtozRA5+MqaP+DT7DYtpFnbM6DhX00Ll80veZ4cG047Lmauw8o2ZWXxuv0ZKnRY8qVuCivuK
6wT9202VOIdJ69tjN8M7QvXx50Csyv8UjbAOza0T4CCJmTMRiWsStnSUWSQ3tOXDsMyP0CvawOxV
vHDCdRt6lK8BqVdmuHdF/8ftO45X8UCgPcYwrn3q0h32GmfSYG6ZsunDRSAX3eb2Zayy7GjTMW5m
7a4Y0Xpo9kuYF48lwgXeklO09inLDQh4+EW0g213Awad1KwP3iXykCyN0tRpsF5Yu9bTtU/KeUM1
YoHf9GT5+W0Z0geKdiNsK+VL0vFMG1MgmEVreR1ZuGW8uuh3RjvWu2biiNn58bB2LTWzRe7j+m+u
XeEWKXkODktBbMT9KCd93Un/Y1BNwqTw12k3eIG5GGfJxVG0GPlMVSMU6nTUds1j09AmScKEBszC
ejLNUHtMeNyeJmt8j3xuczZP3IHxaSf8l0gRfA38SOAxOYiM8TO0eDzVdjBJ793RB6pMTfNJSHmX
mnnXRPVQ9iqtYFMoKvqzLKyb1oh2j1Rpr/Nb4BO2dx39ZeLyvern8MzPkSqXiBxJ6K6zTFWEOE9O
xcgjR/w3+LxdEyh0J+oeqQpVJyFmccno8h7RSc27NZNMn7Wvr224acpNyYuNBHAxvs38TZJ/oj3x
KowvS8Fl3a4e67ZAXmt6+qaIh6Nhus7GZl9KPAz5BmVa5zI36IEeKdPqK1ucWYxrG8+kddhywjWz
BUT0cX/7d/bOZEdyI93Sr9Lo9aXAeVj0XfjsHuHhMU8bIiIykjTONCNpJJ++P6qEWymhW12168UF
BCmFjMEn0szOf8534DvcusBkAEyqG/qGQm+dVFiEDBzsN5ynzpmZ9aewihFhCmINoozXeDkDfMzX
6EowyVum8k5xsirZ7jEwUnhB36ZOs+s0ag+ERNRaG+wRdfhcCByZMo6B0/rdNU5n0PmUj3A/WJo6
cATnNMJT17nuA0SGxEYBhBEBo6rGXJeWJi5yDz8/lb4zHjvKuXcqK576LK8P4Gd5G/wGbyWaKbCy
R+ZCZC3yyFvhHB42s02ppyOOwFzMlSq56orMJuZSaDz3J1DMxw6m84j6sKKgyT8qlOycYTTGZG86
mbg2fFiUeYBBYLC7SyXBSZaMnTZtWEA0RfpBg8Qbcm56l98L+Y56yoy9ZqC6ParFitHdIez12wJH
vNLspSOzqe5I+DLxwDpILHCnR0idnrsURDClneN+ExjunTHnm75jIAHJDvAM5GZKTBkW6YL9Z5i5
/VaNJk2vWc31kPsHyYwfK3+3LS1sziO/urKwokwgD2du/WAmoeDPY8TxKsUM69Gvp/AhMm7Id7k1
PMIJ/SE4uF2HEpeDMR1DRe+LYhezdaTesTUnTlVKsgDTV8C9ceLYMPXGcUwVIzYiUKiW3CEHWv9E
gYGuzjj70JBa0juL3WrVZKkCx/pCzdtnAWZjl+ezu7abOtmD1PoJW0JwYRIvy1uIj9TrLsEsWZ8n
CMlNU3vP5DXB1UIFQzKpb2zlwJ+sM1pSPDOi1Q84gkQNe8C8uaHNY9cgcB4NmJjrIQBaxNTiIivu
z90QK8i7GOFEF92ybz2PRGkwre9Ny3qBU+hvrao8pUtJTuiRMOi6iJ1NdQF7+mXUvMuG7xyqIHth
L7nk7KYVAZP0oLNoSxlXvmKxQ1Fr1wWx/k0eeoRtXUYXZBYxbj7aAYPODMLWQRjG6+++k4tZ+Zob
HDNAfZBn6zkvY/RydiaRbNeqiTW1GPUN4jmfxhzurl3RG8PYIfUf+r78PW51WchH1Lj0KMCVZuPh
3eHmfHdNe9Nnejdy7uXIXB0bRhEri8jZ2jTEldWn2ylc4GmTuZpU8A3H6cT4Sq9CFhjsGRSPhJ9h
m5Hm5gMzGO6nV84f7Wjc2WH3rh0Ugh7hidSX1BuNlWga0hsruqeowAHzwUKMHfLdJSEsrGZ8Q77Z
yOUo3LiB+5int2Upc+J4jjyFODkPuSPTTcNU895v4jsx8JyYnXg3ksbUJa6zDfP5yWE3dGiS5WUc
yal5tNVfuRwjVvZARJPglHFvYO7IC26pbOWOTGLCY6CguVWOPmMhGc+//wmFdDz3sns3sKwf/vmX
iT0Q2tYqBAnUBTeE7EISfAamofnbZ9sLy6ku93HvsH8du+ROpgPWE1u3N6WenX0VvHpeN1x1nOJ2
44zQaKksO9Y1hyP6VPv7hEzGfRwnBzvLIKEmj1oE3bmatwN1tDtw+Dh60io3DyFZq5XdDZimMN0S
drgCaJldooJwkBEAbafjwkZ84uocoUUzRs5sQh/YaJMBxdNJRxPtk52HGtKDWyrMSa5OL6F9cCrD
vowqS65F3p27urUvBM+vGz3h5Uy8z27W0a43+12g6dyNAYQPgNrjyEk3NgPlaiaO3zF97XHQrbU1
bElAkGAIvC1Czbmuq5uqzuDUwjH0pMMNcoAJkFrVcYCguLJ16d+myfyU6cK5qY0ouwOIdW6Y9rjD
aBNiY47Fm4CIwbyIt6L7ZCZ4NCqf5EHxnhUu+eERBE3vlfTKI8WqMiWNzGx9wfcHq7zoHyCpvBpM
acI5L3hlUKOzbPpqFTt3rymfpnbrGTQ3DgJK4qhD80jJIACpDl5BY54yA2wEZGp6oYhrRjLde3Rr
sjwFR6vvm1XVY5xHO4ByGNykmkUke57pRFh5DgVFgzlQ7cUROm2wOCaYMlV35TkK1Wow6MIcH5vG
cUg3uCRyM+smjPqnzMIq6Wh3ODBSxRzRpLhwdTXfSjzKCCQ3dJwCapymbJ+Z/Wuq8/s2H9SeKds5
JnB/6MHarKZGs6km2Bx/wOSOd/i4CRR2c7VpE2Fv6L16DJy5uWpAY4TZQ6KtEfs66r/fWzWna6fY
J7rfkcF77MrhIfc6xb6R9HA1MM9Mei7KkNfc0A1TA8gg8PUcWJZk4XA+GjVYWQ9mVOAymBDX7FPj
yxgEw9pBP9qVCUNgg7JDVX8MaVvcV5w8hwBzFb4u+inNy4jraG35mOKdgFJUDzFslxU3pBfYYxZU
gM9xwlpsPDP95/BGdRSBSbkhywiItLryqE82DcQ0+mGhi3n7hmP/yvcGQaiwXhpU520J/48K0R4c
QaboAKm+RLQAOlDPJkKhuKloMrFZ921jaQxJCrWzBLaKodx69GSsELv1vtOzWnsWrd9N6nKwQjZa
2aVG4euhKAUR6m6Xpsc2xz9hjv42yC11/fu/lJyafU6L9jqRNFzUgklX3Tp3sFOG0yzUke2/Qofl
eAsNZCujBEZKna1tQRTOLuTZV++5EzefSRATHJQ37Si9ta76VwwE+bLV3PWR9zKNPA7LyT87yyDk
wmF/W0S5u1Mi7896eBMJKkgXTaRRNBgliT1U0SQb5jSqaalRPdRJ+aV38vE21GHeEQ4ZViEnZXJY
5wnT2wPZ9J8BhMEMVXoVObm/N12suiL4VG237IRMtauuag5fPsirFdVn/Y5UBndpwZxKzdXap11q
ZcqBi18kO9WxDXPSs4WQTQOxrdfwVdhFRHxGsvkerMy8xXW7M6PY2dYZvp42x8TWC1rwSpfjYFvz
vxM044SrYZMv+FA7ZGtdVq295TaMIuShCYxMuHK3fjdd863Hg4jFpv2K6uhudkdjCbk86DTG09In
L0YDUX2pH+Zlpd2ZStfIA4CdGyFlj3odNryDrtfPDwLKI9qga1JrACGcqAnrFqLM0bSele6gMVvz
jwCvJaZvmCml5d0oWTzkfoBSD/51Kirw8gx1MeKjxI/ObUbaVcvgdbZfLVd8En7iWTZQjivmNitb
RjdBxviAsUC8yZXak/U62w0rjDvUFKdUYHEi+RIyDokEytglTfWrPzOdqEV6naXgvqI5AhcQffcc
51amkHSDpc958B4GIee2yn8fqhTfvTC3uWvsuEvCHjWsBjl5O/RUTmJxGV37uuqKDSG3PRUAZ+Gm
L7GBcit7HmThwbwVhGdWnoYPrLE0Jd1Mi2ih32t0mlWtLqGDjFXK255ca+w7QMWYBmAmssv5xhME
D3p+vFLu0mGRrU0pz0mLhbdBROWEcABSuVEMZcG9iZNIjIPtIyoNhgNzvH32oycf12TPkaLHEekM
Myu3KTYEph6LNN33AWZ+xwwWsoJ5rBIFltB7KebwqlDgZ2roqWYv1/Q8ina+r3VISvwUA2+B6uCD
aeUoBElUvtm+9ULEEfaAFeqNcNqNrbDNBGbyLizYzhEtIvUGZXVTJTnJAaO9AvLAJbKp8XJutdkd
SfXgag6TTxHodWU01HaP6iYar4vCV9vZRBQdQuMxo32PCdIirkwZXzgCf+vjg8yCfYZdWQTjWeAj
YfIWs99yvjr7vijLc2c1142bsoG8hPz81JF7qzBTFkJnmytqbXx5Y+MTSqfyWASiIsQLIcagSrvu
LWZ/6J5Rxm8OIUfzmcFvkxoxvo3iGAgrh9pZvDURBRBOTKpow6533aNvsqRwWTsMuMF0eM+kN+h4
/XBMKgMijQc2xu/K+ZbDQ2Cei2WeWcOAw0uRMOSyOBqbBzVznmZNpB3P3+Ux+pdJgCPLhsuQtbc6
SJ/AaaMeM5hxtbFRTXlndw2JzoTeTRAAENaAJjL5xOMCTN9NGBQJ8GddQtkIuwYDisfUhfvQri9N
DwsKn967aIeMEldKR+YeL33hjvLasEjSukpe+YFzxdyleux5NPspITg8d9aWprD+NHrsnkYyeUdl
intu+UyCpP9c1eF8cugqyEQEANl3PktH2DvRuU/cItqTYGrVZD2PugIZHXjFecb6sWaZWqaWOjEf
gSZe3DHhgCU4+ZcHeC9QiHp4eaFbXc0WE8p+3CUlG9IpGT9lODJnKGdrUzZtxX5lE6eQRDO1NmKy
96Zd2fsE68taqePovzjhmBycUdc0HQ7ojkKjMxTtk/JDsW8GK3/qUvO9UqwNrcIyF5oDZoRAiYPp
hI91AizDEuKUQ1DGo0Cyoq/gsEyEktc2jv0NmclpNUTyxh2/a1zkD1bJVLPx5xO1TdDxRt8nxkJX
aBgi5XrYJ7PZPHdLoj9iuDHRBQOCg/JvYTPPxMXWg3VZp/UFy1O3582yP0OXuFVrmrdRAhmviyHC
V/IiOfddgdIVpkRdIGs6Na3Y1TZncEIVLfbCYanYnOSVWZ10NsjrgoEE0iLE8jnZcTA29iQJHhlV
G7d91hz9WoLCpUwEt54gDZBZt2WEG9XhVWmm5LPJC24xoHdbNXfnQGyCPs72Qd09WEtIQiYcDhtG
7lk+YuqOsKVIitQRHxoSi/lcXFNcxcbA74oTMqup2WS7lQphPnPdGZalTtngajQ20GCBGwHWgZUc
VT+zsjxZZIa5NsXnmIZf4PGPNaoXI976wTOHPfyYtTsQEi6JZsCRDc8tae0msnd4IzgzJRhfTOuo
WZAYWj9JHxmpua6Wc78kXO9fDeb8SebgmcTPCFwNCfze8PAV4BLwbsYUYZW2jnUg+rVE89q5IAQ3
Tpoc+/ZFOxj48kC3mzgI7mVe7393p47CNWlaR1V1RfEBTfboWuqcdCV41WGi4SS0v+1m9rZ1ExRb
3xJML2g+PQ45pE4xUlbVURsMpXpfj5Fzqc3iHI4dth6beYIX8MEj+ZPse7cASZHJn1PecCJNS1rN
HAx4mYcnqD0Yoi/2vudRJGBKigCdz6aYgoPHAXLlp+CwFX6Gp6V9h8lEue6cKXlNhuHFU0xc+3y8
DzIBZiESe4a4bL29GOWDXpm9YGNdB054qyj7XTfIwcc64P1kXlDk9vyAP40zpN/8KMHUHAzo24Zc
dJeOJTSjKey/vfe/O/j/H957y7RsO3DNv/Pfb76JwP3qv//nN/0XoxGv3+KwD328+L877f9gNPq/
hZbrRBAcI9sJ7RB3flXLLv1f/9MOfwvDYHHuW7/DG23vnx788DdkF77L9HHO8xPtf8uDb/6V0Wii
3tqR61q+42LCD3m2zdfHvWDHAm3yP0TFeZbHB+qJcFw0kF7Mog8NARmqYdyc3fGp9OSDWjBm8wI0
yxa0WdxzeMooStly638cRpru8TUZO7lA0ThgUp+8gNLiGGQaFrbbicZeNnK9etJx9q2bQD1ZQj6G
9FZwuSa3KvOw2eQKhlF/b0vJbgJdxwrHTT/eab9iBlP4jOHj4twU1TW+Eyb5DnRAmdCIEtQX2lqm
u5Qe5RVHzqwdostQ1vnGanVwEy5ip7WEfRQ6sFokgcnZGIztW5i9m8pVwXFQ3idBNnXD5+GpY7v6
qajcTttNa6kX4KrtnlCOs50h3outnWF8neLxZkxwSKbqjeSFe22z48kFuNiBE3ddDOStGJSF/QtH
RfzADtwG9pXT1sTPlkJnteVXFbGWplG/8QdnUwVtfQnLt8z3IQsZztrSSb0CloGAx3krbi3axZvu
2oRIxNhG8gxSZ1fU42uQPw7DdBwbAEujn3zYgU5R10kORwwj2k9GuQCLDNmvSslOY1j4ZUVKzFkt
TLMMuBkVUlAPNZvThJPSWscXsZDQbJZisbDRooWSRiXdtly4aah1xBB6hvPYzHzCipcxdbqrodQP
XQp32ZPRJaTRaGVxOr4aGfKsWxGzAUn6U2G77irr7XJvmZOzC52pwm3PUhxXvVqF2NVwtOf5dWaO
/TX93zfMu4BnLZS4aeHFWR3kOIPz4ZZYAkQejFUnKglvE1k+m8J79DlSUajiql0SXQgJfyeYQeio
0ubZTjk4R4k6BsxhX8ionmxH+qcJEMQGra7bhb54GS0G8wDwsEvFL5Hm3YCMly6MvBbCIO+IPCGW
Vdt+IelxZamrbqHrlSwb7uLy7mdMG3LwzuXC4gO4kDO7gM/Hxu7eWYh98F2euoXhx2i82DcL18/t
+z1BaBdaE8y/caH/MZK9Q0nC8A8XcFwIgf99S/9XbulcidGvr9S/E9j626jXv5bmAonrmJgHuN/T
PmXbjsPt+P8e7rr++PGRp7+uLv/HH/BH2Mv8zbFDoL9Mrl2HtYOw1R8Ljf2b51jmEtxy+cOymPyx
zjjBb2bAIhSES9rrH9+jGJyxBDk2CbEgdFlinMghnxX8O+sMbOElywXTLamrhVts2PwW17UZeP15
gXELioUsgjiHQgflrufR001RFc6FkjQwAS0LExwI1ejbgDo0pIHcukwmaerOm8VXwwx4V/QNtiA4
ING4llU4ITlYpbrGAVz+aLh/gc1zx+pA5nPAvI+/8dvMcVWVTabuiMq6NKhlJVN7aO014l6TJIZc
l5C69pnscABYniMcDMdlRV9BW3v9vbI95wRiDx4X3R+HWRaM0n0dFVswC8lVnmvze0qFOrROMbg3
Gg1m6QVwsitDzNDoS+ZH3ZqqpjHapSM3lC2alaIYqLGy9oSH1L8PKggY69RjuzaWcXlAoqRPLTWN
HPUDTZ0Wd3dxP4O2Sy5RpZvrwEtySDUzwdEI5XCJi8pMbEqQPSBR8y64x5JL0NXLnOErw8N+iuiQ
PBVl2j81CbzBNhT2Q+nE5qPryvbOCKrkdo5myLS2CVFRB9huoTftB7patr5AGD0ELAo/p9prYV/G
Db4tepR2A/JJz6i1T7/MvrCSvRl3hb0rbB8eZpnr+aphyvWzCiNyw4CcNl6dw2MUmtA/syGj/cJi
YL6WydLnUmsyNJRwR/Nz6WbJUyMtviqJZH7H0xd3Ug/tmzYEJ0KBInKcOEyyyUgG/ZRONE6pUVM+
EQFEw+cZmE9hT2PEKvI5PW51a3evU5z695ml2z32ApAM4KOYrLTj1Wgm6rZIQ/Rh7aHvwzy2jGf2
zx2cjlQSC5dNt/ftstqWGFAnHBMmQWxf1eItgin9ltazHRBpyhqEmzRcW70TvyRlPD5CJIFmqNyO
cEbYGSFwI/hSdSN9tQ7agQXYq/KJshyrjLwbv+UMgim8jdfdlFUYF3KJXU344M6u9BxwIi+ntsZK
RvzR2ZVUjn3DdKI/M04DkJtDmXnN3m9tst1GRD37Cu9v8z5j9LrCSKMOfgmiHY8xq9tK2TbeKzTB
Uh8C5ovB2nCi2ICem7g+OZ2eR8vpPcroyMEgthp5PbNNEznkmErlxD9F1gTTSQK//Najam7mQswU
QKPx+OcW0z6AuJ7xwAHBcXzC1u7w+ZrA3qi86b8LQ0146lMxvPQRQI2VVcBtWwcNC+AhxSpi4NZP
kxvLQOhFK+yj98GPS+s6Ixv5Qaty9OCOsXcc6AUhkyMIklXgxuacIrvWJrtjFSB5B6eBfw1BEcS+
mQb7wZst3MaBvqoKpKJQDmJVCZxyHIm/UNHvqrKl0oQVHh+TT40KNdjLZu0c2laypbb+gycDB3Ci
sv6HEVvE6EyE5rYREHtbOA2uySwWqhIbK6u4dSq7wTvpLladYDjXzpC+J4Hd7evSe9O9pvVFatoR
Sk1ZeDEM66JRZBGiFsVV9VTlDgMobOrqVlbXovia+bgrDIo6DJhE8HSa65zgwFJpZa9cq74kTZZv
21K/MQEFv5E27q4WWFwnewQv3bhXo5zPXaEPYZpzVh/gnQz+oBivj/l3YsTldZrLfbpcoygzmKsn
rEe94cAwwTygiV9el7kFKEoa5YY9362Ds5RRS3exhZqvVBwRoKi8EGxC7dX7Gm7yWVk0nrEeNKu0
0/pY+i32LVKLWy09emg8DdbQia2NnPHw1nbpokdNvblNSu9nr+Yn6TSScpzxelDuhaTyxutdYJvY
EP0pZ2cZ3mqBmb/q9kY1fI9ZE0OPCLBz0A48hXfBRBlfh4442s2rjNIfdJLe+DQ2TCFkqBFbxaiA
Dsbp4xAZ3B0YxBTZK2bPXex1TOgo0dlRy/sKwf48hBACPC6gLhzvLLSfemoOVsdOTQPbEQfshFv0
xYjYDl6CCo0eqXXfttxcQwKteO3aNnrVU7kDsvhOzcYh5XLE3SqfnTA9uxHkk4bhkI8h0TjRqwsa
/Sqs8kOSCKJe97H/3FBW1I/hXuSQewN850Qdf1jU/PntxkM2WDV9d8J6udJRu6m0cfICh3ZkzYd0
CFlfXevKoy6mgArHYBkqlqwZdKbR+xZc9ZFn7gWQ3Cg3uwD62wKBY8+7JBDuUnVTTlcJjSYGLZ8M
GbEDX/IofG1BlOEoerepU0WqM7BD49m6Z4m+q2V1L3V7IESLiSNaUPVajJsikNQ4LUaUFAqzldCd
PbtMyar+Z5nljxY27dF7LwJo4+QfaV52obBrdu0rs7OsC04TtPOG51fOA0eCMhj2UVkH2x7sNsGC
uF7CmAWudfxMfYeiS9YRbJpX4+mVubmNFRghEcbOWURT8eWnZEbiHIZKCIJ7HbcZQHwXl1asi2Qj
/ITUj2n84L6DIoQThFoUDrG8e59Eoaa9PfZbUH24F3LdNK8qi3nfejeio7BzVf9hd5S5mmVnnPsg
TaCGenm6mlB33lUjx8+Z4Mw9htNg7/HanAoVg/lyq/ZliGyGQIYTD8ek7qvXGkPqNnAWOqBmMI3F
lolF1DGOcEJLMNLOrOTKtwYl2ASF2XuGMnZVMHSGsYpz96VKy+zRyueMJ4ChX2KcqTHHDDbR2LVw
ZjgrruzsAqPdkMpDoCTRY5lipTJzv/3ql5AoUctev2Y5NTFHx7TA6rNkzNi7KY/F8JSWiPZU5Olv
+OH1Z+E5Psj63seIxd6P5PIg1YtVu80r5azowxVNkD802XSxI1Ao74HDuxJgyGS8zlES9/hNWM6s
gPpLlVlZDkDO6cRdankplV7NiAEvzSaoHPhZWbhqqijvE2yZ01NWmlOwk+aknEvTNpJ0ROW9YXso
cDbLXLDHqYpzWufqbUyT9Gdrl805jKP6vp9BOmV+yZjaphV1FRR5SPIVi+u6SPiQxZPVUAxEGfjB
ZbCTbIwsCrAYZLZUazmVLe3EQZS3hyysxW6McMLrpnUWw0o4MZ3pGks8uE3f7IVbJLuxlvzOwk6e
7bpzDmbjwPaUoFkhyvvfE7e3n85ImRGdywVRvtBRlCZiAqOBKdNPRB8SMMXuAEfRBUbHyGzw9L63
LQ/kn2lbuPtVSXaLfglvF+O9YlQ6Asgm04hLdu46BwMdw4E7R/n2S0gega0E3RCAEcpU3IouK9Ds
BVS5waWuofHxvcIL5OKo5t78GeW0IaOpMtRrtAUszE4PbZXG+7zvp/epSb37KJE46/kswXBxg/hV
JMxhGTUnTI0Tn/rkuYUz7rpufisHQKLEBeOPtDaqe0cIKTdaZNz6E/zeuF0HcT+hadQb14iNb2tM
gKC7oUUscWRUHa3ENDgXiQv30rlD8+aPbJ/XiZ0355k34qpP+4UHUQzVpRLKvlOQ+Zkk28nw4HtT
8uCWRXivQ1hGDcFQ3lRLqFuzKMaDUYTIWEZaVjTHU9gA9q7hJqa76Q4Gp9iDsJmvga2nr1bHp3AF
EbR/n7oeXabvU4qOIv/LEh2T45Hx8fdAee2eMXZ019pKfY3wbW+pC6V+11KcBfIZmirlatZ+tKbh
nPieeIhqP91N9iyfZs8O3svZyaY1KdjxyQdaLhHVyuQ7Ttv0UsaGc531DUgEMvqQ/Vhi+Qx2ODOo
/uzfBnfiRjK04YPhOgO0MjNO3spmcrlgG5qTDeIZ70bZimFVGxjGmigjpgDE/wJMtt40OQ6QIvQU
d2zh+TdBoqbPiGKJehV6DsQATFZENgBLdY/RpFF/MirhMwB8QMGxUUzTXYgLaRdMnn6eXXSjoK3K
j8j2I7Y5YzHe9/Wsnz2nCu5j2THJtsny7Bnt6GsrSRDqApxdd0I6jBx6RY4STb23sFrUCPfYX1Mp
TvCV+3rfd1LGx2GKkmlTGiFe7g5fz2Nu9P1DnsyYanGescNhoMzYCofJAO8NUQsfbdw9CPJAyJLu
qLrNoDHvrMPZxNLc261Pyy8OhzfdCSj63RDRE2m68XgSYFaowev89Kisikl9bYvuI2EDjFXfC637
fAha9Lawp2SzpCL4koTcnVws7/failxiq5a+tx2h+DTRUOzmDuVswsImulKeomCNDVNF5CJMqBDp
2P09lERXkg+vMTQyp8FB/hZ+5RDv9LAkUwqbWr48d+E887EPiTXQ0Dac2a6xT8om2M9sAxm8O5VS
M0XYmlhumofip+7x32ymZIifevKNnxL5+3vg27rDKAVyrmQkwj2/nWo6ZwjvbeFrFrTINuk1Jozp
yWh96V3HrR6XUCG16phszbNTh8x9FtYwltwYb5bvq/gj4nx2b1YImcxA04hgNqehYjs2dCggTkKd
ikIxzISceEKreWjrHTLDwmWjhyUBKGHWH07UNja816TY5nY6PfUF9AUndskJVbDvWMYaiVOLj4S9
jss2vQUbmm8rtjHxZvJVQGgVABK+WzV5zJqTTqbXAI1IR7KS8jAsNqIkJGpQvDJsQeYWwr7PaVXG
yi2sAhGwGMdb5nYaUAVueUjtefMxJRKnqd/HpyiX0Q6HhkEOLgXoUdQ2HymORe7zUEu+nt1bekvT
pWtsYqNkCG9Bk3gccJ9xkk8dvA02oom97xx+Ws0n72sq8OGz2lsJYDlNNAaLU3SVcULbWm4X/nBn
3V6b0DvXYyvrj3Im4GXmoPs5gjnTS4Vwv0uqzl0AxuYr6Zx85wmv30tyBQksdnKoxKSm8RwNLUck
yBhU7OX9vU/UDp5/Mp2lY4MYA0AsyNO43k1g4vO10GrYKhRZcJVUFm5eFVaHkZPk3hT8NbITUy+V
y3fe5fhjDDNyfGkh3F3Um/opUXVwl8yWGungMZIFuRMo7u/x7ZR21psI+vk2trqSRIFDOkKFobxF
8oC47Tf5FUWezglzgY3FIBDevs5N+6WVM3fvxG9wF7Zlzz63NdyLOeDVIxszkb2zhnDahXlPzp9L
HU+twhwRjZk659bcLDdXb2vDRgQdbrln/AzppphCEuiJMxdHoefsxe/y/rtO0nDH3se/9f3RfWA5
cnaz4U2PtcIlof1agXHI/OGxNZqEg31o20cbPj9IfUvEbz5F4q8kpImvR4ngku+HSKyKyixvKlbT
EwE3/3bgMIUfJAwxmzu+mZ89IHOcJFJCIfgvaFFh/nuRBVDRjWeWBkfUPjjSGTkBHOyz7sFJquQ5
zQx9iYzE+/LNqbvtemH9bBVeHWxPHCOCAYcr72HrbA3tWi+NDc0FM4oJvdejoeXolswhHUx9d56f
dceigpoes2nDN2jAN8pxjjmzOxPIxn8ViwUDzY7IO4O1HW/mmldmJVl5Ug7LdnQrzK54iO0ifOzS
HioQPcKEbppU+zQtZQ1mE3vEEMr0ep0XuiemDjuIVI47ZLe1a/8MAklxBsTvJNoEdLYcJncMnvPe
lTSO5mHF7N/Vzz7LY7cJnTZYJquV956747T+j1liHPBsaMDoHOlmsBIM7RSdz3jfR5tzr6jUUyvB
RW2sgBjo+ldh+fYf0icQsV/JY3/53/98rEv++TN37M/f8Z9n8SVrVf/s/vpVf2KX/f8BK7OCyA//
XtDOVfrxQ39/N7+q2n983x8DU/c3xq6RazLgdAMgfwjJ/6VjmyY6tumGXujAwUDh/kPItqzfCLhF
EaV1rgO2zOVh/CFkhzDLLPL8ThAxj3ER3/8dIduhHe8XGdsnlcu8NghMSniJyVjR8ve/zEs5Tcap
dCp34+vyBHkdy3RYXCelfO8Ujhs3MDdg5HFByZ4y5qRfe4H5nMa+eU1b0Kujs7e+kTcw4ac91dHI
pZCr1l3b3WYcLtY8FYwf9QTmmHQRfe7g/FhpsUx5d2aUv2qv3kTDdHIipJ8Kyudag/exdXb55W35
47P5P6gRua1F1THoBf/212cZOo7lYcKB8xa6f3mWGc0R3TzV7oY6NNIePf6pn5Vsbk0/+MdlwKce
ct6/8Jt4ny1m48y5l1G3Gy3z6V9eT5OHQBttCVO2o/XBfBk9+zKRA+9ksP375+Quk4Z/TiAC13dx
3VjLf5jDu/4yB/n1V004okqKa4xNViQFYfwOf1Y9H0uj2HS0IwAcsSjFROrA25NvtIRXw72/2mkH
33PSpjD0dXeYOcO5Injjix6rqjz3OcGnaajv/Tk6JYa+qv3gAx8+ANVo3dcm9/gqdTZSZV9j1VId
m8iVPcKK5+1B13V6dXS4AZMxz8etawpNs+9Ep/v8RrznnZvW0umOs/nvXwzrr+g9XgUct6bHRMbz
PQof//xixF6QDnDIo00dhuRGGcEkLYBN9aNZvD11vI/q16b0PwxsoDba+iho1SOS8aMw0u+/fyz2
4jH48xsTWGQVHdYR12YS9ZfHMqXjmJSJl24paieh7RTkbBqJMM09eT1axRewziuyK3tlmcAtzHrn
DYgAiLxklCP7zunlQzayS/FazErBx5wl7+WESFZ49//mQ6UmPnS4IBjiBYHHTeXPL1uVheH/pu48
luRWsmz7Lz1HmTuUA4OehBYpIrWYwFJCa42v7wXWfVXJvGzy9bM36QnLyq6RgUAA7sfP2XttLYYh
tg5M7yn2QZjDjLkNXHTELrCBoglva8KAItfeTcQ6hKW41wIG9q1JsTMEtDuJp5HTQjUSlyRWaiRU
t31RmYvfX+jffl8u1LUQldicoV1gjYw9vz7sll8qOwyVturC5Ca0pbU1jOqVsvyyt0hE8+pZpO5f
EmPwaev+e1xNzx0Y5BGKaItG8/dX811k8u1ivotMhF3IJJmttB7VxVCIRYwwGy0nqlV9W//x48z5
Tf76QM2fZwueJpPfSiG4//nLK8OLnSlR7spoSM1sfbKenKZiyt/zXJg3ElEA+KEU2kROxFqlNHmI
0zw9jyKvnomICVbp7NGj4EDquElJfprCJD7qAUa11sMn6lnhVeGUz87kfzQEFWjGdBaWM7nJBw8H
IuamoFGMnE1fOD0xnDzOq95vj47LXIWwGNJWcgK8kDWna4PDfOHW9a5x4OgxapsW5exLLVC+zT4C
dGPT6fe/xy/vj85EmG1MonD69nCMBnyPvOH3mMilnjBRBuaTmUSb33/KjzXk559BsYmzWTJGZl+2
vu0i1sRIKiMLfQ1x7ugTzrCYyu7edIp6SXpCS374eCigrUdDf2OW0x4i17UBG2f2NC8wtj9XnkMD
t37nSL7IAJURWXAckuZhyJPt76/V+r4GKfvna53Xy6/7ELEHPpxh4JWTDda739QxcSEiSh89Nm/e
8g4OWMHciLQkLm7EazkkIZDqiaiYvJ+0C5t5z3oYSmMXT7mLtnTKdpHexzsrc7yt7Ea8CBCuVtif
4vu2B2dSlM2FXaOWLK1LeoNUvg3xsFoUPDNlBYIuOmaS05gg/jFRvfSz/xCQCA0Jgy0LA9CCgfXD
0EQvzHyoByIf01rq+3vYfff6BJZhGoLuE25gshw8n9lGW/rHzM6nDd7++9/fwZ9LBkWpRl1kzXo2
9nEUb/MN/nID4cA3ZWJih/WgUbvEwxX8zE6VHVPYrb//KPn39eRHUYJCTid2BVHdz581RKJsa5x8
q06fjIOOph3zSoMMx9aGpwBgIES8dFk2YmsJghyJg1o36Mxg2vn12jKMszDnrXQnuUtxmp2kO/7h
0f/7C6aQYPA2Q9DlDfteJYL1y8PaRZFM1+xYAVl2y1MVvf3+Nvzq/XIEhF5cBlJJXX27DZUew0HA
NbyO6Fj7kYfMjESGBXEQ8Yox1pbMASLgauQMqoJOntBUTEoL49x4ZTGJo31iLpWZETo8wRsq6e9w
ujZ9IilJGU8wNi7I+jb/9ONRv39bnJVjOya7J8+JLt1vi09cCbZWGyp3E3tHqv09szMm4ZhJqaux
+RNGQ0lNCqI5IgXuVzSwFiMolt/fvPlTflqbmG3raDJthY9aWd/Xps5J6f75OZi1Qt3T+6bYeCRT
OnXzFePb6w7KWEgT8/cfKn/1qTbHG4jM7MvIan5+cF1CN01FKBeEOW+b6sRgUFKa+6wAKdzYLv0B
77GqCwi67q4MzJcIJortomrPVbILtDy/wL4ILsS6anAp8PMy1Kn+cJGzwPXnW4OjguKQMpnfweFN
+/kiB62UudAbLBGQAMMICSdOOi+iJTb1gb3ATsuUrS3usgCDXDsRKooXdtPY3lMFQHIR2ea13nef
URBsyIHa+ND4F1ocnno7hhg+PJQZ87Aif6tGPV5ZWjxd5vyXxjX2TLrHbej0t10rTyMhL5vYqj/G
FBfDaD5JzHn1mG26Kt7kzGcR0DjLzmCq9/tfSf3iBticOwhRsHiz3O+1cRaGDSeWQK3qTt3qqXUF
umxlM0ZY+pzKghh9SeI21bq2ICuYgpxJUUO/8evrpuqv84q4Z5FmsO1iUBF6deY0YDOdVDyq0vZX
qVv3DDWqM79ugMqMLPJl72+qHg+6SuMz5WNjLwTevkj0L7bv3JAM+iT18Fz6xorw873mFh9KQ66e
RohYEaJM7fQeRB2OIr28qNpw1UHEkSK9ZIhxNkTQ45LYQgpqvXRNs9IM7DhRhhOxsc9zLd6WFqGq
YdBpc/WcEFVt6OvBKNelBbTcNzTOpSNrqoztjTHY2kID4apbxVtfzbCtRzXhXW8+/vAj/O0hNKix
eTU5GCKf/b5KtIh+UcQalHA4RyY0+bsuR20FB+av4nTuj/z7CPqt8/Lt//7fNGK2/3ug8coli2o+
Zf330sJt/vK1A/Ovv/GvHowOMh5kARJ0m64O69hfPRjjH7ZlkAEg9VmGTrPl3z0Ya9az22z/CMoV
AkfKvb96MNJEz856L/glfzR7nP9JD0byD/20QM1XJmi/cLCh6GDi/PMChb6ZkWGCuTxSRH054y2h
Tes5sXNISIRIO7RTBE9vaEm+1FHBJha8woeYea3F45ebdvrnfvG1T/J9n//nlXApCCQFt+rbXpb4
BvAMaE8U0XC6qKQ/uwn/3dhDQvr9J5nWvOx+3bH4LMvhfaA3ZljKEt+W5damGDKwYq51KeLlRKuW
LRIfWTK1kF8Q0G2dJDU2baQfpNka+yYxD7Hnd+etiwxgpH/ROMaHp+zgYsif5KCcZR806SUZAOsS
JvJO822y71IlV2II820wOjsJAGQLar2fXYv64ccfRWLsgGzJnRYDuC8hV9qN1+/bzAQxKGq1tqF2
r/woACVUteehY1sE5CGKJ+2emNmYUGa3uKDhTn5ENJp79PnHKWzK16noP4TVL7RMNy9oFwWXEhTY
vhk8Zxdl6U0KxQapZVysGclrC2LNoStH7TMLXbBo3bDeRnHUksTRgO2eglMY2s39SARZj1jKF+G4
SejRXxF9MO37viABa2zzqwTl3gmPeqJF3TEf+6vCrLurdMRTlgVaslZkYcuppj0U2e+FEwZ3LllQ
uKvoBpHwWUtis7I8OGYFU4shHc7JcIH2OygDDDkR0Ey7iGsqwnzvz0VPnCmc/dixltRk5mbQNbEa
NKmuO07yBGWuaUFmh9Eu7/LGTc7YWq/IWov3gpw3GCYkGFq9c/jxx6BbzqGb/0CZCqDDy8XWgJas
VHxRYDdZjwOfX7MP7werIiG8cvut36XgrpsCKXzPKUtGkmY99JHZd2+SNAKyxPFGQVxJFZ4rHVmY
dPKVrN3qsjPGPX4LQsl8TW1LBqnX9ljAOKMpOWhFfopRu7pNLW/SgNLJ7tAYlaMY9mQ3Y+2Ke52U
PinP6KDexQggthERpTyi1ozUD19Vbe+VT0njM2JmAUAaWD6iUSVlyL5VzqgWDZsebDHtdsiyXZ2E
V30QfHZIYMuASPuIXJVNn17FkeEdyPU6EGHw4rYQGrrSvBobtY+LCglRBZJuwAJm+kh/x64+TiuB
Ydr0RLf0w+KxQzvYTXySI3REJw7ceA8hYQ+qIDtSlFQL2OHraBDPXTWhePNfM8CoMGk+iekyIOXc
57Z4LeNlBtZsJuxEGE/VvvDze6Q/lHZejetPncc9BxHK973HpHuj2XwQaXyvTveRyOEt1RFwubFY
eAp0BOQCnROn7gkMq+adNtaPeCuwpw9gexwn3+sBqDzELG7e3wydupj0+ESg13voyYekhgsIFX1Z
I16KCmRmlgYZz8vGbezr5M3wG9rZxVh2K7yhS0OrXua79eMDlM0tk246M+IzpJlLTuFwMW8hw185
o/WGq/vcZ8qdVMO9kP6n6rRbIY0rq40+s4hCqa9PZSyIhpcF7R6RnU0dD2UFAGdyUDIEQKGx1mDa
tvmMbWL3V2aIxsAMXtqckW1mVo96vkQs/akjP+65wbqN0xltQwtYhFzRaIHYdk3UzWHQnFsR7Aul
zp35OdKo3gqLZmLHEDHmEbB8F7kATsk6e9C0Bxlj/DHuolLn9IRCKFTe7byE06N5y98Rd111sXtS
h4DoAwkCmKZ/k48PTMj385ail5WxyJrugrjpFar/GBFg9WiJ6LPznAskkp+xG5512HZDn5sIBfUM
XnqISti9N59zcq0y37t1NBvAHTetRH1puEBfSDBZIEwyFhp0sB3GYaAXuFYXlKrgRi0CAHxhR1ck
d82G4ITjmj9aC8p5fTvlTXtqezpWAQqNwisv5QiCASjDOWO8ooAHWjbWRVF+SNe6tH3jKsbFGw0n
33HuO2r1unJvvUhsI9Dx+uhuCr9kQw3DTxmwrcUpz041OAP2fGttSu0q82xnYRQnGcEgT+2dZxbH
yYExGrplRNPT4UFUw8L3jlR5Fqg9CVhoaflIOBExPBLhK1VmLuab1bT8u1MyXdSkQc93xGj90+B3
z5mtxWtNTx8RMi6NJH4dQWWipTCvamXDZuvip8ZPz7j0g0CaJsv2IApIUbCnWN4WSR++1mLaMtas
+BQIEauiqx7j8ab35W0quE6wbuDkik0Z2q8JoZdp1m3c3n5miPnRYqDypHlbtBb+JJM+r4Xu0sn0
U6e6E11rNIExP9YwP1y844cAOXEl3Nsu4ftkCmQy7lr0mQ7jZG0dN966wWO96LL8nw2Y/9917H87
UPw6qPzfFJE01666oX8pp2ZXz1+GnDnn6T//Y9tGL9VL873i/fG3/lXx0pFgRiRxujhfbZq28w9e
Bokz0nIxS4o5ROn/2DTNf1AHk+RsKypAxlhcxF8Vry7+IVEoMiE0dQSDtDr+JxXv9zKT0pLDKNNG
4dLmkT8OrF96a64edvQJB7VusA5ixJxGePhjoa8iA23+lzvzi5L2ex9PuMwMmJRS9tlYAYxvfbya
Q1nU+5m9Hvsyf9XKId8U4YTsKCadb+vTTPxD61X+6hNt7r1Dx96lYT//96/fLp1ip409SDfoSZEy
p0wfkZ8HKVkLikynVnXqIfLddBsYkSWZVBE4DMvEkNvM7ELgmaZ/lGUHqj2D96vFkCyRlCH/+/2d
+du5Y74188HHsngUlPgRZ/XlQiOlASoZMtSgSnPPOYHZW8dukLfhdkVr14xFsuj7btgqUdVzdQC6
RuPnvPbbNr7LEKodfCJ5Pn9/Wfr3Ud6Py5rjvOinEVPg8BR+vX/KLUURuaONiKowz5s+mUX+eh58
2gjVIJVr7sHI4u4o4lk72kQOowjl7ILBVA/66BMbOgSsz8VeBNoVcuL84LkeyRpd67ARk9n5rpnV
uDf0iNDGXM9fW1/GWxwpxfXvv4n8uxuZO+wo3huOMqbD//78VZxwAmjSGqT1ghk+qwb6ItrgykNC
OOc9uV/qyhYkqCzarK2utbzu34Hf5d6CvHaXUKkyuUn6AGNYvm4w/tNzsSk6Wv9Fc5NwaUZy54vo
Mq/8fThl1VpkxrAhXIQo6l6F51NF09gIplNmBqspSO8i05K3sRHtYG/vtFFhO6rdfk2zjhoQH1cE
7rRhl10SAEtwqe0cqynctN3Rcq8QWj7EDeOuqER4lY/6TVvZR+JYDo6T3oBu2ZDhvPUasWxLa5NL
Wihmu8AcAhnXv83C60YFkGA5pXild0zwPxOLhMA1FI+1hN9thnpK8+jNJ1uCuMQeekeaO2it2WhQ
J93nRXtkLLkRNMoUoVBYa94D+nndFNxGZX2s5+68LolDCNGXwuyjv7UpRF0vE2HcMSd8x02F/t6w
AkzQ8dk0edcNu/ACMay9gP2K8H4EGaQnvXFu4NNpFj6AqJnBbBRHyy5xnEQp7ykaHnFEwIYAPcaU
goTYh4z+h6byvNz/dDjmHVCY4U3UCoY0bPvbGoLqtaZVOFpr6RkpPIc42+RRL86YkG6NFJ65Ur6G
mjZ1hrUiaaLGwZv0n3aZVK9DmXZ32G61d1cwrlGBSUddKyxzYTVputJIJj/lQV7vOqLUH4lZT4yN
X6Tju9v28qbl3HWEYKc9gszyz8Q0VnAjoLQs5BRYawU944jELNo0rS3+9ML84tVnHZq3PzQaFgvA
z+9L4QgYcfOrb5TueI5trPEJjdDMfcEWdtJG2yVPReoUn8l0BQitOkvdaWDwqLTiIDEM3CVdXX0i
o5evv3+Xf7GoO7REHPQFjBk54/98ZQQzQDK2emvd023GOZR/ojfYl6JLVv3g/2Fl/sVtoBmEaogG
E6l630UkeaDb6Lcbaz2CoXz0K7Qj84xz9//wlb58yrfFKXHoxtdGZa1jNOofAtXWGXQpsEKGZaP9
brI/TZHk90Y0948ZkuHONYRD1+3bTeQJjYpCL611Zhn6cXDiBFFi3UaHapyseyc3EX/2UFdXgU53
mdTG7OSSWbL6/ff+1WWAB0ebQ5vLYnIxj+O+7Hu51lsFGQTWWvNR7sGjvtetRsGacVMGuThVWx9H
RGLj7dHTnmj77k9XMHf0vva+0EhTS1nIvpROaKT63vFDKu+MSWSvk8mCLx60JF+QcUYc1pQTGGn0
I2xqThZ21BlXoN1CqgQJGd1tmYj9Ya35XoxZtDLRVLD9o/6iHpy7k1/uBurGuGxtHrHAT+K13aTB
KivoFgWccP/wUd9fIsoMCg5EDDblmLScb79/AHo3US2HdZXY/qFBWrtP5dCfG7XX7rhL7p/uM3vs
tztNTgIrCnUfq6jCUvDtTvd6Y+mp7L114pXjCRE2GRPe0D/ix5zqRRJ6hMT1RrlnKWUcraoWLhvS
iniU3hq/rtpSW5BBog9y4YcQjxrmfZd14BLdSWbIUZLcBkecHvKS5SPaOkzEunXMFHU5akn4psP3
eAgwrywBrjdrOUnz4PkuASYdPTpBrhmGWsdIoVFiTj3vQSm8c4eCi8asio8UY8uTZ5bIR0Pro+nE
+OZqVr/udS9dJpOdbgsNdFmVD7lJcYBS1q2wkUVNaK2HxGJkHBjJBdkOGdroAGDmYHtkX0UlVxJh
EQxJYLuluUX8jRE752lKDmEofblqyPmNl1CU3H0zlU2KgtREIR2TVHiX4/jQOCRKnBVe1KR4EuFp
HUTSV1DP7OFThSPjFjwirlvux6FeidZw6KVSiN6H5HJtenMcz4QVgK5uUfHTL5L3BEcaVx0ZFkTl
eEb7ZsaCrGfHwLlXC/2MgqElXdzDHBwXabQIJdxiN7eci8ghaU0ijTo1DEHfs3qqgbnW/gwxiuML
8uTqXZGAxLe6Wj/UpJg+ZmVBB1mvB2vDtHLEsBV3xBwltMIGXxBOksLqIk6nE2DdaZ4a3ojjXKep
mHG8vwWYke+IPSAEk2xVdFGVdh2rKrxoozKgZawTB1SmCouNXVx4k9au8X2KNd0D+YLZttpbVUjQ
zaQ3K9y11kIrRuN5aFN/iaWlfkT1ALN2nNonujL4G2kPHLpIMSOUMUPGNu9uicbzPu3KLO8Tmplw
f4llYcD50Np9eT6R032jYdJ9qoyyeRtoCuubkawLuJMWfHt44/088wKa3kv1kfUw/RBTYKzye+wd
TR08DVbLsBwKJpQ/z27vqjEZVo7W4UvxMn1Jfysi0rMm092t7J3o6h9I4WhpGXQnTTcYnly8Ysei
zVCGkf+wFjLoNyiixzPLd7I9DE6WG6uOtnHSkOY5eFPEjZv6pUbK+AYhV3DTDa4Dur7TNrHhOJde
XcTr0UPeNBBYi/s3IHkSO+JijkLcZoUxXVa56R9qWnAKk4oKj6UbxPecjrOtmiy5dkl72ARu3y+7
lhSGfPDDtWvBmjJ/fDDWuYe8DLpTaeJyxTwRbSwTat3IdHIF0r2+C3zhH+xgxFA2ecmVqcgo6+16
ONP95rFKovEa+X+wzw0Qcl4XO2sPW8amcNphMWqD/oZYlooYfvSqCXVsIaJuLnQtxYXpcWfsTe7b
5qFhJu0vyjl2BEM1/dEkM+Gq6GK4MMQg4Y2H+nuca97V6HgCxWeFBCZlxZ1x0KXaR5Gfb4J4JCqx
xdQzmRixmiC2Advq4S4JC/eihitx3qWpixu3NerLQA6Yq7uEJJlbmsU1H9cE+g60WXbh42rfNjqB
w0FvTDhmEQND5kmBRQ6lpq1F11rvuaHx/kjg7WZgNWemhy0mr8yXMovEE4Kp9jLWRLXHyKeeAldU
O+mp8N73CCZtPZY4cG59x6wXBjdK12bjDg79LbsIXlypRQcMOopTw+QdhhgJTAgB40wXOXKmXGrJ
cTKIN49xxJ7XHRSmlU03+ZYR9cxUBRuu9NzZEndmXNt+7ByLKhmPo5b6L2LIU+rKIT4gTSsfBwV7
1AU5cA3/iZlAPPMgAz3Cx9iEz2j+J55QgtHDrCAhZSrcfZqY3kXNOOFcx3P1QMKL/2g1VXeR8Gg/
aZA/FmCxOcdJUtBorRn9GWBHc82GwoFNcqirvARQW9lva0cOLPTdtOrGHGylKLZpW4bY+6kTOAT1
3rGTjkYoVgBjMikoDbO8Q70VacQP9AkUkMjvzTcrMbSz2KzAortxeDbJMZWs8jTq+lbotySSZasg
s6qdNjgExZaxsU1TQWe+A1N9ULXoYOspFHz7EXi+QC8cZ08ZxGS+ezK982ORyetr+FZWjEaLc7AV
E4hS8ZBlDlYoTuVwYrVmScKIQTirDwPbSKrsBoqxXJdtEBMFGKrPDsPeLT1hWJ+zU7zsHeYvzLLY
C+NI3OUMsi6apvbvZkIMmhK7ItudVwg7Tt3BTgTwcK8qJa8rOKZnEijeQfMy73wYhvq9tmaOcFcG
AdFsk3/ShGl9GINw3xh2Efg6aET8pV51lJ6jrSo7q9jaLZtGLaSPp3Iwxhdj8EglwMlFl9zW+vPB
cey91IZpg96oW2PSBEbaI3peRIZWHHHLQBXMzOaTtEubQYNTE/QyJkuCJgxvJTGqwPJLqg1OW+eR
o4t37qUmZHJT78WRd4mpSK+Z2dKqZ5MpCggwg4aFajOmPiGYCNlrZObVU2SE2X3nDAhHUNGXFYks
Gr9t41XWTd82xjEWoXYRB3G3EWmfrgtQqt0i8DTrycyyfDPhnoQfkpG6lfrmLWTO7jRVvru1YLuT
NOukfKg7RcaadQC0LPaU6XKIabCtpnCIiKFr9A0zteTQdD6cbz0c4S6mXbT3VdNu0KmjGRa6ggdi
tj2jDJ0zxlnsJGDGrL5kB6u9AxooMjTqTCuvhyFO38yU0VmmtcFnY6ftvfI0z8JbxlAOr58TN+iq
gn6XQzr+rHKI4sAFteEMBx17rWNl5JQVwU3Y4iMtirA6JMwK0CZ3bo/NwGw7LsVxSGRNGLfi6tbb
E58FVZfOV3w9YIXMsWoLY5eKvv+Iy4kQZUFjnm0v32RFoXaAMzL42nEZcUDWh1Vuwho2654fiSju
ap2EY38vqZjXRsFvmFWORgS18uJrsGnVcyH04lLoJt+jafpTmnTxGhd6VG3QLfbvgwC6uWiJ7PyU
NfdwSlr9eTKR2zKmGiDYWGnbE8DKxOja14OCrOtOP1Wp1U0buxqRVZqGOe3dMGk2kSvYEEMzn6Gy
A8Eh2qBS/p0wNR8zFDr3CcKdo5EzYOIlTsLbnMqXeUs3QOqlFP5s8Bg/l6DSThMSzS1VBiYmJoT5
3pqEcT5aFlAAodntLVm2zWcuk3xL7hzfnNruOkod52U0c7IjcCjdmLoxrDFlVx8Jvk2wq506lXWc
fnLM0i/aWNdZN4W34F/x39pB055TPw9uWry2FhumJJGw7ItlASPlTk1Nc1tolTBY1IdyFXuauUo0
cmqDjmSfXpCXCsbSNDdOKFgM+tnwMGbl3sigQwRE2J8lTQiGBVfAVc7INUIBOzkPAfXLedCr+qlI
MGtAjnXe/FZDRay6Acdp4TlgUTqT0Bgi5/fwVZlqEU8XXna1393HJl2TQRvTQw1L5+S0enAaRVVe
yYmdorZHx9+zJs5mxlF8Fo4LbIMI+fDK4Mm6CjRl4qzpyGgh0FQ3CZiIq2wW4mq8Isu6TqunMiJ0
eW1gfYtAo0/CXc1j3rsWocsKEjIG+7FiKKTSlOJVlkYH8MJ0H3rd4TcUPuh2JwYae8QFppOIRGoH
w1dn9mAgEzhHwTY9i8AHmdqjl67WgWzIx7BCE5+XaKJhkyojfRhsgtpBLSMwD4gVfwOj7GUADrNM
bJ2So+7KkxZ1nGPMudtOZ9CBRNlBfHNJ+uJKm8a2PHa6pLzUHa+8pjXgDQNOoLSm0aC5YzUd3BHT
MXEvUo14EmMCNHAjaNqlsOhIH/uiG/wz/l58H2phOS7SLm+cBYJsAuNILtDzOdvU530u5a4p+zmS
ZiI0F0PMgMJEUxD6SeLxUpKJchWfaC14ggAv4DiNBfWwtFV353l1ekH+wnibiKE5FQkRLr0mcM6V
igDGsYFpn3HygjptZ8NZlXvVdccvdeaR6z0uQbRAnRU9qYgpSL4HHRLjZ4DkBzdxGxIP10nrPOCc
KjjL+8Qp1UlSLQD4mdl6JLikuoAhO16U8ThQEYo8P3RWJ8gN8FK1YycVlIVeXlzCzg4uO9conxxR
U8kDk3Veo6iKU4bBZvaQQ3gKGSBnzr7JO/8GCthwOQWcEOthgiLO8uTe1SXCUCzm/p3f8sTRxgrX
wgaQi/p6SiBHjdaLFulylen52ujrYInPdFhTorgbIfMnVU7OQjObYdtbXZMzH0XeYrid+zG0Q7OJ
OcMeWqfxT7EVaxmDREz5C70akt2YTWz7KRj6aoTXS7t4ms6gTuZ3Kre7XUOu8V0OyZLyl23tkyz2
F9XPtF+ztF5tXRXr2kHR0Pd5s8tJSNyN2EJOwD0ItzJbUcPjaJPwOiXNE1Wgb8h6YVYTiQWtO7FY
Dt107qLEe8Wu0b+IWOa7pJy6tR9gCS0x+i/TuvIP+kiUlEuLdpMIz1u6RcRV1WN55pAFd6ZHtvZR
TkYI11uXwy5ktrtRWlNsslSAnmwo3N+apMgJrCY2SFl5+kqnHYeEOdUdq32Ya69JhHlzYTLUcK9F
jy/8OHGLjYXNXIk1APUUQ3CXk3Y5kFek5+3KCbz0wZk5HbFBLsVokgXr5nrGgcpusmsHfICBhooz
0wItMLFxTPNJBtQa7LpJ2fnemlDnT2UCAcGDnZxEqYxHhzrsUFeht4C/wmuEbmgmRF2afv7eudau
xZy4EiODdaPP4XALj1gdZFHlwU9dDkq4dBeBKqgjPHMF2MDF8GSVoC3QyAjgds+Gw8yeA2S1ZivT
tkCKu6UG4GjZJJlGv4+te86KiI2LrIjST5ie08ZrECjxzOu3zaBBAWp9qnmDSApDebA1ad4sfSzv
Bbv6CKZJTwxjheDTpaLuypYMDEWmuU7S+FrnZ59Z18zfgT8RCOQ51XmIM3pX4RjEbhXrRGNL7TJL
ZbGpWXQRBBfBA9HE5DtIi6nQGo42olVbBXvdhEldRGNEBqmjqm0vSYJomRasBjHQMFFEXZpVWt8x
t7A5NYblYyft6FgPAscID9sapgATjdZhXk5QRMBAoSW3gLQRZ46WVcbgbjk24zZIPGAMiT5e9Ian
f1aNKG58v52uNc1X9wxM4ZJV3tSOC1AEiM58aCjNwJfduZ2U7xMyqpXEJ/VQZb5zmdhiuLO0snlG
vgP7CBlhuyxy9v+FxDIgFiG2ryVnHqJHYfH5Swh+zR3atAYgmB9Jb0sIwbhj7MdvMNZlkW6qsO8u
2kzpxyTwSIlDxlX2i3bQeSlci4BVeHvRRZnn3iEBrXIj4sI/SVWqg6y4OsoU3UNHzftzN49YFkWY
kqmaj/jJ/SYyTyZ1OTMiID1nvh+Ia0KvjGWZGc4hH5mL1QWRmouC73QZ6MVJVaZ5m2oNZvLMcFs8
1Z6hv2a9rX942uTf2FOabuumsgEgdq+Ob03HnpyWLUG71pkY3fAaB+FwKpq0gMJUiU0UNJ+aJsk+
pyc+Hqcoh+ARgBIXKG7IAS6AHKT5nHxgRN11hg3rY5xlx35odXsTrBPHtrbBPNXbTnMxeYYJ1xp9
dUsi7L0dutFV0ufFQ6WPHJd6I57nCDkR8hwZR3FoSs/bGnln7Yl1mfvRdXzO9RIu7EG5ibQKYExh
yEti0vstEVUhgYcedvogAikZNZZ9O0gZrxrsqFDw9fApNT3zk8fD4cQOTImasLQBqo1hf2NJ4S7E
QNd20zsZoCqOqyRSu25W7L3SqTd9q3mLEPH0zudosTGnsbwImbs8WxJES5gHNP+UH3erJLRec7ab
m5Qm8itNgtDr8IxJzX8ZSQFUdxAY9XNnYpKSL6cpqgCEZSGlRRnD5ps1kQBTQmymaPym5qNVZYIb
eHAZSb75sS37J6XTNiUVMizUmsqohkrXtavRgeU/r5isVITpqWwzlGb1HrIiPfVMt84LbxhXsWKy
WJlum0IV41jUNQPuGRPLXkuqhhHITRfZxpOWC7vcVDndvpaZy6rgZHmPGJT11dQgDcJAC25dDcGb
Guvs0fJ7/7WCs0XFkZf89INmrNo4NfMFjfCA50jkh9QC3LgAwtnu25zwH7eUpCCZXQ2brPTt/KpB
jUGLmFAz5KOdWDp5AKIl0i36OH5bTIshNMpTgyT/EnFmekw85d1nmAjQ0gHXI4o3yPuV5bfhqQOm
/gwQhTyJyh6HI6AnqDJ5Xpsb3e2iR7A/yCpLpPze0MBTwXkUXFd6kD+WvSs3Zk/jJKQxvWQt+oj0
ZGm4LE90CginHWsyNXKL0CbNpOVgmYF+B9zKQMMb1eKVeOp4R/4QnGcElvEmzecZc0n2CfxKLT7m
bV/YR5aThKPVvFSmte9dGmNQv4Uy7Y+cPL2LsPNxGg4V3I5FSCjndKVpQ47afzDp6dYlMPu93fba
9ciElPFRR3FAOrZsDkHapc/EE033EXxmCs4hevPAcZLbh/7qv6g7k+XIsSzJ/lAjBfOwbAAGm2fj
uIHQ6e6YZ+Bh+Po6xuyWiqra9qZFUixJDw8GSTMD7tOretSHrpjsQjARLhdDwHBCo1neHIc8QGSp
gVT2FZlbOu6a32nEK9gvCslhmugpNVzsMZwCvWDIbWZun4wS1sHivPxC9Llr12msEsyMFK3mG1gi
L0tosnci5/kkGgvcb6PJOQ7rdKLdiAdlT1NZl/hqzMvezmAzuWVF1Yc6p+n7SGjCBRGbP4w4nLyy
7IHqRDIHT9GKwjML6vI8UQKDXjeknYSvKpURzBK0bFbR3NUzS9B+sFAD4QL0r0gp5hUl5pCmdX8I
xyL1OHYnX0aGHcFNR1t/j0tFop/XTksHVl8Xnqts4o1nFxPok57GX6pHbiwZlnXZJtUqXiaxXopJ
pRN+hvbY07hOMpti01ptX+Xc1FY2ewo/k8hgkobg5UcG3HMy9Eve/LjeCtO5iz5F0EIS4JglO6ui
cmY6xRr1mBmkpaiy4uieNfg9iyzmoj9QwYxQblOBAJjbgBx6ZN6WXnG10mDQF6QxRdJm69EydW3V
R+GzZjOJjftCjs+L4ccc6Mu2dyzt9T2Bwno9mGbFVaQ3GLwqdTf11C0D60jUdUvx5wOWbjl4Fbma
dE0XBR1bs5waVGUX+ZCfpqeO2wySfjOEzXGw7QkYoTVHsluJWj1Ids4oMVaN/QVFkTXjIOv5lz6p
iMNVg4bp9w2UwaOzsIxY14zY8BVA+HEXjvLZ1WlMuWg/U/NY2PEWiA5t240MnDBHtZEpL8vnCTqq
ZV2UCWJoKZRwozPy/CFWWd0q1ZJuOUFsKuF6xXgfWku7FJlh3vXakj96bZTedGGlvh6qrS8vprRj
lrH2ZlkxOBUJjIZ8FPF6NtP0JllG+4ZFtQ10u4D7lELO30ayVGx6c1DuTrTYfk2T5coxl/kOP9zg
wJvXvgrY0Os1p/cR+PLAmKfRDZkQcShC79z1MDj3kb4I35FUilvTUPJYO+WbIdHFXuqxXrtOy8VA
SkiiSqUjTpNQ5+3C/ukriyLzVc6KdtN3snOO2uV3ywbOcHVJbc+xLuE6nZrhaWaJFiuYWzp/VYBK
b+aitx/lIil/03a8L5083kqrY/hPJ7WYfSzP1P2UCXrxaFFyus/mSr5EgrIinBPmoqB/yfUepj7j
x7IkxhvmSPOXPGq8AKmQss7ciLGmGLGa0RGkaXu5zqiXT8FYySaitdvOAH0y7HFvAkLDWrW6aUWs
+COvNgAfK78b2xrG29z6SZVOpqsNjYBHy9ffzkNkPWCGiluWdvONaXR4zyqzuxiRyfClxBxs/LyS
J5BRkPSQjzt5nUdxcQGqPK7lpql/CRo/g2bE6kPfShKwaK93I90IPh1hedC0MYfSSTQi42QGEqRD
iNxnpknpC+9hKqajpQukQtSvVYI719VneJS8gWe/NfrZh1E7XDUlUve6o3DxKqIu6GQ8qKYTmb96
JxvpiomfAlSacPvguFxqrKDSZD8n3UxFaj+vEbqL4LlH3tZCjmmZhXPTgEJbO3mbccizDPtLmiXK
wpVB/5jGYrrKyI++3jr4dYxEsa5Gluh/G21w3izHSf7UowxcL2pmc2NxrV/rjZOvZ8W0nmcmfdPZ
UxroSq/ibk4lvOCRvZYEJimuyml9X8IeZ7BSdG9GSa38SGMJRUhUf/2vpZJpVB/LcOWQ1/gk6aCe
GFGZma2FqtTJND9/rAv/rz2x/x9lu1Q46v+wb/wPq+v/7rqv4p9G13//C/92uTrmvzDfq3hZNX7f
/8x12c6/eBkYpL5MTSaq9Y9cl2r9C/spcJ0fax5NIbhv/q/LVYfV41C+QP6YCK0FueMHX/Tfc3f/
+fk/w1R4Gv5rPhYPDw5Qy8AvS4JMx8n13wwPsE5HTIidtlHsuLmgN/ci2fGzUPNM89LR/IzkZfIx
r3Z+PSxiMzdjvKbA5KHXmf1CpTbNb5L8EeUtse9FwjNTaw4ILznZ9vW5X9TilFLN5qhtSI+2kb9O
I62kfU/Zlz6r7qyQn4raaUeJPMUV5bzFb+KAvh1zerSb5GCE00lhqoEqRztpSuBqbXfLQgAHRAop
KIDpIqfcjxnkoTTTFtVXCZ41KEFvpctbsehbFq4exXbJFkdxfqhRtQ4/H1k6zb/QqGxKFLNhV9Pm
ClVCZWCz8u9pvPbmSH3grEsbxpmuL3GdmiaDUmdBrqbNl/2HX2gmvNKw2dtYBi4LIGMD5yZzck25
IIpkDeYdK88r0+20GZUz4H/8ihP89fwyNzPZsYgmsbxX/LoWv0x6BRcD2n15yhcknyEZKTIyWgIe
RqANZeuTJTskkKxrQ/ySuWUGemNx5rC2nc4EGjKJr2o7H3zo8BanZc2zM+fbTNVwXbHNmXra5rRc
qbzYtm+Y7Bl0pr3Vp5epwUIkNeONXbgMBOOC+oaqaI5eXrbHrEZe62mljQ0ahKtqJrzUSfuBOik3
k8WXIpzDHFkZeoE4O8KSjwbLhrK8cqg6NBwNn2PG7BmpdExz9Y12+9ITjBJezVwTVJ18GI3JG+yU
RfFseQ7GSG2yS0axHNjZmrAWr77sierQfjPs/o3TeD2m3UFKh2oVqqCQkSiKYOb5PZHH39Iu3LhF
Hn5nZMydxrqEbF0d6uoDi92Wy55FP1QN/aw2zCUWcY7uFz3Ikob22LHr3pdo3qdQd7IQAnKs6YSK
B3HS7Qk0kb08z58w49QJrYlwAztIOwXRJiMYGhBZDe2jSVqbCbwzULn4x711XYzm99SqlKrGx35u
vhSDg8ySrZK868ltGeyDiCZp5XaWk2OhddtEBKoGscrOf5dljdoP8w1Oo86xeUFoaveE/7aOLr0t
TX6GwhWUFGd1Upy6zhidOUis5Yz8G02oyiXPAL/0sXbJJcjv/TQf6ilBcOMraLL0K7T1GItmqnhJ
o+cu5gx/ziRWUdUCvrbeZhJcVtF9OlF0muiAjQDMAx+X6hUQhMoSgNttGs1K2auarPHZrP4OEdRA
lLRugQnb+mOZw4dKGhFxGv+cHhYqN9cEpHzYX4nqbDJy71w9bHiDzzjpPCqu42wFxH+/sg0cFIXe
4oaXaVub2PdYaUTbcih2RYN7fZxlbGi99ghjWvm6GE4R9jTECjuX9s/B3Qdu+SRx8E6NKv6uSkc1
Sw56WC1Vu3cS9gb+A6i5cqOsYYjsl67QQNZDBJSgpJP5zki9l4uyUrL2hWrccl1J/TcZgWKTJBrc
v8pkl6IrhMgJCmyKpNjLyhx7iiYVHLwo5pZbdFidkiBZCb2Ovk9WoLbiRY5G8s2NZwssf4TUyI5w
IxsCH2wZ75h0SN3L3O3rNzynd6XtFhoulADB2vabmXCSPulXuQh7Stg5kvH6/A0bdFUWvBUHLBLs
9ZNlB6TrbhO57OJocAVXrEDk19HgaCVI8qjhZ2gWJ0VS1nGX0Sckya5sUXDeMsJySiRSmpNmFCg7
ZfprTDB09La9sRKiZig/6zLirWtoBzVWxlOqOS+qDqBZmmg1mpRYRn5djk3W7aeepJuF182lJnxB
uSCTXzeGZ4TjE1NMvHOxED7itt018fCrw2q40PHgqnVGf2E7USk0nYRZNkeUMMU8oAU0q0V+a1tq
UlUZVahu7M3SzbUnP5/lUZL2wHtnL3M6oORN36wbGwLJc0ujCnibo+0LM2mveT9pvpE04c35gQWw
g3gAQOBnoIQQYTeukHMbIpYmJiYRzhMtW4T+2bNpJ72a16VqNev5+WqZWgx8bOHcolDBA1OVAdSh
O1qZZbgl7Q1ub4zYktLFCRYDLaw1ERRxrC1XqudyQmZ258+D0Pd6n16ldMnWdihJu6aP6JbOWqhh
S8tqILH3tKuQ7O2Bkma8ma4cLeHQQFrnut9beyetiEGwS2NMRhQQWacdK6QIOFj6sTO0+I3tzrEK
IQRjGUPmDjNavp2i2CBNa9SMlEC+gUJ0bjQqJqlO0lj4I4AKccJg53KLLadbzXU1ETpOtwYLBRaP
yiozqo8sBVkrd6DLUk7Ta6lZSQMLBbkmzKWzfnS5ntCb9Vef2ToMJWngiMaCWlbqYxsDzjTFjO5T
cN0tDLU/VxKuDQiAAHqpWQTpiyWs0PQvx0W7XcWIGDtDKmgHK8S8Zk1p7rskmW86OrzdESRMSgpi
qKHaD9DUOG2kR7mTBkpA7eGO6+ymZFH3qWVj76fplO+bQkEtWOzW79mHs+mSEM9p98Qw6LKUTdiy
mzV1phNnpNQ4O7VI2fyV6k426skP29BEqKprvxZdf1eGtVJKCY7ZYvw1Zgp1zrLpceri2B0m4bxL
aztb9brVHB21z/YpCjZB4UG/A2wRrrQY0u94CfSUu+zYyPpGj/GV1fhBmO5V1XbjhsUVTST4d6iP
RPfiXZLNBYdzwS3Jp/nuoykkig25dV9bfBh+MrdcUkUZBf2SOLvFUu6WXNkedK3hZAK89pRsKr/L
+pzpcfTLYqnpt7Op0I3dbQd2ZLgaBJ1CsSzf8QLA+rWH+dzn1pvdjs3ZfD5IFVRP22I5DYOsOadi
MYIy61DSNYp85CfS9t8PneGsUX7PNYX156i6aOqSbTSmVY8+Evs6d6yNOUTKXzMLVXdkxzTbmXLE
gKzdG2fYtkT3N45WgQl0MsRsqG+vCEu6N6MjwZdvFF9XP3A1DSeWB/nWTDNnMyaE4zmg0eZbaA9m
SuuIJ7LnN2AMr8vSw8WxiuktC+uXqZ/ai93Qd/zzQHVxP8NyStSDilHzwNNuYaGNSHhUqTj1z4fC
iC/sBGXPmBcHDFEBIBzMNc60M6eDjnC0vdGeYKtxTqWtOjr9yhTIMiiWFN5VcezjmdSeJoTdmM0x
v5LiNe6Bgwzc5U4DnqU1Dgdlj6mVepXk6UQr536fmGnrV3GkPKszL4vRAtWulOho2HoNb0jCpZ3K
29DQ0KKWGN8QDzVn1AYv950s5QN4+oSLnytta0fNxSr0ZCPm2Npa80Kfgg6lq840eigyZ7tkRfxa
z8pXNs0i6FvsKYuOHUxpScOw7olPec3dQ+0nn6Gf7H60qxN99hI9yzAmYdI1e+tXSYnPbqArgmHT
OhIWghqhWA9ovSq8Tb3x6b/hebLecWpDzY4Fw+XsxM+E/VtNzcUhxNK3tsay2UwCuP5Eq98OAj1e
zZib7VArlKVWRbSLoDxeMJ+keGZL+6Dkeu6NDXRrE4LxaUGpKFBd7vqTli0ImWq9OPPsG7c21Y86
+OKhNawzy4EZecjp94qD+TVkte7G9bh/8rjDTmyG3LlQ/uAWEdq4XpoOGeBOUEbd7XSRX/Q+YS6u
NuCgXUQ5uj+8MBTEhjFx4G6Zz0K0+QF7u7YqMpUtEwZIV+r05VvPdc9ppArzodnu2Ggte2LCVLdU
+F+fWhfKAjfrxpQxK6WRssmNJFzPcy3uomb50yrwD6tSeg7qjQbdQFP//VC0CbwbMmVIO1BPPf52
u1W6LxHRuBd1Df04mdTxIw1zOQZOIf3J8aqtsdL2gZ59Vo660Y0YK/TzFPOEG1Yz7/G5q6Rt1VjX
cVirJsj3MbejTaJSBLiYrlQZvxcMAZCFERrDj0rSabXMQfxMPRT5ig3f0FMeqeoFhAHDDOYZBQZd
kpUbJPVVUjXmTjFcrVftK8Vs9ckGSVYXuboDzKXufj76eYB9wCJYX/WZ0XPDaeJXzcpyr+qEukua
uHip+h34CLpHQJQeU1aCb7ClacfgNR9bM34DGOkvfTUGQuvH689n7CE/2ELYnmmrqSeShLYIrVUO
Px91XBhoZ8EOO0ahdqBJM16r0uIl6WEe2beg38ha9GElvDRk1nrMcAovuDyCavFq3tulpweL6t+u
c3DfVkxJNX1DQUH82cMbpg81jovDi8QmWja306m+NY/i0b6Gd8uSL4Sp8535jhB4C8/2WSoKZHg3
7tLtXEfeIZUuxtU6RgftZNy4UdfF1um/5PMsXXu19GX48g1lx4n+O6JO3DxbR3kr9a9xd8hBKARW
ccr3+oXGDW7VAILM7e3WVUHyvGO/KKyPOZeX1WmWTOUq+psjdZfJkfSH6uCWYqB2806DM6jbOAfV
5l5UgPUn2cj3bIPau5I/lzqquqELhIYTWrcfOFTK42hHf1SUq50CxxyPfT16BYuD0xxHj4a3TX+d
H6C5Sn4R2c8vIrM2+rnfJaztX31vehmwe3jyo7vUN7M+G3/tb7nfpV/2fbli70OCN8ILE5i74j4c
hKBPno2lbnifqeLmvgoJIqNJfPYXFId1nu4EKQNCsFzVNhpbsPhLf29fteg4v5t3NTl0wdqYjxiO
eOOM7qkUh4ZljWc1mZ98GH876Wh/Ez1QH8VWd9yIyjX+L39Vz4hz5kG+5Ao7KpdiGLcRx7gBVnw2
E5gC1tb0c1R3jl97vIaOJ9J42yrK6pZRc4rRctUIxksocti8XFIBqnkzDNn/cGxeJDnay/rZ//5R
JNKdNYvbdgHvas058b/2b1/u1TN5wlv0wirNLTzplCBkFsfZrDfbamLxfs3PS6d4TORu9Sm/KHyX
oSmwTjUUJoQvPQPbDYTBlS330dA2+JeD2B9Ty8N6N1pbJKBHyk1+8FT2F5uxKt+cSDqEPV8bA1m8
bu1E8wuc4mRNGSFmTz7ne0X75Kfq+Xb3ybFXv0BQuhNf/LUyVvFtVNCuMYSwsufHq+UN5Whu/0pv
wF0997HulZwe9Hc6SbXvagrSN8XYcV4xD9qtfbM/ok/tTWQ4t9jcMMe6auSXyyY7RNucp2+vXiJp
k7xIt+qlemmOmRoIwJ11EvTuYE3BH8epVpkHducyTDu5ocljxbvfD59awUvzMjmLmwbms3sc5zHe
4E/xK9zE1QkmwVdygNzOEmAIv3+IsOaNUdmGY0PCvvzSv0W2s+/PX0D4sG54lRWYZqx82B1vHwZj
/ZDPm5RCre5YnhWJM0+4raJbzNW66lZCo3AEs9QYNGx9juYBH+Zb9rK8ZZ/1vbuW7GL18/OHH18G
8zQfdVpapmrLKSTP+5dvLcW2NETEH1pqCYSY+CyZ1cAw92XHedZI5a8szVgMc2OpxejPbzBaWa66
yV2N4lV6Lc4Ubrn1NWp3Mkfz/mqNt4l+Fs95bW+t2zNOp/vEUtfDo5wsVw/w9MTRup38tD0l+EEz
PSS4Uq2UkZYg/17I4Ya1+5UoK/XNh428iXfTcI4xO26lS6ht5l9RjqiUuf0iWNZSiPwiXrq7fugu
zcPm/Vm/2nemSOM9Vj669yx5McNxH7VbqhQo4sU31IeXwmz0PWuVE7yOfCvJOxub1bFQHboOa37n
Obh7r8xdth7dttDpk7clz342sJ0yLkU0HjzCe6sZwVuyXEx7bSIlgKgr/9ZpGTCTXiuNrI/2oMJD
u4zgREOp9dtruDf61G34RiuuXxF9XMwUKFum9cuQa085ilN1mV6LR82XWAyx68E1p1tVEivklWwk
LdONWw0eSCLCNXkp0y22U/mXw80OC0SyboCKrEfJeQBTGvZJmsgk6NT4ncFunw259K3l+V9VmZsH
8KJ9BF/bj4lX7pY5cg41RpmVGnXzYxoxYsjsQi7KqAwuAVR8fgCk742Sz0CvoiFIzbl/x10YlFNi
APepzHPNaJfYmf4Hy85HzkLwPWweTtR85RX2KfVZCbEL0xGtNy1I9QeTvhyfWBWJ+PyuvpW3/hXU
lytHQ+HXwCplyzXp2OQ1KUdZ643vHZgaMwnK1jjLmfwaDjmsPuYQQzTVr26Q93ZF3mAahjccKkpQ
F7azCisRn9i3pFsKqu4ouPjMnGnYpou53AH2bLk/NXeL93dnPg8dSqiO+39/aNbksvUlftUXroi2
0ParUH7VBFaV9cjua5Wq/NkiPzg0F1xtUDM3urKcm1E/KmuSisVGWVd4K7dimB/0VVgn1VGxN/18
iLp0bp+s+bDiue1Lazy0z4efjxzy64lGz1+c6ABeaaEUu26mM21QaMaAFKkX8Iaa5JR54xRKm3Jc
HqbPCinzbwTbmCTlqPCVUNk4BnWaPWvUtTDVwa0hfZ2Q1FJXE9LE6pzXedFn6SpR53uc5szz8AEA
agHANUXA7zJ28V3WayrO8LQpEzR9VYm540nzVoCSODkYC73ooJyUVmOpWnyZW71b1F2/0ev0RSFx
CH/fbjd2y4ob3P2uQEyF01vjH8DZOXpYbj5ZJRYcC/c9BdgbwgBvk6A7PAOMOpsmt81JLY9d21TH
aYiqY1nnNzaD5dbCC8cXMpYA2Rmzi+jvdMwAIMry3NfPiyiTwMyrZPOWFNMfXTk0FRPk2PWfWl3R
M0Id4vwXvwf+zYB9AQhi7V1FSD9hbWm3ieT8zSUju1QhC+aaFOMmjEo01XGmrKRLj6YWF2vKLBs3
NmV51xYU0+EVslaUuoSHxbT9JOwbrtYD8gABC7bXo4eDRNOhjRJvet6cohf7Y/mVfY4v3bW/cBUB
niu/8b6FonMhbVOlpUnPloAlhv3Hbcv8QsqivkTNdDTtPNxbLwjFx3yaH5ZUlWAz6GRXh2PRYoTM
ok0+oSvGCkYMQuJo8IX4NkSbrrq0QjCFW8ZMhNhBixq21N90s4xFzqR1ijP8xXVJ1WM6TcgL1ExV
c/yG4QmbYX0xFP1Xy4HVHZSn03bIP8bG8vM6l1293/FNWCt7aibXem5VdOuV09KnmgPPDWNWpn1P
2jrahrxhJEoBEiu/25W5KZ8MJ9nKW6JT2rfq1JtnMtcd44UDVLGSSFY2vDr9noPFjCLuYXnKt5VY
EYTIA8mWP8HIpK6Q+vJYKnOQZVF/sCze1XYX2czY5BHm8txKzafTS+s6Sp3NsqMjQN0JJCvsXxuK
1N25NdWb4dA6OOgvM/7CdS8Kbo7KX73pt4qT1htbcT5nqmRNS+pWtSPHfsGWO5Z7emCiBiFdZKja
OtcnM7rRc9idh/BTAvAGpLVwVnalqoQolJ6Xy/Su9PJbTmGL6wjIRY90aZILGBQ+j7nNmYWN38kc
Wr9Im9VsTu9qSgTWrK95ttNsenXqsaj9qVPdVncuGHsSb9a6oO6yLyZOCUvephonscJ6nmy0v7Gi
zSvSrMlXrxxbu/+Wc4BUTWSDLIvH9SS1YjNiMqMZg8uCRfBdD8OY5V32reHtnVp2ICNyIHSMJwsO
23ww4Y1JMmn0ltJUDqqSpHStsyHUUX86y5I4wCEB6T4lnyYyFCGYPsJ9b0ZT56USkd1mIhQgKuMq
HJKe/O1AWvC2KEaa+aZTLbuEXQawie6VXu3fLcZiTuaLskOrgFsyoQtaLdiM5PkfnCid2zO6AbiK
P4chumOcN4Pl+acAJ5Aa6NNhAWRw5B0JF1Atf4DUZ2+o9vmMHPHNm5gu65k3jFOKX/UkTNfAA0EH
lxmMcsNAOA5zEF605aYUc3SW5hA0m3As32hHrkHULKzoB95rnfUJawUWeF9/lI3DnTKxjMCWEJOZ
wOpxoM05HRtqjYW0EVG/D5OyfHWWX1JmSYFUzjGZ6vwwc2IMegx5XEfospDa184updXM7wbth4O0
PpneMqvnlFCjR70f5/I+PRWLurZyrfEKFN0jVc8b3D+9J2jAXk+qeF8m7qudJkUrXYggazu0lDSu
feTLhaLO6oar6tjoMaxxozlFPU990qIBO7VTB/UXEUsqPxXlLSozbTWnWAmjhorpNDeOWkFy00Qq
ZBXNVJzLL+bzrFmDJPExzEVuMVGoC0eoPo/1daGNDXYuZvWa6cIrtN9Cf7AT0JDjazCbeKDP4Rjm
j85Q6WuLzXaTDw2/xVbGDY8FZo/Pc9yH7fgxNKGxmWxN3RQSBAMDg8+eNq6DjAx4/HmgphsI7zxu
qa+Q9xbUsH2IK2jFVpJtRFqVB0t23uMKkTqkCZKonO4uqpYRqIoVv6iNYUWoeT2xbeO7kJbtYpkH
oxycq62k+aOedMiODm1vYdcFy5SZuzKPccdADU4xzrKVrb00XeRtQx8bEp2z7QWM56K+QxusawhQ
3FLEWppw38mDnr7WCLfxoHDkLcnL6lKcrLsyXQKM/iqjI4jOOqLbFrbWStKcd1GH6ipTx0ctsdRN
Yvx/yyJ5cQEMTlivuYEbFVFzZVY2Izw/YZQKlS9GCsDk6HXHsWJMYP2s0XzVi4EnVapwqXIWtWT9
00po1ei64cCFswT53t4qKd2rRuZVIUTTQssWlwnubx5P19I0PPqAD1GOpIG9u60ykroLl7BMavcO
ERQcAuRQUeCCpHj+MMYTBzmUJzISACtjbQc5FXa6AhRvMR00rBxSspgKwgOZshtNBug+breWnGx6
XJE+XV/fmPtYnICKjMr5s28wJ2taZhJeCtu15ejJs/Ny8NLaTNZDd21EYhzSsTv2dr/uaKlVc+fv
UkocdBG0HeAXrlzhv5PbltunbHMb1KobZEtWRTKIGjg8TYScz3SDqYDv8i0cjc6vrBGDAZP6LlyA
5mvpsNfAa5HDGFFwpQ+nrdRLncpmkDlPfKeY9nDPxmMlt7sssyiqvZjLcSK2HJRVxNIoLr/o9aZV
To3nTThRw21BDvVTIaxdrU5/YPJYp7ACD/hBFpYcomlNB2fECiCAxi5yXvBS79ZqWf/mSlZsG2lo
XtS4OURWra8JeyvbwrEvfdHOD1aO8W7WhnHFs11/xahxotXFxzRI7DobEoJ66qxibOdr7sWOp6Tt
cDLidiQdoK4a7r/s0y1os8S93C6vC7ykWDElrPTrQcZ9NcfaI8sVcHJ2cVFHiTZBrqzcJb6l2O5W
TVv7xcjWo2qqfiugfiDAcFScSy5DickJtDUtP1zw/MMtix99yL+ULYypP+vbpDCsy6wn8QYwKNmF
RdZ3kdH+8+Hnz2hRo/T4558oxkSUk/soN6+Ce5tsENftl6OhAO9UWaSvCdFobz1JDuEoH1kZOo9K
YYI1Gk29UI49SEN76Icc2viQWatkVDi9VKm5N1kx7NkejLsRV/DPZ31c/KlyaMBGpEPTTPuydNVP
MgLNbqg1gaVUURkxqkDYIqAYcsLWPeMm15rGJfFlnH4edEv9i6m42xBC+I6E09zr1mbB288b7AfM
+3yjXHnwlgs5728Fm1mese5sRdb3JKf2J2npT20sxq015WJLRy7nAUw5rjZa/Rvyfjxi8mYZkp+s
0JC5PKPR4w0t730uLnlTHUTWUL5JMRAHJl41M8HaldpbGq1b42cWc/GnCk95yci1+qIIUb8mVI25
WyRQliruHcoxYFVp8mfZ9wGNTNEfMt5f8EbKq5ZHR6vpi60Zh+pB52IftE6hn61i4D9CAueaqdfK
5GXINkzelFlvfLRIKplWIFkNHVKC8qookXyrGq3eSDUaZjHnFTEz06r3cU/niIZje7TCZTc8H34+
+s9PVdIqG6HVbF6m4tb7rCLsi10CrwR1dTSHJbxgZAgvzki0mJphbWuVAtSXU3lqh0YWfWja8wAN
OBlTgXaRFu2kGHAWlGmPH90n9Rd5aNFc/eKSnl6HwGlY0jPWkmKe6NBitjIXzlKmsXpLZqndxrFT
+PPSHphbpF1RYmQmQ4Bq4ygv5pzj8pTjNpgQrp878W8AXGLSn9RVzrlKyzw4v9UEGljEOyuTnu2w
nf7mkdyvClwgbmGPO2fQMFwoI1jn1Ho9FPHNbpDjI4Ojf/nsOwQ8rOPM5i0ckt5xzZlbgJql5Eh7
JwE3bWDhQjOGLOfi+LRPcTvHu2yKX2aQTlcdwCkAkbzcSb0fgXk6a133qikg4+qm0oOkZGgwMtsA
5i9tTDwLSAnSM/ftG8ZNmt4inD4e6YmbLOeZB+NwYwvE/Lle4BZM3akhcB40A6ht3hJdSfmjqMsb
S9R3cgSqt6BBDtzlBFEELGhHR1F/K7X5S2qtX6aOkV3iMLLFJnIaumKlkzfmHQ00teIP8kn+m4+2
axEpY/GVFBe5Lfm+knnNSNNd6GesPbz0+ndMhXOsfYckDS4Wnq8tfY/EmKuNHIvhZkRTdOkGEovG
nNwjB8ZbzZFgbWaqjPsr6bCoiP/zqRG2dbDwxPhlxj1GHSxjO5s7uzpzmSX1POrZekr+g7sz6W4b
y7b0X3mr5oiFvhnUoEiwFRtRoiRKEyzRNtH3PX59fZeOfGk74oVf1apRDTIzIsMhgSBw77nn7P3t
sH7IBunFz6HPwHM3Hv2mNB5Tux6OVfsJni/j9KRU60qCZp5pCUGcMjnSgMqfAckVB3b4xq08wnWo
3N8gr9IUM5NsXkqBenbA5XQViqDGGKpjlnvGNvWTZBmOzvRq5MsW495Mk0Pj2MWZ/8Sh7myimy6i
KN1EedNsrUKFXUWZNg9aY2uZ5L+B72ne06wf5qFk8yNo5xxKjV51G1k6d7o/ozFwdpHZyjs8OEyj
1FXnyR+q8LZEVmPtW86zy7wduvkAQ2FJ+HTFzJcFrsUmt6myoDlmk7ek3l4nXug/Jh0NS3PKbmro
4ZFwVGPDFlGfbb9Qlllrh4sEhPFQWOpiil0wJFuQyvUO+Q6GXpMZToqthCMlBT1MJteOkTZaYzQP
QrJfSDsHCQQsKMseDBz8tFLNU2gRcNqND7mG4pkg2FUW1NuJy9JzMD3TmiScczlB8qgzbatjr0X+
Ly/jurbmMiJQaCzRIa9wHXksaoNZLA0/7VcjDifqdQDBpNfP9RrNuRmkOkOj4jPz684dR2nByKRc
Rml4ifSj6iT2Mk5oupHZyjlL9mvXsKqNx1MIeXd8IJtF3+NnRj8dNEwuQtAltD4to37osuYgwwFi
AJV6NGma9wz5Nh/zmFG6v1jmDCuFvkvWgviHm9xiHKnqHKYAAjT4ljjiNMiaoamslHSge2zl2s6v
tEvoxTMyb8LHZrC3GBDjV/BJZEUjC1l7Afk5taYv2RBSPMPx0JjAWxQkOKoYEasNpXbbLIkuTr9Q
pLIhUoq84PEb3E7yteOE73ul1+ifYjNYRZUPrGmwlVXpF/wgsJErBJdSMUmbtlW07aQxSWkDnakZ
JaQJuYpFDWwNoiwAjo9RZZ0TjWZ985yr/begMIZlAfJ7aRawsS96rWvrsraah/t/sd6UwFFOQWP7
T5WeU3h72pI+VPDckCnvFkbBdpKp7XkM7LlWDsU6xRnMzMnLng2wOGsU/CfBX9qhrfkdXe6X9L+/
an5/QTdqQ5th3m6GTfiaRm8+gcbzhsIE7Vy/0ny25ziN3lUlXo4dydT1TkXQgJLlK0jZCtGOw6Gi
lMzFD6Lpv6HgWoLi9m/i3PergqlIlKhqWhY/82fKW5njYIOxwMxkOMirQmzaDIle6y3aiZPOFHHM
vo1MrmQtnxVT7pbVk3wa7E8YOa2y0J/Ug77Xjrh2ytOl9FHfGfGGpLNGNGBO3sms1Kfys2q33h5L
6GP6ql3a1/G1OTePlrfxa392NYydH5SzrJgtU2yrzhIzGDoEdWZJdr8MC7STLeePxmSaGeyrfHk6
GRvVcSnnCt1lZ3/451tCct5f7gmGaPTkmiaj9+aE/PM9QWugNmTmtJvpqJ6G/gHBf5WDkToOUAnG
ZcHQj4C/M242k1kQXJd0TsvmiZaKrrgY9p5G1jESE1FS8jjP9nXiRgwNTyAqFy1jRJv749pisMih
zmC8a22M8BCGR7/k9djXnGMQ4cTKYnpU91O85CIuejDHUU+xMqdRFr00nIhucnFQwtn4mREVrrhl
5lr67sOG3D2brJVj7x9khjO78DX8BCGnXfLPuv+M7E2LF1h23QheKx2YmKjJdSVPrr0nCmXGWWhU
3ZTQ7lnQoG0+STj79ya2xaQ84RRHrKQ9x6/aF6Bp8k38evnYnOsn+3Uijuc4viwZlr3SBNnpJBRs
xBde84VXZ7+am6/tqWKG3OJgXTdBQRVWyNYelYc265OIMXa8Fth8zHZttm+a6D1nfhkeR2aZNjPN
bAXvbI6Uilknbz45dnuHCeipZhYaMBONqfscZqQys9LpJfuomJ2iZ5rHx+CUMfckpZt25p5s6JV3
oJLhPktn9TesUtX8GeIoXimBxNYASYL4dcxfXynq6FgqaMRvoqFYELxqjuOD3b7YH0n0kZnWxWXF
vXBbPsfX+qk/NM/0nV8ypmgo/VecFwJma3Sg+IAnR9+EQCCO4VZZQ72zdjF02ZO2zpjQnR3PVfs9
TuoFJt91ieezUw6aim0OEcTcxzdL3MAriQArbRcwUED0ei7eJ7z5eO+f2hNxBwg/tyXhD94sO/Jz
xTTx2WSymOJEfCuZNTasyDGLxLxR1U+rga2TxDuVxWQZ4d8FqRBgao1z8GINWhcEJd0LJs4+30D2
mw37xjx0L+qb9G7qx7SdVaf8OfoY36KX8k3h2VaOZfysryQLh5+Jg2/EBg/jrubQ4G1kXF9HPPmM
XRvGrzr74nNvbPKAZCpAr4v2zXxyztKDfIpfo2bb36wvwdfkq108eMjE02dKzlmYfo3E2Hdr7h37
023GQ7ttr7L5kTJk6TdGvw6XPYPj4sXXXvCfpWKgvOAANGuGrfFoLiJxolh8bRhAQ0xoIkQ3bqQu
i332kr14T8GL5K0VliABhNzalEdrNXEH+AMxloK3Nj6KD2+9l2/qEx9XYaC3Dd98fZmnX+VVl75X
WBBtfY6YlGfCuGSwThJ7XWxsu5hTDfQ0dmbJGZaTcukJWpnVb7X6GezLh5QhPaBI7UPcgDFBnX6S
nj2IjRj3ciIeWiSUjA4oAJG3tRoopqTU3wGvWDg8BviHTJ70LEQBX/TVEuym7xokGs4bWSeuvGsR
6U3Zwslo5NGiuTm+VW8BUUfrNC3nRocoIBjpNnswM9ZD0H7+8xqs/dUggzNGEH95mRht3kOCfoSP
anpgJXnLjfCBwzglQ8ZOfWWkcfRkH8XQh/9ZV1jvNdIZZuMtKOHTIvEJp9S16GgZl+rcnKMOHS8i
Z75MZR+vq74xV0SLOPMj7XsG6x41X6fCUE36pOS0VnE+sGxUnuWwpJumbrCdRk+4/isANH19rqAQ
cCRKXc9Llr/5wD8jUMWiockkfiuKrZDrTUbnz3tO5Xm+zsCi3jTaDUmVYc72pSEhtWOSZg2bOvVm
aJfVgD4jKTnDEmD9VnpW2E2dS/5UPY4Hk+m1WX5pynAV2JxmWXl7Vt7ySUEiYexq/NLIFWF7uLSU
g99smurfXj9EAL4vzdJ0XYCrf/jC0NSrWWJDbvMbayY9axdHcMW0W0cffZyX+L+Z+MP0MZfpa05U
fTWrXyMOcQTVaGTFTXBStxTsVT4bYmmJr4cZ/YAB5Z9v899dJts6gF2DzD8dkPbPl6mmtVJgs802
BpG06wChlrn3mQIrUhSvsRYbW9KQXjRP1zAq0tR9sAy/nqXhG9BpQ3vw5RhMVPSqy002v4+pObPq
C/h/0OoS3+tRWRq0igAVMCoy9MM/X/4d8PxztaYZxGIBvzBA8vIw/nz5PvZFfONGslFpm83rrvRd
Qu/iiTgQVhEqJAbVg72X0szeY0vapHSKt/e/u///qiZtQlSKu9A3by1kcES+GQ9HKi0nixowTiXj
qQBiewhS/wHpaLmSMaSxOaNvNzrVerj/VWFF1oMuS+u2CPsNAiRj59WTsbv/FSMrxeV8Q6h43j3A
bxkpLc1kaStYP8REGYbeWy1mzPmDJSbObsjwGcAt6bJMo2UxlybGVUypgXc8JGJujeMJ7RSj7Hqt
ibm2senST1nMumXKz6LA5TZBnTpUFFKcl2y0ySGaCYeKehapVFXE9mAaz4GNoh7ORmh6vpizBwzc
EzF5T8UMXhXTePTaELXEhL4Vs/paTO1tMb+XGeSz9qRuI2b7J03M+Q3apNO5E9N/TDJIARyhCRhX
//ytq39ZDEGXsxAS9azw3Bq/pgX45D40yHzDjZa8lxkpvTJgSLr4dq3cqPWyJsD23X2MY1weemmH
O/AbkjS1Q01sYYfQTyqJAdTLqkPgVPesZHrhRrh6D1ERO0so/yPqjqA9+kzfABAclIjWs0fU0lxY
Wn7zYf5SXFNbUzwTLSHcljC/f36EzTKoS4A1MHP2ls38HZaBSxUsAXlNFMfb+x6cHmALwBxqeVuY
jMA1UpwXkRbkO7DFj2G7aLK3TtXrxXCoTt0LFcXVev/PSu7/tan2/7ugGYXQMYtF/Icv9i/2W/fz
a/X5H5/Z1/84fPqf1X+sP4nrCn/04/77p/yZPKP9oaKKojbWiZ+hOcja9WfWovoHuTFg1zUOWzbt
WwpqsP1N8D//B/EyrNZYcg3tnjuDT/Zfllz5D1kjOVPWZZVpoqz9H1lyf34oLf0OILfw6RI8w4XI
v5z4qF7VQfOIO+s5aQKgnpV5ODf1YKnU1NOD/ps3WvsVeG+Cp3PY6zlyK7wC5i+/z0+JkSuMmuMU
u6SDD21oDTcZ3mp6ttpTQJKBJCN34T8ZDA9SB/Bqge0BquPNUlDYTf/maMtq1JfCsaWFnK6ivWWN
10C7MCdgw0rJ4otcqaYQ8D/NTP1NRsAdyf/vnUh8g3wC8I02mynUcvOXncgj6M8x09JbEGyO3rvc
sD1QmOtLKToOUv8cPfeqtVT8ajGZuCEwNppAlmyOxY7fubI94zuZRyaXSPp8TIyVT2+mETOJGUN0
FyTXbxYe7Z72/sslk7fCPqOZfMnGr8GSKa1jyZE5w9aMqlZqpON1DP1dMjgfkgUeqy6OQxDI6CXh
MVe0vQHAQDvp4y3Ej/h9EEn2g4kQAiU1TVSGCVHc6WAnsg+ZHujexirAwMJrFCxNKG8WitST0Akb
iibwEmvx1hYnbC3rP1Tv1tuxG/fBoiOcugeAESJfNmtEG7iqUmOmtjBYmg/DNGZNg0oILX5NqFqZ
k5d+ITkJRRi+TmMvl5LrFBFNicz1nG4pXVU8icQbzMbNGH8aRF0OuCwpS+a5jT/im18bcy9IXQNS
pl52xIh28y0oGR44t28dWgLzALFpNVzLsnf7Pp7TkgY9PKxCmKGTZjAzxo3MyAL4xBTgS+3mSpEc
YiyEeq9tCyyuqr7W4mJFu3MrGRbtHXMDOv1ZqbtjMRBGR5VXGPrKFpCYLl8NUEA14jKnD1lwMUp7
Iy4qC3WAoQZ9VmNuk52YWt7WCDBd6qhyPEQZXrxQe7jECSYmzVoO2OnpP0OJzCuEMw3KjmrNEFP3
UGIVDLbxLN2vNre8hcev7mT/AWsCJtM38a4kWAiBLM1lPl6jebNIPuCwpU9I0wc9LzoeBWlBlBrz
GvxP1xwcY1q0qGft+sr40bUMotcCaaYytovGaz9xP4tdDqTJ5OlvcTtr3tUvQWalnRhcLKLJch2O
3hFHfSLB6YDxspKz5tcRNtqrmcNkXjrcYjzwtbF0YMzY3VEpr/Rtbf8IDngDM3EWhgSc8vEMErOG
YlgUuurWzkkCWShHKMvDZ4Ki1hLj24IXMirovM4nPkkXeVCurg5xAIHe7W0L5bf/pTR5JBD96zpz
MxzD4HRn8JHvn8rGppfaFlqBYV4V6UdNuJCbIPfUM3g7kmXvwsb7SIt8ZQ6jtB1LX3ctzsDpmAWM
cssTIKlspcQGd9rn9cEI582lNhfdHMNaplNSb0aFU93QItSAciQxmEdTJXU3wCIRxN7OXhkBxbuU
QjjFYMKt5UPZgydGjBk6RtQAsOIV40XjzzCJXOQ+ClYoTEuAn2ur159LjGcvRb1k4tNtTDSazK8k
clONirwoQd8LHfzodeB9DKO27CBE7ePa+qIHHbmFXoqGIUxLBnhmMndEhywz0BEiD5NU0hCdxCDP
UCvqTdRF/raTzLMasTQDW22XillbbkTuFo46O9qOkBy3Vqri0Pek98Ec7JNlxDukTeaLntWI+uts
Aa06JbUpmoPXat47x954cu3v2uIt6Ipwp7XasetRVxSaMoJhKx9Zfbo9zGiay3bxf0EZ+e9VO//l
nxLF15e8GCGIBg3p1H8WY6K++OlvFlkD3/jUfqvGp291mzT/4m2IP/nf/Yd/ZuMxryIb7/NrijYl
rJsq/NL8WKiI5G16vf9U7fyv7Otn+pl9r3fCL/mVimdTJ5Q/9d/+pD8pJNof7DKU7ciLNYuzMaXu
94rHUf9QZZPgEcJ8KIKtHyoeheBp+JUUx7quWzIHvf8secw/qI90kzafYqictGk8/uuu/Nnp/x73
/V9RSCi0f9gObU4TcEopnLgy2bDvbcwfTuw1ZjMzD4eKOGXpNVH6dWSk10yYYzXLqulz0AUrQ/RH
Vge0zxSM16NhkogOODP3XvHNnuO0hYbHmwSvscVExFy3M06TRIul0dEaKUq4tkeVeJPgwRBOlh++
hL8ZXiiiqfDLR7A1ajbDtLhjBG//fJbQOoQReIn5CKk3QHhyNlYTXGPTODFRgJgakOwVSOHVrFsX
HVanRAhKYQP/7jrEmeWv18EUBTC1hgJElJc/3Eo1Vgo6Fkm1qlr1WasGnEoMRzHishhEm5z0+qAs
1Hnu4EuuDVI9HQDWJX7nBNupU9a/Kc4EPebXyzFthhe6QU/J/jWtuyYzrUrSpORymKA6GDzbwDiE
qCz/+f7/grGxxCMELMfk1+jwklTtl89tIrFr0JOXKz2Mr0r5jkJYnuOakl2eY8xuLRNDZjXo+jhM
og5JHT766ITzxAq/Yg1gi+hc1DLzoNMeldhcA0pOapVc2NA4BRkuvGqkE2ZcqMXqZjqYDKKIsLiI
7qiEtmaRgupf6M64DB38Pir6WXPkSWByjCSzRygXkYoTklSbh/VGsZ+MDO+HFrOPVTLfhY5TFFmK
dKgBNoHDay8EAitzWyY5rNRPzIgGeBxQprLw2uBWZwgXLpD4APCwXoIoeg6L0oRFGuG+kKZlVXQX
8bghmakpEJqTmQoL51muattVHQ1VRniyPYOwbFk9+RlxwDpYKFCLfE2qldYuhJR6elM7o5hPvc4P
SXmE6tjeRZAf54UK+MDW10YmsdUj8qtTBQL8iE21uCSTf5Z02pe6hIFuMg8imthhE7RNdcVqe/3n
7/7XkEi+e5YBwmBkBW0GNEzxEP7wzFtTJidAv4tVWTmrvMGzI7rmLXe1tLnJE58yzM2Dp2JHxdXu
zIIRqqQmlfOA/OF/vph7B+TnJ16nqjctohTV+4r688WkhWMh47CjlTgSJV47kXvDG6hZ8is9r21v
99K6dKq91jPB95G9MCTRNl4ro1T3GQE3tukvcK9I84jROyhMkiXR87p6k2w64l5mQY0TN/A5bpnX
wi/OhsX6ouGHc52GsPFkuEK2GVcawKY0G8As2s4HcW0oPloDVYPO3EKDxdDL+jATIeC/+fw/d4jE
i6ibzDE5J8scxtDH/vz5ZarLbiRIcQWQFGZkVJ0MIoOA8YCFM1vgErhs5rhmntDCbCdeIYrMcmFV
xqo0USRbRrT2ITQb0XNqwbTPyaiuJ77FYrA3WCk3whjvbzEQQGZNzc19pW91uuTGzqp54SjueE7R
sI/xk62m1962zyI/2sJObunWOQZ1p5jeb9Yf5Zdj9P1jkwlokt8Fnkt3xHD7h2eQnAnyYzo+di+R
Ua1DjyfMnL5cXVRLtVIF66NgK/LIowl4zyTs5r+5hL+u/Lqp6uDEZNMg2fnXRL5WTT0OTVWy8jg+
EiDk2DOHbCj3n79fcZj+5fE2WWwc25b5kKzpP3/ODAknL07C52z63NXU/Di+dgmDwmDVAU9ciZju
f/6Nop/8N7+UXoiqEo7GKPPelfzh5uZpRV5H1CWrXE1uZZncTIfOI9XpjOYwOYDxGM68fPpS+d3K
rFnZ8eUQgtCTiJZBiAC0CDSRh1AK/WspWUTaeSunZs0TceAEitwcGUQE8UZDJPot7Mo1Tg7eTsQw
0ieCbiBUgBPnMQPMQMJHmjaGtNBULG9KtcwDg0OqT2B9eU+sTp5zzjbfl3Uts8+SyaReNi20ZO1t
oksLRoAVqW+J0UMjMg74LngvrHilGtX6HhsP1/IKPxHjNL6TRNHTRRwd5eQjj725PHj53FDoA+dj
dSml+tDH5VMOo1wETXEyYD2cqcZZssMbgIxsFrXh7b4rjnSTCIO5kFnmmnbNwHyShpk62XhUFe2E
/09aeKHzCO98ycGfiLUnhNOmm7WoguARwj+DeCRP6Yeq1q9Dwx6nFr1AZUbXdAqvRqSdTIAzM8Vh
h4CMHxvhNZWDaZYTSDeCcFeeeu8VcEPNwvDkEaE7I8eVYZmTrYNKXngR/3JSfP9O/B6dsMizycNb
R9FQq/qpzVETGfZWIVxLSJ94ycTr7tF2wI+KDrVIrvcr0CdE3xgQy+qj6RFNaLmr13z8LnHOoiC4
r0lIj3a0H09BYX82drR06hw3sVVfJAXB4Z6N7gLsiUg1sOxz5cmEVHTwKnACUHrf8C8w4ZQ4qhV5
XKGGqNe0AxA5B8VbabbFTLF8ys4q23QWVapvfbRPyFuyWaVaMUdVbhcScnBO2QI1r8rBF8mnsVZM
UMS2wuNrwmrZpEVB0DkKQsASZ2SDbm/Ipyq0900GgQzs5DWqvTN781V8w1YS3UZdww1kkES7KsUl
Jim3M+VOERr4VKnxNy/wO9ambNFrCT0BY6NHYI46m63FGIxVF1IB6OwLJULjvN/kav2VpIGVo1AD
NZ6zTJk+iKeI4KWb7lWQ4Dq+zzJ+06DWESeJ/U/T4Djo7LgVmF+e43DWq9VSPA2azgNplGhaA19y
p1oiLC+4xRafUgsTolxDcl9oA9jFa9kEOQYPdouQmJlZp2JC0gpvhZJ8iwXFK96kipc/0DVaNxo3
1jIZ4QGEv036N8fCo48p1rOya9ui2RbfaJ/m31LptW4LnXXhmCt0e5yBn5EAwJg1o7HO04liWbY3
YpFJRZcLaxMpEZSDKUYGEm5WAzkqrq9zRczvZmaeXHD1LElqUOdFF7PgaN5Rla3D2EzvRqk9KyUF
RxhBmIpQzFRSvAGODMErRrlT8DWDkrjWNIzooiGtbSwdtQ2rx9jFN/KFzpU1rKYBn9Fo+bd0ME73
77sR5oPeQyEjS/HCGqaTHA9uyLEoIamIjLvlEI1I/Tz/ljv8bNKybXhKyW0s+LFML7IAu3VfEMMm
SuApvUa0bWdp9ulNMmWJR8hW6yhgbBwxFgVYBXTAOsmNcUEStJyi4GplzQW0Te2SPHUWPT2o32T2
GjSrPes8qvZ58LRT7WVU4Gr+lqHI85H+zxBR3or86yRjNaeMPyhiiZp0/2b5PHiEtLj3NWXsefFG
ivM5lt1opujB8+R/ZVLK+++zzFisHd8fyTG5yr2FRtJfkkJ6VRrWtAIclsw3BlWD5Skblk2NSquy
14Ysmmf4jcUFFg6/EWsYf0QPnu7rhlEZu8LJUGaar0q+OUtJv0g1XDJNhV6yE3tIxCLB6oVhIqM0
H1/uL3UbcpeZ8Q+zPOVZjjxmW2GBopkPV8sscXHNE5N8xXmD00fmo0/gW2C+IqfovXDu6ACf5N7e
Jl5D/4itQCyskCq3RAhNLga55yw2wKXnFBcenz0yYSl79aufqM0GJJOLkWI5db05Y9aMdBgG/Kzv
lIfW6ZmroTscwuFrWQzOsp6Q2jiS6+O3mYeF8+zbfGmqR7uqhgjCAwLejZ9AUp9YiusS1oDSvCfe
i0H+wVyW2C4g3Z/yPvfnXeO8yxNPuBqgDopfhzLFN5/cBtVYAyj/EDtu5531kJS7YjxNbDMsGbF7
f/QZH5zaYZ4byotmOp9KZtKti25tD9POwcJSRjyWvJ6V8UXSu9dm4MPbZAOwefiEMdZmjRwH9rdp
8oScK6WhOCa+xRhVHEX8Q+yA6IJLogSi/pusayexAoVyOS0Lau+Y2KO5gdeQdB7TDQyFZNmpuBgq
ufKihkvgb5o19D9xlVZ8Uw1WLTNmqasKNuaER181o1svCC4WUJReit2yMBs35Tw0R7GvL7xEOebD
Xo59AHq0UxneAqtpvkLq3RVPQaE8tqFzRmFfz0j3PmdBcaKwWKmqzLogt/s+F195sDK4ZK3WTgCG
bsro36Ksvoi1OmvSeaE5Z4DhyyFARMQGjJNokyftLkjMA0pgXFYGHnsjOvZS/TSF7YWA91xPLyEA
CKT4B1HF3MvVmN1FxV82eGwH1cDp6b7u1tKh9dQXEFwIkDRWgwhSuIHXCsXVHmzbqQxZe/XRIUuF
PUuTCDgJ6BhbBzQTrP6acRqr+uB1qiuWMHGcFguRZaqn+5Yl6rKhoRHReJu4LVCwU36V2niTov4g
HoNatggIy0SlkpeciiVmExl7LSt1rlQXO+y+NVCmxN7NjOtsVNGtqZMr4xXiS1LrpNQbx+m/VjIv
+33vtXUaIEZgn/PR4H3Fu5o6Pc0hVsJRmJI5tO0RPEjEIUFqSFseBZ20ComnXE8GojSnlhmYfvJj
ePlthcoRFfExwrJaWJcUH3KiWA9KKXGQDo/Z9/N6BHl/XMPEevZsELFTvouD+hI6fFZDbL+mOLrg
O1Cb4gXM0K11yosyOed0XGBnqF1Mw1jYvZTrnZsGO0ZaXRLUj6Z8IAdlRybvDW7TR9VSFyl+aVEv
Yqy0YGxz1ZR1mAb7BTlks0TWX62MEwgGNzbVej80UzFzhPoFkMPI5mPNh5TxBpGFNOxhXob6+V52
5Y7McUbSTymRt1TJ3zzCNmmWd9//7Xs5eP91ickDUWcJ+7B2UipvoQ5luaj7dq153LGYeDgmKRq2
/Ox5mFhqgkJlW7Mptm0OSsUCczxLa87bDlSR76PgXSbBD8m5qA8nHP2djREMajtrMq9BHVUXHCPa
LA6ynTTwUcrq0BTpl3tnpfTFns6b05jsJlpE4AYEKeiBxVztuTvQZ7lcawGXCj0oSDM0ZazaZVTj
h2FD4e2JoD5ycGXlMVrCgrHSe2O9NUW9oRIAgoOQJBMSYYn7zPT3lmdErN6xccZWdgkCyUbXojQL
2TS/ReheYrBwAgXpoKH34WaS9GBRaox2OAt846oFrD5k9Vzv7x/v+FVBilgW8UvWmWfRr8kN46DK
MDtRHVuiAB7ZP3uf2tcsXuwBTaLD3fRM813VwnRW1tWl1jRsrcE7MDiWb+UEDVwlqA4Fhx591YZo
mjVO9aHQM8I5pZ8iAofdbGl1WBbtlkmEKjb2srM5OPiHpH5uZEJ08j5+IWrooDMyicoSl51KNHmD
w7jVm9iVCVjF+vS1w0g376zAJ54jaxda4b+QKscjaKSYMbVgcAuslmASpVPc9jbfxLdBsRCGlND4
esL5Qh27DXhZKVFYCEs2bJP0QsAhluziWb8Y1Ziyo8vlWpK6TZ4BynBKfedEqrWQMIHHOYqf+DTo
QtbNBdohPCc7jGbk6xDUPIQ3M/OwgOJZMMpgMQSMu9rB2fitTR4XAUNBgfUcDCeeC6+lNGqnZj2N
VLrkoNk5EQWh2jLlbp7B6ZIAwrM3axu7mhmav5NRDq+gP76FSsAcTEeoTKEgNEDATWNLw7npTDYL
ib/XYC+vhUW2j/X3euD5UIKd1RXfWM8H3IELuZfaVSJTJpQpD6GsPjN6aRZFOcCiUcY3tlEi1uJu
JVpGqDaLC3ylh0oFaS8nHWap2RhpEZwL1roYssDMp9SdqkNRt2et15aWwRTP8zU4IuIHyI5/jdkj
SD/teD4AMNJ5p2L38JIKELSpMDrD84POWetXkBPw93gynIjw6uQmR1XOH2lqb3Duwga2itgNlBAP
P1Fvbgc6JhBFa1s6OCP8QydcST6c4Xkm6ygpk2gxZFE4r6bMm9WT8zjUkjYfrX3nyDcQDKtaRlna
FcCvgpRhvoLvagZE5tKp1bcuH45NJgMTV4kVoYnJqQKYBSjSpZ/Tr5BHKn7V0jcNC23CNjFzRIZN
YOLlpWuEhC5oL9h7ibWUa3wA0MGVitFXpHtuQAgJlTqaZ13hCoJJEAS8R4I8SCgwE9Au8Vmpj6FS
IZRXFWfpN2gnInkOsPCiF9ljoPEDonxLTha2vgEjEp3EL4XVLyJ//GKSiDuLKpIzFDyp0HhrAT1+
z4E0kY6VzNsw2pf+sMVfyYHM5uTrFHI3N5V0HUU6AUv0HNw0/ygU+RmEbLG0RumcAsWGE7rUOCX2
mXoaS/MUOwoQSApkeZwWHQNS2j2PElP2qcDlp9qhyx1e0nYP51ndPaj9G6GKZ5a5vdRXD2YLwmM3
xmyynXbIreBBUdrXe0UkVm5ysMHWqcfCZNdosojAQVylYsrvS8fKqk1ast1r3EqfiiTM0kXyETWi
ZdzQLG01hwDkc1V5uyFP8N7IO6IOvwVvHNTOapLsIgo5OWo5iNEG9NX6M7JKMmAqclZQPAdOwig1
KTe2xZkVGqonM1uVJxxdIb2Qlmqf9xiLuMcqHVAM8+r68ZzXU2CA6TdK0l4yZGC6unXrh/qzlpUn
A59sn1DJ6wZwQl8jRyJGDc8T3voR7DF92KYNo3jU84vCqdS5KjnKvOQYVV7KiUNWrV4lhT1f93BV
65tBSrW1I6pTIrVEJ4rzAXmBRe3tHTGcuH+zEi2M0WQVZH92yWqVic5gxQKEzTAFmGbG2t+iPewS
NnPfgWwpsUQxt5tZ2LQWOKyp1ySVm0DDWExeREc+iPFq1O+lL3bA6Fs84WPUI26FV0j1PLQ+RFfY
FgVJHFjn+wTBcIrahThEVZVexP8SO3r2WvXzHRbUNaMK1Dq6K4oRAF/mcKgS1aG/JR1HIdXnG1G8
bwo8RhwRl8jmcpzROlccpuOsOwUAvhdBJ30LMmLRtWg9USaKO9XZ8qnOoYTxjBZ8KoWOr2hCaHn7
ptqrVgmuAX7APDhDcD5Qh906miNBNx3KKVk2Mru95FAA+/0UzKWlonCFRuusMgJ1aaBxSqLZfLUV
qkHGemCQekKqYNOqIyfhiH/xPrRTYLYSbcCGf4koqW2fetWX3jmCbAF/Edl6zRTz3Fc88yUR37Oo
jt0UsgBQ6Tl+0UVe09ApYrw0ZroSt62RzLUUbxuH6yPk2f5e6di9jzbZsvb33T/Le2PGmHJVi5rM
ayk0kDXvs/oDL/U2ffdNzS3GdBcoEv7NMlC+X3A6CqiE+agm/bKChWMnPXt0R/ko6otGbANjUArX
58mwEcvorX/tZW9i3nqSSg34csGnq3PnHFbmAUcne7QmyjA7W2sVNqOUkazUhPzufEKKyz9qpReZ
hilw/aSek7jwgEp1Q7Qhxj+NTTDtOKbHqjavSwspjHB5KnHyCV/kSTKoa8cUUL+sFM9esEhk7ilN
c8wWJRASXxmWshid9GNwLYfq0cYuuIkhqZIPWj6pYq4ZxvWFPuFltCknjPF9sKqH0uToYv1v5s5r
OW5kS9dPhB1AwiRwW77IorfSDYKSmvAu4fH082XNntgtskOMmYsT50bRFFskCkhkrvWv33j2tZmh
pndyPHtSfEzoycIQAhUaN29dfXMl74en0Q1RsPSHgfxfj8S2majjlDxwliwvYTqyJSURylYJxV+/
pEexeL/SVBjrPLL2odm3x1Laa+ABQpvj96hrX5UaOtSc7jVRs8DAlo2mVL8IZY6qqL3XbW05BL/Q
LFykBDwearDB0GFIFdGSEQDvo7tIntCzTmew5DxJe0lIywRFm2BwJeOLGKdyr6HLIAeecuKDQ+0q
PTfbRAXdancf1W8Vl70+T+D8ACGkn50qkT46wt2kU3Vld8llqCHwSI/HzltQTHKMLNmyB4WRKG+b
VS+Ppd2d+lt3yF+Efha9x7g4ya1HsyzbTdMPbGzGkeqGTCgOoUnGwU5SLCdGByNZ1+xDOYht7VlP
sTPjzJT/ZcXeKXBmf6PMEYUEJwIZhXiQJ/MlEck9NB82CPTFTGwjeOVBehn4fCdUx46oBXyC/a1K
qI2WEA15ivZgiamk5xS7P9M+QX8Sa9pwih4G7XQd8fuSZu9Uc4xDEAIxI7lbNKxUgYB5MdQ1QxqH
aXmNajyvatbDuThC1E87gvFCzFG7SjTU4KvhxXFgiHHsIs/+EYTTcWiRz/Bsoa7/aLRGWL/gTRKM
q9FWNxKds0f44qrMvXuMmPb4ltwBA14LkW4R0V/1GafvGSLDHsKZ3G96kjr0XB36/evQTa9EMu2m
0s420vCul8Rau1i5u3pSC/PpWl/zGSiThOut+koMoCx4J6VWduPtld3Uu3TCDrKCVES0MQ6iA0Be
6zsrI564p9wTiAHZFgzjoR9Rfem7JEcSuzMbr+IIG5/R8B810muk7JdnXpslbgBj9FtXNsyimbQR
TrV3e46qEO00aoSwGy/Op7Mp6GTanqfrFdamihz08PxNMHGaxJyDfx4U/dPk0TMlgjfEbhJW6O+j
qV70RF7SkuydkGvFyoY+EBjX6bhbKOnB6AUtoevoxIkveRfnn/5xMAYBQZiW4HebH1moeC/JIUrn
bK+3gQ5hFvZr2A3pBr/rXhehizXulZjk9fkxnIew2DweYK5QfVrIqxPcmkFzPIs3ibAPN8CW15y9
fZ4n7wWuLGzB686gYT6D1mVA7bEE9Y/EyNa6Ue2laWw1BMKhdNunqN6L6dlIy20adpiX1W/OAI7b
65JFA6/zxYQOfkzq46CXId4hw3qmUc+d5XlQ/d0ZIBBd9BTG3r6s4/czViwtnBL64UVGNqGYPa58
ZX8EQ2+o9nhJNOEF+sBr3Xbk0g17hekZwuzp4NvyF67xN4UzMagm7RJnUZxF4GbeZcQbrP3U3Amm
Xr5bXsYeJ0OfMeMz6rfQPWcroHXQrwXwNtpy61gHVGKtyQF0hralw5iADD3egGyd5VB5A/N77//y
9JYYDyY5Q8Zj2VIjOlAaUbgzZsANHVUeOs1RADX7hst8KvuZWRAt/rwuhZ79flwaAQN+ISEGQDf/
MBtOcYsqIq5kH7YszEYAJVe2+erhJhXBUQ00/ldubG/kMtmMU/PeE0gb3ZwCaaxOjO33um5NNJfD
CvN91oB+pGFvrULOGCBvDWP8+ZqJkfp0zX4ALcwjE4rF93GMb/v4fSQi6/dcnAPXmHwZNN9bUSsA
epI1YixTV5mRqjWwaLwL0/KdiI0vyOnWP7zSqNECVOHoowSz399fabwtCDzMgp4M92lgqt+wb8w9
zMLJu1jEtB3N2drYy/CQ+35wC90AtgpMinA7t8Pz1It3s/aq9VAVz9gqBTurYQjZeObDFzfrM8uJ
qDjhSgfSFaKzj5dpl50Jqk2b79uPI83mtvdyXPpm897hUoJk2Vp59Ti1RLoGelicLoJo0jC/LAnk
Xc+TICE3/0IG9w+DemhQXBbT3DO77/dbV1Dk2l1p4GRF4oP8YTeOvc4Y8q3HvnhsnPraKO7/fBv+
8TdSPyCRhH/wicXnd7UgYdPFCMPCptSpLbnCxQBfV/HeoMwFtOu36PeTr16v3/V+Z8YJqVmoOPxA
WFCBNHvgb+yAplSRTRBot8/uw6kw2eE4B83Of8wnSMcy+XEeNBPsRypkCEhI71gtAOmj/xhTOKJt
0DsifUxRQYSvynFTNShiJ8Z7Up1awnVxQ/MokvBiDos754sHZf0DdUQTM1Fns9Chb3w4t8aqMJrQ
rPt9ZEbfsbHP99Y0HmE1d/szwGDUbBq1361FIi8HnMQu/vzcxGfmCCpEKYlPFn6gqZ6/38BeUFyE
JHTs/URed7p7BOA6jdnGmu07Pc0xiXCtQof9FzRi5ZjMaBpM5hc2APe68N1r3c8FmvjYi+zXXIhD
6JRYxycnJxhf8S1qdWjpjz9ftvf5uaPcEq7L+8Y+gBDx98u2/akmcyxqsSwbhCa8sLEzSsMI6zUd
4hk1GkelvlgNYTmduBhTMAmCqXeh4VGPc7QtQm191Hu44HGNRlwAmhnVK8Du+wgdIbF37Th8Lwqa
wVzReCsHugf4c6YSnDNZOwkcgfMi0lg3OV9HPaYRQfpuo3Wu7IdiiX/iBLyrCaUKrXFgnszoKlQU
IBrIzTUDdHAYLhnENDU+JgF6vNak3n0SOw9epgs9GFujXxzEPL0UY/XaMpjHBO5KkyjLgf4xKjGm
Az9tyuIoZLD3jOXRyiiD/3y/zxTK348xzQ92HdjCyKC8jyzdwBqmDoCy3uMQAh2yT8xVSm+oR5L4
6KE6tJcf0ppwY0c4I6jkiZ5lQlcG15HkH+g7NAThFv/wANo59VAUgsyfOx+Lav+M/IRN/VoiwF/1
suAktNDXD7qRF6KIMC1LtqooTiKXl7OnpcSVIufIMI96jEZY8jOeqvd5zoP680e3Pr8hRDWamAnY
KIxM1/xwgvdDx/mkBhiGnp7lKuoT89lpcDNHpIhxmXcN7qvjadRWwx+xpgdkEfVQUHvHRBXvf76e
z+eNDodkyQv43Caxjb+v/NirKy/yEJMSmHASI7dSsOys7ssy4PyTPjxzCbM2kHB4SRH8uLdCuwob
kSOgWeo7nwlEU8GQqvSGqWX4q2nkFVPuFr/DYGeaYGep6783Q/cmsXsi8YX7gB0eRNeR+kFxnX0w
r8MEBVDP9GisgYrAmNOsu4yZDHIDaxRaBVxGozYf8AxbYU13KvC904hfpTEyPVCD1XE6z87MkrQO
g14solnnZL4LLfvdD9Pp/7AAoDJCMXWl6bqUx7/f8bIbfAF1vN7jTEgjWUU/YMczAIHTpzfIoqUJ
PANtDcOPqU0fdJs34+az6pv4fS78L+TXn89a5HqkgFKj2s7nszYXfStry6r3KmfYVs32qYqaR1dA
HijlFeaD3Nz5q1/qfD6ppLQhZMC1tRFm+h/KMbuyOt/0RL2fSUve5CGUqZpgrPMTjqblh2v117Zk
cGjOCl/oQMNHzlMZjNtcqoewlz9tXzBm78fHFhYJu90UoAzm5dW21mm9PDdFue/D6tApDEdJoD9j
nu6y/FyG0xkwqiNoUlQS3/3F/Sk0m0jUWCkMxUvQTt+A4pla4CHtxsMXd/wfWMZ8eFdzelFnavHD
70tAuRO06Ik9YHShFRDy05t/ddSuKxNYAmJ31508zA4QDXvUoMAnDLXNDY6LX/A8Pyjvdb3DFbAE
GX6bHH8f3/6cio80TUEqnR6HnntBp2IAYvpiMwRdeGD9885Eu7StrtKiGHZ14GzxS70vTI4btIc8
F7Ytf+qf+sBY+V3HdWpoG5Xl3XnCeebC2OV3y7oe+w6INmf0ybSkCbqJaMJmveilHfb08V0Gvjh+
dyOYzjlcNMQYPyZoXXH019BBdGkwIjvT4RMI4LFHhWW73ascvCN6qcczQl9qIpaRb0Te3nQk+6zP
B243gtwn3Z3vPuQ5AKRjxj/zYXgpIpQes4lrSUaKEnZ4YGzDUDLywNQpBYmS6XNmOowvW46XAj9P
miam885wrC1OFqRJ9mqxInxpHeR8hPYQIrsf4jjBuPxgkkNUOiNaS72zafoQ+VVP8YJNMtgMbt+w
sto7e3w0iB9cZwON2MR5Y48g36U+efj2bVxmtws2AF/sQs7niocnbzuoZWD6mogdfl+Ctb8ksaLV
3dv+sZ1s/M8AXG1JRpsLWKhsgBaCMl+F63TsRuvzSD5NHNLDZrRrC2IyzjhG2xQpjDF4EyN1Pwie
Xw8vbcud8CT6mZ6eOez7TT/kJ81fXVKVXWBbfTvZPuMIdyR5pSit7Wyqp9YEY2Ly+8MJ6KvTMWEi
3y8PWW+tz7zSMuAHL+kMNix2ivg6WqOCkVTFWC60+qc/n4v/cE77HIc0YUhATFwpPpzTKnLssWO6
tC8lsFdPnvDGbv1on9YhCosArJzI8UjhktWi+LubYCU6lrNz/FBuLF6NZggPf74krZ/60PwjpZWu
jS4FjYr1UZATMI4PQGurvYlp5Ib6/xhmGqww7Z0zQjBxI4NEu+7CiJsfWHLjGO/2iAmzlNG1A08g
qK0RxuSLtZxk07gki/CUORXIGDFIvdI0mMmAg9DDdDRj+7qNMuCkMoDfhfSkcEOMFKpgT/kCfxmU
2ExVB3sDe32pXlMC35LKXOvuJ4mG164CJYZU47VweTz/0I8xhLJ8ujrP5sZFiS1N1XHxBkat2oB8
zM372YW+CtcaNErhMYaJ48osmM2pCeLOjKRr7fUMfYn92BiWT9NADCqu0xSsjdqm+ANhXhZelFkU
MYeZWZRkvmtbYNuGKWgy2AoSdMTkESMBXTCgNBI9HvYm6sOAsM/SR4pS1M7JHJx9Oy5ftGf2Pz1A
Olo8/AOscVxP14Z/ay+HhjlCOhICWmcwMQaWueacgGP5G9sCT039CGfEXDYrM4yJNMVAqma4zia1
JFSuHtoXJSrUFxKGaH97ZjItjK7Xce5yt6aYNB1OkQWtbwYFBHcPDrWqKaDu5t1L/hTN1JGl52AA
6mdf1PSfywgcjShr2WZN4J6PwEXf0VsWZVTtDd/ZWyEVnd6cF+J39Ml6Ls1z6EV/fiU+9ZukEUta
NsASh4qa0+z3OxpbbTirDKDWDGtGj7i1eQFg7bg4vxKdGqs5QYXv/yjSBNySWhsAB2L2KDYN6mpe
azoOjeM2ofwuMoxmOLZ82b6evxHU0x3M2H09WXcM37/agz916+eLd9mG2V+0vkfv0X9bDt7sp6kB
d3CvgvFBRt5F1pzcsWVFUswWY3Rp94jAe4LImNX8+cZ93P751Xp7Q19kW/TqnyqQrHZbWG0ZFQiN
la79Z4Pa32FIsgbp+bLrOe9Nf6/+MWHEIYOMeS2rIyH+w9KP1VB5i0pijTiGW+ziaTwxo1/P1QBj
0lESQT/0hgKKQg00Z5qjeQJoR6GD5UBSRkxCMx/XYAWRuDom7hgSQEMMbjQLTdaluYsT2Gf4j1t7
e5bMFpFJY8qCqNlNf7ZZMGwar4MqIBhNCaslYSzeoCSEzONBRapkynA0zWECLcNjR6rU6Fnf2ywy
Lq1DaadM+LsK9X5f/EgWQiJyF1kkasVVMihPk3DuFBJnfYB/q+qR4N7gtV/G+FDYrzPzjt1gca2m
g3u1jJz6MOAZusqK7qUTGKxKCJ5rekIFOQKSUORC/oJGs23n4WkKx13tZuRzuJBHpvZnJH/MZvPN
BG7eDvZCrzzCtkWPPgeCe4dCzpf2XgqbkR8N12quMKX2oCoDjF54jZEys2uvRDq7DKTyO0JTs10Z
3xWemGG3hKe89H14Kf0PosdeyOZ5BXGHHMbWGZivJvMQACRyz5POPY1WyWgiuGqX+AUPsCMp6Sls
p6Fc147Kt2z43doRoGSuWPUxnj0ogEnisVNwNY/0v8E8JnXIVm6Ue2hMRES0weui58XYke2LvI03
ANczxlPbrolvu4E2CXcOcrAW60C4lNrjzJ9uGb9DRjJp4qkgSkjJuFQ5GIuMBg7raViLFVZHFfep
LS6D6cGowwjmyEPdkV8WJ2LjxZhRJ+GFD9oBd0dgQdd01sZozHmL4P4oCqfiPwgGhdOWbr54ET+e
CRKjFwuhF64vLupDX++rf9sESLGCQZ0H/s5augh3KYGjuQZFKE3vWFt0qS3Zk5yG2k0W4H+OCUXo
dp63tv3IIH47/4Uq585eZmfrMQvmUyQIXTLcVlXy1z3uBu2laPpkI9ObtCdzpMqz1WKgdEjy+Kcx
pvk6d8sfPjSeFeWFx5FD9YaF1VoUMdQZwn+hClnrubM3TqnK3ZIRmz6ZxmVAoNfW5KJ9i3jkgRu0
cgLVbJuQHxXUI9npVUeCnnhMO+/JSobX0un4Nt3gxtyPCcn0ORV64I73IV3x1qw4h72ouPrzHf4I
uCCeZINjd0VIyCFhfth5wq5GJtZk/i5Wy14B5tHcf1FNfxpxnH+HlD5YiglT7aMJCxGrkHy9yN+N
7Xgq+KiramDCOkMXWeWuvLd97y9XqE0dGN/teYZPbkDu+/Pn/NRVchEchA4VPcAC+/qH4yQyfC/F
gk7uggiHsHiuIPIRz4KmGBeqefIOBUxj12jefJs8PIF8bI8aBN9Rk4q2y77Sa4uPLT5Mdd3cCvp4
BlVA0r+v7Lkp8iEtKrnrvdogM+2JXxuuVGdg/wH5iIaOJGGIj66f0xl5gMDzALu1ww7Uv2+tirqx
LEA4CUFaC7lsi4xgc6/1twwip92fb573jxfLsFUAgaAtP9fef3sNM2NRUijyIjx0pqvaKF6GuWkP
o2FsBA3JSoZZCpvQpMxCbX1pVZa56suSNE0zILVoTm+QY/Dq3k2Jcq/nEIfLOo+NvT168B378KGZ
iaUfwtQhy2h+sKW3JY1n2aQ51GBlwbXDq6Dp1NEaGriRWuw77lICj9ajXA7InGwSeqJvvcVODqsG
v/Om2vZTvwdtbu5663ZkWREoyDkZx/kBFXZEeqfpryGMrSztCs0SvagIN7oVC7aoNcBWz8D/osg9
ZzOVVrI304F+uSLGKiktKAB0sX++yf6nV5F+0/E8z7bxMcIv7UNPNSed5xA+TmhSLNJD2Rk382hg
ZOqiVzLrCI266AET6rc8RP59vj+ywgOYWuUqLi0fFhk23zJQ7y0B1egxlnBN2M9zGDPyzvXNWhJn
oVKYnuJsuM/yoNtjeBNEsb+RVUrOyNSy/xfvTk1jNC3ivVjsNzUF5cbAE4VTtz4IPMHXAjGA3V1m
orC38EvMtZqpYSWsjGXR6rx8OLlm9dMvWne/EACEDYPqkq2foYgxXA1g19E31F3DKve6hWC7So8t
uvu+OjadWPCiEQtuUN4dNCj0er65dSr1OPd5e7C1qU8L+XltDj87iDcbXy+9yQ0em5HSSS7ht3mp
n90E6X6iFEyTtN4suJCv2iFeSYrwk3KMGTVHhb8PrreJg/DfT4wvTi730yvD02SqK8ByGVTaH8Ej
khDDZEm6YNeX+TUoykXaGwrIZMCIcXwoCgfWbolzb0iPlTWs/gQbg7XouD1dFpnrgrW/yvwcZ00d
qT1xrJSFZgEFIC+wu6GKu+2vYXZ5ttVVZmEJXEnC6qzlKOn7lmF6NZdgucwi3zpMor5hByaW3mYF
kCvhXtv55TBF444l+T4THwjGZTLMQ1VYGoOz6r2bEGX/rhNcmpc8QUombz4MkbrnxDkkNozgmc/w
53fgc9GvMRdLm7Pp7fFT0T9PSQx/h7s25KhaocrmpmTyPU/dNkGNBoBurSzz1YIxt5mN8CsGgfUJ
h5eOSbHiu3rchR3tR3E3FJFCmH3Hthz190GQHe0kvrHTZDxkXWFuM1VgNBxGpM8tpbWuJT5ugxH+
jDOyinvZ6aB3ArSiiVbf14tOIj80ikMzldirKMx/Jc38NDQ0gP4YIvYbXpjVnMbIuwoXt91ZSQ8J
4AIz6ZuhzqBHnzfGtHvN0vh2mos3JhLE8sEsg6TWnFTKYRWpJFvrWRgd4Pvkje6uQy++FsObS/iL
L2S9hXTNGhLQSNLJe55qi6oYv3XASsra7tjbnMfUVQjnIawL7NGgV5LzlUU2+WA1Z2U62+pUT7cZ
oW23vubNdEa4wdgDii7aGWZByJjz8ZVUe4wGPPc6cyzcBgaMFvICS2yy6RSRc/iN5zdWCp1LCu+u
88v24AfBsZ7JsfIUmgbHQ8KQJcNb3sXWwVLmTTxm4lJjmhgppDub1CI4peKy1Z8cnhAfACE7UHc2
bNlwVjIJfwp2O953fXILF7GVkBYcFvuCaM9gpwqZgggRkTDasAcpd4maiI8EKuG/QdyhSwQc3muE
fqb4o+2pCuU2iqdd4PjzTpXm98ZJmP31piLcwcXJSTkU8kZZw7Hk74Y+XrZTSOWWh/soCP9qBwrR
xmOPQ+1yNQUSch8CkZOnwMoaPIBxIGsRLhOlsBcTNO9uzDg5ffHVXPEjBsHS5pUCWtbeBbrs+L3i
aD0vz0gSwZGPqeia4I9oF92xkoHxckprp9pIl3boz2+0/6mXdiwmFRQ4tutT75zrsr+VDimWTx6T
LRfX5bg4zGP3nAV8bhHEBO9NG7OWPdYwUDqKJFNkzLZ44TmcNsiB83Kut6nWnhj+dFVMC/w/Bfut
alEQGIFxNy9NfBlh37GqVIVpnmtpe4C9qgDT0jhkMFqPFep9DABGHyuihOexWfpqV1m52kVE6HIU
IY2OYecgKSx/WocGB73J36UmLbFHXCMuR2ybdjXdwrEjNXly49WoPUTiVJJmg/L0vGPvfTMF9ivU
2zTH1hrDr4dxsF9rW7yr4jgHEt5t8gvIlDQiDDTcqff3IRIgYEpcxOPc3o5RIimVHHdbNv4tck8W
NuDONsT6WRGyMAa5gwIgRzxe41i2GOWtGSgL7VxPLwvwvx+t6kAkTEEgHHummRByjHbptnGBzRKD
ALc/P9lPTkwU0xYDKuw7LTBX9yPgysy8UMaCV6WTOetgVpQqTDB35UDxJNLosY2Wv5bGOy7zUhDh
1EEcbq0LB8/DP1+IONtS/AafAG65rGkL4BBGYvChtvfRmDUiwmK9hx2+TeYAcl1Q1tsxy/xVuBBu
nIFerA3NM019nNN6nxfRSbY91JlBWZdpULU71bI69AG0sag4q4LnKMcyXV+17oSFMeAkYDJPPu3C
F3Ng9zErR+EIXT/4rso3dVPw4Gvnqi163DejdAdmwZak2lXqkwqB4cBxIVwGqyH+mRp3XsR9wQz0
bdZLBi//CnIM2Q2CjVX58a4PCPTRu2jqdQy5BLLRsLgPOtKtZNrsYg43XgwItr7ZghT7V35f29tJ
HQl2yP34pwCZofAqHpy5eu5LCmeBWmtroK5fj3b/2kO0vczuGNXg1tVPxNdTZbWa+1oZjCcC41Eq
MrvCoV7jGczu2MfYfeKrQxnFRLIYPYYwdvVgFDn2YaTXFnK4nCaGiVIZD+4IsJoVHroOx2JkhmFD
jU/QgkZyKJkyD7+KoKvx9MjNy5I4gXUQYh8BQxn5HAmo+sUEwUbEsW59FJ7JSmyDSRxzK/JXKkFW
DAa+lpgf7hKt6y4EzVDrowpecMXMBs6FRnjhBryMCslQqUUVEym4UY7AXiSpN3KOI5IRb4lnmneR
0dwlZKnuTFsdsGSR0FCouvrCMFbSjHYWWoZNrXxomEyjJH5e6A1s1KkppPO8MnYyuyzmYtzFhYcD
hrJfh+JBZtROrZVCr+cVp66yOWXa9jAr/tUQ2r8Wxr9I2pgjJFh3rfwfwzavQcEaz2XY0E0EdHhe
sAu1Z09UDxde0h07Fd3Rv9ywnePs7MUHF+lW4IVqY8XtnWpkt7GiwluHsD1RkvzoOhiiPUL31iNs
GKtrc02jdxIasYjkchkXFtElcLvWGPzDc7AueNhQ8/WdP283TeVSv6uuWQ/GAnW76tt1M7TvThDx
qHQWUodfOHhIwqs3kmvolGKLmIFAk5yQjmnOb6MIT1iRBO94BD2bXn3VRZw20ZAvGyExgB1ZTmYj
5l06o19scmNDQc4Wjkyn94Z8E5D9tgozqe3EzJszGFYTLU6+pq6b6YHmaPQIGOWCzlvL/zM76P8P
rQ8tE2NxwIe/7bHaX/HfvonXbwW+iVd/RfEbRvBvf3c6/M8//LfVocCb0GT+5WJVbtOX8iP/2+rQ
D/6F4y6dLO5F8t/f+R9zZ+9fGPBQ20N08WjjAyar/+Pu7P5LTxJBvyE2YlBH6f2/sDrEVpFy5u+H
ApZJ2qkYL0afqkc6H6DDPow73yVnj+YneFR5Qva2M1g73DO6x6kx8KjDXmbddM17PfTZJTqd6Hau
rYPySAHGfeZGDGZxpPNccKGoeL16w91FkLOo7Lt4Z+totD7DIWYZ7O+KKcb+zNBwzFPCCXQq2vmx
X3KSI4EE2USz9DpBprHjVk7rKRm/GQqlC+IWeWGkrocRC6ltmc5va3SSmyTSrSDajVowunfOaW86
983jANM5cKVOhKt0NlyvU+JQRaGcIjhO6QQ5imJSlEH7LmlSvBd0D0DzJM7FOnuuIoQu0Gl0sm1n
nJtJkcW281ADAhsrw3/rLXu6oUtzby0/8m5hgegc2Pg5L1R7mdCG7jv0BVfmcrN4F7bOx6ugBmAC
QmYeuxAjZx2rB1qi9nDlgYb0l43O24t18p6hM/g6wvhIoY5uLaqX+7Q6ZDqvz+8n54geLbh1Yvtn
gvpEZ/tVqE3Xs0veHz49e2x+0o2pswB96BWrYvRxGiIn0NGBgT0iZt+E0A28Xhj+dUoOMvFgTO0X
2/kBQ/mHGy6/ZnW1OBmAUVuvyiB7MeLAWjv+9JqWiKl0gqEkyjCZmRlIW+1m0Vw3tYqObRrQkE/i
YOkkxKb078eFEc2SvQTdfUhgYkpwohyYJM9EKeYQ2dDQJt0qn2JnBzCCJV7bPsc5GYwE08c6k9HV
6YyLzmnkf3pKdHJjpTMc3a7Hp6qlQ3e8NVaD6RbuAEpND6OeMKWmsSMXl8I6dmHu5fOGwh+IiKW0
C9v7V5VO8jmLlxcYhkipCJnsJZWAG/fd1iCAUhJEORJI2ehkylmNL0Y5gYN65hF8/QlmXUOU5WyT
zjDrdEs5k3PZBtZTWhvlMbQzj+mgidVv3Z26VPuvOiXYGrZHkcdI2cBExeJAHnFIu6hKHNISsExi
NpYjJtsZ3VqPT+2YbgZSOU1kzWpwr1vFctOxnWmGhGJ8EwKTlIBcT0M2LZBHYmMkhfRa6gxQIh/5
A7rBVZZWu04nz06omorinjEaSrHOOggGWRdoxf/9x3++bC2c7RKqGupuLDDO6aRRw7ilbogsFTq8
VIzWcxcTZ8rwlNPofYkN5xtBH+bBQbWzNZs7gc75jkTLFJWNb9+MU2rsktYUkDhyshD78GRzoN5F
vv1m6YRVXupdnpC5Guj0Vacmh3XRiayxzmZdKg9fLrgIG5V75lOmmEolsvuOyZx9jTQg3da9MWm2
O0Hzi2zfJrM4TUV3G1dh8dDaHkVgzTgwruP82nLwB0J1nWZ99yK1p9lkB5yaOm3W0bmzKlff88qS
343G+RmEQt307bxG0NbepzljQgzvrAt4/gJIjVTbRvnoPIPmAY/0n6lOvnWJwIW3Cl12scnGDXVK
bqvzclGu7wT1dd2TpIsMb7iI+rm5KF4Zf8AwJcDWvRgxU91OdfpXY43uZUX826yQMJ2/ckMd2lvh
GuAUobelT25OvQ73TYu915D4W+vs31ynAGMp/a0nFjii3sUMizmWpzODO50ePJnurwqJdkGRTx8e
N2QMh4lzMUEPLHEDVM7F+ev//HH+uzGFTDFXMjrMQSdvW1L6VjR8WG5GOkW5lRF+qs7CRmTKTeIP
myTom+tFhyMvbYHzaBqBoqBFvGr6ilUs2q2dBz9FA5zbl8FTn0xsWZIRS2SJx9Aj2LuSCEzKqd2a
M40x8D6a7HLuL1EqpGsrsbYd9eQaY4OeEGZIDgEo974ZWYJBTKdskUq1qGb4ZsFKtueifmvsatxO
Mo0vYhFOj33g3YazYx6dAVf1UFUnLE2bJ96P4lhMxa+hU3t78fNL4l7G4wTcUJbzdFKRMZ7kc1Gp
uzYe0FAF/V/GXEiISahtQ18aGxW40yED730ZhuxNGaj9rH5m6lZfWQbqfydHMUPobLUtvgmZiKew
S+yLuANvyOXD3I0FYZn2U8twDOtvduIMJwbbKxJQ4MnbTTk9UqW9OmWxN5S5EVVhHRsBadsPWqyQ
Som+2LfyrWWajDBLLN0cZzc7PVIQjMlnuKKi4dAt674iu6yC8xJWPjya0zxY8y5LJ4PdP2Ss3Zu0
NhPz1wXvymxptmUkwdk9H7WqZwwHAiriTWwgtWs54fc2G2Zmpu2Gspe2NyixZ8Ep64ql9mpI2dzI
ZbTuE8rapoO717Krb43dxHlxY3pe+d9/zCPG9ksrH4rSfUhrb7pqq3G6mmFjb2clO/BenmiMZHIH
/8pYw3mwdgOWD9KecCfrmu427GOk6RhalOF8wuKdyWg8DqfQrwi5TRi5DIYMr3loV6QZzNiLk0PN
eAvePdv1PDfvQ9dsctrajWkHRItXJP+Nnkl4U5u+GkilcN7j9CPqc0jiZBd0DZJQbJYG5d+MFYb0
NoFyU37poxvCasTVpVX9lvbuY9Y2qM+XyiJjoP3eldGmmya17cK63w1ueQtps942BKOunBFB1oRo
rpxnqI43sjWf4wqOmEp7crrsgEwaoc0HSZfu6gBVfOm1W9LFPRzcDfIHsDxeT56q9oRT3aZZ1u3j
lM0kDUPArQzTKJuEs4sgZkDfNDtvak6Qp+8CPB3nhLupYNWTC2qRIjhHWzxFV+WEmSx2ximUlp1N
wtLKMkgnD0JnTVBoexUqo72ayXsak8TaR3rQmxBWjtoxJTxVztbVPORvRhC02Iowa7DCAZ/EOryq
23y7qMU75pBadlZe/OWYy1vRWx5Ytt2uYTjhZdLIdreERszFd9Zxhht56aRMdTgr1265mLeGj8za
rScyBoboojN9Fr6KOKCxeikyRiKpRasOBFoUWIoYpltcDm310g7kLpFhXayq2FAX5aBHc/717MbL
runqTR4vcAvkSBmIvqy0nSt4Xtj5CwuTluU7/kQjUSUZ+QVqwhW54rHXw7werfHUL7qZtuK7jmHd
2srQAksCqKAHkTZbbzGntbaiiY+Tj5UVoYWbNOan5uNMToSOEaib5Agdtt5MBZM/P42ebbtZi6mk
ZOmamypGIx5X8kW5SX839VsjUM9ibK896B44bIywLYw8Ia442Nmtl1zy+n2rsVvbjk1EaGBsXBi5
SxdcN//F3pnsSK5dWfaL+IqXPSc1sI40Wuu9R0wId48I9uRl33x9LYYiMyUlkIAmiUogB3LoPclb
o5H37LP32kz/CycVWH1Hgr1YnxTE4QWe2oUokg/2pvOdiFK8qoLDA1vlRWmpXZGYa30ltre1bvmU
D0kvS5N2C6/Q5a69XwZ13K7tAzVIqMCscechZNO6lBs/YyXrj2q/pPd6mUkHF2jX7jcrH25jPlB2
pk1wQ04kdu6zOvtptsi9cIZX2Zc9UtPwxBF33AutVTH8Qc4paaRoRRzvjVZ8h3C25lX1fCuqnEYz
h8O/rmCVWwaW2uUgNrbiuaoani2UiW6yA+wG9q2NgZ5atFzIpcj9vlygJCTWnk3MxmryTT8yDsjq
fcAdEVDBBcOr+VbHbJsAN+1xYRhncA+vjanunYYXhiPOa2ykTSDSfV6l81OiWe9gmbpd3fJS//cO
4n9fQfB/vZ/VOue2v5sIvqo/zQR/6yL493/8/6Oo4G9D93/dVLCNKSVIaGSK//O4vn7mny4m6y90
K23dABCvMKzVSvOni8n6y6ZwUSVKvab7bEbyP9O6rv5FUwIeX5NJek2HsrJuq35taeJ/shybAd9i
Uy0sdp3/yrSu/9OWwMDVgkNqNYisYzsJ1H/cTfSxZRdqkTLgWTiSBqKDgISgC7DAts2NiHH+o4T5
o5qJwOEueVFVBzBZbo/3TlE/m0LrDsOkpaeYe3ws5BUwWI+lnsOtBkeDNWaOja3NMF+LJH4gfKIz
jsEhwYBv7iR8NDnTWD1N9QFmHPBRczgMhYx2YT1VN53BjbX9C9Nv75WZ+NPI/N8mM/2PvbotYWDa
Xr0v/+fftJ7/JEYF8UeTrZf4P1zd//GZf7u8HZviDQf7JHYxsi3Ouq34o0bp9IlxTa3R5n+4ujXz
L82xCbNi9uTCc/iMPxe3Jv5aIdhc92saDSXL+Fcubs3QeQv9vRaFNqbjjV114/VnZD76x8tbLSCu
MCotHgLMUNHo7RBqeNPd5eakSQ8sCMzR2r3aVIb5C5eyH7WK/Jky4q5lYdLh6cwZKPSsWYwvFWvm
hXqpQJBx3OEno52nM2bCjLg0ZWmWVyeOvne4QgSBgJOdfswlkLiiL2DvGfryYBIRGCaE106W9fey
fsaXon9AiMn3zlKYXmLkj9izf7ElZuuacVpuSvOouu2W2XOA9mljEs1cuR2N8Zwo/QfoW/SHnmSJ
FK7Nl237rYGLY6e8s2t8Hxo6r0Ol4pjHiZ4705a8Cnghqr67XCkuIPBgh0WMd4Ud/wDnfKgjpihq
SUCH6fuwLI29BgV1K+NviqLRFwH2/8K2mGVa5P6I6bF1p4SdefLu1GoFQKQIeOoRMSZ5ajjvugZu
IAS3i6i8teVIujhbaB6WMK6qgWfqNCTXgvDcCNJ2v+Cafs/71mP1gnLficZngvpOLs38NFPtMslz
hGn1iZF9uSysTVqHJ7FVqc2JpGig6Xl6i/N8uMYDnds6y8W8ujnhaDxo6qRdcks5TpNjUArBv6rq
OJjshQmkMayb3rNirph2DrpZU1JvGcUhVvTwIceJs02mfHzLcxaQMovi41DP0aGpBsR59LKXLBqj
/Wy7y0Ft+peZ++B5Xgy8qkoS4I1SAzojborRmy/VsELHrWf2XWcjVadzlQL3cer0iUWdEjC1kyGN
OQobTf1hu5zJxoj1U+r+0ICL1GZYMO7F0anu3O6pzUAYYsqYC6CyRhJygmwSGBW9YuEfDX1luraM
f1dzcl8XYSaX2CoMPK0DGMemRptVnSdSZl4jip3Rj+kJo4G1Ms2HXatVxv33B2MmoEg4kurIzsmu
ZbwUe0XLvs0To1HV2CyHZ+s1EyN6lq52p4l4XAfeLchGe1XMhg+Z25Xf2CiotZ0+hKU9vbKYeMkb
+wLjYD4nWbncs2IO0BaPcyTV710PyFidzJvaSRgC+rB4HYIip9M09itwEZ6ClUbvtHrfm7q1S0OO
aBNQu7TflrbSHxVFx59t7oXlegg35xbtCXxd3uysQT2MKejCpPNGPSrg34h73hslxRQKRX5Zze53
DuuNPVFYityFVNQZKBqCkbTIlnej10/2IEquM0wlloU9nbedwU/rqS0O3bLTfC4RcU5H0QVxlp0b
tcqOTGpxoBazcaKT64BIwmik4d7N+7747oJQzQSNYgVnvMw0/LqkqStt5/mhA/aAT0K+qMPgwWCg
hcCJuxdCxZ6rR9PB1ErURHWRZxVJa0sQuSdZxiG+00ACT116c4zijCogn3VhPCKuFUeBNLEp8JHk
Wdc+qXFYMnG4cA0L4Bw61vsksTnZWuEJKmlDQ6LCOmpm5G/aM0Ky67kGvBJmoKdFF69AkrZmFioH
el474tAzHnFMggHO7uGUUHhEqEFUHoD/Vzml46UEjthSw0UkDbpb5CHUqnTBqOqxI077hKa6Xmnq
KR7XPjAj+TGvowIUM1wdRXJU6rYJrEo7q+ztfCM13UAn9xUOgxJQkBPzOs4j+8aYlhxr2A8O1+Ng
LfRhqBi6nVoaV3aNxg4+Nv7hEO90gYvAi0SVvLjjfBRQ+/QJJGWecCe1w7alpte2+FuVe7PLwstS
a/pBr+Zyq4GvpDK3F8Ldd5zTtiyBtyAjlSuxhauLe8JXwvCqKL1xHUJ3bxoqHmc8KGF1bofB8oQs
rktY/BJ186U0Cv2I2ldSU5OWt/cmzvdaWZ34K3zImueAoyq/lm7JN9YIbw4W65yr5KOk9aMpxo+l
QbFNOuU5zmgb6ZTGG9uUQJopnybYeWZX5htJfU2os4wnuvdlQCjdcbt5Vnv5xPcks/pdjo0O4Jo2
Ys1PghRHJj24G8Rv0QCsRSmL3MSDRfkIqWHazQxO27mJnvV0MW9dDaVrGXV+OKbEKjMDqWRwuyzl
pegTIgaUZ0SNcRcTGSoxwSoM1fgOyA1S6JoBCJNjn99npPXMveCVcS76Ae9rup0tXLjlrMO5w8fD
va0OYvJdgZ1WPMuNSmz02taKjQUJOzDLZ2SwInD15r4GKnzSSl4FjnlMw/G7bTT7qavn97QQxYa1
FbOrkam+CpA9o+IgbZ/SLBJn3UX8SJVWnpcW/QnXsrozTeIvGGQHP0QPhsN2yJIaMiomoodlVl9r
UjGTdLtnUTNn9xpBbxqWbn2i2KfKRGsvldm3GdcGNi21w49NQtzexjqK9Jwnz1kf+uAG1uyD87OS
9PaQxC5Wsqi1L+Ke1slGcSnVMd5MsYhLzzgPXSV2L256bvWmvhdL9WIYirmdIMKyDiK6xeadDpMC
/mzpxA9hx/aigBK7VyPaZVzhnOvXwbKCpqijlW6A+8d0C1C4jtw4ocYvGVZEkBf+wBXNUgY3xSG9
93nuV/WyxRPINj5Kn1VyHjuCDhVgmn0fE2XCsFJwI3F5H8SXOe98SHrKpjXt5y4jdlGbvxNRAlz6
xm0Kv9PYM4eueRAAdzcsKXWG6JSqP9ekUEF9YS6vwP2tbuHM3drxyop3xq1uZyp2EVb+YTJsuw42
QZNLZV8JKIzLLR+B6Y5Wfh54qGX9Z7p2T/ymDbMemnbKzU07uis0K9sbej17HGO6jbTU58gc3t2w
fee0AAI1EyDNE7qgBf/v3zjJtczABFlUZmQMS5McdjaweKJaKwutZ7NS/cnmJKXtmyF7XCNcLf8Z
4d7vSpDG3Zx/Ss5CU4PpucIV3cXpO445f6DBjR6J7ElIy7fYl27TjlIJiAK0VCKdug6pkyltvUbF
Ujdk5CwUuucVMWA8UfMvkFxPnIE/55Ab+0TPpY3WMmfFfh4WIsSujhNHw4kIvY2WtoiGAxo96ebg
3FiTmZ26s1tgVi7sMmMHy38R1Q/FIvvriPKHqa5ulD6KAyEsjogtGUt30+NZ9dfsM4XX76YE/t7Y
+iUL54DN30ntcE3kVzvEMJjJoFxRERPkfW3VPjE4jiru3xJA8e9aBstN900/QfbMcqpQCHp1cbTX
k5RnL7ywlTDaNVDgrfnNIc8UT4s3LGfWhFtbe51wY+w6mHRIMA139fizoleJVTDHXlD3k9biNgPB
zTnTtgmmVlOzsbErrRT+ZQr3a72DXAujFhjTDPD7qFKOZDYAO6wUEzPkc4AirT5nGGLTvukAly9+
04HCiJNvMczJ3y0IBmlOLbSOmKcRSKHK2Rhnf/96OvYLdkEkAPUIHJqa/kR+hshj97j44dqtjRfh
1Gn7stCO4xIF9lT+qhz9xRpjzhSwSos63mbXFZE3vdbx8j3TXGpCFqp9zOvKioibAll7s9JqklR7
sAeFL7hG3Ylm9g56WP2OJQimhYL4ZM1YR/nNjN6+2itMXlCuAkVm7WRTFZ6i7YjfW38ogeGuaMFm
mD8q5wDEtnQ/bQqFzN70pAVDk16QNaQX5ekn3bgYkTTzij58LdLweeWYrNBTiYtdKW6uVJ4TqP6E
MQ8rILKnyKY37MeE1xGqDO+pe+YELZ+Et/th/U3XBpk1rx9CGMktdsm989NWW8SCjog7qHJr5jG5
fn/XKsGbgaBtK+coORZzjiVZNQyw/igKNKQNWQPCjQCvv9I1YgKZefKuVcS/6XlZg5SlUPa4/h4q
2n7VvLuvv97K1uty5/gbjLNCOErXfYao+9nH8UOcjY+qUV017xpBRdkxTwVTRnohPZZSJDt+QHLj
0QgfozLl91ZzCL6xaZtmCpFKIn9h+6aBPN80I7cS2go3VLzwpCyWaGtN8rFlLKgHFXXXaD6n2o3X
xoLoSO/MoAmWuBO0pyGKyew0n3B6IIaRcqbruqGv175nktSdDZ5m11QArBP1+zAl5ynLMBNpEMVK
UAOj7d6XSfWtiS2IW7b7dFpqz82SL2yxRuBoY2CqqY9/kGkjf2Nx3u9KOim8sLB5JDSTuOQu+jnp
SRLE4oIZ+qr3er+NwXAygVHf44zsO8h9w5YsZIwFsaFvVpb9qYJj4AEPBVO7AOge+jlo9JiKGJCX
hyHtyp0xpDQjFQrFxll/wGfYnWWy3EU3hVCcspp0ZjTdU3I88zwTmR6G+qQgX226pci+MSiPVvuF
OGvdMO5lGzFDpLWmJsbgrizbqM/qAAgL0KT6idvtOy5A+ZDIIOVPzjvUhRRYzfYpZjrq1FINHMYH
pSfviT+UX54kJR7PmGajTLpH7ATf9FQZzlLDwNYR8d4JKPpl5tT3sa18Umf5NzIkQW4L5W7KxMNb
Ee+s2X6dZSKOFsFPJ6rGc8VBVx2bZOPyIp2meBjOoxyOFJSGR2eusktcHOxiNK9OxwPZGoTwFEmO
cxLUZlEqF+8xxlChxI5oAz5mPPJwupaJyAIAtzCJiHjPVc6CM8VkUXnOWHgduQa6w+rhglhCm21B
qijBr340tDWXSlYbX8yRkhUuaQ0P2zS9mmZjAy9B6uYtuZ8Sq/JHVgu3PnJeo1Q0+xkmeSD75M11
1u8fmvOL24+ffdc8ZaLuH5GGvgq4O2elbardTMoRHEAUBjYo6l22GJDPHVl7Tk9deTU2xkV362Ma
j3T75plg4TjSQtRiWCbyph8Tq0t8cEGKL0U1b4XVHp2kSp7KhJ4AOx3TazucLaCsj6HKZZ1IslNK
xlK4cHeKGVNUgkPZFa65h9rYB5wcMo+azWLx6xTfR9sq/UMlm52x4NnG3Ddf9aaHH5qpp2T9oBTl
T5ZXjBxtWnlNK4Gvd2Le9ZXC9THZyTMSVLpPRX1oKHQbXVbmJDpyv83KSzPDiG3wDOLVozxZ1ZZz
yF5gqVVxUHpHvORDgkdEt/A3U3dYS6imxGqZYCXLXEvpHtQizn+nbSinNraVMdvY6TmGyM7dafiX
KyJ5LI1I1mOI52lIQXkea4ci7150ESlbvu9FmGtT+zyQAmtm5+x2GS+BULMj/oiflT4739f/0hbg
xY0cGYbj1FPa4K4Ia/UjyZWXXB2NnYdda7lxQLkoU4mbhB4ur3Rj9TqqiENTbL9zA6R5SzhUKU3K
qRgWiwV+kx9qfXjo5xD5zYyflNK1aTrMflCNcxNyRyoHEyPK094J650agdgAXWztWKG7myqNIS/o
B404EvMBNceKWHgOqNU+qwWG3Zk7pwH25qQCIo4s4ji1UoBKJ109k4qoyuS5chQEbnrga1REnA6K
OEVk/qZmBl2uG9W2xqbs03F3x9JTO6wFqwEwC6IRPfHp9ErCezmQmEA5yeSy79IOIERdf6OohaJL
kgoh+vchQryiAUPO2xZY8Ham+woUG1T2shmDnNHmEr/RPKd7kVbi5VSLzTjiHrVVLwyzcN9TbcFQ
urpdrTd3MBbmsWwDEKWhJnyYd/E0kBTTFgJq6dx4QzeiPOFDKYsi8fHocrQPZwrJ+phbyajezNW7
TeUrGYpuAifoRHWOoJA7/iIpc+31PPEqY3Cvvz9Yo6AKJWycPacbNoXt2BIE02lCUFcTV+yOAFpb
2lLrnPEDw3Y2nywWnb5k6N62AP1dtc18q68vZL0raOgxilCKO7uLMV9Z0RWSlnW24GaloTOwLmu+
T6PhF6LFK1E7G2UOOfdGLMfTZ7J1X2JJot2Sgz3nVrqnotz0nFbQW8hW28f7/WIMY7STOKAKRa3u
rW1/QK9asNeiqNqDuospmDglPJX8JV++FKVxeSgNvKd4Q57ApbCk7ubXprPkdzGTqORi6E8Oafvn
hpnOFTzwR6qScEMsO+HyvrY6gplStFiS4FLuLXTP3YjbiUNd/klKh2NP5r4beZgdEmdugtSWvGr1
j9Zps+dczV41YXtDO1UPb0kmB2Z/6u4L9oyIz+Z8DClQ0MeMy27tgUlMqiZGCDybQWDYm4TxTGkW
PnUaVo/QmwJ7pksk7p+pLPhwOtfwO3OxtuSMb/R4DSf26iKws/xC4irFlYL7hxyxe7eN6kEMDWbi
tnqucwS65m0ZxsYf0yXxukVyz52X8MmqO6oG26QM6rZgDplRn5yB7lu4XRuzxmuwbgB8a1F2Jbnx
fasRnnJJZT/ayhNLzB4NvcRXZTeXJGTlU07YRrDCk+zqYnkwk6CeYz8z+ROMZXsWSrpwwqvHfdsM
HuJh4Znz6sqXgz+javLHvs9oT26UPNRNYuNLNjVklvYM7x0Je27Pc2PYIA0CzDqPsF5MKOMd/m09
uQyIn7LDNB/jhru6WfFB6zxHfiwchxF5s5gljVUMB4AKoc50Cwwy5C2TNx9quKNY7iVNRwz/n6Lt
30RRFo9VOoHkmawfDq29V1ly6aySy4ZhrP0AFer3Uzz/gniwWSncWmk1P7qOs8uApXoqVeWch+Hk
d0tE4XFMBkHLT7WVFpcxtnG60zZ7AOlJK0FlnLn+2RLoVpCUzq0q8uVcjSnzeETuPSeJdSFDxpem
RrBIHb/MS8oDHOWcyVYcmzSJEIba/qBSLLRTFZJ1MbnKbTniAg8HQiW6HRGMWHfu4JA5o7lUHbij
se8mkPxUhtanzKmiYP2nvFroBXJMDp5NYfIhvA3sHAin6MUuxj/CacIUxwTBaCeMZdm6i2QYZHY/
jMzw41KNJ42g0AZrMA/5UvvErQuOqXCiIzYIOHQxd8uEWyRXUo7Fvi9829EOWUFNYKxqsxfRM+MP
bAZ6uxrOwDBIb6Cln/vikITM8xZjxDmP6l8MAnOgkY8Oljn5gQ6dXZ2FjO9cEpYmU0pFA2nPQ0il
BeJvFO7gc0kv7dynbLDxFOrFO4TvmZhdnWwltg8y2IV16YoUMSsZal4MVAFWIjTXaIC1JuhaVuGG
fh0zM4emvbcM7cucVXGXBdeuReskuTv9XFil10pyzl0uMX4k8b0vsWmQvzG8xsSR04xgNKDdcMgq
kcZgaFG0NfcEsepFekU9/ZRmHp3cEWeR6Kkbln0fn1ki0MKAcraTuUoFAd6LTSLbyNd0pJYuB+RB
1BodhYvEC03u5rM2srKVbXJ0Z06UBdNDaCOntGMNjyvBRqfPYj9QQCkic+eMieabgFQ824kvca87
1Jf1QIOEMR/6Jcq3xsKJ08KWQhilOpjIvvdUXknh3bUuL9+AUp81zHS48zLpu+FJrODSpYxmbxJe
ZbfTfhiTQ02NTaj15sUM6zcjQqdjbXYfWDRv7C5TrzYpoTCUPqiX7CanicIDTUU8RXBs6A1RK5MV
wjR/VsC1/aJ3/VJNpmMtqWYoFOsk59Y6Zcn0c8rG5bFgQZAPyw9sTsaLkcQ/61j1ifsuV7Pk0FYt
483miXzMcoPqDd6iNAmsyqHiiYS3iW3mtm8dipeEHoWLXgzkyzi9ZRzOTw2SoGys5hh1+hyQ7CGG
JBue3wQzr21r1hvdblpyH1PJfoPjRNaZDIxThshq3kdKyDjYciYYSDXFqaFspekehRF25xWXmkQs
SFqVHnSWmeMhjx9Ym2XHsovforZJDxFupbI0K1+x5A+pd0BNMm15MkEgSAJstRrJY1cSapZsfO+p
mPZCpLmXs4Da5200+hJjsMcCdT/32fRotS3P8+Gtp9/zXcPhZaVdv+laUbzYcbfQwYUBtM5nBHH9
s5PzdJjJDvALoE92YePnNLqLTucii4tgtiA9Yvj+NRh5vjcMJ/Ise52nwnbwVc7W25GbrgG391Yk
Oc9LGW8TtczPTdPD4B/io00B00ZKO9/3aWfup1RdfcDFjpR6cWT7e2Fhcoym5MMUobbveiqjfl+w
bcZmybYfsTbUu0lf78ZcYzG+pdLAyjS47sFJWK/OCGpzDIBnRmyJKAvb1dXjPNMdPC4PLDpfMXN/
Er87tV6lkzar5LlFiOSP8FIZ7m1SxdGIkOstqwb5pR3moqd9KWQ1Ih3mqAUvcOQQFRq8LqmepIA+
4qy7sRhv+Jx8at1C8VpRMJ/Xv6r44qwYCHc96GSDMXKb7lqGPSvcGEruEDPWyL7nm6jKc5Zia2G8
JvNzHqeMF/jRdxg8hl05ycLnCPqzVAyIRansSYY1T04fpszaO8xqHRew8N3GmanrdD8anQJl+jSP
5WLw5NWQjAygkNaYjn4vymNDzuM+K80zTGbFU5CJbGbkY4zrjWNNcxZlkHZzgw2LpJ7GMnwjNQNH
Pr40NkktSItEbQ5cv4NtnfKyufVhvQ0jEyiqmO/q1JQ8DBzxWWZu63XutW8avGKxcgxZQuymyFif
MGa4BSVoB7owCZWllk9jZX6qmprbldbfeB2xPMdsH8PhdQaHQpmhzGhHVuaT0oyaN4dEwpXGWC4R
MYgDqb3kYaoBQhaG3SOCmOqh4C1jV7H+zS21HXC06l0lUDu2fqtE/bfesi9D4zrnTI2PkbpK55X+
Ea7FI71Iwqu1iE2lR91hGdkl0OvbBdihMdvErJQMi55Dw6TkS7XGp7CtAtHBo6AuuTonernPSMQf
kATo9nXGD7WkjQQ0yBbftXLKU5syk+h1TGktkFaGJmHp21T5ZUbLVYQW5j/jK+t/lCy3OyM8pWZ+
C9tyPEBUPyZgquhiboqz+jZyJMSUexhlJHFSEpsXarRvIKFu2Xl9g1eBKbNrGpx7+hPn60NVROoG
gzPVKEmKSm+UdL3Crf8+x5AYDHf4dAQOgLh5dsNhPsDYR27TxCHOY2vnAKfZAbjCbOt+TQrpxdq2
U9LthgfwhCocw6LdJzsrZXer8Oz7Q3kwInYtVUui11q+kMM8c1IgYXCnli6+B2MKb0VHUQnm1bDJ
PVOzvvW97PdAVX70Vvg568lqN5XONna4uqbkSUp6aHpF/aBYsocokAaz1j65TflkGdOuKeVhdACB
sgUt9STZW6mRQPpyTjpLl61j9I+tAwdPwG3hvDOOG70cH1qOmFrfTVu8pupOLys+9O69F8pbOTs/
4tDY1znvosXAaWjrDOc5MeWmoysUGGG+yFWTbX+O7IL2tW19FQ1O//j7YA0nczFPxIQDxZ0+3czm
r5OkH0NUPKVrxsGl+RGbO3P9wNy//vCxPu+GsOK+A90NFBeE79XZEacj27mpOXcF9ESHusGN7sQr
DBFTsgEKhs2jzs3VdXw2qN3d0DIbyIvK0reJeWYMRbEf0XfPHWCGpNcNDz3sxijdnwbUTk81tEfX
OC/qAnC1Hn6OTeTsLSHlyTRCSC9Lds101vIKKgTWC01/71XjyJZMPCXts6P20QPlRltNb+snY8Ls
EC31xQFAcFNYikJW9LC2DFy3UXq2Zy05t5NqnnhplqhWzlqGl3PSexOKtZY9jxRpIKm+RM4ItHJu
XxVr/iCEwWNCsIPftRM3CjMPwSKgl3UnjB3fBcBSXzEbPajj6pGSrGjXNDLd93qoXvMIcVFvyofQ
rc9TW9NuWZsqvcMP3WInJ6ip9bbqh/kJyyaF2odFN4sn3bCeC7iA3hiuJ0MEQSMt3bMdg3BlhqGB
N5t1P+6sV7XCjhAZzbgLKxsm21SxenDDjs7uWF2fy4NXqAZObcCKOw1m6o4XsQtC1tZelqV+OCeP
yuwUNwz9MMlqG0kkj8tDzS8cYDPeg+UTTChk3IE+jIAjDJdXok13LL9vgIVsMsR6tTUU5+dctCMe
53ryyaRxQRvRmXO8ExSuCRovDWkBs+DGTMx70agZSLjgMTN8KzfmmHhNxuS12X9aubIf233NcvSl
Nivbc0OBeRmVdlMNncFdqGdfOZA8a+ICFMUib1LCVp0m7V5qGUsy1SbEjanyu1l/KS3j2Nquwb2p
hYhYjrkStFX8I8SKwzeho36KhuNioMSHazas5Bn35pYhB9OEXDN7d/VgJY37wgxrqyYIsEYLMQZT
MFtRLHNOWOPtBrix52zFfWYQdbYGzE/ASelDNA7qc512a5uxCLraPY/TBBiOBsZ7n8Vvab4n/xbf
5kbGtyyJes+09XuFNxMHC69FnmEiU0DJP+HKISLW5OuRVxBqJ0tJgUpP44to6mDOch1XpU5nYo5R
oZXzcrTYVu975ESqqlTTH1Rt3ECBmi4sMh7qYS4vvcNBzuUOkc/8lLKaAgP0hhbrqp+V8k0XaXwW
i4q8i58qMNmtohEeuGxr3sssB7Ev2R4I3vhalD96nuARTecXhpxpi73MYhWsVUFiZn8+TG1X0RPI
pESWzhukFl9AziZleFTxMcSOowRNObQPi+Xnmqlefn+w63mbEFI6kacDwAP1TpVP1lQlfGFYQfpw
jK2xOOLDmt/XYcWOR+YkKxn3en0xBmv8Ea9VbeUxBtZ1516H1z3Ng0GR9VZlOn7RRtYzidtg0ZhV
AAGOwlYqc18qmjH9sadAVS3cM+/ekmXoOO4yeMyBtRYsl0V7LTP2CVIM4ljVtLG0Y/7CgaO6L8I4
tTbnZ3KdoDsnOGKtnk9Ha6n1Jya1nsQbVP/E4raNykemQZvHx7mOv8XSjc5SaqlnqqI4VGH9benx
Zs0gIy8Ty7ZUscrnYXT6jTpOgWs35dlp8/TQ9hxMJ33ATJZ92HTw3ca5zN6G3fvY3qsyKgKFZngM
Yg5vmpQpLS9uxciF0gKUaVPxlBPgenHrbMRMF36ppGW6uYy+cMq8qKOdv9BLazOrchyfhfNGhvaj
pZ7+jraNcRfhuS1SOF2tph4UjEU7vVCwi6i4AcxIhOclrcdHHERwamPJqipq+fojjkB0BxM5LI33
lVLnUDWN7orjmNPLpCu3nsXMVuV6Dvo6PfHNlbss1dDDAP2NRJhnaCN8a1yC79HA8X+Kin1YheLU
Skfd8K/a60JNEIRZJEi3YMiLdT1CWK1wpYTawTJtkiZFG7QTzWuys0+lsA/NOKI1DNr3TOq0GYot
3gOfsBccoEayXTQAZyRsMTcWOVA8Ut7oXGVX/pqz8lA4NDkadvnF8fDeYV8mPDI1BH1d0oTMpSie
GfmY+IPdH0dxI3401s27M6UBDhWsnIru8yDA/B9xWsSAfY6Lz7wtqUpinz03NzZBEygk7NftoCvP
ijX1/CHjEQHiPSdxeE4r9w7SY6eN9lEIR//WWuz+BrX7mGtnOikE825c1MU+toBXLfjDcM6c4mjK
/zch8JOdejc/z5JI/sePYo3Stl2TfHX/5ITGWgzR8L/yUD//zD/K6KP8x0C/xevxt8/846EWf+ma
ZulEw/l6Glbqf/NQ2/ZfIHwcsHSaBZ8LkuO/ZwSE+5crIAq56n9gAP7YqIX5l4PnGpCX4zgQWqx/
KSOAZvbPLmrTZEmEYssTlIXHbwzM36GEkow6aT0dowOVBPq7EyeWx4kGjFzjsj/u0hYNhoCL30tg
QHmaLgopnXbVSEazvI2UOPXUkjMeGFVXnqMOEICUC3AmY544YxgDEKrZdJfu0KomWDaiZEBzu7CO
VpB3AwOg1zqWhE2vOicbevIxGbn1rb2bJFaNdOiutWI4DR2mhf6ldmE6wotvUMUgkUefjHXt/yPu
TJrkVLo0/Vfaes9n4EzOojeZEUnOkzKVUm4w6UpiBmcefn093Pq6booSEVax6N7J0mQQgB8fznnP
8zbnAjI/2udFzAtxy8RymRmhhrwBPerZzRPQW2VvMqVpc6Sr60m2+o9RKgxGmYELtA2Ng8YqsNmh
OFmFWGzS1FWMXcp9W3YY1kyj0t+KKovfRLNsN23YjEiU4jl5GZy0v6VLu0I+ZhUvkzPnn/VlaQBj
PtRLggqjC36Oh8IXWw0SLkHbYK4tp4TlXOmm9oOCkIlYYTYEJ4EW+8VMz5K3NsDs81zFzfhJ8E82
C7C6PbrGjJlZp9TRlrA5owFxyMuU8nuR89Km1rtUVjggZ25oyi4gqD9T362eunHGcCwJ6WOCYVjc
5rMl4VT15a/IM6sfRjg7d6M7uPlZ0M7dvnVHcdF1BU7XOvIMDy7Mpavl8WcF+3zn0eME7aub2Knp
lAl09lrUTusHT7O1Bz1NcFjzUn1PW35IXSjXbyxYAldCa6qLfE6hfc3zfE2RP3gszSK5m5KgvOB7
lIg8c63cD2xOLiFUzmSxc++c9rxhF1eSTvyhG68ES/0rW9aAxINZkhAOEY85ysOrz8s06U9V/9mo
JyenNoc653wMDLDms0KHRvGiu8RBgdOcp6zYQFQzFm/DjE5XCw315Cairi60CEtpo7JRETDpf6aX
p/lmtUmJ9h20tfRRmIIYcNqeLUo4zXcNZcczdEnhtahwcTfatn8EoIXCMjdBwGBbFV/lHpRFSj6O
9blIpHVv59K8zCe9fxm0Nr+xNQ5agTvEv/Q+4xQaLubdnlu473rGef2866T34hYG/YhtvICywji8
c/UiR2c+eFcRKcwnq4Ii0NkmupOZU/o3NVah2E1tGD8jg4I1b6SRyWGtb9/MOUjuO8cwricdq1e9
r20EK5m6mqwMAeWY2dplM1pq3/RtBPZG2f2LhBT0SrvDcOkMpFmbEApGJquWgkcg2++ZjvgDiXsb
dmfYnS4uJsDTF+1w9A10O/JR3tBE5SFy3Ye6aEjb91GNLDnJzeoiLamxV2nu3ZEyzy8ZtpHP3hgx
dpqYL30uwmuAPeITMUNVqJlKa0ns2XdlFVvJTpplHTMODKYJzCLYLYCBwqRU0wc/JHN7NxgqeXem
GG1vpLsDIo+g79hcVqhXBnKrdD8YKRoougqCGycAWNIVQ08+l2WV6vpSC7SR6pFoNoyXfK6l2ucU
x85ZybXPLhDDJ1lDOQCnHDMxtrmivV2fxl9QvOlCTeyOrZJt0cifJgPFKGihwPPB12PVLgncK/o4
EGfnQwV22hsyzrODDpNDmcw1kQd7YZRG/tSD/kB3M2nONRtL4q6wQBNCG955lCU5ILcVDY+inK+r
uu1vvEAzIdcaSwFwrEgAnKGjSm80MvXmvrQ7Cm6ThwLK0OpLwKHu11EUMWTtMCcC6wgQgWxqkmFG
VtxWE5mlM90JVe6Xzqjv6TGZvoC4DH/1jl48azO5jwEnPwqJnduT70e8aFD6ecgUYOvMjOmJ7wFU
4ayB290vKCTZe1nZNHvDCExgntgem2CJoLmgFnKGMj5C7tfxsspI6jPNlN5yiDcdY59mRXodzLO6
aWLP2s1upT7RNMqpycqw/iSxRFJkX8wtBqRlN+S/ojnFgDxi2Hy2OLTcyXSq0BFaJn0suT2cl5nQ
dyRjvCdWb9O9zKJBfWVDSm7VavsJuY1rOTEoqCn6mbcYPOwLvS85iGtGeBNKwyK9OHT9cJ6GSoDY
wK24W6Bb+Ia40CVTEPGWvInhlP0oidR+r8peIAKrQ6q2NPYm546hQ4QJZR++Ua8Kb5y0G79ETZG8
6gAaIOSmfXNej81I2aBi9ge/djUkAlGtFlb6PgQURnPv38k62KX7WYu6b65M7e+Elfszhup4qSFN
fkhaw0VMW3dYDdujcwU4E0SMWyBroYqL5TVHROdnNSWgMiI7upFY1sdgV0KKxIh2YZSqWkn6oeh3
ti2reKyzaSAt58TvGWN1J9smg9qHjjZuk/mNLgNS3rM5JM8xG3CFmMDqb6CfQgJox/b7EJTp54QD
T2iOOTmDRLJrniMniXDn8Yq3aW4WGn10UcfKfbBgsqFcmqxLKppRfZZR7jcXm+biS9862WtS9Nn3
hsL9ne3MCbWtxfCqq5unvB8VZFVYrCMV9lGL0BbZ8wB3pg4uJiY7aBZWBIaine5su6IexbEY7oFQ
xnyHTY/9l4uD8xP1Vc7yOApBODMAdzbuZL3gDGhcBV6XfMsT56uuUpOJ1EZnjYYpex6Auj3l2Ap+
tkNduyxiK7o2BcVx0YzNtepbxFG4aF7MDkCd8ymYgye2C/I214v0to80hMNNHbPq9pb8rlRU37Il
zJ8iWwzYEZWJA8jWcShkQoi2vhYEGXkfS36zdccasJcu4q+akbd3mVbQpRNyPLx0iwRJkZXQzGMZ
8qv02uGi0bpJXSWGk0Z0ZQ/WlRkaoNPm2hg4ngZ6SnXN0nexZiAjaUO8cLyyvR3rtDP3heYV1+aY
Tp9JHgGKSIb2pU3C5lmLXXllLnCgMsNknZJzZdxi8M0/Q4onrzR3gVx0VF7ceQChr6uumnZsDLAk
LGL73Suy9JpXQFv3EFgX0mgV9cHYa6+yzASjEYcRTgLka/LO6fYyT8MvloOCNI9JvdRhWFIjNrTv
hsY4uNCbohue6a7Lr3O3GncBQBg/tYrii1HK+ouIKWWxhnSA4Kroh2Z4+XUz69VehZbDww8ZbRze
bJLFi6mbJ70s/CJAYiNL5nRY59gdT46DVMBETx4KzucodQHtIQiiqFi/6nVV3Xep0V/xpo33uPK0
S+AG7V2+kMZ77A2+JbKnoSYx3OeoQxAOtgQoSk5P2fcwTtyr3q6NXScd1jYzabqnSWGujUyxMu4S
d9DOwHdo7ziMUqVtHYeQnFAQxV4GtoN2uuI7nTfGY93jqwSNaRFNwwn1yzSHhR2yct/Mfc4IkUVn
XUFWSKFa1+WnnrPD65zK7ikVQ3Unqlmck8Bx70zRzZ810SrfUdhPdW2f3LWzjEAmdPElSfLwIkL7
ca41bMp6s2wRK3rtV4rm/be5R0VoTPP4ECiNBiGndFlemnze9XELwq+28bNycNv28p47Ucm5LWYp
3pvcDF7rfMS0XGez0Jka2WG8icvbYPS8BMEi0K4ztL4jTJaCz1bFuee7LgLJBm+L52lJvQR1Iv/S
Qb9blFxZg6cMFxbP0ZZA0mX6mdO3sVfe5N23w5x9kak+PQjTNPZFpMuvThExm9tpYTxOnm3/sqGN
vcVdoj1YY4KIOWh1ahuFcaf6hqnCy736W0ipyc9EaTyFEdvQKcjHW2mgAKHsVb/oqSi/ZRTrKIEP
xi7RW+tRdyqJio3u8IC2UOm9ZtWIgK3prWVm0wRdejpHCqSuzTMajPjKbcQveu2865BuU4TihZVh
at9TFmXd/Yx0tz2v9aaLdnFpqQutdc1X8sqq30daln7ujTx8wYskfsYThWOGZBaB81DQa2HlonlM
3VY9VPBIsM8Iy+myTgTS/gpV6XNYVjUnK1ufb7LAIU2vAvu5G4rge0jp5NzLzfAy0cZ47xmVvKW3
KcTmumheHV2DyJtH2rmGLvW1HgsNzZYTBpxo+uRqKBxMRAZKusU8M88mff2lTk39kycC66kjK3Kh
5sT8XNd/F2roA5NkRK/RJTZoQYb5XoQ/ORnZ+lmq9JCy+QDHwzbymR4EEjyPEd0etNammf0IVCFn
JaGzh1RT3n+qrCwuz/Uul18s5CDQPROPYDS7InnrbGBFZ4xjST+lKmkVkxwgq0CbOTH06dMchOHj
FJjua5PSUJl1AdLV3JkudIV8Y6iS7DFhI3yLWdP74Ll0qkFlvLErijXgT5u0OhNT3aPEm4c7gyim
UzKJkFyaCfA0hBFsMlLn62wE4GsaKtud7gT3dAKgQ2CGgHNa2e54IXPZ3diRtFHR6AO1M1e5+TJS
GYagiEnEs7SNl6XeFWxMLCxpxjnpwx0UDfluBAhY6OVQLsQrt4pYGZzxk0LM+t3NneDCmbv46/9b
CMX/PxrkX2VXtPX0/DOMy+K37NHCY97uvb8CLPF7zmj5///mP7r/sljhDXwR6VKjIeW/+I+O/BfJ
I3I0kmzAv/NI/5co4f5Ld5dtJhkhsk+29w9RAgoF6AcoE65wLQPnW/E/abrnOh867jWKLPwoHNWX
v3/IEXki7h24S+6+tSnmYkgwTW+RcMYjJpWLc9Y/cMl/Ls/b+Hj5xNXSiTQMy3ZTZOE1qXDbOHP1
unnv65nUTWEMaGFao3Wj8w8v/vE/r/2/cEh6LGOC///8798RAv/ccUmKfXwgkhCyo6kLH4zeSB5E
plOkiNBL0XOIWqC+Onybrfe2AnA0ju6QWSucfTSxgzujx4Gcf4SD0Pvh62+9uMUu4cNjIAHm2MBi
BnIZRLLjaa58bll/4FfJthiRvMzACvOpUs+Hb7jxQGsLVTLyqneXG/aZ547XZdQFqGZYWuL94Rv8
ji75rw+ztiaSMfJ2akv2Hvx0mbwGcWS2PR1pKUCR2qwkCQSrsbPx0+HbrSwS/rnfysyNqbFJ7Wai
+BiGfYUZiPTNfATbO5FKQk3gcKiZ4NrDEpjcpdZMUwLM61CKY75yW0+8olhk4ZRjyzDY+0EK+9ys
Scj101VFGmiHcuR/ZEz0z2MucfBhoJQE6yAnFFM4trhfQgpce3r6s8vDb3HrEVbTA1m+2KFT1d5T
5Y9/6mVDFzReWWfQ652SI3QxXRy+0ebnWs0UpTbYqopse6+FVE8DXBeE3brnobM0uXuU9DGYCHcZ
p6kzkQ+vadvvDt95a+CvJoyakiMVvcretyW85j25yQQFOmiU8MQbrKYKMZK8mrLE2VOYhPqdpnRK
g4vM4+DEG6zmCkFKu4Dxr/kFvU/OY1vKWfvkapYeHplTNyYjl5Xr4xhr0HGQTLcJIDdA1BNHIA20
PkrR7ScVbS7DSOkuQZV00hdxVyRiD6BW1okp8EsNvsrFUBtsaMc4L3v/8A021oi1zyO9IYEclOb6
bUuF4rJwykJHtWpk4x55+TAeCZ6t26zivyp7WAVjLn0l0vklBVf7UKm2fqTfKHo47UlW0Q9sRhqD
zrFKLHtxy6iiFBExGv7n1KZucuIHWULnwxwTyVCl0lXSrzNrutLyWX/wQgMG2uGH2IhAdx36QTzp
vCGqU25FoVdPRuurM5dqf/jyW59hFeBdDzoUew/HRxg/v6ARpmXSm2ArxAbsh8P32HqEVYx3SPsm
OnMkzWR9Gu+zSaKaaPQJldrhG2w9xCrGU8ovlTcun6BCzX9RRV2i72OpuvY61bKiOu1drT1PXDGZ
DcdsmkWnfL4T3lzdk0k2ITXa2WlbQmcV3bnXD3bShQSfZeTdzg6dQT3VDUbPN2aF8u26hTDtPk1k
kpzTNmvOaivgTrwyXbfp06n5TH5kT0aLejajmn/462wskxRufwsQSv/YgYra9Q3IVO5ZKToHSpqH
YTzCC0E/c9JZdXzkZhuzsbMMkQ/ROHHC1XMSqj6KBOVe6F0HgTYTou93ZejGxn1q965OJqI1xq+H
n2+Z6P+wjYfv9dstszEMXITzKDs8ERn3AM3n5q9GQLvYY3VXOk9pIrKQeS6L2ls9EUp8mTgP20+H
b78RXc5qgqBAwfY31QLsFjRQ4FaGrbPjqt3hq29tPZzVBGH3OOJWovJ8U+dhAFoFfbuXYZLRmkK7
SvimNGvIL61ZUlAbOcEVd4IDW0IOSdAZefhXbD3jagaRRWKrcoA8rODXmOA3vZ90QuDGevjyWyN0
NX9kNeUVqvaub8EB9cNpgNxACeBZA4bpj3nQHTm3bDyGvdoqdEYNDDgJLT/U5+Q9kQjKaUgKj0xP
W1dfzR2VGRY0ari4hmeDjt0ISj96HuMa0Pbh17QRW2uPniYmGybGWvotSSpxZbmtEJ8rZVoTGf4O
touYHRX+peiaPGY3tTGz26u5wxyKjHFUO74DGrk7myFMqrM5Dauf/cTUeGR4bd1lNWnMNPJUncPh
IAqzdO+QodsVoF93kaFO3LbZy0f7MC/RDEVhs4Lx0XRh64vY6XeZst2Lw19m69Ov5gDKaJE2skD4
5Cjzc9ECUwimUpw4sFZTAKeoUhoxoSAapNV6ZLwVCHePxN7WT1+FNojOwhqzEJqhq81PQ19AgYZc
Zh3bnm9dfxXbUYK806yhJWpB7l1pOkV3zgPWaa9mbcVuqt5WbcrV2wDbGitnNZv0NDgyLrcm37Xt
iCzELMlHzr6RgqAeuktTA0+XU/Lx0k+jpA0ldS7IomOY4x7ZDmwEubXaDiQ6kPQhaPjYKvmqa7FG
+WwEmGcBrgsQnuPVlx251UbYWavghqEQzbOhDXRC2DSiQR26sNpUFT7qymOWvRuf31qFttm7fYEP
xOCbBDh+V4uJtVWmR04Yy9T6h6V/Qdp+jOq2YPIbZmfwDQuPcALwXYOPNygLKo4VfGlKen29IDky
2LY+zSrKjRbXbzknnd/Y9uKCYdq7cAbOp7ocET2aEjVmRx5s67WtQp4VH5WZYbZ+VSYBRnj2gl6J
xjTaHZ6wtj79KurtIGxgoZF/kmQvrqncWSigoIF7RVocWa22HmEV+CRutd6gXQ5ARTg0nwIDRtgt
SOzs50mPsJggffz2Kb2lVdiLcT+GOAhn00xjGBJbCmvhkfDfeAJztaCjsUkRQwY9fTS0IpvNYuaF
g8KRq29sesxVoJsqsURA9XWvCu1rOGIT0Dfeg2qS61aBbDn8krYeYRXioCNqTWvAFv79CJbAj8Tu
USOfdvV1cNsy6GRk9Htv8PQzsVy9Of0FLc/0YclO9V7RLM3Vqxkira2mx1A5990icnEc2otOe4ZV
UEeWLUtd6ORwLAGWpJD7wALmc9rFxeoRxjyTccjFkRjl8HqjaY+5WXR9+Oob89Gi8P34gsaWjFc2
YZU64leLH/2ncQGLNtZ80SvrrXHRT5x2o1Uo55ECHGnq3Z5KhT80+n2SVo/2mHxHEn/pxMds7LeW
27UmuJnrFi3m0OEMATU3oGCdepdaVp07qXYZ1jotwdZTHtsotKzTHk2sYhwETW3Sedvux25i/0Bv
amLRcUErL0yZT653zH19IxDFKtqrZrHHiLsO/0fgMU4CyKqrhXvkKTamc7EKc0q1WhhrXrsvLXzd
Q82hGwlXkgfmwuzIYNt6gFWsj50lkP15nT8bNdhMDSIWflkAeNzdSYNMrMJdVKOXdyrsfTud1LNX
286FyiXfwqKlVcemBi6wzP3DN9t6mlXU0ykr6nLMOz8MmuzaSxoDzk4y7Q9ffetzrMK+qwOFQNfu
aCM23xttvBkBmmDeddSXnAD/w7ZnDdgfmynJp0lr/TjS7pl1v5owQ1OVPx3++Rsrk1iFuxfHOEcW
butT+szp3lvab8vouZcwPpHFnjZmjdX6XaQNfBxwXH4dY7RUQ3MiGfXQOuPb4afY+AjGKrIpag+q
YY++FzXCySb4FE/Gm8BH5fDltyYrYxXREjMwjS3C5KOKxE1opFScwtw6m/HxAPeYIHsIavqb6ra8
G6EaQsSuj9n2bnwh/Bp+m/n70O6ilCv7eHXgDYT93C6n1e2Shkw0KjLrjpwQtu6zCvqOBmI9C8oO
GHjykOYpJBLBsyoBmqjyfh1+k1s3WQV+IOPKBUhGjzsGO2eo7x/yXKEfEeoxw2jv8E02An5RPnxc
K3ErtIC05a0vjeSnQ8MbmvnRfTx88a2htop30YoWcmfMbNIPsCrDB0zXblQ3Pp92+dU6P1ullwQR
bhV6DStJlOU+GMr3DGfp066/indrsMYB6lznS214TIvggh7/a0NYR1aOje+7GER8fPXlANG4BUnA
0qc99XT5nnVy5KQJRKjRaTw9/BBL2P1hTtRX4U6zi3JnTWjsFpH6YmQb9uVrQBNQuEggRXWkor3x
qfVV1GsRR46a9l0/7djQBfOe7vGLII/2h59iY5jqyzv8sOe1FHTukSLHvpz7S4ARN5Z95Cts/fDl
7x+urFAZO6Xi8GoaLVLL8hLHZnak3ZHpcOuHr4I4ztox6mAPAMb6pCtKyN7P097IKnAzL6nVnPJd
Ucx+E0F1n3ru5WmXXoVtV/XpOA1O60MHMV7mqRV+0pnN7vDVtwbkKmolQqtEz7zWN4KHNLL8ssVs
SyAN1/UngXT6tLusYjcUbagpS9f2zMdPM/3dmu58q5q5QF4LAUXLThqYdAj+PnwY9ZBrdfYECNjV
OdW+6pwWu+HI7Pz3ovnfoxfw4u+Xlw0ILMumyxghoT9eRV8sC0rZWfgOOGJ6AHNEi+8ue6pfg3J3
LNP254gQ3iqUozCqrCqasJqrwjtA4e82Lq1npRZ8P/xptq6/iuWBOuI0FUGzNyJ1GVPj2IHsfMaS
fjry7bdusPz9Q0jXXadTXuUGEkWpVMV3ZBt30vFOWhYwm/r98ngyTHqFSeO+zs3HUaTfM5HdNa59
5PJ/njGEtwpsmnRcE1+E1vcG07p3Sru5rEA8HIm+Py86Av3hb+8mgr+bsQPX9ubctWd51313Z2zp
C+3ViM3mxA+wCvHR66wh9ZhAIIIN8bmeonXa2bKe8c6pyubYbm/rO69iXA25FVAda/0QY0Zt6N8G
e4ECZUe2+xuXX4vregyXasfkVRX0CO2yZUnW6JxAfDy3R77G1i1W4V3jPUr2f+REIaLbenbfk3i4
Cwr5ejjSNoaSXEVykru65UZmQwumeVcnWryPLRn7hy++9dtXYdyFNfrWruewZS/mzPUV8CJQEPPt
4ctv/fblth+D2NaKKTTzxhfCFueiNt+9EW+Zwxff+u3LTT9cfIoMbKfyFvujqb+JMvMa46UHuDpH
QngjyOQqhAVlThTDWIOkQ/CMv8t1lugvJT//HCOreX/4GbZusork0qYDrLe4SYVzNF3W6lLK8KtT
5j80jAUO3+PvY8Af1h+5iuQOtHkaGUON+XDp5w3iX9tYHGVy+4c5GLcVbitAR6MrijPp+RBFahdD
E7G0FqZzoB87pGx9rlWgD5rJjGt1fK5IPDSt/axZ7kvjmZ8PP+XG5ddKuXYwAWg4ZePToAkR2Mb9
Sl2BcziyNf7zhgeRwe+DDUpg6iSZhVFMG+9dMZrnfdA8hYCtz4SkwdOuj8wmGyGzVsjFsxU09Zg2
voebPJyb+1yetksW7jIIPwTMoNUiQ7eCv33ew1OsXSe5q5zFYz0RJAhP+w7L9/lwE/p4xiItbV7U
1D5qTLJZZL1pKn05fPmt17P8/cPlR4SwmUPugRmlb5Ze7/Ycnaq5O3z1rUG0ivlQRDZ7GVH7mWW8
DUnyjHp/b2nqyBjd+vGraI+A4aW1vjDXRAx6UKSl10KhV2Z65PcvX/IPke6uIh34Yig7yPv+PGpP
cS5esko9jkXpjzjvnvaKVmGcxXZFRoBbNEF/V8nwruwA78bHCmsbX2Atg8skvVxQmGq/Nt2/dPyo
zjUp2icjHOIja9LWHVaRLNxet/uYAYqNbANmE3Y5rYJnaP4vT3pDa81bPgZaO2Jh69dWWJ+ZjngI
Iv0hqr0fp11/FcZtbXWd5fEFmFBv+kncgCL2cSA6bQytRW7eEC70tbDGPjT+jNr8uapBS0ESV9Wx
usTGMF2L2ijy1xgMprWvUwu004xjOxQ4md8O8NJPe0mrSCbt2uJdr1VAr+SbE2I8R+kfEtaX0y6/
iuRgtOiNVQlLKu/qzMO25Cy0JT3MVnPaPOqsQrk1kwruu1f5qTe+wkN+qkX61Gne6+EH2JiKnFUY
6zqHQ5r58IyQGRCCKKmItLHMPx2+/GJm+qeZaK1GSxIvoetw4udX6nV288daVnex1nw3K23Y66Xz
GrsC/8HKtM+S1AXcDpGBnsHktOezV1EOFcEJoIFU/uzVwCWx2AFvf0wSvPHy1lq1TitkaY9YXoQ2
bA4M1LH8Uj+l16dH8llbN1iFuDWVcN3GovIn1dAPbBgVTI0gsKpjRZytGyyT44dldEphn9R5oHyb
Hvpwl44uFqWd5w712eEBsBHia0makQvdGjwNBngw/CBzeTs6bXNeGcm9Xuvq4vBNll/7h+XOXgW5
62JPqve68s20frXjyQam0dTn+ECfeAi2V3HeZmg3G7MgsTXPxc9+HqdrQNvpt3QaoWyc9hSrSB/x
xayHkVdVRpjKtU69U6l4HjPjJLkNiMDfvzVt0kOuuZ3y60IqOC96czFkZXRktdsYSWuRWg+TZIL5
tHxoe37TyyC8pKcSXM7hl7N1+VUcA+5Wtpj4xLAnq+bC7SSYfpz2YEEfvsHGQF1L0qiOpmWheuVD
7Ej8hpRmXcvXsii+2aF14r5yLUZz01wgU68ZRlb7KQ6bJzDfeP00R07xWy9pFc1hMA1mBqbfdwvv
vSgx+4kwmT7ygrYuvvz9w1RR5ZMrtS5XdA1o9bvmGAJzgbw/cfisQli1GPphNlP6gW6fk9HVwQE6
/3Ytx0w8/Fk+/udM8LEjdeuni99/eg1Qu1UZF5cAzc9CjEzS4qiIbUkO/2HysVZhW8Uj8kwpSh8z
61h7Dd0ZE+qzpKwD89nRO7O+0aIAm9MucOX02LiBq67Alzsgo6zOllddJVIjPbe8YJh8+nzMYYcp
VFJ/G6WTJ7uCfDcLZdoW2I0MQVhfhyMNcrDBk8h+NJuUyusCwevf9TZN409eUNrtpWM3rgTr5ejT
xYBZb7wHoNcUX0fXsoJHGNkaxnMhJJwfWeFig6TStsrvHVIEBgjdxJ1uMC8rhv2g6nHaqRqTp2dv
xH8WyS9ohQujMKfukjTsHF4OXp9jvOMqR4cuECTeVemaHmg0WK7GjV4FekCSAWuDYn84VLc+52oi
y0eQ6dBRoM5T+z4rh4J05FSett9aK+5QVE5sDzPlZ06C91vx4Bngsdz4y+HfvrFUreV2PSWkMRP8
drsLmGWya7f0fDgUu9Muv0oS2j1CHyNPlE9xYzwLNDglsJd+0MF+ZBHZ+v2rHUmth6aD54QitZIk
mKU0T+agvTtJ/XLaA6ymsIQO6L5wdaJJ10Epk/q/oB0Q1gNuC6dNNeYyrD5MZJETg2cQTgOxYR6u
Zpr/Of3V1vPhB9hIEC2Uy49Xr3PcE3vVM9eMdXKOcDe5Ycs776uxFldA0zFVMfQjyaitj7Ga1yAQ
tTQFebwsurZBp1Sf66LC2TzojjzM1g1Wc5se18AUQAf6dVvZeNaD878SiIO/kh/BSuPwG9u6ySqc
DWz2Zs1kzDoAjEa4KbH6qbpo/OFqPNKRwFg+7h9m6bXqrs2rIdCils9iZb/QTl/b8BKPTBkbW4e1
vA6Wf91Xk1tyUi6dl0Ll3Zd01krQk9PwdSrN8tfhF7UxtNbyut6uZrPvqK5mlTdLgDExDGx0cOK2
SmcTq/ZYg7ozEi/fDt9w66Wtgn1QRWboY8h2RZbvHbg3PM7jE1d8sYp05Q5BMocsyubUAmfqMNtT
2qCfthVaC+0GnWZ8OybjVSwGHlgUpDdt2uifT3sxqyBvkiJMg7JkFi869zoqTGxCk2k6EtZbr30V
1u6YV3PesBVNgyy76gqZUE9vj0kQt0brKqYFpFYvXhY4YDbXVqbu2cS9m/H0uWtBNp/2ftYhXRtj
h3s2K/RUmD8jGgp+znmXt0cCbuMFrVV1toBrGiUpp1bH7bWr1MN+Sw+GwT6i89iQvYm1rI5m6CBw
IJn7KLba9DHGGw/rRbcQ2LA0pfYSNvm9Jt0eQjYIz/haOlM9XUeabZenjYG18A5HaPaOCbvKAeq5
BOWEH/JZHgETvDjpE63VdY5uzhxGmLQCEw7sbTo2kiTJiLPB7rQbrOJ71ruaVmwsGSF8xWxDsLix
SPHgjHhkkG2sG8YyOj6s404z53UhuEETxl8aUKnR3L3RkPHXab9/FeNZm8P77ebCVwBVz8fQ/DW3
9rHfvjWCVyEeVrPRNClufL2O04NIr4VojuzQNuLbWMV3rmlYy0Oo8ecBYSswBb+IxJMThXdaKF5P
ezer+G6jrA4N2uh8z5Ym0IN+AA6Ct9Dhq2982LWWbnBBQhV8Wz+eyvk21A3ob62XvFj4qhwZ/Vu3
WKUTGnxYS6swcp/92r3bzzeBI/yoO1Zb2Pi8awFdOFLhdOqS95No1qUZRHA+FbD8097P8uU/DHxA
ZbHsUzP3rbKJ/cma65cysfD+dLviNIiT0JcX9+EeljfS/I83H5tkTEkr3GsCQ3yqpvm0EaSvgrdW
RYi9ZcwbsqLhVraevmMdEo+nvaFV7HpDOvWDweqfmBFNxJ5t2fNV1CbWBLZPK91fh2+z9ZlXUQww
KZAO3D5/cDQNDnDhYQKSarpXnvil/1ssx03Ve3Hui6x7zvC47Fr9GbuI/eHf//ec8Iddsb6KY/Ao
rdRrHsDOmp3UvEuj6B8rK98DQD+vyvGitK27yQx+LYxR+omP3HcZRP/9tsZaZwejW2opWsp9M5vG
pZm24UUPFP5TEdnFSQFurLV24GuNThcAc+MuUBdGg+Wdyk0bazhbnvRxjLW0Dg5/rgd5gZfenP1V
QhsUGmpfOLNHkv9bb2kV5t0E26mb+OFs+mWER5xS77Fr1w9z5gEwPzwEtm6y/P1DnINGwvaxxeBr
rt3vdpYCp4w+qWQ6spP6c4Tgtvn75S1sdSKbllIao0tA4HVlRi9u1x5TMvz5RGSs5XWxaIoiCpZP
YCYBvQcKr5+o/ZIMZrnP0sWKtcitIyNqee1/GrSrYC9FAua/5lGMGixsDB66y2ta9gzIWIB+jh0m
t97YKuQ9Z3Ynu2HLbwwtXugxRGTtTDqiao60O2x98VXMy34IFNtnniNypp2RmtZDozA7nAERnPbV
12K7CX+hXBsqbQeUdCyvE93Q74VQ9rGOjb+b//7wLdYkO8cyxeg4HcOKLoecftJKt6GSwH6kUcXA
FjkaVdnsqL9jSZ/UgaSvKpFR+WbgN++rLFTnOQaLz244SkpdE8rAFm8kT8u+qFIYw8Wghqg67/CS
+cvMLeumV0l7PcVRT8ce1n3e7EVxdKbnsTW/RAatSk91gIXSA06xXXifqEibF4efqLkzwTF756YI
yv7IxnTjA66FgNhRV2Jpa9+HAWW03ku928FJcGOy9OTtpFlBrqaeCNvTfu771G8T+3MT6DvG31Oq
TacNQbmadDjMTrjGDikO5Q2sXWFdVXP7xauOHZ42pgW5mnXA8eTh/B+cnVtznDCztX8RVejA6RYY
5mB77NiJ7eSGipNYCAQIkEDw6/fy/m7ePd87cVXuUq548ABqtbpXrwfQV5QrwNXG/NA6ml2yQouR
b+3gbacIM9vxcUq8+t/UEjAK/b+BjgxJEPI5aFCT9kBWaRZViKEtwhBNdbBa2Sd7wpUgFF8EoQql
Pbijs2Y/aAFs0+YhANH1pLuuCJfps6bttTfsIgYBVSltM9pmHyorn6BZ5/cxAEg/XU28T4qw1y5x
EYX8MokE1UOzmxwDWWNVzsTvE9ebOcgFg4ufRKIr9+tSDQitBHzZQ7jfCInuSAFfftCwagwMyBa2
11kMW+JPvtCVmgG5VAaKCnUbkDKbvd++l/ErZNI7s7F3XYOrOupjQ+IdNEBnM352xf/eeAJd7P++
cp7TBCWJrtlvnXeoSJXDiyf1jZ9tg0kdaXdUDQC//ONLcakajFjZxJuKkhzGOJE5JmoKij5OIEUI
xaz8T17wK+/FB7bpP/ORAJ8N/kvk5a63+hYgO54Ntu8eFDLs/O/B7coOG11EB7ipDRKkMBTVosAA
XgjjbOnBKf7fPv0iEMwSBVNmSbUPVxaDrbDKrFbi/d8+/GL5+6EmSkWqhLu1PPklA6oo/OTGX7sr
F2v+w7EU9CF89Abw48aRkZNh//e/+tozvVjroDb1coLLbN5IejNWBqy4h7H+t93wUigIHaUf4ZUp
c10vwwnziXXhpPcogPz7p7/+0i0PzHl4xjIvyZ2F2XDc6Sllnh/slFf9+fsVroWOS6UgHHjHMoAN
zr7rxj9UDq+YTzzDUuHL6FhReuG9m6s5xRTPnxbU7r9f9EpkvDTME2EkvJla2OevVBVzX7oTGRAd
gTskGRox8Sdx8UqUupQReqtDC6kF4N4YdjMyflfO5e3Clh2AbpgW17d477a0s//mlEkuNYWglg92
Yn2Sox7lLUX3MbkCr8l4+7focemEV0GqOyjeJWiEh7diDoo1GL7//ZFcWYKXLnhr5cBnFEjslLGY
pLcdQrkKHv/+4deew8X6njEhsfUCuNNWR8/lEmXe/BpPP1rUKlhHH+fVZrL9TExz7ZtcrPgNblWA
W2mJ6rXwc1Ot9h3UquQz3d2VgHIpKkwg9+ZREyR5zPuNpoZU4Ir15N3O5ealf79fV77CpXDQhl3Z
RQNLMHO+pa75QkDw+PsnX9FEkkvZIAe+HEZtotoT0Cznm7YBpetnFDqIRKCfGE8VMEMjBB60h9Xv
5vzky2LGHvBWDOaan9W2jHxvkKCP/9RrIJf+d84bCNxhzMdxbTQCNBFwiYo6Utr7JNZcu5cXm3on
pQljUkW5TTYvOIHKtboCLuqYUv/7Lb2S8F+qDEfT2G0uQSe3PQwxwaV/kGV7bsrxT+AvhR0+G+G8
EjQvhYZIGUGAYy2uo4FRcmjkN7Xo0sl6B7DtPxGmX7vIxSavI7BISoOLzHYBRaIlZ7rJ47qRl4RM
n+ya165xEQ14ZeHOYjEMUNOt6LrtYRLzaxQGf1BMefv7M7n20C9iQN/Ese+z0uxmWrWgo3lwtHHc
L/7p0y/lhiJeG597DGYwGNBN+2YUZxUx8/z3T78SYC4t8ThKbeB6DmZnADdKZQjajjYJAeqefzYG
deX2XOoN5biQHr1psyvhevBNS9DC0tDfok9yro9Gxn+pkFwqDbegWgZjZxgtj3hB7QR3ej+4ozI+
dJofOhG/VNFnw4PXvsrF8sb4N9tYHEw7mQDJHPhdl6G++5k/4ZW1fWl/x0BB3VRjgDzvQYIiwZkz
SK2TaXi3BPNq9fr778/82nXY/z152GWAYVy0Tjsw+R5lKB7aqLpRerjn0/r0MRD0Sfi/dp2L5R00
NvTYgCezEHI/ooWMNtSjWrwmjboyX+Vn4qBrT+ViiXubbodSMfhMYZYpTzDPlyHIf+a5dm2FXKzu
DaMnpZzHaRdp+iYV/wKri/dei0+yxit//KUKr2qBnuo1t7sgqUCPohza/a3sd39/1Fei36UIDzhK
aC57HM/60tpqt452hQ+rbWVbrCFVY8FHTT+zur/yvC8t8MqZlZzU+CoANvyCe/8d6oWvMw0Eqg/x
UbvPJh2ufamPn/9HJV9XZWRMiOuAzqvTIVjOToN93VTxAZjk/b/duYul3tQILPFGx12swQMz9YwN
ahzmNDb0YWrLT1rYV16uS4Ue6LG+aYNg3M2NnYu2imkqAYy8FStZ/m0VXsr0gDsOw21cAEtDLSDF
gMKvjde3rajul3B+I0P/mTvetcd/sdy3quVbj0rXLklA/Ws8fWobMGZFIO4jo967Yf7kAH/t+V+s
9y5aIxPFpd7JZgahmAcirQHqSsdwHtMRVNG/vwHXVubFwi85VyOpQ1zGDFWmREPQB6ntJ5ni/4o3
/su+danTs2DXlXYUqJxAUxw16HaurGhEv2QwCL4Fxu3jHrqXgLsjxpnPieRDAQPUMQVSuDCB8//t
/bjU9JUMl7JQje+qwbyHLAb1ttZPAkRADYtAQOS+/dPtvNT0oWWBxsCaJAUHLDCZvV+96r7+/aOv
pACXfnkNoaRs2BAVAyjRGR+WLk2WoDyUU2tv5k3YZyjGQWpsy6r4+xWvvBuXkj6ioHXc4GJXbCXA
n9lEiOlvQiBu408Cw7ULfPz8P2PcFFucVXRSxFW866cBMO9/TCjpxfYPK7vBrBQfPVO63yQ43NGU
/9ttuQgBgMNIgJkH3JYPy69YYDSpHWz0yZt6JVhe+uTBfgdDJGA25w7TAgHQpt2ogTmMPlmR1275
xXr3AwjFWNvyHP4chQvoPe/kl7/fl/+V0/2Xxf7/6fjgmlWNrOMwQo//ULUEv+Fdb0+2LJPHfppf
wbb9bvV4Dsdt3btqtoehM81jA7OknW0rP3Vr36dE2TlTjH9hCdCGddJ85p94JaJeqgA7TYAVtH2E
1kpXv6pBoS+4kQ0KZTKcOAxFnv5+H65d52Pr+I+3WnqN5uCwAjWovemAsd61+0MtJncOot2WCvDP
8tPiA/1/7jD/7a5//Bn/cblopWU314PaVZNbOpcRJRXVgFZjsGpKR5Bd8ZZWA0b3MjDEwVJMWbOt
OEX4mpcUWkQzgKrRgz9ctYUmom7gxzqUEzlMSobDD8YWSDNxyK9Nk66jWMYFMyWSkZukAq/qPE/l
QsKjg+/DAF1gsGj1jWO4qP/ak2506UxBT4JfkQ9fUgDM/UFnMzGD08W6aRKJHAz6Bcg6IL9x0Chl
76UuioG5bpjJoAfQ34KIR6lS2/h97Df+DlwBJryjbfCiGzh0t2Va46i7pUnnSH+CHVl10kvo361d
YjCKukqHQ1+btN6074KSyx9LTLR36rqaC5tGwKGfIMEK9wtYoHvrV+M9nVZ0Exsw78EUrRpAK1oG
x9o+WtsC1V0rstotogi8jaeSy6Oqku21wiDAS0fGLHaiUGF3BC03+FhiCcuUXBxIuiVrs7D24zS2
fgaO745R4O5hfDXv426iBWSpeaOD33pcbytMCGUkcndsGQqAgLddOS/7dVb7gSZD7s8jyWQcZZNf
oyW5qscqpNk4/KbTTd0vQ9q7KeMwTwYD7gbOsKAiFMlQ7adBndz6CGebrCNgp7ubtseOC0dqIMOl
haHl0mPnsrDubn7wTe0b6k+ZnWw6TW8Ce0474rcGcz817s15vyZS/wbO4Y15bxj6utsGenYgOuum
y9bFL4zCvYJxmIUmSf+Y5984UYbucaFP4zqe4KcEwLY8Soo7psc0XL9Nic6rbbqN5+dFVGfc8zsM
jRwD1775yRwgOji8xqtMA7k9YHoFgGTI5jMDwYZTvXyEzhcOX2XYH1yCQWTnzdOZGMOzmJX9uaKi
3EOAzVQaNmo8ch2wNce7iRlmUSMrRRFyNGuCGz/pfN0GsG1X5acLdj18B7Rn+57/Yis9Tp17qmsb
puMSnNpR3ZYrz6KanedKFf4a39Fy/j7O4ltdzX9YCNC47nSOicEG87gLhnK96oWu4qs100Ow4ZUb
BgZEstW7TlVv/Rb8JJ33whP+Nm3JnYpk1q/LjfVdXnn028JCeD+3a+b7lb8DfPQVNPE9RqLzhpqz
kg3ei3b+5S31lIK8tuNyyEv71MYC+WMhNHyf5gCz7Ss7+HJ6bhLyxCTLuR6jdO31I9tgZJu4u4C+
kDAqwHLYuTq47ShgxTNPvs2Lukt89SiAJFlrd6uieBfoGZSNIffaBg2HIwuTwiPkrKpWw2F7Ok+w
H6qmMReVfwSV+ABDi5208WEhDmRkdyOqLh1qcjMIc49BIZH3st/ZShwBUsxkI79juaWbKu+FWF9K
f8rB0cs28r3ZoocIc3EfXGLo6bIV+z3CYAXJW4d/10lylrCW8+M5JR3A6P3BbMAkNnoHHeeDnbzC
hvos8EpJ3e0A/dktAFWQKanz0ap7IceDVX+i8BdlzTPGpPZAh2M4B1ljE5xoOWXhyF+orHCiBfy2
PepEPtGYHn0N2o3AsQpQhD3lY51jUvGWMr9owBMCcRnPNB4XdTstQZVaGr+tpC7iuX9gFhOHemZv
sMpGkS1+o1qftw+WhptPgnS3ayKLEYCCFOzz5SNifAWI66FbtoMo6VPrsJVWK4YQMZuKdJ4mYsf9
6AG7ETxhloClPQt0EVq/PEQVSKJJiFkNPbWAEagNL4XNZ5ydcxfOMhWg1ONl5fz71pTdE5BxCXjt
xm3lzlrafbU1+k0ppDTRg6Exf6qdS+I0Wjr71BEJSHnV4/E3o8qMxJD4Wv4O1nHMOtiNhBn+rwU5
u129B04sfJPlADjpvvYI1nXrT5iOr+Im2kvOqhfeAieS0SDpAS2oVDSkYYCb85wsYJ2mGEqAj7is
edRiol6XJo2ZsV/5PHfPbSLgcUs4Qmq+wU6tT+dKt7tw8qXKYs6cuVnkuj6UsMZlu7WEnugU9KH6
GaMp/hpHqLL148jOnBvvjrqeZ+WikELNgxNdMTk7eruWJEhngo00e3DCzU/mQQ0O6L38DhtfKjII
tvvXvqvsx9Q/z6p5627LRcbZ2rbdsaL4xJw65XdHpgYb5G0Jh9NjWK9zcqvbkjR/Qi+Y7COpW/7k
RAIdCoDuIIYb7emfk6vcz7Kk3XPcGB9hQvOjQ9/0DoZ+qwOkO+J/VqVnkg+TTu4w0/batIl3YyJA
AHdmGgIssdlLbK6mGPOj0GKxEyd9UJTGdmNRK5Mgllv6LGlcf9/KqseyUdgwn8w09UcTEfk0boH/
SwgYUID4VDl2O7fJ8C7aifk7IKHsd0yCuT+yrce8XESTb6pjx9EL+bmRjv5mdOYaz5H1B0H89Szx
FH80kC3BNs6M5xkc0V+lvwD6vXUq2U/YmB5aHg6P8OzontZ2GA7cJiPWIA/jLjN9iBpf6Ub/UPYu
Pm6VIOnM2/hF4qOwSqMReQOftm8TdBf1KaZhdBzqQebg4vwYCZ+6XeOYDB/7ZJTfPxBrNPVRF/1l
PGqLySYTPZoJPId7C6dhl6sZG/Gw8h7riycdNqaVq/vQ9dPOA8XsS7UEy2sbE/eNT370tTekPaED
EBSy65a9NpUs4MBND0kQrWcEzPlnOHvjBBTFUueNMfGBC/xN6wr92gcQOUuS2PsSrBgqWcMagt4I
dxHxw/PWDNvcByqcdHXe12swoxUUgaa9VXMbZNL06t1tQ/sQ1NMKb/S5uumWJXqNmGgzr6pIBpkl
y5aAdLjKgB0MJ8AqBi20YXDL+hNW6M0g3sUdyDiAdQ/jeJYxJy7buhGhd3WK6Ue4hDgvw/Tc8Gbd
HPssRe4Yv45Jwl+ULP3qbgCsWGC8GGy3tw6+1DIHBJFEWewLMh8bJ2mwcx0SnDJ1G8AiB4fJ7HW3
YUrLS7fZ6YcA+t8pJS6CvXgWBnAKK2CTjm5r1fhCAOddLeW7wou6eKmvNjUI+E5Gdra7tdUoSR4V
X4wdd5rCjaVVC0RYSYUA8SBhOdZmTdhgE0viNutkN7VjBtCdN83ZoL3KppwHlCLh7dijrGv6QzHx
FMAlKDNi8EocOIfyCVyreU4DVoaIfUvUfnWOig4JYCzEcBQlFLpbWAVIYEpPkl0UrMbLfKTY6oZ1
bNS5RRR87EZRytulboIscZsbi3Z1es2AGPa9n0h47HrntyKh+yQOIlpnmDHq+G0cLYn9Yy2oiU9L
42EAYyGTSU4dXcjIIS2ChfKWzbRN5I1Utom+9BzQ3j7VvbHT7TLT9Q4xJl4LQOyJ2i2y9ZLTYJfA
y0GXZP7jMlQLnMxws79rlBJj5Ih09oFaM+wbwAH1nImGLajuq7b+KdzHUW6JaJzseTt0fSrhmbWl
fke7F79BapG7qgRbulVuC/KJI2FsfSTykGd2Mjkn8Kxb867UwXZXj+BtPcw1d3bHV0CxdzFggQ73
3Am3a9p4jfJqYWNz6Ep4/OZr38k/GEOx9UG3pB5e8GxWeMeAJ2kzJivfZiUW/Jz5wwIjNeFPSLAI
FJLQ0QI82aDHOQPpjnHfaMowutyzG05NrA4dBk9sDjzbxs9gO0ZvauoQfPRaV/2u06HXprPGEH2x
LPMcnLxpQekr8HvDc7hXxvVhGns75MFQuTCVlOAeUl4BCQQHNJXWbqvKXbBR8y4WRhKQdYJQ/dr6
Sr5gYQV9PsBZ+z6eWL2h/LxMXQZLmZamM4bAuqM1NvKzeEmUzsD4i6oCs979eoeJnCnO8Kse/2Ua
3ukMQxs4eWs+zt/AwUToLmFT9LZp7t5NzLaXURJlMpvUMOLDg4m7AyBPa5RFa+3BgaGh2xkjH6Iw
GJmdcj3HUVzUlVZVvn3YG6R4N4jdJ8KzYd63TenfMMwIBykm1vB/BKAS8ujBfWncuUSvQ25dDMgM
PnFpCgYcCaSQExYeOYlhrNnvIDA42ARorf4oW7ngVNAw73cdDmzd67CdvQOXoDUegEtwX0oZNjpX
isrmw1Kf+mnUUoQ3EdZlm9NQDvyeLE15Jv3snaD12n4lisDyYcGI9AzjhySDzBD5HQzx4+Uk4oXT
YjCkDFL4qLJXxAvRFiUNFfyLVTyf+8FEP1ekRV1a4WFWuSMl/9NFTm1nIfVgDxEP6dcRoIh4JwkH
pmtxysxnbEFbmXZJH7p8JbYPMw9pRnmoplZA1EZsRLNVzNHbNjZxgEn9aogwWJ9MTRrjKdJDxTwk
WgKj0fNtTeuI3MyswRvrFG90sY0EixP9Q56cmSn9vuhmMbhclB7td4RBpll4evVjHIjw2ThB9JBO
1xtCOrzUygHWzHNDyxQtkGQ9V84fpwwDY3zbrVNoNuymrZoe4fo+b1mz+bOANNOnbcEEK0keQdAV
pZHnbS+ymZIyx15qoOjnMXn+eCsfMJgEr/XaazU5oZ4W/vxINWmKhJybdJJ+aQ8IcRAvV1VS6yyJ
Gw1JN6eEppg8Cpt0KwNS7pt11NE+mhKoBJYFNy4N6tW+TaqdTG4WWH/mZurgizGxFlL8UCHpOjV1
Nfk5x/Zj8yisRnOLpcvMSVgMIUIQ6QOOF2BXeo1iV3UZx4ESJ1ealA+9qfzq1H2YraZRCeVkNnV8
et9GW4aoY0T6Lh5LguzTTXhlVVg5mNRGaFhlfsRXOL6LLnmzzKxdynGGa49NKbpot2G9q4zXMnoA
FdQ8r+5jONxTtntZPB18aVbooCrPq006kCWIUD4RPmo/MEoPj51EloSjL1hNiDUxEV9R8VMSQrdm
g/SAiXCTd5HXeVO6Akg/ligPmch1Kdn0RxxYwlJuTVqX6iNKL3ZmwTPQmSPKKGCGN81j7duJACCt
P/ZO6w3Gt0WAZ2N++p6htUvNwofmZnGTqFTqwJ9ODnANQXHXwY1DnANszOoxEXYJ7xbk39OXSSF4
HmezLcnetvCzzoeFlustA7/2AVa2Yvraa12i07Kic89gK4Ms71cleRvebHMf+2fUncay6LhHh9Mg
LFcxzurKLHW6OBbzX5MUUt0TBqOAo4Mqdbzrl9BIjNkDrIrjUrKmwzIm5EhYMpn7YBq87ieVLla3
oWITSltd1arqt17Gsb+1kI0ojAesYnsuPVKbL6ppg+qM2dWaHeE+FKo7O1KAtneN9VWIYRaPlX82
gIIcDrXjbN9mEMAlctCY8PpU1WbVBw3lEBUpJhZmfzdpOMWkM94M+tQhCTkx2rLhiC75TO98LcHv
zkbiNUjxMC+x5EMbwQkNiJXlD+oSLbZdkEiNTlsMyjNs3pKqXw1t++UL1zHQryKWijwF6M/47z4G
IOgx8DiKAGbEcnwTMSTddRo1fSPfZujUPWRQbGjckk1DxMcj8WZ/e4P5dWWOpa4Mve+2ZSJ7gJTd
Q9Sb7jihzTLf4owQVj/Y3Ifliz8GzLz4boWEG/HXs7jpCxMbCmp60/CrTauQbKOfDl3ntfdxZDb3
2wMCk0GUQzpMjeZl0slAZdEibHgjy46ub80YaXEyLMaECiq8S5ekAs+qKTolRfwnMLYkX3GELl0x
I9eeH3zixd5Xf6JxeRpaVY93iQyaLY/myu++KJgx4BAJTSPgMekUYuYkvqs3bKVLCl9YteX94m8u
yOIpwWaH4O75R1NOfqvQnfXjsE9jpHEzyimgCOLQwVAX5QcRLGF3cFBY8zysKq/JOz/W5ZsK9YJC
B3N+O5x1NVQ0ScEScRpq0dAgrEFWpclNQCSf70nnw1x+01WcfHWawnEtJk1lvnqsj/HaRb4HQaYM
qxruxgHbUDVF+N9utOp7z6G0F4wKvUTR1PgPAZ/GOyNH/C0fCthG3A1AOuuvyEyp0CmvEUNPMNur
DSQa3UckECOKoWEG2mbIdqNfUp0BeGKbl7qBQKS97Ww5rgkqLXjxnjUWGnse63FlqOj52L1ZFinW
+y+wEVsVy4WJAoTEKJwVRnB8X6Oq6c1jO+8bh9XwPfDHZS5o1CiSIZWb3MnrhamRDgl7myBfXkzK
SNfOp1gtseyzNmzRVF4gxTM5iwmxB29at+AG/eco+OazRFs/taok8yO8kWvTZssEe5pb7g0f8EW0
2cP1pVmQai9ZW6oabWq2NqgJIz3kkKYYdMHuBxqW7K5iIlkeCK3XGmqlYKoU1D4Mfm9TOne6EUWC
7CfaY8hMGKQoajJ1EbSdrDvsVUSi0hH3bRf0qGo343I7a5eIFCk1kzu/JoOPL2ZMssO4m8Wb+FHE
ABYhnPQucInRB8WVh/oqG4xAkqRh5lF91EXnCee7lIpe0i9y2fR0M5vQ5yeYT9gNhYJuQBbRNUmb
mzKQ7ARBIht3KCuMv8utZfEJKWrrnwF/mkzRbL2rsY/Ds/hU6q0ackGhaXwiExXsbW0DL86Qhnn0
oKWW/FZ70nmgi6x0PdIkaFAkkaRO7gdmGUptxrPBjjEmcjIQdoCrmWmKDcsABvfobaP13BJdHYQM
5iELqF+FGMWbGnnX+4F5huAC58qyRsUjb6tpCIsV/epy14qlx2pvLc6VkFzxJfXqsN2+lMCDkx1o
3jFaFqhgDDu7liz5itFUq47R5lfyt9k46g0Nx0xuWmKJmu8+Rkto0ddBaR6bCIeAbxEh4fZUkS0g
hZhxcD4ChQY5BsYxNHgnHWctMntuILP3XYhiKnwsPOzyY+JnbJpX84yi02bPmGtjJK86X5ZFyNV8
28bOTUcG56vpIDFL2d6j0DXe93IVzU65gCTFJOD9VmCD86acz3BqAZh8i/1smpAKV+nSq2TJozH2
59+d1WGzQ0f4Q5aCPorBES4OxncUopq6QBJjXIpBN9bdlAbB71B10ULu+tqL/WfXe0n03ARNcuS9
RZ0URTWxiyIBNYtbmeC3AttImTVjJ6O8dn2AETk3bjXqA6CcHdAc8roUtkVtdx5liM7M3Hsh4vVo
HeqIiBkv4QLT8ed4QXB8hQEmDq9pH8UVfDZwempyvTLMXFaJ4q9KYo/flfADe7RwGUG+kah5+QKN
edM/+5EMnnFowRnEVQa1zKRkip6XoRXlO1hArvwWJ2L+OUoYa+ysE0u7t+gzfejf0V25MS4KUZee
w1jclhZp9k0TxPGENKHsu28ubFHn4LQV9Fu4iFXzNGnWkgepksyzP5tqjfuDJLopMYbuV8uBo6r/
btnKEPPI1kxlitF9N6KFAoXqmEJZo+5tUo13Fr+7pItiKzQcwJI/LF2I2r2Cp9yjGFu0WubSHrvV
RGcfdLEvlNiFfaELRUuABnOMWmg4Bs0Js7HbgLJLxP5MSbXt49Umt60fBz9CHJaLYHZrwSsU7eD7
ibIwrVCqNcmE1gGBM9kQQKnPk2W6RecAXivr2NzFmNAqQvwsN+EW53paMZ68KBArNwYFW1ePbL+0
LEGVkrgvPfQF3y1nEZQHXodfhH7oXKlEoXBs269duWKqArOtf7hw1YlqtJx0uX0v3TrvgLLqljTU
SfmH2Vj+kC5sCi8aDA4ky1Z4laS3YYUyS7ph571r4oQZ9IbagBWwR5pvPO6zY9dRmHCtAwf+DoOu
mUiS8icep/ejLpO2RJUGDOKlg7u0oxsEM5Um43tQdSAsB5vtvvnWtPe9Gt3ej0Icqaqet67w6DjX
2BiEppmIe3TcuACiFTJnvu6SKPBP0GgHR5/O8kAl0/sqHBRGHIP2VQ/bUsglGXa1xMekNaZ7JarD
nNVoZrnt6K1t3GQoIftw/hTNuZ2UuU1oXx/qzqLUAue+Ybf0bMg5MheRErsBw61bHAfsOHn3gW78
Ox/zA7cof5LdSj+KZGYjT9y0codtJb5pKSEoeNUs+V23IQ6uwbD6BSFtWYDlEj5Fm5T3jQ5hI0lp
lLfMNVHKzbKdxoi4nVQq2QGd18F/UwQsM10X1qk/MPj29sZPEF7ntYEPQsI4aBtTvV/7FhNpM96d
t0kYDBRKlOMSHNPSBCaJu15QFAVLFz/ikBy8VrWQSY6QoFSWhJw8BF4VxymZdfRLejCHQ+t5xqlu
VUqlY+PiFOeJDrSnZK7yBuKhJ5OM/oz5Cdr/9Ji33qF/UP5Iahcc6y3WDy1M8uxugGli3gxmy8ca
8HoXev4dIG3dOxUfvawez9npBbtmjMQZx86AzUfU+CkUVQtKEejaMljcp9qKDSUpDfd2uBEpe8bm
Dagjiak41MREX7ny6Q1r5YR5ayXWLCJzTD4AmahDdk0AOavCYCImH4Mln8Fouh2rKPqxxqu+K2u0
0aqmjU7UW0mflkjSb0uI/HYrDOtOYoNLMhxL0YNV8JzLml6Ku5lG5DtK8jh0jn0kfsdK1FnC/DU3
OHXceDGZHmKcWF4r3sPe3oPHA8MQjmRqzcOafAw3odrH0xZW/bcNQIj/w9x5NbeNZmn4r7j6Yq8G
XORQO9NVCwZR0ZIlxxsUbamRc8av3wck5RZlye4ddNWQMxcti/qAL53wnvec09h9UmK6qAol8AXR
8N4HQqpcZb4Z5nbh6c2FYxj9qZcnDbEFVP6No0jCrai0RrkynZTIKWX6c8I5UVutwd5GsFVOMWXK
tLgsscPWVRy2V42upDdtoPmgwURJJZniNW3mX6oV5PoaXXCiSZ0G5dAfzoVhgLsEyitrnMIg8rGA
UyUAwo+kVWBqQWMX9EqZx30Wn5dmUa+asvvklvCGRcAYvIXMPNVJz74eBnfj9k0HxcyjfneQaydC
S2582JrNHDJCtayJ552IllrPM/TrRdBEhH0H4UPFY5YhnopIx6ivA0b3xxTq0NwnEZh8QideSdpA
x1UyVezCLPU1VSsJbQsRTYRFr09P8sgoVhFJsFd108aAKqVzJmmd8kfnJMIVqbGjrVvo7de+rcSz
OglEwvemuLTCwTsp6kYeq7LU170ZNFe6YclgOrFqRraYBslC10TJxvNUFqURpxedkeofcp/4Npk5
xRr421pTRLS41pOhO7UEy8dXG2KMIau6TT2awxZuQ8Ro8L3+wVCsemXBT5/3ZtLOE7zTuVHT+UJT
LLLOC1dYC02e2aJhSahY0QME69M/pLS+NelTTxa9lK480Po7N+pNO3dBdG0EoUPQHDRVLtx3Mop2
JcpE0+3B8CT/CgAvp8uKGKTeZUIxLO0a1V1kK2qYfirxid1+QTk8rzpRi9hn0s0QkOBrh7WnusoS
S0qTTzugO/2TJgb9cOLqYl9fiaHaCZ+6SOjTVRXoTS4Ra3U6911qVJ1zqdA9Cf+epFq3OW2Q91W0
ICbYi3SCTYGgFkMCwRLg1FWNNrbJ904o/mxobnhvZpiXXygA2/TLQjNLJJ8n92yR6cNc8MEmTgqj
BsDAaKcD6AWOTOdfsgaxvBxK2rOqUDIcZLBdlEYlnZsddf7eqwpI0lnfCR0Wft4kmr/u88QLbnRB
dYM/6J5OHqKoJwXdtioiU9E3vKaoVGypL9KGE+5Tv7Sp8lyqbc+l0Mt7qBaRfuJAJxlOZdLwjXOP
WhMByr8slfDSMRwzuBvEXs0eDK924wfVatLItyWLW/ZHojZKjBXf0sFlZTWFLi+6ahAVOljIdCpp
8z5LA/gDTRitddPSinUSBFlIqUKgyGCe+gj1dE5v6HJYN3gy8Y03OG13klpim8ALkD3nvHC9zPtM
Td1C/dZCZ80EwOkodd4lpQ8PzE6SyFRxwbzWEEZnOzS+xUQBunqNKdVXUI1EKnW/FdWOGBpIs9il
65IWABkoXuTUXwS5q8JLzmqYrweaA/Qw1zOCkRroqnVvZQp1cONE5jzH9G1w54qmJeKHXChj4n+9
1NcCRRHSLtyAYeUoAzobUc0+N6jMvpbVPK9OJRR59t7qCrrjnkWiisNZRnWWnLIDNHNZSIHQKSlZ
SWma31PArozPOgcj07cFfKX8oxIlsXGhpZIwfKByqFRcymlXRUsOBts6hy3K6TctfkgWqYrrtQio
MNCe6WIXqO/TQkIy2aGrRdKDaA2F/56bmDa3JI+NXcVdR9eKM5mSHLAPdNp4gUqbvWV8FhpU1xcK
B6vxHXVVegnFWqRl/cEUgabhr4B5LgWDU30tpVQavtEUv8xiGwPf6QEJxKSKLnFpc+E8pT5VfzW4
VtRfGF0W5dTGM+usKkeXla4/SiTW7gd5cJJymThimCDgG0G+VgnQpIZNzFMxzimt02erVqEW/cpL
aTWLfM5Cvb7MdS3VIhs7dxAwTCIn9E+DstL7b00Drot9bpSddCeUblqvPbU1oCgTb9OHFf3nXWfd
q4kBDErAfZDeU2rRSuCdaGp4lnpK1xATrqv2vWWKUZzNBUsX3eQ0LlusRT/srerM8RVDsZVBo2SI
h+eR3RCeyQBDczN2FKJ8GsGJHGAxDBJ5WZIbVmpXUS22VnvJ1kG6W5Ue1cbVlWb4UfdRiHsKj9ie
VClpvQKMasAv0kGXwi+eV0YBPNrG5W4GveO6b7Gry7aHaKLo2DhqCP5nQBFLrV5fWsXgclc1EBZc
TsgUaQbpxcsCalMBPdXm28iyANVPodFlBAsGJTCKcuE2Vi32NsF2sw6WraHW5h3VTOIYVKJQ6/BD
JsBkugZLKfKboAgc8wHQ2GputdBXtPeexAW5y/o6lN6ZIg4+99mjKNlXKrQ7XQdHMy6BuCiQ0ZnK
QtT0yjxvs6ZzL0IvNPULSR38/EbMaupnRmnntcsoKqOcsLwoOuI8TLK6PO99sw8uDRn6yY2jZW33
sa8zLyD+W6qEuOvYJKJcVlQniDXRaO6GiOSw+Ujg1i48Tx3Ee1Ma81XWQPWhQYDf6QtIHZEAz8uU
62ydK76mrmQa87ZfrbJVA0JTlqOe507YQPrIlFJrm1OoKq6FENZFzbErOj9JQKcEpYt5kZVuNy8i
HGAAvAE+2RnEC7W+7Gm6lbhvE1JNwotSK2rzQ14AvthqF/fpMq+rql1SozRJlknYixfwIcR3QeRB
krEKiF8LXxK6L7FQwTfqWtD3ZdLiMTnC4N4qRNxpENbHxIot/53gImtAYGW5JYKTSDiDcAeT8xEj
OVWBy3pqxtZqeNJyznO7rkhgPAMJU6LzXjaBbaomV1IgVUeuFnrfQi7s5EwAEI9cTUNFAI5dFzK1
da4sYH/rOovBJ5q5WtIwwn2LA2UU8QWVJfWe1mGZ2A/inAZjuvBebt3uaxZxzvS5V8GzuxKIM8Cl
GZooXcCPah1bMHz8KXk8p9G8oc3WhZl6A/5FhGNPo+FAhIKi03phLlrMEdci0e+byHLFG6BO1VtF
ELo+WhGFON66hJ9T/FsraxewNxK4fkWPqUivKFkm/ujIUEDslGzhDFGp+RLyK+pa44uleeHwnrAd
2G/ZkwSm9lbb3LmSkn2hc2Z6bbkW74RXY7RXwWAk5lohj8+/glVqhPMm4XVOBgWNfhIGRq5dhDrz
sXGRS/2dl0hCbzvxUIprFQ1DfMwv8WfcqG0/ZYLqRJdh7kgfiwhnc+4GpZDbgezU8lsJxyq6yAtP
Ta5TUTGCE6pWFFAxYrgKV47lKc68KP00uw/pSAKQ3FHYa53mfkj2dZ7jAxFrzqITo3I1/VroIJfO
tdxoYTYRW0qzRarRqWVexVpMaRkMeIRwqOm3amaInwnxxwHwTKY7dtSGNVXoBNKA7DpxJX9RaLmD
h6EP/a1qpnk6HwxlCOcOqJ9u95xS8bS3HO1jYKgUfPNUAchTIDNAWGkIc+q25lLzKTFKECcvg2xk
2HrZe2Fol3GgySd12qXtbUidT9fG86TYvYreFFYeifLGjZaYnnCCgcp99bvAaZaDr/hfh6HrsiWo
tiPaGsUVxHUSVdnwDbEVOHNdZcbLovJACSjaK8lLN6Qp96WTlvy70OfxZ72vynDpaNybSIyhRkA7
FqFCEo2Eq+iV9TAXicVYS9RGZyxoqFH/oTt5pV6yayGORxB492ok0cMD7qCbzwNdC+V5WzR9Mke8
OQAiMajfHAe7CM56S6uNP7o2l89r3TPQK4lPxAQqdq/fmA3ScJGrrewtTMIxzbnW6Z27KFPgpmXa
++q5SgcoQqthOqAd83K0uRVRT+HFyGFuzqNkiFteGAT/1JAivbMN/KnyDsUjBwuv0CP1bVbAQ5pH
WEXEu2P+QIQwUyp3Q4knNY/luHXXWiqIX80oLT+jCxRppUZwNecUCa/DpVK52XndwftdpJXQRXNC
N9ZbCHSxYLfSEDzUmZHGduhlvXU9QGW8p/0fbo+hl5TvnVdaCmtWjE06EXmWQbeBtClFaHQgPuI7
JaZEAcCslsO5lQqR5rxRS8W3i1rWe5HMBMTfUh2cZrTXK0ld+L5VfkHjBMEKBFmFWKcL8r3X0bAR
Smhb6sFJXQHFzynwZUXnBd1dKHbUktqwcN1akJdx2w4F3TP64pzqOk16KrlC/7VIVMyAvs/xxXDB
B+8tMj5yz1LJQ7W1khwbC1gKQY1hRYCe82Ik3VsBrqA5j4UQnhz9hZtLC5dJjxeFFxTDF88I1Ruq
n3sPutsBtNk5iXzxXCKBq9rUxErNsa4kbfo6Oq6RH1o3MNZoAeQWd01oifqZA/BOuGyIhXkRlEYD
E8ZU9FtyPwlBpkrvJTRzzM0h6z4LHXrJFqzUKXvb1f3SueiyMs8+dDn5oSbWsmK1SykGTe5wWon6
Eu+ugLoDW0MZE7JXHQzhxIZLXpOX2Yp1mlvLpFN173Op1T15WHVLO2AaFoVNReSrcCG8ObR6NBpB
WhSKFzb94h8UxbcIXRvmCQz5aI6KGCDDygb8FZfe3XmV3yUKbYK0vq5vql4Ql7HnE7IuBW1Jlxz4
9Zg68JGE7Lrtsy9iZ1YrAjP1OzHUrXNw3eZz68jWddSKUmiLQwOKE4rh0s10aZXncr+GCJTcDBFV
cpsS7rtoSKIdCJY2D8weULcizAFXTbioIajc6EWlzYUSsowfxITt06xW6MKRjfhtqq4Bo7IPZKFn
t00TNwvPrY3zHMtGsSNYEyC9gB9R27Vg4X7xAXpVTRehtqSfoB6vlSZz3quD665MUUqgA6u93eC1
2FWhgXakqnc2GBgbkpulHyLRyj+6QtjZuepKGfG1tIeuq4CTpko4jxpJmHcmuJqhefq8dMICTnR3
OZBUY+MSDwsHwO9arbvuLofNSc1H31n/oxjMKHMSJVpDYVPphOw6rmLnRa7B7rQCJMvP01y2uXMv
JZ6MGUxPEk90DO84TcpoWa3cNVl9a2slfxCXsj5Xl/IJRrqt2iRknoSLZu6cy+fmmrS+pfotmyOS
KLz9i/d4JWHqed1oLVKajphItHTcT6JZ2Kl33sDj+/kkX0tglJTDSaZ097Ac3zBWEoJxqUM4pUVo
6sPxpLmx7RGU+wjXVTo1pbxeYuaFdpaQa9xSsjK1DejI6yqE8oUH9et3GnO1Xlr4Zwlo9Imgg3pP
JqDVFnK5iipT9a5TNDq4q4zPZQNID9qa0vDUE24q16jnUBo8a04QOK1/sTKvZTk9y091u6HqfKEw
VviU9I72Pb27NBzI3hhQ6hpmqW6e/nwPXtvgZylrRV72paoo+moA1DNuKaMZxAsphqawDv2U8OnP
H/NKZtzzMtUE2XMrbmVtRUBBhikkJcucyOa/NwlxzOp8clmyQmtKKlJqq8aIYSxIQAFubBvZr5oM
vLJIz0tUV7mbx5nrUL8ITMImQ+bUsYIrCs7+ql7ca8vzLM2sIvkTqqOurUw1X5IDCreatOpfHKbX
Bn8mSpyO2KqGs79yIQrYZtEgIT0g239vZ8enPll7OcwUeLusjTzEum1UwKPlkN7+fPBXEsLFZwJC
L6S4JeufY+OB2t6XiT8aZ3pPCVaiBuS+ZDVJ42BWlZZd/fyRr63Ws/vvmS5gGX2hVgDG2kc1L8qr
QCLk+vPRpdeO0rObbQS9oje9q65i08IqKK1kjF5K/O+hx+T+oKaJxb8kqpToJ34W3AUDWLBYOu77
IvWd/BaDyFsWfXTfNYoHha8yBrCi7dv990Hzr/L3f/LztzTrC98lpHv44+93acz//zn+zffvPPvK
yUN6tYkfyudfOvgbxt0/d7GpNgc/LJPKr/qb+qHo3z2UdVT9/Le7N6R72TjQNbkq1R0032dD/KUv
befx6kBvHraD3vXZw79+29zHfrIADin8b9Vv+1+d3v/rN9qEjfXZ/vuHsbbz+dkY0YZ3ru8ZXJJm
oqRLIiVQrd3ntzdRmlBfc/trw5yROiRSUJ77wIOerONr0//hbV5Yop9/52dvvluYcfayAYt34uxl
fQaBVZEV03hx9srMJPIim5Ihbj+71T6iRWDrVFNWR3Uz6Rgo4kxSZJEDpe8WggGfHgNrxhFQFBhb
R3cMdGuUyVNnb0IkVuGwHk5bm6mSzvoq6pHuv6JLo1yfNHt5POWqBNDKHX+y6aYxswxZt9RHyXB0
p1/WFQntNWn2CEDTkiVd5vhvPwz4ZBEMa2ZwApA1u9+Ku+cdlwgwFQrZTb0EkjEjn0g3dIV9PlwB
evfpsgmAv/3sHnREKyBzcafOXhZnmqSIVGnQXtIEpjpTZW6JIlq7RTi6u4AKB31UMNsnXQc0oqhL
BFFE+nxsPweHwWIddNShwVHZfo7OLFCxuqcugmTNCPtBrFP3u/1MLegzSTQtlRXfrvYRXQXJ0scG
A9OOgDLT4E8bmrbf5GcS0ZzJpknmEwlp28/RyQNyXceyz5MWAbUAi8VSrbFZxVNpqM5EVR5X+egk
gIEhhBabOHFZnukWrDMM3932UpH46fylmUaeAfEIvFVW+IjOvqLqY+XPSduO+LNkRcOq2su3w7Nv
oiV0FCTK8EjPPlbs5PuvzxQ0nWlJ5ksnwJJn2EOaJVrHugY7VaiCI047C+aMzjQKQRl9dxgOz4Jh
zLC9VcMkvLL97LTOEV2IR+dw8oFAFuq6qVroxO3ncCFMGZEocSTE41OH8KIM+D1TTwLeMQW51G1D
rKfCUMEQQB2QdL9bmKOTiRKkzqmzV7AHYKRqICEvyQNDYxEMgIPHXx/dPYDIKkF4nngIJBQjuyyb
Y/PDJ4dglIeKJOv4R9+X57gUo6RoY0uoacLQmtGVjwvwzDlEV6gizrG6txWPbvP3ymDq7gOQGVRy
o336y8pAn+ESaRjNeyDxPyUJvpHDVY1gtku5i6dgsTSGNv/KEXg2wp9QMZYhlo8mic/PgDUjIVQ3
sZp2UvD4LGMV117WRUw7nf+QATL/2lo8g97/XAtkojWC5jIewu5zIBOwDTTsApV7sVuS3dofoW2A
df9XDsWrCwF4qLPxsvVoER+6S6aG7mD1EY+7ZfpP3YtnE/gzjDB6Tbo81VaUtPEOyIpFdZuXzgNe
owaUqsvy7rdHd0X28NHk48B+IyQhfD+Cxgf3whq9avBUQ9yHGXbPO6Z7sYPRpsoHWZ0Z+KOjuHnp
PFhA7oYFhgBU8Xhcjstm4CRPRhK0GWYjYlDbI8fP3AZ+Da6sq2PQ5bgmz2UgKDoZQ5LRApaCI43O
3H6Y6FPDcYQR8U5Yhd3n+GwnNmcnsHdh++9R7/9PgFmcqehILPCXvQedADOILXG272t0fIcB02+y
RFBmhgqmho44PAUS/z4C90Du288xqgaRBZjsQSgzRUTiUffpcAFG/0kXZUvcm1JHaCvJ0tTtl1AI
WM4yJZl323woDA1kAcISUXmsoJpCOGTqIowCESYFJvijyDs4CSZkE4OThkbYrdHxCUSqEEw1FRVp
BzF/v/DPToIxw0uRJQTCsS6CNnbtnOQ1YC4TXtINbQxXPFGJRNstnaibLO9lwe7E/SX78C986Tsz
a+750f1y5Fj5D+UT9tcvv/BIXPpxgCe8rNHVPvjiyOPaDb3zO8affz/wSLZxlCe/fIyrbJ+z//P9
BH989MGzHmf1+I9r/6HYFN+8fvuLfv+aI2nuX7/9b3LvFZs318Xm/qH0DtCC7R7/+UI/sNC+b/9P
xy/qZPPN20QvPUKmItPjI18kuv21R5TlJn4cZksL2wZApr657Xub4umwO3t46rDrTdFvks3Tgffg
3OSR/fjVlZZ2UmvqI842cVy/+a9NnP3Pm/NN6cX+wQrtoeapTznfFAnkyvBwkRCIiILJY3MVomcD
by3cqQNfbMLS29y3Dw/Z41uOZ3EfiJ46+uXm3utfvqa7cP/UB7y993n9p2++p9RMHfi6vq+/eQ9F
0R8MvqNtTR88CTZfDwfecgGnDvxuE2zIl9gc4Kd7uunUsW99cu0PBNbesJo68N0m9qM3V5v7+umK
7CnCUwd/X1Wb4iUhvo+5Tx3/40NZvbEfEncTHbz9jt04dfTLDcIcgVUVB2d8zxSaOvpJHTB69fS9
vzMxJo+dHrzxd6xy6rgo/k28Sd5skvs3V/639Cu7e1pG/FgezmMfOJv8vJ8ZAn+iLVMfc+kPaXFo
DoyD75zXqYPfFX5WH56g/eB/g2ZabO4xxLbbsXHZjPWmeYj8p3uxfdY2lD11Ilc8YdzqZ6Pv2YNT
R7/cJOM6vTD437BMlw8u1uSmP7gVrMz47n+DMbl4iLzni87QI5Nk6rIsvt+3hX8goXdvr0rTHzFH
Y937nJ5DS367OmP0e+oUaKmzqSq//OEJ+xyEv2F/t3qGUovPT+efWQ5TJ3GGKnh1/L/hCN09cLXc
5zY+jNo9RXvq+19s7lmfx80cjUzjpeDmzx/zkif5ncr3o3/5LDPqtS/g4Y4Df4seNsXv/wcAAP//
</cx:binary>
              </cx:geoCache>
            </cx:geography>
          </cx:layoutPr>
        </cx:series>
      </cx:plotAreaRegion>
    </cx:plotArea>
    <cx:legend pos="r" align="min" overlay="0"/>
  </cx:chart>
  <cx:spPr>
    <a:solidFill>
      <a:schemeClr val="accent3">
        <a:lumMod val="20000"/>
        <a:lumOff val="80000"/>
      </a:schemeClr>
    </a:solidFill>
    <a:ln w="12700" cap="flat" cmpd="sng" algn="ctr">
      <a:solidFill>
        <a:schemeClr val="dk1"/>
      </a:solidFill>
      <a:prstDash val="solid"/>
      <a:miter lim="800000"/>
    </a:ln>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Dose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2</a:t>
          </a:r>
        </a:p>
      </cx:txPr>
    </cx:title>
    <cx:plotArea>
      <cx:plotAreaRegion>
        <cx:series layoutId="regionMap" uniqueId="{07A57E4D-7164-4748-A769-2E163A13319D}">
          <cx:tx>
            <cx:txData>
              <cx:f>_xlchart.v5.22</cx:f>
              <cx:v>Dose 2</cx:v>
            </cx:txData>
          </cx:tx>
          <cx:dataLabels>
            <cx:visibility seriesName="0" categoryName="0" value="1"/>
          </cx:dataLabels>
          <cx:dataId val="0"/>
          <cx:layoutPr>
            <cx:geography cultureLanguage="en-US" cultureRegion="IN" attribution="Powered by Bing">
              <cx:geoCache provider="{E9337A44-BEBE-4D9F-B70C-5C5E7DAFC167}">
                <cx:binary>1HzZcuNIsuWvpOXDPA1UsSGWnq42qwDAndSe2wuMqVRh3wI7vn5cKSlLYrEq1dPqsStaLiaBATri
hB8/7uHBf94M/7hJb/fm3ZClef2Pm+HX92HTlP/45Zf6JrzN9vVJFt2Yoi5+b05uiuyX4vffo5vb
X76ZfR/lwS8EYfbLTbg3ze3w/l//hLsFt8WmuNk3UZGft7dmvLit27Sp/+ba0Uvv9t+yKHejujHR
TYN/ff/xtm7e6ds82Kfv393mTdSMV2N5++v7Z298/+6Xw9v96aPfpWBd036DsYSeSJthGwnx/l1a
5MHD76U4UYJwxai6f9mPn7nbZzDuhcZ8N2X/7Zu5rWt4oO//Hwx+Zj1c0+/f3RRt3txNXABz+Ov7
Zf4t2r9/F9WFc3/BKe5MX+6+P+svz6f8X/88+AU8/cFvnqByOFU/u/QnUK6bZm/2SbjPvz1O0H8O
CkUnmBJEOOf3ky+fYSPUCUE2pcImj595D8oLjTkOyrPBB6Bcr98UKFf7LErf7fbf2sf5+c8xwfgE
YY4Rlo8e8RwTecKQQIAL+NG9c95j8jJbjkPydOwBIlew+N+Qm1zs433dgJc8Ts5/DgjhJ7ZklFAp
HijqOSB3xIYwkVig768DAnuRRcdheTL0AJWL1ZtC5az91kKMM2Z8PVjAT6QimBMgsO8v/BwWdSK4
JIKw+6sILj91l5eZdByXp2MPgDn7/KaAOf0W1SGEvFeL8ujExhQxRu1jviLZCSMgAyhS96gc+MrP
zTkOyOO4AzBOL94UGJdRkkTZK4IhTmzgJArB4igYEEmEIIqpBwfijx99H1B+bs5xMB7HHYBx+bZC
+zaaCrN/TTToCUXCxog+F1mKnEjKEVGI3aNEn8PwAkOO4/Bj4AEQ2y9vyit0BDnP45S8QjS3T7hQ
0sY2PRY2JFxGinNwisfPvPeGn5pxHISHYQcQ6LdFTPM2htyjeZyQVwCBnHBFBAbhdIyZBD6xlQDi
4uzxM+9BeIEhx2H4MfAAiPnb0lHb/bdw3L87M/tvt3X4ODevgAc9sSkIWNuWx5xCyBMipeKU4uMU
9WKzjqNz+FgHIG3P3hRhnbV5vP/6euBAki4Zwcy+o6QnlRNhnzAMEpfRB4l7IKZ+bsdxNB7HHaBw
pt8UCr/l30LzX3AVbJ+Am3Bh0wM01IniNoQN8hDGD9Lzl9tzHJXD8Qfo/Pa2fGR7G4T7dD++Zuph
A4dBhZGKo3UThU+IgIxQoIdSl3r00PvQ8iKLjkPzZOgBKtvNm/KZq9t0D1Xf/BVRweIEQgoXnAI7
PSUvdYJAZxH5oMLQgep9kSnH4Xgy9ACOq/mbguM30+Z7qPin/4WAD6mholQqyEe+v56TmeInGAkq
QArfvw5Sw3/LsuMoHbnFAVq/XbwptDb7b1CefySV/1yTUXqi7qrAdwn6/eu5AwGCkMUwhh6i/4ED
/dyc47g8jjsAY/PbmwLj+x7Df8Ft+Iki1Ob4wWvuiopPSE1C9YsD0wGr3SN2gMmLrToOzcHwA4Su
35YCWN8aEACv5y4YnTBwFAyvo+7CYdtEEg6K+QfhPS0H/9yc45g8jjsAY/22Ar9zt60YBXvzmvyF
TqC4CIpMPsz4c18R/ERIZEPO+bCrcpDqv8yk46A8HXsAjLN4Uzy23pt83+yT13QUdiIwYoSx4/sm
EPqhQAblseMc9iKLjsPyZOgBKuvf3hQq2z2UJPd12JjXxEWdMJsg2B152Bt5LsnAXzCSisFO4yNp
PiQuLzPmOCTPnuQAlO3bcpVFlP2XxDLF91Efai1Hq2PihFBOMOUPxbMDsfzvGHYcpT/f4QCqxduK
/at9lrXvIOS8W4MXZZF5XNGvopqhOKNs2JE/KgPsu8QG2l0eLx9gdW/Z/9pn5f95iW3H4Tp6kwPE
Vm9rN2yxN+Or1gWIOsFKYsUOygL8BKqZsGfP/sKXfm7HcUx+PMABDou3lWTOi9eMOPYJ5dDXoog8
6ivsBNnQmccJub98UF/+iS3Hcfg+6ACD+duK/rs9NEYCeb0eaUGHEeJYQng5SloKuiY47M6AXr5/
HZSWX2LQcTT+GHkAye7N5S9NE9Wvm8AQqBhzLpkCVfb9hZ8n++QEMUyEjQ4EmROG+5dYcxyS56MP
YHGu3pRO3uyTOtx/629vy9dzFuj7IgL6hZWUz/AQQFeMKKjwH/DUC604DsezwQdobNw3hcYKkpZX
7h+Gpm4O1TCiHgtezyGBZgobKi6U8IcAc5Djv8ii47g8GXqAyup/dtpyvJf2af/ds3f8u1325ATK
j1DUP9RV6i7Ucwlg3XPZgY88dL7/tRnHUXgY9szi/9lt9O4+2+ffUw83al+PlAg00hNFGAja56RE
Id8AWrLFQww58IAXm3N8/g+GH3iC+z/bE55ZC8dOrkxUtq9ZUQF2Egw6jEDhPgMFtoIFIwLc4QGU
A2d4gSHH4fgx8NmjwZO9rSTjt7p+1cZHyOmg5VcqfDTNuOt/BBWlkDpecPypNcexeBh2gMRvl28q
ZLu3aRi9IkvJE86groug/nFE0QpxgrHNBGwr3id8B8WRn1pzHImHYQdIuG8rw9ju8zt2ekUsoAxP
GcRk6IW/fz3nKDhVAm2q0C/8x6GTp/tVL7DnOBo/Bh7gsX1b53ygHepHJN9FN8VXOFe5rO/S8vr1
MMLQpgp+QiR6HtW/t2xjULVPsHsKzv+jcccB+9ubHYD42/9nEP/6vOOPo6AubF9538+QPjny+PdX
v88DHG49GPp3h1TuZ3/57df30DJBiGCQq/84nnp3n2dnfw5k07HBt3CK7Nf3gkAPBoFbgo7gyGYc
hEQPp2PhCjRl3ikIhDETDPpkYIXkhWlCOOkKG5+UCyKheEDgXJgCW+qifbgEDg9xzkagxG1C2Y+T
vGdFOgZF/mNmHn5+l7fZWRHlTf3rewXtBOX92+6eFGySkjIC+RfH7K6XGj6ovNlfwGlheDf+36Wx
qp7lmHk4jn5vBd8JY89Lrq5iv0w0irGXjmLQneVfRQE5Lyf+WZhg3qovYd+mGlvB2g+nD0nL52Vk
z7BlefFmis2q6W1nEKkX+N027NGHitB50gSzcrLn8WQWJnVUYnksLdfYOLyVM95bnp8GrpomJ43N
glXpMuH0nBt7Z3M67yt2zny8Y4UmPPg6BOFsLJUn0+pSWuXlNPiez6nDwsJJMqTT5uuUXo5B5cXZ
NLcHPhOs34pSLtsg2+CS7XI2fCgpc8omP+M28spxnKcZ17Fp3JH4V9OYSlf67KrmwcL08Wnms1yL
UGW6ts1i8vtOx0F63gRiQcs6diK7+9IYdYWk+RQzmLYAsTn1+bKyEk9mzY3VULcqsw2LU+/J6jsC
JL4D6k9ACiQUhQUFKwcW01Mgx8yQOkQW89KqcoOc60xkm6CvTu1xPBXGqnUYJk4yCc9qbacDdP7e
AAYVxOcGgCaAfREE2bxgCDpcnhsQVUoWikS+Z+V6KstoI1szG1CKdTfatpeE5JT5CZ+3/nQWV9OH
Lo/oBs5YWMuM00gLfTvSxswmbrjTJTSaCexnnl9MmyE1i7ZKEofLwFqiJtHZVCOH2WnmzvN+VDox
uNayT72eqlEPKddF4dsLX9F1NZhYh8JHXluTm7H3R90P03mLovlUR9gB//tIK7L2xbCVcbvOq7Ba
FVUZwO4L0MMDfT0gdO96N0U5migIH87R//jxX1dFBn++j/njl3fH8P/4aft4fv9v3zW/Le52buvD
N91Z8+NeYMyDdXfs9eyHP7HpX/Dl/dcB/MXFl5EpCBQGJZ2/ZtKDlqQ/mPRh5D2NwrE/WNeQbAEl
QvctwX/QqDgB3U+wrRicr4UztFBLfaBRaHuHrwuADlFQrMDo9l0S90ijII6g8e17xsAwQ5z8OzR6
17j9bPFjBRUTBo3BcApLwD7u3fUnNNrkjeKmtbt5FfFRZyzbhH6s2/rDNMxEPsxTEZx2/W3Lkt/x
SM+7VF3d/fVHvCp7y8GJWLJW7MLSOosGe1uXttS8UMjD7Ricjoydig6n1yJAO5wsoqTa5tWUzFjL
HdtH0d4K2lL7NKxnT6B4WLRP44MNnvunR2MMutWkLWBqofxz8GhtzZNusLtuDp86uYzUq76Meq+L
cqyzynczOpz2Hfhr3drneTbMLTjcsLZRSz3oTPyGRVeuVAxOFTbll3YM8SxtWiD96hPhUblB3M2B
Js9MVbN1m4+Bkwyun1vZZVIGSyPGcdXc/ZPUVu3CDZnTMTyuW1E6CVODFhUPz8c0iNdirCqvNihZ
dqzvdZT19Znpw9vCr3cI23g7lhIijE2zeaKidcQKz2djsQlLHGiiylXIs+EyHJPxdMAq1EHqe0PM
1WIYk2aF+iHQrMyb2VgQ3eaNv/MnVutA2Psia9JFisJlb5TcdFxspd+2nwu0qPN+nkxd8cnPiSuL
kH7OG2tmZTaa5Uy087Eqa7eTJjoPR7uYBTWbtpMftdrAmeX5EJXT2s+axKlCJXRdjB+CEJ9VvCh1
UobdaV8Yt61Yui4LwxdTD8yJGrEakO87nKUXZUQX8HUa0W5KFdqm1EU9INaYjLhhHAi3ZBmHgBmj
VWkbXWaYXdrDba/MjlvhpDNDE3fMOHG6PLG0TMbaSYcGOwhH0aoMKhdTeSVFHS0U6izH1FE7K+qE
OG2IvlQdTq4bLqO5nVbXddQrzcYuc9nQFysmh2Ax8o8ILXsrBBoOOjKPW5LPui6vHZJ7pHXzssqX
PJuw23EU6RFNXwvwQN2jcUb9aZ7U5Vq01aAr+KYQnYXFAlXRjg6BQ+zsdAjQlYh6bWca4aR36JBv
LSQaR8VDomPmaztoq1XcsOucRmSGOP2aRMpfsqn3ikJOq9HwDymuR7dB0YUakm6JK2k2vkm7Vd4T
Lwq62CUmkHMc9/lV1dvrkdVmHRD/S1kKs6EsrPUgA3vNBzveZX3/JW18X9dTdTo0cm4sFjqxqTzK
wyUhk2671HZYrYxOpJ/ooZjOxdQsLRxuaAOCrCmzc9YHXmyloHKUPSvi5LqNq7Mo7k6T2HKkLYWW
LZ+Rni3NRCI9CLRIJuImaej0gL+2OxO58I0e27avtaJ15sjehI6oYuaoG0uY3kGh/CCKPNeVXQSz
piOBthV2Rk9Vie8Wyt8USfGZRzjRqk6XmAOFNV0AKySytB/TQHc0K7wip9sptec5H0tdWmmulZUv
6TRsCm52CRsX3KYeAs9xAmrmNR4c45+mY7wrjdkkWbatyUWI6Q3F/opzUzt8mrYW67wqFvOo9Rdx
aC3rsOgdlrHAox0PdJxE1yNKYAZTXnty2Ex1uzN+HcP6GZygj79OvjE6iLtlHk+jZ7tqRJ0Opnpd
BEkPF5gL9ro8WfC81lYSf2mDGjshrVyDZe+SPM20n7GPjWU+J7UoXdvimSaRiDWuV6z0t6BvLixr
XaDWOEWQO7aMdFj4a5LLj4AnkB9Zwld0cN32NnGGIpp3YXAVRQiA6aZVUSoxAyHKA7Hh1Ycoaz60
FtApH5CummAJdq5QZSIHpY0LPrMoTLKyyqrWkzFbO8xjuMK3TZO6LEpKjbNpl0mNhn4JfROpJiJz
7bw8ExQt8vo0lz3Vgoxfeui1ADby17DEmMN7rrRt9bWbtxDMYN9MgdeEH9Ox35rJzAu4/cjIhvv9
xjAxt7mXWbh0RiQmr7aC+Zhgr80hJkGD55ckDxqdii8mCj/gyJz6Sv0+jurWUhPot5AuyyjcRD6t
HAh5n/h0Gtbp52R0pPlY5Fni0K7IdBsFtlZxu0WomYcotVxK22LR5tYuHsHGLEkFHKctB01Y9BWR
T4MRn6whW8ienYmgNg5Ggea8Drx2GgsH9qROUZdfkl7sipEkXueHCGiMfJPdAIQXffStol2mXQZL
1y8iTSOFnNGibF4EYrpEdZLpTvROEcZKZ9iKvSkPb6cCEiouHRGHaIHt6GMfxonbWt1lzrCl7co6
b6fmJmuQWCQF/YwK82WojHAKYSGvo2LeGqAXIoNESzUhNzBR4nLZrXhPKk3SVs7bCYIfr+HHPG5C
PSmfeqrJZmOeTV4bTxdTobCOISEIA9I7YWmnbtrF26TxXVmBV6N6OB/zuNK1KRw/qxPHhEmj1VS1
M7selM5TCO5rO0X1DDFIdaLqpi5j7pZJzeddlRUavu5kHlRhADRhq8u+2KG73Chine7DuplzXADz
dvbKssxq6E3vCQgNQDitngJTeoXsZ7UaT8Og5rrrPsNDtttEJWyWGNDyNbYmjWjydRgkdv1Sfhyx
PavyPNFd3n4qB2M7Rpidxf1VTP3yq11/wanZ4qiKdGSq2Oma+MvApSdrTrWUUeNZfbMMs7pbMWOf
s5RmmjUAYV0acJnWLucd8evN938kEl6UoHheh+GSK0G1asEOnPWBViZNdBGySTOMY2+QtHaqyOrn
TW2V2tSezdJpFo2mnmWyDXVlGNZ1PRgnTe8WmDqtOshyZZDfkCAGFo7as3xgmQ4HNXk2rMxIVJGL
DcCrbDqHR4JUuw5cLionAy7MWwU3rdy6ZQrEARM66dUH5AcapcPkMBLd8d+OE9ufMWFBQOQjdcYM
2U4/odM+G/NFL6yPBcGAVZVeBE2xt6wStBhfMZzXs1GIzqlF558mJtoowRbhZNtO0lrFBuWsdeyU
phtMksQNhhJ7scwsJ2z986KLhBuKstWp3dROm3WX9iivoFww6xuaznkxFprb6vewxwNIxPiy6paS
TuW6VPTKBBFxp2bK3dzPAz31vj+z9qmCiDuV/SKbILtsOY4Xvp9tRyuv51GfXCSo/UTGMQYO6m2d
BtmubkdP9vl0VpRhCbxgQLz1rFskuO3nSrXXXYx3JGCBU5WUzqvhquos43JaW07TrMMyd6KyE17Q
T9TtUXfOadHO0MAUaL/4Q9QvY1SIHWiLog36OWlBf8uEiCUvWp0oE86NaZyypMizssLp6Ljyu9Rf
cmrNxl6C6olG7HDLB9etPGmX2bWBIJPE400pOYTVKUlnQY/c2s4+ybK/TEdfgDcEoddkIQEOqLzO
hinnQ5JqmlnZPEJf4hR0a9IGKzvpv8rE5i6wdutUEoJjAU1cl0pW55J1W1aVyXlndXQXBNM17jN+
1qoYFFGq8mWZknKWjmyWWqk2SRbqPip3vKTbxudQohlA0+DO60RaOyG3oRDiGyfj8TyTMnRje5hJ
3yZz2UOWgNpZO/VqFmPxtQlBPOUCbdqiIqdx0mzHOg42LLfIqSILyfrw1M5qeJK6CxcRtzULBzQP
O14s/b5PdSljMh9HyKlqbPoZ6glxAjlJx0975FGaxqehkXKdFHhFm+6jMgHXUZ6AAGKaZK4QFpkZ
2xsi0WwzE1zROPbaMlr0hnUXiATdRRBChClbEy9VM3A9VHk4Uz7p1nH5OYMjinMUiGpHaxzOApjV
8ywWSHdxl80rCa4TD+S2NOEmIb10W/hatJ1dDdIpEkzcqDDDdsjDYTuBYYtMdl+iMUtH/ccFCwED
9bFa4tGqlxJYesqK2TTa1gXtLJBuQ9ForqppnQx556m4sZwY43yhkuk6GkevTib7CgjR3sXdALWq
0j+vIt9cpNSEriJ5tQiKZtVKmeQ6qc8qKExe1SFkNnY5uTEuh8+2JKsOiy8Z67Jlhiq6IeqCmjTc
Df1m6EzvdulY6UIScMSm/1JN4QVI9L2YxFdiE0+GgdF+JL8aCWrP7oAN014PiKymWsCX6I0gYapS
D20AtByu7Vb4jkphEps4W45xHzq+amcBwW4m6JeJ2+dmynutRtk6zAKZhSGTbkHNRPwy4ky4Dck3
I64KT+RI87bYNaXfe74ylQMps4Oa4Dr8XG/9fmGhwZOU9DocT1sGsdH6lPdxusgYtZxurK+GUFvM
z6HsqYAzuMJu0kBtMhi8KrcSHeS+l4ZFuOgHNmoDblCI+GMg6GKiogM+jm+EX5wO1J8rOwbAxyiB
TCZb9YnhMDHso221cyXRZzuwtmHUqLM64W7b+bVb52Ojqxqf9oKXOqiG2KlAhS2bPp0leenWpowu
455jXeVSzaO0NB6tKXa6sit2SYvcxvIrryoLG2oO2UWchMW2CxBkjRZUXRtwQpewPHICNf1OyyKY
p8nEnAzTeGah5GvefqzisN7E8GQKV9YymrQsq2yuRJV5ECaSGalaD9BKnRGSmmxs4T1dewrrtDdt
5NlWDDoKgkOVo0KbCg0biFjddVphBFJisEGncKhMRlxe1nHHZzRuqUvamJ0Fgnh15Ee7vqyvbTyG
rdMzF6A/Q1UXLJKuLdYj94uV4p8xdP72m4miXtN4km7U93QhipE5UsYwcXBmvCVeL+QqrcOtyENb
GzpBolBMzjR5POuUBll1iq3QQ3GTzYHp3Sbv+Dy+7YkWcT5AQbuEaZtS4vLGgtQEaqd51bki978l
Np2cVpDF1E63E2quS8X2SIy6lV8pa26wmSKnbptLmoG2mHIL67SQq0hBiaGKAx/yhngn4xSK3HRT
UTaLZXjlV0HsUNKc26rfdTI1ug98Mw+INYKg5+ej3c16NXXOWEKGVPbmfDLN5JRZE+l4TDsnr4ZJ
Ez/JdjKETI/7Y+ElKoO8eN7JYpyJMDXuqGgzr9RtW5JwW6TF4NDGkg6yOF+gMlnIoHR9UVYeMHmj
bZQJ168xlGNSJ2uKHnRu0txAbpfORtKMM/i4QLcxUfOhAOESR7zWnAwfC1Zlq+DcMk3nsq7Degzq
fJYTIBzZ1k7e9O3K4qVaV6UduNbkl06XBWYdc+CTLLe3UjIHptHXBidfO4OXMWGLLBntZVKxT5mV
OCkkpOB+ZFlUgY7gFNIpqzbROJi5X+SwV1G6XTctVBp1rjTtqYKdDKea8Kzqq4+tJVaqvlNaI9q2
dyTW+M2nBjVM52GJHAsHH3z1eyUsT42Q4LQWT5w6CiNQ7fxzJMfL0R8jZ0hMpXtuJxoqDG4H7k2g
gqbrsUpc1iAtzLQ2YwcpYrJtS3vWZhCkWc5c2ZYTLBDfVUG+ZZaZ9XEACR0fqM7Bo4O8ckdrgO0K
eRWwtN3ENdVByPxZNLSRTiixNlhcxnmkdJFD/gOpyQZkLc6IB5s9xrGKs0DyYkVVNvMTY05R0Aud
BXHumAE3EFGjWRAkxhFBrLyugHwDGl0yZ4rVOWgr47RlyiAZnlzVR9wTVr3FY7QdcTNC5bE6symm
G4j8EqoPEH1RFDXrprAinePUPxXZgBw6XlRBic+rlIPc8ouLcMiupMpuBlBvG2Us6WI2XU0NMjPT
9PhTJfjn0iLBipC80EyFsIGQ0tLJEwcmHC8QLE/XgKL2qgQt8xr2VZpKOhKH+ZzkZnm31J2axwvj
wzRnYU20Ejhe52Jiuu6ry1q0v4NaTsGvKnPpB77L88q4FLMcdpZWEBLF2irlB7sf6/loios6T+2Z
EiA6C9JP7tSpc3CN0IMa87SucU2XVYxm3MitqSpYqeX0dbIG30lKP/Dg4zEtrrPah3XS1JVricDJ
fRB1OUsURJGshV2L38Hr02VeUd8NWKVTMu0UZv1ajuJyypObkKJEVwgKFCJPvqmkrC8IGfeoReg6
4VYx8/saEoEqnnYMHtaNzJR4oeHMhWC6T+FrgzfQ4reAmF4tq7ZudaiQtYSyzVkS+eNpwD6mKonv
KAWyiD7xQajjcRGLyngZMs0nQ6sLkChnplbDIo1ld273k6XNWHfuMBFgWpMsqIp36TBKL4gmCpt2
PfBgfj4ayNBlFF32fbRhU5TrvE1DHVokcSyTxOukv8ris7DOwgWNzGVRDNu8DtN5HE4zOxECaihd
CuXV/LqD93hTlMa6a9nn2mL5LdQRPTMoucYJxPl6iK/7MWyACDz4OFAyrU2dhBC6zFNQ4FMyVC5U
eLWBAiLCjfLg7Jw9M3k0uTIlH3DIZghKXh5PUw0lvhCiYS1OE6uXuk+KEcpW5aRLUujMosqBiuBV
ACVtp8gw3w64cAZezvoqzeZ9XUIVpR2LeSSieaCyjUzZumhx6dIprVwEtT09ZMGH0WSxTg2MlYnx
Zx12cOmvimKM10pV2y4Rn1TdziNG4Mn5rAzy0yYo1wa3F7BbdpFA2jUEm06liwGT1mmrswACS211
M2tCXwsxlA4ccwbirgaoaGU3FpTsLdt0OiPxoqhCqtsiWY9jfWG6M9mCW8AQUCzZLQgkPdjK0iPU
x5MJghWUVREFUBAsq6I5K0kUOYxn+yRKriCPNsCeoA4Ks40gthcFz1w5sRI+oHInm5RO6fM5XBYO
h9q309kLnuSfwTldC6po8yjvHYuMwHzJhgOxS8xOWS1SB0Tz6FhR4uuAqsAbOPC0kv6MQL4XwyxG
duY0A9R71DKBAyiaDhCQ7rYEBtFewxyfQkor4QYgmckYQjy15HaEzYZhZFfUap1iiKguetlp3gnY
Ccg/WBm6wgXGWjRrkpUrSlTu2qoBnYfbzwJZ3+LWvuXGrAfZAAd9ZhIoOKn7TzVH88n21f/l6MyW
49TVKPxEVCEQIG4ZeqC7PW9PN1Sc2JIYJRAI9PRn+Vzs7FQqcTpuDWv4fhon0MKPaqJfNnidY3Ku
V3x/XF+ZXR088WK6xMsaRsrI4Bxee3pb2qDLjilMfxNkgi1PwXYkhhw4NVPZ9uyxX3sYKz7m6LiQ
xCH5/Jn9fULIm+RsfKVkfUfr+raq+BJiSCdP4AhzbfxHnG4vc2eOhqoLntn9AKSLQdDOGl5jXTPc
J3DnnYCBwK2ryfivdqwvFhtUBpKxlGbNWgjUZS72wd4Hc3OXjgMaeWXLzvfvaiFftUb4y9BrZWYI
5tLTU0Z9RPxrtz23jP5tFIHjSa/GqLcGwSzWxDWZ0ssSTN8Jaf9Rtg4FetbHNa3fEkEzodcHT9hv
rfUNV8/PmrQybxCe2OGqHBsOLvUPEdzcEasQ+clQwly3WZgaVfjC3kfdiJRzW06dN776PMLi8zwJ
sdLFiCdlk9XJZxrVQdH77mlqW4ALaJprxZPca2NZbks9ZaMbw6xekAeHEXlf2vq7MwHEYLSmBzIm
UQFLno0GPbUPUTpubD61ic2GeQkRSt0AACSXUK+00Ot08ZKP2Sz2MiXkhJBFF2lSu2JVoiuBGXwu
FvIlYs15ZkG5KbNVg/49JpV3SBtPl/vsBeda7Ag15FzGu3mTPoEq7+aoCJq21FimDg7y1668L2ai
pRcnCB+Y35c63dYDY27JasOaso1VXVLhPTW9Ps9D+zYaRKtk7/tyg+8gXkgqMe80o13rH/ji58jC
VG4bE1/THpIjSIJcp5BZ3sJppZTyj2RpvbONcGQkc1sx38OuGru8o7VfbB2nh3ENl8o6d9Y12vnW
7tuNiLrY5vESenP/MbTueQdo0vj1cfB7gcRnNQePerpoUw9SsY/CLPzjkUQiZqgRJYVrnZHEVjiz
3tPwbGpJSq5snSm//Q6j6GJ6GMPobddjmtew1dnib5dlJK908hC7jdiQo5pPWwoKo9V5WMvCkV/a
o7YqT/w+Lcgi2wuinTtHaHhS9YaYIY4XhD7R58hxy0yj/WORCScU52i0rdlCNlns9ivQNpvi/WvY
3HqkXlsFsRfkclJwD7XrS+vR72hlJ84Kt6f+3aSDrVB7UuOETQJYOPUsU/5vnANc0aN/LzYKkbW1
Ac6QjhyU+j1OB9YfhwDJiDBC58u+ZCxp+etK6c/abxfY+vg2NOIQ7xSpYcvGol7xQhUEwKHdFeRF
3W9n3nYVM03zwEb5J+n746JCk3khHLgI5LMzgX9Eyaori3gwsmzCpST2knj1NVjHl3iq/cPos/bI
ZpLFNe8RYNZdIcTwXv86nZCyNKun/Rs3xB2CpB4rKZ0Lt+i+QF4oR4gF4lnki1id+Tr75eAtbenR
vjl6XLHK+Qg+pcdKf/NkMSeTf9QWupQ4LY99M9+bdgmPAS9av1N3lk9fPBAZDKW4N/ZfE7fstbWP
iFF9i4gawZot1erOsUyuZpqGKg43UmlN/3RodrIG4uMUbVMltVUP1G9+RE3eh66JSzgygtYXCshf
dG7asD38hVnQV5MiP1b+oetbgQt/xzFlyHaa9FDNRLnzGA60mhNRbHSY78J4XQ6aHKSAzt8Sud8x
HMMJCucPSO+46vZZv6xrAi/VDbi0NwYdXE/43tTzrRv4epvh83O39mkpO79o+8HciVqedjd0z/U4
4iIL16XchELY7Ibj2vppkQj2ExucvAF7TaVKzwuE43lR0wMM50PbEnvQdNNHCHKFpGS29D5A0/OQ
JHAwekGVh83SQbBSmXlN/zddVHPpx1QdVi+tEqg8hGvmqa03U3ReCL0Qlwtay4iZv3Lu4our1zGT
S4qjpqZ+3gEdzkKNyLRu1yLd6qncnXiN1BiUe7//GxoUgSPO8krBWkNwCVmmo3gOtcVvx8WSN8x+
+wJVBR7pHRe8hgmIoF9q5FI5oyjvoqmBXNDl2BB6HBxMp29FUjrs41zb3xL4tw/TxuGgGoa1ktMW
5wQsBbRh6x7ZYCHtTZR3EsGtaWRbzv6wH4cR7TmvaemsQEWHzMiYvs46OoRZhI4l75OxBFrh8OZO
05GsWpUDnSOsKNoe4jqNM/+Po9ixy4BlysJbyBeHamh0pTKQm8K/o6GQJ1gxpJlhKouF+GnZ9y+d
3+ZNx821ThOEygASsha14LpBmw7t+pg2vXlqVNKjC/Ff1n70z8vUg9YQOJBFQP4LBdpKmvwk2xLd
bYP3uI4rGm3iv6Zxmx5rfEGWdLaq3QbuSpu870CvOXWbuWz+2xxu+VAtz5Ns6op0Bq1Kp6HlF++1
GaDCzYD6y+CmfI/HDg0wbR4JUI6j51H9FAecXWgU/TfGEfS4e6uT4Zqw+I5u6l+3+dhW0eO+LkWy
1MguwflBIuQ+DR/x/5svvELsDLnAYJrMm1gxBl7uB/imj+M4FwFS3S2tnyKdPtj66K303Wv2Y6OH
NF9T/U6pgRQN2T/RgwEbYltN3g4cLUrODCd7tnnspWnndyn/1cv4R/IfbuxwhMm40im58/b93Q4l
qdMhkxycBt78tyBKn5qUtjjDW5FJmMyQPLKVVJPQF39YgD5MbMvaUV2k7zIRyh/m1HuKFhwO52dy
4ifEAVOjy82GvfmYZ8ji5J008fFH+ohsI/xuX/qsaCb/hzTb2d/aKon3P6mKz22oQRURdgcD9GJ9
fZ3S4BzI7jqb7Xn7nMde4eZ2QNymh0DFR9fKjI7dR4iOPNsDOxaC4T7Br6az/EuZfXCtn8kUxMTK
zlDKe2nr9ED3Ibh4aUNyXrvpNvqDeEgnZEzeHZqq4Ast7w0tBH2t9+ZnN+BA0gbaaNWRuXU20nmk
tjvpNcAG9H60HUfnCcbneRXerQui5nOFL87rmseFrylc8pBM9w0+0eJKNlcOJB7wS9Id4IfneyQU
Jt0TBLjMXXrXnTepv5q20a/Cix6s+4hm7Zeu2cdikeAdlB3NeSNDscRUPitKQCTaYC66oI2Qqaru
xqUdTjwlX37X7eXE2+Zu5us1QbZ0DQi59lEyvxCcPBmhUuRGybloNh2WeNw3bB4Iw8BrvaJdjF9G
EZROzNkfHigv5ySuthjVe0u5gBlExrBFNmfdIvIN7MQBrzuqxIrSx2uDo+bTwUwIIFuqTgYQwZHU
KN73cVNVLNY+4yu7d5aCt42ty3vs3kLP3TFAjcqRjBRTzNypG/WdJ1OF0hEqVO3zYa6DrfLNpxf4
fyfRR4Xfm+YyrhpJkKwLiuDwaW3oKwcPuyxTpVrQF4HB25Uqce6TGS8L53eBT3Wps9WvD1iu/k2m
ti4J15VORO7BUvzRpIjF0GfJms7HlTcCKbCD1OtR+NDexoc6hDPVHXq3HidXjkei3kzcty9RqKtu
65pT3Hc5bzb5HqsfxLQ2Qz0KpMYl2HJqQQH061Isf5c94ScetT6qlOieNThGGj4iV4BPXpOsruX2
EdQbGKGdiUvr0/ngBdf0l3TZnHQPUvnPuGsA0Ayed2wYWIG4n5KzTWxSLC6h2Lb2uKaGVEsCM1nH
9AHIhbmsO50OepMnPSCqT4kjpYCROwdOacRqY4T+z+Cwn0hfBHvUoIpK6ztwCuS2ZTM+MCkXc+o+
ggFKCgC2uYOYGM5bAC8YDRypJ6RKl8b7NRAMbfIeJq+sRjkrtKrzCTurjUb/czOIwZfVfa/N/mjW
tmrRPlyX1IiXma0CKjNpj7FEVdQsqtBiB0YiZQHKV+aax1+LxZ+fpl+xJsE//P7g4g11Y/cod/Zf
KronCD9kH2w/WaByOeqr/2wk9mzvuoosrNgXCDLI5ajpVNFpvuSCpwFA3OQ+5g5E9ggdUm8QSq1G
9IAwbl287QNpAvwGvmCaJBa0T7o87zq6htFQNMg5P+JfUmKnPx2MaxJMADDIZ72F8auNQ3SC4dmL
ZneIU/GNCzZcQCFMOvkB29vlzQqBgt43pfFTI1KgQ+v4b5hnRDY6xb63Q7YyhdygfR4TiVDNnWvg
Ngc3heQU1bbOmZgecaPNt02t8MJAqs4oWG8rasaKLua9V9QhsAJQmDD1oqjoDpqBIaHUa3AqfPNQ
n70h5rkTkNyBWR9ajwX3wpOXoAMesUizleO2A3wPrnRl3x6q1MlbG9xa6OV7Jh59gFcoL8EgNeOC
663/4lvyuPnNmu2Iy4A+V5G3F2xooisT6+Oq5guJ6/dg3fq8H8QJK4ZlAvdWhusKbW1EHy1LKwqJ
iWakziydx0J1+5CbnYdFb9I7LZML6fctFwQdIi6ELnMENRR4NXwUCuRT1PPf2tfkXtLfRwtFSdIk
KB72CpfACJpafA/CHFUYoYQRWELoTHwUODmReSTar7kb6ow6byyc8raCzCMFvuPBKsXdlnlLLI++
r3OGyBhGpQ0OzINxaOoxVxyOfVHrvT/XCrfrJA/KYg+pcf2z0cOm1ZtQAQjGKDx0Pt3zHYk7rviU
5tMU4uSJ0U5FXVt0eNl5Fw2PrmN/dbO+mi2z1rgj2uv06CzOFyw/SIAdEMVE1k9Nmr2s+Qb/HKBo
5wMArgb3lheMOIom/Zj2Fpo84WhDHP0JBRJBgIzQh5MHygkayw7B3SDfV9FfJ3LZtH5WdneQjoge
GljCfvEw/NA9eFW0g2tf4IkJVlBGPfIn8ce3UP3pRuzXuG8OU9jV+ajnPAktSqv1vYlWP48aIBS+
ig9i4kVg+Ae5WbCStZrwFpPh2YY+WpoxBGtpprPdyXPk83eQcbaI1M/SDmtmpnku0d09TiAZMzJM
XSkj3CyS41Jrk2flNx+mSds8PQKgQSulph9j1U+NoY98A9Nh9nAsCIDO47LRVztHLkuDRZU+gqB+
h2gewlAdu90/kA5dzGQmRNPxJwq5nxDFRNY06Bh4knzxpEdT5t91bq2WCHMVavFMvqFpRmQBw+Dc
89QgeVnHPUfZ8uUEsg0tZmh8dHJDjALX41BaWllS4tNLLnND/noufZ/hd93MpizlgCvXpX3qIvo+
+sgClxEoxn5Nhf+cOBYjlEzdUQvvLdibl6jLTBjgb04sQN6Y/7EKu2ZZ93PcvrTj9g68NjhgvRVt
bRApugkH8EoKHzCGRBJ92iYIxcVhBEXG8Tta3gb58D1eaOHxFBLXkWPK1d+dMwyDZHvc7iUwNlzy
8QCWeZvf+nA4tGZZL+m6l41EE7cHx7429GrE/GHB6+6Ru8P2GDNR7nwDVwcqEGWMPvaJeZsFlnJw
mXfivvBe/udF0twtc/TVI1M9y2aEaDVpjt45LFZg3QXqnqLlFK2SgY7pkjsE03Dnek3vZyC4Lerw
oB/3x6FGK8n6DARMfd4dNwe41Otcd7e+izFLEg/Ykduj57MNkycZmabtyrzlqY3bOZ+aqBzWnT8k
tkddNL2gyvhBEB9mFnHAFTRvpCebKUf6vB2NPrDNlC0HI9TW8rZE7GcTc25F+ujZHXWl6h4cJDG4
6xEcGAvaiqzdZ5JQJPUQyIaIfG471F7ul/EMH1rr/rN8zeogeAnZ2BQL4n+3Nq7Alie/HEMVyqgM
vS7KVtOth1YFfy1ono7H/HFzddGqSWUBXx4bP37oTA+wC1hD29ijUytuSKnvBhVSZE1dNdNZYZO1
DRBSgh0V5TXE57Uvpmb6EQpmquWBLgVoPSgOceqXFTM5jauEhD2X8hHc158tWu9pf2Eo3vIAmUMW
mB6sAe/7bMPRgn6npC04xgQkRraKG/+3huO/Wc/NfSzEv8SoC3i8NZtp+8Em9mInnPze3t5rafcL
R5wmFUFu2QCTHk5tSKIj+pkn4tC+RZu88jVaMojOHRofIFLEcyCCYYYJthGyMywYvMsUgY+kI2vP
w+Tetnr+Es2Dl5KXPeAui2qcVPsvpR111w4x5sK9v026/N/zNNmMyzHuxXpYuB4L7KRvAYoQQfk9
31cPRbl/sp781PGEEiPZDvR3JGhvH0abyAyc5qGhjca3xgKRRVBftuFrbbajXUDszLFGlDU3Y2Ys
2ud18a9+UJ/9ZHgXnE5Y0aGCoOgLV6cShOdWrWv6vralw72PEYrIHdVWhY7jnaNh0bUiLoxo36iM
O1SuNyfTMGdqx2aycxnu9ZwZ1ItsaJPDrudDgwImH9K+mmcS5PjdGur0E8jODNiiYBu997Tj2W7G
+zQq+il+oBynH77GTWmgnmvi4ByMeWkXYAKTCl666b90NgVL6yw1/DVs063quzAp+AwInPfTcF/b
5gE6l2aT28I3OqO9Q2E/qUkewXKBWPAHv5q0epJhvd9YZMqlxwT/sPigfuIJcCSOmoNk037oNfrV
YQxQZlMVZLZPlyOjQ3JJ2L4VkB1o53+5liRG7trWE0UKIpZP9KSnwYWnMYlFxc0Gny563KhTi/Lb
H9d8GccAuByuXBrElR4igLrajAc/HOyFzvR1joYuZ+lGnsPp0/cb+PoUZ0I6+bg1uFAH9Clgf5V4
jIcxOcXEHeeQ47wbXHBZ5CYu9cqvoa06Kr3bOLaVBAhRUAUcE6QRLWDrakxYjPyKNOoTiI97WRsY
xoiMc+mPVB6CeDAYLtD6bq2DM6aK4LB6ZRBcCXawa4/JHkyTXU2Ci0X2HS18HzJl9+jHZNr6Kuft
ea6JA9qg1ifXQKMytpVTip/xLoqvYDBh3wPRHnYUiUfkHPNJxBN5hl2AIh9+WotMwcEgz1KdOE/I
o7VAxcmiRK694YrPRh3PeIPErVcjFq3PK9cvT+Ei9AlzRC+xQDLB2Qw6qgdOgBkCeRkjdWOphQXD
fEfmIdA8KNKmZf3esmcj/PKXhrAorXFpLkUa7dgKC8kEDu9DPDwP+5Aiw4P6dkiyOTjkAT4jDbe3
aAqBsxWQsHdJ3X+EG9yZM+aHhYB4/J+uFtW0YChgS7BZBO7bo0qHG7ghMMo0zD0fwxVzJy6SVFie
KD4kPMYGzD8zy/IO/5ljrBOKUk+31uM/cciuG9tgSDkuwOR3yE8G9L+ZXhMATskMnRa1KTgY63/N
uKQyTGjcSbComIbIZpYQVAcfqwNcJEcMesykimfXoMxZLi1rOMivds/qbikjO3yOObwPEqPSRBj4
qV+bTVSq1u+sNRFYOVyQZCzYXz6zWzjW5864YiMYuCDuT7ykBzWqb18hhlBTiA5UtsdlpyQfol7i
5XBZEkhs1jjA2y0QzqZNz4ZjnbYd2gFDYrSss9fYIu0dbk9Y6XzzVneJpsXkczcrBIbz99ZHqpAr
p3Asti9Lw2l8W4j2j1Z0/1B0/U6epkGPACcNqzRa1swtDeJLKVg5s/o2yRrjYyEtkn4NbiseqHjA
bttLvUflrCV5aV7gjthplsDzfuc7i9DzXwK1oHAlDfASwitkm6JoJ+UXAQvAwKloyWvivbR24FfM
LwPuczjnZNPGp6iFcOEw+fgIIfXWri48xBt70370L/5lLUwkpnOy03KaMObRTAAuDP2XKBV/RMQp
1PignhWHxOjT5IMZr6uCRNtiaTtAqMCAti35h2fdi8Ia9Xdkwj60rP0WfOVHtnJAk35rL9F51lo+
IuPBPHJKbp7gBA2NAYCa2KFIR/Im919lcKHb0NwN3jzcWW/2boCsMRyjb4yidfLVBVluc9Mxn7At
JXZQY8o1jivXpuqkaPiEfy5c2YTEf0zsVRJi8nhe30PEnLPXPm6R/59tQ0RLHkeD2OIkAVxxjsat
2Lu7hCWnfuD/rcP9vNeHRllYtblTGYYJjY8JDJGASGPa5rFAO6jm+j9eQ3ALyMG8/WVYo66ikHN8
YFhSW/xAUKmgKcHOjpILOMw82iVKYSVfuMVAi7bpGwfQZkbyF4qqPwRe+mwA/OcbAiZc5PJCxmkt
t1Tc7Gqi06BgTBe3to+JTE8oHZ8c55+t1gKxAki6HbMpwsNY07gg52n0DycrJgESlDYak05oUjDx
gX6WDg5/ubitOkYUDz7wlOjxLujBoWNy49I9ElYPCL4x/tHFouw3D+Ng0jVFRAqawI6Gaf0axREr
6lQPOYQYQ06Whz6mIsjYewet2SXw0TCPIAQAgGL0wc/1GunjwMc3r2aYwBtsfRoQ/vxK3Nx433tt
8K3D9B0ODOArujNnJkegXWvR02HB9f37w4r+eRZ4OZgSzCl8E7BsuMRZgvWJ1x6XSsNya1N1/J3W
K80GJjVKhz+zVQ38ImAljqnwTJnpP+HmES1adExaIP5gI/lhtd2HJVAbg8a/EmHEZ+KBcFAuzYxL
Dl7qX1Q9FvuUvAT7iEGjjjzsMWSUwYSCQ43T3Dl4gsxQgalr3n3J/R/GW8bcauhCuwjgch2yi+hs
+lBkXUu/yTLdMFjXoenq0Z9Y/uRZzk6a6GrdwFXKw4psHylfarDIRo7BneAxoT0gwFqVOMcgUzeC
g3lx4Ff5fr9iwiSDpxsPLULPFJ3jUS/qIyZYcZBn39EWfVJqISda/h+IKABTmDv0dw/wsACc3zpV
/f6HfgVjUDHqzAmN4WgBxPIb4zvPag/uYcFrQG/hHbbmbhOYncVpaQqggX5GY3aVU9qep10D2yE0
l902XCGWYSeTX9aSJk9wIH86hj/Pe1tAQSJTh1oZDfiuUHcFIzU7CFCvnY0dWP5nfxkqjMRcyB78
Wah3t/zmkKwKGgkYfAtPS9D72dwujwQ2FcnhfTTTE3ZVvsf0QHB9GVyAszeicKcACtCg0XIEl+JT
d7EmOU/Ba70G0GEUlYrvOUQQXXBqmypyw989qpvbVvvNDQEFblYMR+RKPoTzb2C4jwdabyjroeWK
cMH85rADSTU+lyhg/AW+af8N0aL9Ylosq1qf8fCxBlcptEiPoHmJ38yWlmh+DypmXQYVd9op8OYB
kC/gvV9JHTyB5wwzf8ZdkUAZSnmMKMcjFwL5CZjmKR0XGLBuydFfDLm3BGEZg/7KJlYSM7m88fe+
kOwMhgKJP3vEgHY+ee1QevMMyJFFRzMIGPHhWXjmX6JR+I3TY8inHjpZgxcbP+WW2gyBB7DNAbGE
Ww7AxeltrLWXK62DYlMNVFBnbcHm4Csc8c0b9VdSk/rMxZ5PFlmtWbFSFqGw3PW1m9RbwO1T5ONK
2SaZ8dR/ZOP0nCAqDHr3REbEkxIditHwdUSB1fW7l2QNMX/XdUsx937pW6VPE4gRBHVj2endy4xW
57WZ2RGcvshMLID+U26ePI1IeCK+O60axeGuu0r2jB86gq/Okh6Ax+q/zo5dbRf8MxDDBy/8HUrj
88s41W9CBxUG+6phiq+whW+mG7N6GEpdx5W0wXOL0rzhCoase40hT8L6XQg1nzvtoKw6MChemnUw
Mrn01xeNqUmxiyfR8889UQgAG+Bm2nsJ06SM6favHpZSkrQC3JIWIGhRIXlrRVBF1jxEFmhxlwfu
EWjRV9eZUiHxwX6fL8OE0ZsYCWHvfmd5gwHfyzaqaL88pHi3j2jG4af8Oc1J7JIKNewFQ1BttYS2
yR1FaBKw0SviEbhQovfmsGg8usELvK3UXlwZYboHOapyi6PPbe2SKk7AAyPowb2geojoFWDJsG9X
Y8GHR0R2BxJ6VW9iWxAYk2L71FQ8KgNqLnUV8/Sj5v6xpqhGQ+kVdTd9Y74FMynelge+wfs8Iuva
9HTslUICmeznqOv+WwNa3I11uD+P9T3mnDpAQV6fBzVIrJ0gErvsy9AdUo2EtXcraBbcWZnCXJUb
MfA27hdp7JhrkhxSPDMW7mtMMQXu/bdRdPpD8NnM3pPug7cGn7xwaLoNwAdO23SxhdtQbyUsdyTp
y9iO4iDH6EOmyPs2CZKwES2i/jE6JAkYWhQkSOsaHEHzVASRSM4qZRUGazHt4k/FDEWZ6wYqTbTr
m/rV20ZZoNKw1RECWGBkdX2j2Fx6UkvVggU7LKJgfqOvel/rU+Anz3UkzovrSG6Q4LYkmkruVbVY
YElWbL4ek2YYAdRXhycLVLuwZ7Z517Gv1X0I1vMoHM70VFSE8vZoQW4USAhv2ui09HcQ0qyF0bfI
kE5jnP5eBR2GI/f6uLQr8oFUNqUNxxCFlzBnmkwQJr8nz4hRkhDuRkU0OLKhH4+TH57azkBUIt8r
gUh+9y8o/f1HhMH32CzeVaCAJcaQM/FAyilDWzRU+1+ceM3VcvtnN7U4CDtth0mFbTl5FozfYP0q
0cA+ex6cBxBFJzshiIrYeE09+wCsA09Q2QF1Bsi4Pe5OSq9eKftwP8h1lFfDkU1SYmLQ8rG79gtm
nX/XBTjBtdp8Dwd1MvxYs08Vk/xmAjy6QMa/E9wxucA/velhxlBe9zedMWSoN/PsLf63FzF6wNH+
ReoVk6aI04NNk6MEbFyMwJqKK0+EfVQ0yhe+4E3Q12iJ8BgEtSEO3kHxNsCbcbAhusfE1oRBTkye
zRwJ8KISP8cEc7VsSX/kjpytme4JYqdz7Nh/XG6HxuvrI5niJu/pFdy7vWvg2lI8FaGGWpF17T5M
gNYomtyIES0Lpy395xlCpwCfjrwEAj7rIw85wv1eQwdbGcU5pB8DHBnfSRy8pb/M73H8P/bOZLmN
Jcu2v1I/EGkeHv0UQKAHCLATxUkYeSVF37pH+/W1cDOtKq2s3uDNa8IU7SopkkC4n3P23usM3yLR
L1T/Yt9VL40sQwYf5XbAILtKsA7IcizwoxDl6mXUr7GFr4s6OgtneMNVo5/4ms+5vfaoblL8Yr2u
MMimMR60aWkPDf0azxP+wJG5RGC2GFoExeFEuWRkd9+x3twFFcKxpvU0ONX6axbdL8tcPqwgeYrS
tt67g4tvwbK+GE/gT2+b5PnhCEns+cvkxzy1kUDGxdcSMvvde4vBnCVJX52Sn7Wf/PcFFw/vcnnz
AxzyYwsUiXA7ZsI0zNympTWOfi0PiJJT/0Z86MI2vvYLjqygmIdNs+B8R968Urnj/Jtp6ofYGg5N
krsrz/2BtvA5WNlXhpcM53q7ygVqoVXo6jib8tPxJ4t3G6JvlaXeylv6aueO87OTjdnVWLZKu4zY
4yVYx1I1YdryfaRcqdvY5N+dDe9UxNjjTDPemEOKkOmJR/RL84vk7rYREzAgNlNG+TQiivTM38D+
DN4bV92wtucCJ5PZnCrCA4c8e8wSGg63zJntExlS+AB1fLcnYBmcV9eJwfu2aHHqOHN7iZvc3+dN
hVvHF5/EldqnrDBCM5/s7xjt3mnVvfOLQ+lX86UeXIPwZIVqlGX7ye3/1O3LLBrGESL0I5yXrvvX
uDQ1pZX/m6i0vZFu/0P0xa3N9c+qPU8aE+LdHAUPBA6iqQl7mYpT5Abf7ND9bOfKw6bEOxF9PeGo
pqpDpLPJ7qtrO4WqeTgzfPtE1vlzkrcodbxrVVjjSipvDePi28OWhgbn0q+Ub2V/7t0ExzjAAxWR
OzYq+9mOrGxTzNwzeYZY61aV3Nc00t5oRl/WnGw0xyCXzGMa4zYvZAlOs6OuXc/p30q73bRIJ7vR
V1jPmkWvq07+zgXqjHJIY5bD4l8mNPckZwQwYHlAGcSE6lvu3cy7ksz5oN7q0rmpWpXH3nWSS4Km
QDuevRRWr1eYi4091vTuoakrpLR5BrkbW0fXLvMNau20TTP3kTeZ/7I80z6psfpTL6O8xZgudxa9
49rgXkopycd89nH8FV+DzIhemX6yEppwEcXj1icqtSrSfJ+l9on8wC0faMDyRhfhLH/O5XCwbQLa
i9t4vJzpzR+crbLwvrtdM4S1cPe25/iHLn/WjddvIt/swd64u3YyjmKCN9Zn5MeJQfGtLBE+DUZu
Tmx++ySgw6mWGQPh9DEH+pAFmCnCbbIi2EGzOYf1GmPPPU9rEG4F7auMcFMWzc4NsMXOnnJWfWSu
R9ACVMzeLXXJVJiWd+mYuHgpwTluhpWfWPXJzaqnxG7UeRqL/EW208+e3PBYS1gzG53FkGkyTz0M
UcUmwzQwofmsYluJw2L67+NU3tm09VlP2Q9rIC2aT+FcRM9Fr4GJRN62cqS5s6V+MpLqT0AvtmXA
N0v7VGa1ACdhtftqVB+FcGFq9PbZMjAMUQPIEDyOXo+dfjbF0B+6pymNl6unK/saj6bYeaS/5sHe
M61Ey5hIGw15bD7iHetsasYbDu9yxbskzKooI1UUtKfELt962bzmsS7v7ViHZayGW1lZ1DBL8ssB
6Ys10SbMYwc2TkMmVkFCG1ST5L0OJsFfbMZYZcx5N5hTfC8IzlsmqpJbRoTV4j4916mcN40wqeMS
me+NPMZ0VFbX//4AFe420R7tvLbvdp1nFGdAd3qd4gA6FRxoQ+/kZwtEXRLl0afHswgU7sVxzOQ5
Ko3+ZC+JG6Lggnoq9rEszSdiYM3NWFJyVvT38RMWCv8HFy6zxoFvjP55upbOI1+mgy4sRs21Swt9
TKTxmwGdIO2qy0OcVnejqefjINGegza+aymz70SRVMmGm9uSZNeD9SvwzkUKBqd0zOYQfcZt/pX1
9YFmtrm4Hh4+x7FP+TyRpq/l75po9LZ3cdLx+vl3MloyMp/+Dm/jB+9DKzLupgrE0eY5WDt0vtAA
22ldBo13koMYeTVri8u4X8J0pgrM6uhrKJbqGs/VLTACZhssSkT4JA7aOubWt321TYQxHoMRORCt
It9SFXBSVgq2YJ41WwFThYh4vp6iwrxk9PkrL6r8rTnXJreK8K5BrHck2Hdqcnce98KvhPBmt5R7
5RYNbvZInaKZiDzW4StSh97bmUcIri/bMGfMsa4rvAVNskRkYCd1wGDHwUdunlT/QwD0Xe8giU4I
s5I73cnoOZrolUcjcn8t1isW/43itDgJN+t3Vo9oNwwxky/fUNsik9915cUftROTbS8j8ZTZy2ds
KG/rFkN0nG0OFR7XbR7lGBkenWAgrI0d4/SWJkI5AusPO2hObVX0R+ru9rAUjzwL8xFojBeZGe59
GcvD4EBG8FW0nXNOepkk+3iivx4H59JyXF8eQ67NkNd0wzTdu0FJ603UfkmukE/pS6BQLEW/j8Qc
bBJLqvu6aOti0+Z4DHOnmm8mN0U4VP5azaN7bmloEqhRdTZAyarI2yWt2gvEzrds0r/FfHYXDMeD
XPpTMw+kpcrlnEjH2tucDFA2+g0WkrVO5t84ja2T67m/lflcjUV945U+DjleKabM+R63frfNHQkG
i4eOI0VerCpCsGx/MUBv14tKxbmJs00zDNbGmyq99vq02JWU3sTKBBFmHM5IauW2n4NiCy6ToFAl
7iJNGOsx0Yawke4kZpmkNU690k9TE6S7dCRasYxpdOvNelu42NITj2Tcolc1cK0WH/dLr4r7YHKA
FO3gHVVqXIvcuqs+4Xl0dbWvxPIR95yWhCCgNpWbwSmy0IhLHrPq+vcvkjOF6Z8X09BhGOuSIb6k
WXLwnH46NcwtzErA5vILTqrZj45SLa/dpLc6YH6bOc68L7X6ipPxPdVG+9ww1F9n5t6vOuvuI0Tv
E6XgIOAgWhB43+oRApTP08JgxOkOJtHHA6pBvy67Th4Nr6K2NHvviOXvl88YJx0jeUO45RYZRb7F
w9uETZra9DxqH5l2u69HvCdFqtv1mNtAJ3J/R5rR3knbN09MAbpocV6GTldPc2ve0+ZUMg74iVYU
7C2sVqjzc0TqyNqm+cPA7CQbWDF/Ne0YcqrYn8JN157T2YdgXrJt4pJy7MplBRXBeTY8DPOjS1/X
uFSdjMwq2TXYdKmy3FqHUUQYATfbCiDAW4NbLjRHgDlu+hTVyQ8wYNNqmUsrhEh0jgSvWafqP76D
2ytRUoeFH/eQ2nZ2U/unbkz1ucEwgckOxyR2/HTflcUmrwLoo0X15peKrL/2gIhNpDWUvy6F2RMX
xuwh23y6N6TXN0Atq7XZ6j+l1xafk2hPjRty10/n2ToSnlZbBsHxpkwDUKPZ4D2STMlxicd3R0b4
KZQGa6RIjbiZZ5+r2SgOeGXeO2V7H66PRGO3HVXM41NPvo8QsH6kqZKnsXMfZKe/kryYzlaq1ovk
Hs2hUiVxHBroQocFbIPIMXu8VHQnOAx9TVJ4uGNLPcRwB1eZWf8AEJpsrM58xurypiQJLEdWP3Ox
vMV+wdjHmK+F5W8c8ylW4imG5BIJV62YUhaAc4pfVV9SDztFz1ikesfReul8UkzCmjfDLPod0ura
bWYdenEeTqB+CMBozK2dda6Xfec5h4TwfOgNwG+ClErnUM4eJ6vJNEEtZbPt6joBVHJJfBhHOhv+
WKo/VMN496PoZ+93DnNj+VZl46dlOHZYMSIs44cpQH7kuXOOGYqvLJVWW+b4vk2anVs8BtaAYj5i
2Ot4w9XDnUTIL/7SgPOQotvCqbxiFMN3bWTpwTW+/cpm5Eu6AVJWTGuIsYVpkbJtEHZ6KDZO15CS
YryY5N5r7fYGYCnn1U6XIrTbS9k+OAjgwTBSPSWgTPkqgrRQhuGDxKU8LBLMDKHcYmPq+jR4TCn8
xtxRcJNXnER5aEemrzqr1bEUFrM3qD/KxvMz99eqbODbtHjiZ+AYnTucJ+4SSEE6AccULUeVWWeP
h3dvRJmxGfj3KI+cftMNpnUd6rOIkruTZssPAXXHG8itG2mtNw3+4HaY7FW5UHN3PCm7rHxNlsrb
tL6VfMl4r9VIyqqTcguF+H3IcnGZ+v7e8MIxAppW/SAZwo1Eqak3l6egyKYQIUwfTC4kxs8Ph/Vg
q4swLZrzhRBr4PUUZJG98pjk0npWJsSp34Rv3KPTuoc4Lm+ejWCgyIn5o5fgQPeXm3Ujdi/PaTzd
huWhN6aJE5Y1+I+6E+axXNpk5Shn2vWormtVE4jgWnFvEgcR+JxilU5Z/zveclzQgXdB+tS5ut5U
chp2QVczMAdmOWINC+MZ4MQY47wbe7xRtWZizHFrIgjiTuo6/HHzPEww5bBleLqVD1AxEeM6jfcN
wLE1+e5+nfdLvks7ma0aUVXbKSezGZgYoMhojW07kiAM1jSy1as9GV9taRtHMLe7PMiCszLH9Omh
Rcklb55NPKNGwfu4jYJbZSAXJ9qPn6fI2cDlDPZqjO8CJPK+xUI95pU8q16gIGjUvnScsjDlaZ0A
WyE+iOgWDDrAKherfVe4P0lWm3veffiRS32jinvEPJjuaQJtZk/Y3+yMh+2my7f5kkhMQVhaJ+0G
d1NHGRHHtn/2bJSpxC1sZlPmyfAJJy4D8R/VFf5rrPCs44PMg22kJJVa613zSb4xhtCrrodGOJDI
ymxFOEg03+CtxdmtcdtXdTltijIyNvHSxPuhRn8q7qq7l3ppXqao/o5SC2tq/22pz2QoRkiMpJFM
N6S3cZ4qMrHGkLQHXxDasgZ8NAv4lKGplyODzzf6yOpYRGS/MkEz33xklWy+upI2Mm7eXZ2ZrxT4
P6c6BnVXOyepaZuYYYKAggS7r2Emr8e+a3noiS/lDCNcXzunWJGgMBTBa/sBzCoKbsxRnRZfHbUq
5XvZjgiLzjjcm1L8kV7EpS7Mz6VrkW+nhDBg64RuaVlbw7HyXVLBTmVMDfDCmZm7m3F56LLb4iR7
byLHkqUkT5X7LmDNWl1Er+wDFavsH81IMGEqQR2YkE2YYYhtwhVMe3U2g2g/WvgB0iTZdDkZtZHr
hU57a7o63RhkHjLmR4808puUjAOqajE2k7NmsBCvYZRe4qrjFjYesR4DHgpEsFWdv1pVfbM70zy0
ncu5Fzt7PwVAoefRCfvTooZ5mxcWxMDWv0nOs4I51dz1P5feC7sZWQI/CuTyqPlgwzHz4i3ekIPu
8NLhnvsi5ClWiUmWskw/gklwgBkwtVzhrzh3kElbKz6PtM9iLDexiS+uy7Ax+p4iFZdxJPlMP/rk
bCif8LOd1aEwXxfpcBc1337J+cW2H1hnszsf5lLeU7zMm6Z1ZWhTSzBoWC34X6+N2908MZNXlDjS
Z6c/Vn3sUKMkhNO8+aWqKS1KWYQOBHKiPUt+nAua9DbRxGUyTWg0Z+jpF9ApqBpoQArIKqMOMzvA
OGAxec50e59zR1+7bt12CMopZnRhf+Y1577bJjd/qYYtGXSEH2vC5jZitsznP0NhL1satIP21Lh3
svTie89mWQQQovTKr8j/1Iu0n8Y0/exbOBQtSflUyvo4xR3mTcUgvR2akzZqcyskg9gpdtZZHDAb
XFBUFj+ut1npMJlCYj7W+gGVrSFnzNApDm1a59xx8mrUxh+awD4k2zRz5OD2mKTPlEU2VAoFJSJS
QchxTaMsHeIrbTRQnOOj1h5ILn8urE/LCV57T8+HOg2AzusGlIoNoRTJYWc2r201YM9U2Az9PhtC
l9T1ShGR3OEX+i17n0AIHYkc+u4aJNEf73FSpTSWJ7euXgbPHOilgboVQyffht6PNoLM0IqekeBl
30/nrGkRViJ4NTPtvN0GyQsh82VtxYSTm4aQhEfhs7FsAEZkDhJMpTEmhBknIq2JhaI05puxGtJj
PUU7KUeIsR0W8g5cyzqyO+9oNcsXB3R9jns++G4OAjijE6pmum0/Wk4wY6KwqS2DC3YyEZ5hBDD6
8JC6GV9aRaOeihTvRKuTaj8jCN6nVhr3SHibTNmYU/DdrCpDm6GNNe5UzETizAoxLZl8EQaNCrGB
rtzW91dTYt8XE/Bt0nL+lechTWAfmITgTS/4zEzJJFoB7yDvCo/SPUQlNXgdDR+ihbNszwxjGW2T
MEDFXhw3DyPpAvudfqQTsCpJ67YSrf9aDSXEZn1o0FQcq37q21uusfn5In8uZ6wycUQh3YgPYY73
jvHG1QkYavSgVFaFKM751H37NVgcqsi5Sb55kKmCZBq6LVQDQLEjeIdHlxvwDccpwIUg6NYqcd6D
Fi6D3bXbxaAxcTQfSENjUWB+jYovsC9Cn43UsCVVcyhVsinnbm9Z4tSK7C+wBfkxNn/TCdk4aHgr
mZ0VxrbMV2bGDHXMKWKAiKyj3LoF3oeIk28H5jHHMlGCMk3/WG72R3ZZsgbQhr3McK/FgLUcTu59
dD/nLj4RKwgLTEF53aWHqGPxgtmtChYFFJA0yMBFR5GVtwpwD0rZQGlYoUvNjwS1y+unimDLCJ30
H31SZt3zA4H133KZCHKz9SBeHDQirai8gNT12R/T0B+PMCVYHws9x7nL+gXLFZOjrv+odPlNDu1b
1PWvMuFxSd3vMTWfcHVDgeP8oizR8eRvjMn4bed4P6+2WSoMmcdB61sQGKTp+VrlgPhhlY+NDVRI
lor/GBZNBerFo6QEShK/1MAQm0C/CnCDTM8PWKovcnlQNfiqWUAfYo0001SO90xiCTRUQB45fnGU
vGSJP297av0NgIa7vbxUIthlqSVXjN55w+Z3B2/W+u8fUTy+lThXrMygKp94K81szaAtsRz9IRYE
xIT2AhrnK4UzAbTYurf1RHUWVb/d7H1BkV2JukBGtV8zeG1FZISNzW9+sHAeRuqDZPL18b/B8Ox5
HP+2PFEjR/t6IKxXPHCVZux8c2f2fj9iLZltfnxlc9SbV9Em08FfcKVzZoUdze6euD3G10X81aqZ
sM/Mq9eIw+CbD3Uq2o4TypfCz6Dtv/Klv/0dOPBuRup+TG2B23r8Ind26adsWs9m9qIs/x3g33Uh
QijRpvugfiqa8ZO1Gpc8xWQsbHsf1DhoHCnPmjiRL4qvwLbfZozezqJ/19l4cp3SA85lRWvhL90/
cfb/t4Thf916/m+rFNhCy4a6//cShtevMi3+4/r1678WGj7Ww7B18/F/+9cGBsEONsvyfBk4foD5
ma0O/1pk4/5Dwt0LXNcSvhOQCv2vDQym9Q94SgEdqEVTKv/eHqD+ucjG/4fweKED17a9x2oG4f7/
bGAwH+tF6r/33fxzkQ2LTx47qC2u8kBIIf/HIpuutfD5Tm4HlL15BAVIvth7y+Pw90tWhbBpRpJf
L/XVc6m+iA4/1iWs6la8lY67LSxYSUmz+7ff4f+yPYFVPf9zMQT7lj1ijUhovmXywz62pvzbYgjM
iiIbvQaasZw5QpmVrmykUvB15l+u7zNRU95d1ea9dTPcRSgygC4hVrnjtPYMM6Kein61DnaLxtdg
UPMjJLsZgENR7Wy8qohv/dGeIXf45S8zE+S2be2dYVFhSY0FhLG0usmMEKV4nDtD9JOdAvxLjINX
mBWaR4BiDvFRflsWpyugYTuEykGFc0hBf104mr21M+BzMenecxVdueXAv1rurbaD6uxm5mfbLhwm
BR5kmxnPRm+m9mFoXtAdyTamF1Xpn50H1RqsE/VUPj+LhqwCWfsSN0lQswVhUK+VMU8rG/QryjEa
cmCky7M3lS0wdeMpUEcMEEBiMBUNaGkAf7kekum7GaS3KfATbgOH8qdEzsZapK9QheZr3r3nAnmO
S9h7JYZLZVWNj8KTH97Fbg06eF6nEcKyJbrbaGZqXTt62ZIrdRdxHNs/tR8fRgvIvFcdKQo4y4KT
k+UASlMJWdIpnKPGxR2Bwj0H8CzKpJuO1KS4hhipjUa1V4zaUDmsnY+XejPaNKozXDdsSHMC6p0h
pBHZZ7SOvwnyRtiaXxGcn53pd8eC2zmzxm+kcNISVv4psMXemAJcDPe3mWK7tH37E0WZshQU8kYl
DIHd/Dnof9mK9jz1v7EGBeuuJ/eFqf6ic/xwfU9PVkOWyot+Ia/SJSuEqpsJAGNbkIlhvw8asn1c
GDY+yN/cGCSHTL4MMBZ8RIaFCRWAaQrpkS1L3a+l8+Y3zNNB2JzzKs3RfDPegan9WXvRtBHkm9nJ
M2oicFP2Erf1T3tu6i8LouGa7LbfB3ewQ/0WiG+x87zhHXuSx8oKSc+q0/yKRYVZqfb9nTVqzEk5
BHArCdpdZqcQMGOhQZARS61N46mpgrfGg0WszcHYVK3BFCEw2m1a0fLY1nQzChkcncZpMBgMpx7K
ycl62F87KFY7mxTIYxT5bfQ3foD41M6sDFHuY/Lf2+GEcr1q3bnaTda8LmSEGRyoJ+hV3lB6wYBB
b4KD6dhVdseEPcm2tmLYNiLfYu8qntso37dwlC5JLNsntymQsdQ//xMH62NGlhmYlpPmkICGYWkK
MATr2I8UXPjsx1NWrs10ma5GLGjBbWa7I1FbMYGrHV0XE9zodfgggKNW0ZhuJ6vurimcwF0m4t8R
/Dfy/rjjJuL3SYEHzQJXR+a/pwzq0dk8N7h2/p8gGSIaJxYFtJV3tUV/CaAqs3RLt/y2ESJMo/so
81RvvcV6qxJOBxfW+UEUVb/BiTRtZ96JjITDKWrBe1tuh+kVPkOW9HcmNupud5hNhJX98GE4viUw
1Xe1DdRoKWNmQEW6n1KnumrmYGuVkepbxvnTizYWnIEDdn6K+CGxdkWlSTvS4Q8TajRRrGZjqOjk
FkeAxMG6FyTdAoMgRzsVf/wkH7dl9BFgTj954odfNeapCv6CCuOTjS586Pnd/ABeQABJh1uaLz8K
gncr1xTVLodGsIaSsHVavEHgMX8scCrJCNpPacdTpIhXoqXDKll65W/QwE9zB91u8sxzqu3uYPXu
sqpi68a3Ftpd0jMdLoKdTst4reP4qgKWoEhJyyB7A7uc1UDMJxm9iJdGj90hHjuFyE5NPj/VgspT
1M2ye7Bd0IjdMzDToWYWUZQ8oslg6nDx+AAvZy8T8J5z2byhAzOcR4aVt9Ex+UqigTRVHMktPpuk
E8JA0AcZjviZew9+rlWrfePUziV5LGSIe/a7LNcav+5GYSdZWW6fQ+tSM05WeKKdBgLOjg9GA+/Z
2A9bN53eHa2n9agwMf996amIdkVCghrLhaSHs6S0Nhil5EifCFuPuJWDvdbl3AElslOa2bj9nuEn
m2KLJ2+SwzpZRgZxEK4cxDuvDYAGthYHavtkTOqrDpRFZjgddzEuCyS9J2vhe2HXCvvPFiYPie8x
9nHfsYZcvIER8uIMoSUmtWmH5KZU89uFGfXTaiLyl/k2IpUDeZAdGEnfkr+tubeiONm5sQIOBYFp
3Uj8O6X2mUe67jYFtripArjMUW9yxGRuHHZOLI+9or1sPBt+05LUZ2ac9XnKaI4Wa3zyqMPoDaGb
SYJKZ4wy0KHE44+aC1MjgCDx+uOF5C83VKFZe8GiJYAcznzu+zYet12sxK4v0+E8RGzBgUpReWgG
SfTX+Nit4RQJzB3dfs6DmnaTaz/8CuIHcnJzdvhVnJ8yZAAa97w7mcnc/uvD41O4y+1pi9eXfBUU
aYAKJUdrWJMtXA2dVZ1KHdenqia9nwmeDRuQIb9miKFHvwCE2aSwTCumY+mYPhhTiIia4cdldrhq
vCHT14ZdSSew0HicgbyhWmrkzp9t9s546wxgyrmUwfgVmH55SvCzrQVWiNPMWyHwkKn7yt4zeD7x
RYeHaBUd44fb01CJwihgTwcsphJTgWTcEn/FjOoPC2S6FVZr5kSxM17LgV0nYunPgxn8jvL+bfAm
4IBIfagn/Cl2+dN/fwpKimnDYMjN37+umbzGabFSaye69GngPXqeHh/4+ZZNPHw2LfYfYhnqGrE2
LnQGZgHoxfZJJJJdJ1YVQ8JgRVbvZBsv8IZzS7jfTRpwilYtt9OkWfOiiaXp2pvBGlk+0/MWw3C1
t+Ilfrb77N0IuvFomPkGjt/WwoR1nNgdhmtQmTcMkeuohiEJXiWhumC/UarUAUWHQXBBbEI4+pEA
A3Mto0vjqOgSleNlcfr85Lat9wTFHAqkmRz8TlwBQJiXvPfMi7b6GEHCIGU9mGjTs6NvykkRvJj1
7Eoyl9CxznNfvxIMA2Sl2sv4iJdrAfbFqZJoHU1vLIZBXVLmFhF0T4gVLTsOk7KlWHUZhLLFi2TG
lsDfdpjL+9ia4VPp2Kwi6YnZiI6QIOucqDFjbMv8ZbeLf5WKyE9Q+kTKOUc2zlCZzJuXteeRSwaK
fnYUFafrQI9xe0RC0ZZqO3XjSzbo+WQzV1hjEKhDAgYztquTP7QRZfeVy6HfD5xPYavtu0uu7sKv
P0dky7ksu+DTN5YMMaoE+Mk2OMK5K/wr9ROF6Nm0MRlA0hpPU5kiHiTAUrlrCVlPQ7RlurdxeVf0
gzFd4R0Qn04otrMA7jzrGCKs8MbO8EBxL6Rktq79xvF9GAKGv3jdx0cMI8cLhoM38n7FPdOdsmJ8
iFnVnjilssopPnnrrWSKkdxULapwVYQiyXb1MOYvoKz3dYYwauHnuzq5+Qs3iLlNuIafB+Qgkc7v
gHfug8/ShsLwD1wi3L2z864b9lM8YnibKEvA3ophkwCA3omGtI1quaoh6B6dwCdFPAk6BNIx4Iax
5dr2CcDig2RVrnLjPBfjrqwB1QXOyiSaPeJBzrt+PbGzoco/c0mdONrHDm2A1TsMvPQJih+U6mrf
dR919diXQj7slQ1Fx3EkY2l3WP95+x9IWrDTE3sl65Z872jgVCNzDvp19jddPcmNrP2MfO8876sK
ddZX9BoLA9W+54pLeMvA98Xc3xQWPkjqXS8BdlPVtvFp4dQs7LXkaXpXMnkwVcjXUhSHSbaUf/WQ
o6i4jhbf6UuLE3CfRybpjlI1nyZRqha8y8ltMCUvUAxgO0dfEZ4KX8fRU9Zjw2J3WBUiB+5BiUQQ
bhjLjEOsf4nmqky+HNjFeF9OrIky9BLczLGrj5nh1/ggfLZdONF8WsyUJJAsYCxMS8Pwu8wuQnWs
JyhN2kPP0S9uWp6E9rcNaAYC+IG3Hyiy0Z48BDC/grEHlpvmbaUxB2xc0FlX/oB2WUsmXxBPeokw
/vjMo/m8g4pdtUZU3tL2j9vrAV4Y+HKyWJmPD7MGsLLOZsy2/izTc8KCsWDKrKMzsnOqNYv44Mfe
AQ0pvsLVV5cu2BdDH2z6Oik2U53n14L5p+NSkeY9f9upxne7oNr1fC12xcA5XxkpMDXxxJOqiQli
k19SLKfsleC4HB5I2OpW6X0reKaWBacQv0Fsvxr6U+zgAY1hAdh2e7O84M1gvBmy26zhOMu8DQIX
DS33EPt+CHwKYj5n0UbRhtd1WtdpVD6xGeqXYWYaSHG/93gkea9jKihtcckb88myetzoD0pxPnmQ
BQ2WYvS1dWR/wSvzsPLoGaQT3ZRpfN73BjvmCuPoUWYcoVzY2aOx9qOnym2hciazt166VL011hHP
NBgsecdVVxwt5mew3+INkrgCQdF2JyHxwkS1O77KbVVa9peuOxNeIAbkJe3uhSZxNHRm8jFw5PSN
c05A+/xA/s42/gw+mMOFDWuVZOGG734kRuiXYvzZUyXuWeI68y5t5cGxoLGUgr1ys7+EUWM93BAN
MxjNuz2qgmOamNSp8GfTYtiPXomdIXXmTc0oIfIh1yheIy9y2kPQTC7RxjChXr6Q4t7gEafnzOg8
pnwoT/Ac2xmslO5vpmIYDspgOZAEpRotkP0a6e6oZ7eLgxFZlDZoc7sgXdIk98xMuRHs5hihEmwg
kdXhXCXuxxxd4ijwf07SpadOo2nbWGRUzdR8ZLoxMQa5XFgT8Z/snUdz5UCaXf/KxOzRkUDCLrR5
3hvy0W4QZLEK3iU8fr0OanrRGinUob02jPLF59Lc795zh2anay7j+7S6IaPQDdEzyCfIt4xbl6SC
U13rilkkl6/poJFLQxNy9p2sa7IPOg10kvtWPHBNoEy5Zv3VKXBpI4hyLgsO9n2V7mpEfoIRw71x
fUqGybwe8RIhz3Ym5CCnBWskyD3h6jBBwEpPJnuPVEGSONlDaAk0N2X9hg3cQ/BDUerUyRKg7AZh
xQfAJTqbdmViqk2DHa+K3HN92Lp2DqIrTl+jCEssLIpvdsrpJjQO/4URrkqVfhOvrPdGmqMPDe4X
/SrtoRr8Y9tBeAApNV4FdX/A53VzV5QfTegMB1Kk0Y40O0mKCkwOmC25wmv8AmWq2Pc4S66Wb5dX
fxiNVZxxZhas6GXoN3v47GKFCxxFqCrtyzj43qJnm3hKyTyuSiOwbkJvCDKSKWZIJ09ujtrEokLF
sRLaNixqwsRjtw+ssfvEo42vvDE4lEM2AQMq51YKPDyJe++Sid2Kqe3CLurwENXcahKaCms5FRdi
bk/EufMHkl15pFaUW0Rl5I88fS1iMcxXp+x4gXtbPWy8/O2IGSAbSmfb6k6yUbCZXZMDAXWixi0D
JMlgv6NEIoqJHvVbWichL620Mg5usdafClET8jRtuQod0W2TjhtmP1XyizHPI2PcM1kcazyz6F8y
0/0mbbXxnaTY9ImVLDPZ+RAYPShZAYZxr8DA5If2SNq+tPdwFc09+sg3s+8vuy/lvfc1h8EdjpOs
2pkeh+dYje6liBwkHrd9m6qtEQ/Zuyrop5JR9wvCt9hgbh1uVeeO+HbM4VFqYKHYDYOPvE1+EVxp
H2VTv5Nafdgcjt5lYNUrU09qujui77IiHZR2MsATKtxNmgzdZVB/ixo9XFsVmOGGd3JUfuEDGu50
6z1nUBOXEZctGo68u4pLl2eVd+9Mac6UTtS7yo9UavBJ83p16Vhb7pEguTEJpqraFOyNukg3QyTz
K5C4bEcDIeFTBmxRQ7VqoO+MiOBeYVcpcF4gGITaElCIAz8qiZ2PKUZE5T/Ba0bbHs9wcpYOee1D
XlnPsE7NQ6Z5TLcBzTqy6Rn0O68j7b1LM2rjs01Fn1tXFsKXk296zYJ+Nra/h2Ecb1PWnT2gP6Ew
5GUaymWq+TkIEWY2Qzr9EkkzPrXWmtaCMC+0V7QyEsM2Eqer6t+6ifmNZsVuD1EFzh9FkQypso4Q
d/wLznvHMah7VaBZT76b94z2Yzw0RsibIR29zWRTTNUEIBbs+qkKwyPOXIJRblHtIsfFoZAp/PMR
AyHdkPUd1mp9d0TEID8yoapw537zhno3pvOM3sE+lbWs3zgyWivfQIu9+HgaQRoMDh/pqj34BgKc
KneisnucnnzJpxYgNXIP14+1h2i48mH27FO7eUlhPqhWDCtoDkuTVDY2AKHt4jZmHzf/EHsnHBa1
5R7CAXWr+o/iw7nqrPqg+TgiiKm40J7Kkkegp3QeEndYlvaikiyECkOd58ZbnFo2bjVfvGquExwB
8UNkVxA/XP9b10wsPLhxk7XtKkzAY74XMYugTT3iKo3hpQu0x4KCy9Lk0joxSqffi53SxwyH8CjN
hlqe+NWOwxiTvMlRkMBoPcZ0sRJuJKYPlIYs+GTCRkvzeq2PJHxMIyWUWH7Vw9XSIiA7qdNtLMs+
6o1F+4U3F57rtPpALy8tRJTk5lkot0GBGwlRtycooPVeiFfdwIGaNeteC0iRWvRE9ca+LFrOf9rS
t+EQZ+JoOObXWJjkCj2YTyGsXSkuVtSZ3KFSHg/XgH2c+BbeNhqBGks7+Z37h2MLvCt7yyCINEbd
bQvM6bWRvqahsxNJBYbhzUI3hKyIlh+Zsl3pMWP0SulfGpNN0l7y2PuUacJx1U7UUOKk7LJlCh6B
MXRe7/Hyj3Dd0H1U2Jwbihx58VnzFIRONLpkbWjUi1X1dKtyXuFgoP9LJF8Ny+kiHYc5UG0Uu4b3
7pPQqw1o+bNZfireO8spm4aVRpmVdHKLFFq/rVSRX3QNzdLlWQqt4rXHe2oN+i2z0g6fJLQrFDE/
c7TdusYGwIhk2UVXO+2x+VEBt6TeTaMu1vMSqpD9VUxIX4qWWwqS7Lp1uA8EmEgXQiBCmmHgLNC1
Q5/kD/0Lip6+RVGC2KLdl3iSRc+CfjCmcJdbQb1yTZuovSTAQdoV4A47m6XjDdFdHI0platc7jHY
xtZce8vxJSp9XDJzOAnDQFbDExq5VB7YeV4RWKCMD4RoRtCLVo2/HNMl+eTwqYV+sW7mVs/EdWk+
nD5td3DXrrft5TdTCtp4tkBtflTeUjgz/qlid2cRsGK2kaXHv1/yRhP7kSMQqgchXmBtUnrMFazq
ybKUtecRwteIQlIcGH8wpCNc6+alKpr3JAt+cg7/HJd1yNxac/BEN+dHFGlt9SyBM4xSf7fHYcN5
Ap9JVjpXPRLfXqumnR83b0lsO/f5BzE52w9sNnmZ9psSut/KdbzfES6yjS1ptuLei1zBsHkLtwRr
bERjmAf05Zzp8RkSJPmHsHPOVW98Ke4lK12f+R30Bb3IzKILBQetbXUl5cXqM53DYtDTZ0YeVl49
A7ofNBVsj5iMTucYB4I6BRMBQHiryO8imnEoEvEt1n9EZqQAPwhAeI1nQpvBsazJo6PiBce/P23K
bdNG73FcNUfb7UFZq7LceXaerck3n5sQ490kM+9gwA1OPPMw9uKWUl61HlSV0Llsy4e4efTunCuf
FEjJ68c6GiV/DI+G7BxGhw5m8UxFRLAOdH3Y9+SFRC/qZwJo8bJ8zSdd/JAJjE13wsrV9oeJAS/V
bV2+o8GBBRkU86nwp53W6ViBf/cYOM9D3OzCzMPXOUIc7nWOMSrOx+UQOs7F74cdGV3zTNB3oWle
cqnbY0++lvAD91F/mNcqAMN4EGc4fkXzq9lgf4Cqtgz7zngIMfcn9UvfaMxzitGBh6KxcC4J1GNr
Droj9XI74Xrhhjt1cSjBOtC2U2nQnFmG0sQ+wRZLyJdDjkHtoG4z4hDor/ORHxs2HxA+RtcOeTBE
qFmUfJwAWDd7mch9CqSMVx71Cn64oL/A5S4bMpAoNW/HdbR4NCZkpqFLgEebU/wALnCyc9v46I3m
vcN5tAzjmXWQUgHUmTiXlSLm6hs0xlKlTm1dNHkbj4PpSgEOSdNCniC5bZyIhYY/+iTaYbrVYffj
RJN2fi8aua7qcroYIh3hCPIvsNebD9fgSEdQBVTfXOjd9g86tN8tXfRrOiRgsHgjPlQ4mmlYchJ3
8uxoDEO5ED1rQm661yBV08LWhpLnLs6rrWBhX5AKQabPQO+xG7UJfi/JDebu9QI+OMXy9Fc3DuMv
HdxS2D5HsVVwtRYA5wZxamgfPJiWNVtrnHGjUqXR+hARJcqaa69bHEJK850k8EIPo+45rZ34BdwM
8mnO0M2b5+Gx8lbxDBjUBw+9pzsbOnJyYjB407xhxCAEd7IkHcZGSvKzUzBHQj+me6ckwgoKgq5R
M/6CEW1eCfCEF0W9S19pzZ70+BXstXN2kpUorYhyTO3WJkm77zHfHsyG4VowUvsECtTd4xdYmkH/
hC1l3OhhqqGhk3BHUiZjTMrKqdj4hwnLbZK6l5nxsLGGwXuJCrBm4ZAySYJ3h8OtO+d2cs5zHcEm
Z+fx5o8JwsWwbAklrNQQmkcYxEydavHoEsUZhiiWqyDc1bL2qEtSGumxln024yzV1J8sQZSuloY8
1YTL91pGb1SWOnSZJTlwNUOcIRgVa4IHtPBNnn7MNKvca/M3jOJaMmTmvhymsFxE1YHz57Zdj/Z6
EoHJ61knF9x1N8xxOplJoDhDWNNLpepyx0QOP7mg67ML6zej0Y3fCJ6cHTNgMaVw0LuyjNsWEFQl
jeKTpNVPXYT2YoIxsqKetLoGpf/Mh2aEgDb2F7ua3FMMMHjA8/UmSEyBfEDaBbiF0mnV4y0dko0Z
tNXBr9KPLi0SEpHQy6mDhsrBHEl2jJvyQgZvDFM4+xBxmKitgkjq45pM6qfaQwhZA6yI1wQJYdZp
aUKrE2SiqBtPpKFHjO1K7VTgnEMRWoesq6wDt59tMTn+oRSA0GrCj8tp/GKojhwoi3GLcsMlR4zL
Bg/kgrkep84+fsYOaO8gD56dMRgWHGnlgldyU5uAxPWotVaFiMjI3FiS12PXXf06HDYo8S9eYmVP
9Oluicl/cPAvt9KhlC4Vcb6mr/LsBPgZR/OMWZu4zTVp3Vdfr1r826gDtEDGu0Tk+qVhFAWhzsIY
r/pj6w+cIkP/ODD2LumDRfQd8qtVMMzoW2cJStF8KeNim3mCqj7WDcgsw5EyQTiTDBLSrlc0ggfB
e5u5C/Yl+RIHuQQvwCAyJaj27tco7K2NsAWiEvwvYOySfrpjYcaboJliJmvl3uumYT2VnO+rvm0v
k1NhaNe9DVYyFqkRM182JhVhVV590hg5ZaR4AfQ6vZmjUm9p+qby6RDXcfdkcMqjpFUAIgnkxsrZ
DZSPnGU5DEjiNIW0HHkF3dU2b58gS2+lRNT0YC1JfPKXOPJ3KQ8fr4cfXGRTviKGlXdTTGquOTUO
WVDdlUZAyUU/eiryAKRL0JhbMwgsQDLeU8+j2mWCYqMsKTFHMhBdwHVITtpfmkudPHwTeruwnCub
NqhlsC1vjhZdp3UKKOQ6BOMvosztw2IC7VbRSzVRO8loFOUMyhvHgqUIkuJUxOm6qybtGAp/WTK+
WYyhiI58Bp3A7G5dTkGrZXM9dikViDi2WUYyrWswoZh/UOhyk3Ormq/QxcbpdGsrRBqsegVBie9b
rINhi3nlmKEgutNQLTWPZLARVhGmnnQ71Jl+8BjGwW4NhkPgAMFt9TcDQh5N3JC+uxafUC4JWjuD
jSEz0hiZWkXBZO25K9vxEIcPgisZVVRsKT6uEhzNA6JLLLQzjz/m6fO1BXwD/2y8Ae0JTy7gvSLk
vNgOzZzHL7i4grFaVjW9H1Umn8YyFvuUePiS0HqxzF37I55weo2ypyXdgVVT25R0dKWprWVDyJET
3pPW7XVQfeTM3OCa8tcS+iKWBHI29ERDzcajtIxy2gdd3dgPM99j9M2Lje6/d5ghLYoUV7vmzUDl
Sl6jwqa5THOajc4092yvsXrS79TU41LaRYS1npz/vzGVzZaxf3W6ITR4Qme0IzHi6aaJ2+5fLWU5
UYmW3HazNvz0U3LASCUW1qnIT94gQZAzbtDL977P9zmN3uPsuh61rzLN15RkTwKawrQUWEj1lgkL
h6JFj8vZncyd2TqX2fHhzJ0wVZ794WqHs0NVi//7I8Ao+L89AFsI1/Q4epjgxf7XB5CQz8mSXmvW
fDJvs0HY9+3mQJKX69/4GusxbMQ6+TdePF33/g//rWfMPjzB/2t5/82KN9ZTR6LVbFn1/VczxzOj
D527NAroJ61n11urbz+0sPZPaYgAmBhID+Chgxdap7MM6cHuQGYat7Zp8ncNZhZyO/wez94MGkaA
TjtnfQAWK5luTk7OkYA4RMhjb3Q243+cOy23Evx0Af4PvDdc8ilz1nIgwAb3QpwMcaeNG8aFad3B
HYkcMN0uDj/qx7UlCuuvIqNyt4rcs0/VGG+3HTXBB7wOuMHY20MQrbLDJw7TVP/CEQMqCOBYKPPn
zLIuTq7eQ+keOi4btFUKTVK3m+08HXpgHP0h3PVjDtSGE9SBCPJlx8UtUtYt8Sn+tIoXozN+m5p9
LWv7UQfTq5XNLZHZnrIdGqc87TGN/lEE5PhMEgRDHZ99CRYsELtw8G90XqCLxi/Bvc97jHbqOczy
mw1yfOqTz5F5khfbG8aad4fWjX1Xw4BJyHlNgta8coBL6ya2sfMi2W5CanQX45DQR9FG43uUhBiI
YkEWGr1OYqdaY6WZNQUy4m6saSQ6QveYUy+mYUr6+07+/37if+MnNkxsvv/yoV99NV//8V9248tX
9vt//Of1J6rDL6zDeRMRn8FL/M+/8k8vsfMPkxXAczG22EK3bGyz/+UldvV/mKwJ0oGoYs1mYhaP
vFBNyL9g/MPiFz1MtMLU57/1n//xTy+x7vyD5ZgSGtPTPVMS2/l/8RLTl/ff1wrbZWkFVCNYLkxh
67Ot919su1FHYsUssIIWDnKWg8DKKjnNu5/xohXO29SoE9agM+v73uzpQTbzZu+AuAK49pv4+rLQ
YI2bws85fyD98slAtMRgnJdc2J2mJYRgrOq6P6fvooOs1tKR4rscyho8CXUYdwtT69j+6eMKVORs
c6/ndjJ5C8xUM7YigNifs4TTPYZcby9jP6aHOT8jc7zU2d9t2H+WNgKaXcIDRMnROkE0dJg+2sCE
K0q0C3xNcso7LBTA3CEZBPGvcfZqFkkFPFtoyMx/6MdsF8OzsFpnE8FFOTpQh7kS7sch1Ld1H2lk
/MxbBs/hOqkdvjLjmR4/INTQW5y+3gc6901J9/liGisGtJT34VsmQkV/k2JkAeJHc6K773pAGheV
q72Mqsg2hZXybLNuLHGYovt61CTHPNGxDVk8ke46qyJyqfG7gzjm+0ivLJWEY3POtKjP7PpKvOpJ
/8LZFX6remvs/GGp/scCFJKjBeWmxbigDXduZXLEsBpCxG4KkixzvGXOgfsd3jV5wW7rtkb/Kw6i
KztZt8EEixpjsuAEaTdcKmFflTkN+1yobE+cjvuETV5wPpvGLUq93TN2S+iYlLYvbyCoxMYLXRul
HwtenUFl6EiBNa44yDCmdNWLGcaDA8CvY7/hYX3XU63bKdbgNQh1SDcOjSVgog7+gC/O9RFGq4Q1
vybdWXh5/BjZSZqkm0GSrbgVQCR5d5r1JRiGK15nnK5dgEk7gRMQmVOwMUZ84VDb71NpUdXJ2DMb
zegQmFT+kkS+KGlWDENceaUUJV9PQ1GcVFX7Oyds8mXB1TRpGg1sGrvhVDXuzm8n+46XzR++ysSB
dd/i2wmbDjqJWwAQFgVz3O7bZ+iwdmdQ0ABuqQ/tm15R2kUgDcgrVu3e5wLhajrV3pk8loH9bnjZ
UcmAuZn5jaK7BsP+HCpr7bgeSoRpXFuPmXjZPytDWptCc9K1tJ9Hp8q3dSWbBS2c+O01r17aHBDA
ezMA13UHKmzAATPAEoSaBEm6o+JkoBtvBTnrExBOsTE6jqHA2YiqGbDRpeZ9arX1KTL+VeZitC/T
5dBWAm9cme71jMYslISAZKZMVbGhuu5gCQPZ3yFaZm3rUX5WgfxsSXguypXVyhYkYHtJJO+AfJrr
Z8Lflow+8oa2+tzB6yR4MtrSv3Pt9DWfVyaOuaj9YKn6cWsnuZUtXUWuB72cUPBVjCLeG4PT70Kz
gcCdNQe6F/NjXcgKCsJTq9WUSE4T318FI9eNKSnruEH9CnxanIpX8LzaPpumE0TJfGOI5mRYCf3M
OR5jDPXJIsyi4kkp9eN1D58JPvd5zz9UuhuRoo5oTLBxBuKOxZ7WK2avBr7CJqUHNCjGU2/125ih
0qY3Y8q+sFmgDZY/QdWaN62V0SoWnQF/yodYVVIh/PdHiVGU8Pa0fl0N9cHyqfFpsyPWoOx3oNpH
EbSbKVfPOWMZ3xHGlvfD25A8aI2c/mQTtEoTI3mBl9G2CAMafQhLwpbmqfVh2mQE5Ta1y3SxAs/m
p0kNHi/7Gsyq2QjNi+gesFmcHFxUpjF1a1EFMwFuor9qlOc2IhMOYnSvE7VcjA4oIcfvQTtlTsJ8
sF9LMBGfjZOc4hxMgV432sUYWxACPn5f7OQNqyptu9JSNzmbksrCTGZqnIdU2sQX4b9bk18c2iZa
lIajkZzsxLFN9W1VMwMrR/FR0sD4Urv9yr4HQaV/o7dyr7Or4VboVglTGEXP0N1hJ0ghs4Fmuxbr
HcXHOL3ZaL/r2pquNZseuA+/3KOGIKYoHk0k51Q1Zsajp+k3VJbu1Df2I1G6vmY6UR1nOFBbFgI0
lCa2rC2Yq4kbM7naVhyDFxj7eZeZbkuJk4X8laz5ZtyLxFG6T11uTzGmPad1E5q6jW5NEFqyeZj+
NspgxLvyVy1jawcmYGcq8ZNN9sylJqTnyLw+D3hBd401yrXUj7qs8/eu5YkKxxFGAJlpzthHIAOB
5R/g9L4Dm2pZ74C6xLK6ZDhS+vySATozYDYCV0HYaa3efq0RgFUtfw1xNly6ST7XdUDmou/Y0rN4
13h5BZCBV1F01a6rZXR1KgAsyAvOugxbamcjHziVk2BqYXKHqcvFi53zNvn7BbwSTS5D7e5KaOqL
qLS+7IARkLLhZfjU1e2pBUFqa8ZoE8MW3RL22RPfsR89jcKq97RXXDycOxp/Tf9eufFU1L10Uyw3
2AUGKM38NExsSPFOAyUGiwbpxdE8qsl5a42EBsSKXIZP2TRoA32diQPAVfcQWEN/jIw6WQiuu+uJ
V2FleMZHlnAUINx5wu6/TkMqDkwMVN8dHF9as2sK57zQAGwlpq3HgDPBmbGoZtcHTVzf5LGTFSXu
7JRWtofH7y2zJL4nwr8nGzEx6LB5Hgy4gC4DjSHQ7uEE75WpJq188PT0+tqxHGLPdsiOR2ihWrdi
6DrgEgRBYjs5alvAhR5NEpYAl6EA/WHCi7AqwhBoOGOVLHlh7mo1u7rxrxROQXGpWg8DVvSk0A2k
2LV2fbQ0ka4n8HGDN9gEM8ajrfHbVameiSnEG/1dkfLBpPwyFShXvo6bd/Chk2ECOgCx4agnq5zL
0xSfKNhlfjC3H5cQqjUssEtLaOauDb1tRJwkVIl+Az8ssATxYQwMk/dvMOwNaP132iVBGQ4m1Ow8
wALrlqyxFz3ECaJo1F2PTR0shK7CU6WPWD3aChPJNMEHwb28szheMISvvIXtEfZRmrPFH2Wh5AXp
pfKazdBOf5IxTfadCjqOTUDZisJmG5e87Sc1eWf6IF5t4tmL+Whr9q67d73ypNz4Ppl+uOC/wiUn
n72mmKu3lUVmQRL6V4i+gG+GI3Ci+ub1E4kOFrzV4OJ14o2iHRPKkmPZfaRuLTcFhvBtlST+YpIm
cVXHAc5YT6s+FNqvnACrUzcmqTyq30dl/sJ7RpUk2JPI9duTV8m70cbaISqNYl364zwbn8Raz7xx
bYRDzuTTviE3T7yK2V7YDQfwGLAXHQ/uKQwdfamFrfMJeexltwk5Xn2jqyC0csh3LOzLU/nRldb4
9TkZHM8MvfxgbMEiGivtoUmK37qBfxkuFB69YJVyeH4THjBM8PbaWVcdRQF5vaiGngr5NP+ykFaJ
Q2AGFJAM3WqEwVb4w0eI90tvRMnFl3beciSjJbhAoyUWiwHsxalX4RMMqG9WSNK1MrkiUBjLuo33
8SScO+9Vg8B+Wv7M/BlYAsV3YGfOMkaFL+yaLUf18gLIaq4LjLUvFZHmwXH6gr+13RW1R5bB4AMA
6kBb996zQXvAax14zJZ8Cfi2mqw3bHrRFrArlDxX3BomN6S9wnwTmI62Vm5hr7CiqC0NqTVsMdsn
ndfIR9hMxqm08SgAEJAPHvslqwPnmHfhSahcvkxjLm/zz/TONl4Eq/itwocbNgfmJ/1JtfEnsFlx
jzMfuoBW6qusnyuxSt9OMEy7JVVh/LbnpzSjFP1Dc2hMAZvtr1x7pDfVy93ryFjlmDTZNa6zV08z
SZKMOjh+kyIw4Siq2dy2upiF1+wwa38LZOfL3y8W+aq+9K9tTNquHtQG7bW4NfMXm2P4LXCXDk6s
Bbjl9DCh3gO9lzlj4FM1ZFelmZj1GRN1aawzKSvYitK5LsrXy01UM4IdPDcHV6U3uyyt7GXBTW/T
GnAeJhz5wKu2gyLYWBrQaumnXXILZcszka2BmDcPZ0yNzWyKgwmKx9zG3ydGDjlM4rofxM8+LYPf
RQKoqsAIoMzBPjulq9+aeb5riFfl2+Mv8l109F2sSrW/C6c+FFG/rLqmeLMbprh+bX86fW9tjPm1
Crv+24L/cWFH8/TqbpU58Rvz0Gls3jOOuWsLcy2BaW9rG6dKiiHJGjxUdhscomlG+CK5FrkqB4bW
JC8KFBkTKoApCE7pl9F9xeEkD0lH3WEU4nT0yvAKedQ5mHi742CvtdGEvzJ2tp6HJwL60HfWFuVS
GQVUyNZzqQ5sn1omNAffzO9DAvuj5eqA9rPE1ixXox4wufXnup2kH9ifEv1g0nzp7aFLDafMtrGS
hE9sKmrGBelLvLYdnnnnBPKfcdQ0F7KMDUNox9i5GJKBvFfRSfXcwO3ydSjT7ANp/kPjJXhS4dSf
aqOxGIZ34jM3+jfYXM6TXSkisyVPr+Z64rMNyhcKebPnIPS9o1B2tPr7593I26ZmVfzMVyUSjaAK
AuNdjhlLOf4h22NIGXE3rYqFJnP3LDmmDAo0kC6HhXRmnnxF88Okm1Th1K++g1xINGaZGfDL8wFO
DO9jGt5a+xHpwTYAhLrE82bv0iyIOVI0FI1XJk+XU+ebppUTFFg3vcRedUKXHQJnPnBmFwBYNtFh
Nwbfm6DEpYA58riuZrVcPpXTtBvPUdbiVzemliomOrwkTeRckrqGPAUkTbtgAuYljsLgNGEnxF92
L9yV7YslwCf9rS4a4wjjPOfDxoWDXfhOoBhxb4j7Ozk5pumC6EomgvhY2X4GATIyt/gm+UxMQ7Tu
9LxcyxiAfJczEat85W0dUYYvRja+Go6ePPujoDEEYpEdTe2aDBEFkAgJaCj02BSlzoXfaqt9xsR9
bPH/x0XG8Sxp0udSxdzDJpFuGg4bi0Zrq+2Yu9pZhaN2ljZXBbd3zJUMtGYh/bS+IneRjDI73MXV
mFEtCcHUanlCdE6/kQy851aE73zGVZi8R2xWT4y8jFWUMVtiWrFg5Q23g1cwM89SmiGH4aMLxIcT
Wtmqjt1Ha+reqWysF3aIaJsp41y7vP1rO2u3CFQJYW73rtTYHOKYRBNSDDNtsLm6gs2UJKQ0zYi+
ZlwrgLKoxOCMkRfPdG/nz6lJpyB8OH+q/jCrz7IZsYe9jvPfWC54yOBK8NiTCNWxPHrWb6igu7hy
vI1uzWSn9GFoxi/VTB8jcGIoZd3HNfWNL9SkrW5ihEpmnGnVTwsiV7QLcpmNpffRYaxb2hktUnz7
f5SL2zRqrmlDOadNlL+YTRIazNCFxiX0MIXiVPlV+BqzMJdZtp20plrB8cWk1t59jRC2iM1Pm8A1
eaGLj4hMLVbxg0GmoeyEQZufN2fbJF+qNXjEYkavK78hhdtg3H8w1PvUrcmgrzjNd3/t/z30U+Vd
k5TsoD93GiRNcaCxtEQKv/ZZkT6PsaRoE/PVVWQgSVAgbjTj8v8b9fCWyBy3KJDJpCSnbLkUuTvz
l34GB//9qdc4pNt6ehMKpG+f5N6N0pp9ibyERWDctzGbdFQZ9nHoQ7UywwG3gCGo2ytFxX5ZpFsw
uJu/dHY30K21FVFYMOFY2iaVByM3uavGa54NqKRH2JWUfNJS2BqxhwGoByLjvSpG2F9zWqgbK2hc
U6YdQpdYbxnX7xYm6FNde6cciMKj7BBRWosqjOzaMtI/pEpGh1FgNQmJ8umqfUEmIGQe9MGalZlP
WUHJeV+N5D2TAGxISt9ATFT8LcsmalQ16d9zXOAbE1fhoiwyfWO28Fg6ZdrX0ZmAsFT4yvze5Ljs
mvfM1vZkOY3z31+KnLS4QqtcRt0uStPuImUaXxlYkLcQ6ti4Ml0KapQ1q53OoRbL57GEZ2Cce9ew
vq0u+tQbXYGkTWhaTdUWAc97L0D/rWkw5rtOI27xdJSZFPA8jGhc2yVVtKE2i7GiWhhG8ivo8EL7
j3nnXDmQa5xKUNJSRu9WGOKO15Zd4P1UTH8XCbbUs6+B8SvCD71gdsyYCQe3B7MQNRMVtuDAgqjn
AJcMRm6HaRIhBmvZ2XD7DVmSgTeQuzSxWBuIHqAU8S8Kv3ifXmVWojWXNal/HYUsaeyUxgcQQTYd
kAWZ0cwxy6UN+wMvG8qzS22rJnG2kDRdpF3G6Cow/th6/ET439zaNCKgAnEbcbznMLLwVyaSgSqh
Me7k093PAmdd5dTNdjrN5fZwrGtxdsLgs8hJdZdxPEIWNFG+/MphzmMEgCTH/JA7zZc16v1LXXr+
tnCdHt9cvpGjfTax3v2GALADa239GehPLgYHiciUzWUKRj6AffWmQste2/45ovpiBWlfhEOEW3m2
34ksWwdGPl6nyh2OvWi+Gu52syIiP2Tv7M0Ia2iu3QZZpSfXxTLV9M9OYZD5TiimMiaT4vm2IthO
zv3qE00lShxl3/UQntqKnHSVR3wOJ2M3mxIWIoxwMdKSaoLKChwYbGGmfYJj4ENUeizkRMRzXwEt
rob5jDLdmLH/ggcI5SHINt6U/AnGi2OwWWFSiYFlcfZrsNEowu5+xT3XN+RuaECL4eNSnfFZ97Rx
/k/mzmQ5bmTLtr9SVnOkwR2NA2b17iD6lgwGe01gJCWi73t8/VtQ5quSlFk3352U1YRpTImKYABw
93PO3mvnIDLKBg2PPw20EGusQ8pf657c5FWO/8YwyNei0t51dmzucOmhLe+c+oZ+jL7Qck8cRwb0
/K/oPDTaiyX7CI8eklFP2K9lBo8+I8b70pUgvopxOnQDKjNrxDJnR5wn3BruRu6huTZBMK8tjj+Y
bbjzex+vRROASYLtbbIGl/3V9oXHSWgqlxXCoF00+O0qFp2+IY0hZUJAoIVBnaOT23QZg/AtLOxn
hceBc5xSW9Gr5NEV7WM7Zv6HwO4YaN4Hff+etJTOfYSqeN9gpcpI4N7znKe3IebS1m2QuPVAlZBx
HIb6ckIYmdvRs2GEwy3i6bekax6bFnOXWycRCieRnWKcPJGncbKpM3R+nbux2yo+axTLq7xpXpvI
STdJ4UZ4jtLgFFrRa0RX4Do1kuRusuLwizJuMDiF7EcljXtHawa0xYTXF5EjV7RomMbO2QYo6S9m
3SePRSlWpejEPseIj5a7vgkZx0KIxU1ZK9EjeyPojpvaPQ0t+tEEX4NS9mNm2RkkyzbahDrcL8+V
6UGfayuGMxhCKZsORm2s3TbrLmqbIOWDVsVIRPln+F4042mHbdMYEGTSc5yz0bSZ3T6yUkrxIQ8P
orgn9MM7OMj2bcjTx4y7t9A7/fz9izGifonqO9edNJTeqK0yb0+uXl/I4JxwjNzii70fa7bIiGzE
P774cAHrsieMm2h2hPRSnjH3rjzjg5onAEgawI1pIcpnlVWckt4A3MvCNlAtWDr7c8TGfeIQ+Mxv
pVNT89YGUBZFhaUuhGLSOWpZdSOlmT3eBXk1IPabegbItbUDluZhuk7ImeR+3odJbdPbNxBTAJDE
FQp1MyjamPYGXY9CCYqCiq7rKHWeL6wt92nMMtZZij81dXKylHFJmJJtJ7Irb22GLaxM6y4Ontsx
DS7DMASXtuSq5ZY4VFFzRtqqP6Agj+6wWyNSrYEQOom2/H4AiGrLXIEQfhvJw9qXKe9myBF/e9OU
rcbJtLY+9dZZ67otB8utE6bWK46sReb6BysMzyDhmn0AfnkJKpiTuzEH/cSRzzkUO5/4HMx8BKJD
7ZhMDPZyomvXLTUZSmi6Am5DTN0E9mLv4x65kI5mLvRSvUkV2Au8ZvYJkE+y9gbA9+RKmMtc79Fl
eZzj0OGbF1FoX1qZRZvBAVU2khN37/Xo7Zn6XggBPQfC7zlx+A1JcRV5RDJnoIMRF8pyhygRCGnU
4EPvIh9aQkxG69QeGhOPT9UHMJfDaDgTceDP0cAerVamS+zaN35t03hB+b6uo1cvToJ7B1cyPvdo
j+NTLNuyM1AnMqoi+zFgeSoOPIDVDG+IAGLoyQ7P5yamaXJINLSlshx2kyD0zvG79sHN+u82UPAR
c/9fL7T3nGwtPpd+2sBIt9dePdF3x8py0I2wIt+liWFAjkQN6vExjA3rNI7aM/2QZEub5hWGz/AQ
SUxgcVwwldDJ3OV5T/a9aUMaHBmDTLI54STgQBGB0EJ8RrAUmtU9qZrdnhyqZKPGBrq2yS6Ef4Qc
m769SauafQPq9Dr3nWI959jUURKeVA+E2GdMPQ7NjRUN5J0FW1MGzcmZ2jOPJ2BYH+f9YA/RSyNw
a+lqh53X2fWB+TIkAw4jMZN0tS+O2z3RB7QXDacyf9Cf4Np8yXyx7HLjoZpLJRQ648Yua3FutgBl
2ycM+e+mbRw7AipuyRLTNvT/zwLW1VITJry+FgmnSMWwMSKOO7B0ey5Ab53Swdy7itFDGDMzBF18
W0gnv1Wu/VCGXnuTU2oiR7eeA53dFZojz6Mh3GUth3dbiOJK3lBxtbUQ07cpD7nPyTfLMJka9adv
hvNkMO8vZaOR3WJrt5hDu7n5gPbL9JMtgm3/oMVyYU75bcVncC5bsPu16WIo7I9j3PRHZ+qB9FsI
Vd3vbr6Yh9jsUUymnY8+ZgrKW6eR5oEuVrrR3IjECiuNEftY5HR7evUQDW6zLR0HZHW+Sol3xx3V
EVmhy3rJukHjkVJoZ5VhQ/0d3oVaFF3L2uSsWY/ZM9mMeNFT4zUvwcy0nrGy7faLY9MnnVPOlSTr
TCE4n3CsKtvfGkZ/z3DqQSc/MBrTB8ef5fENEyP1UpmGWERleiUsZQ2FGQlRJ/k3Gfb2ZfRScv8g
BEei6IYzRT891+QBLMjUZcFpz3QhMrTx4lHCOcGfsyDkwbkhbmtFN9xEJUywjK6PhKpRcteVvepg
FzIq7rq1WXeUvmjGFo0TEU5qhf7pAlQpvKgkeEl7Yo9KemJKYIBoJ3ofPEEFfkzORK00t1WgoI5m
xkcMxP1QEt2lHAYIcTqcetU+pX5Y4oFuPjnHnEok7Y0MfM5OBdaSHuQFFC9tzsxG1v+1gBeOpuqt
ddPkJmWRMZMEyFffwMwyKrlMHbfGtsGRBYPYMKTxk+EbZ08ftj2wfz0bb4TuXFzIGSQGDySlkRfi
Gc29URhPWO+DhS1brNkJR4ggGl8TqKQyT/BeSe+16ExmYrV6RFmGEhsngO8bYCpgnqQF82tc2hJ9
KyETHfck7RcWl2pOZxMW6UkOnfVVYZA+rSV0DV3yIltN3Eicsx6iTrwB7couaozCCZSuQRy0kmFN
HDvDE55va1lhLr8acY5+cqD8ywxFAoGrSpDG2JuciHIkH76O7H1nKFH1uY0SpnBjdNLQ4L5gtXyP
Ks7RXmeiLUVfvFZz/yconXprd8TcIysnNwK36Ro9dXvLzVGfkM2cMQR3D1Oo39DWPZBhb12Akd7b
TEPWDvPhZZKW7a7sUXPl5JTQMU/x+nl1grNyxmBEIr2zdGPnSPcV3WpwAfPcH0xZfyFp47HCRYF2
Q7v3DdyVMXKEzSSwsbhmU6OHM7LrYNvXove8m2IKApL4hnsyjw1o251PQ0WnLFH6heKMTakdGWfW
jJiEOa4xqTmX0aiK/Uh/cZHjcSCDNeIn4/yBPqa+zopv4QRWmBwcg6hGJSa6J8J4YVj1Sl78rhba
MnfeXI9+0GA9xX50pvbdgLS41kk7e1nRa5rvJT2OgbRuVOtkPBuQDizfx97WE/fr0KMM7I5hMJ+3
QRhokfq3neZkh8gwLnhCNOLxcCKlCr5d7forSIn5EQV1uyUk770lPOMosL0uATqhvdDLU+PlgvZi
Q2y5xbCqjliEKl6GDNixZD1U08pOXLKnDMykaZA6q0GzVoEsKvx+aMA53tCR6WIiPtoFx6YKWK22
MAFCkJ4BQmYn1rQbaRyH7SHwg2rptNMqrkd6b7ar3WpRd18VaHzEyERe0AkkbiYADdfFb0nFvp4g
bAkLxzozjoKEI9hycVRdjSYhMQKfkEjpqHdNj5EKPYeq6MWMfnKmqWRLDVOx9Vro6fskUYxrZC3V
9Eu6yI0oCQqaQQTCOxR5gNYQZORXmE20PkZ5pi/Yw2XotF0XcP6OGn460785o+4eTU1eREsyldPV
DYwFUj2lbhynvm93zFZ72HnudJJCRUfHEjj1IPsFWYzcE2vM1p4R63aV28zn0GWOwbdwFNlDYOjv
qH1a+MxMXOMS6lVjs9tKK6mfNAHctuose1eWeAOJPnVP+M/WErgL5WjmrM1OzsFmxMLWcOeOikMZ
hY638+djbt/RdAFqtwZvHDxM2YtJqpQskTpbdm7dIF62eDOEayiY+zZRIdvU0DTwFzQN/alQhJDb
w27Ad3lpCSquMXse4P0eDNa5jUvXC7qCOMpR878VyXTlRWgDEMeyaM08uXJWvwmjG2wH9RT5r8Pc
dE8iZTz1ccHGCmUPY/fw1UKi0JjhsY0GC96Dw7C9NM4RytIzHf98PWQx3FoesxsUXXd26YYrWyuJ
p6XIT8qkgsSIWtWOo43jshUxu1+IuB34LZqdLtqnCCXGovTaq0X+kDYy3dZt51GbsPgyRoqgPnDb
OjzOzUhOiCbLhY88dt1U7XuocibxVBtKljxHg37tRfJUE2Ua280nIkas3qiog/LrFHKO9hXF/kgp
EprtHm4dQcb54BD/jTfIZsHPR9aFaJLfgjj4lg5zZTZEh0IRo9pxYmjEGCxqo2ATqvznylVI00mG
k+Ys4moTZ9GICe5YRB5YkTX9njozPtZDO+MJi6OZ4EGFSmKuO5fwUZ1j4iqD233jtOS+PtNkJuC4
xk6L7fejOJODdi47vGYy/aJX+rXJIxwK2KE8pGmdVpur0L+wKcA677t4AUGeeHh74zPcQ+lTkxTt
yZOGd0QHfcqxBBXEFHvc78FXDt10wDMUIXZgIXOkbVlISU/XfVW69eihF5yU/TEE48kDg88xOC4W
WkhCfF7QuYqUSm9yVRIHLgAb6is1tPd4eKhEE/+q6Wm/95lMch8zRlZ4fkGbYVJU49GYOTnVrIxp
6/jIHqvd9K71IZ1K27r9ARd4e1tFgJs9oPluf0XQYp1dubUjcGruNIcB1ZV/KrX8Vg9rdShoAoAk
aJ88RuhDo4JtL7kMNO3Pqb0fo+gskFHh7aDL5RDNCgxhiToPf5iwCVuwETaEvbYcY+OWmSo4kuQE
0R+iGu3xBb6bDTiZI2nbb05Qbu1c8DGTY95HJxRnGmIrDzCbPUU7yK6cZFAOPiQYXJzsJfTce6PW
h9sInMDRNXWO9z1Bhs2UfFE57dXAbV/UBM2Q++plDFoUfdSz+L2YbrbKPVQWrYZA6tgQqXq3mSPJ
OlM4tuMqvEJcfx0glZ1Mrj4VcHfkhHwALLMLDYzMRPo+qKDkUlsdt6QPMomCam6Y1TuXfLdgYJKm
DR5MCK7SRNoaO9g6cHh9zfQIBAM4FDjUFACIT7ztGz/LP12Ub3iEu+VAChM94VhuijH80NXWMdJz
bzLhIRBprUMeAci66GX2lMxasSZnYBw43XbwWl4MrStHIZUfqoRcrCa3QeuSSbHMZBfcIcRtFsFI
vomSOEmh36xhHdgL9JyYTkBLrSyz4CjVdsNSmS3JDWRl81tG74WBeayizbUFyRuSnOuZ16l8myyU
ZiInwQVJ5nvcPowoBPahkz2g++CG9t6Ej32bs8hKQ+T/JQwYOXBKQZB8IFDn4lI6X0eShFaNllWP
EA72Y14/RLHdvsvSOg0ywuGvQ4cCrJGtiPdCVo/Va7D05CyA/wQ5BkxaRPvWNF7GMnP37HLR2uuA
1nsuNa4DVmLBfMCaDamkyMfhi5ZKlqp2YNoFmTExEzRZbBVOJC96/wk/biWqZqtiUjcdTEULRAxv
mUXjr7O/iNJFbh9mFY1EnSdQxNvENgg2xZJqJIhKTUGA76TpjJiJsW3IaE4HDY1ciXMMoPNjPhkR
M1e6PS1IEzJ9iGx0g2SjB842DRHetSAYMtLSMsMjGyWWt/pKD0yWxbDITzVNau5eep9p/kA37r7r
kDGZPusS40sw9woIEbC1r1m6MupWbjkrfGo9hz2dFjJZTsGyY7tcwrMZ9WNTdSaN/LhYOUX4BqbX
BR9RMMYqUWUAihiWXUZeeeDR+gAQHObZY1r63rZKtjoNPEzSKCSY2jZTMEDE775BS3yYXMTYgpEw
5La1S9l65GYZF7WzQwCLMVxWG6eqnlzRnHyoJys0mYAdOHEMZJk7+YDZH4XFIs3OekR0AFeO3B9L
PKcsDPnovTafmme8VnnJdbCQ3wa5fRfay5b6ZZOF2hcZIladDYrU2rBdCgqk0nO+D3AfR5cq1fmA
UwXnKdGX4HnJh2fA0d1oDR+kzzg7yWsIuvXksVNHT72FpatqoTuVpGbWmcVAJ559X+1ea7pHPST+
MR3aN38O1jDozDV5/Ypy0CCvYoGs78wkrFv+YDG4/G6B+jdCwEhCzZr6//y7wILwk7HIdm0XUxTo
PF13lW3Pqv4fVPs0erGFFc3EHLYmeEKSI5QMytlgUQGRC24vsMWqgyoWlTCCCMNIaDLkzx4iLoJ4
2r+xOYlfjVq2q3RjJqa7RHpIYcxv94e3I0ORTwB6hm1u0hWL0O70fU4c80QYmE9bfm2W8TcGX2wW
IvxiNtq5KJ18q9X2N5VpLmyQgks3PNqVxy0pxepvPq5fkenz+8PaIL67LVz2gp/fX2FZtNHTetoO
pP8sYXPou8L0sp2jQCz2cOs2Ad2+hV1El4bpQzwW9cuo3mWEFdfphpId3VpnfdUjGeCO/J+11swe
ng+whlWIdLL+x3/84emZnSo/fbP+7lC5a79V4/Vb3SbNP/6Dn0QdM//N/98//MPn8jeuGTwrUiqD
y/Dfg/hv3vy35C37+qN15r9+7nf3jGv9JqXNHS507nfMLhjofnfPuMZvhiFNm6sKOtORDhT8/+ee
sX9z+Z8u26c0YQqZ/NAf7hlp/SboHXKXSsO2FO/xX3HPfP+FfnwMHd2mi0fdglPHcpT+/TH94b6P
40blRg17ia6scW4EsTU0Qfww0Z6NAi6TLUu1L5jvPGcmpgCihLbRRHgt535z3UeGt9a18eihjl+I
Pp5WCajERRa639BJ+PSZ5ZW9TLIMOR8GMPZF63MYF6Bg4jjZ5UaUfng2QWwl/yQcXwLvwDD2OV3j
0uuZ3kfs/65uzqBC9Lphajd7S3mvONFI9lBgxDiUv016hb0FxubCbFEkprhKIE5mUZ7sSx/IIb7a
zHLHI/5MTiv1MUk0WDbBIwM7+AQVEIl7+uGA7yK1qwcYN53gwA4IfGcZNjOvgOZYBVN+jf+oWmRT
jcM/bAktmGAqFTMZMPFb6JHoyOm2eyENIi0GYOoE1pkVWjF1hpHhqVBtOPa/+VMczuz1udz2weya
gbbwvSZFBuzYO3BZqAyDXjvCrBNHG/tHaFQa53cTmpwNQI4G+sGp4v4gFYQhzsckScUTCCVXQ/MV
qeBYz+ndWGqNeFBPg2iKE8lnBbbwOrxNhYDu1vlfA0ECaMvsFGGZudJ9+HCRAxWwa+pVKOrxoLzb
OOW6tl5iX4eMfhZIc4JYXdTM7K1pSvU+opiok0+7ClHQ5to+5glfxVX5EKYAshgC7mNiXLOiebYG
+6YYmpPHxYz1jgCeCX1brmPKCJwHbfYymRJMbVXHdyONAFMd/anZebUVQ0VrD4PhPZiy2VHUr8aw
RSrOKRwsJ8vEAKU4JseVmXMW8g2aHrqAuDqLsv0KXB1qd+iFR+F1oGDSljraTBVOGABCeWx4zPPN
GOP2CNQ03RSp8cSshcaETjPRLaNyoRe32egJ8iBxqZil+eraBUQsMGrPVR6gzG+Bc6Tzt2Y83PgN
SpVY29mNzmitOYVOSSIoOHIiumhHWiXJgepq5YBgNeex51IfzaY7grIm2rDS8HrYbrXJnfDriEF2
Y3R+hbw/utoDcx8YW9haMJqE4W0zsprXNeIINJYqgKiOqPczsov43vIdpsH5p6ZES09F+Vus/+Bl
J3hWNQymrLJbppmAv2rxGvfK3s9TN83pGkiUGQqfsrnNawS3mKwiDaRSa5MWn1v2KbCexqLTrj30
SCS+cbmb8vasdD9bwL8VjyXejmgsxAbUGH3XoOfOurNnCsGUgVgyZs6lN1b3XhB2B1lpvJ8GXk0l
iV4CvAs9uiKVETJeNMtrq6TcJJX9HgWac5YDpxtbpOEmjcVnopyWkMZsSTc43hlexbgDpd+im2CA
whzeBqmdAc4hD4LOFG3IHgl2RJM2hvRumF+STLsdxKfsnFXPqfnDs+bIsWyrUppCKu5sFsGmwXkP
CLZHfQeiSe+2oIuyUwvvdM/o5KX4nmltReeizb1NRqbrbvKw701+kCJK197T0a0XOL7GpcxORFZr
O/qVI+BS8DX4Sy6RHb86BRoLLCngdA1118mcaWC11GudVnsl4FO1BLwjWjqAokMgpiwcWXhpTYgB
TBdpCI9ImMuPxMIhZBuUa3XcLOC2RttxrHf07nc0ve8TDJx7b9KXc5V8i2tmbaT5NVa23EKqOkYJ
DGRNZslylKQbSRSs5G1A+itVhShvJNo4egsH/xnqVoyKCPCRoKu3lOmQb1s9XPekT9JgWuoVbR4L
w/iW7E5FX8Wp+bwoAyvtZHbZR53r0bK2ys/aT1cVLXN64f1wF7JLLcLmPeZoRgPZUkyhCCLUM3tl
xnA0O2IQgWW/alP6rbNDb23mhrUsHQPH2rSuWi5XLTgJeZGHURusKsYu6jEYW2ZrPMz/dWI2MqJi
2xWj/IWFQXGXjOLdMeEvWa0PdlAvtiUoT3JXv+WJcrc2vqkFFB6X86Cj9q6tzD3cshKPG/b3Lt+7
su1fx/iCnil+BEH9BT+buBWW8Q1mNtpfgqo+AuICuYUN/YTExVt0gvgVeqt7mjvyfsRwe85RldsG
gjQG8vobDl16NS1q8SjlN1RxHe98F/hBJ29927+tZzNVrZSGuoAvkxX7LNt0puJugu2JeOCW6Vu+
8gnXRMbU8+38pU0U/K14vK2NUi4kioB7nHPpJlUyPoWy3HMDwqnWimHlBJP2NnmMHMPsA3Una1Zr
NjeZipwlM4D7QVrOwYwJmA9FSoO6rLSVibP7LkyQW+VO+TpRHmIJG8HDQWwdwJIyyU9DDgZuDE51
sEjXaaKUTpHvpdY5b0n/yWOyc5t6U8Wl9lWbh5cp3IR7TcNmDx0D6Is9lGcDcdZa4qQ4SBeNFusU
F773pg1G4+7digmRGLKtW/rNfTZSEspmtK91Fw8rs/PEwSu66Ajcz7pFVdzYRXdbuAWtcoctN606
cnMQQFsl0pigMarVaPQ0m8M8OVZu2awsZ6i+pIl+NfK+vUeD2eJFi87f9xYvyKIjo9LoKLH4HehV
oHoergCN7GOaDls6CNW8BhnRwULrCt9vzM03LSO7zhzJdfAt52TaUq5ZH5vbNIdGWFqNiSS7rleU
m8XZMiW3CAaLO59Rvq5bwyf4W4SjjJvIlPPmZp5X0l6hhgH6HjLZ1sptXaavdk24H6Ffe7QB+6HI
SVB1DeyykSmuKulWIQetKCzMB5im4GgIUIByl3m0UMqWx9OFPFB7OD9SG+WZ2WTjXZHXZ/Lagmdu
4rOpTQWiwdA400QYyNPjsntRzqAvQd8EAgFFLLNudiol7tIAkzTBH2zsWegcw6k6O3HlbOmPFezD
OcLG2MYE1iZ3I8fio68CEokVxV/ij9Md8ljCQzqjYqWu3Y1VZdFpSkd0FJVhLWIULWfQLxs2mODW
DwhBSLXhEhLut0ilKrcz+yc0a+MGTEN5oxpKeQm0nvhFT7/Pa5vVf46yQ5JQ06GIpwdkWz7xy557
LbwKaSRPz13N4VVvZ3BClvsnW65SREPbyEU3JYMJDn0JXIHRAks4tMnGtXcy9noIoF25zLJnezJK
RrHmiVEpTp1zEvQ32QQoa55oGwn9GAyLS0jO74ldHHTVpovcIfzP9ghvLUumiTklXT9k07KDWLxw
tRxDao9Xsh1mSCkKEghlWAIyhIGNemRG1IPiJn1XH6AS5lsDGwoedt3Z+dgBQ91/H62Oo3qV7OPO
Ia4CWnEFqj5oOPv5dXyva2Kbivwmbd5wp712FsNGrk+b0rCpAiznKnAueAfukfhMh6YAd5MysF54
QbJWQ/aV+XRMxKmHrXow79Cvpwsz1sBr9ESKVshoaAbdc5h5zkPjoezCjZmRlG7h/Gqiccc0CgnJ
iESphcYEbXumqy+rIkuh0pMwafbBHl8T2OKAEGRppnja6BClTLQSu+LnW4ibwtGh4DYDOOJYJTu/
rD4o5ROouVpCIDOyBaBtiGGEyNZ4ZOo16SXq2lc01qNtGOj5J3jyDzGQ4F2OnrNCH+ydEVP+z5bR
P1bR/9h+y2e8Q/29mP7P4vr3cvo/v/3fUWsb6DoA4/z3hfYzetF/W3zLKLd/rLX/+Lk/Cm39N2pZ
1zYlYMifCm3H+o1ZsgTCaaMycdR/Jd5J9Rt+KUUInSL2TSnjhzpb/GaZ9ACoiZXjWMqU/0qd/Z1B
8SMHiILdcCUdAIu5Id2uGbPzQ5mtTM0vcdA6W1RWr2GanJWpPwy2tXOjAns6N7cPlVMS6s3ZEmvQ
fV7qfwPVseYW0S/vAe2MxJvnwN7gt/v5PURy8Ej2c0kIlST/FJb7qZR+BiU4D/jBaLofHaDpRS2B
SIAC2dRPCrvQehi7ftVFEHGz0tmNhrXGImkQxtNTcvo90fHBZNHwr9qF4xh7uwQ1aAh1OxbJp5UX
qE4neviGQSRRM+4cDCucwFDHcPSfbP7YrNJdJliTRMhYYar4wsmAYvpkyGxYI1fjZap0WSE7w0Lj
Txv2sgslU4gUhZJv5BymwlVvau8/3GN/1aL8c0/QMaUD+0ifsw9ptvz8gbk1k1IUN87W8syHqTsG
WpOiiNnpTQQdnCybEdA7h104Ywn7owadbx2AQlgy1z1BbEMJ4iY7KAPHXg9/Xyt+b2f91ZubMxJ/
vZqGsBjuSFuQpPjLm4sdPDQDJPuto7caIW/j2sEw7cjgQ/TOgwWTdykm0vKysmYEx1vUfO3hn39A
fwKvkCzJB0TfyHCJdHTnnuWPNzV3Bk6wiKi33NpZcf88AAdeAPN4JjPsgmO0YHuB2tnG6d90j//i
ylgGzSpuZkuaPDc/v3IlK6EPkePC2YOdSW4AObDDM2zJZNGDtltyg/5Ng3gGdf3ycbusBi59Mp3H
V/7y8EgvFqjbPPStAUKmMobVniXttUvDj3/5Q3UFvGAcicpyKAB+/tUsbeKTnp9S5SQfgE9WqRZ9
Ntx9HQgJTCiIKcQefsY/f1XxF4uDK7ANQPExLd3Sf3nZgVE/vkJTbbVUfQhl3CbA5fyxQLltvbSV
c2aYSaltk4IHu/Wfv7himf3Thzvr9w1keLZpOL9czlA45kSTQm3NAOayRgBiXRjlCiKRAxau9w49
pwRCnFTiIkujUtuNTRHC5T/p9WMYIq1vY2eDMfs+ovHGfGx47gQHzarOmfrMf79MCFYjERXLSuxU
Ww2BIB6wVUBjZe2aewFyeBt1ToXkBbINUgH8fRiyCanYcCKhDpvqYIlm8JnjrVwXtvkOBeIGj2q8
aRpQt7aIl2qkdpVkcB2hj56Av2ZUbh2VxYBNLImFsfdyKs+RiY6u69VCDul7nhgzgpBT+FhOl0EM
9DwJqIHVWh2ssUg3JMkjXzGmYMURHZdbVlLa6dhBDB5pJsKL0VPFupZKrAGlvDhD3WJHHMitykXy
N9fJ+Is1x7XoSbtSN50/P3Z9FkpmSaFCDxt/4sEARkrAaOhbxxRDYiq7i93ar84YfzH15LOTwxY5
5M7Mm8MY55fWJdkjLy74+XR2GIEXL1+5vf9Et1j64WdpLisBlC2OFGZsr7cA8zvLiVR1wiJM5F5j
DD8zu/zzm+8v73yX/R0cFboF6BY/P3BVNJqZ5ZHvh0zxICKP4SLOW7tqb8spJkRrEY5zGAQc7AWo
mtU/f/X5H/95WWH8xcGDBcmx7D/d+UER1L0buQ5plozjc3UBt3whReMBrtIXqvRzUPj13yyerCPz
NOvXl5W6+D5aQBY4jzl+XLlLVG2akjUPnIs8rU7rcxZ2G94I/KEy/VK5/TMKUBbTcC7LIlEuR8BP
O2n0a1N4N1g4UcJiM8vHhN5V65/Fqud+P+ko2eDplzZSb7ZmG6+KoTE3NWjAgU3C2AAfZx6hbjUT
z2Y/IqTubetGw2eMRJT2XZ8ZBz/OHpoay1DHHFD3EDsVrUggR3Cu1/OQurRXKGMYyQ/Ra6pDTylG
AgIK7YGRycM01duoDT/TDo6KGZBbH1XdlXksTIGYVKF0eJ7KDEpffcU8/RF22KAT/SPSYFRrG0vL
Nm3LCgG1cwkhimFksG8QbG8ZPpNQztAiq7aJi1dLg/JUAOk10wwMDGWkYyMZ59QjZllbRXK9SZd0
QW12apQ0kbiyadQZYdnhQHGH2WZy6Myj9ySnnjEFp5w7zBXP80mmKoaAyUPyBZYhe7jbExbgP8ue
iMFQTyFVDDoq1beccQVmrpLMMO0dMf616uMdE+X9gNeVD/pbBzdt4SvwVTqRSYuwQnnSvUQ1o+o5
nau101Pa61iOJeWPDNIvPSFPG1I4ww6bEZh8z6TvW3fPcHXDpd9y7kPmQd+NLliWfKbeTFdu1+2A
7bTZNR3X00rSjylq7104bLXAvtGPw9XOebXKm2ssgsHIYdMWhpk8QVIrgYade0Zx/L3kc+oQSPvd
1sCiJwoX9Ew2EbI0nFqrolUcMfbPwnLrhaNcB57z4A2sJ9Je9WQwYaOiZ1ORedly+MVXr73goNj5
PgtIGfP6ZsWtRB26lXrFSc1Xb6IsMQtxJEUk0byTDbRhYSYFy0NlGBVWvegfhrq5g9hM+oMgr7iA
r5WF/IOkKS44DjwYJoIY4dOxj/v4AyL2UwqzeKGb+WVomEgZ+tBzA/ITjBu4xuNXDbtEUbcHf7CR
YtKRpXvXr+g7IGQrAIRlXCendC/+iLhn6vNN4/jWMpFkxvVut3B9HoXcKnrSA0jBKJ2YCPbafmYh
DdcN364GEhvFycIthpBsxLKNH1q3zG9B2rh0W9k3Qp3nV3bakdZbuO3t6DVm3+LZI6VMZMEOUxUo
fAs5hOPsQO2Ui2RgCiEb/3G+YwSAIGI95SJU6jnvESoVzP8I7CE3CJPjUWk68cKj6taWh6e3sI2d
TuFGZ615BhWIyUzhvPBjYObEQ9edtgFRFK4TqRElN/shK4kAyR/9r5oRFct5rLo0Qlcy3Y6PWjSs
ZKIR+AaclvBJdlRWcOZu36PrOIZDCI1Kukr3fWm+1wEzv8ZDu2EN3Ua0CR18M1hqFWjzynK+mZBF
Qf+zzCQC3i5PU5LOrIWQuLPMm13o3MAcNZmsh1DmNIsHqSgudsMpvzVp6BqSI4VnEJ2kzE0ZkC1D
EBVw8pB2UCSWJuhNvYWC7ZKisSi04im0axykTPSWblFedKck+5ETHklElyDrn4FkfXhtcUmT2Zyi
p5euLk5ECMf/l6TzWG6cSZfoEyECrmC2BEFPiZRvbRBqqQVvCraAp5+DfzYT98ZMtCQSqPpM5snt
2qJNFQKtHtA6IbNOQ1oeRjd0+uBuASqh9K+mbQPbF29KEkjoINtk6g+1rr2TBg4IW2Fz4dfI+KPN
hkDj/+7WUhs5gCo6maJszg4vpBNJwg+Nj3ZY7U2L9rdp+GaKiYKpRufeSmZtMb/rIAAhCg/i/Nzg
E+/nbjNm2Lmmst8RI4LgHN/qZLRvq2Zhv+TMnur53WL7gqNHMmVkoTJiNaODIu8hRgc2rDu5HhAl
ocF830Sv7Igl/PXbNacj7d0NyPQS5VXjbetZYGvvio8WLx7LVVRQ9lx9Osz0dNFp6C3LVa+VP/DA
POGBN7b1spVghA6VB+CVvIAXLe7uVUO5Nq2nVMd/xD4vKtbPb4zMfjjhHCjVeBR18d34dDMT09ON
OTSQ0nlIuJgwgqMhazr9EDU2e5D5cUydvWlly6YZ2SyZdXZ3FevILJ4hHDgWmY2APsgd1IzyYvt9
F/hHHKsPLGNuTsRlG1FkUfxYh1qqrW6hlkWlY+bto4MeV2Ui8FJO04H87jxfV5OL++Y35Z34JBCv
xaM+Gca1MQmzmiWb7XpkMxDXA3h4NT9rhLJsjQbnqoYpIEAWMOGIMN6rFTwypuUPaYFPtl99zVby
p8qKFqUg3ugspr0yIcM7Zv1V+TxAfe9x/kfdKa3nJ2vEyGQZ5Y2S4rq44/ckJc4mZVzNSXvXc0wO
sTMeK+tJU3A0s44rczIlorrlmUAmOFKk7YRxTCwYH2pnlzekUygCbO4SHawa238Y8hhCHL7N3QRj
c1CSLSbvOxaRa1/HW5XD58g5Qv67YseRB2zNuUewtiBr9FdVG+HugCg4QXR2qzFicIINdS3jzLft
S1Vh/vMRBxYmmuDRo9JZT3RXi1CAGTxi/Uyo4hrtmbccEQAAcCVo4yVnpTFNaAFF4vhnLGwXm9Rl
HQimdO0DlioIiuD2q8ZvLzOZ6v+vYEZ+0SbGkLQo/hi7bk+j3jzbMUMMMU8EQXYf2chHkaX8HcJ6
LjCrbJoy8jbOgg+OtKrHWjPOC77mgOQud+c0DSgR9vfK5p9mFflP742nyMt+Y4us0CbjpPVYwY+K
utqxH1n4X5Kcfy9NxyjwWyzLBnlqgZXwU8lAe25r7SJsEngZnt34idGUBojFgYxU+MxG5Ow8XibS
bc3ZsI17bRy8waJvkr0ZaJPXPHiN9d7xnW2RnXVBEZcHEo7KpyE2MXo6+DpS2926nXt0UQDcrJ6x
K+VUvJcyqVlTsPojcEkj91f9HVtIBpMBh7+sppMoMrlnldJvnDx/b0ZmV1q1glMTXJLGXBxKWyNg
FZZ2neWfzUOWZyRq1aSijtSM/w3X9ILrvsNtRGMY85pN/X407Ud6tr1H7NdZ1tWHIbXsFrvNQ2G/
J4ykTj15XdjwV9KrHpDSbrFPpPdblHwoDJkc7eyUO+kzS0vgYX1CgKqZHWmZEd6Z3rWIMzMoAEmz
2u4fTUIfq6hOjnzTBBVSN+/gsO8sY5z3o9T70xgxEMSqNtAucZjnlLdOHrpJgSgV6TlCEgTqiH33
muMX1F4N5P2pBLFZ/KQYcDZaBQWe2O+9I4f3HC2VxmuUWeDxmMbEfnXjjdsjcB7Ytk37ieQHIzJu
aLiNLV/CP41IyG52NzsGKw3KOxgSzXzL7fp9qHWocIu2alitsPOhuSvG9Q3O47jAeuDHYmubzPet
sqXccsdtN5mAQVV/h4J6S6y5p3RdYx/F+2It54ZVaZSuY8IrK0IAP6LDTex3t5nKBtILh78ZTIin
Ax9mYkCyS7of+NXFGhY8rCM3FNQ29dPRnbniY7ONAcr3j0JSLGWc4KbmidCANNP9st3RSYGmtatX
gXuboLCMLcikclb3so0RlSYXqyXTQ6sID5kL72UqZgesQcahha+4Izi0G6zi0C5vrdc715osdfY7
gP+rxg3N6Qp57tCtOVi6TSJNC6yPDVOo+3O/raV90DLx5tBYY0w2Xsk7O9je/HfJMI/6oG+23ti0
gRTTZZj0f5Pz0jtWdHRSG+IVHuG5JAlH94GAlM2uKvpzYpH111T3aFpdQmXyt+jZeOudf/ZdvBOo
tcglY+luRazBYu1mESoRGDpHqF0vJ8cx3/SazsON+ZSWdLeAYsltbIAJf9SCB89CoLG1BBEmEZZI
9NfGwiwGv5+WpGsYH3qPVJB6ZujXRd9WP54iF6w0k6uBvReAz30icHBDWtMuRfkM9wvc/kBWCkYB
F423xRKV8rS9LY66zOwX8SRoL7PwNrTE+DEECe5+Y/5IuCjg3aMLLjU3sHySSnsZ+horG6ZV+ATs
5WzK+lhwpVBik/OHm57E6rs7pi8TCORoZJzdPTfSHELDy4xwGj6nGNvkWLm7thlIQ4CqiiPsZdWt
J6t8P0pJMho87Z+Q5bemtZcEFzK115PnrVUSSmG+p+TLqNenxyfCJ2qyZxqCsHJgcPks3vIEHdI0
1Fi2vRJ7doSQAAL6xrNQ1IK+RPy99EBfY3MriFMwm4Hi1kwhHaNiwrfWbromLcNxAqJg+vULWa/P
tuHdhTRJgez9B/irgVbYA/vLiJZoLcsm1rtBDOnLj++ubzxnK5gHcy411sUa+w8Wak7A28ZASmYt
vZSzq9rJ2OKK+Ed+ugttlxJn6WB1mJUkTMdiDA+IgGzO5HUwwP6uLauvlnvVuf/anLS1gjgeqeu7
IiI6kndor0fedY4fBpvhW2pPcmfM8dbtF31voCTqjemDYO5pwmstkh3QOBujXAHz2aQAoc6MEMBu
UH+u/wWWtmarKo9E8NJ9KpTm7Y3EIxnbpg1LosSnVeD/qrXDArAMxzcozfjIBjJIaevxfiGFAsK/
ybL+rkUR4Xh/Fb6ukIOEEUV7phZB1qfR4Zvd/NP0EcUUEGjSYNYRhl254TQW24pzDhCZuemRW/NF
DnvgjVCTgFeMLBNlTY+7WD822RehRdSAO8KTnpNz4eOUs5qtPlOXV1X5Y/hHIrjzVchy0bMGvzup
E8v4oDNo2JRuAxKrHvDSUywLTM4+i3LygOMomNRbO/ISaliCSWw3yvmfreawLjXmgrb7JO3qh2XP
3hqNF8W2fDN37Ufman9lQlC3MxyBRgZ2xmjSTmGWgb/CmJjkm7FLnjHLPEpK97bVUcGtOSVQKekY
IZqpdghT+DsbMzBoUShp20NW87qmzaMtCcxB331YlLnv5RV4AurPhMa+cdObzYaoj1S0nyr6o3w+
wHSMtrDXWt4yUlCJTkoqH13lgBk4nX8jECl+buEVFwNWwKI40S3juTGwsHV+Twgzs4HexFY9EwFy
UAny2pZo3snIj0vCU2iB3zsNw3wt0iUK+EpyQgzFystQPpavI+/Le9mYxYE64I4dkssdt9HEmkC2
FzexCTYxY+5KewkFcYepz7yJayLue0YS8oBk5VB30z1Odcjnq65ulsdCF4+4tBlj9lCKCB/0sw+8
j69GomEXOzSeuvV43YIuoRgcbLAlSxSCkmfOJ1b2O4K9xqUhHIzAtY2vKZuQL2BK4SeiiBVY5An9
xXWhvoek/pdgXZ5yvFz98M3uAKUcorS+b7+lIMOSlxhuWOpt6oVg2Bn74SRW85CB44YQy20XNWQb
RmtA9JIByG/Lvy6NhEOeNMKB+p+kN8HdTg1GHOVZLT4db0rP763sQxvPcGcDilWrCQe/fCBd/aMv
faK1dC9oc0FHEa30QyLWhFA7fLUoFrD0bienQUP8h2VDSgKYIKoU/ktW4WJJbLJ0jIgegpRTx4lD
Jp67NFtCQCVMmVKcGNIVJ+WSnOqafNcSkx4rfeI5W04mR0FZ8YttM+b+yWocfWumiJYruRy7rnz0
bRK6KPI2zPLCxvWuysHAnfYkSuN89SXUWrf/9L/nCAGWvez7adyKaPgenoxiYYIUc7635FYsaf5R
2B2WzLzm7iMNYyMmP8fCVT34fXWLDDsG4z0SLmDfpXjAWaJX7a7HZxCUWoFoLfa4bCVGYslH4nDu
kBbKTLJePoYiv1vJAobRtT7Tpd5X1YL1bsQcqswvE/FfUOUVEJoKVQ+0CHfu6jBBUJGVJj6RXpyH
ShKdS9CuHPHI6+COrT66jz46yKawSNeY04+C0dgeF2Ia9Lr+ntUf8MIJSGOyoLFBYo15Hc0cLZWM
iLMm4Hheme/2SkHtBReD39A4d4TNDnp8rJ/i2rqSSllQQBHdHefuZ9qmNSZG/8WDknKZam6sbNYP
uHd0LsFk8bSd0/ETe4N6lqX0flm5sWYM2TChaB6VhaRJU3dCgaGS58WDkyJVUsWLZDh59/nRIJ41
iCE1ks64DRAYRXuAbsmWPDHoObEdNHCIgsnjxlSTShCMGyQJBQSJ65wyzHxjkX1GXm+jQ+62JMDv
WWHB4850e2skxLAUqnhNEGImNgpm0DVhvkjsNL4jaUZyjgaFe4glMKmU+hqqql+V1VL7Nt438abq
DUqn2jgc86HH5BGwcs/KKkallNlY9JnDXMlHlMe6iD9L4NhhRrNcaib+YlVj1LZZEEdYaIeMmGZ7
MJptgZnyXOn6RbjDfKau946d2zcbp/piFXQQVeO9ymlEnpwMh0L30iBnLH+UtccJv2jxwSOBdpbj
nuTkFpCxe6SRYK6AfwlN7cwP0DFjTkbsvfgRTF00X4whKwT52LjBOqXWpkAUcRiU9ZMqyt3OEldL
7x+0hxx94GHRx590as1d5npRuFSPbjM8wB1LgiEjgggyjbykNLo0gisGvOEgzUmGcKrVBog5Shbv
ejQwKxaNA8UBoWAh3MCPzZ+Orcdkz9s8GZGQ8ungpgprG6WalZ/YXrtIn5DxuJYu94NlXovpbIzR
3nCiLszhBtZ1/2rGbXtylcuCbEAfyMe3ltD7dhiijeycBlmyPM6Lelq6AniajyZKy1zqXPfpv4Jg
6ccXvRt0BHnZr7NATtRatg7MrVgYlANTGIH6mElcIUYXhxWw/XwJ5toURz9BGegvh6lM4jCyBRok
BM1y1tlstNZTlYtPg9XXIba+7J6+OSEmozJhI+hViWGSMX+Lnsleez/NqP8MTv+RkZNYRUa/BUML
GKP9ML3+NdMF/Pm0JC1RfCifA6kjdCeIoqreDn0tQ7uPuV1tJvEu+04CqZFMcoEwL31OBpp17Owz
1+URRzZBvc3wBH9eMTXO35VT9eEMSwrfr3ag1ATfnwfzgmNSUKBOzpUFIIuMSNuBgf6NXPKYGXlf
HF6HHcuSPBhy8Q///ouTU8246VMSdwhLGmyPXYCQsgwQJ7eMpJO/LNN3qkRvgnRP29Q9sy/UDHk4
FNkzIuN15QrVEpPunyLKf1BVa8HSa0bopqi66/NoIkydqQgPFVrUAOAUmbu+8yXd7tUwdTvAWHNk
Bk1ICKb6uXXmvVAAU2sex877VOLxP5Qvn/02KZODtPvXBV/LPq2aI7IgpGoYJjTNo+CwEU6XJryO
vCWklhcOCH+Fh4ACrev5u+vMCRpme7tWJ/EwzfGL4WL0XMVFh7BUFZy/k0PH4XnPfjo96kVz63R0
8kU9GkHujfpxaWnZBhyAmm51p6i3yiOKuyBatCfLVPnG8qLbkFVVSEoF1i7etajTtswvbgl6zX2X
UR3xcnyvscpPFSXUTPhvMHSNtutLvBOioylN2/fSCAskn/yF7W89wGLqSFRuvb+5hISHKs7cSRdC
tuPZf20mJgFqOp5ztclT9HxQMDnG2bUMVL3CM9+XUi3bWRN9YMrywQSovXgAUy2d+aovmo+BCgB6
mvnIEH43lRzg6OqZa4m1BlWmvovhBzEajd5bDHdBm/LPQaf7o8HW2sS9A1x2JmdbNy58jzdr9IlA
NBL/7PkmmXeL5e5VGwVardYROlesiitQTTMbNv+jePZNPz7zhr64Y/HKxftX2LY65RZHoGeu+4Pa
Ecd4giJT6GA0e05vvK+rvkBHRKpeddkgkCooHeAKbmoT30pBKQigGbpJrPR9ZrZ7kb3U7mR/wNPn
jjWgPEbmuMu74tPUrb+sahTrnazbWH781lTGs+/Hj22CctiMpjCLSH7RZEFKaFztDWG/TB155q75
6/vja+NqiJSJHF2UALUEiRLkrfOLahdEbeUDt8qrT0z3gikAQsuSxWgyIJzH9dShlmxZu4V0nizn
OoKPSUZndiqAKi2sWucoYpUKXuHQEE3MC+LnuruJCwGUfenWQgMa0lKD0Jnr2+goTowJbNE4ts9m
kWD8ZkyRFox50T6c8Ggzc8A9kVqmu/+2KZJ3tK+rzUdsXH3Cwp4+DGl6Ek6EQ3nyrwRyHlMFC6x1
6ND8XgJ7ld23XVM1KsgnXILA9HK8jAsDAf7BazcXESGleB2qHGR2u8YPLPI94gzcewyTWq3YCWNF
WKGFNoYVmtCCkqAsDyez+3G6xdwqnaiynF7EcPN8C9AAuEoEwsIcraAjvGGwgqZARZ6kd9So5Zax
uRamrLyB3+ZXIzcf+jLN9iZ2sFyaL7nPPG+dtz/ExcJIfP1YhQ4hBkxoV6dE8zgvzjTumoRzjDz6
d42oi2MHepMhbIEB4D4kVOB51SryTh3OVyvmIh32pTs6u2TiO5yi6TiORM553fhbgfFG/EqWZ+Hr
DzyK9avtsbTGX7WQU7tjSDFvuy4niLvnqW1znT7Zke845L8JMHmXMYhMOVRvcTMitZ/KRy7mPGSJ
dctHOsvExWnVD9zcjWOqoG/L67hefZlGsHspviEOkgdiQx6s7oZJS+Ey0KL6Qygv5x2lGRsekrMT
fXxBMV0xVwYlAnk8d5C4GDMh4C6D+UBf1qA7BotxHjbr72jjodqUiaPhTbdfBCQpmAktGXnirR8F
oAzPwAhisILULi403gzHU8lq34q6T2GLH4opshHzkUjV+Y220xth3FiZp7FG9OIASPgXnDL60+jd
Ltfo6lw8EjN3KmeiU6kwSskpuQB8YADYdHu5PM5KHSej04PWTT88TeJVNEmpQKBpVMVxSKogRkDF
3HPJdyxwfKbmcqCJWewvkntfmpo/ODGX1yg2H71II5qhsP+ma4zHqLOva2oWmy6dJg/FbfabzykV
YewN707Mo10Bj54XhxRP/TQv2n4YialyHfcjGlrCftkE1HO10S3zkkgzD1Kr3tkQgJNp2LkDe32R
cekvqLJTv6XBbPCryA5fRKHZrwTwtkirqKtBSLALqOSH3lcwqFB4ipmheqV5n3pEsnU343SYPrls
0Tcg50gzmwWT6dF7FtlPGQ3XzK12yhAHFAWPlbV84sQgxcKC1UmcEqyL1Nin3UPro5ajjbPDUuvO
qtK55RFswFfhf91kJHAMzXPuaGQtNIgryaFtjwLF9kb01XnGk7WRlGgyQ7bgpQldGItI19Snwyr8
i8UaIOrHViDte9xB8PLbmlY0nb9AOjddRC4sQ3KpkbKcXUY0AptRCha35e/IR3I0KrI4c3S5VHPe
VeawCjJi1TfzSPKSQa4LzP3kG8owqoeWu6LCBVYIeY24Axidz2E8kjonF+IDgG+DN9OrV6FzfnZE
rUIxL/85BCyULlzRlkzXcEzZZ/YVt8nCPDdgA8MmrB9+bCKnXFvOFEdwjRbwUbh+so0O8wsnRbHa
nAI1uJcWlkBQS67thuoqH40ngwRQJ+EKH/yzGsx7k5E1zR5P9Bn6/ezOMkdsZr397Opqx1tlbPRc
8u2n0Z0MekvYD/0sjqZ4UcJ5ZxkEFJqQDX4oD/8UUZKCkumGXJ08U51jnbSc8lrkrnEYWJeGZPde
8CBSgBKQt4nGeRtV1d9kZESeoPzxs+WdCeHrRM10nfxDtfB9iynnla635mjf865Xz4P6MydQRuqx
uzkzI3ABAKfPo3LPFtA5pK32YEXZ55ho46k0HkEGuc8tYwhc7L/N2EFjtFSw6GTzRNaLOZXTyS3x
GCLR4xyzg2jUt2UsQluAnyD+K2Syhllyeq10mAzxukMwiczTi7PvjI/GRJnajgUWFZ1PWBxS562Q
PS4gcsO8mTo9WhdaLWToSneqndRQKKFAKvZGlLdhCtCvrUUWgGPg3dMzQjn6iQwxj8nvSAkOICCJ
4BQ1PDSbuHGpQ/OCFVAHW6lH6UC6NYG/1rzvhvpqwfrYEHnxz52yFbuF1y1zobssDWj7cnlw6vbB
HEaWgQx5esm1n7TlrpPaEHpFDXFojo8VKSb5SAtiMsgB4tNBZI1f9En0W6ca32TmphdDM9Mt3oib
pfYGfM02j8Mpl99m7LVHL/JrtBPTa65PCGtamh7fPQApPDZlf8E9m9Lo9aADGwOJjKje3C6+42b2
A8vV8dh6sFrQ0/JJs2KvrF9Nro/mMj+j7f2HyM/iYGi8sFcT0/rmtWI3ssut9GueFFINDCqFkbx4
M4WDkbOzGxSy78wvP5eBqwgjIFAfxsm1fjaFek7dbNmDFztopo+Z1pjRjQBKB629A0xfH9IGPLDz
5iDsKfEYt1H0ubQ2o+smQbeczgWxiXEYD+5ja5hvRZbKzVhw1eSRtWyXTDCX9bGLpQMRhjFzgTzm
aIhkjWxIWlRN23xNVLEsnj+XYgYQEnbd3C9HXhPB86h1zzkzbmav666ApAaTlYOZ25cYqgryGlKZ
R8/eTmxtMX1pO7tPHsyOf9dayV54T2VgDKjdeOJzUHtbQ3N/wWqd5tTCmTVDZG61hj4cCYHZe3Wg
SlRkmd0me66Xp8qKJWMYNyBkjymQs60N2W0WfpHNKI60MW6I4P2j1OKn0qnfXTjqqwmerS9c8SCa
ASFNdkMcxnL2s0SesPJrzCtnQlzdcVfp3YXtlv7AyBOcVUp7An6rdOLh9ttW2GBpFFEF1CHy0Hnj
tvOaTrdKo9S4bSMusYnlEhhRVLsujztjSFQTTe0FU9mys3Py1b9OCi8Dtw+fZTJEn0ttZj8tVqOz
a331ttrD/yebp7pbXN1CghiqOCdN2YwBKUmkMZb4vSxFLlUTBWwMFkpPZw5GG4CpXKK3WnQm00fG
NjZTW4wIv6Xo9s1c3nqVvKrOttBMeHJbyWs+kDqUAhvTtnp1HlCyBN7SQuVSS7vJiYJnj454hg6E
Ee2vjiE4dDrzgdJrr80QdrhgQX0uyVWUoHvlQjhKxubI/RD+GOI2rE+Tzp61aU4kQCxF+TlIPs08
rr9SncArQ8mw0zPBuma+Dbrx1MTtC6xYxKraeM6Yc0/uCOoIL1yir7Uhp3GxY4VHjco8Dpz5ssUf
99wIbTdF5NYoEEobE77SBmnh8zJPX/OglehXUJJETX9ryvaemtb7EPv7cuFSsXpwYtaIXcowHheo
cmXRzZteODfFiGfDvHFjRqsgiBzrAnxvYI4RORcOSxdrwQwfg3lI0JmJHEb2IiYcoWRV8MfhlPPg
ONW1tk1ITdgWU3EsmUeeEW/9uFPLZ5eoLhgb/MYlAK5y1PydVvxhkMWWsrtmlvjKCzZZhjSqI25a
jMq5wAtW/Yub6kyX+hV5zbXOfPiHFAYmV67rUOR76Z8+8Y9Kvk7TTDBew55ZVFB1K1rzskbatkcf
AYShB2aAxCmIGIEYpfaw6PaXS6FtZzc90fuznvS/ivMw6FX1PVh/PYbawEctBNFY1JxhNEI12TR9
JM8hvAAy4Gvux5CVX7N96OoWLRF0fzmWEx0PQYW6sadjtEPtPuOW29RTs68X3KRZ7v6ZCX3EXMoK
eNGsBacsOOKiA6c6ZV9FRvno6ego3JXr794de3ZOxrPD3JLNObXjNHQ7IMiBwH7/Ysp0QBLj31KW
q5sxZ2iYmfhwwZEzwT+Dbxt2asHT3fhveTn+1fqaqXbmn0f8tmEdgQGlEub0s98U+8djnDGcN+mv
s3gYTtjmQseS78VMCmDtL+920fwx+4knNu7gM/E6ZT1FfhfBDfOtIx+qdsma1WPkQcI0nXVPx9pJ
ouf1pjGMo+IVwwt23Vi9Gn7K/65Vc+BPdyMDndHb8mVImZIrv3xotV1pF8a54ugFFfqKfscPsMnT
0BLR6TbZaS5kfkQ29txlBsNym9cVUQoAC+RTdj/rJ215B1u1CqKDurzpoAp22VinF2gpPio019h6
AvMty52hUbAHwLEFqSKGp7P+yVL/p9hcYtM1txXAgto4mrD7sV0GREmgW43LkjAAOBUdPEN00KuC
IgIulGi7rjWGu6yzJ4PDQg6FySyG6YfT7azCvdHtfaiRuDs8bifcxKcSkh2zaxa3gHfrxqkvRi+f
osQ4qYQRyyIfIzuhsokm0FAGbR7aRD6fmVz6AW8jf2bS01n4ixOS3kXCAxcEeVehVecPOZ133bYE
6ZjadWCQExcEhk+07f5PP/xrSt99GLI0wEv1JJ2OuKVlG2XVc02mAoCSmBPb5xuqIncz+tF1FEQf
1exLx94gNjFhkzGkZ0h4C1MH2wir8SWVPCOjw3ypS46uLdzNtLR7Cl7Sa1cqgJuiws0r68sj7nyL
kov6Fgaf1J0fz7eYY3EIrwRXphd+diiSSN90nSBfDAY1XgD+H6b1dWeqUElSeEZz16besL4ggRjm
/C1SoGlMx80PpYs8RTofVP3NMxN4oiV8KG/pOgbUj0yXZMC2QxwHk6FGnDwykinPRZrlOw4rnRiF
/mDnvfaU1CJ9do2MrFda4wL9+yFy6JlYeZM8CjFZVQV7tISPrOCPO8WRekkm+boUvnHxapf9UFNN
CBnM5Wyt/0FAVHmsI+gTg+1fvXrwr5k5nOoKKk82Lb/YDtNj25TjYZzMvx5l2JnCDeSIRnqXL8hn
ogbTqA8wOmt4114U89RHNmxXwNf2KhIMtdm+5VyLO9nE87lCSHQuHfHeF3m7z8p6uSQ2nvIFvV6Q
FTUTQyu568WfZciRSXtKY2e1bLla/Z3tpOUmhaWMOtJ+mDty7xAp/DjRHRDwZ2/21ckB8C/a/B7r
Pp1N++0NHL+6vnq5R5YFZTahgYm6y5IYDFrz0eLRitygmTQPATJESjKI25ldqZ4D2MyFFcygigKN
KwS++pBeSo+JNkXTMYGxilDBDSO+Bkat9UumMQBlRG6HKa8T/D+/43TmY/jTzRDvy1mxE1TNNq7i
Dh18BcL8FtFsbEvhWSeGUwBdFDxhlX0pg9XWPBozwBznS8GRPqDHVZu5MblXUv0Kn9h9tEfx1KNM
jKseCvWfRHLWSh0u8ejgMWtrzp2xOZGQXW11JMdkTYGHjFHnbeH2OduhLj5tCt004UJGoE+oAQCf
tpqTSxk5O3DOzlYWlTzrjQrwfD4L9CSB0MynyYiIS1GQZo0Uxw2uAyJk5z7dKz+6cCjTUeP9o0lj
1Fk2CPbJTgh6l5+VuKwdW0V7OmT+q98ZxqUV5KkXo7YXHpoS057eJklcSQr7aqPHEBXwhyJ2cuhm
THC+VTZ3j1ZnEhlZQMUldMGsFmObATPcObi5gw46NLsw1OlJHvMb6WlgD39shdrMpH6qaubkPfVh
CJzy2OJICgjDZrZZng0hL6O1LCexztxgo18Mq2QKqpiNrAIvP8rCShCECBmv3EHcXm4NWbCmRJ2X
KX6jafC3SPV8yS0wQPyd09EnRm15ThMGkeZwSGb+8mSwyj3KmAMRmWyEIvXcQZ2C9pegsT6OJtVF
B62J+eF0tBfIsWo4WuzvshkDupiwp1Rmc2+LmYt3KA+l1pIni8FwQ0IZEiC2XbY/veI0Y87j5PGu
BP3GiV/K3QRgWNO7iF4j27WTovWxiNOLObYYeXViF7G83vBJI4zKOSVVd2AMzIRHIcjBLpqhEtIp
xYYS5WiqhU7Rb9vZIqqp+UcwO4ki6y7STIe7r6aSR4U065hkAkdwKnFHEhNk2+TbyuRbJLK8Jtmy
64c5BWJLK5G2dha2vX9c2OceFiuu92k9/W0He9ss5qtu5E8Ze4G9K5j4yYwsSvx1Z6NymON1MQWA
/TfrR2CKNtY23WQeQpQzN3Z2x+9B5lGBAzn6tCfB8O+eaz72k/ySaDGHHzrGyG6f6F8ocO0SDFmF
Dty2eMXMB0IG90s5PWj0xjtjeaQVr8O2cm2EU5yz+pGBK4ohu8n3Y6pfmCSRXWLTqXQL4ZV+e0Ks
bhwX9Z0oFmay4UzpcHXkLlgdyfLS46QO7JyCtFmeTBuSKEs75H4amxkx39jfh7adoumaHmdMllQH
1Ul4xa2DNoFkDtQngRoV3uZZhExhJ04klcPxUXtHxOde+e7FwxkXVgujHjPNflWLqyGyWgUaAi9o
9cuJmR49PtoMXZ9w051SOhqx7s1SvGOVbb0tY3P1vUi/7U2X6Wo8Om+c6/tq0GCJz26yTTFIco2G
U4rOMUnsds8A6NHVxnd43nBdxvGUSuehnbw30IykT8lVl7sglSwzyntbIUOj3Q/bxls93Z9igSXF
LmU3YABjpPJb5mUH3NIUG2UzwZg6ZBfKL44s0NHv1l6+m+fVZjocYo+J+GolSnKPyIymkGHuRL/l
lPyuFfRU0CkiuAZqJRB1RbHcFnNG1T5UMICpk5dFe6hr82NBzO+1/nwYkWvgEWVPxE4fbN2YPYpV
XjSYxvF/1J3HkuxIlmT/pfcogRn4omfhnId78IgNJCg4Jwbg6+cgq0c6K6cnW3o5JSlPMuuxICDX
rqoe9WFzH/Fbk/gMaUfOzsIAl5lQ7UMKha5J9u1FkkRPFgySagzuRFY2B2l6Lwna5WBAhAjyjMnK
1jTsoQtDr0mitkOBCG9Q0zz8uNAjF1aDldybXusGXaRuGBptW8LXLcY7YsT+wTeMe9lG104QP80S
51Xv5Y9nsm4xYBmvZUDHu2E4l9E3Ky6ikXSUhpEKSvKyRf7sq/ZGiYY6lcVwa5OmRIt0pysELP0q
4+SrxRt4+OO/XDxUIKUmA3rIPNMVmL87KtuWI9Zj+n41rtHSeR1J6x0SQkk3iELTzg/VuEjnuwwy
Kk5ohxaBQOP4QNMSVqbWcw+x64fnTkCR7gDTO2F0Z88rTUmM+4sWmtrU+wMoJcr7Go49ja4PWNeo
tyCJQ/EP1XxnwhlPURu/Ny7TDgulPMXj/pPr7bPqMv07cCDzV3p1z6O/mvdqGlV/iA+dwMDbzD+I
6gKQK6XlK7gwiDi7VGPgM0rvyQRlbZVTd3LmHwIZnKOkyY9l3dI0paXGoaEsiXgFQtcUlsfIbY9l
EccL303QZoYHZbZEnkDT4NLNKfWA79lb1LmoVnM3MTudZZ5hkCvczF8485a0TlP2LSPDRWTxUDHO
ZhY967lzLDC5Cvu78Mz83ODLT+cKBgO9CtDt3mlCsVSFoMnNgzLcCPdncuLPwqVmNwdYg6Z87Y0O
p2IAloaE18oV5laLEFajCAkmvYQ4SCyXzgkvm52mNDCNNHKtoNS9VyMmBDvvVjoOLH9gshkHmEt5
gvcmYmF9AQ7XITuHt6BCUak63rWuY6dPej+h0li5xkCJGhbXbN2ZbBLmrSm8dhWlNcItXwtbxkd2
Rv6mtWR531hevIQy333QMrKDUBZd7NF6Gc52YJ6deXwUT2TdHibgYF7PbtMea1gTznNbigmWb3fF
SLWLNfNB+jhFSpuRYqrKp7Yxb6EMMfSEw7au8l2Z8zq0hqXyDEhYZG1CamIWRQreuB66JSWI766I
j7wHFVZO4zlkx7csdUPtqF3LVhwkEOYnTA1yXcsMQwx6Vzm2W8xsHB74YvKYoOLq0vjYvviIF96A
QdTgsWBd5tNCxKW3bLzigD8KMVPq+zhMUSOJMW0GaeB8JbytFe6xoiQhSR4KKfj6M3LmHUuFQWb3
tovRSnEU9kqDLtEIRFXoYObpL4Zm/w54lg1uiASP3y43cHpYwXynBdoZYi3QDc08DYA2FnGf302K
Ag6378trOSbJMu7jr77mClgSMKr2iNuBB5lDIaRTsEOSxteWVla+GQkeiKaHhejPc3c3IuQ1aNs4
S7RLFTX2Hok5pcqBTBcWqMb2mLgLThiFw26kfm4wxr9qOcStaSrrg0QtdOv0UkqB0WU0tWUyU5tT
8waRwsW8hUkyE+ZJlfYBA5x1HLP6K+RWWTHz4sniGekHYcuCZ6aBT7eCNpNV7xCHybjk1qketGsL
87nw6LPVBcp4o658W+8o0f720cZPCHwP3SS9XWMOt2Hgsq0ZCTh8DtrRSIRLBvctLIwv1fGkbutG
v4gehq4aGTg4Q5x5p013R+x+w8rSzNfOHD6qYFZXfDopYvQ8SlTYIxbuG1Oe+xHzL8qvIP37ebYN
eWafiL/Qpq5sD/uSdVTcLytMiU8h1T5p6oJcp64EmYW7CGzo0i+BVMrcW+lqBvuODmcUYxm75Ka9
Tvfwt+jtbQTVspnQY5iDyuEI3o/r0v6AUB5zL7riiQwTERw2JJaOwwzGxGI0jfQWkMZfNS6KwqT0
ra+P5BqRsrq62KSkK8BG4pWvaPng1Yk7p4mwm/kOJ1nDK7FHav4Hp7y+4iU2zY2D4QXsh1gHDcKo
N3U3BlO2EpZirmTDW/Ly8Uu/O/jCw+5Ww0VwGnGkhdlbdWF8daKSvaZoQMJM7YOdLU3diS5FRymh
Xrg5SELn1GftuNRFN+7UhGFcTk6wHyaSfZOpBOt3BokoVLSv2PkxzYyCG4HjK88eDQ2UcDn8yHil
6JyhXlEZi3LS1CqZCuMYhqxdCex093ZsnQTDzyLiUPtkT7Z+tlL9x8alf/AnO17DbH2zOKZcYmZX
ks2Kc0Q9Hkyr5hHVrXybHbL0a5STidrRKjggYxekdzMfoZB1t575/dnNqv5sehWx+W4f70rgp5Rr
V5iswm1YEFtF0+8OtdMC4jP9wzDyyCG04a4gp2KtEYm/bMs82UqP2dxjqbVI6ia96OWbyDvjhGJf
HWhA3Xpd2p+oiw1OdAcc48C7adAqT45obhUW932aCeaDgARaFG45DPDKYQYNcz99q12duyWr70rg
n5rZUm3n9WgESvSnViRvA1G4vfBDfW3AwsSRnQIX7INkpeNsHRwf4pfJZOQXzhEnX89IYyb75Ie9
b4gbtXodszB90M6CRtsD6L2CYyc+DcKgmJRqj57gxLlLJG8jylSaKUvesG5/QG9NT8M4spKiMqid
hLqWqRhgrEf+1qhatO8EEneQEGEKeHuPI70bXQRKv0nrTTMiwKMejgcY/cccBzWp/zjh5Dh4R8Mg
SaTJomfo4DEEl8mjM7Bswap28Q5aZLdsouRSgfs8J462CfASYu0U52L2CfuZU29lN1cTmc8a5XGc
AKKdJ9UhzLr06LfNW9vCEhmoESqQX86aJ3b2KIlhNU9KjmLFY7laOhmdwcPwblX92jEkXtaS2h7f
J23HaXDBapVyEKe8TvUnUyjrXCpxGHlxocYW1wEcpbalor0s1Ss2ao7DdPxWfX4vsol3G1QzlrT4
KRLiAFHIq8HkZENjQtHyJq2Eso4sCxY9KfJ3pZu/nW1BcqsUcwLjVH+x8ZbOy+EjbpQ3AzgsSliw
0Pnihdm4MRuEceny8SqH4GoT/IZ2SnEk07AEfOA2nKjRON7K0n6EGnRpaSwwMoErFQca61p72FNP
UeNOq77thIRwLopvFoOJxorJoqdwoTv1CWtBvkyilQnndCkji92GABbaoWwvY48XbVQh07oGV0ia
MzdgTUsbfCAC7Utv+0vTek+h55abChOySkixQNznhA0F0HcBoKuy4tqR4bXCodoTwqHRxfieLPNO
WtNbT0QvMKJfszRuqlWLsrbfwxTzhTc6jzZhFRibYCB9MuvR5xT6H3WNpoiyVS5qgS+gbT6FSbNx
B+WV4Gzu8bNNqT4no7iFU/E+Yy+0mt1Vk538uudrg1oPxbjdTzS7Fcrek7x9dcfYW9TSSfC8+I8R
SGoipou+S5pViEdwYdrjjeOMa/Un7s+9ToMw6vXKqpGUrPQnbxPo0j22lQp3OjbdVRaNJ7Oi360V
GsVlGikBQ9qsV1T76iqwfvNVIye850O36FT96KLQTLghSxMSjxijA+GXXUJCi5WRgxqDK7rq2jVn
MaiOlsbxtZgGHDFrDIm8L/wIjELFGkLDEhtyNMjRhFaBtF1IhxSoMAFdk/B5qCfSnR1B8jKbcCcQ
zFxonrUp9LmfVpEw8Cj4pTixthBjm8ScMQPug3MYsv1YmVxugkhYbt1gS1xcCyg39SNUq+VWuYb4
QHklSXA7eKTUmlq5uuRvcA9y0u5cOZs4odDonFEB97ybSPzkRqYJydtA3fAwiPB6CzjWtdssuocU
czKBKu9r4NwM3B38RVeFt7b2AIVCF6hovcBf1qacg6UFyKx4ApGSXVkl6S6NaTHUBAsV5cIW66o1
Bq6IsNNWvj9VG4AZv7XOch/ux72MKyYyyMsB4F27x1MgS32eClLBqm8w90w+xHYglGM+4xjqHq1w
xM7PVTKF1I0JW7WPuZp2U9jemCmfO24auI2o577FjJyb6Y6TXbJsqJdcBWylOBXGJXtVWAc1ntOz
qQZyV/rKZFTlLtR3EIE8/HOIE67fDa8c/5ZQfLoPmjtuFRjsLEu8PU3CfF5DRlXnQ4UGe5iMkkAI
tHcMYxjl1k6A45H8gdYvePKREoNmULJLRGnfxVngnvVuOBkxTUI/VZPsWQuSFTTYBVjenRwgH1kZ
siIOwKuDUclsCUGHhfNUaWRBXMel8N186gYcRG0fdgedDMsV8e6qtFEtS3I5qzZv7zU32raGvomy
Sa2n82CxfRmHa3jge7XRyWgU7EDXjiRC3O8to31ohunRZBe3wrj15RmYckT11DekLpTBnkOlD0ND
Y5tXWuuJNznmG+2R51mBohM8G1A0sQHr+N2jKlhlHVm3tlg4uvbrlRz22BR8dHp2DIn8RXl1jSva
Qqvpy3PGrYFjFNJY8quXGY2pfrltauLlukYOEr2s6twjxUnt2YEN7LJT3nWQOt2qDi85/u0wgk7S
+Q5DKDujo3hD0GX2H3pj00+df06SfN1IZKDQMl2W53zAU223p6HfOUl7p0HbeUrbGJR0jkwYJfzm
OJwTozbMAp43DCq4PyEr6PCsQXhXnDK2XcCXGsPRa+aq5CTZ9BJ88A4T2MMd6JSTp+n1wU2zaJ8P
LJ/Myjs7aLs+5zZOTa5+tCxOH04JHznV9T1rxI8qrNfj5FEMPlBoAzCkHVp17oP0URQ+uTxrwCxQ
GOXJTGnJHExA36hv30DPOXoiuUEv+CwTGyWMJt64riT3zazS4ajr7WIVVpzQha6GU4WjjfbObdAY
fJfCTi15urMW7bwEVq610f15aCOzuK9qdceeuHiEVnpHvyZt9f297tr+wWloIAhHGi5ZXVlHr52K
jWsEWMbSYm2PYfYsfPml194xo0b8ycKhZ7jeyF2KeaRKLPJbEbB7htO1G91Z9F+/61BWADNb2b4c
ss0QJ+n8bqY0qE7Be6vgWhp6dKBeV5ymcTxMDd8LyDPWNrI45o3kWamE4Q4LijvPsI900r+yZeh3
QWvSYJAWfPU8ziT9OPFoxRE34yiZ6TtaIMmjsHPAb8F6aBTDrxHrexoB5vJBHp74mE6CZrosIx5I
B0LmaB2YcURMyCEphI6WCgXuUlmBgp0WSq/BY4RusOMDxu9UMzno9EUuVNxbl9GsdwN0s/fJjPY2
4J+6cyZyd854GlpjBwTtC4vE8Fw68a2q7S92krRDpOlLgCy0DGSUHOJG3AYe1kfD0yhNbiHdO8N5
GBp6byfrgdM8piRJU+gQ6j+OyemklQXyVu8ZWPepH2b5R3gCr8KxEdkq4nlBPM59HB0ht6YN9bwK
TV4mfXT2MudZ663wEowXytW3gSjtO85/vOXiYsBPkMYXXja7lOKmbVvq0Obm+RhMj8JOmGE00zUb
ZAMLez2hfrCrKc9Lq2NX9eZV52pfO7njrN3WISgepae+s5J//pBzBkAb19RCOmayxj/1VWPOf7Hj
1FqlyN/Eay1InaTtWyww6z4r0gcZocOV5bGtuhGe3mNCYdU1mn9g2y6zajzZXKM7QlzhuvN93hMU
Rz96LeIvkKJoVRuMjWUCS1r4eXtOGmK7hd1uBlV/S5jNhzq6WJpPrKpqfsK8rQndsKghl2MQqVql
LGe7ul7VyHWPuTmrRoNxqGt6MvJ6GjZwXdpL0gYfFZe8C4/YMA2s2MAcOsp0l8L1n5qY0reGxEBD
YcmC7SWmto6Ho2dsVaO9gD+KYv1N9+oEMX16w9b2Rc4yVyx3jFb3Nr3VYEVhvsw6lvcqbDdN6MeL
RZv35J67Gqq25HbQpxUGL/GDSWbWBI684GfnrzH+ZL3hHI0ooC09sesNneMF2X2jv3oxTYs6oTgz
1OtTGro3jV63k9aF9jZh3cDuublKvGPbLPbufa32TmMgX+YbmtX18Nw1NrZJelcVBOyz5WTVVvVM
x7QfhLr/ZrvBbfKIZaaocmtPlLAeRBqdTR54GbnojnaEk/R0PH16itMeQkvoZmw0AF14chDrJOfN
nhPygWxAMUFAWtyOm/MAQHnRiPhLz9EFG3in3LZHPFPu0TMw4yq9vIoCW26YwYG1iR3Rk62x04aU
Q0sEAUwNkCzq5EnDjckKPP0C1f7gcQDIa3h/rZmsLEGCkTH6afCHaKv51Vdfusle8G2E8who2RT6
IrdtVMzWPTSo9szYXb8B42Ato8aw9m5yMLSdULcwumemoud7ELi6fMc6Ss0+gaFmeRd9yPC3qaYH
UdfXkB1tKeZPPueHsAEUzneSOEvuFe92g12bsuHxaUW1w6rLAm2P47LbFzimnTVTmn81YwxvQE23
kKuxyUSEHHTsAO0o5Ta3v4MQd1M4vRSEWNauDqHdEfoxMHFtNw4xgJD9SdlZJ4IN/pX3ZlYZ6EgZ
Pu42TKHt5yxwHhvIaqwS44sz0XbicHIIKdxiartWwYyyGmcYxUdRo0m0s1M+wnscTBXWbp+bXMjq
6io21CAI1NydEhd06/mhM9NmHs2Sn9FF7O5M6xVxmZGD0i+U7984xF+G+WMVV3LTFYoBbOCT6OPe
41kul4UlV6PNxFmRTuOZjC4Q0Fga3zk5Pe184sBVEuB7/FlbnR6yFGPYrhT3I8z/ZTW4HPB06/Ne
X3c6H0oyQQVhLww0K5qHqsZFDA34Q/UkAU0f7OoSPcdXgE/qEZOzNQCISL2P3gXBM4jgtZnIHama
i7aqnNdMkG70B8qHtOQLWDiez4kyH1AUvdMBRMLxF2tjg1pMSFUM+QMWpLVHBwy8MaR3F64EKAq7
Sakqn6FFY+3/FoFzrUX6iOaCuyl7r5QR4WeECNEJxm2Tw1caOrsecMNyQl9iZFml7LAA+UW/skHk
p3UZWNCKyZylntt8xiUzF7wt+LseUTu7ZVdo3lqf86yfI7EEOopzxFu8dDi5lDyP6hYA3DDhVHep
667mDelofzfZ8EBLDIdPDtVjTeW1Ehpm2+JFCR5xo0O3chCGHwyJ3cBPIwTfBZrm0MKHHXiQPL1I
OC37ccRgkT5Pcqw3Q51t2SImGyvjnJFDgVo0sof0V3GSaWV210oiBA7eUB+FhuQfP2RjfjG98FQE
mOoC6uQ5f/ebLOqfe+C3ouQrj+KejmG899hz2dTGxNOwldAKcDWX136af8sIDdli6iZXydTatpJ4
TUe3UGxuTA4zQdGSEgYJKVgb9532E3bxSQB9BVqsZPbLPXMinA/QLIfowvxx/nsO5x/EyyId6TDd
f//7vzmmTUzDZB3BulmaJMFm/u+fWMYh+aeyDCt32/vGsPYpVhI8Y7legi/ucqohUWYwK+HamwFY
jR6dVNtcc8N+hW7xPTuVl/aABVrV5sFh/sbGvpXlo+HI85Sl5YFo8BkfRLScis8iVG+8Ku+TpIeO
nRU3vW3X0FAYErEy8GbxSvezF0fYnM1/gzEWxv/NcOUTdW2pQ8WWEvD9v36iE89MN/IGd8ukPTPM
wB2WATnE0cKsgx0Ao95rXzf21pUZQbO+1DFqEKDXCgtmQM+1XVvnoGt2KEUonjMI2eMJZrAH40CX
34ocecTwUc5hsrFilCt7Kj/xVaRlAXiFrVXsHtqAhG3NPl8kNPhEQ3E0CvuQttw0dfWQllg+hplG
Qh/wrTfSNxA6r1qq7pSmzZcR6xOUQLIQ/vPEH7lAqD1GEdGQUWHYS8Jq5/kaOQ+h6i1+aau6Y9o4
mMVW6sAVO8O676eEvzw0DprhYcwu5ycMDwwcsEcciOQ5tRjdo+X/HY0d094Jpi51mF5ArUWMnO9G
z3/cOKUFiBFs0cEY3ReCC/CGNkHdFXsT8i1Im1Wt2fvMsYeFE+NfaNL2IW2NPUZPh8UnuRVQWrYR
vjR2e5ni5Bdwzm9exV+lToIw5vY1skYjSzru9QChotK2sMjgU9hciTJO71Jv3DR2/N6WswxLhqqa
NU/VDzsETW+Bms7+Q8onRwAESB9NbwU7jixND7Cr0ggpDP1NRfoLfDwclKxCeK7pX0NTlWs3s5lu
pHkIdf5Gg884Fpu/v+v+gFn/5a7zTN2D18+eyUBN/NeLMcsbkwvShL3r0i8yMVeULDnhhOhsSXC5
E/azIWVk30VT+1tCqsTCeKW7+LJJRFZnd+i+JyeTq9phizxnQH1He+cIRK45/W1E3cyFpy9kr0Gg
2AQ3vGhn13g3ZEyfdQgSKCP4iorMn1CQkdVm5MGQ8lM0FOW6Ma5bLT0Soph2eo1CQV57DkkVz3Yc
8Jfzchgs/9UZukd/jqKUIISXSES8JqBsgmrh06ibgz7D1fwSj7hTZPMXdu9ZwLVN9q2Sz9TNYA6N
tgCYwmD6919h67+43T1LWJ5JVbkFZnhGb//puRblvQ9Ksfa2dfMa9tGLKA+p1h5HG7EtDln9CGH3
mFzSPWxD0Lo06GlJgNgvRp3h0XxTDYdgp8+xPyartu9B74XBl2ex1Ok0FM4ihuFQls9oeqzRhp0T
9V9BxB2aflgNDFERnI2aivWsOZRN+5JnXLmecF5cqXbK5gtDMJiIGFgAS/dxt6SnP96dDP0ERpx0
xRZlz0f7lZaY3ar4PcqZjtyIgj+4RX//xZpLJ/6KRQaVY7s8GMGFEhf/1y9WIEPNFnbmbQdZvI9G
/CWwFQKqfX4fmnmkQDSGDZ6+j8r/dc0BGRskMLDZtU8jwEq3+pe//4Cc/4LTTNen1OeHtdA98ZcP
qIy5Odj5eFsHIxjiTfThpg9pAjHKVKtKqUOua29TD8BzCt197h+6sn6gToIxS2Liwz/P6Z7bYzSM
LyCnMg7ZApTkZTq5TgZuARSu9ygrD+YM5TQlVFPftV4N6B26BrUfdP938hNHinEs7V8ytzjQn0bO
jvfdqms8wSUPE2rMHmXhg8qpCPXPAbpUnmFgqJUHUHHRS9ohzkN7rwKnvk2Nf1YZAE9bQyBXRr3U
vnOXcBbE2ZepGoIzPkFdzMbvIGW0ybyVYaTbjNbt+UFnVFxvvRm9BQNnP0fQcBCOvJT4zkCfe1el
9RCW0+vffx/Mv9LxHR1ty8J3CKYWXqTxl7IFfJkTBHieU1R996tsLOmmAG87sB5rneRUJvdmld6i
KPqCALsf9fwz9pnoU0oYTBVXy2HGKyN6UKg+grDSOAXEEGCjkQucx3HUgYfGuWAoF5u7a9GJZ45z
k8HaGDmJ9ONTbzNOU3nxlaWkP7WquA2sCFZwVdf439ylHVENNt+cMJv4QpTuP58j/1G0ev3nM5k2
GPon/lwO8+f//F+PRcY/f+2T+Zdfco6+eE4Wv+3f/qr/j6ppCFdQIz4/CP7f7TRn+Dz1R/bnZpr/
/G3/UU5j/MM0HAvhzOAxbEsePFCq2n//N0/+gzHMNUzHcVxD6vO49n9KYE1+D4R0/mfolqAM4j9L
YMU/PNpsLE+HN8Xvte3/UTmNMP6CoXfZ7tL9YFByYtp8iPIvbwnoBFrBJrXHpG48l7b+jAV02HuT
2isTspLdUcjqCFGssvuWghrQPtEBkxQOel97BCZNmHVap2HLQ3nojz5azILtwR6o4zsIrXzdjeHL
lMi3qrGcXeZh3BhmmYTQe2KPd9XgtATWpnNsdtkKaMJV0zO8z61HbKmJ5Ib8goFmhcknVmTY/HzQ
90H3Ffv1KbM04FYRh/sA450ilQAnPCktPmi2R/wmEEBR9F7ZDssXIMDKsM9ZGt5kgoOoDVHBDP3L
xnAi6+itxFwFtpKQR9RgvdMhTw2N28IdIq2dATUjXgBaFGKMtg3VsODxeBpMHkr+8DqxbkGCxO6s
Ru7BWkfr1TPypny1152Wf5lTSn7R9dVuctzPyhpOiYcUDTmHPB2jI8zxcqOkyrEIG3d26v84IuRZ
gn4xPiajtGBGeJS/W09xS1Q7lK1Y2g6mFgChLGkA5YPnkyyU+8T4FjofDRLuoqrkOy8nhPuGSd/B
eM0jwyaNuMjQrKiF43yNvA14pHrqwG1lmvPM6yhcgSD/FsTgMHaAirDHgF88XJocN6UACmlWGikA
443Q5ovH2g0sxQwW5IDjq7PhZEfl2PehW+OmbW7Cp/A0bjf2h46FhLWVsR2Z+auC4F1La9hW2fLU
FaNY9lN2ROC7+UMPt7B+CMeMB2HXvkw6ayAzpYK7GWc+xaKfalZZefUVKA++pongU+Nl1UcoOZ5J
LSyvuqBDCMVC1NrlDVDjdxkBfRvYxy9oA3wBbLKCUUU33hSDhuIBC5h/PWitfutr/S6wIhhrg4XR
Dq271dt0NdYlQSsGnCoe7lwPp0uEIJ6myFWcQ0j/TWaxGqlrg82YR0hv3klABFiUBpkXCeoihLvu
WOY9Vuwv0qfa1ojlBRMW5mW/PsbcNhE7722MKcR1mouoc48CAigGoKVRZ7UnI8Rd6If1b25U5Sqy
QH+piN7x4ZLnjVwHxUOmgs3YN7eUNwgZEMdrX71GgnOkitZxFBcQ5iTLpppxKrDnVLfAgCoPoZgh
T94SrOTMAQZNCtlzSKoWvYae8QwrUBqymYuvjfuq9dNK1vnOENFrFBHsrVH9NjTI4BrgzST6mLpN
DwlCK0qM9eNKmTl7WMrnlV9+dHlx9r3QXTgyfaqc4FIkXBqVYE1bQN2KazT9fmgcOlCYyC2fLsWc
jD/rqUXhBnvWI4fEH57G7Dcak29l+p/pVN5RX/eDoeuhs/oH5IB+kTu0QrqEmmaq/aLT+13CdIyl
aqJaMa+WZg/GNXgwTFPtkeJZhJjxAGQCBEk43MjasjrxowOEtTnZEaxI9yxCbYo3sGFWSJ0UfxYR
cHtWQQlgJPVbtX6+jiZFDIyqEQzs3a535Q46VX1faDB+Un0XUh6/ivxq2E3mD8dKdqaAQiD+X7S6
P+kkkPE8w67twgoWDMaDyovfysD65a2/nqqzqvPyc9pMLZKJB/LbKcxNKKhByo5aCDUPduVTZ/GV
1wuAFF6YGdsYmw6Vk0+xGd/bxEXXvVadxwpBKAGZ2yGlyvFZtebHlLzNaIzRqFNY7xxy0X4tMd3P
d93Es52tDSiLUcKB9XIsEACT37Wqv8+cVCcsVsULE/eS6igHBaIrusyGxElBTUE5LozGKl+2o78v
8gjUNQZNzp45QKhDTxd0Arbe5bhvOrpYShCsODNIJ6tfNQXrNpVi6xfldJUwCdlmojKKGkC8j1PC
wS8wtglmzJkt1g3x2lZ1t7Id/xsydrcaQmLYgfkYOLyjtKZj0qW+Qys9WgEifEth+I754CMU3QUT
arhl6Tcv0JNtxZa/VHa6Z1F+8djA47FmSRBbNEBLvk0jxSJLj4EU9WXfsplk5Z42G1mUjygzG6fy
b+nk8lDyqns7EpKtXPVqTmpFfOdHqT7ZunZ/oWj6g2RKRZk0CN4ZxJM3A20NXfXojaral7Z2V3TJ
zQrD375jaHbDgxq9biVcFrWVCfRR1wjPmDhuj7NuR+eEsyF41S6csl+MsWnN4tKLMzp7sLX5El4G
6752mtwVl/gP1TASJw3LeERrDButvUzq4OYWCgdRJ3HGpM7WBefPgL5xIkWGMX9GdOQsQi6IpQDp
PxIaFpZk2+J5kssWcutEGM9SaciOUjc32CUwl0nLuKT5Pi0m656keXNOhftcetZV71PxQCqdOb7q
p01Pp9mBiYhUaVJ9mnpNXMABfum5YM5Te52RH1yEIefKEpO2a/a8wW1Fk7k2ZYcAGjMPe6EOg40X
I9b0bWnQjFRLEwsvUdslGvFwhsVqjkreayBzl3ro3xnuRL8c/nRz6YLAyrTpGoMVoC32sTLHL8Mf
sYnMBRTGkF/sBCF/qK1sE4ZhtB5oYA5+RY9pz+Xk0uSEa8u+5Nei3pR4X3fEgOL1qG5276RfqARy
UVlyM6mkIx+buqQu/J4xQaSnahb2/vi3eJLRvuWBiu6+78AavBCMrDd60YqNrBjN8rZ6dPsUtz0A
6J2jeCN6DXtYEhMEgkuY9KQs2N/E6uKxwj/VNXb6kl0MqBJt2BddePSLaDhUhB6tivUsB8V9i1l8
xcsjJcGbUYSkaPvConSx/Es3NgBTgsFbu5WUVLNnAK/U+Ma1BvK+MZynVhsfowYGvJB1v9OYEjBZ
deinr5PTRWen1WGxuVl0SK6DLVGWPCjE2STbE1LwzR67epcnfv6Qm+yszGoANRhysMll91jh+9l2
pIZXRpJCsfONTWOSPkYyInTTVdHNkPsa7eX4xw9WYxq7PsOyFLcOpzCrMFaSx0tdjcdK1A7szEVY
N7c659DrNWO3ql5UX9Tbka6j8NkuWLVNyqkWXdk88rsHlqNnFRurzA3wW8r6gGRp7oCFYrAd2KT1
lrrQ1gUXeIqYbNgEgcx/NChw3mZZ/mOZFotvE4qX5TfQHzSoEdQubql++kWjc7FFcWmWFc0E3Csb
mpE+9OkHZKG1LU3tvU848rosAmnqHQjeNLlJFb1c2ql8DaO03RtzLs+2HyMRP9Lbu415FpIZy7dJ
Sj2wRjcab0O2X6QoMMQ4n03k4I03SHNgzupOnet0aJU4SItIw1T2a3fBuc8kDly2WL1hv1cA/wyM
OG1TxGtXRL9AHzBRwgaQhN2XRpV0aynGk+V1Rxb0V4WhGHiDHa4LOp/U0GxbSbxX482bYXb2Io/X
Qhs9V7qPnkaoSk4oyd3MijSZwCFsQhH3Mvyg5tYNC1iS/HrBgbr32GlSiQafNf3l0MK0bwJiEtMO
b/rNT3LCJ8OpwF2rUxe9aIV6KovhGRvv2R/jbmfRiWGAQM+ECE8EonfSxTGdCp3UGwFlXM7g3jgD
gYOY3JNSF6P0+2OG+Qln1S7pxGMTecRtnKFfgPRBGoTwapnftZg2rDl3OlFiC5lhqf43e+exZLlx
dttXUWgOBhIJkxhocI835X3VBFGmCx5IePP0d6HJq9ui9P8KzTUQgyLZZc7ByfzM3ms3dD0uwcSe
l1+02Ce85Ap78nEYSFa3dHrfW0SJOMnNxDer/eg1ABmG558Lsq2ew7F5qzihVtY5DsCS2diGNibL
piyYznkF6EDO6ROCh308F2+V9i4ZW+yAU73ZztIVjPUDBmA2enV0ILP40zW6fi0L47FCwev20dmu
YwaoafrEaftQC+oslKHcGbl8xrpGard3Y2oSKhKPmfpc4Ekx7isTm5OHMDJwEJlltTa3ubwZJHk9
QLzvlCpe6nZEuJifC9s8tE0+71l4XPSmC78jQF1OJU5rHAOUT4hr9/uHqWme3dT6xEL5owVcNse+
syJ9S4Cvx2WnjGCT5pN/7BhH4x7LSdeKNqVXnIxywOLeEsOQsJ3UuusP8+A+xnTy7BkCyCySuLaR
ZdOGIuiBkAdWSRWwN51/Fnm5D03wYHNHqAwG9yqaWNMNM41dXHBwNYeqnm/mUKwT6T70Ntqu1ngd
BeQXRscb0Uc5rID+qEseWGETtR3Dzu3m9GtOkVVCRDpToT+knJzQ9sC9kT17hTN6PU3WSxk+kkad
NNNjSUoLej7vBifmzSCwbTjOZyTKH7bNewhybD/mFIjREtdl1yc/xPPj5CkyDl1eGswwcT54B3NZ
tyDWpJArDYTETW31G59r34HSu+LB5giHFeZnzSvAZ7bsWQo/uG+XFjePdpVldms84h8KbNfKBPto
GReoDU+keu3omYtFwLYTHAZ9iRvWuu3t5Kg69hlZkXw24dIUyPmlB2QGuW1hNQSIL0FMldDaQk+e
+RxSIIv609MI2fo+3HpNDVaKcLigfHGogXAXXQgth3VSDjeT5ZWXthkcfWxvTF6xN808GGXg4ubH
egdLbHoQEXWUM1qsOVmuxdepZuvCwp1Xkv4/S3o+LKm6sKFWXoKnvE+yzF3ZtuZEM8sDB2NztnDU
Qr7F5RS0Z7q241zw8rKKRwKhip309HWdkU/uRMzn3epojEsRm8Dx8BCHViq4FnAYtmzyXcm7lU3A
ZIA+fCA7yhC4JrwjE0v5aJJHYb30GTqlJIqPYWi9V5wYPshz/CEwKFW3E1MR7r2KotJBXuLzs3ZV
8phHExDApxxt4i4QdbuLcu+K6eNr2oxXrqounLD7YdXWbVxP9jbELyVjKa8AJG0HaGV7ItroLLJk
H4X4D+NacFo1D1xQ1FPskgPuQAsrHugI9yri90gGiPTpAAAW/cjOsIJ27aviCyTKY08+e442qlEs
u9yo15vLJSgm8cRZh16zqazgw0ULQh9ILpDu5yMROuR3dOOWm+OHSryjj7AFWDCyYtcuyf5KWk7b
hm3JFL4gxWKG7c4bbdbvPBzRjIcBWSsmHZWbdGzo/skM8pP8R+n5l4shYTf4rCkAggXmBSQntQb5
aG4myAJA9THQyIgAJfxAAOGv26r4YjgT8tDRa5W+eImMZJsj5gfThhSkoZF0q7eO+Rg072GHtJuW
IY+eoh4bdRlNA2BAeUxaOsPAN1lR1QaaVGAA0hteQzVdz256ucxct1X6nbG3HXHrcGGDNcnZsQFN
st5YFKTrgh5gY1nWbZa4bIa6lmrciCD3Bx991eXbFC52X8sDy7/0v/Nb9OtxOz1M+sff/vr+lYMQ
jhu21Z/tr4NYC64uI9X/eXh70311n9GPup7+xR/7fXirmNFyYtqmbToWJrNlevr79NZzCAmXpucw
2XWs3//NH9Nb4f5GpijqXNx8hH/TYPx9eivM35Sl2MkxcLU8R/riP5ne/lMIsys9xdTWY1Ft8rfL
CumXBZ+jiSzrdMceQDmvAYbHRuH8DIGY0cX3C98QrgKuvwtInZ+/vFJ/7AT+UnT5TRkXbfO3vy7b
p3/Y3v7pW/9pamwlC0jVbNDe2ylcigiVM0CAg06Dj4F5zu+PMPuD8Ef5L76bXL7cr9/Os0xi7MgQ
d0zXti1rGWL/8ptCy00Q0xTTrjdyMgQ13kIRymum2q+xF17WBNStRmUhjWn0CxGlyd6EIWDIElp3
1mG+xHBRNkayTrXpbHq3exGdeI2Nlyq6tufwKZ7jS47jqfUunWRcyw6fLBMPOKFPbJgu5GzcVEOL
pAEqYZmcBVuy7f/+grLY+6ff0feFWvLmeaB46pZ3+5ff0UIX6rl9BS5z2s42EU4phTj+hrS7sTt0
+2WLPSicw8dK4OAz2tlZD3oCO0HJLyL94rZOfRxAJmYGQ8WS7GA7cNDNV1Dchu4jg5LN6ULn+hbw
R6P+NI1onZSVfBg2oWDS3qN+/nAllpQiCR5wpCwgyeMQAlO38gG9meL+Cx0yIk3lnfKo6I+FHYJp
nqoj/zg/hIvfeCwVkb8qe2i4etegX5BzfJdcjVPPVDAJYROSLkn3HHhESKlpbzvweeAeGjCFmEIt
8swtlIoN62u0xT7oG/sU3AgoFo7odjYk2wQ9cglg1WkOdvXVCID6GD+McfXWAxY7i7A5lDj6Vjas
1oM/Q41hbH5CDdUchU6Pcb4QnLnUrMgt9g3rXXzTvEpjIZ/sWsg9wsrjQK97Tb9/29j9UzJ12LKd
6G6KCoAZqfiy+lldIfZlh53SvAIYvcc+sbfxyvKpgBTLbJ++BaVjSJIrL6GLh1ZjxmP8GHUoW+sf
OXquTdqiD5xqj4W3j91tdASwo0fTA/2Bejlcs3nYoxfyT70CVNbqkYBQhXCWfcZ4FbsEvJo+a5MS
yqFLZaEit8L9GLdk8oL7MW0w9B1cl7CIy2ubabSJzxRRQMYctU6OiC/fxjTw4fyE6DV9K7/UrX3b
1U65JWilO/jplddXwZGbzY3J18nB020HNo6bXljTmSnAvamaZud0NBWOQ/Ms+lSjH0Jz2vFjmuR3
2T2vWYlqYqNwBbAnyY1dHCdfakTzkScIMc3JaNeN81KVDMytSvSrk+2KW8AA140VAcln9T5FpzIK
9pnMdzGTsKilCQ/zTTsIwEzZTi4FN6jGfZ49ikbhUU6C+DDkAWTKvKnwIJJM0ZUPXsaz/r9/cn/q
w349nJRj2qzkJDoLDyLUsuH79YPrh8AUdTuJbZL6F1YRtqeRVGHoUcvf/v4XUFEg+Lo3z4RBUPTQ
H7DdXMH71ft+XM6mFICUHN/i2BovhtGxti6a3aMXg/UL7VRtM3q6k1YAGNicnHnB5EF5KGvRV859
gBUWivxak3V45sl8R4PtXGZWdqGTp9h6FY2D4JkBxDpy1VcZdNj7UocgFY9+pKnIjK2HolpFQ5xB
tPAILy6D30Pm/7tE/jdFCNtgLnrp/fJIbd7b97/8XsFcvedUMJfvRay7+tci5P//sT+WyDYlBepE
FrTcf44UlBR/3yL7vuv5juvYtLjK4+n7f1tk5zfXX1bYwhaWdNjt/r0OseRvSromqGrJV6Qa+Y+2
yOyM//HuUqZLIeR4lD0+VY36Kfb65e5yqqbQhpn6h05xZ4FiVuvEjq3VANcUh3Gz6Zj+rAp0Roi2
3X3vjC3z2ESyqbU3MqARS+qt50LyFQ1QYfDHm3C2nXXNCA4kMY6nTApFkMtzYGhQvx0eLA7AyDCg
6AgielgxraYpGbbNEkNe2SkpqEg9N7IH2zJn9qaYkaaHA2Q7eDmnyP4aIRVte3jqu+TFn7Vxwvps
nGShLkqme4dAZje17hVTpqcm6e6SeHZQqIGVzeftPIB7Sjoz2aBUxIbLeGYOAr1hWX2MkUXe9Zxi
ezMLYVvZpFwnWXOTvM6SBIVZhWqlG/UetDHwjNJ8lG1zXcTvXhEZ13mKJUkDfGkEyFSrbMS9Uz2I
Qlw6Or7lIMUzENcXMzkHkcadPOGT3FCmrpH9EVzYB9kG6O13Cnp17YK42wD7Yn3RgevPO4FreMpD
Fk+RuVAF7po6irG3m0+uYbMykm34ItHj4f0MuujGmqp875cD2dQ5YrrMTY8ugZyHSsIDGKzXhSl7
43QMKirNSnEa690Qk1zbqU7tI8jDuwVTslxQ3m6+yHtaxhbXInhY74yX0zP8Bx8s00qG4LTnqXyI
DA85mtc4TPKWCpaI2ijHN9XrGgN3VL/mPu5Wq8THHms5wXd2fDTYqGRcBckzGI0daSztxoGpSl3j
K6AqkpWpUN4OLu9zFi4uSFaeNwaqPHqzlBzYCOIISSyfKQRY0nvK4MJPlUA/zbiw9iKXCaBmKoFJ
sS0lPIFW3wtuts3UQPdCVNUcYoo1oqWKG39xIRnSuh/HvjyU6RiuhkfWntaZFoFpZxddR4mPc4t8
6Ahiy4qhLYb6GN9hQDuNHo473DmFS36VzhbV0CCXhW62ETmpTvCW9jHullXDitPxSOhLUnyBSUkm
uNvsnVDxxVqv2zLqpxrXxsDPAB1ucLtz5xBEpG24J/Tw65liaotDWmI4One+Sm9y3/5Qw/RkiJb4
qECXe941lji8KjxjXEI+SwAgCEl67XTPWYKDTg3d9VwXFMsIDhaI/wqK9hauLQD8Nj056bKXJlgm
BIZ+bqDQrLPl/wJP6Ng62K+e4WXbcgrEsTGvYaIv9w+rND2xSfEH5ylodtDGCY2IfBKnEiIRlFN2
q5pfcZtmJlPnoCeQLcauhQ8wXGfRyEZYKfZ6Fp42sLQw+NTBybMN5mj4EaWRnof2orL6c9YR+2W1
+KSCB2GTulIjpIjmFp+rd0bRTJTCLST/cM2Cjsmfpho2yQwdO5kAJhufAnT5WIcu3NG9KnX7nBHE
kDBBPSZ5caHS8sFMPUZKvkGKZxHtTPGjsp0NhHvkGnWOBAFxz5EkOkBObBpC17kDHogUf76O/WQ6
FX3bbFJF9ooogrOGeLPxEY7f+6zZWsf/DAKAdQPF9nUSNnoNjRHzrp94Tz4EKRWFl/mSQ+iagurN
6SeUNKXcwQ9tDsr0+lMUTP3JsSYctqDqulgumNhpY0L2OFvRYJztjuwakZvuoSyi/BGcD/PRAXgi
yoaO1ymNL8qkfTe82Ns5Gbtoim0P11tEWhSv8ozVPoi3ddrC7skz65S5lnWybCxPINKbq3Juck4b
m6dqG9XFiWOIUaJy1iXD9lrxyKU1Ag9WKAdCagTY9nvBp9FNksuqih7TDDq2as5RR8SIkc/nmuwv
DMzUkuSf+AjtmNLidAWNT0mNYC4VFKTFO5Mc2MWxr/Z+rV4rY2yPsW0QNy4AFFTVOEF8r9BRdMH3
ZJqnOrdweiZ4aKE9rRBqZp9gcQ6aMzyQFmZZJ0z5luoTFQtI8NHEAZqyndDuD40EfhVlBn4ll7fV
rAHou0OwHWjhQX3aSBaxYbKB0dA1dPA86dg71hnDtXKQwTNJTEzCho3RhPLS1W8iT4PLesJxa40w
x4a4+Ewis/xWCSE4/ddk9d6dzxGwnQVBfv3IyZHUhKQS35HtyR/O9k6Wga5S5aOXtGJrafK0agu3
ftNSABooLDZ1mJ/RV/JKST7NZsLdYs+VvAfpsQ6YCDIa7clWay1umTCodkog67cHFZwNbBubtCZP
qotqZqK5eIDEv2yclrj2tjsZ2gaT0gNTMvWQMNgzcU4rvM+k65LfLY45KMlV56X+upndm6xRdHhh
feB+hmxG/BzwHWtVe0g5LC9kXO92r3np/cge6aR5hlBqWdL9GjID/lU7ryOl8lPhka+Jmx3m4DYi
tW8RL0BcCS4Ra78laJVNWIZpD1rQd0ksijBpFXg+XDcRzD7taGuZxkfEG1SNfBYib7hIl0VKFIub
sXEl+8Sb0hx3pjogMeMsDK9rI+IRzLJtD3nLrDJou8bz8hY7soYBxPum7YdCc9F6EaQ6SZaG1QG6
B58uG5jH8eWs82PbXjg9AZaVg86rnEEcOQKoSfWeAX6Cm7Uz4vLLqJ3bhdnruHxWdFwzLdXitSWF
hdDkrTEaqE5NsHZyXCy+C+kmbPpx7aix2GGwuyJcHJZ1AM4yNaIfJmTXsWle6hrIJhuS1Uyrw/HT
4+QdG3hVjGUueuqflWLWs/PBTOia5f3YvnCpf7ZhhTMN/io5jNkVdIl8B7+e2znpuLqT5oJU5D1W
wO/CkV8ZKqukt5qNRTJ3GGFFw9Md1XAuJSQTlYTnEAQherILwapjV1NqoH9S6DdssNGJcWkD513r
n6Z6AMd5cWuH1pZps3kZee01ug+coXA7M7N/D0wQZ16zuBoncghNRmNdHx2y5aLNi/qSFnNYV8C0
O/PGTRAdJyV5aBUUStlHN3N5xqSEcMV276yMQC4/wuQf8lo6CZc5T+tnkCKzbkaPrx12my4rNdUn
AwzX8o6y8qDg1t6udPqPGCaQzGA+8V5t0t7e6Vk/9ItED99Dv1Xq0siNE27vban7DzcjjJuoBrgB
hOvoq1yxuWMyFrMdhmmZjgdbV0+FNimh+Qq4dNjrF7DsmQOZWERunEqfO8EnVQiqQzGyF2udm7kH
omMiOlu5JFojUCgXpUK9aBa8RXa9qBiS8JtyT1QezsJF5eAseodZZld54/DfWhR+bjx8tjpi2Uyh
saglPLi5PGr5iX8NRjJR10lH5kxopdadFsdiUV34i/6iogralIsmQy/qjDYu9s4YDCcI5iMLLDQc
8aLm8BZdh7koPEKkHtmi+ZiG2t0OYervIASHpOKsZmuuPpB6AvlGMxIu6pFx0ZGwBBL3JdISOF9P
xaI1Ib/TuUOY7WepfZXMYXMdCw/lVDZ9E7+OdEeqEJVXd27JXmGZZGzAqH1Uc38WgqKglwYI+mji
Qzt4q6589gmwPTnu1kPAjVShMkFF+HckBi2CBgLg/Lh6oWgG+uE193YAkqaLnEMpsuA6nXp7U7fX
nkCGVYzqlnp0b/7cRiR5vbJIKfKn5mIQ0GyXwQm+4+E0CyAnKmH0afElijz/0dlGu5vyrbZamC8+
qNqfdXE6vptdu2JaPGwrn6hnJUucrFX8xU9xXUPDdkj+wpQ/gFlRTAu62b9O4+6rteutIeQtIVEQ
YZ2AAB5aiDHrkg60BOi9ykHg68HMybl19kAvVqZKHDhpFXRZC6uAKEvCCmH7rithP0/0Jj1BT27k
7Y1UVRs3Dd5daAh1ix8yauLnMYyDK1b4BBxWKEvA3sD+vRRQ2kg4ksFaZZg94aNTRhY9+tWBbHls
+ty5qf3ObOJY2/Vt7MevVR9fI2+G+JBBGJD5hT0qqAJhd0HY0inOSBwYczQeZscmpywk4CpCtdR8
nMPpy+grFqSBdS+jAZM3US7g1yEZVdY7/3vOa72fWu4T2isODBnfFXrkfNha9BeQugqsz7A4vZTQ
ph4QSxLkh59TgP/OTP79zMQUrsuM/3/e3fyfuiveP6P37C839fvXjyb60/Tkjy/wx/TE+22ZqSOZ
l5YDem5R2v8xPRFscRi1I6zC0/kPwxP/Ny4A4BuOLVAm+B4jnKbs2uhvf7Xc31zbl47y+KtabCH/
yRIH9cE/DE9A5zCAgQ4iXZ8Jh+lafxr8k57RMaYZOopBmzypyswqnuFkTDCSGly4xGAMqwjDSbky
3GE8gUdVxBJBULzo+IVBeAJt2NmDaFDce/VNxxz0qeZi6CHPwK5oUpNhtB87tK3GRFT6usk8iyDR
TgPjDYIlT8uJI/GSdhIdoY7kYJ2gvDBRAIzWEva0oCQAKcSIRUpnRrAeysS/QrHWAqMFUrgH1w2T
LZ6My0IFwX0py4EqckobFM5VdYPimwl3H7nJTSRc9GIwrCgpmQR/pX5lweweWobRcQt1sh0MBAeJ
y08ZYQBKkpgtf9x12RrKY/Nala55E9uKYg3pc/04jeHwI/VgmEDJHPIvxj8cI4NMgusxN+Qrl3X0
nsfY3osOWliOuAQO2uQsvG6aIx9Umw8fXML02zUwIr8ZuXYcnlA9m02f1UwwRGhPtyPro2c/8+yn
wq7666qJwUwNVkCSJS/YMfZDtFwp/lRM+GV7b9cGm2LB9P/oouZaIy8AbOBV7WtvifgBaIL1NAdJ
8FSRpAmauy1QYqfu0D/kXiwOA33njRcJ0MZoIYmlwIVwVnqMXhPFJGSXty5D/YR6Towd8loiFLo7
nRn2pU4JnnGkKY7RaKkbhw0L3XnVe2hipqx2sH7ysyPfzM3vKDbLeVuFChW9bRv2XREFdrbvOPUQ
q6QGMlgfPh9EB9gNaeXPNzoBBg7iqei46TUFTMGt8VyLMbtwlJOTraTd+LVm2q+QqCZhvJEFs3OG
aAhrVxmsLbkRQ0gyVDEjMyAQLkCYIjC/38sZxi7ew3IkPQ6cIRdUM+rT7A5ZeyVjxlc4ArRZolDu
bBZdtjbNLTgeoH2R8ogASLwxQNprSDP7zkLWxceqaRzzGgLsoNNtNbOV3yWZF6kHo5uS+ykGZzjC
M1wbMfb3esSOMmrXoyEM8vdoHpH5yHRsPnIv6sV16KkQWa1AKmB3JNuCQqkovkv5LXzurG4gvKIB
Froul0bB0Cgv6grxb9A1ZJIHdrdv4opC1gntleuF8Y50INwIoTMinsHv629QeU4IhkmvXA2jT/Fh
uUl9xnisfqQwIqk5w+Yu5Q2nhCYdmCewO/bJLI7kg2ARyKU2jmnn1Rs7rdXZyDXEpiyOt30N+kuG
ZOXNOPYvlV0isurz6qIOebpnnCWfbeBC/LWL/DlunQKUspmgNPebO6dvwusS58pWKxU+ECdavEdB
TdIeOUTvw+CUL1GdXZdyxOYAf2Y4OfkiwFCZf1FWocttifokyjy5C6egg2IPFL4pmjdoH8AQo9ys
3uoonDd53/RfplNPhG3VwAgCCqASsx8KpKSBdU+QxK40PB5UacrrKjYCdCJS7T0cSAwMZ9PYhFOi
3mJP1t/Y4pKvDsPNd43EaNi09YS9OVE6e+mNDvgSWIljabr6I0b7vIvbKIT9lxfPQ233RCZIj1is
tP8GrTdwKo/EuiL/vTV88klD+GOERJA+XUxOpTC0spkJQU7gmQKGGuQmh2TflCRgBzWCJrsIN2TM
wDxzZWo88g2x++eeuALw3m4bwkcQ6yP/qkZrPJqdqhAwI3KNxOBvW2HHwO9lcOpnHCtlbbJQUlHy
1XfJtDOdxECBTLj8VTBZ9iZjrHSwvdJ5BZhpPlZk295qdG0mZ3w1cAh78akK5vloGnZ6ASxsYcBa
pBiqrLjPlKP+PXGAS/KXvf0/XW3yT8QBc866VGald/S6EFVx0Yb+ibo0vELzCA0eLKODQzRfWmYQ
euOjH0mAxVmWg3oMmGYbvN1twH9S4HhdF0NikLWZe+3JYd5VIFpMs1uYm761h1WZemudkbNKdl68
S2cbvTOlMoMBz7wkQSRctZEhAJja2C55WcI3NEMUuyAtyHUzdH6LsnZ6Iidl3jd6LK8GORA5Hzs+
2KCsLs8OkqIbHKLmWeaJe68iGg5ASRMBDbBJ4bQUZExbNPSRI42PTPcd054pwyJshTGb+aHB2486
e86teqvSqvUAHBtVBZ0ImBhRnWFBpHXUl5qJNu5csaFkTa87zqnwEnLVvERFaLf40lCMPGLgW7Oe
WlLKI2N6o78E/DLOZUdu7FQuAKPRJPM5MsPmmMJ8bMpVRKaCt4m91kkPEVxHay3jgk5wqCrFGT2T
PMI8zsT/NQJZgWJ2NFvD4HdIcmcrqC8+bAqHnWlJwKwJ63mvdkAzdtjfwEjxkuhlhGgaRXebF2Z5
tt3K/PDcJAZlN6eXQ29Pe9/OvYfBDfRZV6LaNxZebwbD+Pld4DAs2tGmsW76MhqDHIkp0kdD2T4E
ODM92zOXyNgvs3ujvgoM0pZ404O1cMSwq0rxDa7RekZ2O50NwM+X9c+LCn0+ZcRye+XLPabtzOr2
XMqRwgwtYECj6nZIUVtuQW5oGJ7+bIlv/fOezKqQfUT28/40hzQkhIdGpAGWI0DoTZ13dGp/NNa/
1LL/Qu+CtuhPHxxfCLZozMLYzoHq+GlX/2WhVpZ1BY3RjI7AVoHzBmLIQXfGZAY0UEUfh7K1txrd
cLpJhxK1oReKlwJZ8kNRGdO2jjLxJcg/SNakX/VcLShmCIFbYAZYrwPCecRAthJ2NWR5gzkArIu8
QNHcdHEOlElhP2S1o4br0c54lsp0Hp6Ye6V3GP5qTZE4JGV4oeNZXc6k/dy0lYOEgVO4ZngoZbsW
kV+PO3hVhlxDWOGOw5XiA57xMYEz+pgOSdbGJEkmTD218eXgcIZRQ1M9SxAWDjliJ3/C3a4s9JWc
IeE69IP2idliKFa2OVsnEgcSJMr4TIKeD3Ih8MmX9qz5OPrzdFBubWAU6AXOUNYZBVNcK5yldxmC
yDsQnJaBASlmcrYayz7Cx6sQCmcGQQua/Z8RWcEZ3KS8oa+NTy2fq1U1sKgiCgD5gnZWoVcRHNB1
iIYhRTgXMR3jDWEd7mNhaLnpJYLIKvTizVAOZA6aU8tQ0Z1gN6FG5cO8lME6lzDV+O5zTD2eKh80
XJ71bzLkC8IScaNNS5TwXWdn6iHnI3YwzIDXz0bhMYnJIuoX2/ypqlVw0SSTC9CtdW96Txrvg1W5
T1FWFlfDQCwo9Mnpljiv+ptOA8eTnbEGtRikfdmocWHgFvDhi69ssvVLZrtMloCU+DafV+h8zKt6
C96jaDia2iC353uwxHF/NS1H2SAsnHCm2edv2ukEeWMdEQagfBUTPhlrQgujueDbecvRaozh/M6H
NfbYAVQy2EF+IvxkItE+Q4yznOXucqzbP094/fOwNwRa3CYz0jt0ClwEPGBcCv7PCyL9eVmonxdH
VU7jIw4ErhNteRBOwct2FSubKbzKl7sHewPXUGqr4LbQ9fxim8L+wctMuk/StNZqksy7pSagBjsI
mIsyt5wbhgdBdRwVRMDt0OGCcp0kvZxDBkpR4HZ3oKb8l66R4sGVZXLqOnu+JMEHBYg064LkJWaq
Va6ms+C4X6sqRmY/25l5ctXQnzkUYYZBQ8aIIXCb2kzt9lkpYdvoaRgObeaWZ5HjCHMi2ycgzdY+
9P5qRI8tgl3PfJewq65BEj04IKLTdBrfajnVpOLSG0TYklT+bmhEH8WUu/4qi8jORdEFHQSBW4xO
Ksl9XFy5NaC8cds4uYtF4L/rphrZjo3FRUIJwsFbWKj8ELU7YCf9LIYhMllr+PJ4Dh3YSjAQnIyJ
kzMRd1vbbgQ3Lo4b+2CP7fRmKtJ8B5MHfmUUgUNPYrbRnWEn1aXdeSw7XJl8JZYmat5sG/UsCmaZ
q1lHyn/wXDMCJooqjWEMXxk3bF27q9YzrVfFquhej2b9aNa2E+1IFyPlNynrAqsfe8JVnFfZt8Ad
+WpO/ZhtgFXgK+5wTNFhys6ctyPTpw/w5AQClq3nv6E5cD6JOm5m9oXaKc4YfWK9M0AykpyFM+nV
k03HUVCzsD7oqMOY00K1J47QeCwaJ7pp3UJ90Mi09wq+NGtOLx2JRyRK3dpWS6sc+yaf3dSPwmGd
h3Mw7bq8MskQQBW/jvuGuX0FEHkzeo3/ykLH+G4BciYEw8F258CeIPNR/vaX1Vx0r3Mk5UdoNBPK
HWae/qloBsZVfKKA9kYA9NPG1/YqysOfcTpisfrpEFin0aegePNYfTrZIIhKKwhFJz+hvxO1iK7Z
hE9MDI0G8FnKevTc1Il/TdqLf1dHFmiwuW4STA8AzwtWMHJbY0Qn3CLL/XibqxbGKt1F8l7bxCEt
HPABhrnD9xkFtxYHNr4ql8eTRCigiUgtZJeTNeFl4P5lkraYUCa3wJhudt3ajvOYAd6c18WW2CDb
xso7EeHKWzMeqD7yAjxdB2AyaIu3tCqd/BCTqjbvK7ekOxxG/skqnruJaFNDylfl6vlVj1bz0lWy
+R7xheQbo/XIYWOhHz6J0XSBymVVUmyCDsL1RdN1hr+O57DizqwTVt8Q0eLgEpquJTd+x0CRhDaF
rsuP6utUVACphj5kgG0PJPmuTXziFEq1Ka+qLFjK01FmRzaDQF7mzg/JA7YIibquBJ4CQvUKlg3U
oPa5n4oaI4xZXrHSJXkJOHC+smt7ABFua+77qKkb4InsNG9yaWHDG/PmyZNh+xUyFMDaFowh6e9d
xlRl4kP4TgveM80ukOcwQKoILKf0XY3OwPo7TKancEiANruz4QN88TWeBqmjgbQ7wPlI0PgETaTo
zhImsqoWUHP7YDtZghuVdBkCEDKJr0FiRTxjscu25JSM+6xibxZiP5LEgWd8MWGxDGvbiafLB7sK
ODE2mQ9wSMpz6TFy+sloZt0DQL8ndsYoCanDlHkoTA/JD+hDvcUVZJVbLhmC683MZ4RfteHnXM/y
DHEQ4iu1LABAv3ChzOV+Sp7RmKKEHSIb9wuOFnKV5ahtfRJTpwmttMvpTaMHWptdkj+OlV/9cNJB
0TP5xbPjgCwXdiXeYcBkj4NpiGMp7HbfuJO7ZSygdzPV77cSGuUxvuZsiQ1JXbBVVOwfICYwqkZd
cxaEVREVFHrOp+2FDdYIXzsPXl/PpxkR2JEpGCCJfpzMq2wIyVDjwL8GYUlSb9lnCVlRPTubcmaD
U9Hw3nk+QB9PU/KtgS4gsIi0+9Xzzn7MiBbpXs0iX7MBGR/ybuzo6qP6rc5cTnqOWZyrmemcgsKv
ni2XYhkLR7+nucVoVSqvuC5RmbHQ7hOHFOweXo0rsuzRKKR/xzLMu9LVgGPTNsHA5XB03qJOlgeX
UMglVM0GFzyL9KIWefkjanL6MI1UgqQDKB2XU62sR7uGihoWTvz5f6k7j93YmTTbPhEbDNrgNDOZ
TJ8pc2TOhJCOoSeD3jz9Xfy7Ct24DfTsDu5EqCqgdKRUMPiZvdcG8TAGQ5Z7dyqV6rubFoxj+bxA
1mQ9khwsy/IuvRPNa8ed/0SHUl7RIQMWxuV08AgR6ZFKEHH9/2QS//8R3MZC8Pq/k22+4i8sN3HX
fP330fq//n//ckfo/0GfgtFBWoIJNqSxf8/VXWMdkROSzIj8n9E6M+1/qxKN/9ANW1+n55QNrsQC
8e/BukCwKGwbPaNpoIwQEMv+wRL9l0ngPzFF//Xf/7tFwbLl/zBIWNKyMA6YqyQRO97/xdAy+lni
itcm7JiMFRo8hqdu/TIatvzPL4CFs61wsJpV6Nsy1T1FsigujKJ/JFNUnTTLTxfSCfIwls+CS3HX
GgrUiiuuBiJpmY7y5gBg3SU2jkQqYRKY5v7BBwDNQGdygG8l2y2VjrqlinmakT5h0pqPhJL8RkY0
X5U7VXtj5CqMDXbgk53/pIJ6Amhrnzr80EGs6nMpNXWuyWPcz3L5touuPXMpQ9MkYym2ihO4gcxf
k4BBJthcd9zVftwMb2VutffVrhkh9w1Ft5xSfRov5uC9iWyRR2cU7IuZSFZZr3a9U1YHBmrvC0/k
0ejpxXNoHRRIlnsgQV3uFSIev2ecxgjLHq5sLRASkjlI8ZQeMktbjrOn7t1ca2eKmP7EOg6D3FTc
LFLa/Nx7rXWXQqlGzuZ2j6i39Geq4fwwQT93HUW+vHRexlRvn3vtdy6QQGjFdFJmp85lvYvY/l+5
270rLL1/fQERnfhOCAtMS6i4Cfkx9jkJGJjnqkDlrALZICDwh4MB8J2/KCqsrYxBozuJPIdOu4LS
rXkXzwjUUw2DB6WtTRYChVhEPN+t1wV4W5X/SGeSW8g5SC9TnP4glBe/iNYTCFg0Fct3LbpGtG27
RVX1z9IDF87k+p2UuD+GSWkiuuRlsoZ77KGh3ziUowgknjGolR99ZAVNjo+UYB722AwFgnwe5R4C
q3pSBhqXsdWXs7QBBnCu3jqmvQdq5uoRlnN+Enr3p7K+RpXMP1NrLHYS/01BqpIfRmTklRZoFogw
f7xabcbSftJNUeGkGyaIw+YmLwAljO3fxKuBrlvu1SwN8qhacCvVdc5RnJHt4V4rW3cPP6WeRD6n
Gth+N8OmLuSZTTCCA6098q/i/l0V6OE/Mj/Eu4lZ33uO4BHF+RQgOByfK+TNG6pu9Rspnl03/R/A
5OCXodIxe3LTM4OGGquE1gcUbDeiBPrrpBjvTKsu0MhIDvPGCFInZxOFHnmkcXsaLXCkmCjryxy6
E6hMolKpYOoToXrHDr3t7Ezuakd1z82y7DKKrGpbEnzpWkCY7bIEsufglzGrtjnNrvsUg5TZ5oix
9k5F4mqux4esVvaNNcwvbI3hhYPEM0PM1a7mTQ+foLKObT4/nLZ4DFMPPydXO9iOSKbALP10ZXzv
kGMFk5pBXFISXGDND2ttwN4BtpacXPc4ov7d8WotfKEX2sUUt2EAUk6IZvcpR/dvikyaDILKd+e5
2rOXMDqE/DKbz71OZIVNctCmSWf3HjJJtjN1iCizPkyuDlZjA1dHqrp91uR7x8Q1QeDSazZE421y
CmIdSWESJezZmYLW8G7DLMWnmEnURgUznOHSZ3tGk9ip8MNt7RhtwKDr98Ub+d/BAiJl7ODSWHP+
xMuCSNGUfF/R9Bf0ioJcGfgt3aoiXNzoFE89ydIlhD+nnM1NpwNMXQey435JlmKTW3W3x/GPc1WP
ssBsUzQZJXDBHsCEjUBnC4+WatzuSMP0F7iU265w7X25RIAAG0rjemjm4yjueZxYVwdFy+hxxkpq
i60q4j+IWq4Q4mk0Jcb3HA2VoQbMJ3OQT8QWEIts0Lfov2e7vSw4LshIiE8OYMVulluDjfEZltRh
iRwkYGrjET4VeFlIRkb9DPmrBGtQPBnOuEL1dxxuEzFWXYP8L46T1lympE19W+czjxcVbSJFUY+c
W+j6iB0KqUFuHxjLjWcTipVY2tcu6sZtYs8/nIYxS946gijsY9rgvjVYlG3M1r72y/QTSkkSGFMV
MqIcVzrR65hMgUk2MOnF59aR7V45xm02ab5Nffxk9vsttJEIrCL947JJMCIEksOw/J0TxhSx0HYy
YUYNLWJbDKlJ6YexnonlPW/zX7D6xwWxXNQM42HQZ392+rfKgPWGgdXxwDE0YWJuuJV+DvF0GPKC
aUOaVGi14QCT+dEMFh8e4DIEsGIvKj7rOE0vaaG9jZDJujAnl9qDzDVb02kUIHnj9JTL7OpadWD1
65GJnb8ii9RpNpDZvKBw87yiIaqEhjKS+h5fGmOcWHf5yS16+cb+kLhntm5CvrXmxSfBmwFQDgMl
1JUxy4Pl77DgUEv+mWrV36wlkXvlgB4A/6Ko7pkgFvJGGiC6rILOgVC4PNUfIzyDCeZZ5TmnaQoJ
Pmoug0DwPA8gzmGDjGGjoHOFoOgbKAHMrjiDT+66iF26hksiEq99tTxML4O2hTgeUvYxkdGXo4mn
pYsChfgJcTcApAxTXU/uu8lk6oyYb5fREJycRtKIlzAPKp4N6O4JQcWEbu1NSeSTQnr4HIUZdGCL
aSWe+FOjSguDubVj0z68OehkTYtwl7iVuu85xtFqpLXnm/5kID76I8g30tBgIwGeKG9DnjPN798i
rxCXLjYxJLGSyfufuVnV92yYpoeXwDkhqG43YF86OAY7MlQEABwawBUGitEiX8IzL7GfJQnvgRcj
Sd8UHmHlkJoMtv5GUHHcdl1c9rdQjj8IosgCUKWkljZm91yCEmez+qu2vebZpuflzb9UZNG5cAXr
Ep8oqdxlAZtj5tSR1k0mdG5RH1RLdxtdM93r04mdsnqDHTDNqgwISx8CPQT9IE1m1pMarYsyi29j
kJ8swQc0+lP72suPaoqXLTfjdEsLq8O1zZxmHM0iSPRjnFvV1+K2k1+6/XhKTRdRVuFcvcwOxJpy
ldva+NALB0h4a7KMrCQiI5TuK2ADRi4vTyS+KOFVR1lCYp7hlMU+yxDU0Ray0wmFHZAiQu6WzbFN
ZAVahJ0OnU93cjvc6yndWeyQ+5Qo/YmDIUJCQgbtA2z5M9KwW6UJ9qHTJLcTBCkZCuy0QtWBwyI2
qezmZIz4FkwskHjSO2LfogyeK+ox7msJuqa/gdhJ7pMzZhuXounU4dOnVJ7XfeauprG7S0QQrY4u
nw1/c/ZCLMgl3G855b6bI/YyIvIdIhNUwyA7LRCD6wSzpt7NKZoeK7w+1dZJeqz2vFJtf2iVu9KX
SYd3AVLy+UwbNBTOuwhZZOjRk4CkGdjub6dT4hy5mnHRzXY4elZ1WDIiVQvdYOO/Jk8kKAAKDIcF
EwU/aY3mPlrWgYV9/zwh+ePk14T0iaAbWkDm1iD35Sy1rTvO6iUE7J5RooIpnl5nwooCvSJeffYY
SmqR/oOMLfqHIryw/L3Z46pKjmedZ6zfjqnqt1VhaudIR9VqeNGpcjuJIg1JaROx+tcWYNelwkSp
I9ABV04hgsuVwFmivv0mBIvk9n3P86nV+17S4S+NPBRSIya5rF4Z3r3bM8crU2n7HJHSRvZfEV2T
oUyJdprIneZz2a0KBuRF9fOsF/UBPLkMJpYAtjO+giVrb+VknxfAm6MY3Ufl/BiKUp08fiikhuY5
N+SvsdC6U5HZ/ZF57WNkPUgGs2PvlwjtjuehhoHRn23tfnp3l04dnaqqHiUpQ9ucf3KvPI9ZU2IQ
VXnBDLEbXW2+E3/lC+IlDnoMYmqpNWI/xPgoiYLauy32JbeOrt6yOM9Td3D6VN2JFWOaVf1pOrNF
5UOcQ4SOBsrYuIaP1Rnoj4hK3CyxprfY4Zm5tQimrJDiVUXza1S+NDX+pHlu8oNVlJM/2712mQyV
nt0wZQyY4AqzOVWMzQCfNjRzsPQcMB+xtfVG+QPZFarx3PYO7MEUuGKeoIlMvC3Bm1Ut74PGXFnL
9ijcV6NGEKOpOhZ/4fiAaV8Uv7g7HEWcrptt+69m/V2Idb4MU8Z+T1akjHzoevbWkZbL1H+eD4Su
uX5kmO+D8F4NrTOClM/nObxKUq+DonYpze0lSNBB8PRkL502vmeMu8iVRNE14jryU7cjraMA29FN
gYfKJ1XbqMjE0yTqP+Dmv511cD4n7qdCJBxwfuZDnJGWBWqM4Jn6EnuL5qdReiPFhM3PTHhREbF3
Q4pVHCBAkmOwQDM0O8jTtE/azqjHJweWx1sZfi7v3RSlD9FhnxhsUiFU2h1DmVvXptevXtx7DxZQ
K954sXc85vy4hXNpi+yH3Y3FNZQQ2qY0PzRdnO21ECewHjPcV9J7K0eFeDUkqIxG0x/YPbF8rCm2
JuAgyM2+WLrFd6ejvLSm8GJUBdQuq0rJuk6SLQTvbnRM1gu18Me2usVRnl3ymqCQZj2TfeeBF4vK
gxPpXwkRqwz86vmUDv0umlx5NVLTu2gl4R2Tph1KOjKMMOMqpumNvWUl1y5K0RebpHYZNmvnmECX
yq0fbbmuwtRytNWAaXn9KzrFnqVcdXMW/Aq8wnPW5vgzxuLFZtT6nNsRnEUtYng/1t59skluMGUf
BspVhN4jdE8ZlpOSUtXnuEk59ayr/cJ287M+uFQOSVsgRCbUGf34CeNjfhgmF4k1qpEieuVYFjca
5oEblr5wVgQFjaHJXBTKkWEwxc0K4oddMoaPmHc+CU0W1xJW0EMVRCxjHjyOtjxXCvIpNvSP1aF2
4m2Haeijz9TJNczxi6QxSexWiEh3rt75bacLMAEPvXf3KNe4VTt29TuoG7XW5CWot6UJylaSCFs4
4gg7JjuUYxmkfQtAILHKlxFrwxGWXrkhZhgNoqztQy26P8a00KXSbDj24CNqNs4gjepjCXQFkph7
GpzyEqt/jCfgPr1OW1PHTpVUF2EnLFea+GIS7xbAoIKlNEOFtMNsG0fmcUiKi+q/vVBCFwovOh/c
phfun0zBLxvi8Wmhs1zyqtm0QBOGKo72Zci6il0RAjygeEPyyMMa2ZkjfuQt5AP2rTcHeSVUzOUl
G5X76A/MnGnOa2ljfcf7FuM1dYiz2ruRvNosxPaaqASQmVOdDy1gJfx13fApPUKObXOBSAAK1T45
1O85+KjLWMpPGDkEfsTRby0nAjEjr34scyg4g3OcKLKPYx6d2WPttEKHu9V2QWzAnCPCjByktNzi
GPsjZCw3YQJN0spWfGHGdIjVJUkyZho0DhuqYkxuCdUl+wsThGFChkOq/0SeAKgnmd7SdIbPtiR+
r3ytNynUzeYlLEp3mzRYECf1hNphWNRHLTBwtUX+NgzDD2M+MN8zsBkt9Ee5dtZq9bfVxn2UwlBr
FyJlqCKJ8YuLICzNv1rc3W3gU0KW3Pt95B0Yfvx1TbBkKDa1TSGBi7qwr4gRsoKsVdHR0trrlA3y
gIDru+qm8DZobnjLBLYrhTTVt2IPv8zcYpTjTtiyFk/oMLhs+t7trnZXHJkT5p/kNUowF6WxjSb2
RFa+tCeU6yFdz8nJs7vZVTfhyfaaIk1sIxJIJGR+n2m5txNVkd0w+wCqy1PoAPAl8C0Z0Tnr4UcL
JKRnV5/svTXQqI3g5uk36z+OzrZQy8Lxrteh5WvE9hZyw2m/iHF6qVvi5wvXKPapxFVrjpRA7GV4
hsOavXFniQN+0m6rYFXvC20SD3fGhKP194zGvU9DjWEbKviOCGkfX6Hli2KVi7Z47ao+eWY6+gWZ
sbx0oZ77sGPDXdVmOX1/k4JAU2QHht4r0doPatyzC573c5KIO+WoEX1e5yxakip+XmLEn4Wr2CNV
3Y5vUAMbdMgAYEZ0sia4ZnC08Sry8afUX0nHhr+13I+IJbLRaM+xQSveQQU/NE6f7ERpkuYjPpF7
Tld6AaSU3ICL5IOxNUQlWXaoCZ7l5xv3ZhJih1aEME2lU6+aXVop+h8KQIzrTVdjrenxZ/SI8KLP
Vkje8voKP4sdXkUVnGwtZK5nKCjddvcdJepBri9cvpSHaPktJ160FpccutX0XbTxr8Fm3y1D8xMG
A69jwq8AJq97eeJG2j7x5WSpA38P4r9Y5lJMqXZbzlb0UoTaRxH2GKWy9AOb2HOtlYTgjWl5kObd
Hq0CTTYG4ZJV5D6vTd4MbbGFnak9Y8hzojzyOUn7QY/UnvXaU6Fs5w63bdotzrbSR2sHNOAp1nFB
6DaRbxzT+mw68jw01Pcyro8Uz+yRuibyhzh/rSUF1sKi7KC132yOeH1TeaI8T177lhkPES6YNxLr
DoMW0TZe6abo4sCd+Vt34zGnKzpnGgy1sbT2ON+HLTcuC1vpnOV9bnrnnT0574RpMfcL+cdbElXi
T822965pXkSjf/HolX64MLVh5OxBQAP2BuYMOE56j+MjXGwzcJzMz8y2pYQz5K6ZoYGyrK62Fe3r
BiZYkDjAViz858kcXdGpAA8sx8tQU9jZVQ7rOuPetKkCV0+nve2QO+/HHoxwwYZxDwPqL3FtM8Dw
/CcRllAKSM2SIZ7JqpLeoVpubuPemqiZ/QyHK6GSoTop9G3bpZmi65LM824Od/ZcdbdCLWQWee5H
1wwmvLTsneo9A4OgYYJCdp/ov9w06v3OYi5o8rmiYagI20K47ZBPyZGpIvCGKNWwk+FqyfpHVVrm
UWdUSWS9fXLVchkySLJDTXyQVhSnqaCGy+fmTL5iGEQVIEET7JytfuAjXHMqsPxWaziFMwwv8RDa
+9p4wpazqxjZbcBLAEDva7nFw8oEkWSLsSP2aDVp9ZiC2zHiEszwcdMVbxaBf3MEcD3PTGWYVLzx
TsA+I0gHb2L7eU7SS+QsTKY9VTPGBwzY9zw4JYMnevK5ykwEtt13E6bmWbP7HzTg1S60AQX3dXVI
MUEAy0aN9GjU4BzIl2pRDfjsJPpgbpD2tJyRMtJPswZqrwDrtr9ysU0+T5vkvcdFgMT/FGXir+PG
oPKiZcDY04I4MFbOcaI1LAqGd/ojbS8H6w/b4nbbpt7vYm6Qas8nJ2NShMSQYeECY3Aoinon4mTa
DdMjryfA4ouUW5x36b5fEG13DrcuNGkvBeJpQaQQjOnm3vmJBCvbu87vybIP86LeGgiiKmIdVfTq
nAzkwvE2GEhTdXXQ0bMC5dQvOESc2saWPHWMFWpylZBU5eOFjBrghqP+1XirPR8uttPN1XbU8tds
DAV5LDEYAwnLgLpqA6W4EWF1ZkT7CxkI30S9LT1KD5EN+xSRzUHYWZCyCnqOY31rYwDXzOThYs9b
yuTCFuTh9rK6GJQyHInqbw2q1Lcy5hS8Tz70KT05SAv3QG/7qIvu5ogjeGrFFfw58EQNUSPv2p9x
OxiE77FyqwQngUVxhjGcPyd84UvtqmTrxnl30rv8GjFuYvxaD7QOCfVdyt7IeR6LYT6q8HuaEWBx
+biSjZeeeGsBDbCigHoNcdHAP97e6OJ2FSOv9oGOxvWTOcSL5tpXhLmM7q2GmiutDlNZ4YmwxcYN
7WOTgBhDfU56dzPuZkJATpYHbLaJPxBRyp0ZZ2ZQ4jYRuhQ7sq/fyijufPbWG3jw9aE17PdQ5Z9d
pdAngdpEJNFubXaJ4KQ27jgeUV3+YvvUML3Qqp1JXGFcaUiQX8y2+7vOA16TEoh7mIhLgodSWzo/
cwxYKkP0okxvvoF3bahtwV6AUiajaWDG3YsRN6oLON5eShorIo41ByefWeSftSnwlLPsCuJ2+UBQ
WZyQIz+3VISHkdF8GhXekSf+eUy64SqH3hd1GD0WhA770nZJoTQhJgv0QhfasBPelpAx3kr393pr
iyGkfUN7x+8ILyMq3kbVhsQGq2YXmWHmxyVo8mLdsnXasn73OihC+shOxA2ei5Vs4diIW0mppUwd
UGGS4TuI8hmTpnWu3eGqJd68bWB778C+8ixorbk1Qz0hXXx+MPTAt0u20UH16Znh/PKj7nRuM6jZ
ElXiHlFhA2vbwU4Tau4hUam7QxVLejEDZbzPzbFw0IRxjIgCXPeAbVbu+skc74U5q2uagORAS+ah
QxoKsmvLP+i3k53eOu0Vq9RX59H7Fq0FJtq2HgX68bvZkIrkwe0sM9eldOnEtQ6d7BB22o9Zv+IM
j7/xvE5xAZ0ZqvgrsKht17kfTqNOGsUP8/eMuz4ssjNPhH5sNZs1LqG6coqcNQyFmdYCX20mobKR
GYQ1gi5Ta11kNKI61OALAeWAdSODxidbiBn6MbfS/KcWGdeISUdGa7ZPPba2hVNfLOqa3iCoddaT
MdAXrA1p1B3qvj0OvTBP/3xplfe+OGI4AAtO7kqwC+AFku5nI03vJq1xwxrWSvVol2Wt5VNlnXoP
w2iWpOrJ8mI/n2og/1kck0NbzDsbULMP/M70s/WanjMY82Vck9uWkNSWRfKhDR0q9oy8vtRK5VEA
3jnEHhtVtjzBuBjmPe+B8kh2R4zCEYZlptwPjPV4GikZOjFYNETak1yq7pha3qkohmWTdV4VCC8n
98PoxGpneUdNkPxBsMQtXMBe64362DCrfxAuL/yln05c1dNu0sUUYO1mjo3jG7p3cSVBJ7mqtPQn
DMIX7gCAonk7bakX0ktiP0nDTq9G5/wxugnkfq4IMoiMgrwPZ7lamXpWS8+svUIXhp+DgOnkhh6T
CbSjXYjeEYs1Ps95F6ieJVizNkSGgtxt1717JWo7gHHRPi2VgZLZUN/couZZGgYOoBQZ2sj4O6sm
xuel+cMqEv2pYe6QSzfAdiTPrZbr2yEjfcRxSBuOk6x/cSze+mFz94gy8O2MaYPJqbv+8wUNFYTl
FO4QXiw/N/TxXgL7gEfVX0cj007Y0XaRYrYQEaaClnWy/dGlXa/c6aPOHO0QmzBeKqvllZnsXMTf
V/gnp0RjQBWGLU0NhiuxjnY7K/GCObJunip0jhqPCRYxa4fppjtNGlNbHuygYD986BmScFb6V6ex
wcvNAX2tuMM7Ga5N1Xzrrbm356Z7KTo176RFfCz4kEeCiZiHjel+lQh9T0tifCCOgM1vEFw4Du9k
OyZ+3gim5FpqnUFVhX76D58FHsq+jXN50HoWiiYn82wJF4lgbH3N3nLUlPHTZOuD2j75leHCpNVm
iKFxFFEzgZ5Z9hEiy8zFklZCAtoMrvtpFs6T7CE7Mz/66BJgfwCSPMu9J8WAlxP0gay4fP6BgNDt
nJuh/aLhdZ38ybVigrIPFdvyzSrr3VCGIyfGkG7LziTsJ78Ppvk2twJte6avHHnDC/BLsR9FvwVo
6DF7xN1UEy+QEhphpNjrDfGzk01pAIye764fXeqxCFtUtqZGCPKvR89hqdNnp7pnFJmCJaYllDo2
Lw/n3vxXy4ThG7ENi5o1JZkrzr7gTvZLTK+ySn4zCk4769Ua1JuHzHbrxN1vtwxfLMa5hEqLjyq3
8WhWMHbBcwad+FJdN51MesnN0Olv3rq5nVrNl639e4LC64EacpX+UU/jt2Fn57BrYxSKmF+mb+n8
cGez3Q8OzkUgMjUOb22IGp97W0N9C7GQre1njaCfnRjQ7KpE+M6ec3Lo5GuNxXcpzvlEhvpouxCA
6ByYxx46u7vMabIFzU+QyYygxEVmykfKex46Ay+b0NlibZh8111ekfW1WxHpV8bWE5NAvD68WPNr
luo/KkMjapxI2ToGZlJ02iZJHwQvAnsC4LWRZYnkqFZ89v07a47Er0v9eXEICyFqZ0M7dRK2epfF
uARo4TGFgmP2dSyKYrZdxqX9cTHaR2KC9NIIg0D7ETOUe2Xf9ZJ17pNVM5VHsAgra34xIkhZScfw
M03ET9G6r6MOYN57hj2JNAngSsybc0EZeIupdzW0GVHxiaurBKaFq7UFnLEhPYkZuRHV6+2y1zWq
vKVeoJ8PHcQlba0c8bTudK+4FT23lo4k2SgpvWYrfAVwn6d958/keSFQtIKoFcTdGIhlYm/fDfZ3
WDo9QV/2ChUzXvvMxdgw4yARQkVBZ7F9p+eE4FGg7mpSX+NPxm7XxuGSIRCPnAn3nHQfmKP4rIRZ
ExPk7OeaMySs+bX0jLfUMLBcRuzyjdX7N5rNvCdf5rsvmFJHnKSNh4fWN0zzxMOGBXXNoec34Pf0
rK9EP8dr11w32TXLFubQLKBV5+yIlNkxvPnQARJt7IjBPoD4jUXWBPGNxG9HIzhJ627F9E5xSuJB
zHIJBTe0laifMRVOMYFUofpwUYuhd8WAY01/VavtmbyU/Nsualzg7VKPxh1hQkAMnF9aIW5tjFTK
zPR73zvXzN5nA1YAKFD18m7rmXPh0GjzryyFWG07bbVt7OzbMjB5qKYPMq25L/kCv8EpbotHN+C8
hzUysUjxJ4uj9iOZWf+IGUUPOIqdbpeBB4B3LuxbiVoLx8ykkciVnW0ntneWYsjZexXyi3zaKQzE
G3147XDLuc/EinJS5KmfiVKWJRVgxJtjco6IMUisLl5mscx+mC9HCG39yvaQe6rrUw4CisIf6MxC
ZYKqqj63CxxOPev2yBRg6bkKsXJI6DPqm3hprb0guCcdBHSz8dZVI+tlg+NLOlq7mwYD/tU4oogy
eF8SzXaqa6Q9ND843hsHURXg9aNVPyH5ZsVm4TJiFQjerowuORIh31joRoYm189pbIodTKp425f4
dpMKUR+CAes9RuY3YhpChPmCngtSUG4doom1WpzaXkDOkIWP7q2G1sFOp5PXlh3pJKK13FpWvZEA
u1f/1e2OAxx5PWvS9YvexsS5rP/JHHbaGNFpd6V9D7uBPKUZ5Lyi+hI1wjivG9urNMfnnp/xYJh9
ckxy82ViDvOwktR62C0rKPZNhFbF14z1VpDrvNvbigACLOH+gKXueRoRJTVLQXJNRdk1OHYCgzc6
eonzbRAJtkF9cdX5CLfjWNGSYViG7aWE8USfBtYOzLwWQnGpl6cEIpPbNOkae0VAT+/A9gdcvGCy
SrlLdwYO5C0ave24KAwEhnlxYcIvdEdbBA/NJQ9ZUheF+zBDkn5xltgXOwDhA7cOBI2I5sAdGbsj
yEYlXhrGoZwbNP722VZcZa37lVH8nVoHzl9JPnmxJTrwHsLjnWRYv2NvQNPRR/i6+l+FKK+uHrFF
wI43Q0U6sBbKbnZsFlxFnPY6wSnm9IV4LCQvrL74Q0Psw9GjznRLUnMGZ01kSSpe3lV5ZmQCQ7Cq
h1uYkScMgybbJEkNka9NAXMt5ok4K+9m6v16TkkebhCKxMuEUgADRmZEOn5sE4O4p695K9LdTRYQ
I7wHpm+JkkkgIsg5wpnWTtoI7d4efVsaywGqYVDqaXaUvOsq28Ug4NTJxfOYjPFEh3jT+i/HaA4t
asG76DEHZYu4NjhmsbiKYJANg2p7TthxIFkqBdAzx6M2TrW9lrX9oVw5cZyy5hQNvJMmdckiRi/2
8DDZoNzB3OnblskBNPjZONBkmehay2gbE39w8Rb3GeSluimmI7vFdS8kGi0/EuZApqm3gaGTzQKu
n6EelK6TTnmXvMNF9m4OzzA3vZMTWWCwzEMUpCwZPwZTfBKtJ/Ys+17itJtv0LvYVYf0DZ1ZeBun
HNmew7UUM2zwWhTYDz15y0h83Q4R2WuqrHlMpXlqJvWyoK8ZJTDMwmp5osx0IeY12Q8JeJ7ZMRJu
Y+wEssKD4ckYdVD4BJpEvuBJepc5KATDKa9ELrevla7zyLoQseaeWwOFo98LOAoNTNFbDPiDGhPK
Yk91ea6nhmgixztMpvdLt3XzR+Etd29Imu8EHmCYYvcFfL81ptS6dmhRQJqOKcRwBY0qKj9n3mSk
l1ceU/HFLj5YOH9kZlbtsXLt43KudlUf8jKe2PZQ//x1G+aUMAgfHRYQBH39o4UNzmh/1APkF9Aj
SlYrVlOfikq4O3OKs6MuenosNySZr5Qk/7Caz6bijeLGPqJQ72FvhTkTY01/bqJrwfDJ7TXiiUAG
YGFlQJjM8cVK5zkwxQmk62oQm09ZSe4My+75YNFi5W30gF+C8sqEv6URGlMR1VNSH47YimotGBzx
iGZceLAqul05DdfKG95GK7W2o7EbqozLLU/+cvnom6HNv2IHI7hxhEmR8iND7GtRkeKC3Uo1T/si
/2pS+1fTknbixQc56m+mIHMOW/pBWalzlVpxRnRWfvqtFaXvPLrAL75yu89+yrHeT4rfYjZG48VO
XcsnctFESqob0P9U+NB09nYwK9WhFMI6dDy+QF9iKhDc31QQr5FtENgz9vmlCQv7ki5lRYuVt0Ga
RvC0prl6zvIPkbxpjDxhh2jPht58R03oYqg1cZCSjjUucvAnxyJ4rWtXtDmZeThKmH0UQCfbOTbx
6/LWMtZDGHfUiSmTQpqoUl36HqCkXbXWbkJktjURAWUAzm82mnlyLOdTEy0BduVx2xH9eUSSlHR1
dALwOT6VtnroWRaf2Yhp/4e989iRXEmz9LvMngWjMApgZuNahHsID70hMiMiSaMWRvn0/TEb3V2F
Wc2iFw1MLS7q1q3Mm+FOmv3inO+k3X2EB+QJtkiK1jaPGOb6KP4Ue4nZuS4br+vf/+ZDMmPcXWIu
Y6tiAog5sxj7RGyp9vbE2EM3Fw9pcT77X/WU9De/sm9QDG9gM+I7xlMf7VwDMQt9YkybWu9DI7uL
hvCqW/xLeU5qR+X19ygoaXXHonvQ1u+40v5ziFEQzSGgtJilyarFNntfZJa3jUe6X+ymu8oDy8nK
qHpgQkOXgKJi0zgpVacX6vs8Nl7YsctNnOXNYZgirAgYvwKVLvq8EWCWs4FkPJ5C8ormQhuXzBC3
tnObXWhN1z6PGqSiobGN8DuyuFLFxbG898ycxdGQ1A5YZvfa4OWaCv+XWtQ3QVO/ReWkz17X/AnH
qd5jGM+uNp4b3sCw3GSp5Z2S5S/gZwjgjqzbXMh6ySxs8LwSXwbEjsVPtTMHy9hxHm0HrI1BnTcP
ZhyOJ0eGr0lQ6oWJS4M7zXCGkckRTPRiM4ZZ5RN9ir/UdFmIMwm6ID0AcM+dqQih6QZ/a7nNF7FC
h0EUBkPk+NM1cK22EftCynS/9izIuf57OzliNVL8e/zWaZWyAqoQniNiUogpWarQ2Vpxes5zRgOd
SwsUBlD3A1OxP5hvmnpm3TekK8xL6G/oH8dYYBNEtFXBa2eWCPRt5tAjBRTUDM54wZ9e9ZjSZAsY
4UASDdmVefTUJ+v4lzmySGMTnDnGNU/LBKppPGOum9F1oRASht0cONcPxMS9o3ifj4Pej4lUb63N
LDWNzHzNmEesJkgN7xw5mIVnvgN3Ng9me6PRSp/9sYX65CON0o08IttFCdPCYhWheEhwUuBU1KTn
lWjKs7h/oFe/sZBJnhx/PHMAtMcwdTxGakK8z1VNjrEPVLIfzD+lKApSAax3A9HBX7Sx2kSJiCHa
iXSHaRaz4VhvS9/6MiLaeZuUsmfqV7VTUD1tZFgbdBWc+x5tpEwnEHwhqnyTlF3iUemk7fEjKsoH
USKKlcJTW5z03klZTLAHxuklOyJH9SUm+fKpjDH/hnxUuzlHdpgYPng9nxO77pEFulbuH2XPni/u
bLxxqjtw0/LaVua6mmzzgf020YYjzKOCeIY7VfOkRgnOs5SSv1wFZ2Jq53XlfWXEN+9ajv0LYwWe
GUo9XI+LQCh3Xqc6vM5gAE4MFDj8LeabJk4Ep9cWWn0LrE03PZRV6xFoCaQcZVRRpXfAZJKbruBK
Zrl74ib8AjR9zGHS7nTl72oDp6Cv37tcEzDa+tSt2XS0htrbTDXITcwiE0zTmYVg628CY/xASMeR
AKsaWU6FDb16awMD2UC3D4Txac36s6/qlmINF0sUefla2d8Ybv1TwD4+W/MDs+NeVCypNT12MdYB
lbzGeX6te5h7LFHZ8xFBjQyRZ540KOA4zSNQ3HSbuW6xQT31yMk0HFObvZD+1VDlrSwjJOkjjwiP
Q7wtO8SMY4S8dqBuWKeqZxgrkiePwbol9LOcB2IMItA6PJf6eUjGdisdq96ZxXlwgm6f1MantFmM
2KnXnAROi6BDUdW6NB6kWnCtVGTY9elh8cKXfbKrC9zuDN23Uz3aG6iiPZMFurXGqllUAtClJaZ3
S7PPVLq8vjgZbbJBNhmEBJR3+WQgKGjWodDHhtraKk4sNl8l/sh67NFUEym1SqggUmJIfJuYYvHc
hBkCi/4bc+IpzRP0uZHA1+PbF0aI/OtCg/QGfR5DcZ822BEIABGHFuzceray56FjwcfePt/Ocz2u
rcp375ui2sUsrbYCQScjMqTpyzbuUIcL8aNCMK/IzFw35qDYjtr98Txl6t3w5B7Xo4AEgyRbnFIa
aiwv0W4cbY0sk+FxEO3SEEihbQVbrxviFyww9aQeRq8nnRYPWFaSQ9UjlTdsNnqTh01dn0rE00cP
WpLRS/uu9dt6A2Zj2tA9Q4DAI6Ycv3qqnZa5XBRHv60WD13iOHt40qBnU5j/2JqctVzEs5bTdPcB
equcKn7sivGY9sOpzer4CpJ1YN+Alsm3zeg6RmyCp9o8x4PHj2Uj09P07L410VqM4tkGUXTk2ssP
0KAUrLBhBcDC2DZufED6CXNSLCgF2znmQYSOyio3gErCD1+bqzjf1PYoEcEY5bMNX3mGf7f2ghT0
CSsknNtNeykCFi7pZP5GYkSp2fbGtrP7DxAWRKgD6jrh5v0M26DdaGIqVxlyV8wo4IZPRT1u8/5Z
0EKeS4Ycx9LNf0Vdzvy5Gj7QPzFRr8pmUyMJJgxGfiiUW3dBnTSEHBJTbUXR49+/8P3zx0rld8B/
1q0DZpfz6FgljYuZ/C7Hibcds8gAY1PNBz1T7qH02tI0TG9AxGCp692Yl+OrlPIUUJWdlwhefxbO
Cfb5rbLQgsSjeR+yQkwRtl7RxFsrDIz2JbAYkPsz+FtkUqjKBgAWBKvcG4wgdtzNh0n3y5iBQIU5
VnJDUkCEslOWVBGWv5Vbb+FgOw5cIr5Up0YCaTJ8RSc5ky2/H9voOeiEs2Epa9ws2TWk9/XNfsDd
8OCNPJhk16D8l1Z5kG2KpW1Z1VtzvQVlDKM2Tpb0kgElh1kTfSKmlQpK727MDPdu1Ezu0hlzujHo
7s6dcQL1owp2wXCKMe15/qDvSWj/7ifLvUDDIoA9yIqNEYO7ZcnFAN+wYOimH3ndtI8tfbdrz/mD
lbGdyXvdbal+7qc3O3aPeM68X6ZkS+VU1oGMaX10Abc95cUlk2K8T0d/S8xoeMxSHMu9lUd3Resx
hpWLm8PIPM4QpgNBuAjuhrjb9pMcz2ZB9WAh1mTFPF/1bMyn0VY3vyuqvWsG+U64JHGPqgpWvdO2
B8AAE9JEe98oRaSO0keQdOZyApvKfLbC0tvDNlBMw2INLzb+Yc/z4BeRe8xMcP5NNf/m5OSRx/TN
R8VItbe5jBuGUJZxBCqHoi5IrDsERT2WtOeZpppvo93IRVnWVnyMMCxR6HiNuPNFYLJrlEcT59nD
37+grftw0zTkyIvHTYOthEkyf6vk4B5qI2WOnswnjN7xvRrae+RB05menRFV8GXNFVIIu6X6ElN+
ThzUQiVs5SlzHseKJfNs6mPW+195p40TM9dX7eEppUG7d2yiSWenH1ElwS9USfA5hNr6lXW/Y6fe
ml2YvWncb6j5eX0sMyjfR+Q1sWNPn2aGdVEUAK9lzDLYoa5t++wubV1E4QGWTBbdsmDobsaULLGb
j9fMr53T4kqamyS7GpFdblVO+ysAGt2hSdilDl+1sUQOJo2zr3wqIk+qy0TVvIZccgiFyayue5Cd
TdXi83R7H7lFiMgUdZd4FN9xN6MVLRQ9QXHUDlSVgpIR/5nHgvk8uuq+aFFd+Ez2IJfZRCPHem8o
RlqOZyzWQr3HiZavx/SPjs29VUzphpqp3VYLYx41u01TDT4q2bJ3/+XUXrGe4UFWU783hud4iB7C
AQ2Tu3ho+om7qUqihw6Mx/1gRPFllCFCQp3Q60UEY3VgF6SMq/tEHKThfjbCMbAkWsvnGu87v/r8
O6VB6NVf4rR+QGUwHYYBEVjDmQQDRd311ZshWmSqgX9MSqk/QmpKYgHyDW9BsR36GotbjCMhTe4m
F3SyGxofRM2A/8Bqjv3Z57aGJ4HOr8UNA5hrZzPOvzDqfrbDJjqxkqP0zSCrIzXwrw5sBkZYBLZo
tltOsitnQgYRcTITZVvfhI3YAOL0d2XkFJeobJE3WcQB5Bi8ddOMD2rg7EFdNtH5ZgREu9kSwxAf
zTFe7JEAsLywyI5VzUqqTkW0zarh0vp1uHYNVK+o0B6qCsRD7elblUM5J6L2fQbEtKojSbq6AtnM
ShkoN4O5Av9L2L56qfpudIpqM3ZOhB0wTRz5/7Kwlchb3LuUpINtqha0s2c/MRhot0lQ/YI+9ae3
h/euORqmf5tGfCLKnm6RjXiHbu1Lot2FnYnFp0irJT6VsjnoL0M7H7MMDjaa6+heG47N1o+XefAn
pCHzrbxHtT/sAwhCizqDmyCiDOts8RFV/IgVZDFGKeOqD2P43s5Y87mY/JHRhCp3gI1lGfioguQG
Aa7S0t/oPpDbLBkRJi0OQEBfYt207eOQ7PpufFJB8zvr3J88Gd4iDx1CrNDTa7GpyDBc0Z97fn6v
gDqeJt8y1wUBn50yr8rhQ5/N+buNo31SZX/CpBkROJVvAp1baSRX0fZ3gfBMTh/11JPdsK2HYtgD
fbqLfcULU9rBCpwnDooaMwqFpYNtar98BqLnx4Jti5rYJW7cW4JGEkIHtln8BwZIt/HZiTRDP5yj
It1nBjLPIAuvw6xcyCfUSUOZ+IRvGB4uk5WI+OUeyvtNmQ8wSgpdHo2p3iZWvfVUZ0BZZ1lXjt73
kJKLlFXzyZgzUplV6m7bxiV8OXkJnKFggs1WyDey4qTN/NglNqNsh4g726MpbbwoP6bWINmh1+/N
uK4EiTQ6qaPtGCZkB5jgX5lFhGLp6ZK42nBGtr5j7Tzh/arGW2KdxwC7lD3FPQ0AOQJRCiYdR/w6
J+YhTqvu0pp/nAKPLWojQX5NAys1icg3ir5dpw1Ja5FfugQ8HPnYQN2c76h3GMQHqO6GeLrBP5Y8
bvYN9DACZW5Bq+zEhk6ClBzlclQGJVzS57zJXqXiKbOWt6Bz1fdApMbKtBASMyoZeX+YMjKN0gwZ
OB/jIfl2JvWMjBb7y4jdthvh7qf1PRu537nkD9uSx0rqO5ufjrCL1rmhCM6PYZ3SMRKzjdfqCbKe
OKTtB9MPe03LxRqiBcyDJKHaKKLT6QYFrPqC9EWotakhDnYETdnGSoEc13wDkIEDeqahioqWNCJ+
GfZczL2waldWxAQGEP19LIZrxYph41EdEXHCeNliqR3Qiaz5bkd0lc12FORtg1glTHfC77sOwmV+
049sr+Cve2r2ViwA910c8V2mqPlYrdwxGNxWgZxWtSLWR3JxrBlvsaCCEe+8+EnyNdYFL1lRn/yB
mpd38j409JcRFs/e8vWVYwMGuGvvtfsnxPqxrUc/3/roHGOShtZEaZDaEvL7xyRHzSEnmZMmu8qW
l5kwISy56Z4se7Hx6sdobKtnZ3Avc5as5yD3PpPg2HvhB6BCcVfXDJ9RBwT7oYmJSXC9s8l0LLdr
77HMT31eJhRt2ALzNLnPqgi7mi03woT2M5lZtaUxwpxS7UKbx0MKRxxQyq2Fx/4WNwSRRigqjQQa
7ExR5KHaMoMlKkvuwc9EW+lpBImQJwpoTmts96A1QgcsV6S+maSxxPnTuRb96VjvdOcjCancpwJ3
wdpjILJytLdrUaJsCWQayQ7Ot1PE3ov3pNhh31nVlL0rdg5IYMg9Tzu3XY1DhTTdUu/Id+N1OdPn
i8h9hOu96fld1ulYLcMJtYJcwA+tEhSrFXOComE3pnjDuwBRWNiSnlCxLZlaXxxMl0+a2pr2R7d3
iR0f4skjo5AX2565ZxkZrjtLkLZDs7IWFgluoQsmz4sRcxSkgOY4UXej32rqBuO1qznrWTume5DP
5o6LsD65xZNiT7RTTYK+SyREWIeLSARrTzEl46o2g3Y7pspB5Og+9UFxQN7DGN/j5rMDlGHEqePw
/I6lsYQ/RA/DGH/xUYhNygG4xgcuCI6ucC+GTFArF+XH8tI0effbLCEGzWvQ3RAMkmmR7Ycz47yY
QAOuyLk2OfbgpUDDTvfz0I2Ium2oEExdtdls44C4o9h9FDy8CLYDkr86JOcuCSbFWDcbXyeS3fc2
zutP7Xb2A+XqbiqlpBKW6K7wFVduhaoba/reL9s9qU/P+ELYUI/qLuutD5hieI4oSuG9jRsft9fU
l0f0JLfBZUfcJbwwUwjEmwARyh3bP6XCee0S/WlUzQ6vTs+jU//y4/AFjIx9tE37VyeDB7C5RCUs
r/vfx3l5ruuUVbgjm37XwdqKnWhasdtut2WzJ6o0WZpbxp0Y1dZYfd8oQT9ipb4akXzPxICuc/ye
m+RlDrrLMsmkmCJUyOtSFvczd6iEYw49Y66JdC2Ao+fMmqivMypJPnXPX+MpiNZjPbyPpo+kKw7f
w2Eg8TuPJOpFcaMfJSvYLDZIeaNt0PHl69E4MZv6AK5HsGrM5i4YRx+N0VzsChQHQa8/ynAkKBzH
RV2FP1bYYbgAWQ85gT9yzf5t1dX1nsck2KCHqCbCOhKs9t4cUl4MWJLgQkAPcKh6O+AIkUUFJRWP
ta7R8Gdpzqoc7yGcH2x3k98/DNhza+4hPaIqhp3N88YvGcHkrUUtnv/WBGxpM/pRWtcm4Fqhp6Zo
k/xWmeT98zSeXFQXpm+KdcT4Jsp4D1PDeIJ8xwGABFwX7rhneF+CBUQ3Oruh3PrC5VrI+LQiFnNA
T7EebPufuBnFvu0cEsXQ7/69lYkmJ++wgYwxIeUgDnCP4TQhiMN+Nvzygh6I0nKJ26LyrVjq/L0d
I+J6VsKl2GfIDdDXaj5bP+Z75XgAOnoGxEEmcIKXCoGOUvm3CklgiSkVe8VhRMbJJ0SEvYnuIuhs
TH6sQv5+GAQ4ftOU/r2XjYTQG4PAMsAw28i3WGxTopU+BAy2hcfUVGQDLjLkcW7WhhzfLWO4iM70
nxLCajrZG5eUTKBubrH3LrWuwfER1xMyKs6lJhHv7sgl38UWuwc69OowuvhjQjcydn87cqvX4R1J
Sfd//w4pETwACl0fTIvrju0O1in5w1tPZ2JnW03NG67X3VSfwrpL14bJvzOUw/PkAUz+W+dNqbUP
5FyR6atRZQJ09WS58+uKLyWkjjWr7imdi4ehjL5RXQNbIb+xi5mowATi0mEljS0elJ9Z0QkL56ox
wZHtZ56WCjOZ5ve5ESwTIEwPFJEbGTHtUMWx9nF9K5tXoi2jctfJY8LNzAZiiSp2Axr/uGXWyccD
8xtrGmgTxkopd0iJkFB4xn1aZt+GyeGU9cs01GTZbOAew86JC8irPbSXnHHrvyVeKsRRExa5shF7
b1zQhZGdsgRs0OvZRX7yC9FScJApDZWpx+EAI2BTlAQz1f6eMAYZ9d0q5PtMK/wmuO23vcObqp1H
PxiB+SAWpV81Nq2ge9B0BEUTtSAr9B5ByLcja28dvLjR/B6RQbDKQw6qKQqesLsSmmivuq4kUgpF
3mhRZ3f2UvaH7FUt4slq7zUB2ZT6TAsCfIq+cbNr6nZDUrrImM9Gpv7ZxCapB2pcmE/xGp02Y0T7
ibfjqkG6bC3MSNzMx6limI/ibtMCjkBuhdifonAnStIVDTjYqzbwnmqZOUvzO3IwJsGDLJm4uNkx
T9PPyCSPSI/vZUUtHw1gfEqopJGh1mlP6OlyOvqSB0E3D+mwICSZwG8a+6Mx/JiN1qqfCG7Hr05H
CMN+ycRuPN4C0kWxn1D3WhwMTDrOOSwkll4UBG20XV4JSd24CtLxpU3QlTtEcOb6Di8bzwl0V1wA
fG49mZ5rpYZFTshMoukP5DZ+tSmV9TzoBzEs46SYhzar1PffG7Y2+BTYvEOVkEtdPdZwUvr5y6uc
9cgZiqiQ8hCLnKOcW5D31OkVHy86Qtq9gkMR7tY3gxoQAljhq57rslgis/oSQczkcJ35PA3rseSk
6dscAb23NVhqrbl3+fwERRi6vZ2rehxtuc8dsXSaTQpQIDAKtN0mWWmxh9bClgWXJfSnVF3LmhTA
Qed/cuasCD4rVJxFyIUW4ATxAdCt2GHkzvReBd45dJxrbVGeN56XrzSbo7nhFUv5x/1MNpLtq2cl
C0wK3TsYiruwYws96OmnCLJrQyYHE2+Wh3k0nhKeNvoGcleW4gpUS7t18nxnxIBoEFsBjmOMvC0h
JTlOiVTQZTtALhmDeRx1Uz+/jKrPLsq7pHn+S2rBxLxglYkyb3wO5FX1Uuxg4OeEYcW/vICnUZng
zGoMVAeZplseoq9iJgqxSQn+LvCZFRNvUzDIc6ez2+zwWPWg7pGIJkRYLS1rSivJHMZHnz2k13qc
X/IF9znXXM5VOOEqhjmx5q4AVAJPOcQ6Zqd9gQwXW93YiXaD9MO6x4rNrUlHzMv6lsuS4e7QkK7l
yB6Udi+uUR0PDGtffXJ6Ng1bLuyQtNOiis+8Vf9ef8ASpVBNEDdmfxr7zOmXIr1F/g/YXvLD2lVG
IWEdfRr32G3m41jhAjLnEkViGxubTDT8rfDa/aT4EobQf0VjQIxmPd0kIZedO3m7eYbQX3vPYqC7
zf2Cz7DVcIwIcVS1/aeG/w+JgrNJWb8B9PFyYeNjenZUihg2AMXPGFCCp5ACy+Hl+XtJMTjgK+2m
gqGrx6KYsZSDDIAUDt8bvlrfI/a2FNT6wvtB6HXhdSbXB7NpagNCH5QRMMJuNsj7qCIcWibVRqxp
yqbcYwl+qZRhco5Y1ral6Vorzx+Pqml55qoK3afpmLfUYSeBQPQBj1hJD1qzdOVeamC47w0j786d
PR1FGzT3kclJhkqL7MhGXbxw4rS3uPQ9zyGpYMAPIBIT2tzANZ9p6nKD532nG0Y9g2xYiScYK8fR
g79m+eaWdW96XcjJYSn2/y3UzQsVatmWf/T/XpK1vspqahRGqr/kyP/6u/9BbE5T8IwSpP330+JH
Anf5f2WGP8P66v4Vzflfv+zf6ZyB9Q/btlwTe5kNodP2SAb/z9QrU4rAclwgoEvuFVFb/0HndP4h
pevKwOWX+HA4+Uf/EXtl/SMgQ8vxpc3WFoHA/1PsFZrAf4k48Chmbdex+Q1dF8RMIOCAVv8UcRCl
HQ5ex+wOvPA3WCHvPVEUSWJ/KsE9CLTyeRIL5Nm9cHUBSiNOtehZiiJ2BggXw8Os4tNwNj0cz4nv
vycTNzfUyctADOoKaFqDjA9MB84Qhm7inNY2Wn74sMMSg2eb3xEip6J+TGP7WY9utzETk2iY4Vf0
FFjLkh6d6LlsMT81P6x3lmk1uRxBuTUYjII3us+sce+haFpuXUD886kV+U5Zo9i2PvjQjl36GP7i
iPmoJIneiNS2s5weE+9FIEdZi8l7nSZ5DtpyZxvFU+sOyNIRCvZYE7n6ql1pfYrI/t2M4XZOjW8n
sq921lg4xSXpxq73Fgy6XUn4PpuY06iT3+DDx0OaM4af51Wo0V2LkqvOJRPrXEY9cqjsYMwMgGTY
nBtiCvdMbGtavdyNHiLzc5idekM6GBv+Hr5LMmK8Cs2rzrR7cnyW7JjBYzbVB1T/sEBqhBAeqnNF
AXJQdboxRcjAH81xzlCFmY+Bu6F3KO1xyReB6o4JHuXHxiTHfOgOPu77vGcM1fZ40cC0cciA5Cwv
JHUDeiI0YHEN86X2JB2WYfqQQFfj35GRO4UyufbZnuHIbhDPMxSQASErEJLXpCs9BgF2RVdgvXeR
woHOEStrIjnJSkkdMm3mBa6LLRqHNd6FaNkwbALknGBvmCDgW6TOxZoWuMMFve91li+xn4g7FxPQ
RQdqgFzF0GSqdLwLKmwXYO4wR5IOghmT3mc0joo5/9pxyfpdAAJdrQgQbxQhZpX3A/76WE1ttsPo
A389QdfCbqjZ4ITUTARRhrVZlR2zZPrdV6azTya9cD8elDefwiE/N24NGr3N7ludN7uqisFg4f6p
JjNC3Zzi10ZWsC96juWosZ4yzZA3YPyYM2lgjPoWdMk1Nyh5YZ1Xvur28C0yOuE4Wzv1q6WNz3KO
WcaZLT193q9JeuduZAMcDBVuORaWDLmz/Tx6J+y9CJip4VamRn0TZu7JYw9e4vtITD3so8pTVEQA
c0Jvh7wEM7ZrfPlVnK+HCDMR0Zr4ihnDmlTYa7C8xLG6DEFTuG8YtOeY3xzTt+0W2V5L9UIEDzEH
3KuQFdLF1uIXo1gLmFa9tIZ1IJaJdGDHfKHxm6fzm4MDtjcM/ocUNIoq/Ac36M55K+6cOu22OVUy
sZI8aJPBdK3P/sikS7ZJQdRXBqqgDD7NhXmA3mdd5+ri1AQjO8jF4r6nEsz6u973ujvkyQPhFfQ4
aRz+7nMB4MuFONBgtcZyYq1wZCCe1hUx5FitvexZue6zEzT02Zk+epjM4JbRlfTOcWpMb8Vv1W6S
huMuqNQvy82w8M0/so5/VZ7Z7Gq806XFtGXQMbOEIfhTUvHPaWDDwm1BqToygncXJThoqx9vCtGM
ZPNzPYxq03rJPks0OxAxXV2PFWQ+U7+WDdJUVg6nbgAPNILmnyVaWxyhYd9RLWFcUh2GpSyJXynT
e2ZKzVsI3h1FLwcp9cgjnctkCO/c1tPZBrPAr7Y3uIbgzuZ8Vck75/hvglfSncaXR0TH8GPom3T9
p34KnucxeShsIlnh8k42bAYzTA4sdF1olSPyuxLDYCM945iFKFVdtW8iJDDh6Jv7FB/jMXPBg7Yc
w0j0/D2LSvseYg5raLx8L1NMRztV8FuZRyCc1KzLFqseLKunBn4ERstW7yI3YyHgLrAbg89fGCN6
eeO+8Wgk+Wq4gFLmTgHDWqdQj9oAvyCKgXSwRXDoO+2tdKKBJG97Z7cl2kYyRtBp+WS9JdJca58n
NQLu24zpXs1AArM45qIP2n2trnVYqYvNSvyAnfwCtx+LP4/OttHO2rUzAHLkt7Kb+eDaVpDUUojH
UOLhJFlYtWT7OprhS5SwFLNMcJjIJrPdpF2EPglthPaPxTi9asd9yZoU8k8w4q7KnulHx6tlu88p
a1ii64aznGfGKUb0AQlCQ2iFvdRM1HnaZE4ROecqZAzY9YQ740gJEWmgeGuJoInsg+Fgc3GbOoZT
lxnrrgKhqGL81n7bbqq6YQLalycmAT9+HsEGzV2IbfSPJWP/NR9QUNvMvxrWnXikClqTiQkFQUAb
+FqSvrXGoayeafc+dOuSUBlOJ02IDyMI0AjjrsfIx0AUNzMDLGenzPJTqPlxMBkd2oR3rfKYgVUU
JrvAI7jSSkv3BWtRaxxmOb/F6GWvFTLNFarsmEk+szKzTO77jA5OTfNjpKLfQ25+AyiIVoZn+xiT
xGk5EEXA/qRlzJaayAASIyJkhCGEUdAwDWyASBukgyKHedbdPux9/6aEM2xZpeMVBdlHwnCOh7fh
6qiuBrCg3Np3knQPbCAPUze28B17d2Obzq2LOo8LvmIS5mQkkskQfhcRWIK8eDgG9sbL+T+ZZKlb
SZAfPaUfnJnkds/wYdhVwwGNMhkEklkDRQTGZmYrSv5m+NQ+OXF+C32rBJEBXTmfcQCkXv4w8qGc
svGONYHaAxGr6ZXQwVhsTYiSj7+rwovY+MQO08Zx64rxEoNqCquZbPIWEqifGoQ9Y/IzUJKdF6Fr
Vpps1gMWXm49PJGbbu48B9lVhflrj8RyG4fdny5P3nrhEGsBtBVlmUFwTCSHa9BeDcNqz2kyw/zF
98LGmoLQK0kcyujSqScmNqJlvNeaJf/Mxp5oaJhMXpbuKmqUzquPnZzvqVizjWEBwKw764dlbEQd
gqwwDIpjHDBz8UG4TGRR+J4kmSznjAQ0+06V1oCATbhWMXfmzM2h5lDeBMUSvFzGN7sH/TrPggDn
yQ82wMJJaczyVWuQz0I6HwPx1uUREQT+BB91WFi7ifDkjRQ8JkRrBKvRnJ55BnZ9AUZqYD7QTkuO
aFX8FEP4m6W2tc3biakuQVBRvKtb+42YbCyeUbSeR/4Uc8QPrWuqZyfc65ksDiPp7okHRfg014+W
X5CDV7vQcEb3V5rKrQK86s/Ubia7whhi06aq9KaS8qlLZ2BkIZTLTPLMUn5CrNFP2P3gWwnisOiv
Deg3KoI+rJ3pV+J08MCS/sXH98Y+TXGOVd0Lu+A7H+nGymzL5ui0A5yCan6FfS/aTq/qhGIgENSq
Q2GBDofDOZc3RhK7OvvoPSqOok3eggTJdeox4caTyywSqabKMm9fSjQLvQyO2qgRdRg63/NOW8Th
uIaCRcqbT7qIb3wYoBIhyLBOLhISI2Gdb2Ylf+aknFa2iXAPltB33rhfUnVIOJoUOwpQQFao9vNo
Rydt229pnwxESrExsJobyNORXUSOqpq0vvAVRzCSWxJeS1mcLPQmW7tzCMCpfpqVq2mue5f7ChXa
YZ5RUhRcZj63ZsQtZ7XyjTDQnZWP8dlOEqYuAWMSTDPOmRAfxDwte98s8ndQdrcm8UB3CeYmggnw
WdnNnQ7uaqCasOpb/I9jcTKMCqITKB0EQA9Zc9COxm9X+X9km1zyoSM4uOh/MH8fjbC6+RbYSuKO
V3LC6owdhaFECOSMXNX5LGLHWk90+gEbZTqq4Gf0MKwAHzdW0kieIA8i55zXIqBKrLODHmSHU0PP
OxczFZCALYuaYduRskjGFpYzqB0liEkypIJlkgsrLJADgmjeiAlOvQ3+ba0sfayD6jtMnN9isJZx
KlJO3Kahh7zdxkgZ+/6bH3UGJ499MQRD8hLnLmJWipdJHRG1nPJ4/E5ohubwikTeWrcdK4/K6teI
Re8hcworeOmqkwyMQ6PCdmP3kbVCdotpOPJPCH8/0hyVotcTQjrnjByl0d3MinyzOTL2nMKPhjRf
8XtgVGzDn8namgVq47mr4s0IG8WEg1IG7KRaDZncM4qfyLYeWaZezRH+z8R1gB0PCoeVJRe/azlF
Z7wRsiZiFzhAz+lcP8kUNhRcHY3dn3fLuwZm8ZKU2Rc2VyodN0Vpc8W6zJi3KIg8Fshvkvq+G5KD
AIg0uwbgr/xcGsgICuswOPLbRKUCJYdwlkU90Hf+9/8f3hRa6el5qn7+z//69Z0jCGMy2Kgv/c8B
Kab7b5Sd2XLjSJpmX6VtrgdpABzrxYzZkAR3ShS1hm5gUkjCvrljf/o5iK7unryYsmqzqjSryszI
DIoE3f//+84xLLYO+j+d3qzj+KNtGeJ9yL+Ly//rb/6HYcX6y9J1C1uKxwJ1kYP/xwzH0/8iJIIq
xWVGogMZ48/81wzH0E1D933d122XCc9/znAM9y+IHQhbHMvgb3Vd8d8xrJiuYIb0/wheUbh4KF5I
TJqe6SOCYSb0tyGOHqZ9xn/HLUx/vmztnElqV8og4YmdcEh8a5be7GQb1SG+GnKy70dudlvUqdFJ
MyWle4ozDC7TZ9vvHmQ8iMtkxuJqaeN6VrK+64YBnVnr3Q+ZUZ1Hvi/qpYiBKW6plP0wx1KsnWaD
X5JmslGXn7k+e6fEAhyvcvM6Ol4g8FOcs0Gw6LVG0GbUH+xqrzkf4dx7jPXR2slrTBKsQUIbWPj0
wpIin/4z2Sn0A9d7phbmBKJWcuXaWrODs7sOO+QB7swPupgixtHrqHIeXLsPWQuzdESr/ouhAA+5
9w7qbJNbr1aO4RAOS7wpy4szNjA3Jo4KuomcoCIgUooRo3gCYoxAmme0LzEsMJnM40plB5My6wpV
RX+iRxeYELR1H99SXcunPp++YeOSTSF1YMbts6EGQD/5Djl3uKOR8Qwa6FCrXJAH4gph9uOa5xnW
jRTEgqFItxHI+cgJl29IidM2LMwT+kmc0GvEVtzNBU+fMY65Flc/qUApLyWXm/jb5Gob9IJNrh0J
Zzv0vJJ2pz3SHXgK89I7ZWGxzrBVnPUQ6j++bmCAFZnTVeVMAXfijTmraaVLn2l0lW95NJKmqett
y35qFwk3Xdu+9VwBK12hwHSXM3tK54NcLteFaHmAutZCLypNd5U5YtsBNnZz0oeZasgZhRGxpth/
l5LMYZZ96Ey1GBF6JZG3bodobGPwFkrNq1CMwCyuXCV+IJZD4yFtGexFWfLWoROm/snmwY2X7pBP
uwIJluL63KcBOSlYqYXzFifVIefL7DiaODuNML9YI8vvsRmvuirLTUWbeG/oqPLM2D33YdV/8vl4
oqR2sIUunxug3Ru7SKqbu4T0+eo/SvruThGkoqnfFa943Nj12kX6+KGihyYBBpVTMU8h2uhm+mlW
CC1s2L9689FHoUVVNofjkApz14ouO7Wq+CQ9E1OaYhUQhvO4zonI0bnHJZhwLdrigYZSK7Qh8KJo
OOVT8gB/lzd55MYPxEh68m8hvokwmvfFDNJXm5axkTtimixT5h+VAbiNl7o3y5eSy56L6BKSW4D2
rg68vgJgss+ByiWClR5jvAjCsNczNOIuGMmfTg53JIbOPq/QSgIJc8OENhPDaHQJQwDIY1+RgsYj
ThWj5FpMr4GbKKl94x7R0L4zIlJlA5tljuNaoRakMV+EzrB3K76E82Q4WbxBWy/J+Gc4v3LwKLeQ
RYaEFRWQ403APlg6v0G2hDRY/eOk6KtN/PMdFw4JpsG3PkZFmPjdm8dad8XoGVuTObD5tnTYF2HJ
P4E2QBr6j375VjjEe0ScPuHgsGDwAOLiriZPpjlqDKjPigeDWxF1zRoJFUv7qEDEjw50yYnvebeg
ct35BfUP8zhn4j5NBm3dzhD0W83d1T5DN43zXg5Hg105t56xki9zml5K55C4i+Mn5yG4pI809rpx
vwAiOrmHgu8eHbe51yw9Osd5QqfCyiGOhrtchfZl8IdbMYXFFk9J5LvdfTgcBf92u9G3f/sxKc5O
g2aN5uXTlRwC04H6rzXOe+EwY2zUvIm9JZ6Ds/RQ5dGtUjY8lrF7TDl1M7y6q93mCO4M2jTr13WU
/sGmZTX8OloVuURPlVu/sWWTH7ef05YTIctj9pDOyWVLnOdE3QhEEFGJv0RHBiIGkrDy0grICHfH
KqS/0CnWf6AcN3O8I5HDXmEAmTj6LM8TeU37idO603gUXOZj7ee/vc68lWX9Lvv+yxyzS3Op7ex3
F7WMjVVOzCh+08WxmoW4gykMv92XTCvhEtGww7zBhbw+Mc0G2Bblp7Y3+J2nrb6mlc8Ur+PHICy4
d/mycJhm8xBG4YvqySB2KHao3vXF1oefbVE2Qm6HEkeFX70zfw8QMxCUcGPUc/7iavQI1zYcoev2
gKGHNbpjsDYc4OmwQrVJFtHvo+4/EPsfDqORvxCKvwle/J0insJRvlrX2vBp5Q0WoYV2203dgVsV
g5yIkzzAkz+i4hXcgedonpkmcstAP3ATC7neMLoXzW/3eDY5jEMs8Fp/WLUwL7eEF58QrcpjuPRM
tSWL1fjJBmYacxPWv1NJ58q0kjooFynPnNoX3UvJGPe2fahldsoJWJLDGL8yrj4rmmbruq6sFyMu
yY10Y/SL1iqT+Bb0fMsd6yYHp4JoF4+nKp9vxqRF33ZhnLyJwaVJJHWrYypgoiKOHeGhfEC7UbfJ
tI8YKO3AbapDLjR+ywQkdjN1pTV52I3p4JyCvGnfwTVcUPZUccu3kJTUU6vo7PR800Oq4Clp0uLt
DefqNWV+YvdZ0S80+0Ndll5ATQitAKw3xNP+uW4S7mS4GPdIvIGB2rl6UU4BVaJR8bZCiLVnZIaw
SuifMfqgpzH+rn2mHbasnDt71NGB5LG1M7wG8lKl2EF74ZaxRXYi362fSxdxEKLgbs+DSpzciRxn
MrfUXwvWV5p15fLuY/UU36QZtl1M0DDtem2vV+Tuu2kyL5j8dqmobpSiF1Yt/tG2Ow2q/upSPz3y
NbcOk+aKtNfc+lH2WchfExrWR3C9fF9nF0dG96oDu172DPxxm6wB+AI3ykswNCq66REjD17rbdJi
QgmlrV9tO/8l4vKDZBZq7rShjELneytG3wuirH80HV/DMoRk1O/mjcH7aq3psjsS3fuyt4Yxj/tq
+fID5qDhHzDkG+AENoQ9r0lFYsdMo7fEhCs5gUMk1ORt6JX62yYWJoUhd4ZZQeldeYm7alNYW/x0
NEylbbbrwsoINL05E3uUG1PW9KRo4578WP8EudbtLA+oRutHPMqQdyBDHze+6YKWE/gwNK88TkAK
7i3nLJVZBonTsw9L3DNfYNHRiaItgS6K8rBxuPo5a15IrpbuJ8MIMmvdQwWYoSzmbR5xQ/fcF5uW
cSQ/AT7BBZr2BFB/FanzxjEp47GhY3Jh/tC3gWt9J5nB4rFpngTwa0YLDkh1MoOrWch6oWh4V5OA
vaUcImSMRFdc2QmEWlBnfI2qVNpH54ISI4Mu+Hozhz0gZ+Ed44mb7NPqVnemOsIeKpiyjcRwCovK
lJZFT4L/y06GZ8Yt7zOVu2NohTG9f/+XowtsgkYBVnHhuYUq35htEVJCyvjoDpoWAE/t9j7UzrVb
el4AXfiRiYNz5Qv8KHzjrhqgPfVRdEcHVJ2l1Lt7qHF9MKmJiHVv8R3QeGrnwcS9G31eb60nJZnJ
Uru2Vf4ZNZP+5pf5OYx7dRlxIF4aLWkvlTZ/MWn3ya/AmvIJoRfCdcBODhA0sopqCo/GW7RAw9LM
G19CPhFsHEfjaGj5czN0T3nNIrkDl2BW0w2V5V3vGzwfNSLsuGO+PV5vYOCU9dRENyWqkT3PqeTc
ThcBhDS6MXqxDUOJ8rQMM+GVMCnvie+Xhv+MLYe4VRG/m1FNIh+qazvpv8C6QJmNJxa+oHc5fdov
ptc/zhDZoc1LrpwG5Go9vOqJfje09XPoT6ynrSXKm71kbCPYm26KqGxPnlxG91g21nbO90rJMbr3
i/wucqsP3zU2fCl9u2krgw7O1Sp2RrLxyFvmAtwn+j7WABczGX6oKBPNdruXvBjPnmeRheWClNHs
Pial+K1iF1K6ae2Shv6iFTHW6WeCUB59irVjgHqtCYKJKX3TNJVcX3w7iagdp/Gu8fkMo/BBYTEa
fTDXDNlt+i2bOEED73sT8UpIkEqSFYf1BEjBu6NTzOOLBGRsPFPzI4nj9Bc9gby6fGGGJghJF0UJ
3J5NEnGdGET+1qKK/hP8mdqBvzM0g6QpbmKJq6kqfFu2+m7knJMJU54xHnM3e0Ji8cjJL96FAMB6
QqiMzjgYcVLLxuFsO917G+IBZf3MwVMn1sc7QjO18tUBbLjmjpnehih5sJqk3cEsNPbDODIG13kI
pTMe29zKdJ7ym9rzunMy+jQ33PbJHsgerJjNYpRJwELMlltsPR7uR7KvzX1BJmdlQaFflxHI7pEE
+3WC586rY/LEaczhVDgnvSXOzCLKRNDtQrcZmnuKJau0Ynsj+craFSZmyi5y+nuAmdemBjnQWfNw
HdICaZMiTDdSMYrQAjT8iG36hqwkjPqGALa+SXP8rASU8bgih+r3hLgI6Tqv9Twvg7XuzvOdp8b0
qvvcT+/TjE8x78D+XI7WQTSDDVp2GjYWeCyyVgDWu474GCsIoMtjSHJMp8FLch2uoUJI3NvU0opP
YbXdSwd2R6FjNQCaE7Gkp9zbTxJLoeNq74NrvoyKUfrInYLc8QsRvY/arAN/RqTOdvEtDAtvn2G3
VAazNGdM39LIIVrV+gAsZ4illWyBau5az0bOPLZ3IaSBHejPXZvmyVn4gKIjDyifX4LxlRyarWa4
yzLqWtB41L60RmhQWDS2liF7nDcCBAc1zJ6ZDrkAW2+WtzrAOpYmTJDJWNR6fjALqbZezHWHy2EC
x2QanzS7+IVIKN/BWXpLlndmUxYn0zUYmudGdlB6JYNcU+mRhIq1UtJ04DMP87aOyYrqeq19dtjy
0P05L+Ra3U02uN1TKVOGjxg2Cm2cNnkqh2PKFRcte74HWs0NPDTlCXA7K3xGF82cAamIZ7EyhGas
R3rUB18HH5fl8WOb/sLJ3gdYZpYArXvnRezmhIe9kXANiJekHS9aA48atrK8U9kA7qs/pXNdnct2
GC4pmYD1QCdZs8PpXKkuDnS7d9ek41q6RjVxH1u7GHZ4LRwo+85ceo+5HUtcMB39Ijf+SOzIRiXT
w6II/fxVOqAyCo73O3bjeaCmwTmbBvdcpmcfOIgsMt5tehW0FQ/2jLRLcuffhU4DQpoGejBOIjnZ
PG9b3SapMLJNqBGvRXSe7nUBkwi2WHNuTWvmq6BpD6BWLrJNAH4Rxk0K+5fjl7uINwssivYCCtPe
Ec1BG1aRy5TU4o5Ya/OD19sfgy5AJRhIOmzdCxHIQQAA0+1Elv+cxKa+tUK6gnbLnTgdzO61K/lY
agAf3/N+OCT+XB5MC52RrOKvYsETNJHizUkPFJRtwTaO65vBXP8dEGm5lbNy9gWjTD7o7H+Gub5X
cXFf9slE3qSjguEa1kHq3PDjnFFIA7p050xF/wz9bKrBTWSMMLi1yBVNJsUz8b5OePgMtW9t4WfP
fLFGBgVU7VJMqXEeh8k7Sis6k95itIf1fZ+YvJKEKb6pmpPvaVNqrq5zH7Uq3RQFh9JkyAZsNjm8
8oXnZFZDgMyB9aVAlTQ3XDJFRbgrwutxzyziljNfQNBbsMbKWnzmtbtp2eZtSt1CXW+H+P2AcnBc
EO0+oiEZFBP58dgC325UXNKS1nlBcSL2KmEqgMSIlzuFvyAZzURgS/dhlA87y3KedLoejy6faTMN
6q6fHosuZRYxu8kp9h4MPtWPk2LAp/mcJCl4PIxDfgzz2rgTCVMjxX5946TNTepcK2MRWnvlDe+t
ObantgPzwmTQy0+8vbq2MF5YoUXu9EH7XzETHHZt7HI7y9bs8rInglj2nQDBy/qvofyNlcaBU1hG
UXo2yW+eawIAK44hS/uVb+eSQULoNReLOgB45+axs0ZaFnb0MFnLFc58ZOt6SDRTIFeZSF0Lvqqm
ObtzrNDauAY33VFCnMN88K0tv6O6PytDv6UuGZXZUd2pTLr7KRkAg1BPH5OSk1tfYOaSYNxrW29X
tpm5uxTzx9Xzvb07iPiAXsNgmVpPB8h7HJAXjSvSFf7axAXgkwIB1syUgm2zoEuHxyGszG1rzJtS
NeiVXHLrE242BuLkBni9hqh4jNL0AzoX6OJw/DQpt1A4PcluPM12+t7Nh2b0f+P36AKQRN9jr2Jq
R2N60GR7wovk7Tyx1S0OwjJHL5kAQKgmj7VA8jZ32tUqK3L7Ln1REAEjERzozuXwMKV87ZrSBcni
uSbn6+7mZtBxVMj0IrWgNgjIngWPgZ563vIvTxV7EXQ+zqZ6jBbFKUBOEkv6h8EFmrdk9NgiJDe1
2lvPghBD74Ss67Wvvqu7wGGMlWBG2fXToWwl0qPw3mgVE+PW2OdV2e7jmEra/LtWLELtiBIk9NI6
d/R9VLX3WHfOacbusXKjTdzbOyLwbOJ0sL6O+hodjr2QAmGS5rGzMUxjmzgNPNywn/hOkU++MQe2
33/OMLOOxTsasqub1nsatQPBJGmzKGQAm2nmVpfAQlvJs4KLHlMP55eKRhagBs14XZIe7hww1o5H
y9C/Gq9lJAuaMS7rarp6mkINvOCpOys8MYMhOf4V179rXFcHGiN3mfZD3W0N/dRdj3j61sKMXorU
fSUcsEjRgNWJ0obG2H3AUSLBhEViq5r41FlDwZepoQUwB42LBdyM8uBXkubqmtYtmqCayTt33GYB
PCR8pvr4IaO4hcm2XqfcQk5xMVlE8TRFrGqajs3yhxSdlJlzQwZaFRbcUvsYMrhrVdzFjY25sFNi
/9XGfYSYCZNX0sKXSWlRmm7P17Nnfvl9JQLZo9CUPn1KJR7gVfBx5WjWMVoZgEwTOQTPZzFxaaBs
bgwPnVEywUV3bWAYdTqcnLn9nhGNxoP5jOzto6vRk8B8Dyuw34Zl7bknUZ6YpkvsTO+h3dzTbgBU
Fh84At61wnuZjfSxH9ORHJt7GbvhY2ryXTp6b46FimJE99FBMYBdvhzSqNtPQoTbgTdPVgMC55Vu
bHirgOh+20WqAmUM/j5ceOXzRNK1iZmypzw/IoajQ8V9svd4c/DmjQ33s6h7l5ti7mymrgv3PJcO
VuUuooLahA2f/CQaIMqefYq7n6wX4NL8YuZDPo+Bkh1P6QZiUa/4Ba0qevQn98kxs7PX1m8RQm5P
NNZWb9NnBAj0i1jB1ubDHHlPmuCWfmqs4RMiwWsxVG9ypuHR0shaZTxfzECMHjNozNYWT/g75ofK
oICLbEffRGvmUWGga5HcpM6zV7JdakHQBXFtbLyOiGYryvt+0Mrt7BEu9gza8r5eG6vO04Y7XTIR
pBziB1GOpcvOAa+IwfMO0yDPjN7HJ+kT9McFZEZWeFcZ1ZvIbfOVFR2N80j9ruwCj1I+fEU5ETE8
Kh+qLj8IHGQPv1oYqeu0wQmTRoNzJ7t8PTjmh04bgBcOvFxSPnU+zeqOepCKwYMPMR8azyeQZ/BU
PebNSA904LCgdfWX0VZi72e6DAwAwXhdkw5wKFcZgH+EHIR4rmT3qvLifXRRIJQjbEJRfms1xzTC
WzxPAXOxDq8BgzE+248khNZ/flEBYRNMbt/c5ZB0IHuMuLWaxbU2GZtSMMAMM8EtQzPpHlgmHM9k
T1vCPLPw3EmtsE6WvmD7hnG5BSzALb6Z2ScV54hhrEVW7YHJDi8HehQaHeSRNAQMgNJVSPRGb3sS
zs1L4ZdBkXd044mFzUK7qzMDMmUcXSY5ndmKpBcgmgHXNWM3KHYsdgUWHAfrqVH2uXMTZ9XF7vDg
Qw/LyT7sxpDQM1P8F3PQ0gd7WgghWX1Hjy86+Y6m9g0UXbsENJfANdqQeaD/SjZCcgLdG/y8+S2T
tYwdMJehZStOyB015lLtLFYseza1v9sR9FW5bLjygvEqo/u1XyiDx7+7HUW9b1q071Wa8qWg+zfH
oQhY58S9BtU9y6pUR8rR5k5voQJOtU4NSaaPfiW+coHtaeZSTXuxexniLH6hcoy5rTBYSKCm5vyY
eOGuJIaJDoznOsj9Hz+kgciM7qpAanxlePoGIjsGFdZnOjM8WxdMb0VKcQdJUOwri+TGULACDQlQ
8VVb5bA62yPDKRqNaSRx+eJ8m5pHRvnh1ZxtmEgM72tjvK+1OTpqR1UMYgX1EExPGs/B4Mkd7m0b
5TJXx+zB7IelWs0FzfAsPtKu/jNHFeq9imUBoP77zpPZlTXjSyNwbUgf33JfGz/YASeSdkQggTcf
W1ZWO8fmidO3xbk6dxKFj17rz4Tmg0kC3HRD86V24Qcxdq8PNZzHldnU3TFj+R9wVQwyCAxEc8EI
9PVZGw/uBLW7SgGcyQ7yoTFflKJz7jTGFsnpDuVzefHq8lSX1udoThWMgyG/zhnot1BcO8LcjBDF
0ep9ZJvOxHpBWf5G+bYeOGnG/MQA1AViQ1+LuvnxqvG7LCwjIKs4P/a992r4Lub2dL5qxyl22fMg
oSNeQxFsEYafPZczfjst2pSx4EPKU35jt/ZHJLiJjABVRqfkpETwuuno4lei/SGSwzISgeGOqJW9
SRYK3sRNkLEanhafGBR7G1QJ5c0hPLiz2Y6s5nUjlsYlX2u7aCaySY5g3TeC5CgVhJVmcjOumNET
Vv7OnJ7GZvrpZezEHfi9KiLmjXMZ7UA9CPQ5UDGnglx2RHawRFQBQUZuM8Nu9h3tu5A6yBwVywHZ
/GqbnuvpGKFWsWGeDeiZocKzUpK2V25tfuBkbN2Q9Vb/bflj4CdeEswDnhy0OAfNvZQWtAlK5gYo
d7VvxT0VWn+vN5O6zQRRd3nbzadE2875d87n/lGkr3Zk2bTxvSMBzmJnVhV08FDs4Ulhwpoyhbx9
PMxVX8PLSV8lKfmNxiw7sD0n32om7hsC4uNKsJpOtAh7ty+GXaEzsJrMyWZ4IcN9YWAjmEHT9DNQ
RXsZSTq6fmL4wGqsjW80nfuNTU1+03JJpivjEy3ke8dgDNUIipfS0YGBt4TzMZWFq5APrV+X+s7J
5p95yTaEqcllNyLsSaiBih6vlBxaLXD8VaNb1qso7CMnud91TyLK0BhX0dV+jUA1nAfWTYOxNJbj
eHjOvf4S6EUjHpVh+keCDUBpqumUTBanvVaXAJ8b9znN7a+8Vqu0S9iA6I9RxPqpmHXqktm71tYv
5ZxaQdeRW4gahka+QJQNVLoq2fSBeTez0jy1Y/6cqpb6AqNvMgVbD5HXepyMfk1576MCRuGA7LOo
ySOR3vkejZIhL/pLnRO/mprPDqJpFnI/wcpUbtoohBeZ0Xmnn77WqH9DzUiPXiULCqXy0Z5sjg2G
74Ec8t9o1bm02Yvn5b1P+aFINtZAasP7FCWbvLSkvu1E02Oti0+/yAJhdjRH47TfjG37UI2KjDFJ
2V0T5r8BBaUB7tKVmYQvlpcOD1EKx7TiQ2BH/FCU33LSYihY6/d/PmY5x37+pdUhrvVpY7mc5/18
hH2FpyyjDHWhvjvsB4jRh3xiODy+mC4HFFXPePQyZoFUVKKkOVn/fuvhn65c6zbIftpk3QTYr/4p
ZsZsI+Ws1SgwyGjwCW1IoLwdhm4z1WAQx9nntJTkZcDA9BT1oXfJqjd28+YOOMX3VEZuMGotD42J
hU2q72hTOhwmh30zK3zXPQIJ2wVCAMor7DlwaBXC4YwUnakzNo89HiUtPeNtNpF5EFF41CLrQxjU
F8wUBQ/bIEKAfHL3kWPEW63k8Sxo5gcVY/wTTd7soqkRYUGf9q9ubewqSjNxQkGDAw2AuIYrw1QL
4w18/lXBKwuKJJs2baepR0Vml9/2ZwiDnaYIEHxrHPmyEFB0yHqYrX+XLyoif5ES5W75WOGaOfpZ
am1yM2EZ2bvzPSfdO7VojRC2JKeaE72/KI/iRX6E4vhIF6C61EW6UTJtry3xpiZLogNTwzf+dr5Q
WnRKkcPbf+gISnWq21iWGx6l23QwdhjQL0KmblEz4e7ihoqsyXRwN/35A5iebu1RfQumRe/E5o42
Tfs4JaZ3ll5dkXOP2WsPnJLqydkJHgOWYc4PU6g/65mCRbLIpIhHs9LhrkFlRpwUxqneDpNjnPXq
gcHjru0t+F34PnbN3DL2XKRVYw60btFYQcUSiuJ8q9DGgC3kjM1TvmlBRWfUYHFhYV6dL3aEHotT
CL29RZkV6uLbc/v0MvE5cSce7Qbt+rpCbpK3Nm4p9rF0JZNLhY0rWbRc+SLo8lU37hh1jxuQZ0fD
kkZQzpZ+taoO26nOMS4Z0yD3i+S70vyXnknq2YZ+ulGNWe26WUJZzb2jaqP2AHrygaY3xD/Rcra1
m4k8OGvNwRyKvdtTNKr5gseEIe7nnng6GmT+H5BEfeO6h34ZPEF+bbZAslCaueqHNIK5SRiWgBHz
vI1aFGgWB5wgX7Ro1SJIy2DUBAJnWrrI08AfMBMrFOxu2mtiUazRLK+OcwWcAxfbkOKdbLuI8nXf
Jfda0vV7ftivqa6I1C1/SAiaNy3sRU9oa6d1e2ahi4K152sO/1vmu2qfk2LaxgMJgdi8FIssLjxE
kqJQ7CKRo0vB8srm0IPqGBoow48szd45zC6UVTR03pKDSblHgP90+O5BVidZ0zqLvs5aRHYMiLNj
GIEFsLHcqdZ9y4lSRaSfntqEj8lIrCMKo0+ozeiinkmcIAW3UkwTxezuNV/2QSrrB/xb7j0SeOva
LdI9hX1PYuFj7gkAcxHzdVHzjbKnYKmFtC9b9H08Q+oLZb3xXuL2Y5aYnp1F90eTH/HfogB0Fhlg
hBUwXvSAmo8oMFyUgeYiD3QXjWC9CAVrzIK2QDFYLa7BRTo4LvrBpJiuGKiTfdNgNxmyltxAIzVO
+dYE16y7yM5EIjbnN7Q+2VoZaA4bfIeVg/hQdBwxlcEUrZgj5iazwQ4bU2I+oUyMFnmiZqJRzKkR
bnrCyEdvkSxa1SYle4J0QBHKQsPIrZTl1KJmpMl4RLNBGkrw0ysWgSNjx3wLVT+6uhQ1+qTtL7OI
bxqb+UOUUGLItXkPpfsGrrs4Jmp+I66d7ybRpTsTgyST8xL2C1JJc9FLmgyw20U4OS/qSYkzYlPP
eAqQ68q1Uc/TXSnDG1nH9iQnFTSkt7hhgv3CCCqgez8BR/qxH9pwDq9pbF8B4i53HCmfrG74XSb9
YWb05+DMjGzkmTxEIzLg9Y/GobzFrynIOe3jFM8vjXFibdoLP2HuYTGxJVrOOxiD7CG18JV73AXg
inukyLfJFqknrohpaRMdGpaR0yL+dGhq7jtLXoAHxvdQsC7pogkdeNcFtGcSZ7swthQ2UWqQ5olX
GFsUbp+ssRxa9NI7QFLMWzp0bf85+AWzTr4/Z8SqyLx2RCF6vHXQwIDAXUr4yxwOSfBJez7rNKID
nu7MNXMDFWoTGdSYSXL7inip5vNlEFL7NOb5kpajXJncpu+xUycTvHIVJ8fCcN+sSXc3SYUwue7y
H3Op32gh0UzNjK7wa5Kz4y+YNKK38yov5yVbZN2oZ+4gksf7GsRw39OD69ziRaMGl84JrAkDTSyY
t6X/Gs8IZG1MstCXDEqa6dOU4wzMJ8b6Khw5dI4f/iKilRhpc7ZYPTVnE2KWU5NmKPB7gwkT0C56
NLbppO0ysAUJiS0+XpSXAbU1OHCNrnrxpcVd6Ys6A/UQX7yPQm5HLjABT2B3y1s81sW2sHrSoR6w
cEmhfZ0t8t2OMOYi4+34AaONR9BbLape/IWs4KcjFmRa0an/JRatL/mCb30R/UYYf+1F/csanxJk
iA6YCCTcXBdIlJYaP/YMgnS2oWkWo0ePBzde0Fm89PC66XV0Yj56011joBJxBHVbT/LjVByqavob
RQY6yFRkRbZD11R7H4kEwcxFa9w9N4vo2Md4XFXFhp35FvTQjcMZsq0pKS7sMDkZz9xha1h3Ueyd
0zQ0kXYxU9YTe5/nPqMSv+nXebO88AOZNFtxpGQ3kXPRZns4uy6bjrZh00BKuUl7GqpTuzF6dxv1
zk0k730fWqdu4JSfs6LMho4WUGhPHNoNauo9GV1fZuQjfPeaOyL+kFX64WbkaURrv3ap/DCycKu7
EbbKSYaP3Qxnvnarl4jZQemk6FFkj4RP/y2WpKVB3+GXR6cKcCbnmvJNSm6j2VyT/cr9vccdYAO+
YNzHvcdKXLQ4b/kBb4w4P9HMGXfK7m3G7QxSGOKLFfNLK7AkOUncdEzbIweBORubB/qec0D8zNz8
+Z9m6EwPooFnwneQRkqN/YpXVjVXLu8RtUtMrf3LYfRnmuwsbGHeRt0+aR6rZWtqH123ZUgsT0kN
ydyo/duQFQCn5FDAG0ryQOjkYWudEw0DdLupsg/BJQMuttDs/gfRxYqvUe7/8w4o5sPJBsiyr9Iw
DMI6P5t6X+4JymPMgB5cTxyq6+oumillRcwHKVo6R9ug3DG0bFxwwgcuEQUGG3y9FPZzPxMeM7jP
auonqSRpjvpiCnEYKJI9hQzsjgSlediPZf3cRRp5sMY72S0f2alNi3vox/g65jpodM/bI43UDqEg
YuQ5TjC4JKpsT/e2IIvPo0n2dc6r4cko3GxNh9M8TCVMKdaj/GBQtJ9ig16ZxlgFLy+zXyyzyAOZ
re/aAkegTtNp+QOZynIXN/1jYtGYWSnvwpWXIl6+TIsWos1/v6vyr1FEnqqC//xT0Mj/9xf6G51E
/e8/v8g/0B5/+x/Bn5rJQ/ctp9u36vJ/J5n846/8V//kv33/S2UVuBv/jDLyf8qvWH7821V+fH2r
vzdV/vyd/1lScR0g1vbSALEMS3f+o6TiOn+xwLCFs2ALLdex+TP/KKkY/l8GBRTIJMyfwSAs/RVV
dW38v/6HYf7lmPxSvu3bjmXq/n+no2Lw6/y9ocK/muH4xlJ6AUjpLA2W3x839p2Kf9T/dDix9AY0
xa3klqEe+Rx7Ty7B3P/L3JnsVq5kWfZXCjUuBkgaaSQHObl9r6te8gkhd7nYt0Zj9/W1GJkoZCYS
hcpZIYDAm7zn0nVe2rF99l67wU0EhMse/YpbsRXDwNNl9ehwvaQ4gUWGw35gm3eRu/l3H+G9yie8
x/+j1MUd7HC3/Bm+95/QJw4/EGkeGhZRtqQAAvgffyYsDTKhicDGKKGoxPYRdkMZhEdf1/VRhJV4
BHsLYTHrMR2Ppbt3AYaA5vYx98A15os5Ap5NGlm8df5koh1Nyd6oK5e6xd4+Z9Y8IFGk7aUJ0m/U
KPVn7PQEkpWbwqoxOCGNhrZwOjvycNspL/kTm3r4sDV8kkMKvfIsdQaXI7D7jDxzi+UDbdg6EgkZ
v3h1ACwZ4nGAJVUacL5EDvjAW4qqVkHs4/NAeza/Ld7LL3kIFANxNdqVmOx3CL+Ui+ZLNY6ys/CH
yhNnY5aVu+o8Xx1Rblom7zR5aJbCJRn7FCEETnePpAg3ti49MLgoE7o01BWeHuk3QI6EKzBQvcZD
gMZGEcRjbfrdQFTec9+UYwaXwUBKwYz7i2kZdh6iCnXseP2woQKyYi5hOnbLuyZNu62HhgJA3djQ
ICaj/oxc2b24jQk9N4FmgDcsOAcODpa8HNwP05/995iqih2uR3agRetAChHJSxplxvswNP2Oks/2
YOQEK8Nx8OmCAKk0syX+HPqW+xFMzJ0IiYVEyi/+UneuF8S+Be4QdoDh0QjDB5vtvELHcMjpy8Az
iN26Ctp3P2QmoZeOjVeHi9nLymCfuUl9MkWUPFMbWm6jNlErT6tyMxRtcpjYXK8Lw0jvdZZ1Hwnd
3XvCVRXqZQTcdazIo9d6Os6sgDdFE8X3gv0uo+byAFA6vWtMk/ERSP+uSsHIz5mMN9IY82vUdiB6
4fS/z7ZhlyvD6qerIQlSZKw/mCtpGcI1Pt7noRkuqiPoP0Vw/M2OX4kBVj86eYgx27are1URGVNg
ZpgxC1gEjuc9jfgGLp4iTCLshBXUVBNDz6AA2mUjoeol1BwSRHrXwQwHVnmNcWLbWLzMLaAL3+cE
1qmskJ0beZALfKDjkkuvOu4zuLzRujAdbDWVUGBnQFWmtcD5GNn1ePIV16J6zPKTlwXduu0Mf9ul
nd3B6JggKeTFLH6VFgdlZRiSdwcOL7LueBvhpdNmf8D/LxZhPVzVuu2X1sk2WAdT054d0fY3cKfz
vidEgTzZDYfapc9rpO/wYcZoe2gdqpenqo1/4Muxz6Ggc22h6l2Y7M2HGXrHBzpWcJi0wlJB0cEG
0aC+loNDlKJM47OZUXi+LhALtk2fR2fyv8lJkm46dIPWf1qiAE+8IP1j36XGnbkJwKeXIjoxKMVQ
76keWXWoLPpIUVWLdO5pPe2XiXFGPzLw4CBimQCDekp17uCcfCoJGl6N+9SwaBstTNUQ0QBlsceM
H787RJzwSrlBZRPNypHlpAs8mho+gioktnyHAogUfyM2gxq8qk9VwYvT9yUrOf7CV5YTsx6bg9Kg
Uy2ui61UeJTAG7Yzd0guVXfyfYbYTmGO142tXP5Fk6774UPzP1RtK6jB7IyrPVaQI9F12To3Y1Tu
AKu1GJJhJR4a4oTZvqBI60sYXrH3KFX75ApjY1uNo+qjKmMNpqDhntHP5SWky2Q9wc490hU1LEgB
ugbWLSQibO95o1lZhIMzHmU69cQBCtjxfyXADk34EVjDGAVUBNuMNjyUtVF/KZ7KrzAkQ+XzgFOk
UDvw1hKDlgE9jXC7MXtPGJAt6oHr4Br1/UdWBMa585Ki4m2+pMSS3gg02HY/zjdyef4cq6K2piOa
uUtzSogxm9tviHrp5xyyS93pnHq/506p6sgrLnmGiWL+iaJ4SQ9bNNld+iJofqJCIRu6fac/DZAB
f+kawOIwRPRt5qU4toZ0blky2t/C7sG6x2AmMVqBmUn4u/yVzfyoZti1tx4w7J/QHDrnPpd5sFdo
kvfCwXTtcB16noqmOTg6aBGzSKCWlARKJuRwbM0DhH3/iIQAFcop/PeE/9SRjwQikeeo+VVZoYf6
bkvv2KSUx5ux8aulCWGRm0Uin3hvJp/cTVF9TeHDoDdsvVM6UPaxU31Dtok6W7zSNNJhjXAqsaqc
gIbZiB5MiLKV2mIXiR7jwR0+wFGOr+S9vJeqs4pTQFHNDl1/QPyJIbSIiPu56003mI/9l+wNHJ04
E1KIOJ1/cCJ+pgk7NQAz5BmmF4OtMJriJLGwrDw+xZ3fG2Co4Xr2r80cXg2aXgRiWgOcKBta+1aA
UcJkA/Cf3ri4h5HiwR38GUyruLupmvaz1cfnchi8D08AMTLwiK/Z/cGsV7P3x8EU+A0XUm7gcTTb
GW2a+yzVQCDWq95Z6SRrAW1i7+jGc+TQk71r+6wev4p6KM1jm6R98Ea5Csmfii5bmxTAFumMqlpZ
i62tU6pvYIHpLxy8nMxWaj8FFGJuKZqbd3E/umc/CcqLJz39GXlDAqizt7561VQbbPywmbD0L5kA
XGMGCgElZK++WUQHGt0LShVgwiE+0vZnTPl29ip4CT40mGQJgvkVnvYAmyJ0lPY3YN/Hjm9jEKlD
1oO5ycIzjY4XGyCHlvoyit9z5Hy207mjynvsjmZjr7IIuRH0ehy9tPo8NOq74oy0tEdxCPk/yPPw
pOVj6rBnUvFr2VAiWHvY/m1J86yLdZ0c2oRygecqb1+qnDKC5y5MtxVdT5rGNT11B7KqR6/MNh0G
btzQN+2oozn13xiwEf9grrDgGslUYjglcUIXeW3HRx8vuIjHtQbIPrKxLHNjz7yZrWjUiLgjXswG
YxRLG9MAL+oMH3E5/q3tcyvii4D3IeQxnOtPsDiYh0kXUcveTeqRZ55gXVbsu6w7tKYH6WkJlP3U
zl/NiaaGR4c/uOFIX5hJEfsvvHap/7hcXpMArNAzS25wIWxkg5c8ob9v/DSHcaO6e1yQ/1BkN7Cj
Zl8p/ZdZ/kj1B1iep8CJN5DMSQib/U6Umf/uTPjzpYHFaEZrbU3qS8ae5JuLLbGGT9e2KX+KZy8k
h6oDs9ZCglsFnBl7KcAa8WrdOHI8orL8hpxVHkez868SC/ZZhXUJAhuuk0ooFuiDjq+S4wbPQzIk
V1+Ce1PGhQVn9eJMEtKzUO7BboDmCalPTRtaO5VjnPSNLN0ArKaRQhWI/njkQPTXkIyqq2UE0Z44
UMSF2zvDC4AYxtYyImcRZ9dC49HdlHn7RSSn2mg1wf7ka0r/ttXTrRnWx94q9Ix/0C+TtRpNm1Jq
ULog9Yp+z0sluCa2xqncee6tqY1ybWThvR4UcBjjzmkfscKDWCrwNH+Tbk0cxPZq+tsjz3rrMou8
j7SxJS1oY/OUeUEYrdIQmP56Isy+8uqwYchJnRZHZSfzl2xMbHcL791MqaFnZF3wKW5+TGg2BJ3H
n7tG9TR3Xp15bKypWpDAd3nOmnpP0xv/TpfgVml7NLlNbMXGb9yfHFO5YyLXxSrY2qq2+4ukQEju
6jTreDZKPtMMmg2YsRR9Cs/YaB85m4h/UpGtyV+KyNpZQ2S9qzgbzhSFJIfZr0eizqb9R7mpuc0E
a0S2WBnjcWWXx1mb0KprUi1ezt3Kb6cFkbiYD7PWd97BIs0UCowOPWai1QEJJ+zDpcKuCec1nR7b
EUgHd5qeYzUgeUQnB4EOpfna1QXPo9/78YVKMFyqhQc0fvCxG1luVb0Zcp6BFMC/4qLBZXAPqhuu
fg7YYx5w1a7Gzha3NjSDdWoCXbLHKTi5aR4+VgSK7qkw6cp1auCTkcmtlcj0wXWXlY4RiqPpa0zp
AT2En5VDiWQXVCaQwcinHCL0rhPZwbe2xbvjtCO1xOk/rfghaCDuQt2lpbztLOkr7FfI69z9UmjU
AXudo+m4E194oA5OXp7zKn/NwfOQjzOtBzsyQTI3TGfIksbHzAL6lLRcghjB22uaexV0yg6UWMrO
h+ls/p2YILG1mU97bIvmcSLWybMmlgKgwfZXjoywvoeVXjFi1nDE0othDfcehOaTjGhuTeSQnUuf
UhuZhsivFmlyroe9dynoKENGrukHZEYINhCWfXboUM/w0sVuAZjTxxHSWSmRVMPH28+5dabdfuTl
ZRfZXhSVfQwM/xNlnbYNh4zmGAtYLCPcowwIi/2DxemIp7faQqVQG9aRGv6W7cIqDm3rE7CUOoY6
DTdSzu5LaoDU6mdKP7cUjQM9ohBvNXd+h3LcpYcwU8neH6P01TOCiZ5KpZe0udVOhzhqgg/TrZ39
Qv85ujVeXB2N0OFkxfhY5WzbtLLe0Z5DirmKsnrzBtt8FlTOLK5lubPqvj0VpRXu+BinV6vXLmj6
hlcuGWDcTEnb71vOmittFjMLpHr4YwFLPSapiH7Xkx3vSt4EW1ebxaU0IN338L4O9tTTqD0E6sBJ
6x3bOONCa5MOEvnkP00zqRBr8OZ11HXpxkic8DKawXBBHKC1hPIRgoKhGF+8MUk/TUxD3ErTcWsF
3bDtgk6dClCwrNT8DytSVz0Wf0Jdhh8lKdKddrl4k1bs10XeWweWb2oTdURaUn9m5znq4hB0EtSI
bdKECYzh4AHpv4RBbV0BsIqzbGMDNZQsy6ii6A3Rtz20KCUneGJwl+QQXqy0lq+Ba9g3+vs4LMIx
PtbAPX4LO60umfbSeU3dl0T6HtTFVZX3mOeEuHNYQ/vKIEYRWCO3uyoEgU2nFdeYNBrH2yyKZluj
Z79mYERgNSGHc7NhJpFUxUBL8gvwzoExSLhjwtBrh+ATE2JXvc+aK4UvqOOLcRpzne2nsxQEntLJ
1biZmwRTelqd0cDzvyzMhpvnGemvqaeqIKto19hSpIo4T7chNkMiVh+yT+t9msgAkANeCZhuydF3
ua4HSztXS0LtT4+LJycuWoSXNFBkAiRk2JVvUDQd5xomedrbL14/YE+1I3iahb1YNK14izwdgYCW
+nmhJkKZnvTKTFFwswxeycqsK7lxgdh8A3anWNRq4TTp2lh7VszuvxnICxnFcHMHjRgMQEDDB29t
cBcd73PZ/Q2aMMAk4ld0YBbEvEm67ItkSu5jL+vnhieBU7ZWd5EE7kMeeQ0twD0bPlmIdi3o5VxY
Cz6F2k9hosSFFgH3KKpFDjGD8c3phvrmOnVyGlvhPQ9pxZ10RNHGR82BkXjOwtAkIa9p9jNnCcF0
wmnJlbZJHrklKwhlrXox2G2QwCAWRN7aJh+p+qPUbnZ1fA81w6/Vi1U7rARSI9y0dZdvHIPDe4vT
4QM8R/yVJ9Y/U+Ce2A1qqp9xro0fqRdDEPbsvNkGoiiAEWbzCzvL6QBpa743cx/9amWRXinGO4bs
Hf5MQdJv+cKEx5r46EHQ9YXlw6+tEw0NI8tIwj0RPmQck0FVtl+6X04sibx3EJ1obg0h+VdiBbRv
NU19TAt+wZHXKYgQoFn50HGo0Zi+M2blI3M0yGv1ZA7PqRkIfvVcX6yO9k4cu/k5ELX/6sm8OVpT
DplBYDsKTW4eWgnQjZ2R7TGUsdHIh/rFHvP0J61KguWGcC9+GMhdEAr5K07F/KCA8O2HBHQF63+W
9LSFxYZNYx33lW1GxZy/EnogljhDIP3mht7cQyHAXtG+gtMw1NYD43O0r7iP28QduvHBcAfRbUVU
k+4a0S0xG+Ph3ONZD98txMXb0JZyW8UZqVlnxCq3GG1Xs5Wk8U4ZXdtfud2Rmk7oyHjPG1UwkDdo
RcqwLGj9rkVOzs8wdOUVTsMRvuDZC2vrQIAjOI/1TAa7t8h0rTTIA9p6ZvYhxWATDwYuWXOHn2vz
nVpzcaVyedgDfjE2/F7WT440pmmY4hFelxTbQH82U0AlXYIbJRYGx1nr2s+6sCNWmrb9wmugfEiJ
lu1VmwzfZts0e5utC/2qJjakVcNWncSPZz4PRTNhXYmWL03FefBl+XRYpWELhQHAuNGtMnNkhNaZ
7n4Dx1fZoYtK+W6Qm/9VUxJwdB0xvobTNDxLSkJozLFoaY7m2oc74qLqDJnRHq2+dd+nLHAIU3bW
yZ7D9Ma52L2bWSz2uZkxr8xdlDw1Y4OTDXq0+0UpMR5yjE0uhh8RPRJxCI4iHYuL5RJIzroEn1k5
In70lOO+WLwqyDeT7P9VTWnFNNvn9Y669+THMbBQDGHG9jOp+pegIafezqNzK4Ex4JEQoC6KMIco
29eQUrtxoNlPh/PdthT9tp4RnbKIVno6XuxnlZpk+EtKmfy9YLdP57xVzE/c0+oP3APpKcEjhmwf
TMP3PNf1YzA3Ppl+HUJ/NeMX9ta40OfMoiTU1bN5kOBrdmkM1WFVtH5CTsz0SWipEk+pB6uE4SIC
74kqGiTc6EN/b8HcedVVwYygLW8n63HY0PTLhRFsyxE9oz0MxYJ+w78Vr4hy1YgTZXql2SG8t/M8
n3Qwmb+EQRppKMfw6OnCPPfZ4O5ngb9MCX8416qm1wh000FHU/swaRovPdTgE6/t6eAOfbKb4xDP
DJe8N9dOJT+sNW4Y4apNR13crolrZzt5A88AKxd5TQLRfJdlWv/ltJyfcK2UF6drNWEIPnImg6F5
LAjtwY9psuMC1qVXt+mR58gcTsiNVUb9mxtQ29AbHJIdGxWOvKigY3FMO3m2lZs9jhOiUs8OJqLS
D9tFyo2HqgYDT/SqdExxsbLK+OaABYZhdMpnSILy0W7JpDFAYha3kLFcj6Vtr1X92ymG+GsuzerS
9H12j72uP5DFdP+YhWr6TTHSp8Yk7cTvM0fsu8u+hAE0HTCxdZS3yzhsn03hVmCypnJ8y4cG4qWl
CnqNR78zv2c5TDX9MTkkV/5We8iGYHgftOm5HkVvQv5Ns9g1VzM148XaxrcA67nOlFprGm/f8e/P
C/w0o8eTx0qcq8BJrsAFfEgFYnYfPBniBeeI9YiOpnxdlTb9c49fJORP4n+bVo71i5Gk5aMQpvuB
lNnRIFhbeB/pUgEO0Iw2GhY91MauCj31gphWgmagHZKdFNE17ols+sNSPhn1pBPmVBeT7YgcdCan
QjY3bcyDNm0umF6cyD3w0IDmxkjC0UIdWjcqK393hhyfB6+JcSNTMby2wyZERpmN+k9gjgO3VznG
mwFuMHRRjU4u2CNyI2jbMNmXQ1v8qD4gI2fak70B9KNoF5/4kF3dsm9pyoh2Os90HUIwrjE2q7Se
CR3j10qOjskftnKGvjm1tt3QvikVz7VbwNegwSignkkQat9P2iwfBpIeb5SF0qykRfNoVoSTVGd9
FmZjYG1qi7cy8R0EJ582qCBIeKJn7WzaoImJ43UJSaweieJcMM07APuz+MP287HCS5VEDL22Sfo4
mFxwvCxACDASiF+xJHNedZ1Xezd33Nfl7xjgWazQrCFuAk/2UpQcGfn5p6Iy7YxbKb3k7OzXRcPj
gHFEnl2o8TRipvliAu2vWWuVX1Ol4i/VdQCG67o9c0Il7GyU+cR7DkgOrdyK5UU/PfGr8vXpgNE+
I+PJWxXZwLDYAFl3flOHn9CZ6qsVaneNxgpPjDY+tMDenKwf6qGtfB/xBkeqKpPxFHrW6C72/uLV
NZAhA80tohk7ecScTWmeKd3qrHunOycwiO6NCaB600RleLIjmbzRbRg+kmSq9l4l9HdeSGPXGXl4
yLnc4Z5qMp7JDJuHBZOw191WomRvGYuIUnqZL357c69v2RA1xE+smDIBOTt0jXt2yAXPcRjMV+Gc
jFtjsBfChdWfdYAit6pc1/vAOZQi4LlKERD3Y/KKnOUzynGcPHWNz2sDL9wEeQoDNCY4o0he3Myd
ScJPkzrMEjlzHYcDvDLciukPRPd8raFOk31dVrouZ9NjkQ8DcT9/AosPyL2LNl0sYArguqGStBRi
PFZxifF8HGf7S0dFfi0747NBon61Akfsev5xwyyTfNdOr07hOGOwmkk27QFOxo91zYSTRq56phQL
S+9gpYcKJ+7PWGX231TL9pV3rbgU0TB++G0OsaqNzOAZKEmbIBJpcvEILvkyZbr9JloGUNpb5Q9R
8h4Gm5G/zGVGReMs/G5nqaiiO2ucHrjhM0s7+YkVe/qbuwhJ26TCU5RGii90qbLH3p98Gpujfto3
2IVfSqvOrl7f0VvDO/keegEMnkg6Yt+LHDWSiEG/R5LB7WPwSN9Se+BKQ66OHYHrJziYyBtBvMAZ
P7F+Bd2Nz+eayNY6AYywX4iPhSkSSoGPuSNonlpJh2hVTgthtkAnpRga/iAkyWwl0R83pBHpi3dn
7zaReP7V9L6g0Us0JOL9wX+0zYxIH6Vj46OZWMUThJPg2Tac8Y4ZQf6eh6n97HHkMTXF0SEhnfg9
ah/bvtvnn+0cIxf0E9pMq9v52va0ko1uNRxRTxTSeuig0PC6flPFmI+bxh/JM9oFdjK09REEbZ69
5U5FBK/nYzJ83theW82baaDaPrMNhOk6ls6dKyvbTC3gYPQ0DoD1bQONZ1joR6A1haS9UKmTS2b9
FpYty0UBBbnER3mosi4/1bNTkSVVzBuWqnFRBuEmi8LmhcZ179J5hccI3DbmqfSSnOnXKg6akOHE
G0oKnOx1z3ewK89lU9D+IAeZb33Dyn/FbUN9al4Ee9dxileU94wKdBYox8wphxs6znTBwdQggshg
45fBfPCMhD6nOegdFEfarLelgT+hkQNoSTzpB37n8jRgN2ff29S7IeuI+Yx6oh2kRS/d8vwGb7xf
oEf0dTS/pE1uPNUtXEH0W/cQDHZOKWBnmohyNRif5RqDoEOVWd9F4w2pZzgE2p+f8MTkW88PrWeu
GsNDM2Xtk1UvrB1nsuha8EP/mf7Z4D0OLP9HjiJ8C5afAi2FYGZhldk7BxbphhYv+cG1nfAwJm7w
jpFhOo1wqM4VW7sNeRZUJmKJx3RwqyO+6WrDuyc98JYYqKcI9bEymSOIQGXVsTdxHeNIlcwcCYPZ
zo+s6dEIBuuikTrQCKbpGQWT8LqeJ5YOHPc2uA6ThrCixfNOn4GPWGfb869EO6x82tkPTnj4xves
mHLqvvwx+WDcRaV0azqqsMAQIbUrfuXOGeynsG7obgnTEO2mdgtW0BCkVq6JJhrrhvVV5+u7i24p
IRtO5rmL0+ynskT/XJawU0Z7Ch+aoMEhSequOBQd3j67kfKv5beLYhC65as9+oyUxPhODuoItgoG
txU1aUi0CDLOc0HW9uCASCfxLlz6sJrR+nLLXmxBqlG9VZJ4olExMQiHyXTteYkizK592sRxNhCZ
XEoZoCikSI95Ch8w9cMzm19uRTUmXwZslIK7g2H06LiZcXNi+1fdLdWbvkCW4BeT2RMdGGqfW9H0
VIbJs22mNgwybPkte4ijzaC6dclZAoDIx9eE+sqdMxdyA8YyWrveAM0gzNuNOevsPUhrVl2NEcYf
hCpaIOp5OuzQQNR6TjykMSMxsI+Ywjn3FgHCZLYUYcvQOMMOdtbBkradSbE/K/BtB74K+SZFz2bT
ZGr1k2V0mflV5D7TozvDHOTptB0SyrXp+jszLYuHOS0nqlFYSEy9oqrQMzX2CuQPf5e3rgGNAgWu
ZetN9MemyzIglulHibEv0beeFRGeExhNdU5iwa0WwTHEKYkV9IcKmvShoBviYYxiSKa1m+x7Q0se
u1S3D2ZRi4eSqJi3nmkHeO3DSZG0Bk7/0U1ueAJthUD9v3zERoLh+cTGcQAa2yxy9uiG+WemTXrN
rGWELtPOeAhCjkDZDEm69nmy3izKEh8dN7Yv0uiZl//7nsP/Bzfh/m91+yr+qv9sOfz/0UwIn+H/
Sr2+fn3H03/tJvzXf/Xf7IT2P3x4/dKzTNt0Tc+nGGz4q7p/+Z+e8w8TB7hpOj6QQ8vGyvdvbkJb
/gOgHRM0Um6AZC3E/3ET2tY/TE/akLIlfrulCu2/Yyd0XWdBWv+rq+/4vfwM0jKltCAluNLjhrh4
Gv+9oTBhvwdRbVY7OebNaQqpbszLMds4lYyfvHh4qEhLZ1l8Ltz6bjnu8Cj9KTqhdcaztLD3tRjn
KI8FvjWdArkIRqW4eRmRsMBy1p0zOsTJPBJ6U1lfkgLZIlq8MRY3jjNak0lUIhbsWoYagq8G2I91
Y4MVMd2zXsOTO7OH95S7oqrWuw8ZdANd6d/YI42npYbGTt7y/GMmvv6UpeQ6R/YXewIA1ZKAR3gb
dH6JWdKt7Sl/0cEIK7hMWMVRBjWPgXMQjaoPs01kNVLg5lBT7XURK0GeIyYJToPIM/cYXnf0FMWG
n/3idoxIj8tcp+/XxO/Lz8Aozo2TIgJklA45Vr5RcLrC+KDU6B9K1/tjz18Zc9JOSELNfnYgQEBi
ayQrYR0ZG7DFqPyLsASAzjD7mRVQNJIcjsbVM5TTm1ePV+46WI3HRl+0tO61AbOLpHA02W8G/iZK
eNBQ3d0EO3ot2X/cq+5SFezAsgqGRDCYpzbit5jDU6Rc5s8yvUQC73oaDv1aWHQEAQIDsX11VWs9
jVlc0G6DRYszSB59Wb2REOO9TfDTj9CbLEtHG2eMs2PBg7rRDuintgxvbEDDTe4NJnVGXKKmRN/j
REc7L47u2McZ+XF0jCO9MqUOJwp7p2oz18UuFVlF71D7IYr6I1qKgdm6Jar6XUblZ4w5Yhvm3NOB
WiLY4oG/4sV11qqlDVjOh7oe2998LA8+vS2vVhd9+1MSHhLUyk4AuDSiWu/ybqKJIXcSysJsdiwd
2XWxPIS4Bpj/TOuMeoOsLcurB/rhVHbeu7Ckz0s0fPT9+NGrBu9saMM6jpKTk9Qu9Iuc7flyRyq8
khKUWHg7kgNbGC/PQB4xKtUlGe2o2aQ2UNaSz4/qUKvYmBNEJ1K658nWp1omwYpcAwE7Jyq2cMyn
W9brZyAG1m4Q1mcDRegecQtuQzu4xJKZMgkaylSQ6W7wDt/Zcpp+dpok3GHaGKnLEabax+QxRkDr
r5PnXaoFUMDNrr75swcNMhEXg5bTddoX0KLVZB+4VxAWwta/tikAe2B6vKe0KNHsRAxTb33ltqfW
NOwT2yp9QPnfNTIorl1pASsZ3CspiuQZ6gCoI9faN56gkTqbrWvMugFItfUAJfDQluMXkZLw4I49
jaiVmVwcPtIVC9o1e5LsiBy/t+wQzN7MVbsdISGOET9iWcoDLFBJ9dAkwJ4CWxyW6g20Gr0A+oKz
X+XmumKHj0csGEFTXdrc7ddeapF7j5Pw5ufuyQxqYhNointAeBkQ4owdmWn2N9dzzdPgVTTM9wnx
hJYZxtGsUbDj8BErHIWFPmBaoIlptO5SoceaFHxtcBwV8CC77DYJev9iK1uTMYQkbpVX2mb+NNEU
HbkVY/tS7bs9eEjPwwMPAxP9BRDyIePlfMqa37mNFRbCVYpBbQPa3j5wT9I4etl9YbuY9k5Wbwub
9qJjK0t5ITU48bUI7m4eMYq3bnsRpdexV8f3RcUqXGFwOalFjzrNQUkCW5Jdz7byl9eOlofYxwmG
xsS+JOsvRjU+hqFzqxzulKDTMXPbjz2ngej4JIbqNsfQbzwvvloscFZ+In/TrXycScJuwsSi1izh
JGAQrElMJfZTxWqprYQNK3ZB7gyet6+p5r56AU03yvslWB7eBw/ObJyLZ0vo5MgqF8SqGJ78blBX
s0mZaWuioR777dvibanryX1o25zXlrVxMsc6m3ibzv/8p3/+H3ALh5Sar36mqLAPKYNfV7fpgyon
IDfCv4JQSdaoJwMU1KckdYN9RPiE1W/nkGlNr6wCg2cPbmwA4xNPwzuCfbbtSihXMUL7mrHO2ujl
1MKUjsoZLrXB/hBBwHBQZ5AFRjB8t8p+FHTLHNOEYbcwZ4hlYUQ7pAi7U+QF3j4vp4uFXrbKybdu
PB609Sjscif0dBMjZNW2+kunmrOrFtB3SKQfnBO2CagX6aKom17DiZs35ykradFpI16evJthA5wq
xhHOAZ+biWlCzZ6nbRkVz/QFXSzchRNkbq90zsDQYm7RwanHzyKflIVtusfXZRLcDrl/47w4ibpa
aswA55hBfuZ2alBEg4kgSWAhztEbhIk9WN14o6yJ5e5kX6JIfRgVUUPKz4a14b4bU3ah6uIGXTo6
+F73QO58L2wiXw3VN45U1TpNKXIKpz+43Rwzkxdq6N+7LHs1oy81UdvoXKG1PLTxiFOisG46l3/E
LNBBEBAMnd2nwGOLYOB0qZSxk8740yNHyqLD/RzWH672sdQLlQCWHUnm1E4NpR2VVBBKRdt7MHr9
K1ssa4Pl1Aw/UH8Y5QB9AT2c3OZDpQTIFIdcWeARyuZL3WbXyADGH7NXGLwvu3KpWuBStlKlGezs
2j3x0qMmkEQqfwlVuJ/a6nfVTdMuzAQGHFLMq9L3qMgs3bfRoBoWAzjIVTonLEzGzSxx9/ne3YCX
jYdtjtYc5Tlm5YCdbYpmo/43UefVGym2RtFfhASH/FpQOdjl3H5BdrdNDgc4pF9/F/NyR5qRZjRq
uyg4fGHvtfXyaUHBGHRWc9NxDqDqRUPa08xt+la8pCvs1ydigF28/Y19yt+lljhrrfEaD9Z+ynuW
hIneb/Xy32RFL0bFV+bqzMKQo589s76xnfIJMbIrjJojdjgIQ4EeA8JO02TPXE8GkDaZedYIw2zJ
7Ysgn4QJ/Q8wf2jq2W7Gd36r1z1kg/5/hrZh+k+DnpwT3X+pFnJxR0i2pVjP/ujZElPHIRoTu6T8
O6L1Zyt5ibAkbuAsvyVmw4rEUI9GNh5Z87hBV5J5as3EqVtAhXW08vum6N7B/5/yEZCkOfqbWdKi
O0zlUBe+I+Fodi5RRCzEerLnh/GQZFipiS7IYERcLdNDFRsjpBKvbB2KK88q3E5vnliD69e5AWnr
uMvLUI4TgW5OkDNYJm9LK9C7NK4M3Bm2BzN+tjXo3Oz+ojUgcOhxN4MNm5RneJNUxrnRGPRjAgkW
PTU3zJoqlL8SPQrmN1SMNusIpqWdBg2CsHDMcVtGYIQ4pojsIhiq1dv47WoO92jfJVvDzs8SQZJp
ig9vnc0lMtQNiGtYH/glCanM5rdsvSB130+nzvgqk8rZ69SXVWF7iNKNDxhx8d6pomc76f95xhoe
XlZvaW+96OMjv/8/JrYbXA8FEwWW2JqhzgyWqQxzgtvi+XeGYQ2Uw9Mh4BBt3ihGz5Fim+U7E2Dk
nKA+i1zZWHo4m0Mt0Y9J0cPRmLI9GZlPDG0OrTdtq4mRsvTheWtp/VhCzHOtmSXJKHyWKmxDps5g
sWKaMG+LB8vrTVJb+4cpZ+mgW8ifMAmsaSAHh3UVFdJ90fiumy+39M5qWgigqIcy9NGsg7MgXda1
Kd5oElIUmNXy4aqMWUDp3Nm5/HFbhycdJe9WM8Cyclc2HhGvul7aewuAv42KL5uKv23SIbprxOfk
L0e0PdEpL8rzZFFwGKw5N4pZMOZUP4AV6V+0le8hVtKH1GJvr/sfKcv5qzlOh2h2nOPcGXsAOsSx
LJhCVelu8yr/mVYcV1F/oBz2rjC9UeBCG+lZTIZSB589e4YKnZVKEmfzO+YFJhcrsaRUhbsx7N9c
x5rJOmkOvch5ykp4nbYL5zEBfTKsDBSspf3KRCHjEXzbR+Mb6HMH9P+q8saDB4LkWoFUYY+T7VhR
Gbtet2cuZH8sVwJLWnIgFBrYOXLkcupEQxXEr6/cFnaO17Ebxrvo43e0qmgw+Olyqf92FE77WlLD
9Wq4GysRxlrZMPAStuyvv51CB9VXcSSsHBn/216pMkQVpSFQmYpPUbz6K3umA0JjrDQaZ+XSIMh5
zocBR2w3QfofIZLrlHHkp+7UyrWZV8JNsbJuBqA30yy/yXAO62IcrvBI0sCqEGKvpJxFwMxpdiYA
HXI6iA1au6qx83a4Gh61Ti/2HdgdY+Xv+IB4zJXIQ8ID1dqOJQ5SZh9OzcLJtHXN9q0T5SfGqGuy
8n0iEPNssXaEIZE35/5Dkum+kj/f7rMZJbsEE5S45RTos+afOiXM56utT9eMueurNfHOiU1QQ+M0
XYqye7cJdzgVKSv7OG7+0uyfyDW230ku6UbIRX0TcZqAedxUZPKGqNAF3AvejZHxmyxK32scy/pK
QwLwQNrJDMN57lS8nWDSiAhkjd/FfxviLaiw7SiEkzWE9WInT9BzNikibHKp+xAMZXfCQrdVID03
qltovUbBw5rAck4LbdwTFyz3WVyEYAMnvMHYr9kZQr21KTTlyoMCVfo+1xCipmE6jiszSq70qKa1
D4Dp2f+hfN43XJPe8uDYT++2yNRzZWDaIOHRXMBs8GLrKqt7EiuvqjMfSCs5zDEcq9KCaIV6lFc2
xqBYOyZOQhhMvGwFEKyyybQDfkteUHVW7zyP1xL7cvaJhUp3SEbJXK9ExKvb/lepgUGpY5wjjVRI
mYBxY3LCFg3oRw0dwMtHdSktbV9WqDCspAM+2I5tYK1UL5eZrZF9Zw60L9WqHwvGQrhIIF8rEaxd
xYCaXQXJSgsbRxKIpABQMIT9yFHy32O23vsDqLFpZY5l7SR3TtkdpSIcQRg2s+kmq/fxlBF7Mo2/
rYJfZgAyA2xp7vD7/cY+Qe0UgV8UBCZbSUkMYxFXB3Q9bADTq/CZFctXboEUqATstOViYch/xEn3
xlz4PYn65TmTkbEFm/MDsOfXsZUOJoq0A/wpwxaRs7HlWSNws3DFkYp5CgaZWydVF7euaaxHEpkn
2LqPhXTrk+E637lfnwWSlmvXlChJCWPoDPfVSiGBYC95shxZHjRMhvF8nIcGWg2kOa+Q6Bx9Fiuu
tY3iGY5dNGGBEaI5FunibIfGfptdnoTEH7b0tuhJzOJPfFORKC9z7hJZAveu+4+AV4itPjTzGdjW
b1VhvZk7y7gMVvE2rAS9CJSeuzL19JWup8DsiZW3V6zkPXMYvVMJjM9ZqXyABvG57xFULVvcj+lW
9ylTl0sxePFJIh95GJcTFH0GwivzTwL/Y7+6Y2NNcMzKBawABCKlKbbaygycVnpgs3IErZUo2Kxs
wWJt4jtspxvhQh6cgKoUoAj7lUkImvUxWimFLrhCfeUW1ivBMEthGcqValitfEMDxlBA7Qf1MAN/
qK8cxNKEiIhN91/GxP0ZndbV6NcPg/6CFCxIilOnXgE51Td3pSym4BahMNPL96PxMZvNgYnCLlrZ
jLD3VGCgvb7qOuotLBWrgvZvvS5hE5LmYgfKo2bRcaQr+TFdGZAr/RNjAB+xXgmRGqhIZ5k5qEG5
BI7G6H4C/Cs9Kz5jz72BqOlBoMv8Xg32W9Gh4WiEb++5UjfUttNdGez4ZOaiXodfyRiTHLZI7DXy
vPYGvn9LIYdOU/3izgitjMK8zwAxrZWMWYDILEBlFiZOW8s702X56BPgZ2WNpV3wRWxQ0M+3bgxj
C9EWEbhhZ8LinIFymosst7CpXupFaC7veNidOhDPHATuBZTbAbyYgFMM6bOmDeCq1xSNUEBj1IW7
eSWD5iBCU2XLGxB8pBRtByuzZ6dO/94cKsT+nNyes5kafM8La5Zda/6UK4t0XKmkuZF9jlr7To30
6q3cUto4whhWlqm+Uk2Rp7Tb//7QSDX/YoS2WzAic7BSpk+ejerCmjo7zCXFdOlT9AlVbCZbVbyx
GFLkzbGGk0jBG5ij49yGWmGH4E0eUHHUSXHHWfrl6uVXjRx8hwv83zj3FoVf95f1NiJN2JfvIyM+
pADarVtlaWbzQr9DRmWJGzbK/SNtVscUbfF3sUCZi6SbCIdGTje76eHwmlQoLMXbs2GWT/7cfZrN
qWZxghDG3s/jQsSPsYOBdIwV0sxSe8GC+hGzP1ugXVMFYHIgSlbuy7r6Y5bWrWuJWzQG8+7R0Dqu
9iLInsqr9GCOdZjqxHVX0b8SgWTtkwYZmfdlQklaZBdD+yvcP1rt7anFb5NeXHQwg9OAYWlA61xr
xIA3oD1sXkyjtO7egPTDp9xModyInH0ubGzEIHP8W/jTmUX934r6bjNU1h05XMrIRn4kWvpNw+V5
GOgQ7WWbfpqZ1VosoN00Zb4cFEX662KWc8mxQ457K2N2o4huylUQNEEG8Kf0S92I1pqQ/MHqVyCF
Taawul0xA1p/jzWphikYssm5y3+rCT4FE4xA8tKKSuc4Gvkvx/nEtbfvXoeKpVoXSkv2HU/NQDV7
Jq3je67dW8JwnCPD/ydtAjGz9KeDrx5J2mAf7MymHNPv0i1p7k269zzUzKTbxQnWAweA1JetgNcQ
xrDLcolp6aC5xm0o0/J1sqwHXc3xg137+rZF97BBfRMOxhIFjkWY03oNLTwr6zw21HSHj8RNRLhu
95GgGK6i8svXmXGNXFprMPH3c7Hm2D9NSf3oxfyveFg9dmYxn7qJbkPRcxIzu1N1dOhbLoy/oPD2
0eDYU5udx0nPzi4eha3HiJMhQlYjaPNCQ0viJ1pO7T7HTXWgKmacgVHqAeoyiJhUwA3iVoY72RhH
cFmMWew2QsUYLeeaQ5joUERyDqc5O3MwRj3/sJrli9vdPXWz0QfgWNMA+s76uFM9W2Z6Sgfyvs3I
Qhpn+AW+gaIOKZUTGFkgPr1h1pG22RWVXy5JdMDVYEs/eR5Zh29LstewadVXx8mnSw79dmegg92M
eJ7D1J/E64A9IxhdYzjOefEs26k4a71LbETl/kaUDICh6kdTeU7oZ/FPL1S0d0VGE6GyYVt0OAHa
agDY6D9nSb3sEV8ckyHrt9ZAvoSai/nYArL2KpMGCvtYAJtQD6TrMOjTB/3Kz5KMXitJF4beWkai
2c/CC1ovGR97+MHBnGckjTXaL29+8Md1flwy4tCbOvepaFNomXEdn8itIGPOi1kwLM3MsmNxz34B
xrJdzH1Sp3Ajq7LBWMrO20+axwzXPllrAHll31+mNP1sFmE9+BW56UamQIsOPuKIZy7FdVr08dDa
xnEsLHKu5l/IQvkJRWK3USOmzzxOhp3TgQ6uneFiWJ9tztgtnb2dOfCQZermjJa8s0vHuLeyCbyx
3xpOcTWJdjq3UYIKv8xL7r+MHl4mPWpHbydrhv1FwUKAembr5hnfpjs/izFhiI7qd5ux9jopEV89
fXYv0mkfMSrPzLg3WANqcG2O2GKaJ1e6FHc00vMRx0kDmolgbiqCb13Yx7x5IbC32rb67PMuBXaT
TM4d3DNKELfbdRkI6q4jOGUsw4kPBe80vrBtSsDL6QxTMo3hzaTvgA1+MDI/NzH0fJcoYRs768Z3
jWPDgUw9gdjgw+MO21QDR4iuXAR26k+ZMihfk5ak9wj5iHiIDk4/crV5tIHWwv+H92Af2tZ5sFvD
4GCqwUC8JBUMM2gV7V7XLKyiYGW7kq5nYIiGjbWuSEmFmIF9yYpecxJxNgyAD8IhS9zirx2NVUcU
CKpX5jToRINp9A9IgdlcAgKMMjh4XXIzMifl6xupsax33dNi/GjU8F1ZfOnVe54aOE3WqDvdZgmY
PepGXOJnUFkw63lB6wOCf7HHfO+WpsldI+3tiDoR0VdynQrrU/hQWmWp/0qUyPdSLBirCFp8M3t1
anMiKfLePxC/IHAPtVdcQOC9vN4+YxM7MJEGFqLYxzVWlJN1N9mHBrfIxuwnfqFUs84+Qy+Olz+z
J/SX0izfzJrVoqiaL9V8/EcsynGGtmZfnYhzeiXiZD6xuQQcTtCprohPQb0sj3UzQhgQ9kPEcHdr
9WE6gEKzus8C9G6L2wQA2bcatYYw9rtR3McaPT8ZSIeyjMijQeHNmICxeR41+qXRm2/eR3LLOU3f
i/W/lg1Qilp/tZR9w9HeHXmsd9gmSQ1n50ahpQ+MmmKWsZcUTFXqFNbes1izMYjpn+z1pCJHz7/X
OT1WB9+LeN423+mtNp10ZZKj4JX7haNxjyXeD+aqfexnLnwB6pRVk/mnq+32ADXZD525iR57ZDZk
tA/AIoFo+n0hULIxdxmYAyDdgtEMKObQjeC8qWQPiBvDtPfip1pTwKQpah4XrEQ2Yi9FesIT7d+m
RzS4JkiREpupfUvneLIn7cv0q+pFlF6ARWTEu0jufN0WD0XFtKZIqh3Za3w2teR7oVuKoUHCOxk1
zaEXGZgOUPtBYubzDoPJtKkaPtOwRFBdsVuAn+5wHqkR2HUcz9xXo2BkORnblmIUXiAXXkzIDh2Y
bU7rpw9ccT72Lpsy9eMUxQYfCuufqXIIpeuzAD7HGDidPe2rRa4lJOpDMqjWYNr1IBJU0ChV2VEp
cVkTI7zl0R/d5KGvGaRZU3ZL4vLRkSyZ09lhOf2bZop3a0wrkI6wseyC2nDBjZ5XRFz5o+quGHtg
eZgDmPqekCK8DYwPs3p5YMtEPMUg2v0EKl12CxFYSt0Ve6Br7zpvjMYFd9CISD0+NB50t3ipoAiW
LwBypr1yKharJilK0u/2ccZT4Q0WNG3GaU6aLe9GlHAXX7rBMG8lM9BQiUYwRM200CHS59Bm5qU1
ouWEwCbZwu9uDh3H/qJpH3TB3Qe1qo+QkcjPwX/wtSZkSmAGKqu7k1TkFnukGh9tXtHrzHnPy2r4
En19LtlBhlrl+zhh8LKmmQ/WDl3JQzrS5VUshB4ihw7MaU6WfrVcCzyM575geYWFW3kvfT7fDDwt
ocKzSvPMaohsKLbJyZMjs3/gi9Ig91wIReqvFneEa5dGv106BsqTG5t45VGAKif7NzbTfT1e4mUz
0hbx36DTQC3vAlNRhdbVjugwa5O7ziUq7I8SL+wyku9WxPY20+dP17JehTHYiNyTz5rBoNWpI8XC
b+pJtauca1fXoOyXstlJo6UB0SNecbxOiQnF7Yn3tWihNNvHsT14unEBvmKHs8Ga04vzrduw3dQM
clhmXSEGhhrY8bRmPipOt3oT3IKMjClfE5H+owss9v+ViwklL0L3ByN+tIUfKr1ZbgkLU4LXcY5V
fzwo2FS8xquFMCJCYhyyz3qPXVIf6E6PSk53PGgqqCMs4S9Gjr5fB2IVG5Z3TAGbzsR7EFkMopOA
RZylI6vWv1YveC6cVJzHxVDvJrDvWbofqI29oxxzooXXf+2F9lrPWnF0wYFchg6yRm3Cwys0h42X
6N+AYiUnOa3W7tTPePezMvUAxOyw9yf5zJBQx5dDMIuBcCWZ5G9VjPBHUCyEwrHGO+BwYIUlx1LL
LBZIYPyGYP6JnAX/sfJZwUmT6qvJw9GkK+rAkZAYzlSYkrO71FrknitKKF/0TAwoXHIbqAyu2t+I
OvhRM+VFn1ndZz7wPcDW7276QFtH4N7APtUS46tDCaNFsuRF0G9xkgEZTzOSuLOrhJhwnnAKb7ml
BrYtmv3E0odr1lGBIWjb0WNZR4P3MFN+61PKcZvSanqTDcOpsX6BA+9ivJaHRaPNKTibecsn6k9K
Hkqz3DORVmi2K5vAtdN/eVxelVt7W+Ye6zHrWqa9DJrRGkPNsOShRmYoQeActZkdoZUqaKSoHjf8
UeKRSHi+WNBkduGe4nWrjldCnBxF5GMT28uxMcCUo51OgrFE0mNWhvkaVa7Hwk5dPY2eEA2Aeddw
laElDtKybZ/qdn5TmvoaEHAcaD/I+IELbXbLi6RnOI1eMYf2PIigYH+tLcV0zrKEZNQhvuL5ROGt
oQes6iLIXdggJWSdpIx3o11kW/IESphDL4kith5t/IcZYzWGWqOhVjXueunfEtYPp5Y92Kbssnsz
1cVzVYoQhzcd0xA29rpJNaDLj2n0SLwKmX0UGfu+6x/iBDCigeGWucmebwGvWpqES1rpKMe86zCz
xKTELneybwjZSQvmLoIDVqXF3mHUE9QDnVAdZ+HcMaVpNWYrufuXT4FaNGeCjY3+nC9Tiz/Jl+yj
oBGPORBgGEmneqQl6Y0n13V+Rs03z0kz/NgQqkodZDuOmBvmDhOA2XKp5yHdu5NUZ6nwHxjzJZ/6
H2AVAxpVOlBcNWE95RFWPkMQXLD770K2MOshaNjbwq7mxzZvnH0p6yIk+Ep0d5H0fpj4hEo7eY/r
YtGrvaeo0eG7mK///WuLp4TlkVeGreaZVzEO9jUhkydm5LyGggSO10U45gjBwr5dmtK9Fx1f6djs
9WJwzyZDqWNbFepk+83ZU+l7tKziNRdX28ChF87F4q3+4Ps4Q+uWlAayLpF95aW7y63lU5aRjrgH
hUqMUoq90vLtN3a3W1KHgdJ/vDGGkPscW+ZZ9G1Y5a+xUu4/QSDxJmlT7cljjrBXtJWVzLyj28tx
X+bC3MY19oTRsxlJJwvBuBVrTgajBOgovOMA9bBtlczyhK9do1woRthGd+6kV1+GuuDeNw5Vxk/S
QQRCg9vhptyrTHdvpIQYGATYsqCY9Xl5j8bVMCx6AkBRht5A6ag6eLgZ7hZ+QL6DwVpvDE+MJ9/y
GNDb4NoQgm8NDV7w1KQyGMfm0VV+dSOx4zvNSvrCTl94fShzqzQoOKqiTUzwHgAXN9Bh4OcM6Pb0
EyjEe92QVmZWmniYRWQ8oAfHLHofHOYMGD/Q4daCcIypvDm2dXZdeN2DUs01VzXWv+RLfSi9b44l
PQhL/YsazH94etVuTCeKI0lKR5F/R4SNjyJlr8dS6DSmzd0bjfI4+1CPioHBD1aiU7kycMktb7eV
jdAbJMN087lxdj4PAu97+DMZ0zZj605m8+gMXYPmxtUfZIT+qSYWsXdtkP9CnR3bSJ5yy31eXw6E
sEWfVuNvRzzflxIDkRzp/tNR74PO1YqLWVbtnuDKac+q9DGFDnv7/z9IX/9uBwUdeuYAYfQB3T1W
6cUt+cUsA7dJCaZlNKaY3tNA16RZa3xG/GLJZLxNSCTWdCDBVDGjhCaNbO9YuATnJcFhaTobWJjD
oxyqLV758l6O1Usx5q8y1eXZhJV/XyzaK/YGgPej4bFp2JX4ArGpYMXhAW25ppl5GPrmbJXswCoI
dzcfY+9NPiAEU8eh7Z+qsmfgAiF4KzTaJktZ6Jg4LUvGSlbFPBReAexF6OZ+cvJKp95FSfVriv4B
Vjxz5sjd2Wjcd1MRPVGdCtICAR5l74w5PuO5vs+G96Zxxx1HqI3YF6h6TK8IVcY8qsti71KGIwK5
Hdn0z4ac/oxjkT/HVtNd5qp48DSqQk9NLHjdVLAxDXXTJfdsTC8JspHB0LD9RMSZrrpZ29cJeC2a
vRBwNtCLk5jOht1rnDucd6LDt0aFRghypVG407WO0o+SCeRIhg6BBDbjmtj4LnAiX3mokW4xiCB2
mYaj8cFNRv5J9TZ9CMdrkoCiNK27iaz5WOnOwW6bYUsfSfDwYO8g2z3OToNuLzMM+u/+ONd/upGa
G8kG/czoPaI1OwM2Qx8LcIm0ul2eOyxWiWNps1mAURLpF8kC3j0ZzOcMQXzrwFOrdStlteAKPpT8
dVHanmlo/kqSpS9lbk47ArHyFVVpnmDHzGFcuN02stsWENCoHXIiDzeairPneCIZFXTPta278mSV
5mOP3/51ilibcZc49zihpRlycsjjnPkAqJqCVfK1tUd8WHo/o4IRP6an+iBW9RA49kRe9AScdUCI
sklZX8iBwEZRPUvBtneyQUO5Ig41p4y+akHH1WnGQe8w9U8WG9RYmzPU1+Kp6yjqZm+69A55kkS/
TWb+6lONsnwbDkvkf62SqgVRGjMX5d769tEV7SfL+zOh7+sOZUuPbbAZ9AGoEmJHI5qoCLlh0M5w
SPva+eSV/60GezlnY73FR7IXyHif5p7xZS0v0pB8WdljpLr3lry9cHLtH/TbiOdy6y8nG3ZOkOU6
X5d8nh31O41MI+hkN2DBsfp71XztvOKY2LK7J1pAOJH1PSTRNs6rNfN5/kSzawVx67kHw6mZamDi
nbWYHbTsb/bk49td6vjum0sAzNU6Lw3SkiJTGHd7vT2iQWzO9ly8iXJB9OkN7it4CZ6rUa/f5ZRx
OArCqAFCocvIeo60wtW5MKupnTIvDiez308UnZou4ZDaRIQ7JluY0SmbrVNAOfNyUQPM3EEOzW4A
gYgRqKp9W0fOptCA8vcpNxhO7E8LrOWp0FGZxx6yLo/shdHMvtI2/vScd5nkzmaMzeEoZtJ/9AEM
5EoalAs/l3iYIeSWWtVLt1gjAbm3foiBZxvUJD8VRSmbA1aLyBl4MYg7QBvklJ71OOSRBh3ce+NO
8gJSw14wyEUbAisO0pbFFh6TuRGzN5xTa/4aqDx62SDwj2ZrDTr8cgc0Z1oKsd3ykwfLWD5kq/5x
kfgGAxYPDM8iTJq2+VoT+OZzX6NFpPfmOlqjjsFJwUbxNY28t0XSyyMcHnpCFLMOzw7PC1zvJUme
o8jsH3KYHJOmXTQ0NZi+h8BuUihBpPwGJK1vWjdlF28NJWGtyM+W51o0+sFIwJI7w7ehug94s3wn
7KAsnw+LoBI1YcGmoVweIkJCHBMPkWcJdk4YiDl3U/25s0e0ruskXwBpB0W+/NFg5karhGtMdmMn
8OAlV9FiksrxTe4B6+/cxXsVbWweCft8SBbjOExQ2cYkPg0N3iDUPbwacDVtWOrBYGh0KtUcyAIb
LoIU+lUJrFDBpxK3qZHti8UJLNmP9w+rYMEklzUR152MvWXaO5vCLqBE/7sgt9gtlfmTiuG50bjd
47L+Sz0ZEgH2TsA8qgssZ9Dm2xPRg9cxJQ9L6PIXoWZ/MKpuOMnCQ4eu3H1NHsnFNnqiuWPPQetd
pxdIGTMaHmJCAUIuB7uymw1m3OWhSsJEm2Gulc0lbu3H2lDpwSpjcfRkgzkPD0GnjWztEp9YDsqb
3dJHyW6Kxy9SpdBFJPNfwlbyjVi1mKLvDUYV2OaShhzfWH+AW6ff1VuRzz8sWif+iN7fdOgkGL/X
gEosts3mnG8bSl4SPLwtDIAnC8L6kUGVeeY5zrYKUM5mbh3eaLwuY25YanTDPHS08iAwO0nADItD
MTsAlfUlFOt4L0pO6cI4wUqLbM+2p3lgAnpZkvGoSWoo5kVQdOAj5DFlIHdGSyV77maN9wN5C2UF
gUdV2RFh/TMjmeiQ95yHinFNU7O4TZAfWKylWL5pV2uSsBs8iQG1b8ZrjYQ0zod3uaxYIuiewaiT
LLUsZNT6HnMy6R4bvCCh3iHz9YDcu8WyzYCbpkTzMP7rFO01T5Zjun9SpiaEViQVgsYQdxzsqEof
w3bdphfTL0pbsWtK8U7F9LTkbL14bZoavDSrZh0y8E5p4Gkk/YjkFpnRjHG5dq1DucAiKAHgMBCM
4q30ejLZzu1sNMTdKSJL8IYkNi1GTe2IR/v5czFWaEn1urjE9DasVFjFQkeipjP1HvN1RyS2FrV7
rWh/NDPVQs3ySZky9gCF7vCOTnR+QWsl9/kTzAGcCVMbw4YE2z5ril2CBWSD9m4i6HihcRyn8lCr
Zo1ftR+MVrknwnA/M7IMVNIXj/PknVqrmLcp1Ly9I+dsZ9dDFZIEqhGFsxhA9EZeeziPTnoNJMVZ
3BPXhkSnQREn0S0Y00v1aJa5fbJLAVYgAW3hzue6RT4xJepcAEkG/AzU2oq+HaQD99ocWWybe9v0
Ls00nRrOLEaE6F7mSjv5hDDb1vQvS7gTpfZSlePTLEAmpmX8WejZE4f2a6YPL2Uz5wCs19VwAT6Q
XBWsV93RL5I/7hIuonhbsZ2djpvCsJ5p505aRf+ywDDW5ve6dS6NpZ+QP/MLRO9dpV4W04DbOXEn
8FL4R/INJELx5rro6poOj28KpHCXuuVp8RGfdzwih7gVBkbeuH9S8IAPBE0hP8o6xiBEHNqNgAzT
MDKWLDBBOMuDV5Nn2UsVDplWYfqvXibmi1PCn56VRh2KGl4XzBgPSWuXN8+WOxNexKw7GsZQZPOT
Ldr3xmkv6NKaQIHC7IBuBEkyB9rQR0cE1VadZ6c8sb8hwBBmXoCLZGQqwioikr3A+XOdFc9lw/Jm
JCAtZTO1sSz5qVz57GaKKlegDmHy6BvwgdwKN2gSZJ69d5k8gQrMq62NN01M3r3LJYKgUyXMMrQ1
9Pudt3VXFlOme/hiAEkEuWpUYBfjA8XrUy7ST8tik8V9sG9c97x0M6s0yLruZD1NSSYY8CJyrGiW
iUc6SAer7UQ2nZp8sjMI4SVPjJbm0OnsJ8rlqP6jx0t71f3NwwYBvtooAnKOmFwBPgxeHrZey6wH
hRNCxLneWV0UyBTuPKKEPNbykLSy7IoRI7uCSf3rRcesEIxzIMKRBwNWVkPEXDVvU+8eDWtBgqyC
IprIEekogLoK3T3250DQMqcJ0Erwu73NZq3KH4QiMS1Xd2ibhGdO5qFkRwUl9UQ7ux8sjeG9/sUG
5mwonOjmczmixk0TxrVT4RMlMsAFKyPw1LO46XV3jEkmK8m92LXt+DVZ7lPrIvJrO7aqWTFVVKiY
uqDoB3NfFMd4JsOlZy4djwtvv4RDds5u8GF3gwsFXIxoTJmJAOgXF1ClIa5djyvDPYgQ6K1L69P6
d5RYcaD/J8DQUOCJVdnXpa/ICXg9T/bnNBg/LnwlljnNHxpo3tMIJi0q2904I5OQGd88wtUAjbqD
ISBGcxs1W8je/r5IEFSwY2YSDEx9lMSUIZKdlNi2hjzFUwyke4yfVF5SL0WspoRqr2Vu/YDTQZQ5
m0eFyKmbq2Q/yfwP4mjO5vnfEBffykoQancwjL3spiNV7ylXyBw5xuXyGBFOG8jcfpFRHcYR/kEU
WDCrfR5kiVocSpQEuzGiUAjcJPuT2VW8GxzBSNM2933PaVoUzSsqQwZ6JUPYbqIDc/zqS02tZKSY
DFsWn80eFpkLfrtA8Gdi0kBERbnHaThmjh/0CdlTgw48YkUeKjaTG7zeIUpDOHhFfxyXpNokzXJe
QMGESvshho5wdBBZMGaiQ6yheKzj+r0dbLk3dFoT4sYUzLHI801qEqBHADl3lo5bwZ8qLeBZ16hy
AsexcUf60Vvd8QX1I24pBVwyc4ywdJJtN9Xwm9fUrvIOD6c8m6VDelh9E3HqHEYc9khHiEleOacG
Q+EdOgw82quI1sPVSCyulNWvIr/1wIziaLZxH3ZAS7wahjwzeyAnoDBDrfaPMIRZUdn1NVv+R92Z
7EaOpFv6VRq1bhY4Dw1UL3ye3SWXQlJsCIUUwcFoHIzG8en788xCX9y7u4te9CYQyMzIkOSk2T+c
8x2EX2P8AwgDDHkbecGUjlc7p8GyM/fJDLKDGT8OH4HqL6LRyaIrVjckYHSowBbpcxqeQcYkiJ6h
hgO2Rgw2zgBx54yxaxuZ326aPemp/BBO8J1CVKyiVyJ9Nk0I4AEPA7f9XEFv5r3HB5kcQ8P9WXl8
whif/KVmNtcU6pc/klNV2xC9Gx7zOEu/W3v+AwjnWV5RjpDghu9pqfmh1gMpYV3cnJFvf8M3IEYg
fX5MgKQyq1VZIW4kt/KJoRQfyxSdR43Y07OGcw88LKD7ASdIOpCF/xeo0oKROILsdDlV+IkMN+B4
7JHn8PjQHE3wGfkupsfGTMKbD3qBRsgtp01DNjNpeQ1BRgRyiI5TXTB8If0W8hGVYlNmDMPTEn6x
56+I26bistn6M2RQpDyQ7Fb2O6TH5zIJWx4+b2B/TOor6cVBg4Sp8PmIwodaBo6NGOY/TCBf8x4h
rmsRFxIZkbcIhj5YBm5PLsFEfGbfQzSykSHaCSslI3443upxiSitI8u8wCPTvQvlypVdf3A/+egc
kaHbSlGiWh10Ih5AL0aejlOKLs4g3sSsEtblnlrOs6F5kmfe4lNSjHplhoiZLJgVuAowVz/SI2PP
vpl2/0P23kdAUgB3g0dWaE7MBvbaNdQSv2nOWWD9cl0owEHN+IKV6c03h+JIPMSrM/9MeLnJweBA
K7jFJ4fJB9TO19I+oLwdlk1iDlzJajuz3l3Fgq+/C+zfOKzVwjM6cuq63xUurO3E1eNTDpGpRDlZ
sqkR4dnso3oVkkmWqfIQvyQSfQA9lYPCnFQRnMQIdMM/Vhw9OYW02c3P+0zbnMuOA5PJ//RN1T4h
RiLPtNi1jxNeYtEAForKi5DgjR3nN1e3YKR4+NZDf2y1evZMJ9zVhG/Rj3Iopqj0A8PcDOB41sIQ
1kq8GMQq1yUVUBPou6oTtNUBE5gsK2PE+Ioqo89WKj3XykjYKz7WmJJeNPTFKR/M/jBqVHiDGPRK
ocxfOQwlKzP49KfIv1pE2niaxjPDhpJY3ocsOY66xMJrG/22oPUztXUvgaufil+DYX035BZAr+sW
4B6+UA1eRseDNFKjDTEc/W2GU0F1VbwEmUswItUxjKdmmXk9Bh3uE5BHwQcRZNSdQOsJ1nL1pmQO
NFfe+6RRZdp2ypfHNbcUWcci2EknNN6IcDPp/jRjaoLYSz5MuuTEGMddY94qae+72pqfeldsQJ/P
XMosYKGJqbXC7I2bB7m+ahJU8YQtW3S6wDW8XRdbX7rkv2QogiSwW2UhUptpGMSa5ilYuWBmrMdS
EH+rPfA+mNrzAbX3xrqhv90HW4/DHi4PhUkXRz/sxPtDhgGpLMMlVQCBEvxKWY/DPeGFiAG6zAFW
PAKQklU9V69RE0WHWANmhEOI0oJ8ADclGUg9pj858bjzLdAO70A0mpfIHhRKa2/dukW34VsGgDRi
FZ2jLeMTva84O49VYN+KjFuSOABOpWImdjpDDBdbDBpJGcTubSOvCz5JRIvYSIc7c6bnm3WB/tvH
DVZ32EemqN5Ay/5URb83gcKvbOvxBoc8lPYEy+Yln9AjZlaSnIpELz0vYU4GB4GgGKiZVJtnsHog
6MjhWNiWvhN9qBduzpdA84CskvoOLgP8ZnfNLon2Dlk3P1ZszYWHfcqR9yZzRvbpgC4fw9o81fyV
uLL4EJBFBVS57F2eiIrNd0nZHLEj/SRpWu8bYOCLpOansiCP55FvWRhLtAYInl/d1ATKIAEBVul4
GKv2FmF3WQmJayHFkz7net6LjOkZhLVllCTD2vBFvLQDsmiHfrrMghrVoBkcv7tH5hv5rVRtMKKQ
kFuCj5b3Zyg7LLNpfy2oXDb4xdPV9LiV+LT3U5wydBNPsfmlcgY1cWtl607k72HnG0wzHbKVWX2f
yYuZ8AXhJKkYMm2cqrDuPgyFsWiKi6LsqtHu7usiRrpQ0m/UCJLHsofMXlgTD4YW2OtQ5WP+AIRW
JBuAtqBfq/iPR+rm3aGYM+Z7Ae3wLt/Y3ow3xrk52YUzh08+bzy7dO9doB5ajTj9HWBEqLIXIPSY
wLTwd5EyroNkCt5CD1mhOE5WkYYa1tkZLCcYAK9ju7aQALx0GEGuSTjeLCsxiQIT3UF44rddOYI4
TJQFrWchSBKs8dE64VoEIAIL3z9ZjtqVQ3AdSsI6JOCxtZfKT2AFNj4tOINqATofCOo4qKPIRz4k
jPPLJoyDaxgBS2hgQ8Rpm968jvuhw+KyJVWqXjMkZq4fdM0uSqZvI2/FIcgNoJ6Be68Lf4HNZGv5
iLNVChsyt1GpOJ05rVuv3sdkaGzGCPgDKymxzjsgtIlr7eKMrVwPznYD5KxYp/5kbiYF/BoiN6tB
TOjIQ8ejq6AgDa08WxUjE2eMDBQ3lrEUJpcRy3agQxCTFmiHna/RnHaywyBUpba9TVF9kwwV2Xdp
mOk6JoxphYiHWSwzs13l+xhIXKWfgmlEZdk0HhwLCloUc+zvQ6h/iGYX3NH+OW+fcQlTjCS6P3kM
NhajIZBWOggNmkwaq0E1q5Cu9JbZMmdzcO10Z65URv1qYcPFeWauw2n6TLuIKxpZa1MgoZrksmx9
OENFde809bCava/WoJiWxAexFN9U9vCDieKuTsnXjRooGbUcy5VJftRjiZNszT1RJ+WhIRyIhQ3W
0uFxGFiSARl3h1VWckP2db4b7RewKi5mZzQi9lyNp2GYimU/0neymFmkVpO9u4822Y3VCnR6fx85
8mDNwdecB5I6oC4Q1YBpw5gTzrUCIEQRPGWJSR9l4+iM4Or3VUAy78SKAbNI03Bx1bXN06etD06q
cpO69WuXO81RBeN8YDLQOpZ3rOx0l3gEX8gkvCl6yK3dWq9x/2YbaItje8B8ItUuHb4t7lO9I2iC
jgyDV+UcZdQ5B0kTvuoQBETSZkQTohhkfIV+QvpffU0ssoUnmyEd8i7WHq8InNMdRndcgTm16pw5
+6g3GW7K/lBpg8RL88tva+a1YXsHMvploR5YdNHRjZ3m0A1MNLGtMYindYuZ5cSiQu2yEcRV4cLr
G7pFNldpxqrcQK2HMCPfMJ8/mY+0KdkAPazZRyxHVibsmc5MY8TBsKwXpufjum2zJxxxYuN3A1iS
Vq4NloDUVs0ynOr+QFj7kkjtBRre8q0dkmLnKvvdhHRYWMylG7STuE3kURgpdZZHJi/ECbT6MaHq
AbMN3vCWfEA8ZSIOPsnpWgNLbbf2LB3m5qa5RcSm9kDoY+YbbJRTkITPY1nctH5uZjf/GnT+0hLD
bdeOiYgYp3AJgBOASrNIjXojWQwRW2vpLfsu60B9RHeAoVWPBt5tpcWWDZxamNqdji7W/e3QGCy6
RplATGEuaTaDe067zFh2bseszBs+XcbPQDrSAVN8EDMTMvBwqEKuG8JB46idXpgRdvsHvQ/TGBpV
B78qA1zgdoZN30OXrhat77VHgyQENMYu4PM0XEXVhK4kmY11RFzQD7rDu5VG+9zyzeeoQ/FZswig
hPHOHaZ1+iyemIxPHPdEIdZ2YY3PIky+ouaSjX546V2WbXakynUXp6BSPHLHQ17UbW2gDnNw5Owz
Bjn548fVhzRn4TC1bNlG9Hb1hJumJ8xG5JDAfRq1pcHUoy7HguEmensLMfFd5YAXkO5pszRfwx4B
vXpsjyGFXLTXXcoylAB7iM0zguonR7w6M+R9KK13ydA4bHMh6aFKiNanwJPgMlMaurkPig3t2EOX
4DGCnP1pi9CgekRI4XgMjYpta17cezhybMusZ4f0FHbpJMeVtVWCuNPzjrbBD4lIoIK9hvFvD6bE
vmzb+TKpniRtY67/fkq8yTk7aBghQNI/RNN8lZBWVmUJUWKYk5pFqQQzl6n7QMZT34MF9nqTxKGg
P06IrtegYVkXhcGw8drk2mt0RjJsjWU018ahjlOm8IN+GR1iF8e2WZpkJY9+9Bo3sw24LqE8SbP2
BAvxRdTVKcgEIT01CI+H3TetCpAPEUyOlm+/s5CJoXAf1xIuyjJgd3/Ki/436L+R1+Rgjm50qJ2U
+iqNz9ZQUc2oniycIjkZYsSxlNLvJYbKsL9Bd9NDc6bdK1dppG2WyPXLkLvxgY3iymbzdLBxBjsP
XkkuEchbjx15OzOmz8PuYDQs9hkj1qmiGSPz7ViFiO6bIN4YtWWjuigBQkHLZvyaP3XmGJACoW36
kFRRJfjxkrJyVXTdfGyrj8aOhk/jkaP28CwDnDhAae0PuvfIcc+jbDWWZrK0kDddZoa64wgaZHSd
vVsPRIFL74BZ78YbV2z1pF9jckauZkutVw8DQXm6UxuCgsiZxrK3xMn71OlQbPoUG0hvTXJFACs6
Zc+geDfT+VRmL3FlxidwSsbJ8TBpTpH8nsZH7L2DXjBMKM16agZGSfDRrQwaLqtFw/ReyhrVMjKp
VaXybzSB3N1eQuIefjbw1L8bhrGpGhkiVWhqQD3j8PKzPe2zy5jF3UIw2eYxkVAdyz5YWuNbEw2P
MO32Z/vQ1xAhxfiS9ddf/1etxvXUmuxH6xg04ex/urr/yRxYrMRDDml2nokHiNe6A9HHMfaNf3F8
V1b4nNE6Tw0GDo8NWgmScIe9bwf1u2XAApWnr7jpbEo5zM1tSCIdaAUUMzCoF4jtavQcNUaxghWH
nZI48+iNlKr69eRMezIRhzVnzoIIzX1GiDSA2ncu5QwKozteGwoQabtvcbVGdGijqpyaq18Pn47H
UKphlhPH4FrxsS+CCQqpDyAVPbKW1BBwRPC77fOuMvdV30bbzg7BqJfjW1oSadO13Qt/cX1pfUdu
ozqbjsP0wUZ/PAzF40xTHmt7md2NByUKTzh5h527zzkNuKcLMEO2IRDhNfjrDLntizbbEGJbp6W1
BqLI1EWqi6ngIZjmL/R5mPKV/1NEM4QfiysD1WW3TdS3h7oYJiuRJ5H6UQcjoAL/6CP6Wwy2Ktby
qRF99ZJE48sM83vBppiUa+zrtfD8w2wkP4yuEceU3y1k3eIK7nL5qgLn6LuaHVdgHVtlkIdNPKpm
zoXlCsd3EChIBrVXLV3DPoLeae8lh7x2I+PWpTS0LKvIFu1PDYDlhWTWn0hCCLOGzS1bvU8ZUZiF
bhQt2xYnnwlEIg8ex4we8DLnzSXsbcpRxI0rz8/PjnTHc9+lv/M06fdB28QUjs2vQfMFIHaVxCSV
lCAZ7luNceeAgbZa1Q/rri+dfENxV5ytJMM6lYd41p0i2buoodkLJ2e07MapYrpZW7iFC68FOyxx
HnsydZd97MltQj99Kge+VuG4T5M5ypsj0i3CZorCoP+GQal4HJryDtvI27JxMHbzAFRv7PGASyaj
Y5QU6xz+02lAGEw2IVHBUgRLBZZ1laHiBfNar0H2pL9AvccYtfSfaEZS2rV+vI8NC01ilJ/86JvA
7eLUM/o4d033719wLyy9cZQHr7eDo2KUS+QZ4XWUawdNzGbIiwWtSnmAtIzmLWPbbQwwIbB/JQ+Z
3lllaxtT8hd/I8QpXP2CGNqbiCjxSTbZlqFTIvBiUl8jugqmyjwKp0baqGjCglgByWI69IK7u+yZ
ZNYFShpA6w4jQ+Us57AWW+srs9x2Yzad+a6liXK9EBxOYENw6hPqp7QHUyvduii6EBiU8QrfEOux
pg72nAg/MIN9sIgixbYpiaQNRwS7U7ecOpu89HnWT/ZIoZlbbJ/RP5KFJstfIRL1rhvKa+MF+doG
Nbq2a9h3bMvxAtQ7C3ZSkRUAqB9MXvRT9zIje8sl2LQioGpXRkzf+PkHjIkEf2miaQZNGOp1SO1m
GKbe9mWoSUt8SD2Z/VkzuWhVrg+qTuG4GkWGmBM5EO6ccJuTfDDACts65cQLLleZWCNINFZ9P2LC
epihnUxsi1+kNsqdsHMkDsnMcWoC4lkMLcvAIeVc0hZkYgs+OdEhw7TvWQoezPQyY+17APyB8sM1
23iWt3R1+KD11ACknNj8+5ekdC1iRFM8MxwLSylASJglOygjfNCCQixPav7Wdjy+jHraR3xEl7bE
B09pB0zZP8Q174EAv7byEdJt+HEQcFk/T9BlTgkYtyc3kyNUzGRdzmpEjTBjF0oevJ+o/jXXTDk5
4Lxl8WYkpB6B28U7kFnT0ezse8WBssSBEy/7JPuucKoQchcbJL8NOOf9wDwD2cDF2KlXJ7Dfhs61
sMVCvPFwmE/wbY/EWyAva/Py2vH0Mhbv+wuzwhzimmw2QauHpdvV4vbXP/vrd8xmD1nZl6dJt2B1
8ijZkCP34Mg0BZxGPF05KAyUdevRAdzEanB4snzCHGKtQNK6sLHwWR5xdFXHCSaR5zT6qDN9JN/B
gPtJzF0TsMWg35nGonuaWTbZnUl4gIuvnVq4uOKIF1fhxm+DVTO/1H17ArV0q8qp32HzHLbOPDLX
IRGOzX39mjoWEdXh+EQa8KsqvREfasIActdnfX3hxdYfYwvPXPwkFCI5Rf14oxNF6VoBU+6nEiHd
NGBL9LyTnafmqejiVwXx7Jkixn3mkOiXJW53RpaPvZMEcNSY0Mp9qb7CrsToJrPPaoIRklb4cUub
JIFOqfStNb+9RqbnOMH8EXg1ZzIhZ7nV/yii8C12EGfyk3iesZctcp8qUfWPTJM0fndhgoMtyOUa
/MukyIiBrw4t+0rU9rwEj7BnaO4e//pl7HS/dGlzj63fRoitsA7OK1pq0FMJvY43Vt0qdKZi04UQ
HWRExTjQmV4hN+h9jU18VSjnHpqB9xp4/QkbP44un0iY3sP/BjBl0yYDWv6AmQEAvE09rQv8szsS
8N5Zs9HQCQE8ql7mgmSbBqRS2uKRozko0/cu742jr3eR0P4aKO0TtumceecljPIXpM3oG7kWSgdg
Ixdkbrcn2xH2EbHdT1+6ZD66xbnPfQSe+izJDEhqn4WVfxDQvT4r4W6KcTk3DuL8OZHsus1vMDO/
PIVc2oiZhmjWPqd2L/OJQVoIrlU/Rl5sXSXHETVymon0iqYs3gxMthfIsSEQ2MQxE521shuUH9Uc
16s4VR/02tmt1XST0HZ+hWJwjx5h5h3v0AFgarcsH8kw/djxGHV7p/OLH3nEoDkn8vRnoasPpsYL
b5TWIYhlsCNm4jkt3Ok7Zcw2G53e4eGNl2OmH6GLjYMeKEKP21k/meYGN4IpL5hS8SNUbnflcxAM
WQpSPMKRBliF48qKqnHpIhtYj1a1ZaJo/aJfYsbJ3XgFV92ctA0Ciphw1pi9650Tfxtfxm5WHzLE
NBcxVuZEYAuZCkV87DSfx9R4oZykSkB3+Rw7LuabNmlXDFgVoKa0vhotIMhgCsuzbWCiajLRbFpk
mKvBard1CJ3QS8Y94lw6lB6Jri5Hf+lAqllxvZBGMbQhWkfEjL4yDtiN7PXYEgWezPNO9P58wFIH
/CQP6t1E1OEJPtKVkLkNmdDxdyeCX9oDTIAM1FsFEarOnnHc2v9Go0d+SOYtZesYN9RxdylGAnyt
ElvdkB0aJgkIxPCmdQQzreOGpjlv9HxQRf1pu4BQ0Rvi2rWOXVUWdyO/q1hnl9ZqYZ5ZYlrbOn/M
ZRWpsOlWjkBEMufx7X8Ns2hxSxEQXnm8jY+U8kUod6PSn0PUvE3wS3yMOVX/x3XBULZTxbQN9gbL
t4hVpXSfHyc2u09cY3ChpiXX/1+dcLgHoDVp/4l4PfNoDsinop59fFZF9s3RqwDW6FNbR4epZDra
cxd9WNG0BIiWnKbYqSn5EG/WARl7FS6MB5f/hR+wf+VuGLEbtelu0Fm2AiOC34cogT5q5Mso+ZmU
OZmPGhKsjgQbj1nuwmG2jqG/9jqwcpbQ1p0IJvARMxJvUhDfsKXuGwbeyVDqvws1YuMFSYO3kHD5
ZRZ6I8rP+qlSRClOoTe8ZCkfjeKZXUcljERWghQDlR8fJwnqU5cs42RO3GeKsnnDoLLBtp4gvSbA
YO1n2MHbssy2lr60woAAO8uOG9HPDolMv8RwsG2vXXJmo6j2eaa0T+QAmzZ6Gx8JpFkfGsaEecMf
teDKUxnO3coiZQdHCOIjlWImyBroKc5ABk5Eb5PgcBV+tCD0h+SRNplPChSffNY52oq6xBZaxoiU
e9Two8JEaUctBEUaMCZ9ScaxltIncySOQhEbqPHo8WG8C7TbrhMAucjS4MD0+FW0YXNHEUbhMMV6
K7uBBr33D5Wt4PX412l0UIblJG0XSbpNsCVTa5Xjgbpgl8aTta1zjDxUFcympzE+kl1ytCOICA1y
sqWO/XJnDVF+aHJTbtHgQJhQxr4P8LaVZbfxSNfde07ymhYFvEDG56satR4JpdbJIyUE2A0tW+a5
ydZqJg4N+v3ab06FkgejRsM4GWyj/ah7NsNsPc1OdMqqQDChKiUvkNrb+TzuXcLngKmSWa/jjugi
rxYnlQB6KsUNPJ58ivrmQZkTAanuw6fXd/4tTaaQ2QwvnWqMcU36RvNieT1i3AaZPFl9Ce6EJFjg
H8VFlulx4WhBVJ2gjyz85DGFr8m0R7bCUxOwpfRaxb65AV2RoGsZDPKszUKZn3V/TqS8pPkPnaK8
Ii7+ifgMuTCDbtjAEfWI1gq98DDJ365EVx+G0QShbmhZSA0/R2oDIixbEieWRdW+0ajWe0eQFdmH
3bbugWW22MVKyGqyJgSsYScAxmQIVoPopr3vRTtZW8XeDN4ZtHCFDtEGyxJ7USn3pp19CXQtbU2I
cUq0xF3ykwPEQfYcer66Dc5QcG79Q9Ho9NremwA+attyGGqD/JvIeDiMTXzpJLPOht0LdgnCxzqK
LpNr9Oyl8MqL9qvLEcGHx5y1XUVPyd41bVhuykGoExBmkneLyN5UsI9vRHNYEBaaZUVzuYvTzlm5
SF48nOx7siJqlPN4CQwXICEx6OE6Cpp4U6aKY8TEDx+Z2A4UcSIR4JkM839QaqSaClbbjCdwYUgI
DygVPmodL1lTh+vcio1l4onp1pI3F0ZBcrNHWRMqnC+Zf2cbu5mGlziBRlmG9pczwcnAmg9t0xcb
Eo9SrE+SWOx2ApUpWu+9KofyMDfuH0Rq1gYoK7rC0DTfI4xRK5/cmD3Js8eeJI1nxlv3oMDZPqUV
mXCGp3eZVexigr9vc6s/fUPHW18rb4+zZ9oEI4PGUooXs73ztlu7oEGHCn56OaZx/z51Frq6xMIA
6/Tdesi97M01twhO5/3QZu8wyHetZcCbq5st1jQUdmE6r4qHeFCgw8M3njZs1i0+r6Ujk+ec0M3F
zJbR12sfA38eGQ3SCgQ5YF7JXELfD6SqEpQuLHzQAw4SODx4PAbOSkXGoiVccJkb1t0M4+wYRXyP
PlqirmjQEpjF0Z0gcKZOhLEmAxunR2rAWlycQb4OSKAUJ+uiGuL31kuclWjF2ny8LwbrBs/Jf/Ym
iYOkimD1UF+NTYqbmTERbIhI63KkQyJGhRgAsFoxzSzhpPLVAxp5xQKMzG/OdgCuqEeiSt8cL/5h
pvGIwkuqW+/Za2Dua+Y/xgbVR70JLW9TwOBFpqiApecKgrB7r2KFwzIxgsP4+MVVec08DYd2w2l3
iVjRbf1O/THKSR9DxeUtWvs0+fFn2uTYuOeu2SK6eRMW2LCkiCGctOV5MNhJ2mlsrDviGo+RPV0U
gVMbrqX7RIrVOa541od0OpAlgqqGyJ+xlT+MOiNyZ0q2ScFiC2ILs57UeG2DWDOyw8MC9QjuYma6
Swz89a0KHF7FIt4ko2OuZWEHaxWK4JqYnrdI8aktmFXQyNc6ZDfzKyeD6aaJseXIx3xBPhmqLCXW
Rh9DUytOkWr0tolD1KZzIw9h534UTp2egJDdg9pB8573d0ylXyXvjzk66sxzlakG3bSJkoQq7Tiw
TWEyiGFMgXVDYu1e5gaY+F+/G7Pj/5OwkXP2hU+r+qP/a9rI1/i/vqoaaUyS6v/9/1Ekie3j3/3r
R8V3kPyuVp/683/8Lumfp0eqyr/+ccOG8PnrH//+Z498j3//kb+jSAL/n5GDDS5i1YZ0wXHd/xtF
4vwzDD3CRGByBK5vRvybslI6/dc/HPufnmUH5Pril/WtwIr+I4sk+iemDMvkT3qBz9lh/3eySAKL
wJP/FEVCl+nzZdmR7QL+oeXn3399ImhI2n/9w/qfSZIIH0BauWVBgxBREmmwS0InviUqHvZlOPnr
zCvTWwlR74ARozsGDPVoDaHfgt+D4sV6qHyBFI70T3mk5vRxk69EUBQop+MM8Mxo7MLO4QitBWZm
y/SOQivj5gfggSJfpb803Kot+AcmUaWD/YAY9Xw7tkV+aLF73GCyjRcsZKjCKJHaX2mWOTsL9dZm
VqWN9x3Tmp230U/GrfDRDTfdhlD9QFSHAAiczkXmaQX1dXal+XuKWjSPScDYmnWWRFI8Ai4XU6qJ
apskpVFDnyxxExD9/pihgzDkQiJx7VCgxjkbwi+PVTJ0z1lXOR8kZMDwq8CH7qcirV5tJJIXg+Yf
ts/It4t4hrqmKTL1nkGdemKKT2GN9/0sPTDHHl/mvOAKfzfsgAue1O41I4fp2RGNt+fQqFO4S5XY
4nDCnthSyQ6KMWmUVPklHG1AKK3jrpxW4aTNLCtaVBNJS27fsRCrzWBVPG6AtvObdz+bYuqAqf7y
5/hPQEf2OaTdzxiBLfjNGXc5QLeQ9WqYi1vOiPLd9QmhGAZYTCglpzO7q+I7tCUEOh6DH5i7KDC7
SFxxKRq3knxejHVu5H3VHge1i1oaFRd0yYsWgGpaEZsIzdzkHE0RHsjG9PZtjk0GQrdiwGz7VNyR
1Z5Ui+yExiS7AJut11mFd2yBOJC6wXgICSZEf7fEr8SF+2cE8gMh6G1wyAlO3Kp5M9C8nGfdFNuM
XvwENzU4NlojPsBRPV6aiv8UfaxCfqCx31KFYsJpIOZsUI8DHBZOtU9MJ70Urva3QWcPEH2CcNNO
KniJhNFv6gLiFIlU5Di0GXYBz8fzZ9VRcJ/JiluOE9Nr1s3NqjZC5AAisM2dORj8z8AXPdOFzle4
gaBgUQgdEHbdQAkdqnQyL0C62Blk5NV7sR281Egnt15RRVvfUpAOk7w56NxUnyIDSgjhYQ6fjGZM
f/bpwymgyPXMexBBcywQZRrK5VuS8bHGac8jmoI9hf8qVjUbiIUslOZtM/JDbMh249iN4P2M7Z2v
qV2NCeMuqn43es5jVqDYluyNXZKhUk3w1M080Sg+xLyLZ81Ikr1eea7RDkAsxIJgpF24jrMgujMj
NRk0y+TotugBKq+aNzxFmMjZ/DGD63FUgRcKYKs6vkPyjyPt7Qzn6GSTvv5eukOEf3UuoAQJ8WRZ
NQaYzsBMY9FoTLWXrRLFD18iwmMXohA8MyaXZ3fo4t8oJYZDLdPsLt3A3mh4KFvOLGtpiip+c7DS
rcTkBFtSgvuD2YzlAU4LEh7lMnRs7Uxv7GxIb7w6AKDpDmNkpzM/i0EyhlmaMgUur6eCHapP87uI
2jD9jLFq7IKow+XQ9El4LWDtbLGC1AfhF9WeoatzHZCkg+nuM1RTPc6GxRz6+TvZkPO6SV1B71mS
IGAxrWTgo8TZLqFcBuSRLRnzZFuTN+WPmslmIw46eJAT+yuERRLPkEmQzafLmnkP8ywKC11e5wEm
qRmI8NQydNsK3qYDK4ZqEZXCviNhY/OOpIbaae5/z0PF1rMfwHK0NMW854P/WeROiv1/9rLniWhB
tLq0dZzvjJM7tjd6iSfGe9a6bc99KWioVP5pWuOhL9tiNeGlPnkFHUM6tilcETNHvijcPbxSQYcd
ZT9ErdyP3sX5swyEle2mpou9pdX3WC8A59fv4xwkx7jCQQrmXt0qWLS/Ub4xFW499qXB3EbPGQiN
PTPc+VJEEt2LN3aXKpyCN0bgVIZRCv6ZcxSpdOnl44mlB8pgVHaCXYXOxJODOoMx+u+Sif5S6jB5
JfC4vTYj3JAB6ffR0yost/2QaX+V0UVybBlTdc9nKJREJnZ3afbsiRF6NvMqyPv5xWRRQxhTWrLD
Iw2SLUNT4gIciqx5Ao5W4WGLi7PqCwMzlT2ZPyxoTytomOO2agD4sOpt1iYv3WqGHrXqBpVjCdfl
yXv40mJfiW9IntI5xWXyAONZfXlUPAm7IPYzdITwt2mMxpB9mpjAj2aN2+OZZDEPdJSmroCHWET8
M3Kxkh1Bn8j9iULiRGX2HvyK2to+pYHJNJB7M5FLDka5lni696VhmcQXkp7cjIN3gTFIuk+Rhxvh
2NWVUOt0YxrZFJHt0CY/LSv3Kj4Bt7vUblofdNpZPzCV2Zt4tpNfTpCHJ+SGxDzr3nDXEd7nvWVl
FyY22JdEdjTG1gBzNzg7zLvm06DC6R456bB1rYBVbwj6Y3T75tj12CSaojv7eVsd2F/ILYLm+B2e
gv3uGL0JbW5qjzyM8S5K/eAiR8/f4fPVr8BKyx98EM1B2DFo7KD7ZqmAR9gj/sGdCdBwUm08RyyX
t4Vq+25RuCmS6zFl9Ozhd+T4IisG4GX4f7g7k+XIkfbKvko/gFCCw+GAw6ytFzFPjOAQZDJzA2NO
mOcZT98HqdLfWSWT1Fpo0b2hFcnKZJJE+HC/e89tvtSWat+pvEoeHWRu+iF8q/pw7Vi3KEJ4J4rR
QJb1PPgiI8QWK9XykS5fjvBsVjOocMt/Rrz3j+jLwwWPt3P2A6N8NNIGm1Cbd5/KsK0uKtL1Z7/G
9dhNErxq7VQGiloCNjiajD0FP4x6Ay5kTlq1Ewp8WD2ZgaU34ALCh5Id/ck1M+Kyyo2OUzkEOw5O
8tu85HU9jhZXv1V6nZvCf0jIzL6YqqCqxPer5LlQDtfgICBkxqSZB8TIs48pg4m5Fz1u2czs9A7E
UkKQDRl9a4dYlYqgqd4KmwZSDhvBE40E5h4/qDg4hWdco6aM9510mLpWY/E1Q454UmbSPQMknXeW
ytAku2Eg+65Yt4U/UN6EJarARk4SRVdUlud2/ko5KNK2sDGgN/Rul3n41MC2RoU1DymTtXsX+vbB
aMbh6soemi2NjfyCB3XPTOVuUxg6+FpC2HM+UXZ2hInMDtWqO4BH4qtpZOEpyDP5PMxOA6zNKp/a
shxePeW3r4Y1MDKxqubNxY1A/Rs57HDSxY14aX/WZjR80BRVM5GqJeBGP6q7FyC5wzOaDSGxIOFy
WVQ42sEwpadUEqZdta6QFzXUyc+KZNFuhum97+Omo2O9LyN+56baeVYElV2ApgtZxE+xG3Bgbcjq
XuFvdl88INvbWDrjASmFoUUUGZ8MHNLvrQlEj7MnBNHem1nnckWiRVYGpRyyDr33kknM86RJ8kKu
7BZbWNmExbYPuFxWqe+8Zm4fHfPEHHEUQU+oU2t+L1WJeV3WfIbiYfur7TfN1QG4/OCVXkUjODdX
yqPh2WGD3VedKz/hJzCchZ3C3lxgvOCvUFvIz4xP3cEk6MPVCrRhbYKVHQmnriqO5yl86Hl4Uz7t
JSQ/o2pYU7wMAjE1ILRDhK7Hq1v0+jJLZDqJGP+t9gGRrvwQU+XKDKsR2Zpz4efRVlmbHWubVKyh
27qjACOPr0zc4esgT8AwDXD00u+BPxIwDe7uBc4zw1fFo2V479Q9Fa8JV6uEP+l09Ik4ql4hAnkr
mVcBjSJsHQ7F6nu3DJxn2tiSUxaE4tiKQN4ac8gPXSnHHzyHNMriiq0/hjh1v8p2JkDaCe/sV6I4
ukQSnugfBKZnOrWPucQIDj1W6xcV5ViAHYz2nKZSBzZSA8PNSTODuTzOoNyDeC7I3X9Q9l5fhoac
JBjf5Nl0Y5opZKySNzVkwd2MVHBQBjbPUbAgwTNm+W9skl9lYTbnQgj6FhvZkQQ3mo2lSuwpENC3
iXaapQ+kT04c32tUbEvfSpwR3SosGkYoQe28FeRzT4D6w6f/FmXi/yHNQTj2Igb88//6n/+O5nD+
UX+kH79rDn/+kT81B/cP6VkOnceCVUKq5S8bfvxZf6q11Np0fmkRQIH+oTkI6w+Xwm3Xs12pXQeq
yD80B/0HyoBJHQeaBG0CluP8VzQHwVPxN9GBllUH/weNXqbtSPbGv4oOsKoNqAaCzDrWt7APw4v8
lMnBJ6ZLPfEC7d1ElW88FJSorqyZpEICJ2k1uDiO+/Y+h/iKo/AeqQL3V8SjqEcuiXULv6rOgcX5
UcoIOSJiUzmsL6HYaWa1Jx3loLYbBsIyS/cyrBamCzgwbx6xRNDrbfGQ05wSl9oEkYNxz6SuAys+
KXZj6iHvZe0T1Bz71neECdhLPS6fW+bNTH+DeicVSYIhT2jFtvvHlorT0GSpdJFmI9Mnqjwb5zLG
O0OVNka0gFfYQHw8suldbNONr6sIt+W2t8ruPgXTt5Hz103uDDe5dRxzP9UqNNeN9G5WAUu1ClVy
j0uqJMIovdBpwiaflJiGEGY3Y4An2KL9SwWB2smgtfcc1rO1l5EnbQycZ3lQPc1hY52UOdeceZPy
CdbwWzEW4TWc2VYhQ9PRamXXAn42ZM5ik4Rj+uhFJKMyJioHDjfZNu1ZvnqBbcYzWn5gVi53SYY7
lzqfXZ/1/bMBLmGcPtm+XX8K65xEpAOTsbTyY1FUkotizQRbcR31ga4BM8VRm6ARUT7R0SdpAWgZ
1bh1ZXUcyjD5PGBlTYPUOvc2TonegwLgFbE8WRBfRl0A4rdw4GBpklyOLPnawdr3JNC9Ee/vORCL
4xYTPjSKEYfMsM09k5YJOlyokLBfcRa6a6egt4cqpFuFFXk9RcZZidA/9/649vxwOMe2rTYlIT8z
Rd6g7SUGr1fjTGKbxOOr30x3FjcYrPaDDszkGUzPQ0bT9ZaUr9q1DlhBq48+ezrcU3CTYRL2X40m
JP7Q9xBb7G3ybI8DHazcNzeJVgLjHgik0pAraoDhCij3QdWVc2jN9GXMCbKMsYgYkJFQqdPoWMhi
2ncdKYA8/Jr07uJMproqGBPjNAG26KqZBqO+AsKp9IOO5/rQV9F8qZjEX9KElwYVf0wulxgj57Lt
Q4OL4M6NrHluQFPIuIkuGL2IlgJuKGij+wR0gKB82WwlrbD07Kl6DwsvuRpV+lkFXXXKiFNoX06P
mNPwMEeEFjigUZgOe+mTxDjAaEZfumBi3mvP0zEs/RcNN+pmsmcSGeEKaifed3q5ii8TqEqVjulS
QdG6BJZwYMSkSTM7tX64ovxk2sAr5tGECmLxnKZ56uzaNtYPoxFyq1bOY+SGjE3g4LyItGGsThTa
5QQhnNE990ZHA6wOStorieXkBgEqjw6uM2YXhp8YS8j9WOYDXOtFM3D3QR7x9/eOffRKS17ALY67
rvlCtdd4G/EprWd4srtsajkQwAGkjc/Ot4zyNmlj3isd5zRbhXSrtzRyYdYf16GoMR7Gfb1lnS5O
hZM8tEqS8BAtaxAvQjJBqE/jSBZ97hvCS/o6zUP/pCv+wVk1MJga8dDDET5aYWrsTTrtdjayog/p
dJCOPgat9tZcJsjgeljfqX7sjkERPplOEFNNtAEK5z74pKjGyiAtR/Sxb9rwaviRjVEs/rDj0brB
haw26BX1yp14SZUWpayVOSc01GGPCeja3aQWRE8pFnZ93T9wZPIOid98nWOm6b0Hhm9WOeAbAa2p
ceNXfPj9ywA4PSltzlUqeDDMrL216MhNyuA+sdxpp5SST53RBpBZrIskpX/CzFXC2xte4E6Ac4yh
9A0tfPEwpa169vPiyXfB96YJRb4Whgt7WdtB0sG2yCn1NEZAVmFKe05h65sYmmAnx7HkFZVTtkGX
7iYmlpZyjNqZGYyKVnQD4N34PS+6u2uSeS1C/PaeRTsaeby7n+B5xdoGwcv3p+tA+PoiYeM8tGH/
XdCM99jUybOOINjJlglx71uXBXkIb4FStrTxdgnONPQXe9jzf5Jd5ee9dXLIjlQtRXvKfiirToZ3
p0SDVsN08eMggYPciUuZzowWi7C8t41BUIt86ySidEfw0kQsQQDEy5Qf7URirbfInVKMFs0ocAOl
0yaXopsfLfUmZvoaeWxGP3uqVl5jMoMbzxuTW5Y4l1zJDjJWxcLZcVeqjJ5eKe3R2RI7h3QM4Bvj
DSIoAsOlKQ+06hlWaz9w6hfmUmc59Na9wHys2kWcqbCjz4KKnzbyCK6OAVljr/b3Y9SAYuvOXDRZ
SXyS0eZgP/h6OoiJJ743eZWMRB436PbL9C5incPi2neyfMCO5FaeOAyVOBjsR5dyadcecJodUBbN
DWGc4UQ+31wPeo1lTXwX7xUhhrWGl/QSxOUTzvDxiEOAQo0yTm55gZLZNg/AzcwH4Dtf8kx8jUx3
2HRtTtATGN2asFty6QWYHG/6oBwAVBu3hpUYi+EFisGmjMv+4sR9y4XU/2aM6mvoNFS5mZCxLC2f
2iCWj3rkuKCaAd98xwsZcpexzdsUFoP7xs6mybCxpMR9U24NA9NSEtLSEybTWzzr9pLGFc0gsnEp
OcG1YgUHEA7Q+asMjy6nshUXLNJxtnmIBQ0GPQ/vdUrHE8spH4ec8UOiytA2nbuHWBvcBAvqq6HZ
7hp/9o4JPmzc87z59V+d6bSwUzBAa0DCFbzW52Lp3HYqezjCjplWbVDGN9cGGj1SuZi3MIQabAUT
tuWtpedxZ4EixIIELMM13ObUYW46TW2odwwa4JV2fn4Ylzb6fsSqkxIH3Ok4qveeQ8NShnkdVY0q
zYIF5ah6eoINv70kDY3tdgy/etX1zEYdmiLZ7tOrP9VwLSiiOYRjbW7HNjFWpJGCs8G38zS481Ni
BItik5f7HnzZVbY9gEKv7nduDfg/0C5mBrs7dA2GZ4t25AS4+2AQcyHHjS8pArySe8YTJS2MNzLK
UOq4WSOSnILBsI6BnoEnax0x4srjzdDa41OJCr+uzLw6VmPfHqh9m3cVRoCzWdPm3Jf9fEFpfJ1j
R56c0AY5hg1mLggeeSiXW7nY6BEHg+9eHxzidHqMjeKL59KbPTUQ3Dwtl6yTBV0HyBq+yqC6Gi5E
Kdk25zzPNpCUuXfTLroWSWFemGE8Zj1X+AQe/6br3eAW5OI1N3Gx0viK+ctwxoeZLWxV6CFae6ka
zhxRECM4cl7AP1PXST+2L6301VSmi2rQD/tEN2+WW8O2kOlZYC3fSZsBYjbHZc1MMHM3ZpbjEYKL
xg+QNkRNYBh3SYIPVkbFHexZf/Ea56fBtIk7/JSd88JRLzPGDX6g64qF4NrMRXclTvRomgp12fPJ
oBUWwIu+zKC2tvKcPmWRZ90bCAL3onLOiZWnV11yyKMw8jVrEbqR+YrmGxIQpk9T7/2S7jYVy73f
OrQCeGV+x5G+cOua9lwPXnY3c2IzJsMl6ilcYIAzqQFWVvNm5PUO3znxaBVJnA7sN7ugBk47E114
Ihi66qvRf/71oTQxky0PpoMbh/8D5yqbKkLsTkzU3mMKdzbKApAv5wDBeaLP1cOCRB0loTnl1dRB
qrWUVfoVEvOjWzXlxnE8kvYzCfBOc/EOmmF8pECNFWDywldDcYKAJEj5MNkcSjIwpJHCDHXSHNHw
/IOoNP8CYsFMN2BgLaE/hfi7SmpUQW/uBN5liHoinJZ61hr8uu18xsVHRt/63GT+tP/1JbiRXIYq
zDaGMYIyZoY8L329eWg+tqk9XMpmxM4F7bMGqCsLYtZYm+0K17D8Vtu4xnRnfqo8Sg7w9EXFWxGz
2AUnOXwWZvWSlNMjs+q11OFLH1IfCtPYt6jhFRQze5TopdiKt4XD1hrX8ptRG6ug7/aiaPc1aa/Q
h1E+hsdYVRwJJmzYFbD9ocieCJGEPDs4R5io1QDI3Oq5akgNhBnHtf/zMYrZto0xd7dURd5O1+HP
wKp+jHb8yaMRbdDp61BN41aEnMvaMLnTDmEd4xY2RCD1PXCjDRPg8AqrmwhWmp3YIapXO/T8Z5O0
MZG+6pWphVrrxaxtaAR63914NTnrKZT0dv6YOqxYa8F2TNPAdJMg957TxM0JWOIJ+vVJTVeQigAe
2VFJiCakddpmOAHCqevfKqCROnqwKSZ/iGte+7MGQGTrSu5cTInEMku9rZdjuQizC+BB65zCCXtM
a5rBc5Ate2uy00fTqLrtHFLDZlWxda0yCB54WuG0t524uq4triMC1IF2W4bvHYkXvuPNnDcx5WNk
ZtmF4TDNbXMMcSjTsyzFvcMxu47KMjz9eneAO0NQWqWse3yWK3p9JF/DHGx5l6w/fFgU5spX/stk
H5SuLZCqEYZAXqNpHdBLIcvrxCFsDur65debEqjzqu7N4fTrXda/7OQsDS1i6f4SDK/23WjFWBUK
drHymUlJ/CgWmmIS9a9ROdqPxogGUbei2TpOtre131wppfiaa8i4mTt/Rs1/ivt4OPn2HN3atIxu
XH7O+CXCTcvDsqlEeDKy2Hlgk39X9Csc4Oi/CS+gqQlqV8Rrg+u4R4lkjHM75xxKb/EyMei3+pMN
xOqxVu6SqrJPFFy4D5Ob4bOFs7F2G/7nmEv2rmK1etBuXJ/DBQjEXeXyL2/SgNQhA66t1Y3VBcp5
jro53lgaoVuhF+zs5eOKjNEh1c5Vcy16+PUmRCivGDRdjLnyMPMWB3bO2VyNXfVlTmb7iDexeZSo
HqzX8VVFQcEmV5ZcWXN1oYriW4sue//1poJ8bZqMyQinxnsH0MDdqIjyMeii0GF5l5qhdFcy0N0O
BBVJgwLd5t4yYKrNaX2se/vegiG+JaG8OSQz7r/e0MvXx9hwCQYwCJ6TOx5VMIWs8mtlFpwNqrjd
o0YI9sdgvk1p6p/iMLuNaoBgp/tPjPsDgvewywf2oWCQASoDjKwmabfYNXBEDzhhgKSTLrwStIGr
nD3l7lCcw164jwRlZ5J2+fx1dNJbhkfkzeoQYtzlRrZk3vGLt8BMMAloOnm/jRFP31jU7yqMTwEX
vkXHAvuuuP8ZReptuJjmCEP0AODAAZcw/uhVdwYb0KyMxgt4ukD2GX6XXxF3/ZOpY2A7xezeuQQQ
Vu786IdFVC5VZIbGBqSBmmFhpg0Q+iYwiz2Z0PHkOhgH+ob1Hpz7LZryq6fAKSKkpQyjFAQWq131
dX2sLcBt47TcREt8C1koPgaDQi2S5iPu+k9tYUiWDoKXgm3+mrpLhSBzpr0cK70PY5t9jPtERFcm
jOMwWRtF1l8Rn73NP1mxcJPEpJpqrAT6jR18o4P2QFFOAqI87Fb/pEqPxhkmwoj/8lvouZe06kid
mVO+opPaJSvW50xxoGa08vN/i+L8/50XTjjC1haj+P9Im35t2w8sKOFH/v2vAvU//uy/iNRa/GHa
lucIYZmMqWwHj9ufIrX7h3IlHxY43/RvErUUf9hY6SxP21JIz1nMak3RLY45S//BJ7TjaVeiKS9/
6l/V88cinQIac//2/v/Iu+yxQPHF5yZd8ReFmqMR3yv/LPQVk+VW6cU295stbpp53pnWhoeiIQSQ
oAJ7jZfeOGIVsBmIrxsdFVxNK4dLoPzqYcQw8mNulq4mSnm5adoOAhKDwJlbQb4AinMFwIL5Fi5i
ZJeNHw/pq20Y/tYTWKURshSHE9eDexJN8tDFHPs82yBDKeluEIOmwZ4cApa32CQoPNK2SCc9S4TV
5nuKDjkfxvoz7DbQabHzNuEr8rFx82qpCM0qr1vhXmFvMmq4uBzk1gxyy/tckC4mnauHDdBU2tp9
2Ieuhy01q3waIRjB7uw0AXlkl0D8+qmJEVzoizG74EUz7znGAWgEg0svYonzUtTVSz/4b2Osr7QA
S5K4cPDCucItNQltP3WJ81MlGm4VZiNG1W6anOa5bBE8QjioZMWo2jQhYX+32gpPMhhzCIdTlsFp
7g06oMBT0KpeRjqp6NKi6Mt3ISL3OnTuTtcahHYs5ykJwbMkyNYHezRvTpOiuY12+lF2AKamVu2w
ClAIw82CTsRcAfGybaAHvrOVulR4xmNOprUG2VpxJdD1QGa++AyzUxF+5SMGgsmx6BqSoAmjS04Q
PxpntDelZb8MSXoyEIOaokbwiL4mBs2rjBypFrdbFFkAR/u6B9NvUDe+FhaB2qHkBNZ2xqHTQ8gv
kzNeaAXenljxm9nG2KoG7GxO8iVOacjMChmvW8haO+i6cb8iAE4R5FRm50bXHUv3+M7dJCR3ZVvU
n6qIAXcQ7GzJdFCX5rc+SKC7jo67qj1CCcmCfhyAehFo8PRrQCkDpHLQElBu6XOjiGIRQmmPJGFB
nM6i2ybtgT+NRNpWrgqddQOqEKc0t0JHY10CVMXTnTmPdeCJnSK+ta0yj17zOvIPhYt4ASkcn8OM
WhaPQbcnr1rdc+6jazV1HbRNA4N1GJHubww8YbWT4CNHmzNbXBDDVH7B1dLuXK8n5EIk6JyMfv/Z
Exn3qbTrj+lgMi425z6nPYBblZR+fImnRJ2VQskrzKBam60QX7ICWEkwTv5xwrFFPFF4727Cjgpp
xHmuCXGdTeW7T9PgYNhCa9k3xNBo9+kAWnAu2ao6cm/esocSyHdejNoFssN0fN1L7P4Y7oznUjvl
AUs0ZQAe2NCO9eYxiuuGuQkABzOGaRbFxHytkZh62wCkNHtus9OSiSIQtFJtnq1KI+1wJJjgUNsm
nPd9q/1tRgb8Vba+SY7acA9WuESB/AHTALaSU5MFzqdaBrikHCM+6ja7YKnqOJ4n8DfHuPJfobTL
R4eI0SlTKjmPaTNvdYNQgF0TMAFetoNJEQgYzNdeOeYDy3X6lI5NTYwYSz4kNbMEykg310pm/ltp
z1wYAbgcE1wK65zD/Q2w8kLlpXiscim+NRerfhgPEjCzoaqrcu2aLj2+OQEaRjqf8ZRSN6unBtaT
yHmOQX99JTCafFhzE+/9nMbitMa5l1u40DeztBi4hToQtA7AcmPM5s8j3jY9uG8m6/eeeb64mQa4
2WwmqJBW/KtWlM5zawhRD+FvHIRlvHnuwNIpoy1lnvCZMhkd7QI064ijqCWMBMQh6dNDS4HyOpgz
Dhdm+Mb4glesidBeYF5Eg0HD4kzSLlY3Z5XMzUSToTQ3qecT1Yv9rr7PpU2cIAHqhwGyvaZNTmqI
wvd58M/tHHBMzkjXtuTmTG28TbTfssb5PDs6NwHXt4w2Iro8nTBk4iihIEa5+BnI2LkM7ojux9fg
yDMS0Z/q5zk14L0Zi7Oq88LiTnFfd+/iFO0uteu9jUDOgI587SoMzb5c2cESrcuDGKdHLpBCc6e8
2UOG69WHKDc0OePVHJzZE97d9mRCU14jXzqEYGpo+CGuRnpLXn47O/y5M/++EyuXY8BvBvV/uxMv
s+TfdmIydWWtpGMBYFRMbd3UoQHWG4bq6GAhem8gfT21M4a8pGu8bksEh6iok0fu3nMVYB3K49eN
ynjNM3M7WCgx+9Cp0iMzsOy9rGb8vQRFmbBRJwF5MTDQtGiCgBmgaZEzJmo1QdVG5vOYBsk1a6jG
9KyCOou844vajkF9aiGRZ+MUxyId8jG3r4xTaFdTQUyyjldOSxFToC2xnaw4gjg4ixe7pVEEYgwp
Lyk8osysZmEsve+snECuFBegncC+uwumyXlx5yi6JQT9KHu2XOD9I2AMux0Ii7qCMF6aelvQYiho
iosD8c2ceThFgkjDeFw8rHj9RIdk4kl7m1MnBGIsw2nUa7v82gRt9NIuuFIPP+4K5V1uC26me0Ah
+rlqhaKfNoi8DaZJTP0cy8QjHhHGqqIv3W+RwaUUhHrvm9Sg0VVaJyNGGpyKx7Lx+hDIWVe/QPNh
hpR3VvFhSGN6IPXof2FOo47I1iWKYy27beVJa5MQCwaCNDWHkarHBx2BhQZDASOd8lqcJT7GlNxy
zU1np8ZL0EdMf4Zkfuq5J4mV1Y4TffWOLjfxAJDoopIajaAAV/rD4QBESdBc+nIV1RCEsaxV30s3
g/JgLC8up3eLiSGt0lBHAHTY2APS8SMsqwIopvC+QFsiJuBnebopGtF/iscx2oYAgLdNanmn1uAZ
28z1hJ1rqnP/3OVthQDfw/NovCE8FlU0vYwRAW06rcTjXBIJgpS5rGXYCsC0830i8fH7iZdFr4hC
52u/LIQN6wGETmJdN1xM0Zfi15qZh5i7MAzCPKJMK0mhyw6ZUW86nOefxYRrDHZ9+xai2B6svqUv
wgWksvaV8h575Iq3waSme02gz+63jPXZO4xych5LCzA8CIMEdT+JLJz4ZkivxVAX6PDLDta5rRFy
94vkWTGwZ6aam2S3lu2wmCcRbKiwil6xmC5hByoCydBqytzXybIL25Yl3s2p4NTWCOOohs45czQc
kRzLst/PZhU99oMSpwQn1yVSy1mD1Cujtdkhg6YmUHKMdKdHzKhQyIvJuRhWAZaPueY+sUvW4sg3
UiTOnErovBOFXBu5iGkbrmkSi0cIe5Hft8eI+e7iKwMeCqicbLwL6MqNRMtZdciSawR55tGacu9p
QnGAakV4Z43P30VtTfSTKsgx+CkxFCJqrN+uUT0aRVTfhoAGOFlJ95MXKPHdwBd1R2SxnoLYjzak
2cufFp0mfPuWetOetsB/umZC9ZDTf+Y2K3/KsGAlV4WJ0dqfshdKIUvctUtTPNvtfNSOSA6dpfUZ
WP1A0XDQrFtRBT3VLlV1H4zR2ebE5dvVWFkR1RcBZkGLEPFBe63eAguaocUnWCeqDsZa4kb64qa+
vOUGWQyZt+MbA4n+IAzTwz+aRXvLabpr76T518lt+50trOyL1UXel1lZ9U0rFe8tfK34dMnOMVMJ
rRFlOQw/x1muZrzWfX2m0K04hQU1Vn2Mwtx7SQkTIy922G4o6JwthyGxUpSUort69FEc/KYF1SFn
z7wAMtYvHfvSz1J76H01HWZs+gkZSUKTS1s0+zJ4qzz9boKmuNCh151JBPifHV/nn6NpVJvapPwS
oqDemBblXAVlE9PkjVdumAxW64hqh4kGZzNP0i1nZjgZcVYdyt7jlQnIhBVlAt5hsYgJ0rNKpqeY
LWiFb/teujNmSsMsxK5sDPzYVoga0Qx6ealbzKDmLo92dVLkW2Fk+bHvCojFlbMUbOrEj97qsiyu
mR7KL1o087RBFrEwRvQxdD3tkBIoEZPSrGse+WGVX8tO8uPpjU8D8tGdamlOBUVl7mOOIY/dBD1u
KBtnZ4Z9vcLTwq2noaehpenmMlulD5zOt/agXTg5LDJrprEkKHNU+1aFIMbIpJ09YRNkEap+MENh
3kzaRN+y0CEzDU1zvAVG/muEUEhFrZlpbzSmoLMOovLL2CfNXVhF/aY4YV1A4NE/6Tgjly1zfMds
2RMlLd1Ta5Xzh0kv0WvQZ/5LSFDAxkKpq3MmOX1qi25hu6mofg/GeCN56XPYA/2AGi/39FSZlyaK
svehN/ttHwYlhhyj7wH5kgY7FCZZrNXkGaHP4itTcbYGSuB2WZHNL5Ep43KVUDj7w4RF+j0goZxv
jCZ30j3sPrqQ+9AtJCZng4VusFv/VXXQ1ELmiGKmB0ENY3mt51zfBq9On/xWRj8grnvTSo7NSH6J
3gxeFNUdK7CxiW1Lr3vkixflDAUkbyppJpcmu36gN1onLiUffoh2FnMnqj273lkDcwpXBPapc4fy
GYn8osHv5KVcjWPdHJG3gTmNMt/l0cDlwJ7m8SPApLvJO49pAHbU6DFQEV0nc9ceZpc+cn7dWK6B
FXxxG1rAePKZ31T0ZwWauAjJ7Ls1D9wiLRjiFYM82DV5756Ai4/Xlk1i7xeD8dImBCxYnqnVsmiP
pkEk+t4apPpjMOLQ9QPMyPU4PON3Tu5h6QWn0G8wyAeUALuhGWybmQH4mEG1nNBVXpco3kWTUaZc
xB8Yg6DgbwhFcgp187yimVcV4qMCNL1Vfe89qWTEyhTKYFO7IB6KJlZX3oMDEFCg0XlTvp3nGXlk
YAoEbiYaFednurVLY2G1Eepxt6FvUq6eR0sLXCrUgm1LT+40GCdX1/1W1CMVTaMjXvzWC7fVYCnA
k4UHPdAmijcN4q1d0lal1fCUdk3/ypfCdtg5M2fIgPDDu4p45imVLp9NCSzEy+rhase8LLU7229h
Zstvpq+KQ2Xp9uhwvqdM2rG2Nu62UyQyTYqjBRcdlPlPOpL1g8O4EBNG4+64h1LjRdRxh55QnoKS
I4sb++bRForCljTh4MQ58iuglx9eNxFXiSzv3Jgtfvpm5+M83U6epXeZhJ0w1vk3gzqTkoa0DUZL
5m2cybZkTcRJxZjuJysrHtxWzKDhrPxUWibFSyps6bbLyQ2OhDK3XVO0lK7xG12FRA2B+rQpv3/g
fndeqHID5IjT6H98LxC4Uf96LbCkK7G2KlQ/E5jt3wQ6r+ZoY4+T3vOYvMzv8r36MN6r5+HaPFH4
kd+M9Poff0Xb+stXZEQlpSC/6NKz6DkSM91fLyKDH9iZA9Bq3zva/wpbgnJalbByrUwJzR3+TBw8
2iU3u3VjG8NPoWYeOttPfhJWIq1vQrPYi6EkUlSYXsf4wJf84OKiw1qTe1H1Rp2Q8YkLGVKWi3Nt
5eTFINZ8zWxZ/WT1Ao6Xbly0RrHrR+EfSov+I5A3KIC24DanIEVLTAg/cbI499I3IkiS6QT60Sj7
DTnAnnFXWE0wH2Kej2PtTdklHqP6zQ4kSF/gzemn/+THZv79x2ZbpmcLUN6msB1HL/e73+5vjefJ
pK/IphhirM5+C4NlohPlFMxV/Fr2sP4Yv/R0WBQRnGLLFZ9J0oWE4wo3+K7TgBoxuVCUDBGfDfbG
R400/B7aRb1PF84cit0lIs63cWJBtaO0BgFwk/70S5LEwOimvBkehS3pHjFMN3x1FvRA7FhEdLtF
UMRJ3bdr7c/5B+PrFGADdZ/st4sGCUQWOTL+JU3OovbwJqtScKrivPrf42L/d2cK//x7wB6te3n/
z7j6X97BK0R0/an7UU/PP5oubf9VFl+C7f+3n/wz7H6fSgLwH9+zKKcSuK0Z2v1V8reE+9vT8m+i
8+ePOuerJn9zsv/6U3862fUfSlmIAMur3HJ/T8/bf5ieXALw7vJGKHSBP9PzQv9hK+HhLedK7br8
qX+MCYRgtGDhZOczpD6Fo/8rYwLx1ymBazMY0K6lHOl4/FXy7882i7JRuq3XblWjDqTLbg6vdqHz
HXDmjZs4qBGU8zovck7fWa3r/2QRJP/890WJFxRBNCVw9CvFN7V8/rdXV/C/OTqv5ciRKwp+ESKq
4Ap4be/ZTT98QXCGFDxQ8ObrldgXhjakWM2QTaDq3nMyI8ea3TnroD6SnbY63uPV6F4Dm/pmGtES
HVtPciXvvhYm1dHzBrmvlXsW2OT47cPkgkmAn27ifCe5A1qTAPcmaDJIZLZ51SADSOaCioRg5Owh
C6ODt0JgL3Vu7pTyf0t0nZtcZ8OuMt+YRnV//KT9SBJXPZb/4HX1fBDQ2xKU4k+Rw817gj1MxsX8
ZHQdIdiw9VBfQOqflF10pziTC3DcI1Af/7gSSItNoR4xBAiTmFUKkb0TRigOYEBeYqd6JuM+70K3
IXMWhlf8B+vZKuTRGvrs/N8XpIlccyixU6L5n9X0DMjNnzI71BAQR+tvkx3izPa2TvTtge7aaLd0
AdkDRqm75Llz3IjlC7aqKUr2BQVjmc75GtDSu2vanI1w+K0C3wH0mJPcDMDaobgBBY7UkcEJCQ0x
Ee3jWMuJGui8y6hYWEjOmPpyxWFgAR+q2cg5ggXKjdd5CnCuwiWjc1ylXbhaKjRtSPRQ3ZyI0rOH
A5QVtgfRlmjjSlGX3CYN6pIY/ZwINp7PnNUGWLhx0eU60drJSFx08dMyDhdJcLli3QyPpYLkzAIL
kHiPT0vemZyvfN4DoacxcPpsglik3iI97hkFOGcQI9titMdNtRBqLP1FoP5GC2nn+O303OugPOgC
wXSksBLpvPgeBm8Tq4bdeC3vZpnW3MmjbEsOAMtKz/8oIoWrqrqF/Go9/Iz9go6G5jiGi0Bz4HvM
SJIUdW9cbCZAK9E7ZPfL7FTX8psh2kL545jrRyh13EoQOXQ/gEm9Uz0/tGb2ri3qqE2/J/Vb4yUH
CAHA0ui9/5ESvVgyqba4Mx0WY6k8KiB0KMaYfUlL3NzIvyaVz2ettDnxmt/9NJ3Jzn6DkKpKjtqj
eWyd5bsECJe/a7sluoqUp+ebHWYuhsgFS4nyBLHXqjPiOwiGlRjrAzH+wW/E2mwdxNuZcwZi3u8k
0yja5E+epEJpmxl5mu4rLxrQPXWycXQPQy6TnOuSvYdgA4u7jxumUf+mOAVDNCXvHW1CYp17n0ko
XV/8R0wL1pXt/YTAIxup98AYATtF2GxlYnKdSabiyEEX4tUWLBRxYHOXc6Qh1Dtx5KeSAZ3wnMcf
snLKiwMbKoEKO/uvVUvAlJw91nQECNBJgawhM8QukSx79mw3V2jckiHZuL39gyvqHOQm9hGftP8i
7CuAczJg9owDuIZsJRsg4jZ9ToaZP2M8kP6WyXGkXbDxDK4JNO/oh3a7iY/gk1i+wGk4BKre5byp
T+guFHhellQ+wZ4eZ00UHNmjQMxVJbw9fDx4uZuD/7F48+o4tk+UMC+aQOvDNK3mkRBuWJmI1VaJ
8kJCZGVFD3pmfERrx+Ka86yrq1VjicpAge64qC7QUpx9HfftneWm48V2x/dgkP2Ju+u/LscDA1BY
7WRmQrgqBbppO6thGfe/qeIk4Sc4olq2Z+8iw9i7TUlHPGdK/nN5iW2criwvAqZTLEzrFsT+IjC6
TuM03et6/AXEQfUDjTzMyMrZLBxG27cwgSWds0bq/W4V7vDqSiAIPndeMTc29HznxdUtIF+e3J7d
TNexugGc8585x2qNrS9IoKcyGEv3UdQw32c0vpOxaW/8UB6onSASnHKbesRXHPn5gd5z+dS51C+J
64bH3Hb0JuZSR1Mie5BKrW/4gsgUjRU/fIMHVFenNLjduxH03s7JjUflQzLKRh9AQZq/tLU5PiL9
3bVYsN2+qq9J5vpbrY0Q1IrfcGmHpc3Dcxfxq7bxzXZNmzJ5uEWdHZgk6OPikPebTlLuCJDpFOoW
LjnO1rUKfm2Z42snBEpGJ/6y5CKpz/Ml4YkPxyF8mPVuaIL8RukjXiOtALLSRmuO6h/AKqYPb6TI
IFX3Hqb9sB6ESZPluee/WTWtJIOkguANfiofORnAJzDal0H3xrMz1CePVSKF/abZQVO2j6Y70EvL
fOS6wFJPZqCDj7io932/Snyn/OOMGM5ABsPBNliHcX+vX50OpEqffzWwl7cmuewDyb+t4RyHgkQ8
oEYu8QaEmFQa7dUX22Ch+BscnNGg4j0614VLBs1bT0L3gKRQnIT9cy1y+eEN1QtllU/WBESjGWk+
4CZQmbHMJ0+pXTnC57UwEWzGV5DXi23RbXdzPKoLy7BNFaYtKmOzPYuwEaiVFKmGul18t46GjpNm
b9GQTysqMQ64ViRpPVnp839fggxAPR9fz2EKEHQdGR2johE0uh+hV3Bp0WdZJvYbzxv5Gvlcj86a
QsQfZWfh3sH0AOgufYUodhWJ+hP1wv9TF0SQAtohuQQ7JmKzvtrGr8l+eFvFJZgcpzhN1M2Mdv6R
ibK3oCjdQ5LEj9DFs838nHs3u/LcbZA+JzZ8R2gxtvfVk7maax09Bbb1YuXQaB2ERWkCEjuSWfyh
bCbHfCrzfKLFzesYmtN87qbxuYjt5DzGjmaECXXfoR9z7tkKryKe8dvcDbqrzJw1k6tu70ZFtRMt
aD0L44smZXApu6tKURjwN3Pf0S1Va2tqCTM3ODbDqmM7aZXfqd+dYSqiAOB+vhEySRGG0On678sE
ode34vhMvrS4FpLK1OgcBm03p9FLH3ADgs9w+WWqgLNwH/vxoK+daexUZ3IQB0JczrGwRXUFiFBd
m/w7siQU1ng0d7FW+1S2zlPV8DhvWISfx8ikWjghT6Pq9K8oy2AZuUzbnHHgpjTtmL8OikX2F2Kt
XED0Dsvtpzz8qwOmPtaCfQj0E3X/jBixjS4nn1iuM4CaGK8f7TiaDk1v29uoDpjxep1aZe2QnXx+
YgBlo8WQ5eAoMaHIw5lwNyg/UmL5HkdisvdMN7VHlw8JmC70rx2I9GHyEbjhAWKmOsZyPxgpWQ7D
GuFjhvhqdfkwewlCe0qswzBPf7NE+CdIccCajMGl/Jf+dvQ19554T9IufzOuZMH918RAttmhe1nj
Z+PRmU7ValTOyxTNgJ7tWXNmxbzWzSVdJin6wxjp20id5xVaSIZdVhVv/dh/FDan2gQX6DphGHUq
0/TZpDJOHr+q9vBIQ/7YNOhIS12EF70R22kxKhCvt3yuvJkIrOd6Ufm0Nn85NyDZDPeWUz904tQR
wZFR5c/gfFOHqHZzRuQ7qi4uErgLp2JIr0XLKY13zoa8bsQNuzfXlcELe46yT7o/9ZFMRbcV1roH
PU5CIHWuiHb5MBjDIbZC5+xOnnkbxGeA1/IlbsEi9WX4ZBgTAQlL+XRVkN0NtSqIRQ1/HT7cYBdM
sHnw1KPYLf9IWA9F6PcXS0XTHjE6qOGcMmkTM4tX+JBp5RU7JZp4qzqSkr5O7U2Z5rSFKit4AJ/g
cOTxPYKj3++iObkbITIUkfTxuTDt9mTQJ9WaFE8Gcbn1xIG1kNxj0AG3GNXxtQU1CY60u2u7Xme2
SRBlLMJzbSU3y+Q10fVu89yVcp+mrMoxqtPUpPwIDc0ldNvmHaHsWbwdhh+YHAlPgLQ8Fwp/A5t8
e/4l7rQKo3J+8fuAjDgnlzRz+hWnoWIFgxQgxtxiP8YDfx7MxlgNU4hQqvS2ymf9bdvjzJTSije2
gIkUxSENwVRAMEdtR7F4m4ctP20+vdtcROS47LSm7KqqM/YK0L1owVeBzJ0teZR5R4a/wcc9fCvJ
Rz5OIDiVyj9H2ghuTHUCZBQ8RwJFCZj5zJE6NYXTwebWVkRqPVllcjL6ifboWL/L9DK7Jf4BeDTH
oZ2uZcNSIZlD+TZ7XBWHIRIccdvqOZriu4+5I89UesVaxjAcPyvflICSHeYTbNCROlulHLZeeR4r
h4B5YIIlnf8Ftlu/hJ3FNVCTCa7yZJnXzySeu14ezAEdcdQ4r7qOzLe2ESd+Lt0x6Px/1mvdDfxx
DD4OVWjTz04YH2Ykh0fzrKtXM+Lg6QtdHwBiQI00SVfnCpviyAJ+o8AhrVQc4eHtIsWulVd+6DjF
Bixo/AgaonJm8u12hLCIkMi9z26N4ZYtHkrDzy1b62mCfIvdjwN7HpIJaEJPgCDzJMIRowMFYQGF
LphBxRWweisfwz3HsOGlcNHFwziCerJ40HqkJJjA89XEBQKcacCWO1ZXay7m7ZjD05wcKW+8j9c6
h4yq7BYLh6YnREocGiu9i6NSN3LCyZlfPwIBAFiZFPMT0N4Jh5Y4FTr+zPE2x5WmzeZ04VGkM70b
xjQE1hXLJkXqe1blZe5qbpCZmHcTWZuPspuP9UzrZ3DSfC+4sbF0RkXKc6R+jPGHdj372vAxo6Bu
vg+xBuPLEh4/xosVJtsayuq1Z4p+gdL3CcPAOBpD9T4ZaX0Efod1p+u8E1y1hmy0/xR0+KRAWsWb
NHR/MSCav0b1Ok3WJTQN9RTwkXuxkvkrmvz0OPvxH014kIVG+2UYXnaSsiegtmxEgS0bR7O1fxkO
gFMLOXoncNZliAc8Iv+4GQf14A+njmU6cHIanu1pMJ8VtxCV2c/cMkkeKBfQU00dhuD1s6mMcDc7
1sTpoF1VPeoxuwvJlbflNYgqf+81uHzorYUHHVvsIQjwgKLGes2xDmFXz90ttYkXGKY4M4VkHc3C
Ai1Pni2xTNwFIv5m1SQQdQQXKLzZWQxOcu3b6pe+60dfGc6js2bnwVbdYwcotzFD/oPT8qxJeJAk
Uakv2mDpwzXxGmcw2F0OjnYhxze3HPalrbCLqLhjcAuWZ6A6fM751+yGWf8geivuExQ90LlyCUdZ
+8rMG6Q9o9hIQGsc8fZFl8r30IVjbZVGu3KRXm2bKszZIhbb1CzF3TK4B/Fg9ogncFmgqwfSveMl
k4/qte2i9CRr+ykbpvHcEg0ou1SdiQff2dFThmNX1poIylSH7xZYHlwASp7nuIwZTfVoEJcRTyIM
eYqYDB/Cvm25iEt9QDi3saL8p2UB+c3/+yrprPBfQ+o+qZIQWg3FYNgG1AoTjo3g0tfVMDvsYMzX
ORy7h1MoysmpfQrqcsZ4QCQvJsi8gcB+ZwJY/B0Xxrho0LJL4mEsdaJ7RsBoY9fWKcPgmpnDOWCb
swI+t6v9gipuEt2mltKDGCqb0AIZBCDkH2kDa9ixoQ63E7/vMZW8NG6pwQt3F08bO6TFXRv8IENC
DYkb7jKTglrPbpMqPdTeqPryGMpT45ExXVl0QbLr744f36S7bP/j6iNT/IMTfo+yAO+ekYVhqbox
2MVew+3AgzRMSGhij4tHdphtbp2xwqKcteZuJweHzG7VvwEn4rjqsDfZeAMFf0ZDOOSjMNtUTcU2
Imr2UWk8ScOlPp7W/C0s7sqkBOILO+nvTvTxpYZ7cbOZDdDH2w+WjT4W6eG6HWxnm/Cv3tYG5x6t
IMpVUfPi0teGicPrKRuN3QIOzBr9QpTNuOph+BeDrnkL5dUNsR64sJieiD4f2adTN6yXZXdPokSN
4c22NTgyC4zzwFUp18ON8Fh4lE3y6QX61QZDZhfBzzAGIZrj8DzzDd23bpNsG6LjK5M82jYI+iVf
1vByZHdxMOrxn5Eu2p/2zlNX81Y5ooK/OKoyOOf0xoo2CiwvMKHwc6ZvDyr8wvB8pu/108IL4adU
LtFk7xbFhXcJRwnZH0NqJkk+kPXidchBWvMa8efM241oEiA+gZYSkZ/eKQW2gBpHBXHEbM7VWK57
ghWHadGUasQ23KU9kJXpnHxabngxKp+VFB/onUe1bDXWo/9pBNggK5EYJw8g/LYxGb1lRCHXkLiA
EPLKJA6GCMOmcL9WiqN1ERtUW6KcdxlVbhnk9pPoLNw6geURoEFx6IaVvlKk585eJj/e0nthoXV3
+W3+W/GRClv/QmHAXLUEV5mhpKcq6MzXHhyEQ/QXa4ljIHmbtpbNip3IOzPJquHGbYNSY8FOJnw+
DbZLCgaoIEylV2h+EpNVhs3ETR5KvtmiL176IN2mGWf0quOQUnL6PpjjnoQOf3XT3U+q69aJFznX
ngXdlmcvA/SXWC3Hqjg89SyBd87wv8YT1iYc/B9PxwdgewBQpoQPLxZmM69+wygcYRp0O0+wLKQJ
tLHb/pO5Lk3qofZPzTSBP8eh8ICJMK2T2FS7puq7HUBWno6ew8OBW+N1yOFtMFkNaW/dVZTthwKH
rB9Pir9T1/InoYBkj3QEYtGHR9Ja4UawjiRrIod10tT3mvXcCtUzbNhUoxIrWPS5QzVQvwkbVByY
F8LIOEkqYAdQ3ckhT+aXXDoYud0k3CM15N/tuDlRLL4kRGX4fFfAq2p5NH1AU3GfbvjN/xrq2br7
IoFiJo1zXAynaCYRArf7FJk+Fx4MjUR/CETOBWnNAl9xSS/AEJNxb0z/0y2YcEBOaS8Rd+gdq8F8
lRoeOJoJQH6ouo+kq1+TaYZenM/7qme5Yve+v1MYyu3GMG+clM2b76t4XwQKs8Pyj21NLqgwOl59
NPtgbottA4P0CXrAB3sR8CAWoMfQAOrmiKNTPerRtc4cDcD1Cfdfy897V8MXPLK+PflOEq9mEygO
q1rBfdm6JLM5HT1Ni69SQ3Fu/Ho4kM8Kr/PYMbN12+DWt7baQgkJH0WFf4NIZX4cHfVpTdHwBMW/
OpVh8WJWPU9JSe3ChS/8wpB82rrh1e6ks4eEXgLUkmumiOIGt/fbn6kxtLDMdsLud5YMgBG51Mya
rCs2cHGzLS6l8h7y1DLqwr+FQV3wW6K/oqD2SbURdqpzdqipOUmC6DnKYas9iqCeL0mSg4Zn+U6M
2ODpkhjkR71sfkod9hssQoa9ecq6sv5Xz5onchZe6UDLF3eRhtSlFx91Oo8rYgzmIenAJjFH6M6+
CLE/8grG5Rj8Dqr7to2QmW9HE090EkCKdjnGWwNoHYDZ5zgnyMkGPL+PqO6TsZnuod/VTG1TwLAA
22gLeuu08pxHym+tWSx6isl6sqr0O/dorRUQjUeMQ9YQv4lJcGUruZ9ZAVXwEl9h3tyKdmZgO7Xx
KqoQZPNDquWiDqcaETkz3TN6QyCqsHINbUHwv/dCSNDAcouvzDCtnZtY9ZqIAunnWmdbfGKruWNX
jx/tW/ckVDzAb2Hov8wB6nkc95RSAB+cm5BHdV777lnXvf2K0u8T8qC6MvpZ9zC9XkUGrjQbQVoV
ub1K8Euc4g6hZBESYIvnHG1XF443DSSau2ZTnTIxYNLmiULTNDuQReEiNbMpygXSsTqKKF8WfnEv
+kwf3W78KD1aw4EfiB36ova1xye2I+xubEJl3QNv6I7DYML4Nb1/lUlvnjEmsMFen6zwPaRxc8cg
x8VJnW3lNDfOHOPrFJ8IvnnkN8nM1aJ69rywX/e1NJgisG2iNJ0cqVfyiS6YGxGNr58zl8QJHOEP
CgbFa05i1gpc/BuAE4gZg0roS2Z4AWVl2EE1rAPyQaFI6pOA2HlKjIA1EPNiglvCJ74Z1Gt4G3SQ
6QENKdS60m2Nc2im3TpnQWFSB3n3K0LufCBvZPP8i64SSChifouBh3jk8dlz5x4XVHt49cD8dhOj
N6bML7O0DHwOJXUDdC+rSs37wK2AVSJl10bXPRNRPcSyrp/oJ2EicQitItLZzYhIjrQgXuHtxWfP
pic7pLx0MtO8cMKU57b50aMU+0beNSlQXA/SITc6gHAc2prxT8wZe+RAWtOF2NKh3BVUg0HcLGF1
OdxxGX1EiXD3zF8NDu1VTPwXGECPQpSeR4O4fQk8RPauUwwBPCHjs+A4x8OmfiInu3YTc7yNfMat
QSc84BZ5Oendp9lvbgnnAUhFCUnLMr6mbeqf64DRuRwARESlU58cUX2FDHT3TTCkG9kodqqsdbQh
0fio4daK+DmseuNTSSorpyTW3IYjt33ABvVaguJB6bUnO5eoPqLiVlUNfjzMUNt06px9WAu00REJ
/o7E2i5xknIdD7rdGyOV/gos1TkTXHOpTOwGTKl7PtGftOZr9q5iuEcmHy+trL3gKXEtUnbcaQ72
xc1JUEldfrv1MeyHfD/UKC6Y0hOvFcZwY3KIUrD7JEzavHIaxitsOCy207/ZnNsXjy3nOq096FiE
ZPc0kgpik/esk/p9Hk+9wvcZlnN7W0a41Nt5FJoqOqi+m3fKC4BPIkbXgTIB5M7lxrbo3GggDhiv
m385gIO8ttpna7SAGcwihcY6vDVRgV26lzarenMfNJ1Jr0SPay+S5PjhrUV7s+q+QDIGZx68nM68
lNTuwEfUIZk+hHZ6KCWapCC26B6N4z23yuop777gYpy6yOrOrHfkZezeBy7DV07mrH952+xLlRi7
vuqZEzTRV8kkbhcwNo85/2xtm7Sf4qKsE7d/zyf85WBK3i0oz0NcNtB3IrGC9840snbczZR0MUUc
31zbFUQstxDJRtXssrOyz05zxwY9N51zr8DeZO46asH1sWvwN6INgTTJR+KF3/5kHueU1koS5wuT
/M7G8rV3uAdaJeKbTLgP5kSM7GruUcuZLqj1i8GTP5/YtQwSbXx9keSfmL579Oa9Z9bdr3ki7s10
qiB7rjEhTVwoWPuxZOLmXK84k6vdAsZf2YqchAmYyw7pHNXD/5gJQSkQ9bDWMYo4tVCpJtZnjY/b
afDNzwiCy1lkA2hOqOrY9xjsprijAzKB62FcvxJKJZydhmT5YsqR3TiuPLva0zu5VjO/kmH4FFfz
qXUN7GkBnDVO6kRX2SFGSXIxy+ZC7pDdJ/vFqqeM1WY/LkWlVad8upwBLOhZMmjW8VfDD5/LOrgT
kdGjNqOP2eXnDSIkqvsBzg509Dp+0lb8r7GsJ1rcNtksmuCGwYizwEmpIh7nMS/VWQ7/y4GCr6ym
XTGG+TUNrJx2XPy1xfBntphlVi6HLxdgD58tG2bcaoxJE+j4deqHjQXnZm3F3CX6efyyG+dqpsRH
gZJThVCHMSD6XpHvwk01vXUh1kxNSdCMENtDEjqn7DI8+kdRNtDCdXl428E1g1NNhI1cyRBzPZO6
4hGbHWVF+cefE4sLAkr7tEe9nj7E0BX7iLdUGthrj4LOvmCTNYXg+H3nkM8QCLW1oADJ8fILeiqs
bjU6zEkD8SNisuHp6NQrwpd7qfvPlBNFMzDGifwphtZhX/F7/ihRwLm183Ll+ks5z7KudvWk+5oD
Y83FMJ9Dhvi5wtrVkoCTFL2clqQGoYeM9fPa6ZHd9UWwM5vE2JCdTfci1Wyg7KrdTZwDMDMWw64R
nP9XDo5FbEbgw/2q5MacziRvFypezeCuc3zJjrLuONxVUCtltAkAnjxMg0EDIy3Cwf6Q7gYgwm6U
dMgpXKxSEb5rDiiow7mgn3Xvam5JnfyTz7dYe1dHwwkv7f9xVe5XrN36WzvnryRA5Ge2hAGSpdbr
l8UukZ6GFmT1TPSKQ14OizNWPWUuRdRe1NaW1CuiPhPWV/sXH1e5MyYb0HDVnIWJFyrM2j9zrzgO
1beRJ+gFcwcJfUlQuEmZyVmU/xiCJ08ymPtdZYn00mIiXXVWYuwZzj5xWkm/CsnUcAGDDmOXv6sm
h0Az3Xv0jsdal6jdA+lvhrC0VzWIcH6p8n9ZpZ0bE/SDKhteX7gjdnEJQqry/QelhPpkRdwt3aJg
nGePMINVROcPWAu3/GnD5k+dIb0rrusKWUR0NHoUDnAPu+0YKMDsU1Zdejsy1oA4+YQRy6hZiHpD
aJ4lIpHLMPHI8QVpg1T77TVrrVtkWN3eM4FbU4RMzvFUmZDm+IixV2l/w/Si0kz/2JHkVzcmht0V
xbg3lWcdrbrhgU/+hvjMB8X7/CzEnJ/b1GqOaKXv1eSr80CVlm50SSLbMza3QTXqkDFMu44ZauHi
GjUiPCYFHazKVtfIr+ZdOTT/42O/p7m/yppq3DD8KVG4WQ8Hu8c0lNMvJ9B14I7gp7KSkimTl5Ri
4YZn0vSl7W9TtL9InzJenUOJvHtivizkO3hAbz02Yj5XJnKZAvrMYzQ12PqaA9Nsh/POgoZHBd7c
axDhn3nUYGXJ/sBV9FBXqfaJnHcMKz/fDML7HaEqfySoOola66/SVOlmpmeN2rsu17PRNaecLv5y
wXn7z3WdLgpFDvZv5NItemNJcLMm2a81q8hLbBTA46ck3ExUdDYB/PC9E3tE3BcIjmHBfNKoWj3m
bnES8z4GtXIhSlXuUyf75cgE/57U+crhI0ubO423Ra79639fpnr2r4bl8HtYbcgSaSSWBORYuq5a
46dPRPPMaNt90Yp+7oBTlVnXwWht8ey2d7tCla2FQmntv1oNW1gwG/kNFhGHKLtj8FAZ59HXTw3T
4aNldlQZDUE3BTCqw4rtGqgCbtvEnryoK3i2tq34V0Wc+pZt/QTs6cjO94N9ZHkIQ603LKJIkFTT
3TEr76hS9W6EkOtRwzCOCcCNobZQbds8UTB990h50ZZzxpVQwt/2tPTZ4PU5G/pV27FDz5K0IVww
/tUCP2HuGfocasDhfSH2BImdkz+2D13X2Vem8I2qKdxWauSRgebgWiTpz2KNzp3Kxn4bCRQCwlmn
7EIoohFNNzMS1WlTdPdSyTX4GDwsUVJsxEIUNJkLdsR5ro1TblxKAKyPiVA2TMiZ3pTBhnpXefTN
rljTeSSUNlLccDsNZjEfr7k2wrNflLAGGmkx+uUTjohs7U0X7sTRW5W4P4RyasCd9ntSOtmWcbYk
WRn1j2IaQM8l/bnscKhE3j3BIvPoB7hl0BhmloNJ+TDmeGLk2rjQfY9sSdv33Juju2zbD7JgHO1s
Ve9hT0Wrfqq/2L3nO35GxopGpMaFnWe3tMhfujFg3E4n/gjxmWgD29Db7NDd1cMv2sbqr7K7c0Kn
8Wj3QwsVQd98tpa8UGicSJuZRI30QU3NlcKzswUchTSYl9g292dqj4y2j9ocEK1J9xwGnjzwtjm4
rBeAdPKlmAmDsYZx90zZ2eorcFpsqzYzqwCwDqM6gDfaot+Dw2Mx1JPuJ8X36NZ51m85VbwP/ewj
C8L+2mX2ybQ7EKejODUtIbaaMh1PgrJeGhxqb2iABTlQhE3Ux8TtC/UHKT09VigBG6XJRQp7fnUb
AQQ1aH9d0q2rvAzzg/QgGQF91Kta8fOnU87wsZ3vLjLDVUr1kgsHnAzjmM/duxfUEKQjQdSRmhTg
D86LQ+t+Tgh9GFi328lqvio6tms3GEDJhf5f1ysYJIDVn4jfDcNzEgvewvw6bKyJxTEh3d0yQvLx
a7RyHWn9XhaIm3tE5GB6yHWAFomy6lYkZkJzlVU3Qsy/wASiDTaL98AUd6coiL7X/nq0q3e0iHfD
87A5KgOSRSLPBWMeuMtvWIfufl3x7Zg7/mrLnH8SMySviFRSmjw7pNdAVLxCwkpWasLkTFVoJAgA
9a1d9O1LMRFW3TvRNbnuSp8Aas2AI0qfFJPIPTABgpUbx2yDFwZ3LZw0dZq1/9MW4cccjRAbJpCH
9jdzi5ep5reYX1GLLHAmNqYxmuha+N63o3n/7w+I2LnmIKGwSdp3TgJ/Af+/W2F4MRsMYT3MWen/
6SMenHIw5xckBR+5TaSAVS37J5obFLfJ9893v2DVQrJpgezpky39pTBy17w1Jk/xotVQCenMIzHU
OD0bPTNKTQN351otsKYufUlcPlGCnvAoKv/BlO80q84lXFYzB5qrfZXCFR0ng33I8oMsKeSvFHJM
owLd5tfOTS45kwlAyN7uy+zGdGQDJs1h5opGZnDIivsGGTnoJ6umA3oZN5IZwFdtxwp7SbChu0Sj
o+r/TXIiEwS8MHNPRRzvuBFy6KMEcLIbsExWFqSIhMblfsXJJuIbkOb+30iTEY2go6xsdjIbXdNZ
swcoeDmfOFa39RahHQVIGXvbqk4vo6xe+NMOh35OD8noz49xsv4GTV0e61ocCZfqM0KJds2IGt5d
ELQ3RuEO+1rKkySVjQtRcHstYzYdqhsgq3SRzyAfU3pRfyxCiKMMnadET3vySc9Gwkmqy6YZKaWa
OGeM05XSyLgVSeIAlk3yizk1AOl45ULdVGTQpZNdUltNa6/iO4NXg9P54JIRCcrqHJZEdOAQ7Xjf
zBuDjwyi5szn0MRvekd3m7Rmx0G/51zjqoNl59YpX2J4cc7KhIdVUUGORi+R8ONKmZXkKeKjtnu4
8CTBN+cMFXurYtgcRaAjEvgVxAgLSHDbLCQYXJVB8vTfFxDl6VPbjX/ivA02wul/Oq1JOw859Nys
rW49C/+TnVqkRSqPKSZgPI24de/J5yLz00vBcvHi9vWrbzresZQuBh8+kJlI3su2IRtYuQYJPb4H
I3vFAvbcwxb/IkH9G5rtvOlMttlslkFQzO9QG7pr2Og9+P/5KQc0R1h4Jx4RddVN7sPhFAuRc17Y
nOFC6cz+A3aaC7szKisonv/lPKd6n3jNu9IL6TPgqttFFdu3XMEgggfKn2bm0gUj1FtooYSKYly4
EESdhSXKMYRInKhrZLPyrV2Io+SvG8JsDJmswr9HQ0BrdSGUZgurNAdaqizopQEYU3/hmVoL2TRd
GKfeQjuNU22dwV63B+v/7J1Hj+Roup3/ykAL7diiN7iQFuG9d5kbItLRe89fr4fVNfdW1bS6cLUQ
JEDAoKe6y2VGMMjvPe85z6miVzbbBxM0ajkwUuWBlmp+46aGnjDrY/p5PVP/iuFa05ySXauBt9rn
kFfTgcGKA6ufsWgiy1fTI8wCDSfTQG0NBn6rPZBcBWNgutZwHXmarOiCw+/rUh6mCcwVhnXkntut
vR4OVD1wYn0ecxLgWHwpdMwNLFlMBgYP1WBOkrSeYZQssbP1+a4eKLT+wKOtjf5Ip5tydEhyr5uB
Wuu08GtBJVsLa2Da9gPdFi7hshx4t8o39K0/UHD5IG7UGi5uPBBy04GVS1U0h5KBn2sMJF0U9GLm
u1jyqTFppokXJdQId86I8yspwRziQT1AeVsHsw/NBQSYTbi97UDwzVFUooHpKw50X8RcTBrwflsX
8i8nMCxcAw0Yx7V3ouoUhhFGedkVynFRY4WgIi1ZffuRWZjWMiUI/g02zJiOv3wgEMt4XjGtRp/M
zhmuGKUjDguxmI0hyRYgxgmww5Hp6UCaWEWtlIF1TDUCbCJ91TYcStIu0CcxuelNWYm3AP/CyJci
Z6pk1ND3A0lZGpjKinEjtJhR5QVtORy4y+pAYGaxhKltoDJTs3HsBk4zUROaCkA3Q+B9B79UwrxO
a3SzbiIOnGcwD+lIH9jP4MKfFfNEPlChw4EPXQ6kaHdgRkfAoxsg0i0ZgK2JzZJgNol91d9b4BBo
UlGcqdu4xdaH7ccxLVkkXhawSKcgKrXBRZnQJLf9odEi9SL5GPlbL06nbSMe/MDiXETjOaw03jTD
GZdBvTUB/UwrQuaAMRFqPCTWNWSYBx/9muDMuhz+kRSKsPr2r6RMtpxznJVW48m0M7zmgU+LFLXJ
0FQGZ6BZ+gkos9qQV98iYN/zaD/B2N6T74Wwf7LZ/v1f/8clifjf31bI/i+DcD/m4P5fKppVRFP7
27TcGbSkF/0YsPv+W77z9Mw/iO1aNLV8o+kNBLzvPD3T/IMqmCF/Kf3M0wOaJ8n8QksxVYmcnfEf
lS+y8YdIxlQ0FUMlbaAq/6mgnPFzTI0yGVXhq5IlC+lLNEnn/RxTsxUXKSyW5UVIdGCSN9LGFr2z
fLTOyQ3+7D5JtGPytB7irb4EYbaCtjSy6RIsah0Oif1I62zi6NYis4laoIpOrFh88VGrEFG3Qere
oxZAnmWKbAXuYSsOj7pt8JbT0z5P3+s2IK9iTIMb3qNndbMe8i2lpBkKkLLJHE6Tbnl0dbI1SOmB
fxEjYvayKr0kSnFytSbYO0E1zemVG7cBPmxPYWWqFNmi1IJrdql3KhSUUU5u6aTo3dqMC272To6i
qC81NpECEmpktO5v4n/KrxnoX1/V4ed/CP9pQkc22OykRRwmzpSlwCnU4n3BHkZs4b+bS5osLVs+
6fAGG1Azo0CatXnJNs0gG2EpkPnW3bKP3/ttdo7O6bW5F3eNPaPxQdLmYiuDcRUnsHf4M+z6Z+T0
L6hO1r/Et3/90n8JU7PhjdI8VbpF44kbBsBNoRJBEbyGLw6xkETDKAZLM+5xr0ydU8yObV673Q7A
zVyp5V0ga/u2zofwlxVNREVlLOD4bYKSMQbBtI82Ivv+EZcY2WeGNv1ay/24YGXSZOGR26eOYQIU
siZAH/Y4LcF8e2tLnRBGSpjbVsN1JlL2qHYVWDFLS+dF751CU73WpTbhVX+DL5PMhcjQF7FlLzEV
+VPMruQUa91bCgn4JnCz2z5z3ytVjZdBho2QNLY96Z24Zip0uI5Y9pSyVx2JOdPQGiVzhl9jF2n1
GukyWmoKvpQsAIoAAxCjOvm5oJ6Kkf8WmKY8NUz9zWh9HilYRnkmqZPejBZBXMZbJQQS6FZDpgSv
ipDrkG3Eyh33ociSsB2fHP+g89YOb3HOe21+6Lzv5b29Z9f4nJ9FVvrv3lra9AGvT1Bzuhd4b4TS
F0ZCn25VlcGE6T4f4ZhbAbv0lzy2D7LIQijn3KbGoTgrdawXKk9LLEf4ft4bIDuuAEsswBAxQcxv
sFN2xEqjnUiV3clHUgSIAv5hwFchSlSE8IBL+Q5NTZ0jzDRJTLH5+9fk6BUyXsc7WTnHXOm3oAjv
8Ivm1H6Kyov8LXcpPIpnRPqYEIq4Ahz8UIuYLrWgW5Q+Z2QaGVZUdF4qDapIAWZGB22nWek6uwbH
5FjC4SkA45d3ldZJlIkZIh4AKK64mnc821TX4WVyJG3VXtwX62G9B1oxtZpy6V6im7JXt1nK2tz2
87PKwttSObtLcHDZd2Ff8UfqzX0R3onf3osbmEBtxCloVTdaPGIlj1ylFcooB7iRO+SarLWySWgK
pI8NKM06ilbCo+Jm5ssaQ/ijfkQ5/FBbwv1fWOXMryVGv0qe9tabXdkywqu3A5BEiXImTTk7LqRN
tlOl6q71xVwmFhdMQ7Nb2uG7KIyKdlW+tW/SWwKMJoKDjj49SgQKC3blJYvPAt9r9PSelvqe0xaU
nYRHc2ObiiDPat11pypEfp8ZY+I2bT12RJmCVpn2WaXas+BJx3CQjkwOlAHEz8AJXuJA6cfButqp
ebePD+nFO/kXX8fwhj8jfRH29tEw5/WE2x3uxLRc8q5krlWPdUQIDOdPza6KSQORDSdNN/Jqjrma
VNLKUPUbDvRZLoabdCEfnGtwbe/FtbpmR1TccW7PspWyKXad3wxFHVU7lcFauOPUbS+tUWZzR+2A
BfbI6XFurN96lb17Hzgjf199Fq9lrE6VlHHcGRp5CIAUwzk6bqkxSatrnGYrpLKdecBDw+Pl6r02
gZDANI62kRV4LM6aiWWowWQg6VS464htPaMrXsoNXSDTnvFGxfsIw5pd/yRKVZW9ZLxJGoZg2eWd
58XdiIcyE56CWhRjwdKeBUyKUWXlhF3yzBqF1VO4qhfAOLjtDt41uvZ35Z4ce/w0hpi+eK8Z1zN1
ls0EXMkuZ5tnd2eu0cA3W77LcN8p4bIv1nTC5P08ZWh29VfntfhsrmDFp74wFssgI4AYLRMIkLFc
PVHH4OXOMzzslRjpU/0dkersiy3lp/REhL5OF1Xymk+9pcjlLXeTQ934LCxY6An2J5tPEHvzPpT3
kkwEjJVnwzpqKLkB0H2KyMWi0syDXAVq7SrFpJ5mGSbedWaRT+zfqkt7iy7ygwaps05/va/7Y+m1
GM4C4VvGwSDigJDf7eG0EA/nBlx5d7qWtwEHCkLOLxJHX6xK1YqWpEXYIfSk5iMzUoLh9YiENZSt
ZJWfCv4e9YFUcJQdd+9ctKO8txvnrGj9xtXSkLTiiyKn+CMz99HybKLfJwPrJQmf5uhpFPmrVZNk
iS70hZyjvktGBaNKuCUhNHPxMLk3zATxh3zuDgSWR35jfmmn8j5cRsO9p94D7Ejo3ewMzZ0g80wl
lQldtbbJoyBxKR2pSJj2DQuvhyUBw45w4o8coA4i5QhbhycSZTlehPe4/EIG/gAUaRVvlpFeuod+
LrTq4BsoE/Y2vvk3ZQtgyRqnvpKNy68WlmlUkBHsp9HBP7mkkwhMAy+NeB3UPRYa21j6t24vnewL
tH+1yGYagvp4GjbBs2ARFzSuN7HP8l7Zpql5UXbqwTpF1+xaXDGXPAI543IdnkfSvbqGk5jPabnw
rvZLf49e83NxDMlMu2ehSBbtvefX5Oc4j47SupJxlXRWeG7a9dTgG1DfhVfJPAfpRTqy72uLZd76
b+LDPPdHaWdf8rvpCvOqDieUh68KWb1ZVDdASeV7Gzb6tjkSJyCRQVPhK187UOLrp/1OqnPMdL9t
jHraFreqBffMMjZyT8qxXElBescEQO5ghPUPGdDZljRJyTUkxpdozkhGV0PBD4jnjTV1zr5zY+TO
Mharp29JJXIGApAzTz0ef5zL0mt0zvbFPu3aK1QjpR8VB+nW3uTWmmX2MZdx2j6VVSOwDskt/wXj
L74hAwsUUlewD4+5S6TYnAkHpCJ6puV1mIQEp4kJU2D4GX/Kbw71vl0y0V7iT/81fqXpZMGYyBLP
nFNmEx/TY56lk0E8sNfZIT5FXrhpY25HRHRzikAGjwLOf7PvgS3LrGZjf8G6A86UeoXNZCMPaWux
qy81t0dfNPujZ4WM3fJD83EkpnJAGwjOnaKb8fRao3SzErd9is1L96xjVJ41hv+oar7hiFZALc7d
bWAQhpcdplO5jmZ5yNeRdfEkUCx1IkTaKge5Q4NCM5I7W116KmqBECxFLeWE5uUPtxVWFU0dn2qX
kfRuY0w1dOg1VcWjN1pQSXPDpY+rToJ6JuRvWoixzsSE1rJkQ3yQjGkf0uoQ6MIorYAd2nK27MWc
kKRgYc4ezD45ySFo+unYjKlqI9jwmYS2P7ZNI11mzUGpJLQrVbxGnicPnMpmjao7vC0Z9kFiNaIT
IZP35MX6knoTzRv0XI93d+iahPCxyJwME6bOrA7pZgFXv51BGMcnbIgbmaYvoYysmW0XhMdRK0dk
h6hly4Sdq+rSWo9UkdBAMcmhQEehpCBMkURtVBRaP3FBCyrEoTM0/w5fLYsbGWFIxGJo4w7M3Bax
u7xztD3bYeZghSJhYKhIKMNhwUACz1MCT8CUVvApT5Ut5dOjaZJJqpV4G6nKTewtshthuW9acaca
3gy61cH327VVFBQZNtmXGqws3hoOmwKABs//Co2omhRyDUmsBfuPnXStSt3cj9nnOgZ5JixqFFpQ
Wj0K5dontKpgirH9g1PFKxFhfC72n7QZQGiNcxwXyIMdF25kSwvHKGhST/uT6nHi8JR43Po2oT0h
Ord0Ro9CxB1YkWfN+WgEX1qaVbkqUF8nQYNf4QcUzl/MSJL1M13m29DMcoBJSZNkhRA2tPsfxzt8
4I0fF7206PfyMbqJFdFrIvEwzeLntvRAs6htPuNeal3EU3esH3DkZX+hHpNb21DEPpHZv4cXjJUn
Q5vaQjMqQf5CgpRK2IMS/cTjfl8/+oeZ7ISO3IeKnfDmPVOvuGjGG8JPJKgfqll/AVvEvlovmpUG
4obED1N7xLXd6hAUnKdSZhMXU5R2DlrzoL46yU4cHkUBz6R2eDiZw2MKbsI+O5dX9zW8Fnf1RBvQ
l8hzrT3YV0P+CDdyGNykd6myZr4VbYtppEnksG/+pYInjwO8tsrXbCSOrcr74pjNJqhIHuytJjgn
5hxvjC958GL53nJI9JyM9MM9BQeKLV/ryJwVfN9fbkQ7YPIefyVy+JFsWrYhpAG2qZouUbYFYsXD
o2luqRh0rYzbmrqMF67aYW0ynxGPgJBvmHMu6UONFWdNrrO3cYfocz1tKZ9VYIn2CkUxcP0HBhUw
P7I4Bp2ohQCNjq3Q3qhfi/5gn4uYpunMdhaYeBeqt64yGn/aYW4dQNUDkDyrhpD7gSQTH78KJrVQ
Fsk44ik3vIzdvbnbPP0M9xxE+5z/Fr52d+vFvRaLdBXNgkl5Ffk1xV05+DxNUdMf+TW9hlfzpBzk
XcJT9++vWPkv9IifLthfUF++GoagXjQa91p8yiZd66tiFCwdrMkP+WE++ltoNxvqhQLpRd40Yjw3
Hf/eXUJGuPK1Ku8uQ118jBnwfvOVDR+VP2sflh///b98/ygZoiphKlBVkwLjnz5KUkOepQxaaaGc
g1vwhNjwVnEQaA/aWQQzkF769+aL/OR4q+rrTlNfXSIKsfJCy7ton6RQgqbsIuBySDA4LGR3PnK/
4cuhxf3mi0QN/PHzLng2xWtEzhaaVx8sukxNsWPdIeE6T14VBrLyjd7guYbJremOlstyrHzj5HHr
bunBA/Hn63NnZ+2bUB2TEJsoD6BAo+HjX5Axr5MxrWkLO3AvnG1CD97fWErFqbQUj8OnnjqdfXbL
nt1NGNUz65zdBAkAfrCw3q1HuZz8k7LX3coLBxf1KJybqVrr9qjys41AEaGln2TlEpyiU3oI1mnb
HXTcbzh0SYW1vrZt8ygdaRV1GkuMKFMTBUQ9NT7wTAbaNR3Q+1j+CpIdy+6RUI1iLXsxRkrFc3Cu
2bBs/eFWBugQZ+UCLowwlqRDwe1cqd78gthRjgssUItZFYOarjCej/xbfIuBH4zlR3Tpb7IFjDVY
Wzk9msnBX5vrbJitlcw6Rx6SH2wTLEG5jLND11eSRwIiuORqes+f0q25GBEr+zRHMDFcXlB/0/Aw
rITknA9zvrOhMPVsEXItliJm9fTZ3uBEIrSoq0FfK68RooE2iAeDisDMh6SgIC0QeLnnvGHKV3z0
j+lVRYL4zeU/wBB/vfzJaWmSoUhYvYyB0feDUCgJ+MGEoJAWDRFMOFzwBeEufPkfDYJ/HG6chSYS
NGCjJFqjCmOEMiN7P0p5vVhlwscaRYccZeXsJ+AZXAWhzvoNJ1D7mRP450f0x6/xF4k4KClaEmVH
WWj4pmRd8mZAQ+/9W41donrNvK9SggHODqdX5u0yTy/towTQhmVUf2OFh/LwoCbwlh0U059r6XvH
LSd98h+MU3pSNzEnEg64EEANJI34VXxr3oo32Ao93PPwPUD8wDKKEFJCUXCy4t5tXDSvbvH3b4Xy
F98mcjt5CgM8MzejX4Bt+M91ZnFaScGe3d2NcbaLU122GCVx6hdlT5VmTf+p09vj9K0efVZ97czF
PN0bUXTJSTmo82KYGUAvRfOCMSKcC9VLOEwWdJdvBFuZkJQc5o7fHUgGot6vV9FPX/ovcrNckqAU
8UAu1IZTRSZP3dSY4elZeoAZEcDVadMp8+Jo3AMEgvpeVNZUjd9KuOnn6DV4bd/0FyAt2hFbFokT
HLTUBdsS1tARnslDVVJ3WS27o3ZuHy5OlLhrd5Co4KPKCJfjWprbe39XGw+NKkq1mApH4FqnfKdW
zV7e5KtoUJHE1n1RwvD5v/G28QGywO1hIlKtX85ioSi1RRp50AVUijcf7ktxKnPME1R1tNdyn+/j
c4ayxDqAgQ1y5TxEwg0Myl2j9hlr7jJM9b2eUjxBiqMM7G2SCfchbFhVGyt4M1JvHdAe+PdftTyo
6L987q0fv+pfHsgVvDFM/466iANnLvt0wHuon36dvxj6XNKrC9AbrEf0nQ37goLaiY2/ToldzpCs
x+mxvObMnv5VuEiH5DefBPkvnsm8nCIwfVGSNf7/55uS23hCXiaQN2wmzYTrI/nUX8hDuHxMlbfk
M/iUmE0hBkZMqso6YmoNz86RRBqJkF10DPcpsy2sL6ptOPlL0tNu4QQl3Lj+/mX8q2XFT1/pLy8j
z1KlBuWgLsK6+OQHk0qBKN6KswL5L38tP709Ll6Cdsyf154Ew2/+/r96G4cXSZQBqWvyv5xeUquK
+14Xse1Fm/ySnbRNwRheMI5nKNWgepoqnzrdGn74B3f630wi5l+c66wf//5fDiZcHVVph7m60H2b
ziZMBxyRPX36RjP3WblnqDJyfGp1LBw4KbfJkRPq1T2rjOQaY0SyHT4cEdJrR+RX4VfkZ0wQi+ya
XO2uBeiy4BN0rlAm2zu1saPMlDfaW/YpgGGVn0W9VcAm9rAh57K+a9hPDH8aRvx+lGfMXeZLqIgf
JlIpmCBkUwX5FAIVUmoxaKrQocxBY7UQWzHQeKMG+bUedNhhEmkGZdY46Dt1FyHX2si24qDf/v1b
+BcvoSqKhsw9X5Qti03szxe77bZNZni2ssgfmvmUkornLFuVUT6otQAkn/ag3xYIuf1B3eYTuUHd
TlIKYMLADudppY7bU5IbEy9F/xjIL/YmXMPkeN9gOZnam17tsOrtlC0uKRqPz8PjL4dd6B58CFXk
WPBSu9LUSNZGJDzrGhR1olobs6VewTkGtE96J8WWx7nULeVIxHjZeSfIPucUkbe+5p/Ci6PTO4Hc
iAwcUpi7bhGG6e/b+4NSjDvfQjgmjJQiI3eDnpxy1nFfdURmmogP8VG+d3fel6ty6Ac1WvnN+PHt
FPPz3U7FsqpZJntxXmbtl4+pINXM/H2u0Othzas4mMSXShZW7DlEWnL9kUsVKMtMdZ/alBVEG1h2
Xymu6EF6vmWDDG1eu1WNqpK/xjIYUO47gitX45wEUfcVGQXoYjyJ6TLOAzhuCcT1iFxkzXIvF+WR
W6mbduh2hucSaN0nIx+qUZt9ad2r46YhYBSlxDdfkovOpvQJJIUwqaDpjDoPWy0tZVAolSOeibPe
PuSlvQjDrywK1orWLhNvk5mAVOpKZl2pbQPbnWWx/2oQZTVlDwPVvXXaes2WeplZ5fjb9fv/TRm/
QxhrALN++Kj/C8J49Yyi6h//9Rml//aP9ZMQopf/6NCQ/vz932HG+h+GgQPNkiQJ6zIPvX86NAzl
D8WiA5FH4Z/mDZ6F32HGivYHPGuQT6YpEdIxLG6+3zsPFfkP2YD8g3lDBfhB785/BmasKsNt/D8+
P4IMEVk1Qar/8iBmY+Ng7S/6eS6Dd9MiQ7plqpuu3Mqrd6ka6MlUlXXnFfNex22rDtyZKGSA4tra
XqIvZ0QmDA1sBpW2kSCJkGJ9cRkqSTQVTdvvRr5sogZpctvOLPbVfKiwaSkZ0IjGxt+UsVZdIukC
3kzk+Kx7IU+6ojGoxdKbOVONtJFwLbKqFMBRWFaP98KnxtQEv2M5lrWM+0YZQZSLplHscg4cUK5p
4kmUwkEQM7B+AMrqMI7jmkUvN301nQdRwBgg6vG9aZyMKIDtBO8N0f8dxA10VtE2ABtGpanMNKGW
L2UsJKc2QREbYamNwbLbIvNGX7T0MgHsMSAizzE1ftDsE+yKXAgfQlyy1TdiJPBI516im5y4MA63
B8XJym3fq/Iae3O3Ay5NsQQM0HlKuf1csoOhk8XtLvAgDXFdOAWMWLVzXW/aBmlFtCWUy12cq1RY
y4B7E4H+MM030jc16OtR7dI/5HETmPplRhChEPPPxI+DuxTX0btd+v1UVFP50YVSdDMBmEDiDSP3
3IdWBQm9dnhgVINVcOYaRKZHaeq5rL3NEju9gOGh3cI3VoUJTZfuIac7DiihVaq3WoZhSU2dpB0b
GiX3vdm2VxlCw9iQhXzN9ctyEywJW0ElL6dF3gqLwLflo2KwsJ04XiWf6lRqdwIpoZxoSKgchXCo
GTCtLHWuUdGxHC88FZYEC0v+HEI1mT1xNSoGLdRoAih0lUtpbrOuTpOGOcoQuH/XYZSSejI10liW
tlb50+QDPZrJs/LbSprSH+cPEWO9u8QO6Zle68WH69G4Mi4Jzk67VIevUUQEkqa15PLXS1wN7tRu
MhhQemE/LbEKSGeW2uCV9TQAuKRNfMgqDRKTAUtu1FspI21FoHPcVbq0xThfwluxvffWpttbZLcy
tK0o3OLDPC8rIF8CzY+c1yne4NHgfdr4fZ5KFwQ3o07psKG+WP5UXYUPGFC3JEPCd5FNWh1hDdNi
lHVvESZNSkwoRTKx3srYwdtaUxcWOR88MoJhqgc9FQhuV43ZO09QisU5bkujGimpgKe51IpYnvpc
MjCkDS//aoiwIkN6EvXhpBdzjMZDEEagy2IldYaDWTG0rFOt1/QUCHmPLlLarXtUq7g85ZZGwFQy
0/bWCr7zdMEpvwYU822AIKfHwSVDqK221nEbJR8472lIVEhoKeOoqXnRm6SR1hgZInOEDcWcq1ZL
8V+n06VAcZ9K3iyt4i2MMyoTQ0WgQFLQWuXDamXz07NUqqCFoITfIfCdHIi9E4a0hpS8A0GpGbFD
UF+FvIM6yWqITIwXgZSUdIq/A6mayG3QgsCN6wWLDmWPYK/MSd4oC9uXcWDU5ABxuMPWk1oHHdNm
6dlJvk9KkSPJmHaXdlJmObCqOmppUnKBI6chRC9WMTY+aqQ+OVwCmOh2NfDNGqqTmHESzo0indph
KYL77JxbhJ+eq0E0d0kPb7dugnFtZOKI1ao2ywiqEgWhNQW+a2ksVU2sxlVVqe9aKsSrnlFw2mdk
FtRE6y+K5+AnKkirKdRZLWRP0CZSXWST1LHladYY+VSGDYX3vrIXutOqLwoNd2za4BTOU6dXcJi2
6r6rhHDtCrR/1j39d4GJYIS3q58qYApO2D+YVeRK2GVaY56zzjY2alWYUNca2uqrzjnjroVojWvL
YsPlW/5CU/JuEbsZMivpoIWnhymCvB3t+7QnKkp7WEx5aEiWRsn8BJqKoG2tjMadiSJnygt8+YyW
SYKtq4akWDtQ5QGz0/ISF5rL56NSlQuP6XZLA6n6Sk1Ncu1FmiMMi7mczZ4u3js80uGGFhveAr9N
3K/Q1yRlzj4l3ms0yhSkd9CUR0HqJFOt71hB5ESURaVst5ocEoe1YogmMUhNuH017LgIlsgmzHt9
ohew3OW8F050yxUwGgIt2rWkxfalWxfHIcz84eWcDO3Icq62C+ZFykS5oQHKzT9FyKnuTjZqipPa
XF9WVabtyqDn+CkSQh7Hvlsu0CMdxkGbpWRBGXhRlPVdZjKaZTIG4ZYKyZe0a8Q9S0H69xrFnYpW
X5NZgaMNswlDpMNvOSt1AgMASgPRRKlDWuHnRriSnDP5Yw/vhZoUr3JmNssOh3I0qkTCKWO2kdR1
8nljGLRkZ99nAfiivPLAdml0Ezq5rixzOxfFcW46zUqkNwq2p4gTRoCGy7q0WeppFr0zTXtLD8f5
hmRdfzQi2BcUPfqrQjczUvElc2fDw7VwPWbDykuh4BjCQaOlaC6YtnEpfKs+UEupLPqo46TNiLNO
tqag71xRipew5UEB90M/pkFfwcbCbP72f/bYPJzP/90V/X9JqYcqDprmf/uxNuR7HcjuGVEHsvCi
57v7DP9xyJ8fn4X703H4z9/8/Ths/SHieVYMGdOySWk389r3AnDtD81SOdbShaBy5B1+5p/HYeUP
WaOO21IGf/M/D8LiHwot3SZ9IBK66iCQ/PPLO/x5wP278m/5X9zK+tAtpA76rIXcZ+i/DOsyZvy0
MUtznhcWaREVwrbM5pw4prDsw6FvOyctlNdors3ATPBpwp6pFc4G/i6Os3AJlQxZV0HkrHtEIbNJ
IT/4PGsan4hrrZIqKZxkK0jpLBHhPHRYmeq6QdeuyVgP7dBFSpgqIi42DnRrU0VWBFkHOGyhKxBO
W0wUxiMWOndG4SMzaYsH6z0rQRhYRUaRsmG248CkhULPKJ22zLrg5OwKs8QrmllnaZjImEhIPTX9
1qJTc966hXFqeyV6bUHOfOQxaIraASbUZVIEGqKCYMBCfFuq3Hf1pFo6kozNWSLCfVf7lta8yssW
rt6a4yanGQPYm/URCDq3DNft7Hku2JBEI4Jio7yQvashafbVc4P4IdZpPtG9UqQ+waPfPCFFqjjN
Qykr1GCZLWHRZjDK5HALXMHcc/xuhiJVMhF8jidGrlkTP9fgkDHDHLS2nfdyX44pFyWyFWHIntth
zFOpB4Vxrfsk+WycOt7FQVOsqBW7gOix7nJfmAfFyLhf46j0lrKeoDyaQEwgH7ISMKa2WxBH68BL
zEEUtGO9jrMHdpt2pZgthp+qHntStocI2TzkOHCnXeUnI9i08htxQnepdDSECQBdMHrakrm3YJ0Q
drQdtlBeoW76JpfPulRj9FBsgfYnr6Y3s4DjsBXEoFmzGIy2utAki7w3LpT7rgjnGaDcaITuRzbV
jKvc9+KrV0TKR5bHqDdSS+oQQGA1K22d8E7uetQrCNkbZzsEod62Jq5ZiY/ayXxwHSFxKq1OJonU
NYtAiOqtQfBrogq1Nle69uLEQ67XKOpiJGfIULgyuHO7xdUHHoExRYouqhjSMGVar4mGRErwRVhS
Uwl/UDWivReGvsFN321Gel2StfXYpRnDyBQGPY5Aq2bl734yrzlXt2zoO4TC5i8D5H7Nrp1tWorR
pkl660NLVefa1pJTjVIJ7kkZJvLCdG39gvGBTGNngo4IIpndHn7JYwwep5roybDVV/Mq/RAIKTGi
uROJhrVZlfryrid6OwtkKB9Vr+TzVOG7VGS9u+syl7AnWuFVg7NCI1qUnDK5BTQfudU1Mvzwwhqe
qFhD6Rmzfzbqodswj8Cr7+sow11hiLeqBLSc9EoxK6punvSRCwKCd0syO2tHAH2VlD1l7Iya/VTq
pPJB9BfnE8W79L5QC8Orbk4CX6o2Fb1n1I5WLob0pNnmAZdKquljWZUkoj5cr4kFaDpM8k1vgHkx
Ii1+D7/dJNKuUKdekLxGbvsgjbJUBIK+jGEmluDg0GtJTo0ORO84RFBSW8rmCux5YZuuWuwL3Lyk
jaIU8zYQl4Qi/XEV6+9x07HkT2rEQi1amJqenGQXe/UPz5DvN+kfe6B16Wd1YqiA+vmm/MvirBPg
G5iBI84VG56X02oZ7Ru8KLzXyUsdS/YLaYxqbSVhvNWcwnv1iOKhqEmiugyFFBCkqkQkvPUmrx/8
+vxLdg3j3ORtfhCClBuwrXIOzn2J5XHftVPSs9R4KzGQ/NLtRi0j1bzVfWHfDO2l1mAx0741mrZu
toFKko17zbXBzDm1++LBNsU+CzyFPxeC1oRJA44qka69aXbiTVdq/aOr4Tc3Q6mqHCnVTg9K0JpD
5Wo/lK/KQw0rKzd7Wbsp2FTuUBuBCNkiSyOBGsi66SfWAC9WhmJX6ntx9jCQeqfoW/NrE6n6tMS6
daHyxqk5t0f41pieJhRR/k/mzmQ5bmTN0k+Ea4ADjmEbAcTI4EyK1AYmiRLm0R3j09cH1S2rsmvd
ZVW96o0sLTNFUQzAh/Of8x3/6qugOM1bmWz5t1e225LcKsHppFFcQkCYA97+snb+JNyOPpfcKO6L
iWw292QhsTu6I0xoqmzTrdTWAFj9tHbG+OonVN6uiZG9U3bsfPKbvQenq7wHH3ogfvvKApaZTwez
L5bnoOPBpawFVdRXM8DtrWyXMEb6SHivuB9xdHck3a3smDoEpFsbjObccq9Y+LxCU6zNUYJ2+VXB
53ql/rTHq+W1MADrkZynYRrEFFPYzJUKtnRByz+uvU6P1BnPV4po3DvWeUCYW5uwJ7di4Z7xOSWJ
VAqB3V2KqOae9Qgz3LosWy+xCUx5PHLtXE4WlsTroGgwxrm7EA0txIe9PfglSRTWJcSRQ5qmdhu6
7kIvAQeXSz1meOfXQgX7iVMx20OSeBFRIfUApgyAvmNNrP8i9t2Uhb0KPodWTX+4hTt1mJZgV/lg
nBmqRtA8EOTDbLg4DpWYKjkOsrNeaqqYADllcQnm7+9qVbigoNKG4fqOToHgntN5Zpw8sdbZvhEZ
jDs+CLT5bBw+IQ0kbbSYjXxQbenEIZdPuHmm2YMgGYyWCp9A6/lkiB78aN0m/s+C1FdMGcFIlZVt
6iXqBsddgDUBAax0bR4TVZhp2G+bi9+W5OghqyPSENweD/DbyNn7VqwurlX0tICYbnChZZy+jsKd
8j29Udi2msZ0fXQljussg+t15grIJMeYz0HAm1iMAZ4wVTYXs/GcR/RLVrHWGc713Ayk573auhGM
wPujG33Lk0p8S22vaDndpZhFhsz60zmBfpzLSf7KcgPhyliTd2PI9Yvgu+AMN5TzM6uJwaiKO84D
if7J3/GK2/euYQ+nnhaiG0eFhRcQpZSkvxDysVra9IKwUd1rTKsZcxGv/2m2eYyzfVNPcY9+FLYp
D1ky4VD1AFFHuS/EuTdauFApSLXXJPAR3Vol7aieqvV1HW374HHvfqnyxn2cA9jU5TiZVA5wEv3W
wLo9V4tv9vt2gPGEOEszQ9XUp0AotAlfcJoJoALe3LbmbDhOAe1sIHnE6C8HDi1uiZO2j5N91RnO
Q1JVxSnjmsmG7SZet0XAGeJ4mTxiTwIzsCzCvnhuW1wLY/HP2vf7R4+ySRgVlq4iBJD1MUsM87OM
+/zFX/PpMi4iuaarhR11wqj1BNxxeivjxoEfn2tk3L7SPzXQlo9Km1ak24KsqSncU6p8rHg0zEV0
xYIBb4l+I+XoMhJL19ObZvBA2UJgGWzEfFsW7v1TkntPS2aTgZ3sZW+lEAnX2lk7WFj2QkahSbj2
tnNxQDoxPxoF07vJ7fIAFGmhT2wyqh3B6eFuqv0Ow5LPrjCaWPzSykZ/C/pTEywG2x9ZuoiDqH+d
e4t1bMj68mHQDpiWBYGSsmkOsNamuQJfhbZWJ9WviQ0BAx/abLGptETeNUVlRLtjsprU0KDmwjpw
z9o1UmAcqOMGj/ZDIATILvlXDDbHOeBCLWO5HmIIfd/9zppfzU0+1oGf0lengbFoaR+p4MBy4Pi0
w/TdfELNtz4o3eDw+1eZnqa839tW+yYBtpGzdu3qS8EcOkpqgZ6dttEbdhXRG145XXbDpoW7myrO
CUNdp8RLgfCYJbJ5kk32PZRbPknQWLimq01izzexPebHe8hMrhT2Xy3eiCXgfn+T6G2PA8loiXqP
6k5Z1SblAxTYNrkyZrjtU1RgTaxEnYu6tNV47iowbUeQEMV5hM5xFOwz8JeYHAweXiO8mVRFOLkz
vFQsxBme4Bmn5ZTOkCwWauv4LzfTLP0dpAkOsZkBCrDfOk5gPSESwTdxsJQOPCkdXIdT0lPRnZSb
qdvPVF2diVKNkASla1BuUXn3VuuXB2Po/RCcH8ARUEgR3ToUjKdk+EwqwsNsLs33paoYTgzCUTfl
Vs1d4oj2qa2nZm+XCbyMOa1TfL1s0Ql/klheLddDtvU0HUOwJJvhJVtNP0yMpXlJ29FssGtlW0xR
0yF8rCBwvOBbla+mKbqHBv713inAdKwhZDvnNHWj4AQ7iDi9dY3hcr0w1a1s6AtgcNk+YcbPD2tl
xEZU+4v3zZJolaljqKPhrhMtHa1/dlcVPENzDLagJEL7iIKLOC77/tS6i36YVsrjyrRuP+aODXhB
KrxCXTMIGxZGf/SpCmfNanvnE7gqBr05walqKtABBtoO2lp655ZwSf2UcCS8wyoCWA1+hdbCrB5e
mb2wS+tlvWV56z6XEFQgNq5OvK9ZaEJ++5CF1SqzZ6f0jJhbd2p+z7oZUkvPTXs0Jc5atOvx94L3
JuJm1rIltUw/Fpf9WHiMXrJswiM++HfaVsu+0bh2yfCaQBNQwTIQkWDNHBv9b8g483fzPF9nF2g4
+bf+j7k6zaFWSL1Foodj6TfpjQEF/L0UDPLONfripUtAYo2tzj+6ccHPmYwZiPLtFd4BTLUJyQU1
h9alveBnHI523tgPuoFGuQ8quzylXpf9MORaQX1fypbMoS1ASNaOOPuiwBuQGTlIhKZsyJWNSZ33
IS7G7DjnIC2WOiMo5qzeL11bW2ePZr+m/aw6kc+mo8/c0PIms+td3gD3mqZuYmgO2yQobP1QLIu+
DHyTD6ylwE0QPy8r4PZ96uLQxL83vra5Xz9iSqhuaUHDFNq9F/qjsVKgI9OZAm5aJrI41ydEzeou
bVrFsaqHPUPDLxOAztgsYcYa18i8rj+/a1fG4IMN038x3CS7NHLBJKljfXUyOZxNvAbYSl1lv1tu
suzL2ZffKlYwzhjrQgd3tobSa2lngwF36gYVh6qdsoD8UpEQm+LSUgVx/KK7qnrUBvSszK4C2hrN
Cm09fe9MKQ/OqMsXHBGUexDJBORv4YBPe4sLJjIAhqQg/3fp8P8akRabW+E/p7Ges7lF8CqbtkWX
LWrYv7gZYi8HhqdQTjIScikn98SudpSabX1jTaUeZu68+6kSka3qD2HZEJBsy5cfmqnAH9a8IazT
ury6vd+/cXQzroMulgK/apziOOvqw1zzAUccD50q0pjZ4h1vVfGcAflOb3aqbLzvnuu4Z1gR5c1y
2MNBptobI80xiu///f3uX6xq6OC2gBLwt7HXhDvwr0Nokg4ipmbNPxrLoiLp5O6vPiFJDd0nXdgi
PUL4c1B8SlH3v/si2IiPaWs8KcvSn/lI1iQqHYnqkuUrtHyzdX45vUEac2A2h0Tn1rB9KD9hRpEm
cGTBWWu6PRrXv1AwDzZV9ZM0/h9sE/8zUMX/mXjx/6H+i4Lp/LeOiOcf+Q+l0x/1fxV+//m7/in8
+ptvwQscx8Zt8FfI/Xfd1w3+gQHBEy60IcdFAMYI9x+6r/kPy8I55aMD/AVS8J/+qf4K+x+8JzII
pI3xx+J1/N+ovzx4m9/hv755FCozVndRfzlVkaH/F7d0Y7azUZO1OCRzp6LsT4cMCAMFpD/AymPK
AeC1GopogCETFQyQ2bqd7B6AGUt0+YKAAMq03VB54jTa/Q87Eysk9VjR+eS00TBymVk0/Wl+Ulxg
pwU7cBN2lDS40GGmkY+S+2HmiCO/AN+OkRt0DnS+QoZzhw4RO8FP6cn4C1PwIQODkOkKKzotuSd8
x8yrRneF+7ISHs6TW5/2Ikoc07h4K3yCHEi+Ebhm6AhLMhGZcehPc0a1rLSvDPnOeIygZcX66Fcu
Gdi16w4xJPWdv/j1LaFZFzVDNA/ZQPzGLb0ebIKz7gBFN8/oXwPHHeO1NuqV/rTmp68SkmdOnh1q
Hw7NMqz9J7kz9xiMjryB7rJ2MnUX8jt1f1em+fDgrUw0TacWP62gPTZ9RR1m0FD20ftzyGbA2i3K
OtSc9HYc7seHgnqNcPRh4YnRe5SG/d0EOxZqbMqhHkV6Z9LJvGdn0yc9ErKe6/Urt/xnvAveyZkr
69Kg6qZ+BzZOzd9tOFSboat6t4YzNa/yrhrqJlRSDhgIBGCucYHjNjnXglJrU0PFzlo3e4wn/Zk4
oHWrkaqDMZlJPGBlFVMSn3nOMbvZIj6U1pBy0VcxHnS32qUjf1hLl/O3OMHO7F8wg5TMpN3kCEF1
uRAp/9k65te6JjS7dBuObd7Tc3co7Sn4YWQgjpLW3dXWrrFveR/X+3WqbwsGn3AR03fYvuJaCHXn
sczXtT2R0drPApCgn1evi3E/Vg7B6KZ+kswluaydBkqnrt7wYeF/P05lqvb9gzGXIswSokkLiCp6
nS6UVnykq+edtEPOLzYOdFKf/MmcOZ7TFsip7HNyjeTSptQO+nK8C0xPvlW9zbEnVlgNLH2eizp/
qAMMo3x2W4HvQj0M1/UQkQtIHl1lp4pqtEJ91y4zGFkJ+8rFlUE73+P17y/9Kinwy2F6UM77wODh
0YRQBHsRn0+EwE8cfPU+GPI1UeGWyR2iek2VNrp4tYg9E/FvXpVN7xtFOfFlezOS7OhSUHzT5heT
TNjYSgqoDQYnDpfrW+UUPwotAsIG+leHBQNltczJ0gFZaSY6lpRkbA8B33lWXS2fqyF+szl8gouX
8m6xaVRNx6W+I3cbZdyYntNxZTpZc9xdvpdNcN9PyfA5QaG+z4pzu6Sh7YHOzXX2Ruxrecps4Ggr
IwyEAooBqbO2hJiObb2MJ8S8RwcH6V2DRr7zi/Qjq5PygXlG+WCtCW1Wys42Rut+nssBhW3fwql9
MlRiHQKzoiU64zRlw4RaSvlBPVZzLeO2uVqDdSfyZYEwQgyyNeX0VOqcvmDuB0Np0CnLVV+6pKKG
QXs7k3Lww0qAdJ/XY31XU0whh7Z4FAPpy7//5CvG5FlJKcXff0dqYbwXZULtZzbUD+s2RV47a726
hogmloAfTOut0PHEN1/oN7fynH3ml9bNHCb6jAOAmFwv6v2UZF9eH8SoanQh+6tD2jterrqHGRcn
crovvjVpLfdL26unJmh/DomDi4p6RRjcG8zKhQiWgdg1eHOf5taTWFKeMXfBh2mG5ZDjMwqDdgNn
dWAWs3zfYxC99zkB3k+Y12TVLxgqxJetjHOvbZTUWDp7MQoHTjE5ZoGXaefEVBvGZUvofPtlNVfr
vvFTO7Qmd6uFgjACapkLlWsf/P7+b98GNxu+vFnS3jXwXDsFfUCOa4pwbQVmm2SlixaiZ3+BaQf6
5afI4MhhbngYRvC1dd/ADaftKA2h6tI/nuKlGDl6+57wj0OMnSpNjfRod3G2Y4hBbyMQOO7NHUte
GzGp1zittD52vrNcUT7UrtwuNS1J+Z12Y++xCSjpSRJa1xOoAlXWmPspn60XI1+4R2GC4SZx6MwA
ptzSBRHaDwtBR0+wl0d6oCLLS4b9XFGZlqVUbawbu9LAf+Rlhn7q+CNwQ40MWOfgfuxqcPBAO3eU
qX5CWHvvGVGcZ1ToPWfgGD8KlwjhsSC5tQxHZ6T72xvqA2Wq+YmWkchcEvPDzRYgbD9Gn58URXQ2
tU0B7XVlNx8b4AAQh178fhCvcF313u6tPCrtFkVxacxrY3s3E9/fvvKxiVUBFX1ZynNfDNljiZ1p
b6ckNefZ/oU/Kxfq5vRJcownxOi0au8Ko/smetlevKa23J0yml3mxPbF6igDgUV84t5Ppco8VxeL
tU53g779/WVAhr3FTEDvZPBVFUF+FxhWqJUbn/3VmveqnP40DiToZPDSn5PVRVnTqHNX9WnogX3Y
D3nGGCEmSO4waixFBWqeHkguS2N5b3T2fnY8g+w4nRtUbtUvMzgMpJF++kr48jSyHxfLrx65W8qn
itfA6PP1jueHHGCFXpFVBj2PUvE8Y4vZxkdhkBtQ7BHZbrZdHjHFAkl2bTKILJ+RlgmYi4qejMZ1
EHjnbY+dpXGJqTMJ0UCIezsKl74mr1Wp7qerunifpclI41v8lVfDfKNQ75ZyJaaWE9gAGcR7V08u
VhWm4XL1MccLhveBE+xpLgRi06ofGdLPJZlq+64qZ5Y6oEtm7Qx3NhvkmAbvA87CxwYyLFNR9SIN
cR1avgEjY57m5vVwJ5fV3yVDeSnUGjwrzPM4ChFHKnE1CC68xVm+XJOV3EI8dMV1MZJ38rDuJS3U
RSxJf11a4maGP7+2xdi8lk+jgBcrE8GePLrscJhg+ql/z5oS3Q/ghPeryPLhmOZSgYAHwMTa8H3x
6pEucvMn9OffVt/e8+HScEBTaJSYUFNVdmB6ezSXDkqMMIq9zywyyoQBlXRwzgUz5F0sl+wll1X2
0veUxZRMcueMycK4fMpczjTVANpKs6BhrVKvAeVuO9SN6Rszs2uTlsGRRJF5RgY6UwAnf1qiI8sl
je7s48cLaZHCaAV7MrIY8Tw58sVrpx+lXrqHpBFiz54MdvpbhvF+SIaZTDlWn9T4tpDhP/hGeqas
imNYOUWMZc9AZseIaCZvl0EVU8kkyA1wNDLmICSWx/XO8jdRx0fnaGvrt43nk+l5861oqfkeDbVH
nDtx9C1O1EYfXGctLm6mftuz++ynjOuV96tqODozDC53ytw6NWOlbwbD99DW4/cFwhAbCvQ3RVoK
32oE8I3KzhwJqDM9VvygZ2lW39ttLrAG8zc9656RHAE3c5mO00poj5Ucck52DjwFmqnJcnyHs7Fv
YYI6y2+v6Nggtq9aBe2A0J58cYZtw4Zxk6ft1xyiEvN+7hoNXUr1yC8Ss+BB29PbDPmLUUD1JfDY
HUuvNu6CrQm+yl6bZgM9W2UXcRleDivjcEjbjY5iXNaHqtdPy5T0+2ZJUX310B+6aWJbwVsb8ZQO
D+ztb+OYVUdUx0dVjvJCgnSnZsc+e8heIV1s6FVUPdfkSbo8AHUxSiOUsJku9uJSJIu/Dkj0YQGN
9kOJz5RW5KuFyUAmBqUdKwQG7UnxHKeuxzyxfKIsEXCy5ozcl4E4tTx5B2fL7m8HP6tjKKkDHDhs
CkIWDBRLQrocPrb2LeafmAuCW9X/rmQHRHrAy8D+dpmt/rVcyefjVaPRone7W58xoExAnoEt6XZ9
4/ZXkMN3Q7sGOPJGGtXsnkaRIH/9G2O3usC8iDoag/n3OKf6Di8wQ6zOnjEEl/KiGPMJFdQHS3ZA
cq2e9vXM3Nc9lxJaJO/M2ntt156zODOwPa0JwO5n7w1fRyhn1e0nG4/GpF8b/H47f22NS+krykqw
2dFslzzUdKccDIC+u9knal0P3njVcjSjxFvVvvH3pjf0L4uoIIUk7ZUmLYhAtDQwJlvWBxPHhchw
FzmLfStq2OkWDDcE0ZFNTKn1nv5e4+zFv72lZKxoY/XojyrVK1VcVr0JR/GudwCjB5nzDIxNHRMx
li9FWcCQtmGq2I7RhIZHD2rVGGvYZ8wE7YDGpsARzC2CRb18VPYYwBhDNU9W0755S3GKV/UxTX1/
W/vqe5NL7KnYZQ8yVvcFM5z7sWG0IvjbKbM233C38Igx9o2t4cVhyBo29VxyoDIOpKpTFOIUCCOs
3F1PscZTa7GmeZgT7gafQxIH4vGGLxclKKC8cBWspTmFJq5pQwn0GuMQUzcarV6NQTsrg3tOaP6U
/4qTdHkeEloKAEsk+1hZ/IyFQVFOTaQdKzDF0nMeQbs38T0EZ0YdL3EzOu8l+0AUN0txjSHkO62T
PW3WSI5NkuhUx6w55305CErRL30VozPTi8OcYvO1WvmIs1Murzhg3+g5rSJ845jH3MQI9ZpOe16w
Yutu/jHSoLnH/IglvZucmzFm7m4Zetz0QakPtuvghtKc3aqN0aN7XRzRDqB26UkcU481whisy2gP
+lgWAx41oz245dzRTLk9JeZEA5Vhkk2gG2YtX7u1Ln618jko60dLFtNzjRYeMg2OgVU4/Xl1PfM4
ZMoGts9T0vdGVMwxQKNKhRmVARTzuDX7eCwj1qT7IuvHsCRitU3LrwT6ZFRZRAStQvyWvfjQU1Ke
+mUbIGFyyTnnBUs7XgJAGYlsVUhhG2O3YbotIyM8rbInGrvmKBHWqxJWccHmdFvc4U/HKJeXFW63
xUO6Yx50pwwGHQwT0dtZeDKMTnhY1Fa6m6d7srJmgdM5pviwBMm2r3hqx2nA0jB2FwzqYmvhpgHs
V++rF4bkPPzmr1YbBF6q8RKPJq2MmX3GL0PbY8MTQ+ghPQ2N+zb4jQ4FR8jd1NYrgwj3F9EQjic+
u0LMNfc4+lDJ0lyEdTDYF6Oxr5jZRpzZO3UyR+c+mb6avKKhXExgRioU3eCbpay3jgPvEZLGo+Ew
gaxFeuqRlimIeaYeAzRTbiPsOO3bhOfuUGrrU/sSWmq8Wqj/A1+OLoG4o8DNdu2HMTNPS47gvBky
hNID7WVpiOn7BLmB+iiS6vuiMf3rUuF4TPxsfHEdKiQleGhccNlH7vC4wn0E/iFKkN3LfCddb76r
G4FqkL9hqOJMLoaKmw7UxWmwocpPlN0EkBi7MTjlnLAv6iJL1BDu1Dj8W1GHsq3IGS7Usy0e3E0x
vQfjaB9qsgqY+MNulb+0tihmK5uXCp/wgZW24tq3x+7ZHq0s+eUtyw9SDCYRGA5tGLR3lbuaYVw/
drJDr0hV+ug0GBJFb4RB5rMbuhg6rVpbiGBivGsN5exoC51F7t1sP1G7xvIhYZiZcS64ubRdJ0N3
oa0XVqB+ql1X7LAcqVOM1Lgb3B4JhLwPzpLWfim1qvdOHwj4Y3SzWol54j5q/zIcoKUBlY17LJRk
6i1Sms4cGHeCISpWpOome7+M2rWbr2LQnKiWVfFbh7vMXczDrErg1VVi0xxF+dVId9rJYIhSdwFp
FnKaeygD60HLllJy6r8KMcO0TyHEyiHZLu31MWCARFmufBkN0jaWiVSZLF+Kru3TJCk9FNgbCAik
TLg2QmqcpSRNfbZlZMldZ6y0rwdwRikGpVhR1z1UK5twkIduGAuJUAhto/oRJ+7ARb9QByauD60i
XVzIu9wYxHMjKvA69sArKrmE6TRxd3ZjU/Iti9+kmYaL4Mf1nPrzI6Jd+5Ai6bxaVZS0yfI2VH5z
iHUCinJqkhDoPyNSYwTNOQQPgraMk0RK2ekme/UBqppx+nv0+pGO8tqhQzqnqA+SzyKLPOLlmB/r
b3PprthB5pc13Wti6y/t4P2ZUTLOfmpEDBQLjKNcyVs4M5EuLY489SjOXUuUrC7yC+cUkFqD7Z4N
me9xrxT3XalCpymtF9Bn+YENEQJXTZoHQ858U4s9nYLBhTdf5B+GsrJI5VV8ZKFRTUHFXXrksNKc
mcDvXdMlecf+eVjT8WGuBwq4PQxtBqspBCI5HhgCUt69opBY8xd3R3rE6l/NNC73Nke9xCtidJIE
NsgCJLekwhgtbT1nHT16FTPCeAjikCPcI1jMy0yAhQgJLS0eZMnFeloxi1CxMyc7Ss5acerJzu7S
LtbnXIrvad0h2Nk5lKT6SZPHApPssLguLg7lVL92POTDSj98n2Eu8+3qRQ7NHd2RbJVzUTAVTGxY
MKYTJXZ2lXAGpxnKadNTrqtwmw7u+GJWGSRgHB+cLdz2VqwUTwhOOOVQoX9I7GVpl9yNPtir6d0J
XKaGcYYWw5CeQCa9Put0XrX40edFdyjh+S8Fp2J7Vv1xXYk04wpjkFgFkZ/FP3hETgnHEhbenMjk
ZO0z2gDJ8wLEAsFGu6jrPDq9m16H2dfnbA2O0PHFKWltYl40QuOti+YE7TenQ/F+NGGxmJn1SA6Z
pHG6953NlJl6H1PLvoqgTJFRFV9gdr0JSnRDatK5X5J45Iykt231ZBaq2FNH9t5O9yNcEAoavT/Q
2781a46MoCUi8ZnUB6HMUhgYGwNgpG3gksPTOe3hfxybG6HDnNZtBAvECkyQdDq8lJnPMaWoznR+
2eUgT2nCPTBzx7AeUgw7vRsZ0qLoopJ9ZNf8n4Mt1p2HF2JwE/Npsuwz5c4OAeaTDwOX3u9PRUxw
19lkyauqP8YMZkArLQZ33RTYUQcQM8uVvbeF90GS/Wfsx/rQETDD9kNSA3/bZ+K3DrcVk/yfgkZZ
BNnVxil/tJPmtRjd8sSR4KvEYxVNtuzCIfPvqQn76hJM+50ZHxzhfBU/XUc/Feynpp2hvongt06s
Z0xmyI2F/7kAKkWko2yRtXAZMTE2dfyjHzDvMzQKEwWi0VKKLGvFVUcxyI6tcuK7KgmSNOhtdQ/v
iHpLZ/Rx+VER1MbE0lDTaW1JGBUtDVIp+ph6V6qzwsaJWWpKcUgyj45vE8hEaUxXxsM+thX97DjX
uPWqiEMi113kVG3nxWGWqG9lvX6YCYUNHqp52o0Hj6eMfefHhFd3hw0w5fxsslC0ZITi4Glo/T/D
NImoz5sLR1Bnb5SWGwWvfUZFNDcSZWYdHeLBbUombMW0Ezo4wDpV3pqMjKqxzr+R7s4FjfM8GfI3
hvnN0AdeQbfqmNGAtHcHfqE83ksyBuhmijZArURioHo1ZX/MsS+gay90tly9Jn80xq6CfejAsxid
n3z+N4W/YyF6mWACcdBSd66muCWOvU9uve8DF17l8qQ1s26jZGggPNPXPW3F99W9IH3BnlcM4RwE
5IMMyl4MuIAx5Gi+2ARKtUevX63hRmEvbQsQdzAU8z4I+1NpeOKu9xEncKrhbdDHNQEN52B8GjQP
UJwjWFqzaI6uQ8zWLrBDtiY4SiZZu8ZdUSkwb+xrO3grOvEnWPFMevGJaRqHiw7ylguc0BmsY2PH
E+OORAPhrm412dzTWD6POUjtCQ7YLs+GmHokA1Yu9NxwsTHHqODJpC3SNOnKoNK64N5IHhljSMi3
UO5jp14O7ghnvK9QMuepPWEiLHcjGVEiiGgkaTWeqAnjm1DE5cq9sUoAfEFV0zKIaSpxmR5kGL2Z
w+N55WCt+auvPAmaGWTbeE+rwYUuHng8Jz1wv82fyxnXVp5/CeTOjr6U3aAnKEXbt9NQ11k/1NX4
rCbxp5L5V1ABd9FufsimjnCr1D9lAGRhpFqkltxwPMP5zlE5wZ5s1zv8vftxC/O2Pn8LwswH6jne
AgruKdcclvpTMsTQwVbICVFrWenkaioOIw6D2D0PGLtxiYEvZgppB9ydpaHpD24efTyA2F47erlp
jF29DNaX82TlfERzOkMhQxkdC80XEsb76AavwdzdnJYfAQjcc1Yhby65m+zNJPnO+OTZzwJ6kcbi
yTMJMjTKkieIcbe2mcdoVeiAZdMdBsWXt43ghaszd9xlwZ/Qv/VT8C2dtu+SYlR8wv4uzZZ9JumM
THqyKID75Ow8NqBh4FvnYSfLC41CyFv8gB2QdryX4BPTTEWjriYOFkPIiW66NfNRlxxxRigcRK0D
mofvhRG8MvY+0RXjNHPYLepcFWhoGUXsuINnFZLKfCuM7Klv7fvOUB8p7gpiOeNdorhNOwU52cax
n43Rak99gxpELAgMFMKLm/R341Dnt9Rsr1S+RYnfdzfQ1bOhjFtjqPpe4ji5b6/5wjst/eUbwY46
pMqJrTFLKP7TgXVzPXXUXZc9uedyS70E42YfS2BglX7xuyU78sgr/8sCMx7SHv5VuxYVdoFzqpZy
CvHUlLiTJHcbn0amjX+tZ1jOhNYl7uYv+OspZO6WSM1oR4NM+7PnleOlN+UXg51vSij7wIy4/VaC
HuCiUe9IG8tTmzsw/zkp7P08xkkzBK9ty3nO8omAmXFuYq8Dc1lZKrmsM5f6tRM7z+H+bjMIKAYb
SXks/JPxBB3R5FbvRAQglwgvkX8YWyluARq24RKf1H58I+LpRwzTgLxIiNMNsltqTf2tH/zz4KOP
l18jmdAjUyz3dstzUUXd0jmgX+I2VHL4zc+hfcCAoPe6kusVlW3rz5Uy8psWLos1I6Uou/TDNKaN
kYFIcPY45iu1PW6YwFTJ4N2z+ywUVGLuddwWx5If2b7AVq0T9RsE5sGoxY/JQk/WaygabJplfDP/
KHDZpOMJTWvJJ6A/sjm9zPE7hPYDQ/yILCg3ngm+cEmlRtcsNPdQ21vr4SoV8zhIfpe0sX8Oazqg
an36JE92nINZD72wmagUxm7GEdL86RaQILg2Q+6fUwYxt8xw34yeiXhfwdIuaRznNQGTYyR/3K6/
EeHJ9ppeaSLRH9Zk9zi4iRcwf2Z7ovuTkP01sdx3FgebOTNjq6C+ZfRsHhfO5hQoKaxDQ4JV3fwT
2G+0vP1xSMLs/bjavsubxetTYLe24VEH1cEp89BZyRVnmvJEKw92roddMe4PhjQ3/b2ITOWzRym0
QIcBkbFE/vgy/AgCBmUrhvVDDDOAG/E0nloG1HhfsmtHCDiirsDfglNF2E3GqzOk3Wlsp+fe9JPL
ILoPLuXpLY39hvhse5dOVJFNnOzP+B3EvzF3HruRM2GWfSI2aCPIbRqmT6Uy5TeEVIbeM+ievg8L
3WjMLAaYzWA2Quk3kiqVDHO/e8991rt6n8xO8gXMlp3h7yQRwLLINh6u0tp9TKnIjuRayoXEgpmT
OeLceklGmpDfns4fGiIQ9y5gSpu046NFHDzPmv1p6KwkCUOljeLusaamLDmPPa5Vh4u/bzkUpnk2
RVRDYDKzq2ntolZrZZR27AujbLcDoz2M1NX8Ygb2l42xAJwVpzXAuBZratYSqHOmTVWmx9yOtYs9
HKlXPPe8v05dMZunzqI2VxrzThalJJZfRc84xVcp6B2fp4193jPytaEnwd1uvjzgAY/OKbK109pv
hlUMJ3xupR9jtUYU0uA/ioW6OpnXgETK2swax0+TFvd2t8j2UkRH8lz7yhz2uR2pL+xxVNoLGsfN
KWZnHnN6pd1ppG25YDWnTG1XOwV+mwCWRKf+UBduXcNJbvTl+UVRYarBzY+B2hKoqCPDjzqMkM0M
Sd2rLWpnjSHxDQSkdRzP/QEuk7kxwAH35SJqZ5mz08v00uXp2pwGdU28srvBYF6MCUyOS6C1RZ+J
vZSjzbCIE0hmfhCW5i6SjmtpJt3ZYQ7VVa52Rvb4atLMRAl1iVZA+A5BbrUfM0+qi0INFGa4FjrO
4hSR13F4RHPvYCdZ81XRt7crPVJibhsNL0WG8UZZWxoYXgvd+TUH7sTtKXkDyA3+lUDPGk3e2RR6
2+3YjnkeRwryinCanzsU7JUdiupkzxMFwrPZE6HzpO8StFrBxgqviQ0tgp7p/UywdhfMdYx4ak4r
jl3DC770cySG3xpFsntdMfUyRts7Jg4sYaaL1A90HN9WKdmYjRWwuVac7zdZjpbcSXYTPNaQJrBF
bLOIkXcxroM0C1/YsKrnfqo3M0jdl3H2h877rUVZ5odzCIFVjPYBiChDkcntN3Vua++4p55I4i+c
X6adVmn6Vje1u6xuJnKPEZXPs9wJKXIfNbpelcE0cdutp7WucapOvPpRlL3BVZKL9tzBUqRBZtW3
oe8V9bbOkuCQqtRetfVMD7Ch33LbCy910DAvrzzaJyftycLt+qp5uNUE6OJWldazqdfXibejLxjo
rU3SM1SYltQbAR8+VnRRtnFUHxNWyZXejeKAP5puZhZLr9FOrgycg6e0eznR5jSq/mDrTX6Ie9Ey
26EznDYznARp+yZHGaxoUyufPPqOdUOWb03xjEB81UWVMSY644Gbv7FzH6UXKAIL4KwKu0fDbrkB
BHaucWKJ3xMs6NsG+wwzZIY7PMf+kI/THUQHZ2BynKz/5q53QtyeDOSWw3sDY8Pel8iQnkppgte4
tc/85xWAA/YaUZXinAr4Ax6XjbtI9ZfQ8frdQO+JAiohl1GyfVFOd/B0PGbMN/O9VWUZ9E3Go9ky
1u8E1qIo+uinLHgiyMvFqzSxw7fQFsaS62Jt0kVSBSkomUlts0LwutZgltoYQgq5RN5/3A9iq9RX
0kiyQyQNrn0Fcq9ji/OQwbOL6NeQFTpKlDP3kyEXXiAVYyFBSlQW7xe7tvdGlZ2sbMqu7khgVtUT
NZNavSEfltAqwI26ybFAOAq7QmdOh67JnH0McuLaBvZrrAAjx9VxLuYGBC+LvwufUreGJ5VPmLSj
9DetWvmm1sWJiRpglNBFkU+qpSqYD9EcP0qbnaXFpsBujqPxIxj68MgIB9vtEBw4nIfPZT7/sRxJ
5qiIPqM6f+/z2D3P5bT0i8Zny7a+ZNMEH92E9meHxiEkKrUN51iAIsJawiZGXrCLoMq43gsiNN73
Zq52auYQ6TRctWNVNVeXyx99rsPJgA9ikq54gun0kypRPWfiq+o7clrRyMUyosdDRcg5FU3DlGgF
t753z8IctEOt10/VjOgb6DiJ+jbZNO5AlEfyeORQ113GwdCWgkMyd9HGG/XEB7TPxAmjDVpcqa1m
ZnLXYr6nUlivkO0xr9csXbX+VGfZq2aV83E225dajO2u6voWnxzcFtpmsol3kI1cRqU052Iclu47
Id5sY1ViXXmhupnR0rT609T1/AgmkvPZTKuZYBFhgkefCYLQyU3E1WnKcK+Iw4R6lj4Rt8JEvfyp
KEz9auYMBZz0yhh7YJTWyy3ltj7GNgm5RnbHKaTAmrWFVESmhp3UVHdmGDZvosbtVvNg0pUzVNYm
SiAEcsmbn62ThQ2b4uDo9d+HQmAhiEY/GAfrouYPrYrmTyyR9T4bwdcpw3VWeL68rfJS+Wz2prGt
DUYm/z61cnJXIoh+L/EdA1fHVz+OCAQJbQ9sbQUUghQMrmgeBl6ItZGzYrsmk5e59I6olsUjjuaX
rHHLhwRgHAbO+ILDtdgJI++p9Wnzp6or/xrBLmeDplNHzX6mY+ZL+IlLiwLYKJD5/s/MvPkhnCy9
zLH11SfQRTDoMG9w9h1L6VnStHGJ4VhuRhnfcFzRiqKspQqFQZLu9E+waZ4Cl19fpIr+ruby1jS1
2BurjWfpkc83x5lUhN1G0JVwLCJcHtJtaHXncHwm1SkBrdTNOl6CBjaP4zrIjP6IgzR40sgzGxPT
i/5hy6A9R27CO7Ck87OnrntVV81PKRDXm4ycUqbADFvyaEm2M/IswdYSs3WnevxQ6c1PEOpfdr4U
Pc3MlY2oKZnAo4EA2vETIclwiELS1RUH+IzD9YhmwsbbvYdm3lBw3pCb4MKK/hb6NeFAlim0klp/
swp6tAeIknCjEIKMBudkGtoGzkX6oTSDWT4yQN/OYm11qFdR3n5NpJU2XOUZf9QaZwDRy1OOOeog
MovijorAMak2oOL2zxy15qXV1LR6T9ezLoxtUVXdSQ0knl2snBFXbRR5S7bwZwadoF3MHixrVN2S
rMCJm/+pZXk8t2Sl11XFat0bDeqB9+45RnYOyQ2286ROEGjIlJjNWF4BUpf+PKgEroKDDzEzxttk
Gr+swh0PVsumgc/krInuFk9MzVOX0T+uTKZWDMMoVs6NpwiDrN6JRxnAry0GNW0rpb+HgZgOUuAj
XA4qk97zwcZu1I70rErRITUN4N4o4z72rldswq48WAx1fOIfus/wghxolMPYqmR4aIXmbGVgkr51
NMLTDrqPZpOOz1V+6NBqK1eWD4Jm+BjLYR+PXIbMwUkv9qc79LQXwvba9VzN6aL67w+hpxVbdAhr
3dqfxZiad5SA4siSSr0QzbXXsD4ZzBeOsWm+V+pqORwCwoZim4H/pSU7As8s3fat8DGISb+siUMi
dO1EP43UGBYQKUTmHJrlTaMHQfLWhOMHlsNDoeKO84vMmS9TUx1Atq8DJ/ObnJW5NtxzZS1RQLiq
zZC225ZB0ymqIeQRmsafYeiWX5ecaMfWcK+NmiZMT3a74RxP+Y47EaPs87XgTrnpyKzzblvKHtqN
vEMd4/g1l+yWRfzHaQP0jqk/lYsFoydNw6WnRdBoehI3+qQQgxmkHButZxwQY9BeT8PsruXyXpJ0
4J6n0jCYk8xe5BNaRjGPRENf2/QrpCztaNmYsBoejeO/T//9CXDip2pJB//PPyr78E8xtdiicjEc
Y6u5if4zxPh0mIFzb62y2bdaj9wwDz54L4avQRtvSU9VGKl6PxkM+eyU0g/apHjKIjiFYrDzh0pN
bvwOrjySTojGM+dHYycSlIpMP5cFQau2bl4rLwn2xAjsddCTJWjkhwyYBzC4POdBnxydeKDDEF89
Cf2cPjFMTQiZrGoJQm7k6GvwJC9Z4bqsxQSWE1X+YI2osSob1ZPGO7zSEyqKBswe5C55J1MuA4Jj
yjkAuOZOh/1Ay50ZHEZCyNuiDWlZL+3yntBCfu+b+q8Mw/fE0DpfOGPOATGWN6v6NVhLpKDl+MGa
weG/jXHRVm+WsRzowHrx+6jGVccppsFbqonLzFnv1CWhuUgw3oYp9ZPbQtDS8ky/xQw0zlOLhhyA
lfJIZtjsTT7ScLWaVfzLdDgh1bP1YTvmzlbhfEHr9XNdHXGRhXgT+Bq1rA8euwyXWep+mrZ0tilO
j2c3HkJfB/KxJCOtdZITItYb4wKLK3tXuY4FhRiY1ZEFBxm4NuFz0VMlnGvvsMR2FSXB0bgd8BTj
VpubYz1RXo1f4RAG1EIqDMP3tG5fePn6Ne5P+6TKzGUFwukbzu+6k+efmasnh5wK6q1HHP3c6VCX
nfEiuVfToql355mq6beKkV1fyHhtm4x35k7XUR1Nk7NSFN56pvWsImNwYsb/G5kF8rmHDz00WGBh
juZXCJmzb+bIrnWQ4aLPHrQiaUR/vcPoRtkzWHvjFUMeiWBmbd6Qwa4jqVFP80sZ5r+SnDYCzjLQ
H9vujfqM77mGlMn57jRBmNk0pLjv6Bkdies/eq/GTQ9BZD8aNiaUaR7vBnJyjEB5RntWezz6LPAg
Pk5GcOtG74e6lvjZq3/FPf4VxTbl17X23ExfUatXmM5FvZfetWtwVsuGAXAwuNraI6P3jnTmbBhh
1sAT1fd002psjEu148Ck+MBvkQIKx/0aBaNYxNe1lGF2FZ75gZeGdsRHDZVu21pKrLMWM/s0BOeK
fDR8D+3ZpsPo1qRcSrSGJ0vDyTTmdRmuK9HieoqJfGrzdWhh8GlK+6osSg0cUaH31iF4NFdlvmFU
2qU2spS9KaaLAu/4xhF58JxwgVjZdK37qgDQoMFcu9l4IHJDM9i4+M3WivdaweljP41ORDymfWmG
WTw7aNwHFOgS63Yj1nFRfHOb2SPBFiS2540u6ukKpnIz6ko94VrN/Tx1242lpdFdznG4JXSV7Jgf
5Mqe35Gtmb/bSHNDHOhY0Ki4doi3w7DOLqE2NmhrTN9obmKMWmkejlz4gZ6bSm5RUvzgCtvrDi4Z
1TT3CIzCrjc/6Z2Rvj67zttk2ZfOK7HFM5l4GtiAQphO+7qJusPgcuwtcb7mM/WpnOL/ZkLOjyh2
Zuj/9bDriz7ZJ6yvbIJ8BbNVKPxatIbNOW+ncO4OjiOvcTQkFyzO6SVyneRilwUvRM0KqrTwT6SZ
8mha9Ahx+1yzeJRrVyMmNobTZw0h4T5bdrxrKt7N/z6FOGXtQs5ja0IETB94tVdYP6mRJzh6Vy5l
iJn9ZFNUWMVkTe6NdPPTv08katRZ9kuTKiCcGejAEl42qGOa5myjjYypcWbgrEdgtjdGwOmavQL9
NDe4bpvUtSK24iM0AX4jS6/MRLmnsdLgPS4fIiecVzSUvXApQIrCnbozlcnYZj4QNzHurSPVI6ve
2KGnNfwHuWOTSl8MBuUHAJT5mjt7dRad/bdiVkMNC31MRf8YtNC941BtNXwLFrDFncjr+hEl+nQR
Q3FPHK84W331Xea40JCvugjzgxky4B2pKhtM5BTh0MIIQtVLMdR6efUrSVR9ipNtMFJbaAEcobkG
U1Q5eH9kt2DcQvo18LFggrHuExDnk+J3vjVG76QPDG+qMQFbn6N/mWP90LSeS20T+20l/hpugw6X
f0eWC4KmKUbfltW+I63I6aAA6UG1W5ZI7s947QksI2fTrLKxDWM4sgYAJ4u8fK9FRPRG67EsafTv
ASUeOnH2AtxKssrJWszTp11+hzH/Q6vF3UsVRP02dktvhSuYbVVT8g4sCIqqk55ctU3mxjtaNbKe
6YX6tqorBn1OzWGP6MS2EBYMxkEP/SlQLna3dCOLqj6XETYa4F7pbvaMEpNRmx37oLprlnvqJxDB
VsamVOTWzDXKyTZ2or0HlrtYgiGkeyjQq4gyIK5kufuRcOlbTzoLGC8WV+oSpQk/AheKbwtr0TsR
3YLr6xde+vJNp3GP3qhx5za5e2tICe80m3c38Gb71cvG2whaZ60NLvqUEzk3xzY33OHze+r+0grp
PVwrpJBMDOPp36f5nBF5SLExiriqN/FyGeS0UT0a4c/sr8QhwgJ3vvXS9FzAmpDxYyRgI8SN95IO
Qh0NhpHsyeNFm3G+RxVpnSyn7a/oqTgVzLtwjGnFbdw2RRP87npOjXUSO+dwHn5AHbtrsiRHo7QM
io6YoGbdDaYgWM+Wrblz17gUrGOf9t1WNdLcOHPSnuteAQh1hn6Nc8G9keceV1Zd+bIr2odLoV2Q
hRppCw7VITM6PyRZw7iy6TZaxsipSxN+qMyuPlKTgEPt0amYtfMPkn+IjDXtlRMzNonVIQOItc4k
P5OaTox9d3SXNNeYVV3a8fCoMMqsKghm6xRwymqxSKIlOXg+53pvjvi6TCszNtWiJ6pqsMmkOPa5
VXq2HxSNCnnXIsC4s7+wBkaQR4EZyJOxdaqxubaDUle8ah+5zKbdEHMlQDGDYU2ZN96XS+YYr2Xo
UAEYYrtO0JSamgmkhdqlZt14jt1AgFW0kgNuxZmhGl5ymCOFblLUO0yQ2qW5hgbdrguXi7A+5DiC
ImufZ3P2mHtuObGsXzom9TbLxi6quWa3dowxX2/vjtYc2bFx2lgJOCydiz7+0rIrUxoJeeKpdM43
si8wGIVM8UrX6v1UuUREa+H4WRDsAlc9QV/odm1s3eOaOwanoh8HbKovvLDwrTb7NLucU6xE1fN6
jQxYsjen9G9uJM1F9jB5uionGhykHS1VNsvHMq6bATFb4asV5tIvAv2uO2aMATl7xYOFh3AhU6RN
udeSOnhxM7VrJw1YXJ790QEM49Ps9mleM8bhoALYdhlTALvAEtz34CMIedp4mhiZ7gPVt5uITO2a
SPOCxDO3wZTN8NNN8zx+uYY2shQApmlV3287rXoq7MoDEGfrK0F9pReKzE+L4dXihX3KAAEdItf4
qgIPjKzomMHFyUaFyUdQuI4PnIjaPu4e3CsYkGAsfsLVqW1UqvErn4kvQSQjoGO/tppF3rmNDszv
ujUe4qVub1BnjvUbs+/Lr2DgV7o0k851Hu65U8RCletCmCFhuHalSHxdBq/LVh1pBcpRddJ1Vbnz
XNkesXd8Y4jKOZrFDXMa8Q0CGuJlz8PLEWnP4dJdh16Q/MAm2SY55WyUomggg2dzMxULWYWkzVsW
GQwVakv/GqHxJMYyB205qSUwgvdE3j4CdStNNb+qKf9bZjFvQcTdHWZYLPSOd0tUjrCfYL1zFVWm
0nG3ZGZ9vdUDamXdZw1K1qGLsRAXDF5uLhJfUmjuXqWorNBYdq4c74KB0MrojVc2Y0aVFEEC+NL5
bXbaOhvR0PtRUcZeDtPezMczSXCsBWLeh2AMcYD3TP4gltNnyiXKAA230qJx35l2uq5C581RzVk3
2ILhTd07NCoexd5ciZ7nVNfCm2ic2reIp+SUR69xi3+OnVFv+iRj0SgSbz2+2jZt99mQMQ9ZVFwS
Rkeu5+ZZau5MvoHnPIw1h26gYO0EMZemvD6aWuXSnibo9Aa/vu4DnlFPatNpiCuwYG0RYlArzrNw
4M7k/Vsmw3sW9um36P+qLjLfC0fil0qtlTDGRUXQ6Dq30gpWNQBXxlN8Z5leRYz5S+rWeBS42wlD
f5lZ3nw6mo1LQhfhxcT8utIKpolFkhDaKGzEOy5pzxajIG7ZVBxkZVTtQ4LgfpEDpBGTqtax1c1r
bsBdINMLXLAlKfni4RLZlxaHigK8667o8F05MSNFl/sUjsed2T2aIaEQMJYeisZwM63OuGZTektq
s+Dw7eUvHCn9vDbivaOgnDt2hA03b5uDXeWXBJD5b2So7yIZX4c6Qekq+uFsw9xcg0lhu5Ik0QDO
SyHkir2nWKF7IymDKeRSoOm71g2D7WS1j6ly0Q8m9FrGBOs0gRBnM0Q0O/1CPdB311tvcMLzjWJ6
OrTn1HqyDShWsekx6mJ6pMsGcYBMxksaS/RIPOKRlpa+F2U9ZfQCBGJv+H2eexfs0hmKsqH3qDoG
vlqiUcMNEPq2hN1IpP2Ztj954mBhr3P2SjzRuNJMd35JIse91xgaLTvFxx9WT3Ctpzup0k/sV5Kl
mXMYjDSxiociPNsWli3QjtUmBwR26mXb+F4KZSqO3v/9XCKyQlAqoKmzsG33hMZSajrNPXZosQti
rn2FW+Cjhc5FXHxwgg0UgnjthV0If6zipOOMr2PnnRvdvJsdzre0Ii9Sth9iiatXhPnx9eu/6yVO
282iWtlj3R0CW52KyjB2ntnQ20eDjdl7tu/Y6haOcXL594GIerAZlWwf5qmsjWbpM8x2ivIJDOtB
91xOprYhr0M/aEyWZjCm6OA1UBvm3r5Mrss7wLC0a+oWv/S+mk66zB9AszOyNvlR2rwfRnRNmhj4
Lmlc4oGFQNx3rnnJvQz0fBOfyasYT4I30mWyvIcenBRJgmPOX16izOVB6R61ZjSfe055ZkbtOIci
vFTY4yXpzc2YGTMTdc1cM9AjujL0TDCxEa6DcV5oek67SYdCbJypRtl387WCp+8bQribFoRfJYZX
MdsaU0qGQg5T4wuhdziWnPTr6qGNcX4vsYi/RlQd4Vrbll5es6a65QV5fSuTiGYgio6JJPC4knBc
5u0Zlzi72bQF7kfHAM+bYsp1alxMc/cKoUOhdnCdTjtv3I8mYFoT32TQXceiUJ9lCq7LKNJbNE6l
b2he+8Y/cOwCtkZWfDScbrYjKj46tIr2WmMzoVpGID1Im42RlfZzKxkjtXVibMsYvjOIVo73TWAy
BsD2UKeab+Lc2ptdzcGkXhoGoulcBVmyryf3lifWeMolQaMxWS4P4CR8FsQzxx2DU3Ck9pbd/Knq
FvFuscFF0yILk6re992e4wyJkXLau64wz2F9CwAp7ixOuJsIPIIZFOFpCbgJPU5Pff9uj1lydivv
R6ub8EI4jpSq0Dg5TIutUaciAw0+QvSa8HjnFTxcz36usfXhf4mMfWs5m3wJ/v/7ME1obHTIFIcS
GpGPsMl5JAH1jqcWDJurLJpDO4jFBZo+g/+1XdzmEnNvtSBw3RLeRpCH+SnJ5hfKExguBOW8qUyT
XFLuPXuTYTFHwpk21XBfSdv9GpA/V4M2ts/JmPMB4gRJyOFFl79mKx+fx9IG8ZbZx6ricCNFRlix
am3f6xp3Z3RBuCOos/PiPHkrLe03VL9jp6fwvDTiq2mw9EKXc3SuBSUafda9TKVmnLwKV24aBPOn
1cMqcNKavaYZ7rbJU4z7Ff/f1vHi8LcpWm6aemKwkCZ8vRGTN2Z3QT8qZiIQNt9BMgePLMBgnnQ7
pqL2gcnZp2p4i5cA+N+ClEKKnnMFZaUdUdGoesQsnnkBfKDV5pNFlt6jf2BNntC66vYfz3aqByyr
d8dCyIt6rD8AFqzsakTVTw61IwnfG/gJCzRGQGaCawutoHgh4SZ4L9ZQj93qWaur82TD5wLVsLbk
zGbk5f16SrqUQUWir+YCtYqFt9/oeSL3c1qcyK/YNCksDMeZVvUgyeWuK5alFpcQaTKOmkGnqkdI
v0vY/XhW57CKGAT+rGRD8K/6bariwxVvLW5WXyurn7qAj1vYgi2VfWxowlViVO0x5Anc59TlqMj7
0xbylUlDucMCEmP/8PRTPNu3sFYgKDLvCUIWiT5dfHaTXuwlnTzkL7R+pfWDOCmBgSupn4S5yUPP
QrWU3dYhW+/HzVKa7uAeZxqWHOQ8kRJ0DcY1NJcXVohToxm+a6FIFsAU3Cf5dzKb3Rld8uq4QXku
CMG15Iw30+A9IO9uSCWhw/bxsxWMWyzzwT4EidkxHed5jHgFpnBH/lFwcK8qis1qFx9Khvc/mPDe
2Aw62g7OSlFaBB36yDkQyHikNiwLUhJ5YCOE5+FTOtbEr5uYtpPU7n09rJ/tSqcAhvMVf930U880
JsRB+RKhBR/GFpRhFVJlVqXTBe7LklrBtWfHpbs3MTZOYsHl1S0tntigObt2exK4+2F+q+g/XU74
nRs9BRqjRnOywSPXrreueucEU3jmmEKn6KiRFmBO2cHCdt7bWPsVcP0+dXLrWuax73RkhgpkrqcU
iAumN1kYRMewlTh3CgytYWKWhwmmxSA5ENstz5Cra8POc6aMfSezWMZBaaN23MsEhq20myuB3uLM
D3QIMNkMgQE0hbFoj06+msqhfAsTbzM15g1qY88YkL7PnOEbKAYLvPCUkz/lnluJ6stttBgHexTv
4rGgqgoa5FwrvC2kKBD8X/8h1P6fdbT9fwgbMyzHpYX2/1A28d1M3wVlrn8o7wC0Qtn3f/0//4Ua
kzRJSMN2uN86NKTpfLX/6piw/8MWltB1g2/h4Rfm3/wPa4wqCWBjhm6CezZ1eGf/zRqT/yHoReBf
mYb+D132f1E0YUj3f4WaS/Q907PoLJQW8HKMjP8b1Dw1zMhM06jYxbr5Wo0Ajge1191ueCljqJsZ
oJjdwASHG8ix6yHv5HOBcI7zrlwseJJrg4VfN3A+zLKrX0fzPOPYaxfrHvzUL6IeGnYW6BKLvW/C
5ycWw18Oh3YxAMLixQcPAHIfyvBFn5J8C0gP8X6xDlICoK4tbkLagS48Ss6uaQzgHCAdGRKYi1sB
AvhiR4T5kfjuYlGsF7Nip+OvGqPS8IcMfouYmwlU/VhsEDvy7TC6bE5YH1v1Bzvawq7HFNmSYcTR
KhAqBXKXGGEOpZpt+sXYW5jLnXlDdK79xlLDclbi326bO0MB/ViVWAh7Rvk7Vol8NYgPja/+3jX0
WTN1xAFpFJheKNfKMkuysHnj0e3Ct1ZfLu5gnZrXtjJfMoW2C1PmZZA86/hqAGlIBUjepge+EbcA
/3ddPwU1CxkGyidTbCLiNST0v/smbFYt/EtU6PKYlnKEIdNizUulz9f4a09Bu8LfuW1remr1GGRv
BaKeXiNmv+l7DnV5o2m2xUQDhsJ41Cxn3nEcd1fMPKBZfXjY3QoPLY8k9Ca3vMr3KtmsqEz6MBiC
Jpl5xu7ACJpqAl4rnA1hRdAmMHnd03dBQx7OngGWPVyf9WBbuEjA/QzcIB0mNRnxYL8RzXrU4q+p
Jyg69hQHeU+GU4VHu1F/ArrjN3xv9mZ0BI5Kyao1aILqQ+0X46cDGvB5nHRgFMuEjJ4qzDbGS5zc
+Iv/EEJ+L/GSHjSbQnYXn0Yo7Y2ECAS4C8Kvo3vUlYJhXdnFQi6CkDrGZ/DkmA0TBtgNSBpTUSyA
qincGfZpvG7iYTpJM34KoQVCTHFfOjv9FFj3SE6TNLWT321gJk+Jan7bf+ELFIzsV06q0zkh9e3U
GKcKtvXK6qjvDOgcX7VMbNdYLgy3e0pk/d3H8XMce4dsTuaj4iIQcLnmE3utEyLceiQ2wbh0fwt+
cwMvP3RbBKCVU1fJhsFQtQpSKh0qdow5rq+aBQi5FWo3Zf0qsgBx9Lp9s0L1DAeXFOqsbcY6i55t
vJ9uYP8auow+GS2j0zx2tpVrHsEQYQRLgmkTdLbfeIzHg15/GcMef878OsTODRZUs8Lp+sQ9J1p7
RAWKkcepz74GoLBH/HPpStd54NomuSUW4rOtiWePyofecf9mQXzJQsY+HjezjLWE5DT6Br75geMp
KbialjYDhTVIq7/2oNpXwD9/aFBtXwX0LH62+KYFRbMrgdPCcVfDtdUY/BedDHypCDAljXqxUFa3
wczZPY5JE8AUMsgAcLYzdY522Svzkuoy6DLZ9eq7UmUJWK9mlkuWH8dGc0kr3dey4HkK+uwwRxNm
xGJYahjwVhNWvYjQ4fo7RJ7fJ9Grzbv+1rjq3uLhO9Oph4l/Kju/7XHpaxQphAslTpVqr2rSV4Ap
21PfkBGrCaZsbajuxxoLPHaj7gWEHDGn4ZNrVvBep+HzZNSPNM8w5s2dHxvatEGXFkdvgnkCmfAd
S8yB83eC1Vrol4GL+WV0zD9heet5LPzY1gBAVvLF1su3Nohupkn7cCiRh0KZ6Vs0FdoLyxFcl+O5
q8DI9R1Me5h9Up1z/ipnKCEE1qaRa73bdDvSAcVqxBXlw9kA3K1cm/twpY6C0G9WA9EY8egh89fg
Ttj8nkZDPzXN9PCyUJ3a4sZFTWJlboitNiQDMmekM9AMtq4WWadodHsOcNoqCtJ6N1S30FmaiQZa
f8MQyThGqm5C9o80wr6hZigLJqLOsWyZPNoCQ0Ln/Jh29sKl9wMxXd/1KPRrFOZHfVUD5KxK1+pV
7tgfg0rv8BA5QLco99ivgbl6H12CvUr3Tk01EC3iRr8qyRhCU46Y5GO50yOpQIXVPx17wbpFBTNn
8trF8o0VaohMqMIL0LYwux/d4Fp6WMWHPvhJkWXXNlUQMBrcv4n4ajtim0Amx1VOkr60MI0Uk6Vv
F4cbq1y1ZSucV9DV3kwnq3dqslgcmTBqsgnXaqj+Non6ix+KeeHhP3k7k+XIlTS9vov2KMPkGMyk
XgRinhjBmdzAkplMzJNjxtP3cbbK1NUymUkbbVh17daQlwwC7v//nfPVqJIQwRQf2MqfyiRC4S0W
JqBIn1qj8Vbl3N95NLUbVNh8f8VfUdgjt+vofZqNJ0488iAn8RKRPOPv1k+88VDacLdm3tRFH5iB
WafXzjavGV+S1wlm/51Z98Khs1OAD6LJIt0WzLMDu/7l6dUbE+Nfde00HBls1AYLxpOzMZW3Et6F
7tBdpcREzTgvu7lpnlrjNMYF6+N34lDXkLxzO+T4RBsiF24peER37l87Ij8Du8OrQTb3yALIiTJO
uDHZ15yVzwqpHm1ZBimi1kCmxF4YBxFrWn3k56Hlk+Kju2XXTyuZDq9I2X+Tdr0XordpVMmzde7k
QSu5NQ90rgRI+YCU8NrANVhbkrshy2n51mlMhaZf6Lg6TDAsaYyWaNZQDw+kHgjfkmMNCK+980Qz
t57hsp7oZCB7LvAmgz/VDqU6FzrIPz2b1zZjYcgMuF1KUr9EEXhliYHMnU90LN0bSwDCxd0uib9D
EoF8y2asgLz5OyoDdgx1iDE10Fc6qPbQUsPVT90Zb/06oW91lRjlj0BhYiTsncIKJ6oqFOBeVwYI
2qo1nXWhquu4RoN2zBxxTw30VNhGx9U4cLUxp2RvDVMRsJD8SP2OX+vprtPmd2YasM75pe+i/Nwl
UAL27HOJq7/CFLsmmWhKHmHMSy++0wIWbq1wTnke8PattG8OixWFbeA/y7QpJJ1lHNBOrVPSd9lO
N6ut4y3pUprD8/YQi2/bS7OggfRhxF/l2zIlC9J72YFT9YKUaHjn/JkeFyvCBN5XxO/1eFNnVnvR
k+7ewZAFQ4GZIqwssdXcQ5UN7lM8PbkRaUIfSHPFYuzJ9VGu0gX4R5viOZg877H13kvAfj5lhIas
LPyb+gtcLU2MfvxNGGXZ1oU4sJp+CO3MfXXTX1o/ZZsYUHWmwmSGT9pYczd/LCa/urFLyrgensic
TXvdVbhbrR3Sgb/vZfl+yvooMBXAHrblk1NAELBjejDUqWGyaCICwajXqgMniZnm9iQICFbbDVg7
YegXu+b+mNb6PudHtQ3j/BEP2Uue33VnMgKXdBvBLb7Q+QorMEZ7GTlf48gvLOlXgh68V7Dp1qyX
qDekk5YC2vw7zvnYVB48N3ga1G1Yw//hn698/oGmodzGMxvdthk3pcjqg5VGyb5ka0JNXbS26dlY
D5VeXcze3mYyeuWIHB+iMmeesC2FWVE6ND9TBmWd2bH/ZXYzB92UXPNsTvegKeY6KqI15Gd/7C07
3pkZmG+75PUzNjdHNBeAobCevOd4BvWZYbaSjNSM7uQfyZjLkxfx/s9jrVuDVSa7jtDlCksckSud
AEKKSdC3bP9c2j3jVU6bJ5Dt+DiXcjn4TD62Ux4eCfDVd5hdXf6RIXHNaZD5eVBf0nIbuka7HZM4
P8xRZBxpBEI+5UlsAEZ+6g3qLqHTQRg8g4FGnHy0iX4PmwnwfaFmRw+17BDVHL8T6kvuLpcbthTx
QuFdGGSzb+waA6VpyU2kyi2d36AY3HuBKcgEy+CGx3lQW6Q54oznvVsV67SYuiupInNLvxh8dOay
mCjgPcD0snPojHmQd964HezcekQJ8tbk7nteLPNzE/cpy51gEkCUQwQ9TtlEw+EIMalBFPgaGfUV
LeS9x0ZzagqTw42mf5m5O96oiWAZ1+mMrV1X54ng7aF09GApMKaNNJScFrNJ8AMM06s/Tc8yxj/p
9d2znusJLSkUkYDkMW5tY94Fg0kotAdxHX3z2ve0Fi2e9knU/laK0LyJlPS8KopYDcx17aFFM6cb
REMNYeISaVI+xeJP7lT0R8ANFKjtLmgVi3WC43mDUCba4LS/MUZsdpVZO5s4jlxCDVUHK+pZn6OV
PZragaNm9oBklndljSG2V64zhvacA/gh78fcjHe23RH2rqJtR9XvLRM/H796X2XJsg/HMH9GpRVR
xtOK5ncbLfwnfPnKTYTSLT5ih7615COqOKLQzPAqYY/P9mSYu2wiE5PpUB4JWp4NPXU+ecTw82cG
lhmVd2FX7JGfmd/yQfevCOP2hleKrSvbuxY5Dyyf1R3zoST4nWOZO/tNbF3MBcO97dLShoT0UZlI
HyHjD1ZS/TFrdjvS9RhFpZBZEdzdthV8D3ILDsNgzJ3Fr0ZCy0+YJeIghhScRrDmrokrDcI8oUli
2yo7Ao95yqGvBooXHWoOl6z9PYrI/rTOLh9M7047RhUO840OErSkE7rCKXVnzs4eygUjOjdJ9Uuv
e+9CK9Ol0wfrqcsLMpSR5ewGPhukPDF9RJmR8OnWiMrl+q/O5TFocU9yhRVuFnMaTlFuU+/bhrCF
POCE5XdXEzvugyOXLS3N3M5aR/9oXO2d06z7h2zyRstsng755OzqsTa3TsbLYBLUPiY+N2pCgnJD
jKBEo5ibYMb42XMbRS6+uOY0akO1GZLa/MQ/tqon4X75Fdo+t1tIyCAE3jSapt2rXlvbctoh8HCe
kUFNj433UhpHv/cn/Lzs9qoEGY3FAfU6jnePMf9nymBvIq8b8AOgPDIf71Fs199iZszH9+k9Rigs
Evvc8cQfOVlywPCrkoRxUtWXoe7cbTEBw1XRXF+M3ud8Y4TVnveEfo05ZzpWo9wk2I2n/nWa6Uv2
7crldQGC1WV4PotKvsa1Zn9E1m+9EPqRV7azLijqWYd+VDwy2TkBfaW8ehaPzBr5jWykBgnjT3Lj
NwpX02AN+KZW7k4vZnvd8RR6dm03pXvG099TWX8XtTP/NmNEYDiK/kjERO2gpdcqZFJi+eawgVcn
/G4k82ukwUAZFruVCZ+Uei3UTKLp3MzNhOhwRJ4JzasZOf06oXCIb1gYI3kE1qDjwtpbdfGGYk9e
0eJHj6XWPFbTXSxW/Ncis9t850Nmv9stqTqvmsiLD/iFsqxrAdzy7UIZzBlLdEMirTUeam+BDjFJ
frg5PdAziZmt588fpoivqKLTXTilw05vxXbiMXZ2Iti6gVJNrZDRS9+wBy+97GMoS0ONo/tdOsYR
Sg+sK0PTuSvqj5qHPHTzU1Mmf5tox6lvfKV+hSuwALKZc38/5yLZjBlCdU7yVBNVNd+RaDdnY1C4
XXZuSotcWJqqk/kTY4P4cVFNoE7HAdioko0k9rLjIawz2gh5aOfJmcR6tgutOt3KhupOyt35yVms
gUzU4wdrBiOcTPQpfV/BUM0sGys/uqKYPHScZBD+ZnAnLc9Db2Ky4NlED9m0rdqkyfYM1eOb5Ran
uohfsc84O9fM92KeErClhnO0555Jfsi16YliXTe5sXXaOEOkSBgnG/Z8v8RNxuDeuuXcSBzVt5Ex
WzAuvkXeBRpXrzCIcnxLSFYyQqDro76ODkGjIqUVbjH9jZB9uAWWTncNIC4EtaW9ZJ3+4oT6uGl0
q9vUsGwc9mbc1YUf7ztO9quIIeZJUwvPuCRNRFiI01Z1Eori0PqCwyJcR6UIj16xHo2iPkbFf1AH
YTLJIT/fNrVg6qOjebEzyRoqlJu0xRth1GCTs/TOZcNmSJEmVghz0hEbCRWFQqoDHqXtDw2AyqJI
lUYxK2x4oFfslg1B5RAotrVd1abLxlO0Sw/2kir+xSNYz/mDWoMlOpiKkanoWTIppsssA/LjxOW5
u/oooVX9CdXtuk2Utvmo5pDOl8QpN7WOqv/ni1T/Djyl2LmK2rE+DMXwxIrmccn38Bbig0Ct6xOa
EQy3zE08gAMDKT+SQAaKxHTitbcgh8CLER2GDg0THwvAGQumyFR0kdZWeCfgjUpFHoWKQcoVjSTB
kii0yo+zVfj8IcGVWO/9gQyhDxGcqVBcU6WaubPFe8qH5Dgtk/HQU5ZGUxDk9+Qxs3KyqtiHwFK2
oqZSjNyUQMwHNtS/vSaab6S7aST1efXOrVFBDbrVldadAGLVdvuTZs5sUaFrQpCtHrKgUgyXVDSX
1OG66t482bNITvSZdSgf+AEiUrYgOSHCUGTgGNqmihTrSJEUih2bFUWWBhghGUOvSiJvF5qnv0KG
K2s6hJO1gELLFY5mKTAtVYgaKZ8ymBS2FsGvsZtHw5TZDtWh4xfao3KHq3QNzGZQWEmaym24co26
5x2oCsb0lwLKMUWrFTiXOVG8JRRM2hKXTVSO8kyRdPfG4jhYsM/luLD3Hrzmrmwxi8YGUSt60Fai
HoiHowXaWArjI/D7aUT1Fwqww4L95lGw8djQbc2J3T1mCgZsFBZYtZJxlN99LS3NWpqD5hrvCb+l
tCWeCzx3E3VmqjdVAYfF0A5Hm7x6QHMBOh4FJnYKUYwUrDjE3JFl16LwojvzyHO/5VJLwGNqwYNW
+qqRgI8dBGSkUEhfQZEedOTo9sMDCHHMT4ySC8k8Z4SljBVU6Si8ktmpoD1+j1QBYEohmJT6fQoF
Zc4Kz/wTKVSzVNBmAr2ZKYwzckrYElJ8kGE7f8n/RmlSPMyD1u+EwkA1HyDUQqNWs9N7apzxmXFe
+TRDj7oKI63Zt64nnxMzvP8TC0xOT3HNSUMBqDjeGQ8oKJULxEZAqUKx9OdOcayEdgjSK5j15y9B
6v1Np1BXVKgxJj7w11CBsN3y7iswNlJ/5MLZJYqb/fmCoHBjnmiKW+6RgmsNhdkSakdtqtBbjZjL
2lE4bq3A3EwhupOCdSeF7ToDAK8JyVvyEdmwDkD44vbZtQgPhcJ+tQUA2FIH6Z9/10EH2woTduGF
MwUOOwoh9hRMnC1QxQovbhRo7HwZCjvmxQKAzOyRLWm+DhWcnCtMmUN3eckUukzAC/lU+ea7eXtm
TtruyrF5XpTodvaTF3cBgQ4VDO0k21TB0cXyOLPZuRLE0Wg+BKAOFUrNP12KRgBKQyjQOlfINeFI
CcS6bRWMTWkYbzyDoocQUQp2+Ye5rChgsJ2z63r+LRpoIw91c1/1sjoyGTIAudRFzflMe2DwGCoc
fHF80OHEQ3hxV4HjsULIu0F6q94Ojb2o2nrHB4bkm+E+W2nIE0th6JEC0rUZND2ytHpjT4vKR5AN
GH3/fSmNz66KkzN07XnpbZcwTfG2KOzdhH8v4eBnBcTj7D/0CpFH8hIdC4XN+yrrfCFSCCVtZU8W
M8LTz5eRrNyqy3KDyhnvlCkcP4LL7woAfUKwD45C9pW4ZVYQfwrNH/fWk4o4MM8ernHViT0D3fnA
In41VM0CVDDxSFGCgB5TAFhV9uBPyANspREwYd9qJRYQE+PCTss8rgHvnpIPJEpD4Ckhga3UBFwv
Np3gm15pDWT+YJ0GG6zPaXgQ6GOq7ZHB2gx0CnSgo7UVY+qcJnpTNwxHiLQoQUI9oUqQSprA8RAd
cNLeeyVUWPr03RBpDKAFYIoobef2dR4YM6q7iSPbFVjkYNsXIq+c63syISbqmAxaHZdDqKQOudI7
JKwKzppE+TD/2B90JYKYsKQe7C498M/M+2eQJ6IZ7SpF3hnESiVR4pTQlVxiUJoJRwknIlZxjVJQ
WKIbN52jvWpKT0H0JtuwN4rWnUmWnZF7f4jxWUxKbGHOJFJrXpIYL5ryTrylevU4/EulxHCUHMPC
klH86DKUOCMxSVBF9lIcRqwafIAMomvao16VDjpRAy1OCOSH3Ex30O9bPfls3WR54NOK6migEY7e
99twQOXbkM0KEjMjiDu0Vz3SrXvSO2tXmn2wxFP0Uo0c/ZBaMqIZQH7mMr5Iw7wR/8r3uVKKSCUX
CbGMsBMg486UWvOrz3hBRFIpJUmGmwQcEIFANcxBqcQlzPua1dwA5HiK3xjRm2QNohNTKU/KH/kJ
7+B0TMUenPOhVoKUQalSyFSYV02gT9F4ke64OuXbAbeK3241JV6RRr227Ka+946tPXG1oA0JMYQ3
NRvX5DNN6gydesZ4s1IiF9JqBGOU3CX+8bxYLcoX3Gtss9RJxSPPzwmJ+r887f+MtTjXmT48u+ky
M18tEl7dXr1z0aDvEywzldLNuEo8E9lIIEINR3w19/x/kYA8tUpVU/BcvrtKX6MVSOUXNkM7DKeC
9/6CeloJb7Q0fZ2VAgdv4u//v/EPmgl/V/Uskyju/m33XV1/Fd/tf/+XUMi//etftv/x19F3tf7V
/fqXv9j8xDHu/becH7/bPu/+GZNQ/8n/27/5P0Mdz3P9/T/+268/RVKuE7Yvye/uP+c9uGqSmvg/
R0T45f4l//f/wn/kQzzvH5ZuCVBl3xHYISzjn/kQz/qHZeFJcxyGu5YwxP/Kh5iESkziGp5nUEfn
uyapjn/mQ+x/8N9wiI/ourBcMiL/L110PPqptfuXLjr+fzwL1MwWwvb53/wvAZEGnWlb+oW1I6To
LeO49Ygur1MeDwzYKMZqqh4HjMZsHfQ0pNUCHFfDEloiYRndmxkKzmE44Qdn1tibWyVZupFqUsNr
VjC7uAwyamMGD4ut1lrzsSIJcGiE6pOeyZGqSLRZgJnnkXHJXxIK7Tp3XwNrs1qJya0jSTQNMz/l
uU1tl94DyMwPxiRGgiLzwoWe7LKTftd0ir/UhfmH3yxKuDxqI5zlO/cM51T/5LjrZFPoyXTIe39f
+jFfpvmLKGVCHIF0BbML4trYKStKJwjU8KIKa67XcOtdpl97ZI/MwgvBUp1VRti8+SYvg7pwsbBQ
MsPNcsOziO/KvNMXU2688ET7WE0QED24Jy0GCHP51oTRfVgIO/b6zbMrZGChZNs4Fg+9neGzlGzu
M2fi/t2jZR309OLPBE/cMTH3eiSQcNGLokMDL20IvdWyu+YMdM4JNHhzgguqoXDC6VmeMaiaghju
frdQlYV1kuykOZb0PhMC2XNPwLvBxe1YQTCup7n0uHBZ8bl26y4QJmt6w+qjk5no32NHiQFqthY7
Y1afp9KDEPJcnnRuYu80Dbkwre5iV3DXXxMiudV9P6zxCiBcdModlkvG/CEoDG+Vmz3rxg2o7neR
+O7G6ew90waNY/eCr9Q0dlTmdpuGTCESK6s51jqaHmmPzqVTsipOKglEDK+AOoM+wxu1tWbtifUY
Q10jCtd+jutu9jODdg0mgTyaSdUufcnIcc6uWpX/MSsWaSClfBHt31mk87lJIVbZmMe10XAMGBgx
u9Vw5ioQxCx+9iSn5l1esGf0PHPbzWRFQj1fOzEtBEWeZUGhLbwEKTc/dGSEyePbqAMn/gygPCta
+sbTlAzKZu9sa7oc0NvYS0AcFYt7GJsH34tYJttAwb3jeStHhswrC4H7UfB7VC3TeYyNlSen6Bjq
iuYqcmOl+6O9aYjqrObI6o+xyWbAdKMz2fpsSxeDs4pM1w2QIhlBVpKOMMTcbyEHSanWrUHJcgy4
MS0sXaS3FyG4b5WvYiMML2VEqqQcidGWwGxnzrAPDJScIwYGbLyVfaY7/QuvXLsdqOjd1oApF/Ye
YKsopRCUqezxtB9LXTszLCIXCg5olI78w/sJYQUHOPZsf+s+2/f4iX/ZM9pDX+r9CZdvc00m5w8g
CcQc2+DHyR7fOEMnKSERzfEvZuGll9CQYiXYJOyTPPHXJK4Z7KaJRtwMuWJuaJz7izrwsuJX1Epx
rVQKpx/Tk2clGIa7JEiohDnUVvXoOByhbHdtVNR4iJrrzNCep0iY51qig/Si5D7N1BYwJrpN9hrI
d6BMZ8D3zoRGSqpzNJZgukZL4FC251RwVqJZb+8kx6ZDC1jkkiIP9n0w91jSWxdps4W600rd/li2
z3UjIgpuaFWSdRZuHNYUhZv6+64gB4Cxvl+JwjJ37DeCui2SXd8m5dH0KdLwPS18ioWygSdOsitz
W+6btzqf5nPeVs/6IOkXF839RzrF9BIsHGXPwfKKS1LpxrHhQncawuWB4xDxuAZZV1xNv6DJ+meS
M8QTjqFZ9YexrIf1aNjPvZF4m2FZMK+LOlujhMAEZHBSDVv/t2ALd+DYWvAz4FuAJmM40bQnvOpu
at5O+MVrW4nsuRN/CImwsJtceSQ+kIHC+O906oEXFfnX4Dsul129ARxjJFcZdLshB2n3sT3TFhBj
aJ6QALYsK8y1leGN5ECFn6A/1QZ6Q0uvms/F0l+rKeG+aPnjydbpe0mlgcXPNfA58E5J8qY4eYO+
HvpBcPyl8b3tQ5oCovrmN1EQdUaE4rZ76SNn3vutQaKszEgnNlzRBo+5MljPWhry9xwXz6l8iJaQ
WcpC3ML0qTnxxZ4aoU/NyMY9K/Bgxl9xTuRVqe2OCbMmRn8ZbxvkcJukbKkp07N9B3HTeE1NwrFe
9hy0adgOOg8UgpWaTZEoxdaMbk3GuqSlTFtHDqaKlVze1hsnJxsYNY6PHYcvvUmd2uAtC85llnJu
1MC5w5FA+tusu/KZZY076g8cLkNKeWbY0AIosSgKXr+jXPGa04+yEnJXQ1Lws6LgtC+Neb1MJBoq
0i4E9/S9GXpvTWup+pnsg30BohRA6nHE5GojEGFgg9ueg0X0lsFrXfx0OiIlInCvRZwUascInK6f
A1yNuOXbLNtKMeOQK6INBTbAcEgwefxjlNPFAJhaL1uZTq9m743A0ciJa9pzAhc5jabfZtIUezKw
VTBKmCcShhTMwELUwI2rgQUGQ3dtTxVp8jzR0kPVAYKAoJ9tLeAZhyJ2Sv1rWP0pbDLApe/Z6zb3
rPfFGV7DNGEc3ocnDUSDXyH9UuS94tFuo5E6h4wiG9VWey9jYyEHyBfYhbscWMSmw8BeuWVWSfVc
wLiOJh3d3zMs8x6wlydduGcPkqCUjBm3dyYNZO4w1DdrQtsaV/KQae1HPjYfJf4p+NlivPx8Kaye
yjwn2cM7Mew26JfgTg/ucM1kQegpTU4xOxazwF3hevXjaBaP0s7MlWwhFWDYKBTMnvSEgbh20vOF
DV/t7OzOdLaAl/n2Z9dWszWXfoUYeCZGIpL3+c33j7XxyrIXNs+G39aRTVB0zJpp7kDoCfZYBaH0
0NwU0dPCm455V7FGaB7vhUOpYRpaLJsmKm35E466/Oyxbk+8DSAWWVOSj8Pho48Hh0Wn31B6oXFJ
jKdd7DgVH1TrxZrli2+VTMjtjiNn5j4NjLbIwDy3tUGCt4reGr1lccaos8NvK6kXqXtUusl2zLL7
TCmUoCCxSa4z2r/JENMXr3EHrztuIpu85TZKLeiApn3PijlkGd1bNzFBgfAUBD0arXGjMQ4/atwQ
+Ud3ANl6CtTo+OqDrsi37BVYC9Z+cq0ynpTWqP6JMka73Nwl/WdrOSNEi+vPhAvgWsNWa4R+h020
FoSem3Wtl1eNRJVJQCWj1CNmmbAGj4TsCJnNdGV+d03/1ITmeXbTr4kVUbxAQVWV0IjLYuaSvXkg
LAIcRS8CxcoMtm2IZCv9ldZcGUv35IvidXHti8lydiB3skn4xXnMXK7nDvRCa8A1lyHCTt6r1JRU
aFpEjw3IzpjzerXyps2Y2V0DJNG8VVXKjz3Fh6AWoiln6YkJNuOc3Drq+kiWm5X1UaPbmpBef7bV
F5Xgagmuv5jyO5rM/MCj5ETXBpQZRAmft3ts1vO9JnC9LkP6pXOH7BSeJPk4MHUnaye+pZQv0WPf
I/coRr2+/Xxp/PwzB2XVMiu7UpBBp0wvMd6KAaBf1WfWzOi2Pt6yw2x+yHgxf2O0KwNpNCGtLWuN
p3gwmFWCV8WsTil4UGqanAgjckbnjGo57gdevktaF66VUkk2i1F2l1aRnOp0eOF3dXrQSYztNLOj
+rhj1hUxrbyMBvZrn/Fj0OrecktHy93nDknJn78snVK/lXpebwfPqo88UArpakddWusm5HsQ8XwI
JvSqhmMX56GOBrpiOWwl/mdSlJS6kKoMstrmqSZtZqn5srUkJlSNhBNtTJep6D70wdY3lF8GRZc+
j2WuE9NyYeX5CCLYxNDhTP2WWKW8MNvfjh4fSHJ+9c4yxWPaiU/J0odfbz/A8fteLUwUR3lhf3Ql
1HsomKSgrfD7vcMmLtCp7jtm0n6sCp8cMTcx7F9Gt9FpueXhPsFEIzieCH3HpLfXxMq4y7SvSPvw
uM6zcZwTycI4S4Mkc4tnNKg0BbPI1vv6gXUps2t6vU6jeYRfxmLc9zfBkwH7c3jhIMeGgBaxtVXg
FjWSr75njMiNiwx2TNUmQpZt64c36N5i7Q1ztGkzYdCYB5OYhsgjOZ1M1sxJq+DIFHOiYb7O/YBh
1irUcGrHHDmZeHUroYk/lt/2lzxrozXCop0fGzeTszQHwumvbZVvZZu/63R/Fu04vzKoDlIxnsn+
fg6NNnHPSuEYKAeRkcVDa35gdZqObbW1gIEDHQfKyeOV6DjlZUh82s5UAeOBH/aFw57ABY7FCCeI
nbcPORfsrbvkj/VoIWkkfxLn88s0SmtT6mzGQwPfKzrzB2z382qR9m+9bfi8NMN7Q3F6o3EHQMW8
45+LcGAsCCws3m9MHQSCoOBXelpiodZ5v2bWcObDba3m5LWQdghwdxAZYCIo+l+Z1GLbWNED608E
QFl3TmqdyAY1TmgjCnOXux0VQm57b9mDrXyt++ro2WHUvTza3LkN2Q17qekUkNjtmfuVITmrLK4p
AmK3u6Gk9CPJzJrGim/mwRwXFsTmk12RQyWDdsE5m+HErDt6I/157U6CWuAxQKnD+lvDXMBr+TxS
JxKkY/jOkIU3OpSE6btvwgCphuc/pezW7Tn+ssLokM5GuU9EdBqBw5jX8eYRMjuOIcsilykrV80x
8BeBo7+PmfGag7O1h4yq7zjfO1b3bFqpdyKWoLOBK+nwmtuPMmX3BaQ8qV/bZ3oJjD3OM7XawRmE
/SMYEUpsBJlHmUzdcTbRW0Q4c0btPlJLwUUG7VtXktsrfej6wuX9oUe2fkglb02NTEhSnhua1NZs
QKgmQwRK0HNF9rHaNk6sodRhB9BtY8On1NnzPtK5HI8WyNi6asl0VzNWf/LR02YAD6V++JS0A6JJ
L1unmF3WNA6QSbRqn9+epuF7TOC9JKO2LhxdUC6B9WguSBzHESUEKCyfI/1KKFsnsKCNsN24YSTG
imQ0jnUy06TWmxQh2O1HQnMlvY/aGJBSTPhjyug6AK967M3xkDSqT295aFAAkZSAbFyEDTFZcoJB
InZi7nr1TNxs/GsMT/hh88p1UBpGkb1JU9Vs4RSoIl/coWOSzTosbp5qQZErDzH2RnS1P2c03HuZ
wZwr1tJdUi55MLJ73QDx4i+KHo2vSkB6kj2RAzuFcqAsrIt4qDO//5s3xrc18IBEO0xzRp96xzH6
DdrdH+B+f8Ukb1qHQYXoSno7m+qHrSZEzm0wt6N+a0wLItYWdCVJrFtJiIDqrhVSUsl/usuZ2YBW
iNJstuhYWGSOqB3dWnh7h5WupKySX+Zy1/XT31aI4aWZGqT4FL0LdCfrmnwQTtH0Fvf8uKqYOUpk
8yCO26Q64exs6Ez3EZMmzq/OlpQjhalSedDSRr8Bj4NozZGf+Oj0IfUspgJNXNlQYjmnqQkJIL8j
Ux7wU0a/2icbmgEYw3gh5yqaBobKe5Px/Di5JALAMnZVfi6kqVw7DAO4PIREKwoO/PwsbIw7VKpy
FjEdHLHgj3za5ZYelxeqYHhipNHHEMYoy+1DRAa/9RLy76J4ajEQcd0BluZy11qQbfrI+Ah7VUd5
SkAgiQ/Lkj4US+KykNWIxrYA51SVa1uSgBwB0vm28FmKLV6RjnrRz/bMNkffjVP4OfIoIfNePlBQ
5J2MTqrKvTnj/FRuWvLXW46Nr64u8NemOFdHjr1SByUmJjkMVrOvfMZhPiB86YvbIrr40vUu79Vo
eM7f7Pg1zENGhNyJM1Q8q4pJ7cFv0RBkPLiGSD5HE6rMkPfx2ujiTzdn9WFP+GlD6kaGyv5jk3mL
K/GWThrgQkTk2q99j43mWhjDKbX41kqdqi4nQbcmcA4VWcpvZU2HYPXKZe7biPguZTbnDBkOe4dm
101WjH8k6zmbWJoTQskZFeKs2iAelPCCiPrB3We+vWPR1x59LT80hZcwBOgfIm4gK6vsQIF8zT5R
onoaW1JnRjQSe6TWFG1mAeDuoO6bXOKvhSPg5Ds758g4nHmMFodi0jZMMumXcvMQppkBVGlqJytr
PNzBHtozRA5+MqaP+DT7DYtpFnbM6DhX00Ll80veZ4cG047Lmauw8o2ZWXxuv0ZKnRY8qVuCivuK
6wT9202VOIdJ69tjN8M7QvXx50Csyv8UjbAOza0T4CCJmTMRiWsStnSUWSQ3tOXDsMyP0CvawOxV
vHDCdRt6lK8BqVdmuHdF/8ftO45X8UCgPcYwrn3q0h32GmfSYG6ZsunDRSAX3eb2Zayy7GjTMW5m
7a4Y0Xpo9kuYF48lwgXeklO09inLDQh4+EW0g213Awad1KwP3iXykCyN0tRpsF5Yu9bTtU/KeUM1
YoHf9GT5+W0Z0geKdiNsK+VL0vFMG1MgmEVreR1ZuGW8uuh3RjvWu2biiNn58bB2LTWzRe7j+m+u
XeEWKXkODktBbMT9KCd93Un/Y1BNwqTw12k3eIG5GGfJxVG0GPlMVSMU6nTUds1j09AmScKEBszC
ejLNUHtMeNyeJmt8j3xuczZP3IHxaSf8l0gRfA38SOAxOYiM8TO0eDzVdjBJ793RB6pMTfNJSHmX
mnnXRPVQ9iqtYFMoKvqzLKyb1oh2j1Rpr/Nb4BO2dx39ZeLyvern8MzPkSqXiBxJ6K6zTFWEOE9O
xcgjR/w3+LxdEyh0J+oeqQpVJyFmccno8h7RSc27NZNMn7Wvr224acpNyYuNBHAxvs38TZJ/oj3x
KowvS8Fl3a4e67ZAXmt6+qaIh6Nhus7GZl9KPAz5BmVa5zI36IEeKdPqK1ucWYxrG8+kddhywjWz
BUT0cX/7d/bOZEdyI93Sr9Lo9aXAeVj0XfjsHuHhMU8bIiIykjTONCNpJJ++P6qEWymhW12168UF
BCmFjMEn0szOf8534DvcusBkAEyqG/qGQm+dVFiEDBzsN5ynzpmZ9aewihFhCmINoozXeDkDfMzX
6EowyVum8k5xsirZ7jEwUnhB36ZOs+s0ag+ERNRaG+wRdfhcCByZMo6B0/rdNU5n0PmUj3A/WJo6
cATnNMJT17nuA0SGxEYBhBEBo6rGXJeWJi5yDz8/lb4zHjvKuXcqK576LK8P4Gd5G/wGbyWaKbCy
R+ZCZC3yyFvhHB42s02ppyOOwFzMlSq56orMJuZSaDz3J1DMxw6m84j6sKKgyT8qlOycYTTGZG86
mbg2fFiUeYBBYLC7SyXBSZaMnTZtWEA0RfpBg8Qbcm56l98L+Y56yoy9ZqC6ParFitHdIez12wJH
vNLspSOzqe5I+DLxwDpILHCnR0idnrsURDClneN+ExjunTHnm75jIAHJDvAM5GZKTBkW6YL9Z5i5
/VaNJk2vWc31kPsHyYwfK3+3LS1sziO/urKwokwgD2du/WAmoeDPY8TxKsUM69Gvp/AhMm7Id7k1
PMIJ/SE4uF2HEpeDMR1DRe+LYhezdaTesTUnTlVKsgDTV8C9ceLYMPXGcUwVIzYiUKiW3CEHWv9E
gYGuzjj70JBa0juL3WrVZKkCx/pCzdtnAWZjl+ezu7abOtmD1PoJW0JwYRIvy1uIj9TrLsEsWZ8n
CMlNU3vP5DXB1UIFQzKpb2zlwJ+sM1pSPDOi1Q84gkQNe8C8uaHNY9cgcB4NmJjrIQBaxNTiIivu
z90QK8i7GOFEF92ybz2PRGkwre9Ny3qBU+hvrao8pUtJTuiRMOi6iJ1NdQF7+mXUvMuG7xyqIHth
L7nk7KYVAZP0oLNoSxlXvmKxQ1Fr1wWx/k0eeoRtXUYXZBYxbj7aAYPODMLWQRjG6+++k4tZ+Zob
HDNAfZBn6zkvY/RydiaRbNeqiTW1GPUN4jmfxhzurl3RG8PYIfUf+r78PW51WchH1Lj0KMCVZuPh
3eHmfHdNe9Nnejdy7uXIXB0bRhEri8jZ2jTEldWn2ylc4GmTuZpU8A3H6cT4Sq9CFhjsGRSPhJ9h
m5Hm5gMzGO6nV84f7Wjc2WH3rh0Ugh7hidSX1BuNlWga0hsruqeowAHzwUKMHfLdJSEsrGZ8Q77Z
yOUo3LiB+5int2Upc+J4jjyFODkPuSPTTcNU895v4jsx8JyYnXg3ksbUJa6zDfP5yWE3dGiS5WUc
yal5tNVfuRwjVvZARJPglHFvYO7IC26pbOWOTGLCY6CguVWOPmMhGc+//wmFdDz3sns3sKwf/vmX
iT0Q2tYqBAnUBTeE7EISfAamofnbZ9sLy6ku93HvsH8du+ROpgPWE1u3N6WenX0VvHpeN1x1nOJ2
44zQaKksO9Y1hyP6VPv7hEzGfRwnBzvLIKEmj1oE3bmatwN1tDtw+Dh60io3DyFZq5XdDZimMN0S
drgCaJldooJwkBEAbafjwkZ84uocoUUzRs5sQh/YaJMBxdNJRxPtk52HGtKDWyrMSa5OL6F9cCrD
vowqS65F3p27urUvBM+vGz3h5Uy8z27W0a43+12g6dyNAYQPgNrjyEk3NgPlaiaO3zF97XHQrbU1
bElAkGAIvC1Czbmuq5uqzuDUwjH0pMMNcoAJkFrVcYCguLJ16d+myfyU6cK5qY0ouwOIdW6Y9rjD
aBNiY47Fm4CIwbyIt6L7ZCZ4NCqf5EHxnhUu+eERBE3vlfTKI8WqMiWNzGx9wfcHq7zoHyCpvBpM
acI5L3hlUKOzbPpqFTt3rymfpnbrGTQ3DgJK4qhD80jJIACpDl5BY54yA2wEZGp6oYhrRjLde3Rr
sjwFR6vvm1XVY5xHO4ByGNykmkUke57pRFh5DgVFgzlQ7cUROm2wOCaYMlV35TkK1Wow6MIcH5vG
cUg3uCRyM+smjPqnzMIq6Wh3ODBSxRzRpLhwdTXfSjzKCCQ3dJwCapymbJ+Z/Wuq8/s2H9SeKds5
JnB/6MHarKZGs6km2Bx/wOSOd/i4CRR2c7VpE2Fv6L16DJy5uWpAY4TZQ6KtEfs66r/fWzWna6fY
J7rfkcF77MrhIfc6xb6R9HA1MM9Mei7KkNfc0A1TA8gg8PUcWJZk4XA+GjVYWQ9mVOAymBDX7FPj
yxgEw9pBP9qVCUNgg7JDVX8MaVvcV5w8hwBzFb4u+inNy4jraG35mOKdgFJUDzFslxU3pBfYYxZU
gM9xwlpsPDP95/BGdRSBSbkhywiItLryqE82DcQ0+mGhi3n7hmP/yvcGQaiwXhpU520J/48K0R4c
QaboAKm+RLQAOlDPJkKhuKloMrFZ921jaQxJCrWzBLaKodx69GSsELv1vtOzWnsWrd9N6nKwQjZa
2aVG4euhKAUR6m6Xpsc2xz9hjv42yC11/fu/lJyafU6L9jqRNFzUgklX3Tp3sFOG0yzUke2/Qofl
eAsNZCujBEZKna1tQRTOLuTZV++5EzefSRATHJQ37Si9ta76VwwE+bLV3PWR9zKNPA7LyT87yyDk
wmF/W0S5u1Mi7896eBMJKkgXTaRRNBgliT1U0SQb5jSqaalRPdRJ+aV38vE21GHeEQ4ZViEnZXJY
5wnT2wPZ9J8BhMEMVXoVObm/N12suiL4VG237IRMtauuag5fPsirFdVn/Y5UBndpwZxKzdXap11q
ZcqBi18kO9WxDXPSs4WQTQOxrdfwVdhFRHxGsvkerMy8xXW7M6PY2dYZvp42x8TWC1rwSpfjYFvz
vxM044SrYZMv+FA7ZGtdVq295TaMIuShCYxMuHK3fjdd863Hg4jFpv2K6uhudkdjCbk86DTG09In
L0YDUX2pH+Zlpd2ZStfIA4CdGyFlj3odNryDrtfPDwLKI9qga1JrACGcqAnrFqLM0bSele6gMVvz
jwCvJaZvmCml5d0oWTzkfoBSD/51Kirw8gx1MeKjxI/ObUbaVcvgdbZfLVd8En7iWTZQjivmNitb
RjdBxviAsUC8yZXak/U62w0rjDvUFKdUYHEi+RIyDokEytglTfWrPzOdqEV6naXgvqI5AhcQffcc
51amkHSDpc958B4GIee2yn8fqhTfvTC3uWvsuEvCHjWsBjl5O/RUTmJxGV37uuqKDSG3PRUAZ+Gm
L7GBcit7HmThwbwVhGdWnoYPrLE0Jd1Mi2ih32t0mlWtLqGDjFXK255ca+w7QMWYBmAmssv5xhME
D3p+vFLu0mGRrU0pz0mLhbdBROWEcABSuVEMZcG9iZNIjIPtIyoNhgNzvH32oycf12TPkaLHEekM
Myu3KTYEph6LNN33AWZ+xwwWsoJ5rBIFltB7KebwqlDgZ2roqWYv1/Q8ina+r3VISvwUA2+B6uCD
aeUoBElUvtm+9ULEEfaAFeqNcNqNrbDNBGbyLizYzhEtIvUGZXVTJTnJAaO9AvLAJbKp8XJutdkd
SfXgag6TTxHodWU01HaP6iYar4vCV9vZRBQdQuMxo32PCdIirkwZXzgCf+vjg8yCfYZdWQTjWeAj
YfIWs99yvjr7vijLc2c1142bsoG8hPz81JF7qzBTFkJnmytqbXx5Y+MTSqfyWASiIsQLIcagSrvu
LWZ/6J5Rxm8OIUfzmcFvkxoxvo3iGAgrh9pZvDURBRBOTKpow6533aNvsqRwWTsMuMF0eM+kN+h4
/XBMKgMijQc2xu/K+ZbDQ2Cei2WeWcOAw0uRMOSyOBqbBzVznmZNpB3P3+Ux+pdJgCPLhsuQtbc6
SJ/AaaMeM5hxtbFRTXlndw2JzoTeTRAAENaAJjL5xOMCTN9NGBQJ8GddQtkIuwYDisfUhfvQri9N
DwsKn967aIeMEldKR+YeL33hjvLasEjSukpe+YFzxdyleux5NPspITg8d9aWprD+NHrsnkYyeUdl
intu+UyCpP9c1eF8cugqyEQEANl3PktH2DvRuU/cItqTYGrVZD2PugIZHXjFecb6sWaZWqaWOjEf
gSZe3DHhgCU4+ZcHeC9QiHp4eaFbXc0WE8p+3CUlG9IpGT9lODJnKGdrUzZtxX5lE6eQRDO1NmKy
96Zd2fsE68taqePovzjhmBycUdc0HQ7ojkKjMxTtk/JDsW8GK3/qUvO9UqwNrcIyF5oDZoRAiYPp
hI91AizDEuKUQ1DGo0Cyoq/gsEyEktc2jv0NmclpNUTyxh2/a1zkD1bJVLPx5xO1TdDxRt8nxkJX
aBgi5XrYJ7PZPHdLoj9iuDHRBQOCg/JvYTPPxMXWg3VZp/UFy1O3582yP0OXuFVrmrdRAhmviyHC
V/IiOfddgdIVpkRdIGs6Na3Y1TZncEIVLfbCYanYnOSVWZ10NsjrgoEE0iLE8jnZcTA29iQJHhlV
G7d91hz9WoLCpUwEt54gDZBZt2WEG9XhVWmm5LPJC24xoHdbNXfnQGyCPs72Qd09WEtIQiYcDhtG
7lk+YuqOsKVIitQRHxoSi/lcXFNcxcbA74oTMqup2WS7lQphPnPdGZalTtngajQ20GCBGwHWgZUc
VT+zsjxZZIa5NsXnmIZf4PGPNaoXI976wTOHPfyYtTsQEi6JZsCRDc8tae0msnd4IzgzJRhfTOuo
WZAYWj9JHxmpua6Wc78kXO9fDeb8SebgmcTPCFwNCfze8PAV4BLwbsYUYZW2jnUg+rVE89q5IAQ3
Tpoc+/ZFOxj48kC3mzgI7mVe7393p47CNWlaR1V1RfEBTfboWuqcdCV41WGi4SS0v+1m9rZ1ExRb
3xJML2g+PQ45pE4xUlbVURsMpXpfj5Fzqc3iHI4dth6beYIX8MEj+ZPse7cASZHJn1PecCJNS1rN
HAx4mYcnqD0Yoi/2vudRJGBKigCdz6aYgoPHAXLlp+CwFX6Gp6V9h8lEue6cKXlNhuHFU0xc+3y8
DzIBZiESe4a4bL29GOWDXpm9YGNdB054qyj7XTfIwcc64P1kXlDk9vyAP40zpN/8KMHUHAzo24Zc
dJeOJTSjKey/vfe/O/j/H957y7RsO3DNv/Pfb76JwP3qv//nN/0XoxGv3+KwD328+L877f9gNPq/
hZbrRBAcI9sJ7RB3flXLLv1f/9MOfwvDYHHuW7/DG23vnx788DdkF77L9HHO8xPtf8uDb/6V0Wii
3tqR61q+42LCD3m2zdfHvWDHAm3yP0TFeZbHB+qJcFw0kF7Mog8NARmqYdyc3fGp9OSDWjBm8wI0
yxa0WdxzeMooStly638cRpru8TUZO7lA0ThgUp+8gNLiGGQaFrbbicZeNnK9etJx9q2bQD1ZQj6G
9FZwuSa3KvOw2eQKhlF/b0vJbgJdxwrHTT/eab9iBlP4jOHj4twU1TW+Eyb5DnRAmdCIEtQX2lqm
u5Qe5RVHzqwdostQ1vnGanVwEy5ip7WEfRQ6sFokgcnZGIztW5i9m8pVwXFQ3idBNnXD5+GpY7v6
qajcTttNa6kX4KrtnlCOs50h3outnWF8neLxZkxwSKbqjeSFe22z48kFuNiBE3ddDOStGJSF/QtH
RfzADtwG9pXT1sTPlkJnteVXFbGWplG/8QdnUwVtfQnLt8z3IQsZztrSSb0CloGAx3krbi3axZvu
2oRIxNhG8gxSZ1fU42uQPw7DdBwbAEujn3zYgU5R10kORwwj2k9GuQCLDNmvSslOY1j4ZUVKzFkt
TLMMuBkVUlAPNZvThJPSWscXsZDQbJZisbDRooWSRiXdtly4aah1xBB6hvPYzHzCipcxdbqrodQP
XQp32ZPRJaTRaGVxOr4aGfKsWxGzAUn6U2G77irr7XJvmZOzC52pwm3PUhxXvVqF2NVwtOf5dWaO
/TX93zfMu4BnLZS4aeHFWR3kOIPz4ZZYAkQejFUnKglvE1k+m8J79DlSUajiql0SXQgJfyeYQeio
0ubZTjk4R4k6BsxhX8ionmxH+qcJEMQGra7bhb54GS0G8wDwsEvFL5Hm3YCMly6MvBbCIO+IPCGW
Vdt+IelxZamrbqHrlSwb7uLy7mdMG3LwzuXC4gO4kDO7gM/Hxu7eWYh98F2euoXhx2i82DcL18/t
+z1BaBdaE8y/caH/MZK9Q0nC8A8XcFwIgf99S/9XbulcidGvr9S/E9j626jXv5bmAonrmJgHuN/T
PmXbjsPt+P8e7rr++PGRp7+uLv/HH/BH2Mv8zbFDoL9Mrl2HtYOw1R8Ljf2b51jmEtxy+cOymPyx
zjjBb2bAIhSES9rrH9+jGJyxBDk2CbEgdFlinMghnxX8O+sMbOElywXTLamrhVts2PwW17UZeP15
gXELioUsgjiHQgflrufR001RFc6FkjQwAS0LExwI1ejbgDo0pIHcukwmaerOm8VXwwx4V/QNtiA4
ING4llU4ITlYpbrGAVz+aLh/gc1zx+pA5nPAvI+/8dvMcVWVTabuiMq6NKhlJVN7aO014l6TJIZc
l5C69pnscABYniMcDMdlRV9BW3v9vbI95wRiDx4X3R+HWRaM0n0dFVswC8lVnmvze0qFOrROMbg3
Gg1m6QVwsitDzNDoS+ZH3ZqqpjHapSM3lC2alaIYqLGy9oSH1L8PKggY69RjuzaWcXlAoqRPLTWN
HPUDTZ0Wd3dxP4O2Sy5RpZvrwEtySDUzwdEI5XCJi8pMbEqQPSBR8y64x5JL0NXLnOErw8N+iuiQ
PBVl2j81CbzBNhT2Q+nE5qPryvbOCKrkdo5myLS2CVFRB9huoTftB7patr5AGD0ELAo/p9prYV/G
Db4tepR2A/JJz6i1T7/MvrCSvRl3hb0rbB8eZpnr+aphyvWzCiNyw4CcNl6dw2MUmtA/syGj/cJi
YL6WydLnUmsyNJRwR/Nz6WbJUyMtviqJZH7H0xd3Ug/tmzYEJ0KBInKcOEyyyUgG/ZRONE6pUVM+
EQFEw+cZmE9hT2PEKvI5PW51a3evU5z695ml2z32ApAM4KOYrLTj1Wgm6rZIQ/Rh7aHvwzy2jGf2
zx2cjlQSC5dNt/ftstqWGFAnHBMmQWxf1eItgin9ltazHRBpyhqEmzRcW70TvyRlPD5CJIFmqNyO
cEbYGSFwI/hSdSN9tQ7agQXYq/KJshyrjLwbv+UMgim8jdfdlFUYF3KJXU344M6u9BxwIi+ntsZK
RvzR2ZVUjn3DdKI/M04DkJtDmXnN3m9tst1GRD37Cu9v8z5j9LrCSKMOfgmiHY8xq9tK2TbeKzTB
Uh8C5ovB2nCi2ICem7g+OZ2eR8vpPcroyMEgthp5PbNNEznkmErlxD9F1gTTSQK//Najam7mQswU
QKPx+OcW0z6AuJ7xwAHBcXzC1u7w+ZrA3qi86b8LQ0146lMxvPQRQI2VVcBtWwcNC+AhxSpi4NZP
kxvLQOhFK+yj98GPS+s6Ixv5Qaty9OCOsXcc6AUhkyMIklXgxuacIrvWJrtjFSB5B6eBfw1BEcS+
mQb7wZst3MaBvqoKpKJQDmJVCZxyHIm/UNHvqrKl0oQVHh+TT40KNdjLZu0c2laypbb+gycDB3Ci
sv6HEVvE6EyE5rYREHtbOA2uySwWqhIbK6u4dSq7wTvpLladYDjXzpC+J4Hd7evSe9O9pvVFatoR
Sk1ZeDEM66JRZBGiFsVV9VTlDgMobOrqVlbXovia+bgrDIo6DJhE8HSa65zgwFJpZa9cq74kTZZv
21K/MQEFv5E27q4WWFwnewQv3bhXo5zPXaEPYZpzVh/gnQz+oBivj/l3YsTldZrLfbpcoygzmKsn
rEe94cAwwTygiV9el7kFKEoa5YY9362Ds5RRS3exhZqvVBwRoKi8EGxC7dX7Gm7yWVk0nrEeNKu0
0/pY+i32LVKLWy09emg8DdbQia2NnPHw1nbpokdNvblNSu9nr+Yn6TSScpzxelDuhaTyxutdYJvY
EP0pZ2cZ3mqBmb/q9kY1fI9ZE0OPCLBz0A48hXfBRBlfh4442s2rjNIfdJLe+DQ2TCFkqBFbxaiA
Dsbp4xAZ3B0YxBTZK2bPXex1TOgo0dlRy/sKwf48hBACPC6gLhzvLLSfemoOVsdOTQPbEQfshFv0
xYjYDl6CCo0eqXXfttxcQwKteO3aNnrVU7kDsvhOzcYh5XLE3SqfnTA9uxHkk4bhkI8h0TjRqwsa
/Sqs8kOSCKJe97H/3FBW1I/hXuSQewN850Qdf1jU/PntxkM2WDV9d8J6udJRu6m0cfICh3ZkzYd0
CFlfXevKoy6mgArHYBkqlqwZdKbR+xZc9ZFn7gWQ3Cg3uwD62wKBY8+7JBDuUnVTTlcJjSYGLZ8M
GbEDX/IofG1BlOEoerepU0WqM7BD49m6Z4m+q2V1L3V7IESLiSNaUPVajJsikNQ4LUaUFAqzldCd
PbtMyar+Z5nljxY27dF7LwJo4+QfaV52obBrdu0rs7OsC04TtPOG51fOA0eCMhj2UVkH2x7sNsGC
uF7CmAWudfxMfYeiS9YRbJpX4+mVubmNFRghEcbOWURT8eWnZEbiHIZKCIJ7HbcZQHwXl1asi2Qj
/ITUj2n84L6DIoQThFoUDrG8e59Eoaa9PfZbUH24F3LdNK8qi3nfejeio7BzVf9hd5S5mmVnnPsg
TaCGenm6mlB33lUjx8+Z4Mw9htNg7/HanAoVg/lyq/ZliGyGQIYTD8ek7qvXGkPqNnAWOqBmMI3F
lolF1DGOcEJLMNLOrOTKtwYl2ASF2XuGMnZVMHSGsYpz96VKy+zRyueMJ4ChX2KcqTHHDDbR2LVw
ZjgrruzsAqPdkMpDoCTRY5lipTJzv/3ql5AoUctev2Y5NTFHx7TA6rNkzNi7KY/F8JSWiPZU5Olv
+OH1Z+E5Psj63seIxd6P5PIg1YtVu80r5azowxVNkD802XSxI1Ao74HDuxJgyGS8zlES9/hNWM6s
gPpLlVlZDkDO6cRdankplV7NiAEvzSaoHPhZWbhqqijvE2yZ01NWmlOwk+aknEvTNpJ0ROW9YXso
cDbLXLDHqYpzWufqbUyT9Gdrl805jKP6vp9BOmV+yZjaphV1FRR5SPIVi+u6SPiQxZPVUAxEGfjB
ZbCTbIwsCrAYZLZUazmVLe3EQZS3hyysxW6McMLrpnUWw0o4MZ3pGks8uE3f7IVbJLuxlvzOwk6e
7bpzDmbjwPaUoFkhyvvfE7e3n85ImRGdywVRvtBRlCZiAqOBKdNPRB8SMMXuAEfRBUbHyGzw9L63
LQ/kn2lbuPtVSXaLfglvF+O9YlQ6Asgm04hLdu46BwMdw4E7R/n2S0gega0E3RCAEcpU3IouK9Ds
BVS5waWuofHxvcIL5OKo5t78GeW0IaOpMtRrtAUszE4PbZXG+7zvp/epSb37KJE46/kswXBxg/hV
JMxhGTUnTI0Tn/rkuYUz7rpufisHQKLEBeOPtDaqe0cIKTdaZNz6E/zeuF0HcT+hadQb14iNb2tM
gKC7oUUscWRUHa3ENDgXiQv30rlD8+aPbJ/XiZ0355k34qpP+4UHUQzVpRLKvlOQ+Zkk28nw4HtT
8uCWRXivQ1hGDcFQ3lRLqFuzKMaDUYTIWEZaVjTHU9gA9q7hJqa76Q4Gp9iDsJmvga2nr1bHp3AF
EbR/n7oeXabvU4qOIv/LEh2T45Hx8fdAee2eMXZ019pKfY3wbW+pC6V+11KcBfIZmirlatZ+tKbh
nPieeIhqP91N9iyfZs8O3svZyaY1KdjxyQdaLhHVyuQ7Ttv0UsaGc531DUgEMvqQ/Vhi+Qx2ODOo
/uzfBnfiRjK04YPhOgO0MjNO3spmcrlgG5qTDeIZ70bZimFVGxjGmigjpgDE/wJMtt40OQ6QIvQU
d2zh+TdBoqbPiGKJehV6DsQATFZENgBLdY/RpFF/MirhMwB8QMGxUUzTXYgLaRdMnn6eXXSjoK3K
j8j2I7Y5YzHe9/Wsnz2nCu5j2THJtsny7Bnt6GsrSRDqApxdd0I6jBx6RY4STb23sFrUCPfYX1Mp
TvCV+3rfd1LGx2GKkmlTGiFe7g5fz2Nu9P1DnsyYanGescNhoMzYCofJAO8NUQsfbdw9CPJAyJLu
qLrNoDHvrMPZxNLc261Pyy8OhzfdCSj63RDRE2m68XgSYFaowev89Kisikl9bYvuI2EDjFXfC637
fAha9Lawp2SzpCL4koTcnVws7/failxiq5a+tx2h+DTRUOzmDuVswsImulKeomCNDVNF5CJMqBDp
2P09lERXkg+vMTQyp8FB/hZ+5RDv9LAkUwqbWr48d+E887EPiTXQ0Dac2a6xT8om2M9sAxm8O5VS
M0XYmlhumofip+7x32ymZIifevKNnxL5+3vg27rDKAVyrmQkwj2/nWo6ZwjvbeFrFrTINuk1Jozp
yWh96V3HrR6XUCG16phszbNTh8x9FtYwltwYb5bvq/gj4nx2b1YImcxA04hgNqehYjs2dCggTkKd
ikIxzISceEKreWjrHTLDwmWjhyUBKGHWH07UNja816TY5nY6PfUF9AUndskJVbDvWMYaiVOLj4S9
jss2vQUbmm8rtjHxZvJVQGgVABK+WzV5zJqTTqbXAI1IR7KS8jAsNqIkJGpQvDJsQeYWwr7PaVXG
yi2sAhGwGMdb5nYaUAVueUjtefMxJRKnqd/HpyiX0Q6HhkEOLgXoUdQ2HymORe7zUEu+nt1bekvT
pWtsYqNkCG9Bk3gccJ9xkk8dvA02oom97xx+Ws0n72sq8OGz2lsJYDlNNAaLU3SVcULbWm4X/nBn
3V6b0DvXYyvrj3Im4GXmoPs5gjnTS4Vwv0uqzl0AxuYr6Zx85wmv30tyBQksdnKoxKSm8RwNLUck
yBhU7OX9vU/UDp5/Mp2lY4MYA0AsyNO43k1g4vO10GrYKhRZcJVUFm5eFVaHkZPk3hT8NbITUy+V
y3fe5fhjDDNyfGkh3F3Um/opUXVwl8yWGungMZIFuRMo7u/x7ZR21psI+vk2trqSRIFDOkKFobxF
8oC47Tf5FUWezglzgY3FIBDevs5N+6WVM3fvxG9wF7Zlzz63NdyLOeDVIxszkb2zhnDahXlPzp9L
HU+twhwRjZk659bcLDdXb2vDRgQdbrln/AzppphCEuiJMxdHoefsxe/y/rtO0nDH3se/9f3RfWA5
cnaz4U2PtcIlof1agXHI/OGxNZqEg31o20cbPj9IfUvEbz5F4q8kpImvR4ngku+HSKyKyixvKlbT
EwE3/3bgMIUfJAwxmzu+mZ89IHOcJFJCIfgvaFFh/nuRBVDRjWeWBkfUPjjSGTkBHOyz7sFJquQ5
zQx9iYzE+/LNqbvtemH9bBVeHWxPHCOCAYcr72HrbA3tWi+NDc0FM4oJvdejoeXolswhHUx9d56f
dceigpoes2nDN2jAN8pxjjmzOxPIxn8ViwUDzY7IO4O1HW/mmldmJVl5Ug7LdnQrzK54iO0ifOzS
HioQPcKEbppU+zQtZQ1mE3vEEMr0ep0XuiemDjuIVI47ZLe1a/8MAklxBsTvJNoEdLYcJncMnvPe
lTSO5mHF7N/Vzz7LY7cJnTZYJquV956747T+j1liHPBsaMDoHOlmsBIM7RSdz3jfR5tzr6jUUyvB
RW2sgBjo+ldh+fYf0icQsV/JY3/53/98rEv++TN37M/f8Z9n8SVrVf/s/vpVf2KX/f8BK7OCyA//
XtDOVfrxQ39/N7+q2n983x8DU/c3xq6RazLgdAMgfwjJ/6VjmyY6tumGXujAwUDh/kPItqzfCLhF
EaV1rgO2zOVh/CFkhzDLLPL8ThAxj3ER3/8dIduhHe8XGdsnlcu8NghMSniJyVjR8ve/zEs5Tcap
dCp34+vyBHkdy3RYXCelfO8Ujhs3MDdg5HFByZ4y5qRfe4H5nMa+eU1b0Kujs7e+kTcw4ac91dHI
pZCr1l3b3WYcLtY8FYwf9QTmmHQRfe7g/FhpsUx5d2aUv2qv3kTDdHIipJ8Kyudag/exdXb55W35
47P5P6gRua1F1THoBf/212cZOo7lYcKB8xa6f3mWGc0R3TzV7oY6NNIePf6pn5Vsbk0/+MdlwKce
ct6/8Jt4ny1m48y5l1G3Gy3z6V9eT5OHQBttCVO2o/XBfBk9+zKRA+9ksP375+Quk4Z/TiAC13dx
3VjLf5jDu/4yB/n1V004okqKa4xNViQFYfwOf1Y9H0uj2HS0IwAcsSjFROrA25NvtIRXw72/2mkH
33PSpjD0dXeYOcO5Injjix6rqjz3OcGnaajv/Tk6JYa+qv3gAx8+ANVo3dcm9/gqdTZSZV9j1VId
m8iVPcKK5+1B13V6dXS4AZMxz8etawpNs+9Ep/v8RrznnZvW0umOs/nvXwzrr+g9XgUct6bHRMbz
PQof//xixF6QDnDIo00dhuRGGcEkLYBN9aNZvD11vI/q16b0PwxsoDba+iho1SOS8aMw0u+/fyz2
4jH48xsTWGQVHdYR12YS9ZfHMqXjmJSJl24paieh7RTkbBqJMM09eT1axRewziuyK3tlmcAtzHrn
DYgAiLxklCP7zunlQzayS/FazErBx5wl7+WESFZ49//mQ6UmPnS4IBjiBYHHTeXPL1uVheH/pu48
luRWsmz7Lz1HmTuUA4OehBYpIrWYwFJCa42v7wXWfVXJvGzy9bM36QnLyq6RgUAA7sfP2XttLYYh
tg5M7yn2QZjDjLkNXHTELrCBoglva8KAItfeTcQ6hKW41wIG9q1JsTMEtDuJp5HTQjUSlyRWaiRU
t31RmYvfX+jffl8u1LUQldicoV1gjYw9vz7sll8qOwyVturC5Ca0pbU1jOqVsvyyt0hE8+pZpO5f
EmPwaev+e1xNzx0Y5BGKaItG8/dX811k8u1ivotMhF3IJJmttB7VxVCIRYwwGy0nqlV9W//x48z5
Tf76QM2fZwueJpPfSiG4//nLK8OLnSlR7spoSM1sfbKenKZiyt/zXJg3ElEA+KEU2kROxFqlNHmI
0zw9jyKvnomICVbp7NGj4EDquElJfprCJD7qAUa11sMn6lnhVeGUz87kfzQEFWjGdBaWM7nJBw8H
IuamoFGMnE1fOD0xnDzOq95vj47LXIWwGNJWcgK8kDWna4PDfOHW9a5x4OgxapsW5exLLVC+zT4C
dGPT6fe/xy/vj85EmG1MonD69nCMBnyPvOH3mMilnjBRBuaTmUSb33/KjzXk559BsYmzWTJGZl+2
vu0i1sRIKiMLfQ1x7ugTzrCYyu7edIp6SXpCS374eCigrUdDf2OW0x4i17UBG2f2NC8wtj9XnkMD
t37nSL7IAJURWXAckuZhyJPt76/V+r4GKfvna53Xy6/7ELEHPpxh4JWTDda739QxcSEiSh89Nm/e
8g4OWMHciLQkLm7EazkkIZDqiaiYvJ+0C5t5z3oYSmMXT7mLtnTKdpHexzsrc7yt7Ea8CBCuVtif
4vu2B2dSlM2FXaOWLK1LeoNUvg3xsFoUPDNlBYIuOmaS05gg/jFRvfSz/xCQCA0Jgy0LA9CCgfXD
0EQvzHyoByIf01rq+3vYfff6BJZhGoLuE25gshw8n9lGW/rHzM6nDd7++9/fwZ9LBkWpRl1kzXo2
9nEUb/MN/nID4cA3ZWJih/WgUbvEwxX8zE6VHVPYrb//KPn39eRHUYJCTid2BVHdz581RKJsa5x8
q06fjIOOph3zSoMMx9aGpwBgIES8dFk2YmsJghyJg1o36Mxg2vn12jKMszDnrXQnuUtxmp2kO/7h
0f/7C6aQYPA2Q9DlDfteJYL1y8PaRZFM1+xYAVl2y1MVvf3+Nvzq/XIEhF5cBlJJXX27DZUew0HA
NbyO6Fj7kYfMjESGBXEQ8Yox1pbMASLgauQMqoJOntBUTEoL49x4ZTGJo31iLpWZETo8wRsq6e9w
ujZ9IilJGU8wNi7I+jb/9ONRv39bnJVjOya7J8+JLt1vi09cCbZWGyp3E3tHqv09szMm4ZhJqaux
+RNGQ0lNCqI5IgXuVzSwFiMolt/fvPlTflqbmG3raDJthY9aWd/Xps5J6f75OZi1Qt3T+6bYeCRT
OnXzFePb6w7KWEgT8/cfKn/1qTbHG4jM7MvIan5+cF1CN01FKBeEOW+b6sRgUFKa+6wAKdzYLv0B
77GqCwi67q4MzJcIJortomrPVbILtDy/wL4ILsS6anAp8PMy1Kn+cJGzwPXnW4OjguKQMpnfweFN
+/kiB62UudAbLBGQAMMICSdOOi+iJTb1gb3ATsuUrS3usgCDXDsRKooXdtPY3lMFQHIR2ea13nef
URBsyIHa+ND4F1ocnno7hhg+PJQZ87Aif6tGPV5ZWjxd5vyXxjX2TLrHbej0t10rTyMhL5vYqj/G
FBfDaD5JzHn1mG26Kt7kzGcR0DjLzmCq9/tfSf3iBticOwhRsHiz3O+1cRaGDSeWQK3qTt3qqXUF
umxlM0ZY+pzKghh9SeI21bq2ICuYgpxJUUO/8evrpuqv84q4Z5FmsO1iUBF6deY0YDOdVDyq0vZX
qVv3DDWqM79ugMqMLPJl72+qHg+6SuMz5WNjLwTevkj0L7bv3JAM+iT18Fz6xorw873mFh9KQ66e
RohYEaJM7fQeRB2OIr28qNpw1UHEkSK9ZIhxNkTQ45LYQgpqvXRNs9IM7DhRhhOxsc9zLd6WFqGq
YdBpc/WcEFVt6OvBKNelBbTcNzTOpSNrqoztjTHY2kID4apbxVtfzbCtRzXhXW8+/vAj/O0hNKix
eTU5GCKf/b5KtIh+UcQalHA4RyY0+bsuR20FB+av4nTuj/z7CPqt8/Lt//7fNGK2/3ug8coli2o+
Zf330sJt/vK1A/Ovv/GvHowOMh5kARJ0m64O69hfPRjjH7ZlkAEg9VmGTrPl3z0Ya9az22z/CMoV
AkfKvb96MNJEz856L/glfzR7nP9JD0byD/20QM1XJmi/cLCh6GDi/PMChb6ZkWGCuTxSRH054y2h
Tes5sXNISIRIO7RTBE9vaEm+1FHBJha8woeYea3F45ebdvrnfvG1T/J9n//nlXApCCQFt+rbXpb4
BvAMaE8U0XC6qKQ/uwn/3dhDQvr9J5nWvOx+3bH4LMvhfaA3ZljKEt+W5damGDKwYq51KeLlRKuW
LRIfWTK1kF8Q0G2dJDU2baQfpNka+yYxD7Hnd+etiwxgpH/ROMaHp+zgYsif5KCcZR806SUZAOsS
JvJO822y71IlV2II820wOjsJAGQLar2fXYv64ccfRWLsgGzJnRYDuC8hV9qN1+/bzAQxKGq1tqF2
r/woACVUteehY1sE5CGKJ+2emNmYUGa3uKDhTn5ENJp79PnHKWzK16noP4TVL7RMNy9oFwWXEhTY
vhk8Zxdl6U0KxQapZVysGclrC2LNoStH7TMLXbBo3bDeRnHUksTRgO2eglMY2s39SARZj1jKF+G4
SejRXxF9MO37viABa2zzqwTl3gmPeqJF3TEf+6vCrLurdMRTlgVaslZkYcuppj0U2e+FEwZ3LllQ
uKvoBpHwWUtis7I8OGYFU4shHc7JcIH2OygDDDkR0Ey7iGsqwnzvz0VPnCmc/dixltRk5mbQNbEa
NKmuO07yBGWuaUFmh9Eu7/LGTc7YWq/IWov3gpw3GCYkGFq9c/jxx6BbzqGb/0CZCqDDy8XWgJas
VHxRYDdZjwOfX7MP7werIiG8cvut36XgrpsCKXzPKUtGkmY99JHZd2+SNAKyxPFGQVxJFZ4rHVmY
dPKVrN3qsjPGPX4LQsl8TW1LBqnX9ljAOKMpOWhFfopRu7pNLW/SgNLJ7tAYlaMY9mQ3Y+2Ke52U
PinP6KDexQggthERpTyi1ozUD19Vbe+VT0njM2JmAUAaWD6iUSVlyL5VzqgWDZsebDHtdsiyXZ2E
V30QfHZIYMuASPuIXJVNn17FkeEdyPU6EGHw4rYQGrrSvBobtY+LCglRBZJuwAJm+kh/x64+TiuB
Ydr0RLf0w+KxQzvYTXySI3REJw7ceA8hYQ+qIDtSlFQL2OHraBDPXTWhePNfM8CoMGk+iekyIOXc
57Z4LeNlBtZsJuxEGE/VvvDze6Q/lHZejetPncc9BxHK973HpHuj2XwQaXyvTveRyOEt1RFwubFY
eAp0BOQCnROn7gkMq+adNtaPeCuwpw9gexwn3+sBqDzELG7e3wydupj0+ESg13voyYekhgsIFX1Z
I16KCmRmlgYZz8vGbezr5M3wG9rZxVh2K7yhS0OrXua79eMDlM0tk246M+IzpJlLTuFwMW8hw185
o/WGq/vcZ8qdVMO9kP6n6rRbIY0rq40+s4hCqa9PZSyIhpcF7R6RnU0dD2UFAGdyUDIEQKGx1mDa
tvmMbWL3V2aIxsAMXtqckW1mVo96vkQs/akjP+65wbqN0xltQwtYhFzRaIHYdk3UzWHQnFsR7Aul
zp35OdKo3gqLZmLHEDHmEbB8F7kATsk6e9C0Bxlj/DHuolLn9IRCKFTe7byE06N5y98Rd111sXtS
h4DoAwkCmKZ/k48PTMj385ail5WxyJrugrjpFar/GBFg9WiJ6LPznAskkp+xG5512HZDn5sIBfUM
XnqISti9N59zcq0y37t1NBvAHTetRH1puEBfSDBZIEwyFhp0sB3GYaAXuFYXlKrgRi0CAHxhR1ck
d82G4ITjmj9aC8p5fTvlTXtqezpWAQqNwisv5QiCASjDOWO8ooAHWjbWRVF+SNe6tH3jKsbFGw0n
33HuO2r1unJvvUhsI9Dx+uhuCr9kQw3DTxmwrcUpz041OAP2fGttSu0q82xnYRQnGcEgT+2dZxbH
yYExGrplRNPT4UFUw8L3jlR5Fqg9CVhoaflIOBExPBLhK1VmLuab1bT8u1MyXdSkQc93xGj90+B3
z5mtxWtNTx8RMi6NJH4dQWWipTCvamXDZuvip8ZPz7j0g0CaJsv2IApIUbCnWN4WSR++1mLaMtas
+BQIEauiqx7j8ab35W0quE6wbuDkik0Z2q8JoZdp1m3c3n5miPnRYqDypHlbtBb+JJM+r4Xu0sn0
U6e6E11rNIExP9YwP1y844cAOXEl3Nsu4ftkCmQy7lr0mQ7jZG0dN966wWO96LL8nw2Y/9917H87
UPw6qPzfFJE01666oX8pp2ZXz1+GnDnn6T//Y9tGL9VL873i/fG3/lXx0pFgRiRxujhfbZq28w9e
Bokz0nIxS4o5ROn/2DTNf1AHk+RsKypAxlhcxF8Vry7+IVEoMiE0dQSDtDr+JxXv9zKT0pLDKNNG
4dLmkT8OrF96a64edvQJB7VusA5ixJxGePhjoa8iA23+lzvzi5L2ex9PuMwMmJRS9tlYAYxvfbya
Q1nU+5m9Hvsyf9XKId8U4YTsKCadb+vTTPxD61X+6hNt7r1Dx96lYT//96/fLp1ip409SDfoSZEy
p0wfkZ8HKVkLikynVnXqIfLddBsYkSWZVBE4DMvEkNvM7ELgmaZ/lGUHqj2D96vFkCyRlCH/+/2d
+du5Y74188HHsngUlPgRZ/XlQiOlASoZMtSgSnPPOYHZW8dukLfhdkVr14xFsuj7btgqUdVzdQC6
RuPnvPbbNr7LEKodfCJ5Pn9/Wfr3Ud6Py5rjvOinEVPg8BR+vX/KLUURuaONiKowz5s+mUX+eh58
2gjVIJVr7sHI4u4o4lk72kQOowjl7ILBVA/66BMbOgSsz8VeBNoVcuL84LkeyRpd67ARk9n5rpnV
uDf0iNDGXM9fW1/GWxwpxfXvv4n8uxuZO+wo3huOMqbD//78VZxwAmjSGqT1ghk+qwb6ItrgykNC
OOc9uV/qyhYkqCzarK2utbzu34Hf5d6CvHaXUKkyuUn6AGNYvm4w/tNzsSk6Wv9Fc5NwaUZy54vo
Mq/8fThl1VpkxrAhXIQo6l6F51NF09gIplNmBqspSO8i05K3sRHtYG/vtFFhO6rdfk2zjhoQH1cE
7rRhl10SAEtwqe0cqynctN3Rcq8QWj7EDeOuqER4lY/6TVvZR+JYDo6T3oBu2ZDhvPUasWxLa5NL
Wihmu8AcAhnXv83C60YFkGA5pXild0zwPxOLhMA1FI+1hN9thnpK8+jNJ1uCuMQeekeaO2it2WhQ
J93nRXtkLLkRNMoUoVBYa94D+nndFNxGZX2s5+68LolDCNGXwuyjv7UpRF0vE2HcMSd8x02F/t6w
AkzQ8dk0edcNu/ACMay9gP2K8H4EGaQnvXFu4NNpFj6AqJnBbBRHyy5xnEQp7ykaHnFEwIYAPcaU
goTYh4z+h6byvNz/dDjmHVCY4U3UCoY0bPvbGoLqtaZVOFpr6RkpPIc42+RRL86YkG6NFJ65Ur6G
mjZ1hrUiaaLGwZv0n3aZVK9DmXZ32G61d1cwrlGBSUddKyxzYTVputJIJj/lQV7vOqLUH4lZT4yN
X6Tju9v28qbl3HWEYKc9gszyz8Q0VnAjoLQs5BRYawU944jELNo0rS3+9ML84tVnHZq3PzQaFgvA
z+9L4QgYcfOrb5TueI5trPEJjdDMfcEWdtJG2yVPReoUn8l0BQitOkvdaWDwqLTiIDEM3CVdXX0i
o5evv3+Xf7GoO7REHPQFjBk54/98ZQQzQDK2emvd023GOZR/ojfYl6JLVv3g/2Fl/sVtoBmEaogG
E6l630UkeaDb6Lcbaz2CoXz0K7Qj84xz9//wlb58yrfFKXHoxtdGZa1jNOofAtXWGXQpsEKGZaP9
brI/TZHk90Y0948ZkuHONYRD1+3bTeQJjYpCL611Zhn6cXDiBFFi3UaHapyseyc3EX/2UFdXgU53
mdTG7OSSWbL6/ff+1WWAB0ebQ5vLYnIxj+O+7Hu51lsFGQTWWvNR7sGjvtetRsGacVMGuThVWx9H
RGLj7dHTnmj77k9XMHf0vva+0EhTS1nIvpROaKT63vFDKu+MSWSvk8mCLx60JF+QcUYc1pQTGGn0
I2xqThZ21BlXoN1CqgQJGd1tmYj9Ya35XoxZtDLRVLD9o/6iHpy7k1/uBurGuGxtHrHAT+K13aTB
KivoFgWccP/wUd9fIsoMCg5EDDblmLScb79/AHo3US2HdZXY/qFBWrtP5dCfG7XX7rhL7p/uM3vs
tztNTgIrCnUfq6jCUvDtTvd6Y+mp7L114pXjCRE2GRPe0D/ix5zqRRJ6hMT1RrlnKWUcraoWLhvS
iniU3hq/rtpSW5BBog9y4YcQjxrmfZd14BLdSWbIUZLcBkecHvKS5SPaOkzEunXMFHU5akn4psP3
eAgwrywBrjdrOUnz4PkuASYdPTpBrhmGWsdIoVFiTj3vQSm8c4eCi8asio8UY8uTZ5bIR0Pro+nE
+OZqVr/udS9dJpOdbgsNdFmVD7lJcYBS1q2wkUVNaK2HxGJkHBjJBdkOGdroAGDmYHtkX0UlVxJh
EQxJYLuluUX8jRE752lKDmEofblqyPmNl1CU3H0zlU2KgtREIR2TVHiX4/jQOCRKnBVe1KR4EuFp
HUTSV1DP7OFThSPjFjwirlvux6FeidZw6KVSiN6H5HJtenMcz4QVgK5uUfHTL5L3BEcaVx0ZFkTl
eEb7ZsaCrGfHwLlXC/2MgqElXdzDHBwXabQIJdxiN7eci8ghaU0ijTo1DEHfs3qqgbnW/gwxiuML
8uTqXZGAxLe6Wj/UpJg+ZmVBB1mvB2vDtHLEsBV3xBwltMIGXxBOksLqIk6nE2DdaZ4a3ojjXKep
mHG8vwWYke+IPSAEk2xVdFGVdh2rKrxoozKgZawTB1SmCouNXVx4k9au8X2KNd0D+YLZttpbVUjQ
zaQ3K9y11kIrRuN5aFN/iaWlfkT1ALN2nNonujL4G2kPHLpIMSOUMUPGNu9uicbzPu3KLO8Tmplw
f4llYcD50Np9eT6R032jYdJ9qoyyeRtoCuubkawLuJMWfHt44/088wKa3kv1kfUw/RBTYKzye+wd
TR08DVbLsBwKJpQ/z27vqjEZVo7W4UvxMn1Jfysi0rMm092t7J3o6h9I4WhpGXQnTTcYnly8Ysei
zVCGkf+wFjLoNyiixzPLd7I9DE6WG6uOtnHSkOY5eFPEjZv6pUbK+AYhV3DTDa4Dur7TNrHhOJde
XcTr0UPeNBBYi/s3IHkSO+JijkLcZoUxXVa56R9qWnAKk4oKj6UbxPecjrOtmiy5dkl72ARu3y+7
lhSGfPDDtWvBmjJ/fDDWuYe8DLpTaeJyxTwRbSwTat3IdHIF0r2+C3zhH+xgxFA2ecmVqcgo6+16
ONP95rFKovEa+X+wzw0Qcl4XO2sPW8amcNphMWqD/oZYlooYfvSqCXVsIaJuLnQtxYXpcWfsTe7b
5qFhJu0vyjl2BEM1/dEkM+Gq6GK4MMQg4Y2H+nuca97V6HgCxWeFBCZlxZ1x0KXaR5Gfb4J4JCqx
xdQzmRixmiC2Advq4S4JC/eihitx3qWpixu3NerLQA6Yq7uEJJlbmsU1H9cE+g60WXbh42rfNjqB
w0FvTDhmEQND5kmBRQ6lpq1F11rvuaHx/kjg7WZgNWemhy0mr8yXMovEE4Kp9jLWRLXHyKeeAldU
O+mp8N73CCZtPZY4cG59x6wXBjdK12bjDg79LbsIXlypRQcMOopTw+QdhhgJTAgB40wXOXKmXGrJ
cTKIN49xxJ7XHRSmlU03+ZYR9cxUBRuu9NzZEndmXNt+7ByLKhmPo5b6L2LIU+rKIT4gTSsfBwV7
1AU5cA3/iZlAPPMgAz3Cx9iEz2j+J55QgtHDrCAhZSrcfZqY3kXNOOFcx3P1QMKL/2g1VXeR8Gg/
aZA/FmCxOcdJUtBorRn9GWBHc82GwoFNcqirvARQW9lva0cOLPTdtOrGHGylKLZpW4bY+6kTOAT1
3rGTjkYoVgBjMikoDbO8Q70VacQP9AkUkMjvzTcrMbSz2KzAortxeDbJMZWs8jTq+lbotySSZasg
s6qdNjgExZaxsU1TQWe+A1N9ULXoYOspFHz7EXi+QC8cZ08ZxGS+ezK982ORyetr+FZWjEaLc7AV
E4hS8ZBlDlYoTuVwYrVmScKIQTirDwPbSKrsBoqxXJdtEBMFGKrPDsPeLT1hWJ+zU7zsHeYvzLLY
C+NI3OUMsi6apvbvZkIMmhK7ItudVwg7Tt3BTgTwcK8qJa8rOKZnEijeQfMy73wYhvq9tmaOcFcG
AdFsk3/ShGl9GINw3xh2Efg6aET8pV51lJ6jrSo7q9jaLZtGLaSPp3Iwxhdj8EglwMlFl9zW+vPB
cey91IZpg96oW2PSBEbaI3peRIZWHHHLQBXMzOaTtEubQYNTE/QyJkuCJgxvJTGqwPJLqg1OW+eR
o4t37qUmZHJT78WRd4mpSK+Z2dKqZ5MpCggwg4aFajOmPiGYCNlrZObVU2SE2X3nDAhHUNGXFYks
Gr9t41XWTd82xjEWoXYRB3G3EWmfrgtQqt0i8DTrycyyfDPhnoQfkpG6lfrmLWTO7jRVvru1YLuT
NOukfKg7RcaadQC0LPaU6XKIabCtpnCIiKFr9A0zteTQdD6cbz0c4S6mXbT3VdNu0KmjGRa6ggdi
tj2jDJ0zxlnsJGDGrL5kB6u9AxooMjTqTCuvhyFO38yU0VmmtcFnY6ftvfI0z8JbxlAOr58TN+iq
gn6XQzr+rHKI4sAFteEMBx17rWNl5JQVwU3Y4iMtirA6JMwK0CZ3bo/NwGw7LsVxSGRNGLfi6tbb
E58FVZfOV3w9YIXMsWoLY5eKvv+Iy4kQZUFjnm0v32RFoXaAMzL42nEZcUDWh1Vuwho2654fiSju
ap2EY38vqZjXRsFvmFWORgS18uJrsGnVcyH04lLoJt+jafpTmnTxGhd6VG3QLfbvgwC6uWiJ7PyU
NfdwSlr9eTKR2zKmGiDYWGnbE8DKxOja14OCrOtOP1Wp1U0buxqRVZqGOe3dMGk2kSvYEEMzn6Gy
A8Eh2qBS/p0wNR8zFDr3CcKdo5EzYOIlTsLbnMqXeUs3QOqlFP5s8Bg/l6DSThMSzS1VBiYmJoT5
3pqEcT5aFlAAodntLVm2zWcuk3xL7hzfnNruOkod52U0c7IjcCjdmLoxrDFlVx8Jvk2wq506lXWc
fnLM0i/aWNdZN4W34F/x39pB055TPw9uWry2FhumJJGw7ItlASPlTk1Nc1tolTBY1IdyFXuauUo0
cmqDjmSfXpCXCsbSNDdOKFgM+tnwMGbl3sigQwRE2J8lTQiGBVfAVc7INUIBOzkPAfXLedCr+qlI
MGtAjnXe/FZDRay6Acdp4TlgUTqT0Bgi5/fwVZlqEU8XXna1393HJl2TQRvTQw1L5+S0enAaRVVe
yYmdorZHx9+zJs5mxlF8Fo4LbIMI+fDK4Mm6CjRl4qzpyGgh0FQ3CZiIq2wW4mq8Isu6TqunMiJ0
eW1gfYtAo0/CXc1j3rsWocsKEjIG+7FiKKTSlOJVlkYH8MJ0H3rd4TcUPuh2JwYae8QFppOIRGoH
w1dn9mAgEzhHwTY9i8AHmdqjl67WgWzIx7BCE5+XaKJhkyojfRhsgtpBLSMwD4gVfwOj7GUADrNM
bJ2So+7KkxZ1nGPMudtOZ9CBRNlBfHNJ+uJKm8a2PHa6pLzUHa+8pjXgDQNOoLSm0aC5YzUd3BHT
MXEvUo14EmMCNHAjaNqlsOhIH/uiG/wz/l58H2phOS7SLm+cBYJsAuNILtDzOdvU530u5a4p+zmS
ZiI0F0PMgMJEUxD6SeLxUpKJchWfaC14ggAv4DiNBfWwtFV353l1ekH+wnibiKE5FQkRLr0mcM6V
igDGsYFpn3HygjptZ8NZlXvVdccvdeaR6z0uQbRAnRU9qYgpSL4HHRLjZ4DkBzdxGxIP10nrPOCc
KjjL+8Qp1UlSLQD4mdl6JLikuoAhO16U8ThQEYo8P3RWJ8gN8FK1YycVlIVeXlzCzg4uO9conxxR
U8kDk3Veo6iKU4bBZvaQQ3gKGSBnzr7JO/8GCthwOQWcEOthgiLO8uTe1SXCUCzm/p3f8sTRxgrX
wgaQi/p6SiBHjdaLFulylen52ujrYInPdFhTorgbIfMnVU7OQjObYdtbXZMzH0XeYrid+zG0Q7OJ
OcMeWqfxT7EVaxmDREz5C70akt2YTWz7KRj6aoTXS7t4ms6gTuZ3Kre7XUOu8V0OyZLyl23tkyz2
F9XPtF+ztF5tXRXr2kHR0Pd5s8tJSNyN2EJOwD0ItzJbUcPjaJPwOiXNE1Wgb8h6YVYTiQWtO7FY
Dt107qLEe8Wu0b+IWOa7pJy6tR9gCS0x+i/TuvIP+kiUlEuLdpMIz1u6RcRV1WN55pAFd6ZHtvZR
TkYI11uXwy5ktrtRWlNsslSAnmwo3N+apMgJrCY2SFl5+kqnHYeEOdUdq32Ya69JhHlzYTLUcK9F
jy/8OHGLjYXNXIk1APUUQ3CXk3Y5kFek5+3KCbz0wZk5HbFBLsVokgXr5nrGgcpusmsHfICBhooz
0wItMLFxTPNJBtQa7LpJ2fnemlDnT2UCAcGDnZxEqYxHhzrsUFeht4C/wmuEbmgmRF2afv7eudau
xZy4EiODdaPP4XALj1gdZFHlwU9dDkq4dBeBKqgjPHMF2MDF8GSVoC3QyAjgds+Gw8yeA2S1ZivT
tkCKu6UG4GjZJJlGv4+te86KiI2LrIjST5ie08ZrECjxzOu3zaBBAWp9qnmDSApDebA1ad4sfSzv
Bbv6CKZJTwxjheDTpaLuypYMDEWmuU7S+FrnZ59Z18zfgT8RCOQ51XmIM3pX4RjEbhXrRGNL7TJL
ZbGpWXQRBBfBA9HE5DtIi6nQGo42olVbBXvdhEldRGNEBqmjqm0vSYJomRasBjHQMFFEXZpVWt8x
t7A5NYblYyft6FgPAscID9sapgATjdZhXk5QRMBAoSW3gLQRZ46WVcbgbjk24zZIPGAMiT5e9Ian
f1aNKG58v52uNc1X9wxM4ZJV3tSOC1AEiM58aCjNwJfduZ2U7xMyqpXEJ/VQZb5zmdhiuLO0snlG
vgP7CBlhuyxy9v+FxDIgFiG2ryVnHqJHYfH5Swh+zR3atAYgmB9Jb0sIwbhj7MdvMNZlkW6qsO8u
2kzpxyTwSIlDxlX2i3bQeSlci4BVeHvRRZnn3iEBrXIj4sI/SVWqg6y4OsoU3UNHzftzN49YFkWY
kqmaj/jJ/SYyTyZ1OTMiID1nvh+Ia0KvjGWZGc4hH5mL1QWRmouC73QZ6MVJVaZ5m2oNZvLMcFs8
1Z6hv2a9rX942uTf2FOabuumsgEgdq+Ob03HnpyWLUG71pkY3fAaB+FwKpq0gMJUiU0UNJ+aJsk+
pyc+Hqcoh+ARgBIXKG7IAS6AHKT5nHxgRN11hg3rY5xlx35odXsTrBPHtrbBPNXbTnMxeYYJ1xp9
dUsi7L0dutFV0ufFQ6WPHJd6I57nCDkR8hwZR3FoSs/bGnln7Yl1mfvRdXzO9RIu7EG5ibQKYExh
yEti0vstEVUhgYcedvogAikZNZZ9O0gZrxrsqFDw9fApNT3zk8fD4cQOTImasLQBqo1hf2NJ4S7E
QNd20zsZoCqOqyRSu25W7L3SqTd9q3mLEPH0zudosTGnsbwImbs8WxJES5gHNP+UH3erJLRec7ab
m5Qm8itNgtDr8IxJzX8ZSQFUdxAY9XNnYpKSL6cpqgCEZSGlRRnD5ps1kQBTQmymaPym5qNVZYIb
eHAZSb75sS37J6XTNiUVMizUmsqohkrXtavRgeU/r5isVITpqWwzlGb1HrIiPfVMt84LbxhXsWKy
WJlum0IV41jUNQPuGRPLXkuqhhHITRfZxpOWC7vcVDndvpaZy6rgZHmPGJT11dQgDcJAC25dDcGb
Guvs0fJ7/7WCs0XFkZf89INmrNo4NfMFjfCA50jkh9QC3LgAwtnu25zwH7eUpCCZXQ2brPTt/KpB
jUGLmFAz5KOdWDp5AKIl0i36OH5bTIshNMpTgyT/EnFmekw85d1nmAjQ0gHXI4o3yPuV5bfhqQOm
/gwQhTyJyh6HI6AnqDJ5Xpsb3e2iR7A/yCpLpPze0MBTwXkUXFd6kD+WvSs3Zk/jJKQxvWQt+oj0
ZGm4LE90CginHWsyNXKL0CbNpOVgmYF+B9zKQMMb1eKVeOp4R/4QnGcElvEmzecZc0n2CfxKLT7m
bV/YR5aThKPVvFSmte9dGmNQv4Uy7Y+cPL2LsPNxGg4V3I5FSCjndKVpQ47afzDp6dYlMPu93fba
9ciElPFRR3FAOrZsDkHapc/EE033EXxmCs4hevPAcZLbh/7qv6g7k+XIsSzJ/lAjBfOwbAAGm2fj
uIHQ6e6YZ+Bh+Po6xuyWiqra9qZFUixJDw8GSTMD7tOretSHrpjsQjARLhdDwHBCo1neHIc8QGSp
gVT2FZlbOu6a32nEK9gvCslhmugpNVzsMZwCvWDIbWZun4wS1sHivPxC9Llr12msEsyMFK3mG1gi
L0tosnci5/kkGgvcb6PJOQ7rdKLdiAdlT1NZl/hqzMvezmAzuWVF1Yc6p+n7SGjCBRGbP4w4nLyy
7IHqRDIHT9GKwjML6vI8UQKDXjeknYSvKpURzBK0bFbR3NUzS9B+sFAD4QL0r0gp5hUl5pCmdX8I
xyL1OHYnX0aGHcFNR1t/j0tFop/XTksHVl8Xnqts4o1nFxPok57GX6pHbiwZlnXZJtUqXiaxXopJ
pRN+hvbY07hOMpti01ptX+Xc1FY2ewo/k8hgkobg5UcG3HMy9Eve/LjeCtO5iz5F0EIS4JglO6ui
cmY6xRr1mBmkpaiy4uieNfg9iyzmoj9QwYxQblOBAJjbgBx6ZN6WXnG10mDQF6QxRdJm69EydW3V
R+GzZjOJjftCjs+L4ccc6Mu2dyzt9T2Bwno9mGbFVaQ3GLwqdTf11C0D60jUdUvx5wOWbjl4Fbma
dE0XBR1bs5waVGUX+ZCfpqeO2wySfjOEzXGw7QkYoTVHsluJWj1Ids4oMVaN/QVFkTXjIOv5lz6p
iMNVg4bp9w2UwaOzsIxY14zY8BVA+HEXjvLZ1WlMuWg/U/NY2PEWiA5t240MnDBHtZEpL8vnCTqq
ZV2UCWJoKZRwozPy/CFWWd0q1ZJuOUFsKuF6xXgfWku7FJlh3vXakj96bZTedGGlvh6qrS8vprRj
lrH2ZlkxOBUJjIZ8FPF6NtP0JllG+4ZFtQ10u4D7lELO30ayVGx6c1DuTrTYfk2T5coxl/kOP9zg
wJvXvgrY0Os1p/cR+PLAmKfRDZkQcShC79z1MDj3kb4I35FUilvTUPJYO+WbIdHFXuqxXrtOy8VA
SkiiSqUjTpNQ5+3C/ukriyLzVc6KdtN3snOO2uV3ywbOcHVJbc+xLuE6nZrhaWaJFiuYWzp/VYBK
b+aitx/lIil/03a8L5083kqrY/hPJ7WYfSzP1P2UCXrxaFFyus/mSr5EgrIinBPmoqB/yfUepj7j
x7IkxhvmSPOXPGq8AKmQss7ciLGmGLGa0RGkaXu5zqiXT8FYySaitdvOAH0y7HFvAkLDWrW6aUWs
+COvNgAfK78b2xrG29z6SZVOpqsNjYBHy9ffzkNkPWCGiluWdvONaXR4zyqzuxiRyfClxBxs/LyS
J5BRkPSQjzt5nUdxcQGqPK7lpql/CRo/g2bE6kPfShKwaK93I90IPh1hedC0MYfSSTQi42QGEqRD
iNxnpknpC+9hKqajpQukQtSvVYI719VneJS8gWe/NfrZh1E7XDUlUve6o3DxKqIu6GQ8qKYTmb96
JxvpiomfAlSacPvguFxqrKDSZD8n3UxFaj+vEbqL4LlH3tZCjmmZhXPTgEJbO3mbccizDPtLmiXK
wpVB/5jGYrrKyI++3jr4dYxEsa5Gluh/G21w3izHSf7UowxcL2pmc2NxrV/rjZOvZ8W0nmcmfdPZ
UxroSq/ibk4lvOCRvZYEJimuyml9X8IeZ7BSdG9GSa38SGMJRUhUf/2vpZJpVB/LcOWQ1/gk6aCe
GFGZma2FqtTJND9/rAv/rz2x/x9lu1Q46v+wb/wPq+v/7rqv4p9G13//C/92uTrmvzDfq3hZNX7f
/8x12c6/eBkYpL5MTSaq9Y9cl2r9C/spcJ0fax5NIbhv/q/LVYfV41C+QP6YCK0FueMHX/Tfc3f/
+fk/w1R4Gv5rPhYPDw5Qy8AvS4JMx8n13wwPsE5HTIidtlHsuLmgN/ci2fGzUPNM89LR/IzkZfIx
r3Z+PSxiMzdjvKbA5KHXmf1CpTbNb5L8EeUtse9FwjNTaw4ILznZ9vW5X9TilFLN5qhtSI+2kb9O
I62kfU/Zlz6r7qyQn4raaUeJPMUV5bzFb+KAvh1zerSb5GCE00lhqoEqRztpSuBqbXfLQgAHRAop
KIDpIqfcjxnkoTTTFtVXCZ41KEFvpctbsehbFq4exXbJFkdxfqhRtQ4/H1k6zb/QqGxKFLNhV9Pm
ClVCZWCz8u9pvPbmSH3grEsbxpmuL3GdmiaDUmdBrqbNl/2HX2gmvNKw2dtYBi4LIGMD5yZzck25
IIpkDeYdK88r0+20GZUz4H/8ihP89fwyNzPZsYgmsbxX/LoWv0x6BRcD2n15yhcknyEZKTIyWgIe
RqANZeuTJTskkKxrQ/ySuWUGemNx5rC2nc4EGjKJr2o7H3zo8BanZc2zM+fbTNVwXbHNmXra5rRc
qbzYtm+Y7Bl0pr3Vp5epwUIkNeONXbgMBOOC+oaqaI5eXrbHrEZe62mljQ0ahKtqJrzUSfuBOik3
k8WXIpzDHFkZeoE4O8KSjwbLhrK8cqg6NBwNn2PG7BmpdExz9Y12+9ITjBJezVwTVJ18GI3JG+yU
RfFseQ7GSG2yS0axHNjZmrAWr77sierQfjPs/o3TeD2m3UFKh2oVqqCQkSiKYOb5PZHH39Iu3LhF
Hn5nZMydxrqEbF0d6uoDi92Wy55FP1QN/aw2zCUWcY7uFz3Ikob22LHr3pdo3qdQd7IQAnKs6YSK
B3HS7Qk0kb08z58w49QJrYlwAztIOwXRJiMYGhBZDe2jSVqbCbwzULn4x711XYzm99SqlKrGx35u
vhSDg8ySrZK868ltGeyDiCZp5XaWk2OhddtEBKoGscrOf5dljdoP8w1Oo86xeUFoaveE/7aOLr0t
TX6GwhWUFGd1Upy6zhidOUis5Yz8G02oyiXPAL/0sXbJJcjv/TQf6ilBcOMraLL0K7T1GItmqnhJ
o+cu5gx/ziRWUdUCvrbeZhJcVtF9OlF0muiAjQDMAx+X6hUQhMoSgNttGs1K2auarPHZrP4OEdRA
lLRugQnb+mOZw4dKGhFxGv+cHhYqN9cEpHzYX4nqbDJy71w9bHiDzzjpPCqu42wFxH+/sg0cFIXe
4oaXaVub2PdYaUTbcih2RYN7fZxlbGi99ghjWvm6GE4R9jTECjuX9s/B3Qdu+SRx8E6NKv6uSkc1
Sw56WC1Vu3cS9gb+A6i5cqOsYYjsl67QQNZDBJSgpJP5zki9l4uyUrL2hWrccl1J/TcZgWKTJBrc
v8pkl6IrhMgJCmyKpNjLyhx7iiYVHLwo5pZbdFidkiBZCb2Ovk9WoLbiRY5G8s2NZwssf4TUyI5w
IxsCH2wZ75h0SN3L3O3rNzynd6XtFhoulADB2vabmXCSPulXuQh7Stg5kvH6/A0bdFUWvBUHLBLs
9ZNlB6TrbhO57OJocAVXrEDk19HgaCVI8qjhZ2gWJ0VS1nGX0Sckya5sUXDeMsJySiRSmpNmFCg7
ZfprTDB09La9sRKiZig/6zLirWtoBzVWxlOqOS+qDqBZmmg1mpRYRn5djk3W7aeepJuF182lJnxB
uSCTXzeGZ4TjE1NMvHOxED7itt018fCrw2q40PHgqnVGf2E7USk0nYRZNkeUMMU8oAU0q0V+a1tq
UlUZVahu7M3SzbUnP5/lUZL2wHtnL3M6oORN36wbGwLJc0ujCnibo+0LM2mveT9pvpE04c35gQWw
g3gAQOBnoIQQYTeukHMbIpYmJiYRzhMtW4T+2bNpJ72a16VqNev5+WqZWgx8bOHcolDBA1OVAdSh
O1qZZbgl7Q1ub4zYktLFCRYDLaw1ERRxrC1XqudyQmZ258+D0Pd6n16ldMnWdihJu6aP6JbOWqhh
S8tqILH3tKuQ7O2Bkma8ma4cLeHQQFrnut9beyetiEGwS2NMRhQQWacdK6QIOFj6sTO0+I3tzrEK
IQRjGUPmDjNavp2i2CBNa9SMlEC+gUJ0bjQqJqlO0lj4I4AKccJg53KLLadbzXU1ETpOtwYLBRaP
yiozqo8sBVkrd6DLUk7Ta6lZSQMLBbkmzKWzfnS5ntCb9Vef2ToMJWngiMaCWlbqYxsDzjTFjO5T
cN0tDLU/VxKuDQiAAHqpWQTpiyWs0PQvx0W7XcWIGDtDKmgHK8S8Zk1p7rskmW86OrzdESRMSgpi
qKHaD9DUOG2kR7mTBkpA7eGO6+ymZFH3qWVj76fplO+bQkEtWOzW79mHs+mSEM9p98Qw6LKUTdiy
mzV1phNnpNQ4O7VI2fyV6k426skP29BEqKprvxZdf1eGtVJKCY7ZYvw1Zgp1zrLpceri2B0m4bxL
aztb9brVHB21z/YpCjZB4UG/A2wRrrQY0u94CfSUu+zYyPpGj/GV1fhBmO5V1XbjhsUVTST4d6iP
RPfiXZLNBYdzwS3Jp/nuoykkig25dV9bfBh+MrdcUkUZBf2SOLvFUu6WXNkedK3hZAK89pRsKr/L
+pzpcfTLYqnpt7Op0I3dbQd2ZLgaBJ1CsSzf8QLA+rWH+dzn1pvdjs3ZfD5IFVRP22I5DYOsOadi
MYIy61DSNYp85CfS9t8PneGsUX7PNYX156i6aOqSbTSmVY8+Evs6d6yNOUTKXzMLVXdkxzTbmXLE
gKzdG2fYtkT3N45WgQl0MsRsqG+vCEu6N6MjwZdvFF9XP3A1DSeWB/nWTDNnMyaE4zmg0eZbaA9m
SuuIJ7LnN2AMr8vSw8WxiuktC+uXqZ/ai93Qd/zzQHVxP8NyStSDilHzwNNuYaGNSHhUqTj1z4fC
iC/sBGXPmBcHDFEBIBzMNc60M6eDjnC0vdGeYKtxTqWtOjr9yhTIMiiWFN5VcezjmdSeJoTdmM0x
v5LiNe6Bgwzc5U4DnqU1Dgdlj6mVepXk6UQr536fmGnrV3GkPKszL4vRAtWulOho2HoNb0jCpZ3K
29DQ0KKWGN8QDzVn1AYv950s5QN4+oSLnytta0fNxSr0ZCPm2Npa80Kfgg6lq840eigyZ7tkRfxa
z8pXNs0i6FvsKYuOHUxpScOw7olPec3dQ+0nn6Gf7H60qxN99hI9yzAmYdI1e+tXSYnPbqArgmHT
OhIWghqhWA9ovSq8Tb3x6b/hebLecWpDzY4Fw+XsxM+E/VtNzcUhxNK3tsay2UwCuP5Eq98OAj1e
zZib7VArlKVWRbSLoDxeMJ+keGZL+6Dkeu6NDXRrE4LxaUGpKFBd7vqTli0ImWq9OPPsG7c21Y86
+OKhNawzy4EZecjp94qD+TVkte7G9bh/8rjDTmyG3LlQ/uAWEdq4XpoOGeBOUEbd7XSRX/Q+YS6u
NuCgXUQ5uj+8MBTEhjFx4G6Zz0K0+QF7u7YqMpUtEwZIV+r05VvPdc9ppArzodnu2Ggte2LCVLdU
+F+fWhfKAjfrxpQxK6WRssmNJFzPcy3uomb50yrwD6tSeg7qjQbdQFP//VC0CbwbMmVIO1BPPf52
u1W6LxHRuBd1Df04mdTxIw1zOQZOIf3J8aqtsdL2gZ59Vo660Y0YK/TzFPOEG1Yz7/G5q6Rt1VjX
cVirJsj3MbejTaJSBLiYrlQZvxcMAZCFERrDj0rSabXMQfxMPRT5ig3f0FMeqeoFhAHDDOYZBQZd
kpUbJPVVUjXmTjFcrVftK8Vs9ckGSVYXuboDzKXufj76eYB9wCJYX/WZ0XPDaeJXzcpyr+qEukua
uHip+h34CLpHQJQeU1aCb7ClacfgNR9bM34DGOkvfTUGQuvH689n7CE/2ELYnmmrqSeShLYIrVUO
Px91XBhoZ8EOO0ahdqBJM16r0uIl6WEe2beg38ha9GElvDRk1nrMcAovuDyCavFq3tulpweL6t+u
c3DfVkxJNX1DQUH82cMbpg81jovDi8QmWja306m+NY/i0b6Gd8uSL4Sp8535jhB4C8/2WSoKZHg3
7tLtXEfeIZUuxtU6RgftZNy4UdfF1um/5PMsXXu19GX48g1lx4n+O6JO3DxbR3kr9a9xd8hBKARW
ccr3+oXGDW7VAILM7e3WVUHyvGO/KKyPOZeX1WmWTOUq+psjdZfJkfSH6uCWYqB2806DM6jbOAfV
5l5UgPUn2cj3bIPau5I/lzqquqELhIYTWrcfOFTK42hHf1SUq50CxxyPfT16BYuD0xxHj4a3TX+d
H6C5Sn4R2c8vIrM2+rnfJaztX31vehmwe3jyo7vUN7M+G3/tb7nfpV/2fbli70OCN8ILE5i74j4c
hKBPno2lbnifqeLmvgoJIqNJfPYXFId1nu4EKQNCsFzVNhpbsPhLf29fteg4v5t3NTl0wdqYjxiO
eOOM7qkUh4ZljWc1mZ98GH876Wh/Ez1QH8VWd9yIyjX+L39Vz4hz5kG+5Ao7KpdiGLcRx7gBVnw2
E5gC1tb0c1R3jl97vIaOJ9J42yrK6pZRc4rRctUIxksocti8XFIBqnkzDNn/cGxeJDnay/rZ//5R
JNKdNYvbdgHvas058b/2b1/u1TN5wlv0wirNLTzplCBkFsfZrDfbamLxfs3PS6d4TORu9Sm/KHyX
oSmwTjUUJoQvPQPbDYTBlS330dA2+JeD2B9Ty8N6N1pbJKBHyk1+8FT2F5uxKt+cSDqEPV8bA1m8
bu1E8wuc4mRNGSFmTz7ne0X75Kfq+Xb3ybFXv0BQuhNf/LUyVvFtVNCuMYSwsufHq+UN5Whu/0pv
wF0997HulZwe9Hc6SbXvagrSN8XYcV4xD9qtfbM/ok/tTWQ4t9jcMMe6auSXyyY7RNucp2+vXiJp
k7xIt+qlemmOmRoIwJ11EvTuYE3BH8epVpkHducyTDu5ocljxbvfD59awUvzMjmLmwbms3sc5zHe
4E/xK9zE1QkmwVdygNzOEmAIv3+IsOaNUdmGY0PCvvzSv0W2s+/PX0D4sG54lRWYZqx82B1vHwZj
/ZDPm5RCre5YnhWJM0+4raJbzNW66lZCo3AEs9QYNGx9juYBH+Zb9rK8ZZ/1vbuW7GL18/OHH18G
8zQfdVpapmrLKSTP+5dvLcW2NETEH1pqCYSY+CyZ1cAw92XHedZI5a8szVgMc2OpxejPbzBaWa66
yV2N4lV6Lc4Ubrn1NWp3Mkfz/mqNt4l+Fs95bW+t2zNOp/vEUtfDo5wsVw/w9MTRup38tD0l+EEz
PSS4Uq2UkZYg/17I4Ya1+5UoK/XNh428iXfTcI4xO26lS6ht5l9RjqiUuf0iWNZSiPwiXrq7fugu
zcPm/Vm/2nemSOM9Vj669yx5McNxH7VbqhQo4sU31IeXwmz0PWuVE7yOfCvJOxub1bFQHboOa37n
Obh7r8xdth7dttDpk7clz342sJ0yLkU0HjzCe6sZwVuyXEx7bSIlgKgr/9ZpGTCTXiuNrI/2oMJD
u4zgREOp9dtruDf61G34RiuuXxF9XMwUKFum9cuQa085ilN1mV6LR82XWAyx68E1p1tVEivklWwk
LdONWw0eSCLCNXkp0y22U/mXw80OC0SyboCKrEfJeQBTGvZJmsgk6NT4ncFunw259K3l+V9VmZsH
8KJ9BF/bj4lX7pY5cg41RpmVGnXzYxoxYsjsQi7KqAwuAVR8fgCk742Sz0CvoiFIzbl/x10YlFNi
APepzHPNaJfYmf4Hy85HzkLwPWweTtR85RX2KfVZCbEL0xGtNy1I9QeTvhyfWBWJ+PyuvpW3/hXU
lytHQ+HXwCplyzXp2OQ1KUdZ643vHZgaMwnK1jjLmfwaDjmsPuYQQzTVr26Q93ZF3mAahjccKkpQ
F7azCisRn9i3pFsKqu4ouPjMnGnYpou53AH2bLk/NXeL93dnPg8dSqiO+39/aNbksvUlftUXroi2
0ParUH7VBFaV9cjua5Wq/NkiPzg0F1xtUDM3urKcm1E/KmuSisVGWVd4K7dimB/0VVgn1VGxN/18
iLp0bp+s+bDiue1Lazy0z4efjxzy64lGz1+c6ABeaaEUu26mM21QaMaAFKkX8Iaa5JR54xRKm3Jc
HqbPCinzbwTbmCTlqPCVUNk4BnWaPWvUtTDVwa0hfZ2Q1FJXE9LE6pzXedFn6SpR53uc5szz8AEA
agHANUXA7zJ28V3WayrO8LQpEzR9VYm540nzVoCSODkYC73ooJyUVmOpWnyZW71b1F2/0ev0RSFx
CH/fbjd2y4ob3P2uQEyF01vjH8DZOXpYbj5ZJRYcC/c9BdgbwgBvk6A7PAOMOpsmt81JLY9d21TH
aYiqY1nnNzaD5dbCC8cXMpYA2Rmzi+jvdMwAIMry3NfPiyiTwMyrZPOWFNMfXTk0FRPk2PWfWl3R
M0Id4vwXvwf+zYB9AQhi7V1FSD9hbWm3ieT8zSUju1QhC+aaFOMmjEo01XGmrKRLj6YWF2vKLBs3
NmV51xYU0+EVslaUuoSHxbT9JOwbrtYD8gABC7bXo4eDRNOhjRJvet6cohf7Y/mVfY4v3bW/cBUB
niu/8b6FonMhbVOlpUnPloAlhv3Hbcv8QsqivkTNdDTtPNxbLwjFx3yaH5ZUlWAz6GRXh2PRYoTM
ok0+oSvGCkYMQuJo8IX4NkSbrrq0QjCFW8ZMhNhBixq21N90s4xFzqR1ijP8xXVJ1WM6TcgL1ExV
c/yG4QmbYX0xFP1Xy4HVHZSn03bIP8bG8vM6l1293/FNWCt7aibXem5VdOuV09KnmgPPDWNWpn1P
2jrahrxhJEoBEiu/25W5KZ8MJ9nKW6JT2rfq1JtnMtcd44UDVLGSSFY2vDr9noPFjCLuYXnKt5VY
EYTIA8mWP8HIpK6Q+vJYKnOQZVF/sCze1XYX2czY5BHm8txKzafTS+s6Sp3NsqMjQN0JJCvsXxuK
1N25NdWb4dA6OOgvM/7CdS8Kbo7KX73pt4qT1htbcT5nqmRNS+pWtSPHfsGWO5Z7emCiBiFdZKja
OtcnM7rRc9idh/BTAvAGpLVwVnalqoQolJ6Xy/Su9PJbTmGL6wjIRY90aZILGBQ+j7nNmYWN38kc
Wr9Im9VsTu9qSgTWrK95ttNsenXqsaj9qVPdVncuGHsSb9a6oO6yLyZOCUvephonscJ6nmy0v7Gi
zSvSrMlXrxxbu/+Wc4BUTWSDLIvH9SS1YjNiMqMZg8uCRfBdD8OY5V32reHtnVp2ICNyIHSMJwsO
23ww4Y1JMmn0ltJUDqqSpHStsyHUUX86y5I4wCEB6T4lnyYyFCGYPsJ9b0ZT56USkd1mIhQgKuMq
HJKe/O1AWvC2KEaa+aZTLbuEXQawie6VXu3fLcZiTuaLskOrgFsyoQtaLdiM5PkfnCid2zO6AbiK
P4chumOcN4Pl+acAJ5Aa6NNhAWRw5B0JF1Atf4DUZ2+o9vmMHPHNm5gu65k3jFOKX/UkTNfAA0EH
lxmMcsNAOA5zEF605aYUc3SW5hA0m3As32hHrkHULKzoB95rnfUJawUWeF9/lI3DnTKxjMCWEJOZ
wOpxoM05HRtqjYW0EVG/D5OyfHWWX1JmSYFUzjGZ6vwwc2IMegx5XEfospDa184updXM7wbth4O0
PpneMqvnlFCjR70f5/I+PRWLurZyrfEKFN0jVc8b3D+9J2jAXk+qeF8m7qudJkUrXYggazu0lDSu
feTLhaLO6oar6tjoMaxxozlFPU990qIBO7VTB/UXEUsqPxXlLSozbTWnWAmjhorpNDeOWkFy00Qq
ZBXNVJzLL+bzrFmDJPExzEVuMVGoC0eoPo/1daGNDXYuZvWa6cIrtN9Cf7AT0JDjazCbeKDP4Rjm
j85Q6WuLzXaTDw2/xVbGDY8FZo/Pc9yH7fgxNKGxmWxN3RQSBAMDg8+eNq6DjAx4/HmgphsI7zxu
qa+Q9xbUsH2IK2jFVpJtRFqVB0t23uMKkTqkCZKonO4uqpYRqIoVv6iNYUWoeT2xbeO7kJbtYpkH
oxycq62k+aOedMiODm1vYdcFy5SZuzKPccdADU4xzrKVrb00XeRtQx8bEp2z7QWM56K+QxusawhQ
3FLEWppw38mDnr7WCLfxoHDkLcnL6lKcrLsyXQKM/iqjI4jOOqLbFrbWStKcd1GH6ipTx0ctsdRN
Yvx/yyJ5cQEMTlivuYEbFVFzZVY2Izw/YZQKlS9GCsDk6HXHsWJMYP2s0XzVi4EnVapwqXIWtWT9
00po1ei64cCFswT53t4qKd2rRuZVIUTTQssWlwnubx5P19I0PPqAD1GOpIG9u60ykroLl7BMavcO
ERQcAuRQUeCCpHj+MMYTBzmUJzISACtjbQc5FXa6AhRvMR00rBxSspgKwgOZshtNBug+breWnGx6
XJE+XV/fmPtYnICKjMr5s28wJ2taZhJeCtu15ejJs/Ny8NLaTNZDd21EYhzSsTv2dr/uaKlVc+fv
UkocdBG0HeAXrlzhv5PbltunbHMb1KobZEtWRTKIGjg8TYScz3SDqYDv8i0cjc6vrBGDAZP6LlyA
5mvpsNfAa5HDGFFwpQ+nrdRLncpmkDlPfKeY9nDPxmMlt7sssyiqvZjLcSK2HJRVxNIoLr/o9aZV
To3nTThRw21BDvVTIaxdrU5/YPJYp7ACD/hBFpYcomlNB2fECiCAxi5yXvBS79ZqWf/mSlZsG2lo
XtS4OURWra8JeyvbwrEvfdHOD1aO8W7WhnHFs11/xahxotXFxzRI7DobEoJ66qxibOdr7sWOp6Tt
cDLidiQdoK4a7r/s0y1os8S93C6vC7ykWDElrPTrQcZ9NcfaI8sVcHJ2cVFHiTZBrqzcJb6l2O5W
TVv7xcjWo2qqfiugfiDAcFScSy5DickJtDUtP1zw/MMtix99yL+ULYypP+vbpDCsy6wn8QYwKNmF
RdZ3kdH+8+Hnz2hRo/T4558oxkSUk/soN6+Ce5tsENftl6OhAO9UWaSvCdFobz1JDuEoH1kZOo9K
YYI1Gk29UI49SEN76Icc2viQWatkVDi9VKm5N1kx7NkejLsRV/DPZ31c/KlyaMBGpEPTTPuydNVP
MgLNbqg1gaVUURkxqkDYIqAYcsLWPeMm15rGJfFlnH4edEv9i6m42xBC+I6E09zr1mbB288b7AfM
+3yjXHnwlgs5728Fm1mese5sRdb3JKf2J2npT20sxq015WJLRy7nAUw5rjZa/Rvyfjxi8mYZkp+s
0JC5PKPR4w0t730uLnlTHUTWUL5JMRAHJl41M8HaldpbGq1b42cWc/GnCk95yci1+qIIUb8mVI25
WyRQliruHcoxYFVp8mfZ9wGNTNEfMt5f8EbKq5ZHR6vpi60Zh+pB52IftE6hn61i4D9CAueaqdfK
5GXINkzelFlvfLRIKplWIFkNHVKC8qookXyrGq3eSDUaZjHnFTEz06r3cU/niIZje7TCZTc8H34+
+s9PVdIqG6HVbF6m4tb7rCLsi10CrwR1dTSHJbxgZAgvzki0mJphbWuVAtSXU3lqh0YWfWja8wAN
OBlTgXaRFu2kGHAWlGmPH90n9Rd5aNFc/eKSnl6HwGlY0jPWkmKe6NBitjIXzlKmsXpLZqndxrFT
+PPSHphbpF1RYmQmQ4Bq4ygv5pzj8pTjNpgQrp878W8AXGLSn9RVzrlKyzw4v9UEGljEOyuTnu2w
nf7mkdyvClwgbmGPO2fQMFwoI1jn1Ho9FPHNbpDjI4Ojf/nsOwQ8rOPM5i0ckt5xzZlbgJql5Eh7
JwE3bWDhQjOGLOfi+LRPcTvHu2yKX2aQTlcdwCkAkbzcSb0fgXk6a133qikg4+qm0oOkZGgwMtsA
5i9tTDwLSAnSM/ftG8ZNmt4inD4e6YmbLOeZB+NwYwvE/Lle4BZM3akhcB40A6ht3hJdSfmjqMsb
S9R3cgSqt6BBDtzlBFEELGhHR1F/K7X5S2qtX6aOkV3iMLLFJnIaumKlkzfmHQ00teIP8kn+m4+2
axEpY/GVFBe5Lfm+knnNSNNd6GesPbz0+ndMhXOsfYckDS4Wnq8tfY/EmKuNHIvhZkRTdOkGEovG
nNwjB8ZbzZFgbWaqjPsr6bCoiP/zqRG2dbDwxPhlxj1GHSxjO5s7uzpzmSX1POrZekr+g7sz6W4b
y7b0X3mr5oiFvhnUoEiwFRtRoiRKEyzRNtH3PX59fZeOfGk74oVf1apRDTIzIsMhgSBw77nn7P3t
sH7IBunFz6HPwHM3Hv2mNB5Tux6OVfsJni/j9KRU60qCZp5pCUGcMjnSgMqfAckVB3b4xq08wnWo
3N8gr9IUM5NsXkqBenbA5XQViqDGGKpjlnvGNvWTZBmOzvRq5MsW495Mk0Pj2MWZ/8Sh7myimy6i
KN1EedNsrUKFXUWZNg9aY2uZ5L+B72ne06wf5qFk8yNo5xxKjV51G1k6d7o/ozFwdpHZyjs8OEyj
1FXnyR+q8LZEVmPtW86zy7wduvkAQ2FJ+HTFzJcFrsUmt6myoDlmk7ek3l4nXug/Jh0NS3PKbmro
4ZFwVGPDFlGfbb9Qlllrh4sEhPFQWOpiil0wJFuQyvUO+Q6GXpMZToqthCMlBT1MJteOkTZaYzQP
QrJfSDsHCQQsKMseDBz8tFLNU2gRcNqND7mG4pkg2FUW1NuJy9JzMD3TmiScczlB8qgzbatjr0X+
Ly/jurbmMiJQaCzRIa9wHXksaoNZLA0/7VcjDifqdQDBpNfP9RrNuRmkOkOj4jPz684dR2nByKRc
Rml4ifSj6iT2Mk5oupHZyjlL9mvXsKqNx1MIeXd8IJtF3+NnRj8dNEwuQtAltD4to37osuYgwwFi
AJV6NGma9wz5Nh/zmFG6v1jmDCuFvkvWgviHm9xiHKnqHKYAAjT4ljjiNMiaoamslHSge2zl2s6v
tEvoxTMyb8LHZrC3GBDjV/BJZEUjC1l7Afk5taYv2RBSPMPx0JjAWxQkOKoYEasNpXbbLIkuTr9Q
pLIhUoq84PEb3E7yteOE73ul1+ifYjNYRZUPrGmwlVXpF/wgsJErBJdSMUmbtlW07aQxSWkDnakZ
JaQJuYpFDWwNoiwAjo9RZZ0TjWZ985yr/begMIZlAfJ7aRawsS96rWvrsraah/t/sd6UwFFOQWP7
T5WeU3h72pI+VPDckCnvFkbBdpKp7XkM7LlWDsU6xRnMzMnLng2wOGsU/CfBX9qhrfkdXe6X9L+/
an5/QTdqQ5th3m6GTfiaRm8+gcbzhsIE7Vy/0ny25ziN3lUlXo4dydT1TkXQgJLlK0jZCtGOw6Gi
lMzFD6Lpv6HgWoLi9m/i3PergqlIlKhqWhY/82fKW5njYIOxwMxkOMirQmzaDIle6y3aiZPOFHHM
vo1MrmQtnxVT7pbVk3wa7E8YOa2y0J/Ug77Xjrh2ytOl9FHfGfGGpLNGNGBO3sms1Kfys2q33h5L
6GP6ql3a1/G1OTePlrfxa392NYydH5SzrJgtU2yrzhIzGDoEdWZJdr8MC7STLeePxmSaGeyrfHk6
GRvVcSnnCt1lZ3/451tCct5f7gmGaPTkmiaj9+aE/PM9QWugNmTmtJvpqJ6G/gHBf5WDkToOUAnG
ZcHQj4C/M242k1kQXJd0TsvmiZaKrrgY9p5G1jESE1FS8jjP9nXiRgwNTyAqFy1jRJv749pisMih
zmC8a22M8BCGR7/k9djXnGMQ4cTKYnpU91O85CIuejDHUU+xMqdRFr00nIhucnFQwtn4mREVrrhl
5lr67sOG3D2brJVj7x9khjO78DX8BCGnXfLPuv+M7E2LF1h23QheKx2YmKjJdSVPrr0nCmXGWWhU
3ZTQ7lnQoG0+STj79ya2xaQ84RRHrKQ9x6/aF6Bp8k38evnYnOsn+3Uijuc4viwZlr3SBNnpJBRs
xBde84VXZ7+am6/tqWKG3OJgXTdBQRVWyNYelYc265OIMXa8Fth8zHZttm+a6D1nfhkeR2aZNjPN
bAXvbI6Uilknbz45dnuHCeipZhYaMBONqfscZqQys9LpJfuomJ2iZ5rHx+CUMfckpZt25p5s6JV3
oJLhPktn9TesUtX8GeIoXimBxNYASYL4dcxfXynq6FgqaMRvoqFYELxqjuOD3b7YH0n0kZnWxWXF
vXBbPsfX+qk/NM/0nV8ypmgo/VecFwJma3Sg+IAnR9+EQCCO4VZZQ72zdjF02ZO2zpjQnR3PVfs9
TuoFJt91ieezUw6aim0OEcTcxzdL3MAriQArbRcwUED0ei7eJ7z5eO+f2hNxBwg/tyXhD94sO/Jz
xTTx2WSymOJEfCuZNTasyDGLxLxR1U+rga2TxDuVxWQZ4d8FqRBgao1z8GINWhcEJd0LJs4+30D2
mw37xjx0L+qb9G7qx7SdVaf8OfoY36KX8k3h2VaOZfysryQLh5+Jg2/EBg/jrubQ4G1kXF9HPPmM
XRvGrzr74nNvbPKAZCpAr4v2zXxyztKDfIpfo2bb36wvwdfkq108eMjE02dKzlmYfo3E2Hdr7h37
023GQ7ttr7L5kTJk6TdGvw6XPYPj4sXXXvCfpWKgvOAANGuGrfFoLiJxolh8bRhAQ0xoIkQ3bqQu
i332kr14T8GL5K0VliABhNzalEdrNXEH+AMxloK3Nj6KD2+9l2/qEx9XYaC3Dd98fZmnX+VVl75X
WBBtfY6YlGfCuGSwThJ7XWxsu5hTDfQ0dmbJGZaTcukJWpnVb7X6GezLh5QhPaBI7UPcgDFBnX6S
nj2IjRj3ciIeWiSUjA4oAJG3tRoopqTU3wGvWDg8BviHTJ70LEQBX/TVEuym7xokGs4bWSeuvGsR
6U3Zwslo5NGiuTm+VW8BUUfrNC3nRocoIBjpNnswM9ZD0H7+8xqs/dUggzNGEH95mRht3kOCfoSP
anpgJXnLjfCBwzglQ8ZOfWWkcfRkH8XQh/9ZV1jvNdIZZuMtKOHTIvEJp9S16GgZl+rcnKMOHS8i
Z75MZR+vq74xV0SLOPMj7XsG6x41X6fCUE36pOS0VnE+sGxUnuWwpJumbrCdRk+4/isANH19rqAQ
cCRKXc9Llr/5wD8jUMWiockkfiuKrZDrTUbnz3tO5Xm+zsCi3jTaDUmVYc72pSEhtWOSZg2bOvVm
aJfVgD4jKTnDEmD9VnpW2E2dS/5UPY4Hk+m1WX5pynAV2JxmWXl7Vt7ySUEiYexq/NLIFWF7uLSU
g99smurfXj9EAL4vzdJ0XYCrf/jC0NSrWWJDbvMbayY9axdHcMW0W0cffZyX+L+Z+MP0MZfpa05U
fTWrXyMOcQTVaGTFTXBStxTsVT4bYmmJr4cZ/YAB5Z9v899dJts6gF2DzD8dkPbPl6mmtVJgs802
BpG06wChlrn3mQIrUhSvsRYbW9KQXjRP1zAq0tR9sAy/nqXhG9BpQ3vw5RhMVPSqy002v4+pObPq
C/h/0OoS3+tRWRq0igAVMCoy9MM/X/4d8PxztaYZxGIBvzBA8vIw/nz5PvZFfONGslFpm83rrvRd
Qu/iiTgQVhEqJAbVg72X0szeY0vapHSKt/e/u///qiZtQlSKu9A3by1kcES+GQ9HKi0nixowTiXj
qQBiewhS/wHpaLmSMaSxOaNvNzrVerj/VWFF1oMuS+u2CPsNAiRj59WTsbv/FSMrxeV8Q6h43j3A
bxkpLc1kaStYP8REGYbeWy1mzPmDJSbObsjwGcAt6bJMo2UxlybGVUypgXc8JGJujeMJ7RSj7Hqt
ibm2senST1nMumXKz6LA5TZBnTpUFFKcl2y0ySGaCYeKehapVFXE9mAaz4GNoh7ORmh6vpizBwzc
EzF5T8UMXhXTePTaELXEhL4Vs/paTO1tMb+XGeSz9qRuI2b7J03M+Q3apNO5E9N/TDJIARyhCRhX
//ytq39ZDEGXsxAS9azw3Bq/pgX45D40yHzDjZa8lxkpvTJgSLr4dq3cqPWyJsD23X2MY1weemmH
O/AbkjS1Q01sYYfQTyqJAdTLqkPgVPesZHrhRrh6D1ERO0so/yPqjqA9+kzfABAclIjWs0fU0lxY
Wn7zYf5SXFNbUzwTLSHcljC/f36EzTKoS4A1MHP2ls38HZaBSxUsAXlNFMfb+x6cHmALwBxqeVuY
jMA1UpwXkRbkO7DFj2G7aLK3TtXrxXCoTt0LFcXVev/PSu7/tan2/7ugGYXQMYtF/Icv9i/2W/fz
a/X5H5/Z1/84fPqf1X+sP4nrCn/04/77p/yZPKP9oaKKojbWiZ+hOcja9WfWovoHuTFg1zUOWzbt
WwpqsP1N8D//B/EyrNZYcg3tnjuDT/Zfllz5D1kjOVPWZZVpoqz9H1lyf34oLf0OILfw6RI8w4XI
v5z4qF7VQfOIO+s5aQKgnpV5ODf1YKnU1NOD/ps3WvsVeG+Cp3PY6zlyK7wC5i+/z0+JkSuMmuMU
u6SDD21oDTcZ3mp6ttpTQJKBJCN34T8ZDA9SB/Bqge0BquPNUlDYTf/maMtq1JfCsaWFnK6ivWWN
10C7MCdgw0rJ4otcqaYQ8D/NTP1NRsAdyf/vnUh8g3wC8I02mynUcvOXncgj6M8x09JbEGyO3rvc
sD1QmOtLKToOUv8cPfeqtVT8ajGZuCEwNppAlmyOxY7fubI94zuZRyaXSPp8TIyVT2+mETOJGUN0
FyTXbxYe7Z72/sslk7fCPqOZfMnGr8GSKa1jyZE5w9aMqlZqpON1DP1dMjgfkgUeqy6OQxDI6CXh
MVe0vQHAQDvp4y3Ej/h9EEn2g4kQAiU1TVSGCVHc6WAnsg+ZHujexirAwMJrFCxNKG8WitST0Akb
iibwEmvx1hYnbC3rP1Tv1tuxG/fBoiOcugeAESJfNmtEG7iqUmOmtjBYmg/DNGZNg0oILX5NqFqZ
k5d+ITkJRRi+TmMvl5LrFBFNicz1nG4pXVU8icQbzMbNGH8aRF0OuCwpS+a5jT/im18bcy9IXQNS
pl52xIh28y0oGR44t28dWgLzALFpNVzLsnf7Pp7TkgY9PKxCmKGTZjAzxo3MyAL4xBTgS+3mSpEc
YiyEeq9tCyyuqr7W4mJFu3MrGRbtHXMDOv1ZqbtjMRBGR5VXGPrKFpCYLl8NUEA14jKnD1lwMUp7
Iy4qC3WAoQZ9VmNuk52YWt7WCDBd6qhyPEQZXrxQe7jECSYmzVoO2OnpP0OJzCuEMw3KjmrNEFP3
UGIVDLbxLN2vNre8hcev7mT/AWsCJtM38a4kWAiBLM1lPl6jebNIPuCwpU9I0wc9LzoeBWlBlBrz
GvxP1xwcY1q0qGft+sr40bUMotcCaaYytovGaz9xP4tdDqTJ5OlvcTtr3tUvQWalnRhcLKLJch2O
3hFHfSLB6YDxspKz5tcRNtqrmcNkXjrcYjzwtbF0YMzY3VEpr/Rtbf8IDngDM3EWhgSc8vEMErOG
YlgUuurWzkkCWShHKMvDZ4Ki1hLj24IXMirovM4nPkkXeVCurg5xAIHe7W0L5bf/pTR5JBD96zpz
MxzD4HRn8JHvn8rGppfaFlqBYV4V6UdNuJCbIPfUM3g7kmXvwsb7SIt8ZQ6jtB1LX3ctzsDpmAWM
cssTIKlspcQGd9rn9cEI582lNhfdHMNaplNSb0aFU93QItSAciQxmEdTJXU3wCIRxN7OXhkBxbuU
QjjFYMKt5UPZgydGjBk6RtQAsOIV40XjzzCJXOQ+ClYoTEuAn2ur159LjGcvRb1k4tNtTDSazK8k
clONirwoQd8LHfzodeB9DKO27CBE7ePa+qIHHbmFXoqGIUxLBnhmMndEhywz0BEiD5NU0hCdxCDP
UCvqTdRF/raTzLMasTQDW22XillbbkTuFo46O9qOkBy3Vqri0Pek98Ec7JNlxDukTeaLntWI+uts
Aa06JbUpmoPXat47x954cu3v2uIt6Ipwp7XasetRVxSaMoJhKx9Zfbo9zGiay3bxf0EZ+e9VO//l
nxLF15e8GCGIBg3p1H8WY6K++OlvFlkD3/jUfqvGp291mzT/4m2IP/nf/Yd/ZuMxryIb7/NrijYl
rJsq/NL8WKiI5G16vf9U7fyv7Otn+pl9r3fCL/mVimdTJ5Q/9d/+pD8pJNof7DKU7ciLNYuzMaXu
94rHUf9QZZPgEcJ8KIKtHyoeheBp+JUUx7quWzIHvf8secw/qI90kzafYqictGk8/uuu/Nnp/x73
/V9RSCi0f9gObU4TcEopnLgy2bDvbcwfTuw1ZjMzD4eKOGXpNVH6dWSk10yYYzXLqulz0AUrQ/RH
Vge0zxSM16NhkogOODP3XvHNnuO0hYbHmwSvscVExFy3M06TRIul0dEaKUq4tkeVeJPgwRBOlh++
hL8ZXiiiqfDLR7A1ajbDtLhjBG//fJbQOoQReIn5CKk3QHhyNlYTXGPTODFRgJgakOwVSOHVrFsX
HVanRAhKYQP/7jrEmeWv18EUBTC1hgJElJc/3Eo1Vgo6Fkm1qlr1WasGnEoMRzHishhEm5z0+qAs
1Hnu4EuuDVI9HQDWJX7nBNupU9a/Kc4EPebXyzFthhe6QU/J/jWtuyYzrUrSpORymKA6GDzbwDiE
qCz/+f7/grGxxCMELMfk1+jwklTtl89tIrFr0JOXKz2Mr0r5jkJYnuOakl2eY8xuLRNDZjXo+jhM
og5JHT766ITzxAq/Yg1gi+hc1DLzoNMeldhcA0pOapVc2NA4BRkuvGqkE2ZcqMXqZjqYDKKIsLiI
7qiEtmaRgupf6M64DB38Pir6WXPkSWByjCSzRygXkYoTklSbh/VGsZ+MDO+HFrOPVTLfhY5TFFmK
dKgBNoHDay8EAitzWyY5rNRPzIgGeBxQprLw2uBWZwgXLpD4APCwXoIoeg6L0oRFGuG+kKZlVXQX
8bghmakpEJqTmQoL51muattVHQ1VRniyPYOwbFk9+RlxwDpYKFCLfE2qldYuhJR6elM7o5hPvc4P
SXmE6tjeRZAf54UK+MDW10YmsdUj8qtTBQL8iE21uCSTf5Z02pe6hIFuMg8imthhE7RNdcVqe/3n
7/7XkEi+e5YBwmBkBW0GNEzxEP7wzFtTJidAv4tVWTmrvMGzI7rmLXe1tLnJE58yzM2Dp2JHxdXu
zIIRqqQmlfOA/OF/vph7B+TnJ16nqjctohTV+4r688WkhWMh47CjlTgSJV47kXvDG6hZ8is9r21v
99K6dKq91jPB95G9MCTRNl4ro1T3GQE3tukvcK9I84jROyhMkiXR87p6k2w64l5mQY0TN/A5bpnX
wi/OhsX6ouGHc52GsPFkuEK2GVcawKY0G8As2s4HcW0oPloDVYPO3EKDxdDL+jATIeC/+fw/d4jE
i6ibzDE5J8scxtDH/vz5ZarLbiRIcQWQFGZkVJ0MIoOA8YCFM1vgErhs5rhmntDCbCdeIYrMcmFV
xqo0USRbRrT2ITQb0XNqwbTPyaiuJ77FYrA3WCk3whjvbzEQQGZNzc19pW91uuTGzqp54SjueE7R
sI/xk62m1962zyI/2sJObunWOQZ1p5jeb9Yf5Zdj9P1jkwlokt8Fnkt3xHD7h2eQnAnyYzo+di+R
Ua1DjyfMnL5cXVRLtVIF66NgK/LIowl4zyTs5r+5hL+u/Lqp6uDEZNMg2fnXRL5WTT0OTVWy8jg+
EiDk2DOHbCj3n79fcZj+5fE2WWwc25b5kKzpP3/ODAknL07C52z63NXU/Di+dgmDwmDVAU9ciZju
f/6Nop/8N7+UXoiqEo7GKPPelfzh5uZpRV5H1CWrXE1uZZncTIfOI9XpjOYwOYDxGM68fPpS+d3K
rFnZ8eUQgtCTiJZBiAC0CDSRh1AK/WspWUTaeSunZs0TceAEitwcGUQE8UZDJPot7Mo1Tg7eTsQw
0ieCbiBUgBPnMQPMQMJHmjaGtNBULG9KtcwDg0OqT2B9eU+sTp5zzjbfl3Uts8+SyaReNi20ZO1t
oksLRoAVqW+J0UMjMg74LngvrHilGtX6HhsP1/IKPxHjNL6TRNHTRRwd5eQjj725PHj53FDoA+dj
dSml+tDH5VMOo1wETXEyYD2cqcZZssMbgIxsFrXh7b4rjnSTCIO5kFnmmnbNwHyShpk62XhUFe2E
/09aeKHzCO98ycGfiLUnhNOmm7WoguARwj+DeCRP6Yeq1q9Dwx6nFr1AZUbXdAqvRqSdTIAzM8Vh
h4CMHxvhNZWDaZYTSDeCcFeeeu8VcEPNwvDkEaE7I8eVYZmTrYNKXngR/3JSfP9O/B6dsMizycNb
R9FQq/qpzVETGfZWIVxLSJ94ycTr7tF2wI+KDrVIrvcr0CdE3xgQy+qj6RFNaLmr13z8LnHOoiC4
r0lIj3a0H09BYX82drR06hw3sVVfJAXB4Z6N7gLsiUg1sOxz5cmEVHTwKnACUHrf8C8w4ZQ4qhV5
XKGGqNe0AxA5B8VbabbFTLF8ys4q23QWVapvfbRPyFuyWaVaMUdVbhcScnBO2QI1r8rBF8mnsVZM
UMS2wuNrwmrZpEVB0DkKQsASZ2SDbm/Ipyq0900GgQzs5DWqvTN781V8w1YS3UZdww1kkES7KsUl
Jim3M+VOERr4VKnxNy/wO9ambNFrCT0BY6NHYI46m63FGIxVF1IB6OwLJULjvN/kav2VpIGVo1AD
NZ6zTJk+iKeI4KWb7lWQ4Dq+zzJ+06DWESeJ/U/T4Djo7LgVmF+e43DWq9VSPA2azgNplGhaA19y
p1oiLC+4xRafUgsTolxDcl9oA9jFa9kEOQYPdouQmJlZp2JC0gpvhZJ8iwXFK96kipc/0DVaNxo3
1jIZ4QGEv036N8fCo48p1rOya9ui2RbfaJ/m31LptW4LnXXhmCt0e5yBn5EAwJg1o7HO04liWbY3
YpFJRZcLaxMpEZSDKUYGEm5WAzkqrq9zRczvZmaeXHD1LElqUOdFF7PgaN5Rla3D2EzvRqk9KyUF
RxhBmIpQzFRSvAGODMErRrlT8DWDkrjWNIzooiGtbSwdtQ2rx9jFN/KFzpU1rKYBn9Fo+bd0ME73
77sR5oPeQyEjS/HCGqaTHA9uyLEoIamIjLvlEI1I/Tz/ljv8bNKybXhKyW0s+LFML7IAu3VfEMMm
SuApvUa0bWdp9ulNMmWJR8hW6yhgbBwxFgVYBXTAOsmNcUEStJyi4GplzQW0Te2SPHUWPT2o32T2
GjSrPes8qvZ58LRT7WVU4Gr+lqHI85H+zxBR3or86yRjNaeMPyhiiZp0/2b5PHiEtLj3NWXsefFG
ivM5lt1opujB8+R/ZVLK+++zzFisHd8fyTG5yr2FRtJfkkJ6VRrWtAIclsw3BlWD5Skblk2NSquy
14Ysmmf4jcUFFg6/EWsYf0QPnu7rhlEZu8LJUGaar0q+OUtJv0g1XDJNhV6yE3tIxCLB6oVhIqM0
H1/uL3UbcpeZ8Q+zPOVZjjxmW2GBopkPV8sscXHNE5N8xXmD00fmo0/gW2C+IqfovXDu6ACf5N7e
Jl5D/4itQCyskCq3RAhNLga55yw2wKXnFBcenz0yYSl79aufqM0GJJOLkWI5db05Y9aMdBgG/Kzv
lIfW6ZmroTscwuFrWQzOsp6Q2jiS6+O3mYeF8+zbfGmqR7uqhgjCAwLejZ9AUp9YiusS1oDSvCfe
i0H+wVyW2C4g3Z/yPvfnXeO8yxNPuBqgDopfhzLFN5/cBtVYAyj/EDtu5531kJS7YjxNbDMsGbF7
f/QZH5zaYZ4byotmOp9KZtKti25tD9POwcJSRjyWvJ6V8UXSu9dm4MPbZAOwefiEMdZmjRwH9rdp
8oScK6WhOCa+xRhVHEX8Q+yA6IJLogSi/pusayexAoVyOS0Lau+Y2KO5gdeQdB7TDQyFZNmpuBgq
ufKihkvgb5o19D9xlVZ8Uw1WLTNmqasKNuaER181o1svCC4WUJReit2yMBs35Tw0R7GvL7xEOebD
Xo59AHq0UxneAqtpvkLq3RVPQaE8tqFzRmFfz0j3PmdBcaKwWKmqzLogt/s+F195sDK4ZK3WTgCG
bsro36Ksvoi1OmvSeaE5Z4DhyyFARMQGjJNokyftLkjMA0pgXFYGHnsjOvZS/TSF7YWA91xPLyEA
CKT4B1HF3MvVmN1FxV82eGwH1cDp6b7u1tKh9dQXEFwIkDRWgwhSuIHXCsXVHmzbqQxZe/XRIUuF
PUuTCDgJ6BhbBzQTrP6acRqr+uB1qiuWMHGcFguRZaqn+5Yl6rKhoRHReJu4LVCwU36V2niTov4g
HoNatggIy0SlkpeciiVmExl7LSt1rlQXO+y+NVCmxN7NjOtsVNGtqZMr4xXiS1LrpNQbx+m/VjIv
+33vtXUaIEZgn/PR4H3Fu5o6Pc0hVsJRmJI5tO0RPEjEIUFqSFseBZ20ComnXE8GojSnlhmYfvJj
ePlthcoRFfExwrJaWJcUH3KiWA9KKXGQDo/Z9/N6BHl/XMPEevZsELFTvouD+hI6fFZDbL+mOLrg
O1Cb4gXM0K11yosyOed0XGBnqF1Mw1jYvZTrnZsGO0ZaXRLUj6Z8IAdlRybvDW7TR9VSFyl+aVEv
Yqy0YGxz1ZR1mAb7BTlks0TWX62MEwgGNzbVej80UzFzhPoFkMPI5mPNh5TxBpGFNOxhXob6+V52
5Y7McUbSTymRt1TJ3zzCNmmWd9//7Xs5eP91ickDUWcJ+7B2UipvoQ5luaj7dq153LGYeDgmKRq2
/Ox5mFhqgkJlW7Mptm0OSsUCczxLa87bDlSR76PgXSbBD8m5qA8nHP2djREMajtrMq9BHVUXHCPa
LA6ynTTwUcrq0BTpl3tnpfTFns6b05jsJlpE4AYEKeiBxVztuTvQZ7lcawGXCj0oSDM0ZazaZVTj
h2FD4e2JoD5ycGXlMVrCgrHSe2O9NUW9oRIAgoOQJBMSYYn7zPT3lmdErN6xccZWdgkCyUbXojQL
2TS/ReheYrBwAgXpoKH34WaS9GBRaox2OAt846oFrD5k9Vzv7x/v+FVBilgW8UvWmWfRr8kN46DK
MDtRHVuiAB7ZP3uf2tcsXuwBTaLD3fRM813VwnRW1tWl1jRsrcE7MDiWb+UEDVwlqA4Fhx591YZo
mjVO9aHQM8I5pZ8iAofdbGl1WBbtlkmEKjb2srM5OPiHpH5uZEJ08j5+IWrooDMyicoSl51KNHmD
w7jVm9iVCVjF+vS1w0g376zAJ54jaxda4b+QKscjaKSYMbVgcAuslmASpVPc9jbfxLdBsRCGlND4
esL5Qh27DXhZKVFYCEs2bJP0QsAhluziWb8Y1Ziyo8vlWpK6TZ4BynBKfedEqrWQMIHHOYqf+DTo
QtbNBdohPCc7jGbk6xDUPIQ3M/OwgOJZMMpgMQSMu9rB2fitTR4XAUNBgfUcDCeeC6+lNGqnZj2N
VLrkoNk5EQWh2jLlbp7B6ZIAwrM3axu7mhmav5NRDq+gP76FSsAcTEeoTKEgNEDATWNLw7npTDYL
ib/XYC+vhUW2j/X3euD5UIKd1RXfWM8H3IELuZfaVSJTJpQpD6GsPjN6aRZFOcCiUcY3tlEi1uJu
JVpGqDaLC3ylh0oFaS8nHWap2RhpEZwL1roYssDMp9SdqkNRt2et15aWwRTP8zU4IuIHyI5/jdkj
SD/teD4AMNJ5p2L38JIKELSpMDrD84POWetXkBPw93gynIjw6uQmR1XOH2lqb3Duwga2itgNlBAP
P1Fvbgc6JhBFa1s6OCP8QydcST6c4Xkm6ygpk2gxZFE4r6bMm9WT8zjUkjYfrX3nyDcQDKtaRlna
FcCvgpRhvoLvagZE5tKp1bcuH45NJgMTV4kVoYnJqQKYBSjSpZ/Tr5BHKn7V0jcNC23CNjFzRIZN
YOLlpWuEhC5oL9h7ibWUa3wA0MGVitFXpHtuQAgJlTqaZ13hCoJJEAS8R4I8SCgwE9Au8Vmpj6FS
IZRXFWfpN2gnInkOsPCiF9ljoPEDonxLTha2vgEjEp3EL4XVLyJ//GKSiDuLKpIzFDyp0HhrAT1+
z4E0kY6VzNsw2pf+sMVfyYHM5uTrFHI3N5V0HUU6AUv0HNw0/ygU+RmEbLG0RumcAsWGE7rUOCX2
mXoaS/MUOwoQSApkeZwWHQNS2j2PElP2qcDlp9qhyx1e0nYP51ndPaj9G6GKZ5a5vdRXD2YLwmM3
xmyynXbIreBBUdrXe0UkVm5ysMHWqcfCZNdosojAQVylYsrvS8fKqk1ast1r3EqfiiTM0kXyETWi
ZdzQLG01hwDkc1V5uyFP8N7IO6IOvwVvHNTOapLsIgo5OWo5iNEG9NX6M7JKMmAqclZQPAdOwig1
KTe2xZkVGqonM1uVJxxdIb2Qlmqf9xiLuMcqHVAM8+r68ZzXU2CA6TdK0l4yZGC6unXrh/qzlpUn
A59sn1DJ6wZwQl8jRyJGDc8T3voR7DF92KYNo3jU84vCqdS5KjnKvOQYVV7KiUNWrV4lhT1f93BV
65tBSrW1I6pTIrVEJ4rzAXmBRe3tHTGcuH+zEi2M0WQVZH92yWqVic5gxQKEzTAFmGbG2t+iPewS
NnPfgWwpsUQxt5tZ2LQWOKyp1ySVm0DDWExeREc+iPFq1O+lL3bA6Fs84WPUI26FV0j1PLQ+RFfY
FgVJHFjn+wTBcIrahThEVZVexP8SO3r2WvXzHRbUNaMK1Dq6K4oRAF/mcKgS1aG/JR1HIdXnG1G8
bwo8RhwRl8jmcpzROlccpuOsOwUAvhdBJ30LMmLRtWg9USaKO9XZ8qnOoYTxjBZ8KoWOr2hCaHn7
ptqrVgmuAX7APDhDcD5Qh906miNBNx3KKVk2Mru95FAA+/0UzKWlonCFRuusMgJ1aaBxSqLZfLUV
qkHGemCQekKqYNOqIyfhiH/xPrRTYLYSbcCGf4koqW2fetWX3jmCbAF/Edl6zRTz3Fc88yUR37Oo
jt0UsgBQ6Tl+0UVe09ApYrw0ZroSt62RzLUUbxuH6yPk2f5e6di9jzbZsvb33T/Le2PGmHJVi5rM
ayk0kDXvs/oDL/U2ffdNzS3GdBcoEv7NMlC+X3A6CqiE+agm/bKChWMnPXt0R/ko6otGbANjUArX
58mwEcvorX/tZW9i3nqSSg34csGnq3PnHFbmAUcne7QmyjA7W2sVNqOUkazUhPzufEKKyz9qpReZ
hilw/aSek7jwgEp1Q7Qhxj+NTTDtOKbHqjavSwspjHB5KnHyCV/kSTKoa8cUUL+sFM9esEhk7ilN
c8wWJRASXxmWshid9GNwLYfq0cYuuIkhqZIPWj6pYq4ZxvWFPuFltCknjPF9sKqH0uToYv1v5s5r
OW5kS9dPhB1AwiRwW77IorfSDYKSmvAu4fH082XNntgtskOMmYsT50bRFFskCkhkrvWv33j2tZmh
pndyPHtSfEzoycIQAhUaN29dfXMl74en0Q1RsPSHgfxfj8S2majjlDxwliwvYTqyJSURylYJxV+/
pEexeL/SVBjrPLL2odm3x1Laa+ABQpvj96hrX5UaOtSc7jVRs8DAlo2mVL8IZY6qqL3XbW05BL/Q
LFykBDwearDB0GFIFdGSEQDvo7tIntCzTmew5DxJe0lIywRFm2BwJeOLGKdyr6HLIAeecuKDQ+0q
PTfbRAXdancf1W8Vl70+T+D8ACGkn50qkT46wt2kU3Vld8llqCHwSI/HzltQTHKMLNmyB4WRKG+b
VS+Ppd2d+lt3yF+Efha9x7g4ya1HsyzbTdMPbGzGkeqGTCgOoUnGwU5SLCdGByNZ1+xDOYht7VlP
sTPjzJT/ZcXeKXBmf6PMEYUEJwIZhXiQJ/MlEck9NB82CPTFTGwjeOVBehn4fCdUx46oBXyC/a1K
qI2WEA15ivZgiamk5xS7P9M+QX8Sa9pwih4G7XQd8fuSZu9Uc4xDEAIxI7lbNKxUgYB5MdQ1QxqH
aXmNajyvatbDuThC1E87gvFCzFG7SjTU4KvhxXFgiHHsIs/+EYTTcWiRz/Bsoa7/aLRGWL/gTRKM
q9FWNxKds0f44qrMvXuMmPb4ltwBA14LkW4R0V/1GafvGSLDHsKZ3G96kjr0XB36/evQTa9EMu2m
0s420vCul8Rau1i5u3pSC/PpWl/zGSiThOut+koMoCx4J6VWduPtld3Uu3TCDrKCVES0MQ6iA0Be
6zsrI564p9wTiAHZFgzjoR9Rfem7JEcSuzMbr+IIG5/R8B810muk7JdnXpslbgBj9FtXNsyimbQR
TrV3e46qEO00aoSwGy/Op7Mp6GTanqfrFdamihz08PxNMHGaxJyDfx4U/dPk0TMlgjfEbhJW6O+j
qV70RF7SkuydkGvFyoY+EBjX6bhbKOnB6AUtoevoxIkveRfnn/5xMAYBQZiW4HebH1moeC/JIUrn
bK+3gQ5hFvZr2A3pBr/rXhehizXulZjk9fkxnIew2DweYK5QfVrIqxPcmkFzPIs3ibAPN8CW15y9
fZ4n7wWuLGzB686gYT6D1mVA7bEE9Y/EyNa6Ue2laWw1BMKhdNunqN6L6dlIy20adpiX1W/OAI7b
65JFA6/zxYQOfkzq46CXId4hw3qmUc+d5XlQ/d0ZIBBd9BTG3r6s4/czViwtnBL64UVGNqGYPa58
ZX8EQ2+o9nhJNOEF+sBr3Xbk0g17hekZwuzp4NvyF67xN4UzMagm7RJnUZxF4GbeZcQbrP3U3Amm
Xr5bXsYeJ0OfMeMz6rfQPWcroHXQrwXwNtpy61gHVGKtyQF0hralw5iADD3egGyd5VB5A/N77//y
9JYYDyY5Q8Zj2VIjOlAaUbgzZsANHVUeOs1RADX7hst8KvuZWRAt/rwuhZ79flwaAQN+ISEGQDf/
MBtOcYsqIq5kH7YszEYAJVe2+erhJhXBUQ00/ldubG/kMtmMU/PeE0gb3ZwCaaxOjO33um5NNJfD
CvN91oB+pGFvrULOGCBvDWP8+ZqJkfp0zX4ALcwjE4rF93GMb/v4fSQi6/dcnAPXmHwZNN9bUSsA
epI1YixTV5mRqjWwaLwL0/KdiI0vyOnWP7zSqNECVOHoowSz399fabwtCDzMgp4M92lgqt+wb8w9
zMLJu1jEtB3N2drYy/CQ+35wC90AtgpMinA7t8Pz1It3s/aq9VAVz9gqBTurYQjZeObDFzfrM8uJ
qDjhSgfSFaKzj5dpl50Jqk2b79uPI83mtvdyXPpm897hUoJk2Vp59Ti1RLoGelicLoJo0jC/LAnk
Xc+TICE3/0IG9w+DemhQXBbT3DO77/dbV1Dk2l1p4GRF4oP8YTeOvc4Y8q3HvnhsnPraKO7/fBv+
8TdSPyCRhH/wicXnd7UgYdPFCMPCptSpLbnCxQBfV/HeoMwFtOu36PeTr16v3/V+Z8YJqVmoOPxA
WFCBNHvgb+yAplSRTRBot8/uw6kw2eE4B83Of8wnSMcy+XEeNBPsRypkCEhI71gtAOmj/xhTOKJt
0DsifUxRQYSvynFTNShiJ8Z7Up1awnVxQ/MokvBiDos754sHZf0DdUQTM1Fns9Chb3w4t8aqMJrQ
rPt9ZEbfsbHP99Y0HmE1d/szwGDUbBq1361FIi8HnMQu/vzcxGfmCCpEKYlPFn6gqZ6/38BeUFyE
JHTs/URed7p7BOA6jdnGmu07Pc0xiXCtQof9FzRi5ZjMaBpM5hc2APe68N1r3c8FmvjYi+zXXIhD
6JRYxycnJxhf8S1qdWjpjz9ftvf5uaPcEq7L+8Y+gBDx98u2/akmcyxqsSwbhCa8sLEzSsMI6zUd
4hk1GkelvlgNYTmduBhTMAmCqXeh4VGPc7QtQm191Hu44HGNRlwAmhnVK8Du+wgdIbF37Th8Lwqa
wVzReCsHugf4c6YSnDNZOwkcgfMi0lg3OV9HPaYRQfpuo3Wu7IdiiX/iBLyrCaUKrXFgnszoKlQU
IBrIzTUDdHAYLhnENDU+JgF6vNak3n0SOw9epgs9GFujXxzEPL0UY/XaMpjHBO5KkyjLgf4xKjGm
Az9tyuIoZLD3jOXRyiiD/3y/zxTK348xzQ92HdjCyKC8jyzdwBqmDoCy3uMQAh2yT8xVSm+oR5L4
6KE6tJcf0ppwY0c4I6jkiZ5lQlcG15HkH+g7NAThFv/wANo59VAUgsyfOx+Lav+M/IRN/VoiwF/1
suAktNDXD7qRF6KIMC1LtqooTiKXl7OnpcSVIufIMI96jEZY8jOeqvd5zoP680e3Pr8hRDWamAnY
KIxM1/xwgvdDx/mkBhiGnp7lKuoT89lpcDNHpIhxmXcN7qvjadRWwx+xpgdkEfVQUHvHRBXvf76e
z+eNDodkyQv43Caxjb+v/NirKy/yEJMSmHASI7dSsOys7ssy4PyTPjxzCbM2kHB4SRH8uLdCuwob
kSOgWeo7nwlEU8GQqvSGqWX4q2nkFVPuFr/DYGeaYGep6783Q/cmsXsi8YX7gB0eRNeR+kFxnX0w
r8MEBVDP9GisgYrAmNOsu4yZDHIDaxRaBVxGozYf8AxbYU13KvC904hfpTEyPVCD1XE6z87MkrQO
g14solnnZL4LLfvdD9Pp/7AAoDJCMXWl6bqUx7/f8bIbfAF1vN7jTEgjWUU/YMczAIHTpzfIoqUJ
PANtDcOPqU0fdJs34+az6pv4fS78L+TXn89a5HqkgFKj2s7nszYXfStry6r3KmfYVs32qYqaR1dA
HijlFeaD3Nz5q1/qfD6ppLQhZMC1tRFm+h/KMbuyOt/0RL2fSUve5CGUqZpgrPMTjqblh2v117Zk
cGjOCl/oQMNHzlMZjNtcqoewlz9tXzBm78fHFhYJu90UoAzm5dW21mm9PDdFue/D6tApDEdJoD9j
nu6y/FyG0xkwqiNoUlQS3/3F/Sk0m0jUWCkMxUvQTt+A4pla4CHtxsMXd/wfWMZ8eFdzelFnavHD
70tAuRO06Ik9YHShFRDy05t/ddSuKxNYAmJ31508zA4QDXvUoMAnDLXNDY6LX/A8Pyjvdb3DFbAE
GX6bHH8f3/6cio80TUEqnR6HnntBp2IAYvpiMwRdeGD9885Eu7StrtKiGHZ14GzxS70vTI4btIc8
F7Ytf+qf+sBY+V3HdWpoG5Xl3XnCeebC2OV3y7oe+w6INmf0ybSkCbqJaMJmveilHfb08V0Gvjh+
dyOYzjlcNMQYPyZoXXH019BBdGkwIjvT4RMI4LFHhWW73ascvCN6qcczQl9qIpaRb0Te3nQk+6zP
B243gtwn3Z3vPuQ5AKRjxj/zYXgpIpQes4lrSUaKEnZ4YGzDUDLywNQpBYmS6XNmOowvW46XAj9P
miam885wrC1OFqRJ9mqxInxpHeR8hPYQIrsf4jjBuPxgkkNUOiNaS72zafoQ+VVP8YJNMtgMbt+w
sto7e3w0iB9cZwON2MR5Y48g36U+efj2bVxmtws2AF/sQs7niocnbzuoZWD6mogdfl+Ctb8ksaLV
3dv+sZ1s/M8AXG1JRpsLWKhsgBaCMl+F63TsRuvzSD5NHNLDZrRrC2IyzjhG2xQpjDF4EyN1Pwie
Xw8vbcud8CT6mZ6eOez7TT/kJ81fXVKVXWBbfTvZPuMIdyR5pSit7Wyqp9YEY2Ly+8MJ6KvTMWEi
3y8PWW+tz7zSMuAHL+kMNix2ivg6WqOCkVTFWC60+qc/n4v/cE77HIc0YUhATFwpPpzTKnLssWO6
tC8lsFdPnvDGbv1on9YhCosArJzI8UjhktWi+LubYCU6lrNz/FBuLF6NZggPf74krZ/60PwjpZWu
jS4FjYr1UZATMI4PQGurvYlp5Ib6/xhmGqww7Z0zQjBxI4NEu+7CiJsfWHLjGO/2iAmzlNG1A08g
qK0RxuSLtZxk07gki/CUORXIGDFIvdI0mMmAg9DDdDRj+7qNMuCkMoDfhfSkcEOMFKpgT/kCfxmU
2ExVB3sDe32pXlMC35LKXOvuJ4mG164CJYZU47VweTz/0I8xhLJ8ujrP5sZFiS1N1XHxBkat2oB8
zM372YW+CtcaNErhMYaJ48osmM2pCeLOjKRr7fUMfYn92BiWT9NADCqu0xSsjdqm+ANhXhZelFkU
MYeZWZRkvmtbYNuGKWgy2AoSdMTkESMBXTCgNBI9HvYm6sOAsM/SR4pS1M7JHJx9Oy5ftGf2Pz1A
Olo8/AOscVxP14Z/ay+HhjlCOhICWmcwMQaWueacgGP5G9sCT039CGfEXDYrM4yJNMVAqma4zia1
JFSuHtoXJSrUFxKGaH97ZjItjK7Xce5yt6aYNB1OkQWtbwYFBHcPDrWqKaDu5t1L/hTN1JGl52AA
6mdf1PSfywgcjShr2WZN4J6PwEXf0VsWZVTtDd/ZWyEVnd6cF+J39Ml6Ls1z6EV/fiU+9ZukEUta
NsASh4qa0+z3OxpbbTirDKDWDGtGj7i1eQFg7bg4vxKdGqs5QYXv/yjSBNySWhsAB2L2KDYN6mpe
azoOjeM2ofwuMoxmOLZ82b6evxHU0x3M2H09WXcM37/agz916+eLd9mG2V+0vkfv0X9bDt7sp6kB
d3CvgvFBRt5F1pzcsWVFUswWY3Rp94jAe4LImNX8+cZ93P751Xp7Q19kW/TqnyqQrHZbWG0ZFQiN
la79Z4Pa32FIsgbp+bLrOe9Nf6/+MWHEIYOMeS2rIyH+w9KP1VB5i0pijTiGW+ziaTwxo1/P1QBj
0lESQT/0hgKKQg00Z5qjeQJoR6GD5UBSRkxCMx/XYAWRuDom7hgSQEMMbjQLTdaluYsT2Gf4j1t7
e5bMFpFJY8qCqNlNf7ZZMGwar4MqIBhNCaslYSzeoCSEzONBRapkynA0zWECLcNjR6rU6Fnf2ywy
Lq1DaadM+LsK9X5f/EgWQiJyF1kkasVVMihPk3DuFBJnfYB/q+qR4N7gtV/G+FDYrzPzjt1gca2m
g3u1jJz6MOAZusqK7qUTGKxKCJ5rekIFOQKSUORC/oJGs23n4WkKx13tZuRzuJBHpvZnJH/MZvPN
BG7eDvZCrzzCtkWPPgeCe4dCzpf2XgqbkR8N12quMKX2oCoDjF54jZEys2uvRDq7DKTyO0JTs10Z
3xWemGG3hKe89H14Kf0PosdeyOZ5BXGHHMbWGZivJvMQACRyz5POPY1WyWgiuGqX+AUPsCMp6Sls
p6Fc147Kt2z43doRoGSuWPUxnj0ogEnisVNwNY/0v8E8JnXIVm6Ue2hMRES0weui58XYke2LvI03
ANczxlPbrolvu4E2CXcOcrAW60C4lNrjzJ9uGb9DRjJp4qkgSkjJuFQ5GIuMBg7raViLFVZHFfep
LS6D6cGowwjmyEPdkV8WJ2LjxZhRJ+GFD9oBd0dgQdd01sZozHmL4P4oCqfiPwgGhdOWbr54ET+e
CRKjFwuhF64vLupDX++rf9sESLGCQZ0H/s5augh3KYGjuQZFKE3vWFt0qS3Zk5yG2k0W4H+OCUXo
dp63tv3IIH47/4Uq585eZmfrMQvmUyQIXTLcVlXy1z3uBu2laPpkI9ObtCdzpMqz1WKgdEjy+Kcx
pvk6d8sfPjSeFeWFx5FD9YaF1VoUMdQZwn+hClnrubM3TqnK3ZIRmz6ZxmVAoNfW5KJ9i3jkgRu0
cgLVbJuQHxXUI9npVUeCnnhMO+/JSobX0un4Nt3gxtyPCcn0ORV64I73IV3x1qw4h72ouPrzHf4I
uCCeZINjd0VIyCFhfth5wq5GJtZk/i5Wy14B5tHcf1FNfxpxnH+HlD5YiglT7aMJCxGrkHy9yN+N
7Xgq+KiramDCOkMXWeWuvLd97y9XqE0dGN/teYZPbkDu+/Pn/NRVchEchA4VPcAC+/qH4yQyfC/F
gk7uggiHsHiuIPIRz4KmGBeqefIOBUxj12jefJs8PIF8bI8aBN9Rk4q2y77Sa4uPLT5Mdd3cCvp4
BlVA0r+v7Lkp8iEtKrnrvdogM+2JXxuuVGdg/wH5iIaOJGGIj66f0xl5gMDzALu1ww7Uv2+tirqx
LEA4CUFaC7lsi4xgc6/1twwip92fb573jxfLsFUAgaAtP9fef3sNM2NRUijyIjx0pqvaKF6GuWkP
o2FsBA3JSoZZCpvQpMxCbX1pVZa56suSNE0zILVoTm+QY/Dq3k2Jcq/nEIfLOo+NvT168B378KGZ
iaUfwtQhy2h+sKW3JY1n2aQ51GBlwbXDq6Dp1NEaGriRWuw77lICj9ajXA7InGwSeqJvvcVODqsG
v/Om2vZTvwdtbu5663ZkWREoyDkZx/kBFXZEeqfpryGMrSztCs0SvagIN7oVC7aoNcBWz8D/osg9
ZzOVVrI304F+uSLGKiktKAB0sX++yf6nV5F+0/E8z7bxMcIv7UNPNSed5xA+TmhSLNJD2Rk382hg
ZOqiVzLrCI266AET6rc8RP59vj+ywgOYWuUqLi0fFhk23zJQ7y0B1egxlnBN2M9zGDPyzvXNWhJn
oVKYnuJsuM/yoNtjeBNEsb+RVUrOyNSy/xfvTk1jNC3ivVjsNzUF5cbAE4VTtz4IPMHXAjGA3V1m
orC38EvMtZqpYSWsjGXR6rx8OLlm9dMvWne/EACEDYPqkq2foYgxXA1g19E31F3DKve6hWC7So8t
uvu+OjadWPCiEQtuUN4dNCj0er65dSr1OPd5e7C1qU8L+XltDj87iDcbXy+9yQ0em5HSSS7ht3mp
n90E6X6iFEyTtN4suJCv2iFeSYrwk3KMGTVHhb8PrreJg/DfT4wvTi730yvD02SqK8ByGVTaH8Ej
khDDZEm6YNeX+TUoykXaGwrIZMCIcXwoCgfWbolzb0iPlTWs/gQbg7XouD1dFpnrgrW/yvwcZ00d
qT1xrJSFZgEFIC+wu6GKu+2vYXZ5ttVVZmEJXEnC6qzlKOn7lmF6NZdgucwi3zpMor5hByaW3mYF
kCvhXtv55TBF444l+T4THwjGZTLMQ1VYGoOz6r2bEGX/rhNcmpc8QUombz4MkbrnxDkkNozgmc/w
53fgc9GvMRdLm7Pp7fFT0T9PSQx/h7s25KhaocrmpmTyPU/dNkGNBoBurSzz1YIxt5mN8CsGgfUJ
h5eOSbHiu3rchR3tR3E3FJFCmH3Hthz190GQHe0kvrHTZDxkXWFuM1VgNBxGpM8tpbWuJT5ugxH+
jDOyinvZ6aB3ArSiiVbf14tOIj80ikMzldirKMx/Jc38NDQ0gP4YIvYbXpjVnMbIuwoXt91ZSQ8J
4AIz6ZuhzqBHnzfGtHvN0vh2mos3JhLE8sEsg6TWnFTKYRWpJFvrWRgd4Pvkje6uQy++FsObS/iL
L2S9hXTNGhLQSNLJe55qi6oYv3XASsra7tjbnMfUVQjnIawL7NGgV5LzlUU2+WA1Z2U62+pUT7cZ
oW23vubNdEa4wdgDii7aGWZByJjz8ZVUe4wGPPc6cyzcBgaMFvICS2yy6RSRc/iN5zdWCp1LCu+u
88v24AfBsZ7JsfIUmgbHQ8KQJcNb3sXWwVLmTTxm4lJjmhgppDub1CI4peKy1Z8cnhAfACE7UHc2
bNlwVjIJfwp2O953fXILF7GVkBYcFvuCaM9gpwqZgggRkTDasAcpd4maiI8EKuG/QdyhSwQc3muE
fqb4o+2pCuU2iqdd4PjzTpXm98ZJmP31piLcwcXJSTkU8kZZw7Hk74Y+XrZTSOWWh/soCP9qBwrR
xmOPQ+1yNQUSch8CkZOnwMoaPIBxIGsRLhOlsBcTNO9uzDg5ffHVXPEjBsHS5pUCWtbeBbrs+L3i
aD0vz0gSwZGPqeia4I9oF92xkoHxckprp9pIl3boz2+0/6mXdiwmFRQ4tutT75zrsr+VDimWTx6T
LRfX5bg4zGP3nAV8bhHEBO9NG7OWPdYwUDqKJFNkzLZ44TmcNsiB83Kut6nWnhj+dFVMC/w/Bfut
alEQGIFxNy9NfBlh37GqVIVpnmtpe4C9qgDT0jhkMFqPFep9DABGHyuihOexWfpqV1m52kVE6HIU
IY2OYecgKSx/WocGB73J36UmLbFHXCMuR2ybdjXdwrEjNXly49WoPUTiVJJmg/L0vGPvfTMF9ivU
2zTH1hrDr4dxsF9rW7yr4jgHEt5t8gvIlDQiDDTcqff3IRIgYEpcxOPc3o5RIimVHHdbNv4tck8W
NuDONsT6WRGyMAa5gwIgRzxe41i2GOWtGSgL7VxPLwvwvx+t6kAkTEEgHHummRByjHbptnGBzRKD
ALc/P9lPTkwU0xYDKuw7LTBX9yPgysy8UMaCV6WTOetgVpQqTDB35UDxJNLosY2Wv5bGOy7zUhDh
1EEcbq0LB8/DP1+IONtS/AafAG65rGkL4BBGYvChtvfRmDUiwmK9hx2+TeYAcl1Q1tsxy/xVuBBu
nIFerA3NM019nNN6nxfRSbY91JlBWZdpULU71bI69AG0sag4q4LnKMcyXV+17oSFMeAkYDJPPu3C
F3Ng9zErR+EIXT/4rso3dVPw4Gvnqi163DejdAdmwZak2lXqkwqB4cBxIVwGqyH+mRp3XsR9wQz0
bdZLBi//CnIM2Q2CjVX58a4PCPTRu2jqdQy5BLLRsLgPOtKtZNrsYg43XgwItr7ZghT7V35f29tJ
HQl2yP34pwCZofAqHpy5eu5LCmeBWmtroK5fj3b/2kO0vczuGNXg1tVPxNdTZbWa+1oZjCcC41Eq
MrvCoV7jGczu2MfYfeKrQxnFRLIYPYYwdvVgFDn2YaTXFnK4nCaGiVIZD+4IsJoVHroOx2JkhmFD
jU/QgkZyKJkyD7+KoKvx9MjNy5I4gXUQYh8BQxn5HAmo+sUEwUbEsW59FJ7JSmyDSRxzK/JXKkFW
DAa+lpgf7hKt6y4EzVDrowpecMXMBs6FRnjhBryMCslQqUUVEym4UY7AXiSpN3KOI5IRb4lnmneR
0dwlZKnuTFsdsGSR0FCouvrCMFbSjHYWWoZNrXxomEyjJH5e6A1s1KkppPO8MnYyuyzmYtzFhYcD
hrJfh+JBZtROrZVCr+cVp66yOWXa9jAr/tUQ2r8Wxr9I2pgjJFh3rfwfwzavQcEaz2XY0E0EdHhe
sAu1Z09UDxde0h07Fd3Rv9ywnePs7MUHF+lW4IVqY8XtnWpkt7GiwluHsD1RkvzoOhiiPUL31iNs
GKtrc02jdxIasYjkchkXFtElcLvWGPzDc7AueNhQ8/WdP283TeVSv6uuWQ/GAnW76tt1M7TvThDx
qHQWUodfOHhIwqs3kmvolGKLmIFAk5yQjmnOb6MIT1iRBO94BD2bXn3VRZw20ZAvGyExgB1ZTmYj
5l06o19scmNDQc4Wjkyn94Z8E5D9tgozqe3EzJszGFYTLU6+pq6b6YHmaPQIGOWCzlvL/zM76P8P
rQ8tE2NxwIe/7bHaX/HfvonXbwW+iVd/RfEbRvBvf3c6/M8//LfVocCb0GT+5WJVbtOX8iP/2+rQ
D/6F4y6dLO5F8t/f+R9zZ+9fGPBQ20N08WjjAyar/+Pu7P5LTxJBvyE2YlBH6f2/sDrEVpFy5u+H
ApZJ2qkYL0afqkc6H6DDPow73yVnj+YneFR5Qva2M1g73DO6x6kx8KjDXmbddM17PfTZJTqd6Hau
rYPySAHGfeZGDGZxpPNccKGoeL16w91FkLOo7Lt4Z+totD7DIWYZ7O+KKcb+zNBwzFPCCXQq2vmx
X3KSI4EE2USz9DpBprHjVk7rKRm/GQqlC+IWeWGkrocRC6ltmc5va3SSmyTSrSDajVowunfOaW86
983jANM5cKVOhKt0NlyvU+JQRaGcIjhO6QQ5imJSlEH7LmlSvBd0D0DzJM7FOnuuIoQu0Gl0sm1n
nJtJkcW281ADAhsrw3/rLXu6oUtzby0/8m5hgegc2Pg5L1R7mdCG7jv0BVfmcrN4F7bOx6ugBmAC
QmYeuxAjZx2rB1qi9nDlgYb0l43O24t18p6hM/g6wvhIoY5uLaqX+7Q6ZDqvz+8n54geLbh1Yvtn
gvpEZ/tVqE3Xs0veHz49e2x+0o2pswB96BWrYvRxGiIn0NGBgT0iZt+E0A28Xhj+dUoOMvFgTO0X
2/kBQ/mHGy6/ZnW1OBmAUVuvyiB7MeLAWjv+9JqWiKl0gqEkyjCZmRlIW+1m0Vw3tYqObRrQkE/i
YOkkxKb078eFEc2SvQTdfUhgYkpwohyYJM9EKeYQ2dDQJt0qn2JnBzCCJV7bPsc5GYwE08c6k9HV
6YyLzmnkf3pKdHJjpTMc3a7Hp6qlQ3e8NVaD6RbuAEpND6OeMKWmsSMXl8I6dmHu5fOGwh+IiKW0
C9v7V5VO8jmLlxcYhkipCJnsJZWAG/fd1iCAUhJEORJI2ehkylmNL0Y5gYN65hF8/QlmXUOU5WyT
zjDrdEs5k3PZBtZTWhvlMbQzj+mgidVv3Z26VPuvOiXYGrZHkcdI2cBExeJAHnFIu6hKHNISsExi
NpYjJtsZ3VqPT+2YbgZSOU1kzWpwr1vFctOxnWmGhGJ8EwKTlIBcT0M2LZBHYmMkhfRa6gxQIh/5
A7rBVZZWu04nz06omorinjEaSrHOOggGWRdoxf/9x3++bC2c7RKqGupuLDDO6aRRw7ilbogsFTq8
VIzWcxcTZ8rwlNPofYkN5xtBH+bBQbWzNZs7gc75jkTLFJWNb9+MU2rsktYUkDhyshD78GRzoN5F
vv1m6YRVXupdnpC5Guj0Vacmh3XRiayxzmZdKg9fLrgIG5V75lOmmEolsvuOyZx9jTQg3da9MWm2
O0Hzi2zfJrM4TUV3G1dh8dDaHkVgzTgwruP82nLwB0J1nWZ99yK1p9lkB5yaOm3W0bmzKlff88qS
343G+RmEQt307bxG0NbepzljQgzvrAt4/gJIjVTbRvnoPIPmAY/0n6lOvnWJwIW3Cl12scnGDXVK
bqvzclGu7wT1dd2TpIsMb7iI+rm5KF4Zf8AwJcDWvRgxU91OdfpXY43uZUX826yQMJ2/ckMd2lvh
GuAUobelT25OvQ73TYu915D4W+vs31ynAGMp/a0nFjii3sUMizmWpzODO50ePJnurwqJdkGRTx8e
N2QMh4lzMUEPLHEDVM7F+ev//HH+uzGFTDFXMjrMQSdvW1L6VjR8WG5GOkW5lRF+qs7CRmTKTeIP
myTom+tFhyMvbYHzaBqBoqBFvGr6ilUs2q2dBz9FA5zbl8FTn0xsWZIRS2SJx9Aj2LuSCEzKqd2a
M40x8D6a7HLuL1EqpGsrsbYd9eQaY4OeEGZIDgEo974ZWYJBTKdskUq1qGb4ZsFKtueifmvsatxO
Mo0vYhFOj33g3YazYx6dAVf1UFUnLE2bJ96P4lhMxa+hU3t78fNL4l7G4wTcUJbzdFKRMZ7kc1Gp
uzYe0FAF/V/GXEiISahtQ18aGxW40yED730ZhuxNGaj9rH5m6lZfWQbqfydHMUPobLUtvgmZiKew
S+yLuANvyOXD3I0FYZn2U8twDOtvduIMJwbbKxJQ4MnbTTk9UqW9OmWxN5S5EVVhHRsBadsPWqyQ
Som+2LfyrWWajDBLLN0cZzc7PVIQjMlnuKKi4dAt674iu6yC8xJWPjya0zxY8y5LJ4PdP2Ss3Zu0
NhPz1wXvymxptmUkwdk9H7WqZwwHAiriTWwgtWs54fc2G2Zmpu2Gspe2NyixZ8Ep64ql9mpI2dzI
ZbTuE8rapoO717Krb43dxHlxY3pe+d9/zCPG9ksrH4rSfUhrb7pqq3G6mmFjb2clO/BenmiMZHIH
/8pYw3mwdgOWD9KecCfrmu427GOk6RhalOF8wuKdyWg8DqfQrwi5TRi5DIYMr3loV6QZzNiLk0PN
eAvePdv1PDfvQ9dsctrajWkHRItXJP+Nnkl4U5u+GkilcN7j9CPqc0jiZBd0DZJQbJYG5d+MFYb0
NoFyU37poxvCasTVpVX9lvbuY9Y2qM+XyiJjoP3eldGmmya17cK63w1ueQtps942BKOunBFB1oRo
rpxnqI43sjWf4wqOmEp7crrsgEwaoc0HSZfu6gBVfOm1W9LFPRzcDfIHsDxeT56q9oRT3aZZ1u3j
lM0kDUPArQzTKJuEs4sgZkDfNDtvak6Qp+8CPB3nhLupYNWTC2qRIjhHWzxFV+WEmSx2ximUlp1N
wtLKMkgnD0JnTVBoexUqo72ayXsak8TaR3rQmxBWjtoxJTxVztbVPORvRhC02Iowa7DCAZ/EOryq
23y7qMU75pBadlZe/OWYy1vRWx5Ytt2uYTjhZdLIdreERszFd9Zxhht56aRMdTgr1265mLeGj8za
rScyBoboojN9Fr6KOKCxeikyRiKpRasOBFoUWIoYpltcDm310g7kLpFhXayq2FAX5aBHc/717MbL
runqTR4vcAvkSBmIvqy0nSt4Xtj5CwuTluU7/kQjUSUZ+QVqwhW54rHXw7werfHUL7qZtuK7jmHd
2srQAksCqKAHkTZbbzGntbaiiY+Tj5UVoYWbNOan5uNMToSOEaib5Agdtt5MBZM/P42ebbtZi6mk
ZOmamypGIx5X8kW5SX839VsjUM9ibK896B44bIywLYw8Ia442Nmtl1zy+n2rsVvbjk1EaGBsXBi5
SxdcN//F3pnsSK5dWfaL+IqXPSc1sI40Wuu9R0wId48I9uRl33x9LYYiMyUlkIAmiUogB3LoPclb
o5H37LP32kz/CycVWH1Hgr1YnxTE4QWe2oUokg/2pvOdiFK8qoLDA1vlRWmpXZGYa30ltre1bvmU
D0kvS5N2C6/Q5a69XwZ13K7tAzVIqMCscechZNO6lBs/YyXrj2q/pPd6mUkHF2jX7jcrH25jPlB2
pk1wQ04kdu6zOvtptsi9cIZX2Zc9UtPwxBF33AutVTH8Qc4paaRoRRzvjVZ8h3C25lX1fCuqnEYz
h8O/rmCVWwaW2uUgNrbiuaoani2UiW6yA+wG9q2NgZ5atFzIpcj9vlygJCTWnk3MxmryTT8yDsjq
fcAdEVDBBcOr+VbHbJsAN+1xYRhncA+vjanunYYXhiPOa2ykTSDSfV6l81OiWe9gmbpd3fJS//cO
4n9fQfB/vZ/VOue2v5sIvqo/zQR/6yL493/8/6Oo4G9D93/dVLCNKSVIaGSK//O4vn7mny4m6y90
K23dABCvMKzVSvOni8n6y6ZwUSVKvab7bEbyP9O6rv5FUwIeX5NJek2HsrJuq35taeJ/shybAd9i
Uy0sdp3/yrSu/9OWwMDVgkNqNYisYzsJ1H/cTfSxZRdqkTLgWTiSBqKDgISgC7DAts2NiHH+o4T5
o5qJwOEueVFVBzBZbo/3TlE/m0LrDsOkpaeYe3ws5BUwWI+lnsOtBkeDNWaOja3NMF+LJH4gfKIz
jsEhwYBv7iR8NDnTWD1N9QFmHPBRczgMhYx2YT1VN53BjbX9C9Nv75WZ+NPI/N8mM/2PvbotYWDa
Xr0v/+fftJ7/JEYF8UeTrZf4P1zd//GZf7u8HZviDQf7JHYxsi3Ouq34o0bp9IlxTa3R5n+4ujXz
L82xCbNi9uTCc/iMPxe3Jv5aIdhc92saDSXL+Fcubs3QeQv9vRaFNqbjjV114/VnZD76x8tbLSCu
MCotHgLMUNHo7RBqeNPd5eakSQ8sCMzR2r3aVIb5C5eyH7WK/Jky4q5lYdLh6cwZKPSsWYwvFWvm
hXqpQJBx3OEno52nM2bCjLg0ZWmWVyeOvne4QgSBgJOdfswlkLiiL2DvGfryYBIRGCaE106W9fey
fsaXon9AiMn3zlKYXmLkj9izf7ElZuuacVpuSvOouu2W2XOA9mljEs1cuR2N8Zwo/QfoW/SHnmSJ
FK7Nl237rYGLY6e8s2t8Hxo6r0Ol4pjHiZ4705a8Cnghqr67XCkuIPBgh0WMd4Ud/wDnfKgjpihq
SUCH6fuwLI29BgV1K+NviqLRFwH2/8K2mGVa5P6I6bF1p4SdefLu1GoFQKQIeOoRMSZ5ajjvugZu
IAS3i6i8teVIujhbaB6WMK6qgWfqNCTXgvDcCNJ2v+Cafs/71mP1gnLficZngvpOLs38NFPtMslz
hGn1iZF9uSysTVqHJ7FVqc2JpGig6Xl6i/N8uMYDnds6y8W8ujnhaDxo6qRdcks5TpNjUArBv6rq
OJjshQmkMayb3rNirph2DrpZU1JvGcUhVvTwIceJs02mfHzLcxaQMovi41DP0aGpBsR59LKXLBqj
/Wy7y0Ft+peZ++B5Xgy8qkoS4I1SAzojborRmy/VsELHrWf2XWcjVadzlQL3cer0iUWdEjC1kyGN
OQobTf1hu5zJxoj1U+r+0ICL1GZYMO7F0anu3O6pzUAYYsqYC6CyRhJygmwSGBW9YuEfDX1luraM
f1dzcl8XYSaX2CoMPK0DGMemRptVnSdSZl4jip3Rj+kJo4G1Ms2HXatVxv33B2MmoEg4kurIzsmu
ZbwUe0XLvs0To1HV2CyHZ+s1EyN6lq52p4l4XAfeLchGe1XMhg+Z25Xf2CiotZ0+hKU9vbKYeMkb
+wLjYD4nWbncs2IO0BaPcyTV710PyFidzJvaSRgC+rB4HYIip9M09itwEZ6ClUbvtHrfm7q1S0OO
aBNQu7TflrbSHxVFx59t7oXlegg35xbtCXxd3uysQT2MKejCpPNGPSrg34h73hslxRQKRX5Zze53
DuuNPVFYityFVNQZKBqCkbTIlnej10/2IEquM0wlloU9nbedwU/rqS0O3bLTfC4RcU5H0QVxlp0b
tcqOTGpxoBazcaKT64BIwmik4d7N+7747oJQzQSNYgVnvMw0/LqkqStt5/mhA/aAT0K+qMPgwWCg
hcCJuxdCxZ6rR9PB1ErURHWRZxVJa0sQuSdZxiG+00ACT116c4zijCogn3VhPCKuFUeBNLEp8JHk
Wdc+qXFYMnG4cA0L4Bw61vsksTnZWuEJKmlDQ6LCOmpm5G/aM0Ky67kGvBJmoKdFF69AkrZmFioH
el474tAzHnFMggHO7uGUUHhEqEFUHoD/Vzml46UEjthSw0UkDbpb5CHUqnTBqOqxI077hKa6Xmnq
KR7XPjAj+TGvowIUM1wdRXJU6rYJrEo7q+ztfCM13UAn9xUOgxJQkBPzOs4j+8aYlhxr2A8O1+Ng
LfRhqBi6nVoaV3aNxg4+Nv7hEO90gYvAi0SVvLjjfBRQ+/QJJGWecCe1w7alpte2+FuVe7PLwstS
a/pBr+Zyq4GvpDK3F8Ldd5zTtiyBtyAjlSuxhauLe8JXwvCqKL1xHUJ3bxoqHmc8KGF1bofB8oQs
rktY/BJ186U0Cv2I2ldSU5OWt/cmzvdaWZ34K3zImueAoyq/lm7JN9YIbw4W65yr5KOk9aMpxo+l
QbFNOuU5zmgb6ZTGG9uUQJopnybYeWZX5htJfU2os4wnuvdlQCjdcbt5Vnv5xPcks/pdjo0O4Jo2
Ys1PghRHJj24G8Rv0QCsRSmL3MSDRfkIqWHazQxO27mJnvV0MW9dDaVrGXV+OKbEKjMDqWRwuyzl
pegTIgaUZ0SNcRcTGSoxwSoM1fgOyA1S6JoBCJNjn99npPXMveCVcS76Ae9rup0tXLjlrMO5w8fD
va0OYvJdgZ1WPMuNSmz02taKjQUJOzDLZ2SwInD15r4GKnzSSl4FjnlMw/G7bTT7qavn97QQxYa1
FbOrkam+CpA9o+IgbZ/SLBJn3UX8SJVWnpcW/QnXsrozTeIvGGQHP0QPhsN2yJIaMiomoodlVl9r
UjGTdLtnUTNn9xpBbxqWbn2i2KfKRGsvldm3GdcGNi21w49NQtzexjqK9Jwnz1kf+uAG1uyD87OS
9PaQxC5Wsqi1L+Ke1slGcSnVMd5MsYhLzzgPXSV2L256bvWmvhdL9WIYirmdIMKyDiK6xeadDpMC
/mzpxA9hx/aigBK7VyPaZVzhnOvXwbKCpqijlW6A+8d0C1C4jtw4ocYvGVZEkBf+wBXNUgY3xSG9
93nuV/WyxRPINj5Kn1VyHjuCDhVgmn0fE2XCsFJwI3F5H8SXOe98SHrKpjXt5y4jdlGbvxNRAlz6
xm0Kv9PYM4eueRAAdzcsKXWG6JSqP9ekUEF9YS6vwP2tbuHM3drxyop3xq1uZyp2EVb+YTJsuw42
QZNLZV8JKIzLLR+B6Y5Wfh54qGX9Z7p2T/ymDbMemnbKzU07uis0K9sbej17HGO6jbTU58gc3t2w
fee0AAI1EyDNE7qgBf/v3zjJtczABFlUZmQMS5McdjaweKJaKwutZ7NS/cnmJKXtmyF7XCNcLf8Z
4d7vSpDG3Zx/Ss5CU4PpucIV3cXpO445f6DBjR6J7ElIy7fYl27TjlIJiAK0VCKdug6pkyltvUbF
Ujdk5CwUuucVMWA8UfMvkFxPnIE/55Ab+0TPpY3WMmfFfh4WIsSujhNHw4kIvY2WtoiGAxo96ebg
3FiTmZ26s1tgVi7sMmMHy38R1Q/FIvvriPKHqa5ulD6KAyEsjogtGUt30+NZ9dfsM4XX76YE/t7Y
+iUL54DN30ntcE3kVzvEMJjJoFxRERPkfW3VPjE4jiru3xJA8e9aBstN900/QfbMcqpQCHp1cbTX
k5RnL7ywlTDaNVDgrfnNIc8UT4s3LGfWhFtbe51wY+w6mHRIMA139fizoleJVTDHXlD3k9biNgPB
zTnTtgmmVlOzsbErrRT+ZQr3a72DXAujFhjTDPD7qFKOZDYAO6wUEzPkc4AirT5nGGLTvukAly9+
04HCiJNvMczJ3y0IBmlOLbSOmKcRSKHK2Rhnf/96OvYLdkEkAPUIHJqa/kR+hshj97j44dqtjRfh
1Gn7stCO4xIF9lT+qhz9xRpjzhSwSos63mbXFZE3vdbx8j3TXGpCFqp9zOvKioibAll7s9JqklR7
sAeFL7hG3Ylm9g56WP2OJQimhYL4ZM1YR/nNjN6+2itMXlCuAkVm7WRTFZ6i7YjfW38ogeGuaMFm
mD8q5wDEtnQ/bQqFzN70pAVDk16QNaQX5ekn3bgYkTTzij58LdLweeWYrNBTiYtdKW6uVJ4TqP6E
MQ8rILKnyKY37MeE1xGqDO+pe+YELZ+Et/th/U3XBpk1rx9CGMktdsm989NWW8SCjog7qHJr5jG5
fn/XKsGbgaBtK+coORZzjiVZNQyw/igKNKQNWQPCjQCvv9I1YgKZefKuVcS/6XlZg5SlUPa4/h4q
2n7VvLuvv97K1uty5/gbjLNCOErXfYao+9nH8UOcjY+qUV017xpBRdkxTwVTRnohPZZSJDt+QHLj
0QgfozLl91ZzCL6xaZtmCpFKIn9h+6aBPN80I7cS2go3VLzwpCyWaGtN8rFlLKgHFXXXaD6n2o3X
xoLoSO/MoAmWuBO0pyGKyew0n3B6IIaRcqbruqGv175nktSdDZ5m11QArBP1+zAl5ynLMBNpEMVK
UAOj7d6XSfWtiS2IW7b7dFpqz82SL2yxRuBoY2CqqY9/kGkjf2Nx3u9KOim8sLB5JDSTuOQu+jnp
SRLE4oIZ+qr3er+NwXAygVHf44zsO8h9w5YsZIwFsaFvVpb9qYJj4AEPBVO7AOge+jlo9JiKGJCX
hyHtyp0xpDQjFQrFxll/wGfYnWWy3EU3hVCcspp0ZjTdU3I88zwTmR6G+qQgX226pci+MSiPVvuF
OGvdMO5lGzFDpLWmJsbgrizbqM/qAAgL0KT6idvtOy5A+ZDIIOVPzjvUhRRYzfYpZjrq1FINHMYH
pSfviT+UX54kJR7PmGajTLpH7ATf9FQZzlLDwNYR8d4JKPpl5tT3sa18Umf5NzIkQW4L5W7KxMNb
Ee+s2X6dZSKOFsFPJ6rGc8VBVx2bZOPyIp2meBjOoxyOFJSGR2eusktcHOxiNK9OxwPZGoTwFEmO
cxLUZlEqF+8xxlChxI5oAz5mPPJwupaJyAIAtzCJiHjPVc6CM8VkUXnOWHgduQa6w+rhglhCm21B
qijBr340tDWXSlYbX8yRkhUuaQ0P2zS9mmZjAy9B6uYtuZ8Sq/JHVgu3PnJeo1Q0+xkmeSD75M11
1u8fmvOL24+ffdc8ZaLuH5GGvgq4O2elbardTMoRHEAUBjYo6l22GJDPHVl7Tk9deTU2xkV362Ma
j3T75plg4TjSQtRiWCbyph8Tq0t8cEGKL0U1b4XVHp2kSp7KhJ4AOx3TazucLaCsj6HKZZ1IslNK
xlK4cHeKGVNUgkPZFa65h9rYB5wcMo+azWLx6xTfR9sq/UMlm52x4NnG3Ddf9aaHH5qpp2T9oBTl
T5ZXjBxtWnlNK4Gvd2Le9ZXC9THZyTMSVLpPRX1oKHQbXVbmJDpyv83KSzPDiG3wDOLVozxZ1ZZz
yF5gqVVxUHpHvORDgkdEt/A3U3dYS6imxGqZYCXLXEvpHtQizn+nbSinNraVMdvY6TmGyM7dafiX
KyJ5LI1I1mOI52lIQXkea4ci7150ESlbvu9FmGtT+zyQAmtm5+x2GS+BULMj/oiflT4739f/0hbg
xY0cGYbj1FPa4K4Ia/UjyZWXXB2NnYdda7lxQLkoU4mbhB4ur3Rj9TqqiENTbL9zA6R5SzhUKU3K
qRgWiwV+kx9qfXjo5xD5zYyflNK1aTrMflCNcxNyRyoHEyPK094J650agdgAXWztWKG7myqNIS/o
B404EvMBNceKWHgOqNU+qwWG3Zk7pwH25qQCIo4s4ji1UoBKJ109k4qoyuS5chQEbnrga1REnA6K
OEVk/qZmBl2uG9W2xqbs03F3x9JTO6wFqwEwC6IRPfHp9ErCezmQmEA5yeSy79IOIERdf6OohaJL
kgoh+vchQryiAUPO2xZY8Ham+woUG1T2shmDnNHmEr/RPKd7kVbi5VSLzTjiHrVVLwyzcN9TbcFQ
urpdrTd3MBbmsWwDEKWhJnyYd/E0kBTTFgJq6dx4QzeiPOFDKYsi8fHocrQPZwrJ+phbyajezNW7
TeUrGYpuAifoRHWOoJA7/iIpc+31PPEqY3Cvvz9Yo6AKJWycPacbNoXt2BIE02lCUFcTV+yOAFpb
2lLrnPEDw3Y2nywWnb5k6N62AP1dtc18q68vZL0raOgxilCKO7uLMV9Z0RWSlnW24GaloTOwLmu+
T6PhF6LFK1E7G2UOOfdGLMfTZ7J1X2JJot2Sgz3nVrqnotz0nFbQW8hW28f7/WIMY7STOKAKRa3u
rW1/QK9asNeiqNqDuospmDglPJX8JV++FKVxeSgNvKd4Q57ApbCk7ubXprPkdzGTqORi6E8Oafvn
hpnOFTzwR6qScEMsO+HyvrY6gplStFiS4FLuLXTP3YjbiUNd/klKh2NP5r4beZgdEmdugtSWvGr1
j9Zps+dczV41YXtDO1UPb0kmB2Z/6u4L9oyIz+Z8DClQ0MeMy27tgUlMqiZGCDybQWDYm4TxTGkW
PnUaVo/QmwJ7pksk7p+pLPhwOtfwO3OxtuSMb/R4DSf26iKws/xC4irFlYL7hxyxe7eN6kEMDWbi
tnqucwS65m0ZxsYf0yXxukVyz52X8MmqO6oG26QM6rZgDplRn5yB7lu4XRuzxmuwbgB8a1F2Jbnx
fasRnnJJZT/ayhNLzB4NvcRXZTeXJGTlU07YRrDCk+zqYnkwk6CeYz8z+ROMZXsWSrpwwqvHfdsM
HuJh4Znz6sqXgz+javLHvs9oT26UPNRNYuNLNjVklvYM7x0Je27Pc2PYIA0CzDqPsF5MKOMd/m09
uQyIn7LDNB/jhru6WfFB6zxHfiwchxF5s5gljVUMB4AKoc50Cwwy5C2TNx9quKNY7iVNRwz/n6Lt
30RRFo9VOoHkmawfDq29V1ly6aySy4ZhrP0AFer3Uzz/gniwWSncWmk1P7qOs8uApXoqVeWch+Hk
d0tE4XFMBkHLT7WVFpcxtnG60zZ7AOlJK0FlnLn+2RLoVpCUzq0q8uVcjSnzeETuPSeJdSFDxpem
RrBIHb/MS8oDHOWcyVYcmzSJEIba/qBSLLRTFZJ1MbnKbTniAg8HQiW6HRGMWHfu4JA5o7lUHbij
se8mkPxUhtanzKmiYP2nvFroBXJMDp5NYfIhvA3sHAin6MUuxj/CacIUxwTBaCeMZdm6i2QYZHY/
jMzw41KNJ42g0AZrMA/5UvvErQuOqXCiIzYIOHQxd8uEWyRXUo7Fvi9829EOWUFNYKxqsxfRM+MP
bAZ6uxrOwDBIb6Cln/vikITM8xZjxDmP6l8MAnOgkY8Oljn5gQ6dXZ2FjO9cEpYmU0pFA2nPQ0il
BeJvFO7gc0kv7dynbLDxFOrFO4TvmZhdnWwltg8y2IV16YoUMSsZal4MVAFWIjTXaIC1JuhaVuGG
fh0zM4emvbcM7cucVXGXBdeuReskuTv9XFil10pyzl0uMX4k8b0vsWmQvzG8xsSR04xgNKDdcMgq
kcZgaFG0NfcEsepFekU9/ZRmHp3cEWeR6Kkbln0fn1ki0MKAcraTuUoFAd6LTSLbyNd0pJYuB+RB
1BodhYvEC03u5rM2srKVbXJ0Z06UBdNDaCOntGMNjyvBRqfPYj9QQCkic+eMieabgFQ824kvca87
1Jf1QIOEMR/6Jcq3xsKJ08KWQhilOpjIvvdUXknh3bUuL9+AUp81zHS48zLpu+FJrODSpYxmbxJe
ZbfTfhiTQ02NTaj15sUM6zcjQqdjbXYfWDRv7C5TrzYpoTCUPqiX7CanicIDTUU8RXBs6A1RK5MV
wjR/VsC1/aJ3/VJNpmMtqWYoFOsk59Y6Zcn0c8rG5bFgQZAPyw9sTsaLkcQ/61j1ifsuV7Pk0FYt
483miXzMcoPqDd6iNAmsyqHiiYS3iW3mtm8dipeEHoWLXgzkyzi9ZRzOTw2SoGys5hh1+hyQ7CGG
JBue3wQzr21r1hvdblpyH1PJfoPjRNaZDIxThshq3kdKyDjYciYYSDXFqaFspekehRF25xWXmkQs
SFqVHnSWmeMhjx9Ym2XHsovforZJDxFupbI0K1+x5A+pd0BNMm15MkEgSAJstRrJY1cSapZsfO+p
mPZCpLmXs4Da5200+hJjsMcCdT/32fRotS3P8+Gtp9/zXcPhZaVdv+laUbzYcbfQwYUBtM5nBHH9
s5PzdJjJDvALoE92YePnNLqLTucii4tgtiA9Yvj+NRh5vjcMJ/Ise52nwnbwVc7W25GbrgG391Yk
Oc9LGW8TtczPTdPD4B/io00B00ZKO9/3aWfup1RdfcDFjpR6cWT7e2Fhcoym5MMUobbveiqjfl+w
bcZmybYfsTbUu0lf78ZcYzG+pdLAyjS47sFJWK/OCGpzDIBnRmyJKAvb1dXjPNMdPC4PLDpfMXN/
Er87tV6lkzar5LlFiOSP8FIZ7m1SxdGIkOstqwb5pR3moqd9KWQ1Ih3mqAUvcOQQFRq8LqmepIA+
4qy7sRhv+Jx8at1C8VpRMJ/Xv6r44qwYCHc96GSDMXKb7lqGPSvcGEruEDPWyL7nm6jKc5Zia2G8
JvNzHqeMF/jRdxg8hl05ycLnCPqzVAyIRansSYY1T04fpszaO8xqHRew8N3GmanrdD8anQJl+jSP
5WLw5NWQjAygkNaYjn4vymNDzuM+K80zTGbFU5CJbGbkY4zrjWNNcxZlkHZzgw2LpJ7GMnwjNQNH
Pr40NkktSItEbQ5cv4NtnfKyufVhvQ0jEyiqmO/q1JQ8DBzxWWZu63XutW8avGKxcgxZQuymyFif
MGa4BSVoB7owCZWllk9jZX6qmprbldbfeB2xPMdsH8PhdQaHQpmhzGhHVuaT0oyaN4dEwpXGWC4R
MYgDqb3kYaoBQhaG3SOCmOqh4C1jV7H+zS21HXC06l0lUDu2fqtE/bfesi9D4zrnTI2PkbpK55X+
Ea7FI71Iwqu1iE2lR91hGdkl0OvbBdihMdvErJQMi55Dw6TkS7XGp7CtAtHBo6AuuTonernPSMQf
kATo9nXGD7WkjQQ0yBbftXLKU5syk+h1TGktkFaGJmHp21T5ZUbLVYQW5j/jK+t/lCy3OyM8pWZ+
C9tyPEBUPyZgquhiboqz+jZyJMSUexhlJHFSEpsXarRvIKFu2Xl9g1eBKbNrGpx7+hPn60NVROoG
gzPVKEmKSm+UdL3Crf8+x5AYDHf4dAQOgLh5dsNhPsDYR27TxCHOY2vnAKfZAbjCbOt+TQrpxdq2
U9LthgfwhCocw6LdJzsrZXer8Oz7Q3kwInYtVUui11q+kMM8c1IgYXCnli6+B2MKb0VHUQnm1bDJ
PVOzvvW97PdAVX70Vvg568lqN5XONna4uqbkSUp6aHpF/aBYsocokAaz1j65TflkGdOuKeVhdACB
sgUt9STZW6mRQPpyTjpLl61j9I+tAwdPwG3hvDOOG70cH1qOmFrfTVu8pupOLys+9O69F8pbOTs/
4tDY1znvosXAaWjrDOc5MeWmoysUGGG+yFWTbX+O7IL2tW19FQ1O//j7YA0nczFPxIQDxZ0+3czm
r5OkH0NUPKVrxsGl+RGbO3P9wNy//vCxPu+GsOK+A90NFBeE79XZEacj27mpOXcF9ESHusGN7sQr
DBFTsgEKhs2jzs3VdXw2qN3d0DIbyIvK0reJeWYMRbEf0XfPHWCGpNcNDz3sxijdnwbUTk81tEfX
OC/qAnC1Hn6OTeTsLSHlyTRCSC9Lds101vIKKgTWC01/71XjyJZMPCXts6P20QPlRltNb+snY8Ls
EC31xQFAcFNYikJW9LC2DFy3UXq2Zy05t5NqnnhplqhWzlqGl3PSexOKtZY9jxRpIKm+RM4ItHJu
XxVr/iCEwWNCsIPftRM3CjMPwSKgl3UnjB3fBcBSXzEbPajj6pGSrGjXNDLd93qoXvMIcVFvyofQ
rc9TW9NuWZsqvcMP3WInJ6ip9bbqh/kJyyaF2odFN4sn3bCeC7iA3hiuJ0MEQSMt3bMdg3BlhqGB
N5t1P+6sV7XCjhAZzbgLKxsm21SxenDDjs7uWF2fy4NXqAZObcCKOw1m6o4XsQtC1tZelqV+OCeP
yuwUNwz9MMlqG0kkj8tDzS8cYDPeg+UTTChk3IE+jIAjDJdXok13LL9vgIVsMsR6tTUU5+dctCMe
53ryyaRxQRvRmXO8ExSuCRovDWkBs+DGTMx70agZSLjgMTN8KzfmmHhNxuS12X9aubIf233NcvSl
Nivbc0OBeRmVdlMNncFdqGdfOZA8a+ICFMUib1LCVp0m7V5qGUsy1SbEjanyu1l/KS3j2Nquwb2p
hYhYjrkStFX8I8SKwzeho36KhuNioMSHazas5Bn35pYhB9OEXDN7d/VgJY37wgxrqyYIsEYLMQZT
MFtRLHNOWOPtBrix52zFfWYQdbYGzE/ASelDNA7qc512a5uxCLraPY/TBBiOBsZ7n8Vvab4n/xbf
5kbGtyyJes+09XuFNxMHC69FnmEiU0DJP+HKISLW5OuRVxBqJ0tJgUpP44to6mDOch1XpU5nYo5R
oZXzcrTYVu975ESqqlTTH1Rt3ECBmi4sMh7qYS4vvcNBzuUOkc/8lLKaAgP0hhbrqp+V8k0XaXwW
i4q8i58qMNmtohEeuGxr3sssB7Ev2R4I3vhalD96nuARTecXhpxpi73MYhWsVUFiZn8+TG1X0RPI
pESWzhukFl9AziZleFTxMcSOowRNObQPi+Xnmqlefn+w63mbEFI6kacDwAP1TpVP1lQlfGFYQfpw
jK2xOOLDmt/XYcWOR+YkKxn3en0xBmv8Ea9VbeUxBtZ1516H1z3Ng0GR9VZlOn7RRtYzidtg0ZhV
AAGOwlYqc18qmjH9sadAVS3cM+/ekmXoOO4yeMyBtRYsl0V7LTP2CVIM4ljVtLG0Y/7CgaO6L8I4
tTbnZ3KdoDsnOGKtnk9Ha6n1Jya1nsQbVP/E4raNykemQZvHx7mOv8XSjc5SaqlnqqI4VGH9benx
Zs0gIy8Ty7ZUscrnYXT6jTpOgWs35dlp8/TQ9hxMJ33ATJZ92HTw3ca5zN6G3fvY3qsyKgKFZngM
Yg5vmpQpLS9uxciF0gKUaVPxlBPgenHrbMRMF36ppGW6uYy+cMq8qKOdv9BLazOrchyfhfNGhvaj
pZ7+jraNcRfhuS1SOF2tph4UjEU7vVCwi6i4AcxIhOclrcdHHERwamPJqipq+fojjkB0BxM5LI33
lVLnUDWN7orjmNPLpCu3nsXMVuV6Dvo6PfHNlbss1dDDAP2NRJhnaCN8a1yC79HA8X+Kin1YheLU
Skfd8K/a60JNEIRZJEi3YMiLdT1CWK1wpYTawTJtkiZFG7QTzWuys0+lsA/NOKI1DNr3TOq0GYot
3gOfsBccoEayXTQAZyRsMTcWOVA8Ut7oXGVX/pqz8lA4NDkadvnF8fDeYV8mPDI1BH1d0oTMpSie
GfmY+IPdH0dxI3401s27M6UBDhWsnIru8yDA/B9xWsSAfY6Lz7wtqUpinz03NzZBEygk7NftoCvP
ijX1/CHjEQHiPSdxeE4r9w7SY6eN9lEIR//WWuz+BrX7mGtnOikE825c1MU+toBXLfjDcM6c4mjK
/zch8JOdejc/z5JI/sePYo3Stl2TfHX/5ITGWgzR8L/yUD//zD/K6KP8x0C/xevxt8/846EWf+ma
ZulEw/l6Glbqf/NQ2/ZfIHwcsHSaBZ8LkuO/ZwSE+5crIAq56n9gAP7YqIX5l4PnGpCX4zgQWqx/
KSOAZvbPLmrTZEmEYssTlIXHbwzM36GEkow6aT0dowOVBPq7EyeWx4kGjFzjsj/u0hYNhoCL30tg
QHmaLgopnXbVSEazvI2UOPXUkjMeGFVXnqMOEICUC3AmY544YxgDEKrZdJfu0KomWDaiZEBzu7CO
VpB3AwOg1zqWhE2vOicbevIxGbn1rb2bJFaNdOiutWI4DR2mhf6ldmE6wotvUMUgkUefjHXt/yPu
TJrkVLo0/Vfaes9n4EzOojeZEUnOkzKVUm4w6UpiBmcefn093Pq6booSEVax6N7J0mQQgB8fznnP
8zbnAjI/2udFzAtxy8RymRmhhrwBPerZzRPQW2VvMqVpc6Sr60m2+o9RKgxGmYELtA2Ng8YqsNmh
OFmFWGzS1FWMXcp9W3YY1kyj0t+KKovfRLNsN23YjEiU4jl5GZy0v6VLu0I+ZhUvkzPnn/VlaQBj
PtRLggqjC36Oh8IXWw0SLkHbYK4tp4TlXOmm9oOCkIlYYTYEJ4EW+8VMz5K3NsDs81zFzfhJ8E82
C7C6PbrGjJlZp9TRlrA5owFxyMuU8nuR89Km1rtUVjggZ25oyi4gqD9T362eunHGcCwJ6WOCYVjc
5rMl4VT15a/IM6sfRjg7d6M7uPlZ0M7dvnVHcdF1BU7XOvIMDy7Mpavl8WcF+3zn0eME7aub2Knp
lAl09lrUTusHT7O1Bz1NcFjzUn1PW35IXSjXbyxYAldCa6qLfE6hfc3zfE2RP3gszSK5m5KgvOB7
lIg8c63cD2xOLiFUzmSxc++c9rxhF1eSTvyhG68ES/0rW9aAxINZkhAOEY85ysOrz8s06U9V/9mo
JyenNoc653wMDLDms0KHRvGiu8RBgdOcp6zYQFQzFm/DjE5XCw315Cairi60CEtpo7JRETDpf6aX
p/lmtUmJ9h20tfRRmIIYcNqeLUo4zXcNZcczdEnhtahwcTfatn8EoIXCMjdBwGBbFV/lHpRFSj6O
9blIpHVv59K8zCe9fxm0Nr+xNQ5agTvEv/Q+4xQaLubdnlu473rGef2866T34hYG/YhtvICywji8
c/UiR2c+eFcRKcwnq4Ii0NkmupOZU/o3NVah2E1tGD8jg4I1b6SRyWGtb9/MOUjuO8cwricdq1e9
r20EK5m6mqwMAeWY2dplM1pq3/RtBPZG2f2LhBT0SrvDcOkMpFmbEApGJquWgkcg2++ZjvgDiXsb
dmfYnS4uJsDTF+1w9A10O/JR3tBE5SFy3Ye6aEjb91GNLDnJzeoiLamxV2nu3ZEyzy8ZtpHP3hgx
dpqYL30uwmuAPeITMUNVqJlKa0ns2XdlFVvJTpplHTMODKYJzCLYLYCBwqRU0wc/JHN7NxgqeXem
GG1vpLsDIo+g79hcVqhXBnKrdD8YKRoougqCGycAWNIVQ08+l2WV6vpSC7SR6pFoNoyXfK6l2ucU
x85ZybXPLhDDJ1lDOQCnHDMxtrmivV2fxl9QvOlCTeyOrZJt0cifJgPFKGihwPPB12PVLgncK/o4
EGfnQwV22hsyzrODDpNDmcw1kQd7YZRG/tSD/kB3M2nONRtL4q6wQBNCG955lCU5ILcVDY+inK+r
uu1vvEAzIdcaSwFwrEgAnKGjSm80MvXmvrQ7Cm6ThwLK0OpLwKHu11EUMWTtMCcC6wgQgWxqkmFG
VtxWE5mlM90JVe6Xzqjv6TGZvoC4DH/1jl48azO5jwEnPwqJnduT70e8aFD6ecgUYOvMjOmJ7wFU
4ayB290vKCTZe1nZNHvDCExgntgem2CJoLmgFnKGMj5C7tfxsspI6jPNlN5yiDcdY59mRXodzLO6
aWLP2s1upT7RNMqpycqw/iSxRFJkX8wtBqRlN+S/ojnFgDxi2Hy2OLTcyXSq0BFaJn0suT2cl5nQ
dyRjvCdWb9O9zKJBfWVDSm7VavsJuY1rOTEoqCn6mbcYPOwLvS85iGtGeBNKwyK9OHT9cJ6GSoDY
wK24W6Bb+Ia40CVTEPGWvInhlP0oidR+r8peIAKrQ6q2NPYm546hQ4QJZR++Ua8Kb5y0G79ETZG8
6gAaIOSmfXNej81I2aBi9ge/djUkAlGtFlb6PgQURnPv38k62KX7WYu6b65M7e+Elfszhup4qSFN
fkhaw0VMW3dYDdujcwU4E0SMWyBroYqL5TVHROdnNSWgMiI7upFY1sdgV0KKxIh2YZSqWkn6oeh3
ti2reKyzaSAt58TvGWN1J9smg9qHjjZuk/mNLgNS3rM5JM8xG3CFmMDqb6CfQgJox/b7EJTp54QD
T2iOOTmDRLJrniMniXDn8Yq3aW4WGn10UcfKfbBgsqFcmqxLKppRfZZR7jcXm+biS9862WtS9Nn3
hsL9ne3MCbWtxfCqq5unvB8VZFVYrCMV9lGL0BbZ8wB3pg4uJiY7aBZWBIaine5su6IexbEY7oFQ
xnyHTY/9l4uD8xP1Vc7yOApBODMAdzbuZL3gDGhcBV6XfMsT56uuUpOJ1EZnjYYpex6Auj3l2Ap+
tkNduyxiK7o2BcVx0YzNtepbxFG4aF7MDkCd8ymYgye2C/I214v0to80hMNNHbPq9pb8rlRU37Il
zJ8iWwzYEZWJA8jWcShkQoi2vhYEGXkfS36zdccasJcu4q+akbd3mVbQpRNyPLx0iwRJkZXQzGMZ
8qv02uGi0bpJXSWGk0Z0ZQ/WlRkaoNPm2hg4ngZ6SnXN0nexZiAjaUO8cLyyvR3rtDP3heYV1+aY
Tp9JHgGKSIb2pU3C5lmLXXllLnCgMsNknZJzZdxi8M0/Q4onrzR3gVx0VF7ceQChr6uumnZsDLAk
LGL73Suy9JpXQFv3EFgX0mgV9cHYa6+yzASjEYcRTgLka/LO6fYyT8MvloOCNI9JvdRhWFIjNrTv
hsY4uNCbohue6a7Lr3O3GncBQBg/tYrii1HK+ouIKWWxhnSA4Kroh2Z4+XUz69VehZbDww8ZbRze
bJLFi6mbJ70s/CJAYiNL5nRY59gdT46DVMBETx4KzucodQHtIQiiqFi/6nVV3Xep0V/xpo33uPK0
S+AG7V2+kMZ77A2+JbKnoSYx3OeoQxAOtgQoSk5P2fcwTtyr3q6NXScd1jYzabqnSWGujUyxMu4S
d9DOwHdo7ziMUqVtHYeQnFAQxV4GtoN2uuI7nTfGY93jqwSNaRFNwwn1yzSHhR2yct/Mfc4IkUVn
XUFWSKFa1+WnnrPD65zK7ikVQ3Unqlmck8Bx70zRzZ810SrfUdhPdW2f3LWzjEAmdPElSfLwIkL7
ca41bMp6s2wRK3rtV4rm/be5R0VoTPP4ECiNBiGndFlemnze9XELwq+28bNycNv28p47Ucm5LWYp
3pvcDF7rfMS0XGez0Jka2WG8icvbYPS8BMEi0K4ztL4jTJaCz1bFuee7LgLJBm+L52lJvQR1Iv/S
Qb9blFxZg6cMFxbP0ZZA0mX6mdO3sVfe5N23w5x9kak+PQjTNPZFpMuvThExm9tpYTxOnm3/sqGN
vcVdoj1YY4KIOWh1ahuFcaf6hqnCy736W0ipyc9EaTyFEdvQKcjHW2mgAKHsVb/oqSi/ZRTrKIEP
xi7RW+tRdyqJio3u8IC2UOm9ZtWIgK3prWVm0wRdejpHCqSuzTMajPjKbcQveu2865BuU4TihZVh
at9TFmXd/Yx0tz2v9aaLdnFpqQutdc1X8sqq30daln7ujTx8wYskfsYThWOGZBaB81DQa2HlonlM
3VY9VPBIsM8Iy+myTgTS/gpV6XNYVjUnK1ufb7LAIU2vAvu5G4rge0jp5NzLzfAy0cZ47xmVvKW3
KcTmumheHV2DyJtH2rmGLvW1HgsNzZYTBpxo+uRqKBxMRAZKusU8M88mff2lTk39kycC66kjK3Kh
5sT8XNd/F2roA5NkRK/RJTZoQYb5XoQ/ORnZ+lmq9JCy+QDHwzbymR4EEjyPEd0etNammf0IVCFn
JaGzh1RT3n+qrCwuz/Uul18s5CDQPROPYDS7InnrbGBFZ4xjST+lKmkVkxwgq0CbOTH06dMchOHj
FJjua5PSUJl1AdLV3JkudIV8Y6iS7DFhI3yLWdP74Ll0qkFlvLErijXgT5u0OhNT3aPEm4c7gyim
UzKJkFyaCfA0hBFsMlLn62wE4GsaKtud7gT3dAKgQ2CGgHNa2e54IXPZ3diRtFHR6AO1M1e5+TJS
GYagiEnEs7SNl6XeFWxMLCxpxjnpwx0UDfluBAhY6OVQLsQrt4pYGZzxk0LM+t3NneDCmbv46/9b
CMX/PxrkX2VXtPX0/DOMy+K37NHCY97uvb8CLPF7zmj5///mP7r/sljhDXwR6VKjIeW/+I+O/BfJ
I3I0kmzAv/NI/5co4f5Ld5dtJhkhsk+29w9RAgoF6AcoE65wLQPnW/E/abrnOh867jWKLPwoHNWX
v3/IEXki7h24S+6+tSnmYkgwTW+RcMYjJpWLc9Y/cMl/Ls/b+Hj5xNXSiTQMy3ZTZOE1qXDbOHP1
unnv65nUTWEMaGFao3Wj8w8v/vE/r/2/cEh6LGOC///8798RAv/ccUmKfXwgkhCyo6kLH4zeSB5E
plOkiNBL0XOIWqC+Onybrfe2AnA0ju6QWSucfTSxgzujx4Gcf4SD0Pvh62+9uMUu4cNjIAHm2MBi
BnIZRLLjaa58bll/4FfJthiRvMzACvOpUs+Hb7jxQGsLVTLyqneXG/aZ547XZdQFqGZYWuL94Rv8
ji75rw+ztiaSMfJ2akv2Hvx0mbwGcWS2PR1pKUCR2qwkCQSrsbPx0+HbrSwS/rnfysyNqbFJ7Wai
+BiGfYUZiPTNfATbO5FKQk3gcKiZ4NrDEpjcpdZMUwLM61CKY75yW0+8olhk4ZRjyzDY+0EK+9ys
Scj101VFGmiHcuR/ZEz0z2MucfBhoJQE6yAnFFM4trhfQgpce3r6s8vDb3HrEVbTA1m+2KFT1d5T
5Y9/6mVDFzReWWfQ652SI3QxXRy+0ebnWs0UpTbYqopse6+FVE8DXBeE3brnobM0uXuU9DGYCHcZ
p6kzkQ+vadvvDt95a+CvJoyakiMVvcretyW85j25yQQFOmiU8MQbrKYKMZK8mrLE2VOYhPqdpnRK
g4vM4+DEG6zmCkFKu4Dxr/kFvU/OY1vKWfvkapYeHplTNyYjl5Xr4xhr0HGQTLcJIDdA1BNHIA20
PkrR7ScVbS7DSOkuQZV00hdxVyRiD6BW1okp8EsNvsrFUBtsaMc4L3v/8A021oi1zyO9IYEclOb6
bUuF4rJwykJHtWpk4x55+TAeCZ6t26zivyp7WAVjLn0l0vklBVf7UKm2fqTfKHo47UlW0Q9sRhqD
zrFKLHtxy6iiFBExGv7n1KZucuIHWULnwxwTyVCl0lXSrzNrutLyWX/wQgMG2uGH2IhAdx36QTzp
vCGqU25FoVdPRuurM5dqf/jyW59hFeBdDzoUew/HRxg/v6ARpmXSm2ArxAbsh8P32HqEVYx3SPsm
OnMkzWR9Gu+zSaKaaPQJldrhG2w9xCrGU8ovlTcun6BCzX9RRV2i72OpuvY61bKiOu1drT1PXDGZ
DcdsmkWnfL4T3lzdk0k2ITXa2WlbQmcV3bnXD3bShQSfZeTdzg6dQT3VDUbPN2aF8u26hTDtPk1k
kpzTNmvOaivgTrwyXbfp06n5TH5kT0aLejajmn/462wskxRufwsQSv/YgYra9Q3IVO5ZKToHSpqH
YTzCC0E/c9JZdXzkZhuzsbMMkQ/ROHHC1XMSqj6KBOVe6F0HgTYTou93ZejGxn1q965OJqI1xq+H
n2+Z6P+wjYfv9dstszEMXITzKDs8ERn3AM3n5q9GQLvYY3VXOk9pIrKQeS6L2ls9EUp8mTgP20+H
b78RXc5qgqBAwfY31QLsFjRQ4FaGrbPjqt3hq29tPZzVBGH3OOJWovJ8U+dhAFoFfbuXYZLRmkK7
SvimNGvIL61ZUlAbOcEVd4IDW0IOSdAZefhXbD3jagaRRWKrcoA8rODXmOA3vZ90QuDGevjyWyN0
NX9kNeUVqvaub8EB9cNpgNxACeBZA4bpj3nQHTm3bDyGvdoqdEYNDDgJLT/U5+Q9kQjKaUgKj0xP
W1dfzR2VGRY0ari4hmeDjt0ISj96HuMa0Pbh17QRW2uPniYmGybGWvotSSpxZbmtEJ8rZVoTGf4O
touYHRX+peiaPGY3tTGz26u5wxyKjHFUO74DGrk7myFMqrM5Dauf/cTUeGR4bd1lNWnMNPJUncPh
IAqzdO+QodsVoF93kaFO3LbZy0f7MC/RDEVhs4Lx0XRh64vY6XeZst2Lw19m69Ov5gDKaJE2skD4
5Cjzc9ECUwimUpw4sFZTAKeoUhoxoSAapNV6ZLwVCHePxN7WT1+FNojOwhqzEJqhq81PQ19AgYZc
Zh3bnm9dfxXbUYK806yhJWpB7l1pOkV3zgPWaa9mbcVuqt5WbcrV2wDbGitnNZv0NDgyLrcm37Xt
iCzELMlHzr6RgqAeuktTA0+XU/Lx0k+jpA0ldS7IomOY4x7ZDmwEubXaDiQ6kPQhaPjYKvmqa7FG
+WwEmGcBrgsQnuPVlx251UbYWavghqEQzbOhDXRC2DSiQR26sNpUFT7qymOWvRuf31qFttm7fYEP
xOCbBDh+V4uJtVWmR04Yy9T6h6V/Qdp+jOq2YPIbZmfwDQuPcALwXYOPNygLKo4VfGlKen29IDky
2LY+zSrKjRbXbzknnd/Y9uKCYdq7cAbOp7ocET2aEjVmRx5s67WtQp4VH5WZYbZ+VSYBRnj2gl6J
xjTaHZ6wtj79KurtIGxgoZF/kmQvrqncWSigoIF7RVocWa22HmEV+CRutd6gXQ5ARTg0nwIDRtgt
SOzs50mPsJggffz2Kb2lVdiLcT+GOAhn00xjGBJbCmvhkfDfeAJztaCjsUkRQwY9fTS0IpvNYuaF
g8KRq29sesxVoJsqsURA9XWvCu1rOGIT0Dfeg2qS61aBbDn8krYeYRXioCNqTWvAFv79CJbAj8Tu
USOfdvV1cNsy6GRk9Htv8PQzsVy9Of0FLc/0YclO9V7RLM3Vqxkira2mx1A5990icnEc2otOe4ZV
UEeWLUtd6ORwLAGWpJD7wALmc9rFxeoRxjyTccjFkRjl8HqjaY+5WXR9+Oob89Gi8P34gsaWjFc2
YZU64leLH/2ncQGLNtZ80SvrrXHRT5x2o1Uo55ECHGnq3Z5KhT80+n2SVo/2mHxHEn/pxMds7LeW
27UmuJnrFi3m0OEMATU3oGCdepdaVp07qXYZ1jotwdZTHtsotKzTHk2sYhwETW3Sedvux25i/0Bv
amLRcUErL0yZT653zH19IxDFKtqrZrHHiLsO/0fgMU4CyKqrhXvkKTamc7EKc0q1WhhrXrsvLXzd
Q82hGwlXkgfmwuzIYNt6gFWsj50lkP15nT8bNdhMDSIWflkAeNzdSYNMrMJdVKOXdyrsfTud1LNX
286FyiXfwqKlVcemBi6wzP3DN9t6mlXU0ykr6nLMOz8MmuzaSxoDzk4y7Q9ffetzrMK+qwOFQNfu
aCM23xttvBkBmmDeddSXnAD/w7ZnDdgfmynJp0lr/TjS7pl1v5owQ1OVPx3++Rsrk1iFuxfHOEcW
butT+szp3lvab8vouZcwPpHFnjZmjdX6XaQNfBxwXH4dY7RUQ3MiGfXQOuPb4afY+AjGKrIpag+q
YY++FzXCySb4FE/Gm8BH5fDltyYrYxXREjMwjS3C5KOKxE1opFScwtw6m/HxAPeYIHsIavqb6ra8
G6EaQsSuj9n2bnwh/Bp+m/n70O6ilCv7eHXgDYT93C6n1e2Shkw0KjLrjpwQtu6zCvqOBmI9C8oO
GHjykOYpJBLBsyoBmqjyfh1+k1s3WQV+IOPKBUhGjzsGO2eo7x/yXKEfEeoxw2jv8E02An5RPnxc
K3ErtIC05a0vjeSnQ8MbmvnRfTx88a2htop30YoWcmfMbNIPsCrDB0zXblQ3Pp92+dU6P1ullwQR
bhV6DStJlOU+GMr3DGfp066/indrsMYB6lznS214TIvggh7/a0NYR1aOje+7GER8fPXlANG4BUnA
0qc99XT5nnVy5KQJRKjRaTw9/BBL2P1hTtRX4U6zi3JnTWjsFpH6YmQb9uVrQBNQuEggRXWkor3x
qfVV1GsRR46a9l0/7djQBfOe7vGLII/2h59iY5jqyzv8sOe1FHTukSLHvpz7S4ARN5Z95Cts/fDl
7x+urFAZO6Xi8GoaLVLL8hLHZnak3ZHpcOuHr4I4ztox6mAPAMb6pCtKyN7P097IKnAzL6nVnPJd
Ucx+E0F1n3ru5WmXXoVtV/XpOA1O60MHMV7mqRV+0pnN7vDVtwbkKmolQqtEz7zWN4KHNLL8ssVs
SyAN1/UngXT6tLusYjcUbagpS9f2zMdPM/3dmu58q5q5QF4LAUXLThqYdAj+PnwY9ZBrdfYECNjV
OdW+6pwWu+HI7Pz3ovnfoxfw4u+Xlw0ILMumyxghoT9eRV8sC0rZWfgOOGJ6AHNEi+8ue6pfg3J3
LNP254gQ3iqUozCqrCqasJqrwjtA4e82Lq1npRZ8P/xptq6/iuWBOuI0FUGzNyJ1GVPj2IHsfMaS
fjry7bdusPz9Q0jXXadTXuUGEkWpVMV3ZBt30vFOWhYwm/r98ngyTHqFSeO+zs3HUaTfM5HdNa59
5PJ/njGEtwpsmnRcE1+E1vcG07p3Sru5rEA8HIm+Py86Av3hb+8mgr+bsQPX9ubctWd51313Z2zp
C+3ViM3mxA+wCvHR66wh9ZhAIIIN8bmeonXa2bKe8c6pyubYbm/rO69iXA25FVAda/0QY0Zt6N8G
e4ECZUe2+xuXX4vregyXasfkVRX0CO2yZUnW6JxAfDy3R77G1i1W4V3jPUr2f+REIaLbenbfk3i4
Cwr5ejjSNoaSXEVykru65UZmQwumeVcnWryPLRn7hy++9dtXYdyFNfrWruewZS/mzPUV8CJQEPPt
4ctv/fblth+D2NaKKTTzxhfCFueiNt+9EW+Zwxff+u3LTT9cfIoMbKfyFvujqb+JMvMa46UHuDpH
QngjyOQqhAVlThTDWIOkQ/CMv8t1lugvJT//HCOreX/4GbZusork0qYDrLe4SYVzNF3W6lLK8KtT
5j80jAUO3+PvY8Af1h+5iuQOtHkaGUON+XDp5w3iX9tYHGVy+4c5GLcVbitAR6MrijPp+RBFahdD
E7G0FqZzoB87pGx9rlWgD5rJjGt1fK5IPDSt/axZ7kvjmZ8PP+XG5ddKuXYwAWg4ZePToAkR2Mb9
Sl2BcziyNf7zhgeRwe+DDUpg6iSZhVFMG+9dMZrnfdA8hYCtz4SkwdOuj8wmGyGzVsjFsxU09Zg2
voebPJyb+1yetksW7jIIPwTMoNUiQ7eCv33ew1OsXSe5q5zFYz0RJAhP+w7L9/lwE/p4xiItbV7U
1D5qTLJZZL1pKn05fPmt17P8/cPlR4SwmUPugRmlb5Ze7/Ycnaq5O3z1rUG0ivlQRDZ7GVH7mWW8
DUnyjHp/b2nqyBjd+vGraI+A4aW1vjDXRAx6UKSl10KhV2Z65PcvX/IPke6uIh34Yig7yPv+PGpP
cS5esko9jkXpjzjvnvaKVmGcxXZFRoBbNEF/V8nwruwA78bHCmsbX2Atg8skvVxQmGq/Nt2/dPyo
zjUp2icjHOIja9LWHVaRLNxet/uYAYqNbANmE3Y5rYJnaP4vT3pDa81bPgZaO2Jh69dWWJ+ZjngI
Iv0hqr0fp11/FcZtbXWd5fEFmFBv+kncgCL2cSA6bQytRW7eEC70tbDGPjT+jNr8uapBS0ESV9Wx
usTGMF2L2ijy1xgMprWvUwu004xjOxQ4md8O8NJPe0mrSCbt2uJdr1VAr+SbE2I8R+kfEtaX0y6/
iuRgtOiNVQlLKu/qzMO25Cy0JT3MVnPaPOqsQrk1kwruu1f5qTe+wkN+qkX61Gne6+EH2JiKnFUY
6zqHQ5r58IyQGRCCKKmItLHMPx2+/GJm+qeZaK1GSxIvoetw4udX6nV288daVnex1nw3K23Y66Xz
GrsC/8HKtM+S1AXcDpGBnsHktOezV1EOFcEJoIFU/uzVwCWx2AFvf0wSvPHy1lq1TitkaY9YXoQ2
bA4M1LH8Uj+l16dH8llbN1iFuDWVcN3GovIn1dAPbBgVTI0gsKpjRZytGyyT44dldEphn9R5oHyb
Hvpwl44uFqWd5w712eEBsBHia0makQvdGjwNBngw/CBzeTs6bXNeGcm9Xuvq4vBNll/7h+XOXgW5
62JPqve68s20frXjyQam0dTn+ECfeAi2V3HeZmg3G7MgsTXPxc9+HqdrQNvpt3QaoWyc9hSrSB/x
xayHkVdVRpjKtU69U6l4HjPjJLkNiMDfvzVt0kOuuZ3y60IqOC96czFkZXRktdsYSWuRWg+TZIL5
tHxoe37TyyC8pKcSXM7hl7N1+VUcA+5Wtpj4xLAnq+bC7SSYfpz2YEEfvsHGQF1L0qiOpmWheuVD
7Ej8hpRmXcvXsii+2aF14r5yLUZz01wgU68ZRlb7KQ6bJzDfeP00R07xWy9pFc1hMA1mBqbfdwvv
vSgx+4kwmT7ygrYuvvz9w1RR5ZMrtS5XdA1o9bvmGAJzgbw/cfisQli1GPphNlP6gW6fk9HVwQE6
/3Ytx0w8/Fk+/udM8LEjdeuni99/eg1Qu1UZF5cAzc9CjEzS4qiIbUkO/2HysVZhW8Uj8kwpSh8z
61h7Dd0ZE+qzpKwD89nRO7O+0aIAm9MucOX02LiBq67Alzsgo6zOllddJVIjPbe8YJh8+nzMYYcp
VFJ/G6WTJ7uCfDcLZdoW2I0MQVhfhyMNcrDBk8h+NJuUyusCwevf9TZN409eUNrtpWM3rgTr5ejT
xYBZb7wHoNcUX0fXsoJHGNkaxnMhJJwfWeFig6TStsrvHVIEBgjdxJ1uMC8rhv2g6nHaqRqTp2dv
xH8WyS9ohQujMKfukjTsHF4OXp9jvOMqR4cuECTeVemaHmg0WK7GjV4FekCSAWuDYn84VLc+52oi
y0eQ6dBRoM5T+z4rh4J05FSett9aK+5QVE5sDzPlZ06C91vx4Bngsdz4y+HfvrFUreV2PSWkMRP8
drsLmGWya7f0fDgUu9Muv0oS2j1CHyNPlE9xYzwLNDglsJd+0MF+ZBHZ+v2rHUmth6aD54QitZIk
mKU0T+agvTtJ/XLaA6ymsIQO6L5wdaJJ10Epk/q/oB0Q1gNuC6dNNeYyrD5MZJETg2cQTgOxYR6u
Zpr/Of3V1vPhB9hIEC2Uy49Xr3PcE3vVM9eMdXKOcDe5Ycs776uxFldA0zFVMfQjyaitj7Ga1yAQ
tTQFebwsurZBp1Sf66LC2TzojjzM1g1Wc5se18AUQAf6dVvZeNaD878SiIO/kh/BSuPwG9u6ySqc
DWz2Zs1kzDoAjEa4KbH6qbpo/OFqPNKRwFg+7h9m6bXqrs2rIdCils9iZb/QTl/b8BKPTBkbW4e1
vA6Wf91Xk1tyUi6dl0Ll3Zd01krQk9PwdSrN8tfhF7UxtNbyut6uZrPvqK5mlTdLgDExDGx0cOK2
SmcTq/ZYg7ozEi/fDt9w66Wtgn1QRWboY8h2RZbvHbg3PM7jE1d8sYp05Q5BMocsyubUAmfqMNtT
2qCfthVaC+0GnWZ8OybjVSwGHlgUpDdt2uifT3sxqyBvkiJMg7JkFi869zoqTGxCk2k6EtZbr30V
1u6YV3PesBVNgyy76gqZUE9vj0kQt0brKqYFpFYvXhY4YDbXVqbu2cS9m/H0uWtBNp/2ftYhXRtj
h3s2K/RUmD8jGgp+znmXt0cCbuMFrVV1toBrGiUpp1bH7bWr1MN+Sw+GwT6i89iQvYm1rI5m6CBw
IJn7KLba9DHGGw/rRbcQ2LA0pfYSNvm9Jt0eQjYIz/haOlM9XUeabZenjYG18A5HaPaOCbvKAeq5
BOWEH/JZHgETvDjpE63VdY5uzhxGmLQCEw7sbTo2kiTJiLPB7rQbrOJ71ruaVmwsGSF8xWxDsLix
SPHgjHhkkG2sG8YyOj6s404z53UhuEETxl8aUKnR3L3RkPHXab9/FeNZm8P77ebCVwBVz8fQ/DW3
9rHfvjWCVyEeVrPRNClufL2O04NIr4VojuzQNuLbWMV3rmlYy0Oo8ecBYSswBb+IxJMThXdaKF5P
ezer+G6jrA4N2uh8z5Ym0IN+AA6Ct9Dhq2982LWWbnBBQhV8Wz+eyvk21A3ob62XvFj4qhwZ/Vu3
WKUTGnxYS6swcp/92r3bzzeBI/yoO1Zb2Pi8awFdOFLhdOqS95No1qUZRHA+FbD8097P8uU/DHxA
ZbHsUzP3rbKJ/cma65cysfD+dLviNIiT0JcX9+EeljfS/I83H5tkTEkr3GsCQ3yqpvm0EaSvgrdW
RYi9ZcwbsqLhVraevmMdEo+nvaFV7HpDOvWDweqfmBFNxJ5t2fNV1CbWBLZPK91fh2+z9ZlXUQww
KZAO3D5/cDQNDnDhYQKSarpXnvil/1ssx03Ve3Hui6x7zvC47Fr9GbuI/eHf//ec8Iddsb6KY/Ao
rdRrHsDOmp3UvEuj6B8rK98DQD+vyvGitK27yQx+LYxR+omP3HcZRP/9tsZaZwejW2opWsp9M5vG
pZm24UUPFP5TEdnFSQFurLV24GuNThcAc+MuUBdGg+Wdyk0bazhbnvRxjLW0Dg5/rgd5gZfenP1V
QhsUGmpfOLNHkv9bb2kV5t0E26mb+OFs+mWER5xS77Fr1w9z5gEwPzwEtm6y/P1DnINGwvaxxeBr
rt3vdpYCp4w+qWQ6spP6c4Tgtvn75S1sdSKbllIao0tA4HVlRi9u1x5TMvz5RGSs5XWxaIoiCpZP
YCYBvQcKr5+o/ZIMZrnP0sWKtcitIyNqee1/GrSrYC9FAua/5lGMGixsDB66y2ta9gzIWIB+jh0m
t97YKuQ9Z3Ynu2HLbwwtXugxRGTtTDqiao60O2x98VXMy34IFNtnniNypp2RmtZDozA7nAERnPbV
12K7CX+hXBsqbQeUdCyvE93Q74VQ9rGOjb+b//7wLdYkO8cyxeg4HcOKLoecftJKt6GSwH6kUcXA
FjkaVdnsqL9jSZ/UgaSvKpFR+WbgN++rLFTnOQaLz244SkpdE8rAFm8kT8u+qFIYw8Wghqg67/CS
+cvMLeumV0l7PcVRT8ce1n3e7EVxdKbnsTW/RAatSk91gIXSA06xXXifqEibF4efqLkzwTF756YI
yv7IxnTjA66FgNhRV2Jpa9+HAWW03ku928FJcGOy9OTtpFlBrqaeCNvTfu771G8T+3MT6DvG31Oq
TacNQbmadDjMTrjGDikO5Q2sXWFdVXP7xauOHZ42pgW5mnXA8eTh/B+cnVtznDCztX8RVejA6RYY
5mB77NiJ7eSGipNYCAQIkEDw6/fy/m7ePd87cVXuUq548ABqtbpXrwfQV5QrwNXG/NA6ml2yQouR
b+3gbacIM9vxcUq8+t/UEjAK/b+BjgxJEPI5aFCT9kBWaRZViKEtwhBNdbBa2Sd7wpUgFF8EoQql
Pbijs2Y/aAFs0+YhANH1pLuuCJfps6bttTfsIgYBVSltM9pmHyorn6BZ5/cxAEg/XU28T4qw1y5x
EYX8MokE1UOzmxwDWWNVzsTvE9ebOcgFg4ufRKIr9+tSDQitBHzZQ7jfCInuSAFfftCwagwMyBa2
11kMW+JPvtCVmgG5VAaKCnUbkDKbvd++l/ErZNI7s7F3XYOrOupjQ+IdNEBnM352xf/eeAJd7P++
cp7TBCWJrtlvnXeoSJXDiyf1jZ9tg0kdaXdUDQC//ONLcakajFjZxJuKkhzGOJE5JmoKij5OIEUI
xaz8T17wK+/FB7bpP/ORAJ8N/kvk5a63+hYgO54Ntu8eFDLs/O/B7coOG11EB7ipDRKkMBTVosAA
XgjjbOnBKf7fPv0iEMwSBVNmSbUPVxaDrbDKrFbi/d8+/GL5+6EmSkWqhLu1PPklA6oo/OTGX7sr
F2v+w7EU9CF89Abw48aRkZNh//e/+tozvVjroDb1coLLbN5IejNWBqy4h7H+t93wUigIHaUf4ZUp
c10vwwnziXXhpPcogPz7p7/+0i0PzHl4xjIvyZ2F2XDc6Sllnh/slFf9+fsVroWOS6UgHHjHMoAN
zr7rxj9UDq+YTzzDUuHL6FhReuG9m6s5xRTPnxbU7r9f9EpkvDTME2EkvJla2OevVBVzX7oTGRAd
gTskGRox8Sdx8UqUupQReqtDC6kF4N4YdjMyflfO5e3Clh2AbpgW17d477a0s//mlEkuNYWglg92
Yn2Sox7lLUX3MbkCr8l4+7focemEV0GqOyjeJWiEh7diDoo1GL7//ZFcWYKXLnhr5cBnFEjslLGY
pLcdQrkKHv/+4deew8X6njEhsfUCuNNWR8/lEmXe/BpPP1rUKlhHH+fVZrL9TExz7ZtcrPgNblWA
W2mJ6rXwc1Ot9h3UquQz3d2VgHIpKkwg9+ZREyR5zPuNpoZU4Ir15N3O5ealf79fV77CpXDQhl3Z
RQNLMHO+pa75QkDw+PsnX9FEkkvZIAe+HEZtotoT0Cznm7YBpetnFDqIRKCfGE8VMEMjBB60h9Xv
5vzky2LGHvBWDOaan9W2jHxvkKCP/9RrIJf+d84bCNxhzMdxbTQCNBFwiYo6Utr7JNZcu5cXm3on
pQljUkW5TTYvOIHKtboCLuqYUv/7Lb2S8F+qDEfT2G0uQSe3PQwxwaV/kGV7bsrxT+AvhR0+G+G8
EjQvhYZIGUGAYy2uo4FRcmjkN7Xo0sl6B7DtPxGmX7vIxSavI7BISoOLzHYBRaIlZ7rJ47qRl4RM
n+ya165xEQ14ZeHOYjEMUNOt6LrtYRLzaxQGf1BMefv7M7n20C9iQN/Ese+z0uxmWrWgo3lwtHHc
L/7p0y/lhiJeG597DGYwGNBN+2YUZxUx8/z3T78SYC4t8ThKbeB6DmZnADdKZQjajjYJAeqefzYG
deX2XOoN5biQHr1psyvhevBNS9DC0tDfok9yro9Gxn+pkFwqDbegWgZjZxgtj3hB7QR3ej+4ozI+
dJofOhG/VNFnw4PXvsrF8sb4N9tYHEw7mQDJHPhdl6G++5k/4ZW1fWl/x0BB3VRjgDzvQYIiwZkz
SK2TaXi3BPNq9fr778/82nXY/z152GWAYVy0Tjsw+R5lKB7aqLpRerjn0/r0MRD0Sfi/dp2L5R00
NvTYgCezEHI/ooWMNtSjWrwmjboyX+Vn4qBrT+ViiXubbodSMfhMYZYpTzDPlyHIf+a5dm2FXKzu
DaMnpZzHaRdp+iYV/wKri/dei0+yxit//KUKr2qBnuo1t7sgqUCPohza/a3sd39/1Fei36UIDzhK
aC57HM/60tpqt452hQ+rbWVbrCFVY8FHTT+zur/yvC8t8MqZlZzU+CoANvyCe/8d6oWvMw0Eqg/x
UbvPJh2ufamPn/9HJV9XZWRMiOuAzqvTIVjOToN93VTxAZjk/b/duYul3tQILPFGx12swQMz9YwN
ahzmNDb0YWrLT1rYV16uS4Ue6LG+aYNg3M2NnYu2imkqAYy8FStZ/m0VXsr0gDsOw21cAEtDLSDF
gMKvjde3rajul3B+I0P/mTvetcd/sdy3quVbj0rXLklA/Ws8fWobMGZFIO4jo967Yf7kAH/t+V+s
9y5aIxPFpd7JZgahmAcirQHqSsdwHtMRVNG/vwHXVubFwi85VyOpQ1zGDFWmREPQB6ntJ5ni/4o3
/su+danTs2DXlXYUqJxAUxw16HaurGhEv2QwCL4Fxu3jHrqXgLsjxpnPieRDAQPUMQVSuDCB8//t
/bjU9JUMl7JQje+qwbyHLAb1ttZPAkRADYtAQOS+/dPtvNT0oWWBxsCaJAUHLDCZvV+96r7+/aOv
pACXfnkNoaRs2BAVAyjRGR+WLk2WoDyUU2tv5k3YZyjGQWpsy6r4+xWvvBuXkj6ioHXc4GJXbCXA
n9lEiOlvQiBu408Cw7ULfPz8P2PcFFucVXRSxFW866cBMO9/TCjpxfYPK7vBrBQfPVO63yQ43NGU
/9ttuQgBgMNIgJkH3JYPy69YYDSpHWz0yZt6JVhe+uTBfgdDJGA25w7TAgHQpt2ogTmMPlmR1275
xXr3AwjFWNvyHP4chQvoPe/kl7/fl/+V0/2Xxf7/6fjgmlWNrOMwQo//ULUEv+Fdb0+2LJPHfppf
wbb9bvV4Dsdt3btqtoehM81jA7OknW0rP3Vr36dE2TlTjH9hCdCGddJ85p94JaJeqgA7TYAVtH2E
1kpXv6pBoS+4kQ0KZTKcOAxFnv5+H65d52Pr+I+3WnqN5uCwAjWovemAsd61+0MtJncOot2WCvDP
8tPiA/1/7jD/7a5//Bn/cblopWU314PaVZNbOpcRJRXVgFZjsGpKR5Bd8ZZWA0b3MjDEwVJMWbOt
OEX4mpcUWkQzgKrRgz9ctYUmom7gxzqUEzlMSobDD8YWSDNxyK9Nk66jWMYFMyWSkZukAq/qPE/l
QsKjg+/DAF1gsGj1jWO4qP/ak2506UxBT4JfkQ9fUgDM/UFnMzGD08W6aRKJHAz6Bcg6IL9x0Chl
76UuioG5bpjJoAfQ34KIR6lS2/h97Df+DlwBJryjbfCiGzh0t2Va46i7pUnnSH+CHVl10kvo361d
YjCKukqHQ1+btN6074KSyx9LTLR36rqaC5tGwKGfIMEK9wtYoHvrV+M9nVZ0Exsw78EUrRpAK1oG
x9o+WtsC1V0rstotogi8jaeSy6Oqku21wiDAS0fGLHaiUGF3BC03+FhiCcuUXBxIuiVrs7D24zS2
fgaO745R4O5hfDXv426iBWSpeaOD33pcbytMCGUkcndsGQqAgLddOS/7dVb7gSZD7s8jyWQcZZNf
oyW5qscqpNk4/KbTTd0vQ9q7KeMwTwYD7gbOsKAiFMlQ7adBndz6CGebrCNgp7ubtseOC0dqIMOl
haHl0mPnsrDubn7wTe0b6k+ZnWw6TW8Ce0474rcGcz817s15vyZS/wbO4Y15bxj6utsGenYgOuum
y9bFL4zCvYJxmIUmSf+Y5984UYbucaFP4zqe4KcEwLY8Soo7psc0XL9Nic6rbbqN5+dFVGfc8zsM
jRwD1775yRwgOji8xqtMA7k9YHoFgGTI5jMDwYZTvXyEzhcOX2XYH1yCQWTnzdOZGMOzmJX9uaKi
3EOAzVQaNmo8ch2wNce7iRlmUSMrRRFyNGuCGz/pfN0GsG1X5acLdj18B7Rn+57/Yis9Tp17qmsb
puMSnNpR3ZYrz6KanedKFf4a39Fy/j7O4ltdzX9YCNC47nSOicEG87gLhnK96oWu4qs100Ow4ZUb
BgZEstW7TlVv/Rb8JJ33whP+Nm3JnYpk1q/LjfVdXnn028JCeD+3a+b7lb8DfPQVNPE9RqLzhpqz
kg3ei3b+5S31lIK8tuNyyEv71MYC+WMhNHyf5gCz7Ss7+HJ6bhLyxCTLuR6jdO31I9tgZJu4u4C+
kDAqwHLYuTq47ShgxTNPvs2Lukt89SiAJFlrd6uieBfoGZSNIffaBg2HIwuTwiPkrKpWw2F7Ok+w
H6qmMReVfwSV+ABDi5208WEhDmRkdyOqLh1qcjMIc49BIZH3st/ZShwBUsxkI79juaWbKu+FWF9K
f8rB0cs28r3ZoocIc3EfXGLo6bIV+z3CYAXJW4d/10lylrCW8+M5JR3A6P3BbMAkNnoHHeeDnbzC
hvos8EpJ3e0A/dktAFWQKanz0ap7IceDVX+i8BdlzTPGpPZAh2M4B1ljE5xoOWXhyF+orHCiBfy2
PepEPtGYHn0N2o3AsQpQhD3lY51jUvGWMr9owBMCcRnPNB4XdTstQZVaGr+tpC7iuX9gFhOHemZv
sMpGkS1+o1qftw+WhptPgnS3ayKLEYCCFOzz5SNifAWI66FbtoMo6VPrsJVWK4YQMZuKdJ4mYsf9
6AG7ETxhloClPQt0EVq/PEQVSKJJiFkNPbWAEagNL4XNZ5ydcxfOMhWg1ONl5fz71pTdE5BxCXjt
xm3lzlrafbU1+k0ppDTRg6Exf6qdS+I0Wjr71BEJSHnV4/E3o8qMxJD4Wv4O1nHMOtiNhBn+rwU5
u129B04sfJPlADjpvvYI1nXrT5iOr+Im2kvOqhfeAieS0SDpAS2oVDSkYYCb85wsYJ2mGEqAj7is
edRiol6XJo2ZsV/5PHfPbSLgcUs4Qmq+wU6tT+dKt7tw8qXKYs6cuVnkuj6UsMZlu7WEnugU9KH6
GaMp/hpHqLL148jOnBvvjrqeZ+WikELNgxNdMTk7eruWJEhngo00e3DCzU/mQQ0O6L38DhtfKjII
tvvXvqvsx9Q/z6p5627LRcbZ2rbdsaL4xJw65XdHpgYb5G0Jh9NjWK9zcqvbkjR/Qi+Y7COpW/7k
RAIdCoDuIIYb7emfk6vcz7Kk3XPcGB9hQvOjQ9/0DoZ+qwOkO+J/VqVnkg+TTu4w0/batIl3YyJA
AHdmGgIssdlLbK6mGPOj0GKxEyd9UJTGdmNRK5Mgllv6LGlcf9/KqseyUdgwn8w09UcTEfk0boH/
SwgYUID4VDl2O7fJ8C7aifk7IKHsd0yCuT+yrce8XESTb6pjx9EL+bmRjv5mdOYaz5H1B0H89Szx
FH80kC3BNs6M5xkc0V+lvwD6vXUq2U/YmB5aHg6P8OzontZ2GA7cJiPWIA/jLjN9iBpf6Ub/UPYu
Pm6VIOnM2/hF4qOwSqMReQOftm8TdBf1KaZhdBzqQebg4vwYCZ+6XeOYDB/7ZJTfPxBrNPVRF/1l
PGqLySYTPZoJPId7C6dhl6sZG/Gw8h7riycdNqaVq/vQ9dPOA8XsS7UEy2sbE/eNT370tTekPaED
EBSy65a9NpUs4MBND0kQrWcEzPlnOHvjBBTFUueNMfGBC/xN6wr92gcQOUuS2PsSrBgqWcMagt4I
dxHxw/PWDNvcByqcdHXe12swoxUUgaa9VXMbZNL06t1tQ/sQ1NMKb/S5uumWJXqNmGgzr6pIBpkl
y5aAdLjKgB0MJ8AqBi20YXDL+hNW6M0g3sUdyDiAdQ/jeJYxJy7buhGhd3WK6Ue4hDgvw/Tc8Gbd
HPssRe4Yv45Jwl+ULP3qbgCsWGC8GGy3tw6+1DIHBJFEWewLMh8bJ2mwcx0SnDJ1G8AiB4fJ7HW3
YUrLS7fZ6YcA+t8pJS6CvXgWBnAKK2CTjm5r1fhCAOddLeW7wou6eKmvNjUI+E5Gdra7tdUoSR4V
X4wdd5rCjaVVC0RYSYUA8SBhOdZmTdhgE0viNutkN7VjBtCdN83ZoL3KppwHlCLh7dijrGv6QzHx
FMAlKDNi8EocOIfyCVyreU4DVoaIfUvUfnWOig4JYCzEcBQlFLpbWAVIYEpPkl0UrMbLfKTY6oZ1
bNS5RRR87EZRytulboIscZsbi3Z1es2AGPa9n0h47HrntyKh+yQOIlpnmDHq+G0cLYn9Yy2oiU9L
42EAYyGTSU4dXcjIIS2ChfKWzbRN5I1Utom+9BzQ3j7VvbHT7TLT9Q4xJl4LQOyJ2i2y9ZLTYJfA
y0GXZP7jMlQLnMxws79rlBJj5Ih09oFaM+wbwAH1nImGLajuq7b+KdzHUW6JaJzseTt0fSrhmbWl
fke7F79BapG7qgRbulVuC/KJI2FsfSTykGd2Mjkn8Kxb867UwXZXj+BtPcw1d3bHV0CxdzFggQ73
3Am3a9p4jfJqYWNz6Ep4/OZr38k/GEOx9UG3pB5e8GxWeMeAJ2kzJivfZiUW/Jz5wwIjNeFPSLAI
FJLQ0QI82aDHOQPpjnHfaMowutyzG05NrA4dBk9sDjzbxs9gO0ZvauoQfPRaV/2u06HXprPGEH2x
LPMcnLxpQekr8HvDc7hXxvVhGns75MFQuTCVlOAeUl4BCQQHNJXWbqvKXbBR8y4WRhKQdYJQ/dr6
Sr5gYQV9PsBZ+z6eWL2h/LxMXQZLmZamM4bAuqM1NvKzeEmUzsD4i6oCs979eoeJnCnO8Kse/2Ua
3ukMQxs4eWs+zt/AwUToLmFT9LZp7t5NzLaXURJlMpvUMOLDg4m7AyBPa5RFa+3BgaGh2xkjH6Iw
GJmdcj3HUVzUlVZVvn3YG6R4N4jdJ8KzYd63TenfMMwIBykm1vB/BKAS8ujBfWncuUSvQ25dDMgM
PnFpCgYcCaSQExYeOYlhrNnvIDA42ARorf4oW7ngVNAw73cdDmzd67CdvQOXoDUegEtwX0oZNjpX
isrmw1Kf+mnUUoQ3EdZlm9NQDvyeLE15Jv3snaD12n4lisDyYcGI9AzjhySDzBD5HQzx4+Uk4oXT
YjCkDFL4qLJXxAvRFiUNFfyLVTyf+8FEP1ekRV1a4WFWuSMl/9NFTm1nIfVgDxEP6dcRoIh4JwkH
pmtxysxnbEFbmXZJH7p8JbYPMw9pRnmoplZA1EZsRLNVzNHbNjZxgEn9aogwWJ9MTRrjKdJDxTwk
WgKj0fNtTeuI3MyswRvrFG90sY0EixP9Q56cmSn9vuhmMbhclB7td4RBpll4evVjHIjw2ThB9JBO
1xtCOrzUygHWzHNDyxQtkGQ9V84fpwwDY3zbrVNoNuymrZoe4fo+b1mz+bOANNOnbcEEK0keQdAV
pZHnbS+ymZIyx15qoOjnMXn+eCsfMJgEr/XaazU5oZ4W/vxINWmKhJybdJJ+aQ8IcRAvV1VS6yyJ
Gw1JN6eEppg8Cpt0KwNS7pt11NE+mhKoBJYFNy4N6tW+TaqdTG4WWH/mZurgizGxFlL8UCHpOjV1
Nfk5x/Zj8yisRnOLpcvMSVgMIUIQ6QOOF2BXeo1iV3UZx4ESJ1ealA+9qfzq1H2YraZRCeVkNnV8
et9GW4aoY0T6Lh5LguzTTXhlVVg5mNRGaFhlfsRXOL6LLnmzzKxdynGGa49NKbpot2G9q4zXMnoA
FdQ8r+5jONxTtntZPB18aVbooCrPq006kCWIUD4RPmo/MEoPj51EloSjL1hNiDUxEV9R8VMSQrdm
g/SAiXCTd5HXeVO6Akg/ligPmch1Kdn0RxxYwlJuTVqX6iNKL3ZmwTPQmSPKKGCGN81j7duJACCt
P/ZO6w3Gt0WAZ2N++p6htUvNwofmZnGTqFTqwJ9ODnANQXHXwY1DnANszOoxEXYJ7xbk39OXSSF4
HmezLcnetvCzzoeFlustA7/2AVa2Yvraa12i07Kic89gK4Ms71cleRvebHMf+2fUncay6LhHh9Mg
LFcxzurKLHW6OBbzX5MUUt0TBqOAo4Mqdbzrl9BIjNkDrIrjUrKmwzIm5EhYMpn7YBq87ieVLla3
oWITSltd1arqt17Gsb+1kI0ojAesYnsuPVKbL6ppg+qM2dWaHeE+FKo7O1KAtneN9VWIYRaPlX82
gIIcDrXjbN9mEMAlctCY8PpU1WbVBw3lEBUpJhZmfzdpOMWkM94M+tQhCTkx2rLhiC75TO98LcHv
zkbiNUjxMC+x5EMbwQkNiJXlD+oSLbZdkEiNTlsMyjNs3pKqXw1t++UL1zHQryKWijwF6M/47z4G
IOgx8DiKAGbEcnwTMSTddRo1fSPfZujUPWRQbGjckk1DxMcj8WZ/e4P5dWWOpa4Mve+2ZSJ7gJTd
Q9Sb7jihzTLf4owQVj/Y3Ifliz8GzLz4boWEG/HXs7jpCxMbCmp60/CrTauQbKOfDl3ntfdxZDb3
2wMCk0GUQzpMjeZl0slAZdEibHgjy46ub80YaXEyLMaECiq8S5ekAs+qKTolRfwnMLYkX3GELl0x
I9eeH3zixd5Xf6JxeRpaVY93iQyaLY/myu++KJgx4BAJTSPgMekUYuYkvqs3bKVLCl9YteX94m8u
yOIpwWaH4O75R1NOfqvQnfXjsE9jpHEzyimgCOLQwVAX5QcRLGF3cFBY8zysKq/JOz/W5ZsK9YJC
B3N+O5x1NVQ0ScEScRpq0dAgrEFWpclNQCSf70nnw1x+01WcfHWawnEtJk1lvnqsj/HaRb4HQaYM
qxruxgHbUDVF+N9utOp7z6G0F4wKvUTR1PgPAZ/GOyNH/C0fCthG3A1AOuuvyEyp0CmvEUNPMNur
DSQa3UckECOKoWEG2mbIdqNfUp0BeGKbl7qBQKS97Ww5rgkqLXjxnjUWGnse63FlqOj52L1ZFinW
+y+wEVsVy4WJAoTEKJwVRnB8X6Oq6c1jO+8bh9XwPfDHZS5o1CiSIZWb3MnrhamRDgl7myBfXkzK
SNfOp1gtseyzNmzRVF4gxTM5iwmxB29at+AG/eco+OazRFs/taok8yO8kWvTZssEe5pb7g0f8EW0
2cP1pVmQai9ZW6oabWq2NqgJIz3kkKYYdMHuBxqW7K5iIlkeCK3XGmqlYKoU1D4Mfm9TOne6EUWC
7CfaY8hMGKQoajJ1EbSdrDvsVUSi0hH3bRf0qGo343I7a5eIFCk1kzu/JoOPL2ZMssO4m8Wb+FHE
ABYhnPQucInRB8WVh/oqG4xAkqRh5lF91EXnCee7lIpe0i9y2fR0M5vQ5yeYT9gNhYJuQBbRNUmb
mzKQ7ARBIht3KCuMv8utZfEJKWrrnwF/mkzRbL2rsY/Ds/hU6q0ackGhaXwiExXsbW0DL86Qhnn0
oKWW/FZ70nmgi6x0PdIkaFAkkaRO7gdmGUptxrPBjjEmcjIQdoCrmWmKDcsABvfobaP13BJdHYQM
5iELqF+FGMWbGnnX+4F5huAC58qyRsUjb6tpCIsV/epy14qlx2pvLc6VkFzxJfXqsN2+lMCDkx1o
3jFaFqhgDDu7liz5itFUq47R5lfyt9k46g0Nx0xuWmKJmu8+Rkto0ddBaR6bCIeAbxEh4fZUkS0g
hZhxcD4ChQY5BsYxNHgnHWctMntuILP3XYhiKnwsPOzyY+JnbJpX84yi02bPmGtjJK86X5ZFyNV8
28bOTUcG56vpIDFL2d6j0DXe93IVzU65gCTFJOD9VmCD86acz3BqAZh8i/1smpAKV+nSq2TJozH2
59+d1WGzQ0f4Q5aCPorBES4OxncUopq6QBJjXIpBN9bdlAbB71B10ULu+tqL/WfXe0n03ARNcuS9
RZ0URTWxiyIBNYtbmeC3AttImTVjJ6O8dn2AETk3bjXqA6CcHdAc8roUtkVtdx5liM7M3Hsh4vVo
HeqIiBkv4QLT8ed4QXB8hQEmDq9pH8UVfDZwempyvTLMXFaJ4q9KYo/flfADe7RwGUG+kah5+QKN
edM/+5EMnnFowRnEVQa1zKRkip6XoRXlO1hArvwWJ2L+OUoYa+ysE0u7t+gzfejf0V25MS4KUZee
w1jclhZp9k0TxPGENKHsu28ubFHn4LQV9Fu4iFXzNGnWkgepksyzP5tqjfuDJLopMYbuV8uBo6r/
btnKEPPI1kxlitF9N6KFAoXqmEJZo+5tUo13Fr+7pItiKzQcwJI/LF2I2r2Cp9yjGFu0WubSHrvV
RGcfdLEvlNiFfaELRUuABnOMWmg4Bs0Js7HbgLJLxP5MSbXt49Umt60fBz9CHJaLYHZrwSsU7eD7
ibIwrVCqNcmE1gGBM9kQQKnPk2W6RecAXivr2NzFmNAqQvwsN+EW53paMZ68KBArNwYFW1ePbL+0
LEGVkrgvPfQF3y1nEZQHXodfhH7oXKlEoXBs269duWKqArOtf7hw1YlqtJx0uX0v3TrvgLLqljTU
SfmH2Vj+kC5sCi8aDA4ky1Z4laS3YYUyS7ph571r4oQZ9IbagBWwR5pvPO6zY9dRmHCtAwf+DoOu
mUiS8icep/ejLpO2RJUGDOKlg7u0oxsEM5Um43tQdSAsB5vtvvnWtPe9Gt3ej0Icqaqet67w6DjX
2BiEppmIe3TcuACiFTJnvu6SKPBP0GgHR5/O8kAl0/sqHBRGHIP2VQ/bUsglGXa1xMekNaZ7JarD
nNVoZrnt6K1t3GQoIftw/hTNuZ2UuU1oXx/qzqLUAue+Ybf0bMg5MheRErsBw61bHAfsOHn3gW78
Ox/zA7cof5LdSj+KZGYjT9y0codtJb5pKSEoeNUs+V23IQ6uwbD6BSFtWYDlEj5Fm5T3jQ5hI0lp
lLfMNVHKzbKdxoi4nVQq2QGd18F/UwQsM10X1qk/MPj29sZPEF7ntYEPQsI4aBtTvV/7FhNpM96d
t0kYDBRKlOMSHNPSBCaJu15QFAVLFz/ikBy8VrWQSY6QoFSWhJw8BF4VxymZdfRLejCHQ+t5xqlu
VUqlY+PiFOeJDrSnZK7yBuKhJ5OM/oz5Cdr/9Ji33qF/UP5Iahcc6y3WDy1M8uxugGli3gxmy8ca
8HoXev4dIG3dOxUfvawez9npBbtmjMQZx86AzUfU+CkUVQtKEejaMljcp9qKDSUpDfd2uBEpe8bm
Dagjiak41MREX7ny6Q1r5YR5ayXWLCJzTD4AmahDdk0AOavCYCImH4Mln8Fouh2rKPqxxqu+K2u0
0aqmjU7UW0mflkjSb0uI/HYrDOtOYoNLMhxL0YNV8JzLml6Ku5lG5DtK8jh0jn0kfsdK1FnC/DU3
OHXceDGZHmKcWF4r3sPe3oPHA8MQjmRqzcOafAw3odrH0xZW/bcNQIj/w9x5NbeNZmn4r7j6Yq8G
XORQO9NVCwZR0ZIlxxsUbamRc8av3wck5RZlye4ddNWQMxcti/qAL53wnvec09h9UmK6qAol8AXR
8N4HQqpcZb4Z5nbh6c2FYxj9qZcnDbEFVP6No0jCrai0RrkynZTIKWX6c8I5UVutwd5GsFVOMWXK
tLgsscPWVRy2V42upDdtoPmgwURJJZniNW3mX6oV5PoaXXCiSZ0G5dAfzoVhgLsEyitrnMIg8rGA
UyUAwo+kVWBqQWMX9EqZx30Wn5dmUa+asvvklvCGRcAYvIXMPNVJz74eBnfj9k0HxcyjfneQaydC
S2582JrNHDJCtayJ552IllrPM/TrRdBEhH0H4UPFY5YhnopIx6ivA0b3xxTq0NwnEZh8QideSdpA
x1UyVezCLPU1VSsJbQsRTYRFr09P8sgoVhFJsFd108aAKqVzJmmd8kfnJMIVqbGjrVvo7de+rcSz
OglEwvemuLTCwTsp6kYeq7LU170ZNFe6YclgOrFqRraYBslC10TJxvNUFqURpxedkeofcp/4Npk5
xRr421pTRLS41pOhO7UEy8dXG2KMIau6TT2awxZuQ8Ro8L3+wVCsemXBT5/3ZtLOE7zTuVHT+UJT
LLLOC1dYC02e2aJhSahY0QME69M/pLS+NelTTxa9lK480Po7N+pNO3dBdG0EoUPQHDRVLtx3Mop2
JcpE0+3B8CT/CgAvp8uKGKTeZUIxLO0a1V1kK2qYfirxid1+QTk8rzpRi9hn0s0QkOBrh7WnusoS
S0qTTzugO/2TJgb9cOLqYl9fiaHaCZ+6SOjTVRXoTS4Ra3U6911qVJ1zqdA9Cf+epFq3OW2Q91W0
ICbYi3SCTYGgFkMCwRLg1FWNNrbJ904o/mxobnhvZpiXXygA2/TLQjNLJJ8n92yR6cNc8MEmTgqj
BsDAaKcD6AWOTOdfsgaxvBxK2rOqUDIcZLBdlEYlnZsddf7eqwpI0lnfCR0Wft4kmr/u88QLbnRB
dYM/6J5OHqKoJwXdtioiU9E3vKaoVGypL9KGE+5Tv7Sp8lyqbc+l0Mt7qBaRfuJAJxlOZdLwjXOP
WhMByr8slfDSMRwzuBvEXs0eDK924wfVatLItyWLW/ZHojZKjBXf0sFlZTWFLi+6ahAVOljIdCpp
8z5LA/gDTRitddPSinUSBFlIqUKgyGCe+gj1dE5v6HJYN3gy8Y03OG13klpim8ALkD3nvHC9zPtM
Td1C/dZCZ80EwOkodd4lpQ8PzE6SyFRxwbzWEEZnOzS+xUQBunqNKdVXUI1EKnW/FdWOGBpIs9il
65IWABkoXuTUXwS5q8JLzmqYrweaA/Qw1zOCkRroqnVvZQp1cONE5jzH9G1w54qmJeKHXChj4n+9
1NcCRRHSLtyAYeUoAzobUc0+N6jMvpbVPK9OJRR59t7qCrrjnkWiisNZRnWWnLIDNHNZSIHQKSlZ
SWma31PArozPOgcj07cFfKX8oxIlsXGhpZIwfKByqFRcymlXRUsOBts6hy3K6TctfkgWqYrrtQio
MNCe6WIXqO/TQkIy2aGrRdKDaA2F/56bmDa3JI+NXcVdR9eKM5mSHLAPdNp4gUqbvWV8FhpU1xcK
B6vxHXVVegnFWqRl/cEUgabhr4B5LgWDU30tpVQavtEUv8xiGwPf6QEJxKSKLnFpc+E8pT5VfzW4
VtRfGF0W5dTGM+usKkeXla4/SiTW7gd5cJJymThimCDgG0G+VgnQpIZNzFMxzimt02erVqEW/cpL
aTWLfM5Cvb7MdS3VIhs7dxAwTCIn9E+DstL7b00Drot9bpSddCeUblqvPbU1oCgTb9OHFf3nXWfd
q4kBDErAfZDeU2rRSuCdaGp4lnpK1xATrqv2vWWKUZzNBUsX3eQ0LlusRT/srerM8RVDsZVBo2SI
h+eR3RCeyQBDczN2FKJ8GsGJHGAxDBJ5WZIbVmpXUS22VnvJ1kG6W5Ue1cbVlWb4UfdRiHsKj9ie
VClpvQKMasAv0kGXwi+eV0YBPNrG5W4GveO6b7Gry7aHaKLo2DhqCP5nQBFLrV5fWsXgclc1EBZc
TsgUaQbpxcsCalMBPdXm28iyANVPodFlBAsGJTCKcuE2Vi32NsF2sw6WraHW5h3VTOIYVKJQ6/BD
JsBkugZLKfKboAgc8wHQ2GputdBXtPeexAW5y/o6lN6ZIg4+99mjKNlXKrQ7XQdHMy6BuCiQ0ZnK
QtT0yjxvs6ZzL0IvNPULSR38/EbMaupnRmnntcsoKqOcsLwoOuI8TLK6PO99sw8uDRn6yY2jZW33
sa8zLyD+W6qEuOvYJKJcVlQniDXRaO6GiOSw+Ujg1i48Tx3Ee1Ma81XWQPWhQYDf6QtIHZEAz8uU
62ydK76mrmQa87ZfrbJVA0JTlqOe507YQPrIlFJrm1OoKq6FENZFzbErOj9JQKcEpYt5kZVuNy8i
HGAAvAE+2RnEC7W+7Gm6lbhvE1JNwotSK2rzQ14AvthqF/fpMq+rql1SozRJlknYixfwIcR3QeRB
krEKiF8LXxK6L7FQwTfqWtD3ZdLiMTnC4N4qRNxpENbHxIot/53gImtAYGW5JYKTSDiDcAeT8xEj
OVWBy3pqxtZqeNJyznO7rkhgPAMJU6LzXjaBbaomV1IgVUeuFnrfQi7s5EwAEI9cTUNFAI5dFzK1
da4sYH/rOovBJ5q5WtIwwn2LA2UU8QWVJfWe1mGZ2A/inAZjuvBebt3uaxZxzvS5V8GzuxKIM8Cl
GZooXcCPah1bMHz8KXk8p9G8oc3WhZl6A/5FhGNPo+FAhIKi03phLlrMEdci0e+byHLFG6BO1VtF
ELo+WhGFON66hJ9T/FsraxewNxK4fkWPqUivKFkm/ujIUEDslGzhDFGp+RLyK+pa44uleeHwnrAd
2G/ZkwSm9lbb3LmSkn2hc2Z6bbkW74RXY7RXwWAk5lohj8+/glVqhPMm4XVOBgWNfhIGRq5dhDrz
sXGRS/2dl0hCbzvxUIprFQ1DfMwv8WfcqG0/ZYLqRJdh7kgfiwhnc+4GpZDbgezU8lsJxyq6yAtP
Ta5TUTGCE6pWFFAxYrgKV47lKc68KP00uw/pSAKQ3FHYa53mfkj2dZ7jAxFrzqITo3I1/VroIJfO
tdxoYTYRW0qzRarRqWVexVpMaRkMeIRwqOm3amaInwnxxwHwTKY7dtSGNVXoBNKA7DpxJX9RaLmD
h6EP/a1qpnk6HwxlCOcOqJ9u95xS8bS3HO1jYKgUfPNUAchTIDNAWGkIc+q25lLzKTFKECcvg2xk
2HrZe2Fol3GgySd12qXtbUidT9fG86TYvYreFFYeifLGjZaYnnCCgcp99bvAaZaDr/hfh6HrsiWo
tiPaGsUVxHUSVdnwDbEVOHNdZcbLovJACSjaK8lLN6Qp96WTlvy70OfxZ72vynDpaNybSIyhRkA7
FqFCEo2Eq+iV9TAXicVYS9RGZyxoqFH/oTt5pV6yayGORxB492ok0cMD7qCbzwNdC+V5WzR9Mke8
OQAiMajfHAe7CM56S6uNP7o2l89r3TPQK4lPxAQqdq/fmA3ScJGrrewtTMIxzbnW6Z27KFPgpmXa
++q5SgcoQqthOqAd83K0uRVRT+HFyGFuzqNkiFteGAT/1JAivbMN/KnyDsUjBwuv0CP1bVbAQ5pH
WEXEu2P+QIQwUyp3Q4knNY/luHXXWiqIX80oLT+jCxRppUZwNecUCa/DpVK52XndwftdpJXQRXNC
N9ZbCHSxYLfSEDzUmZHGduhlvXU9QGW8p/0fbo+hl5TvnVdaCmtWjE06EXmWQbeBtClFaHQgPuI7
JaZEAcCslsO5lQqR5rxRS8W3i1rWe5HMBMTfUh2cZrTXK0ld+L5VfkHjBMEKBFmFWKcL8r3X0bAR
Smhb6sFJXQHFzynwZUXnBd1dKHbUktqwcN1akJdx2w4F3TP64pzqOk16KrlC/7VIVMyAvs/xxXDB
B+8tMj5yz1LJQ7W1khwbC1gKQY1hRYCe82Ik3VsBrqA5j4UQnhz9hZtLC5dJjxeFFxTDF88I1Ruq
n3sPutsBtNk5iXzxXCKBq9rUxErNsa4kbfo6Oq6RH1o3MNZoAeQWd01oifqZA/BOuGyIhXkRlEYD
E8ZU9FtyPwlBpkrvJTRzzM0h6z4LHXrJFqzUKXvb1f3SueiyMs8+dDn5oSbWsmK1SykGTe5wWon6
Eu+ugLoDW0MZE7JXHQzhxIZLXpOX2Yp1mlvLpFN173Op1T15WHVLO2AaFoVNReSrcCG8ObR6NBpB
WhSKFzb94h8UxbcIXRvmCQz5aI6KGCDDygb8FZfe3XmV3yUKbYK0vq5vql4Ql7HnE7IuBW1Jlxz4
9Zg68JGE7Lrtsy9iZ1YrAjP1OzHUrXNw3eZz68jWddSKUmiLQwOKE4rh0s10aZXncr+GCJTcDBFV
cpsS7rtoSKIdCJY2D8weULcizAFXTbioIajc6EWlzYUSsowfxITt06xW6MKRjfhtqq4Bo7IPZKFn
t00TNwvPrY3zHMtGsSNYEyC9gB9R27Vg4X7xAXpVTRehtqSfoB6vlSZz3quD665MUUqgA6u93eC1
2FWhgXakqnc2GBgbkpulHyLRyj+6QtjZuepKGfG1tIeuq4CTpko4jxpJmHcmuJqhefq8dMICTnR3
OZBUY+MSDwsHwO9arbvuLofNSc1H31n/oxjMKHMSJVpDYVPphOw6rmLnRa7B7rQCJMvP01y2uXMv
JZ6MGUxPEk90DO84TcpoWa3cNVl9a2slfxCXsj5Xl/IJRrqt2iRknoSLZu6cy+fmmrS+pfotmyOS
KLz9i/d4JWHqed1oLVKajphItHTcT6JZ2Kl33sDj+/kkX0tglJTDSaZ097Ac3zBWEoJxqUM4pUVo
6sPxpLmx7RGU+wjXVTo1pbxeYuaFdpaQa9xSsjK1DejI6yqE8oUH9et3GnO1Xlr4Zwlo9Imgg3pP
JqDVFnK5iipT9a5TNDq4q4zPZQNID9qa0vDUE24q16jnUBo8a04QOK1/sTKvZTk9y091u6HqfKEw
VviU9I72Pb27NBzI3hhQ6hpmqW6e/nwPXtvgZylrRV72paoo+moA1DNuKaMZxAsphqawDv2U8OnP
H/NKZtzzMtUE2XMrbmVtRUBBhikkJcucyOa/NwlxzOp8clmyQmtKKlJqq8aIYSxIQAFubBvZr5oM
vLJIz0tUV7mbx5nrUL8ITMImQ+bUsYIrCs7+ql7ca8vzLM2sIvkTqqOurUw1X5IDCreatOpfHKbX
Bn8mSpyO2KqGs79yIQrYZtEgIT0g239vZ8enPll7OcwUeLusjTzEum1UwKPlkN7+fPBXEsLFZwJC
L6S4JeufY+OB2t6XiT8aZ3pPCVaiBuS+ZDVJ42BWlZZd/fyRr63Ws/vvmS5gGX2hVgDG2kc1L8qr
QCLk+vPRpdeO0rObbQS9oje9q65i08IqKK1kjF5K/O+hx+T+oKaJxb8kqpToJ34W3AUDWLBYOu77
IvWd/BaDyFsWfXTfNYoHha8yBrCi7dv990Hzr/L3f/LztzTrC98lpHv44+93acz//zn+zffvPPvK
yUN6tYkfyudfOvgbxt0/d7GpNgc/LJPKr/qb+qHo3z2UdVT9/Le7N6R72TjQNbkq1R0032dD/KUv
befx6kBvHraD3vXZw79+29zHfrIADin8b9Vv+1+d3v/rN9qEjfXZ/vuHsbbz+dkY0YZ3ru8ZXJJm
oqRLIiVQrd3ntzdRmlBfc/trw5yROiRSUJ77wIOerONr0//hbV5Yop9/52dvvluYcfayAYt34uxl
fQaBVZEV03hx9srMJPIim5Ihbj+71T6iRWDrVFNWR3Uz6Rgo4kxSZJEDpe8WggGfHgNrxhFQFBhb
R3cMdGuUyVNnb0IkVuGwHk5bm6mSzvoq6pHuv6JLo1yfNHt5POWqBNDKHX+y6aYxswxZt9RHyXB0
p1/WFQntNWn2CEDTkiVd5vhvPwz4ZBEMa2ZwApA1u9+Ku+cdlwgwFQrZTb0EkjEjn0g3dIV9PlwB
evfpsgmAv/3sHnREKyBzcafOXhZnmqSIVGnQXtIEpjpTZW6JIlq7RTi6u4AKB31UMNsnXQc0oqhL
BFFE+nxsPweHwWIddNShwVHZfo7OLFCxuqcugmTNCPtBrFP3u/1MLegzSTQtlRXfrvYRXQXJ0scG
A9OOgDLT4E8bmrbf5GcS0ZzJpknmEwlp28/RyQNyXceyz5MWAbUAi8VSrbFZxVNpqM5EVR5X+egk
gIEhhBabOHFZnukWrDMM3932UpH46fylmUaeAfEIvFVW+IjOvqLqY+XPSduO+LNkRcOq2su3w7Nv
oiV0FCTK8EjPPlbs5PuvzxQ0nWlJ5ksnwJJn2EOaJVrHugY7VaiCI047C+aMzjQKQRl9dxgOz4Jh
zLC9VcMkvLL97LTOEV2IR+dw8oFAFuq6qVroxO3ncCFMGZEocSTE41OH8KIM+D1TTwLeMQW51G1D
rKfCUMEQQB2QdL9bmKOTiRKkzqmzV7AHYKRqICEvyQNDYxEMgIPHXx/dPYDIKkF4nngIJBQjuyyb
Y/PDJ4dglIeKJOv4R9+X57gUo6RoY0uoacLQmtGVjwvwzDlEV6gizrG6txWPbvP3ymDq7gOQGVRy
o336y8pAn+ESaRjNeyDxPyUJvpHDVY1gtku5i6dgsTSGNv/KEXg2wp9QMZYhlo8mic/PgDUjIVQ3
sZp2UvD4LGMV117WRUw7nf+QATL/2lo8g97/XAtkojWC5jIewu5zIBOwDTTsApV7sVuS3dofoW2A
df9XDsWrCwF4qLPxsvVoER+6S6aG7mD1EY+7ZfpP3YtnE/gzjDB6Tbo81VaUtPEOyIpFdZuXzgNe
owaUqsvy7rdHd0X28NHk48B+IyQhfD+Cxgf3whq9avBUQ9yHGXbPO6Z7sYPRpsoHWZ0Z+KOjuHnp
PFhA7oYFhgBU8Xhcjstm4CRPRhK0GWYjYlDbI8fP3AZ+Da6sq2PQ5bgmz2UgKDoZQ5LRApaCI43O
3H6Y6FPDcYQR8U5Yhd3n+GwnNmcnsHdh++9R7/9PgFmcqehILPCXvQedADOILXG272t0fIcB02+y
RFBmhgqmho44PAUS/z4C90Du288xqgaRBZjsQSgzRUTiUffpcAFG/0kXZUvcm1JHaCvJ0tTtl1AI
WM4yJZl323woDA1kAcISUXmsoJpCOGTqIowCESYFJvijyDs4CSZkE4OThkbYrdHxCUSqEEw1FRVp
BzF/v/DPToIxw0uRJQTCsS6CNnbtnOQ1YC4TXtINbQxXPFGJRNstnaibLO9lwe7E/SX78C986Tsz
a+750f1y5Fj5D+UT9tcvv/BIXPpxgCe8rNHVPvjiyOPaDb3zO8affz/wSLZxlCe/fIyrbJ+z//P9
BH989MGzHmf1+I9r/6HYFN+8fvuLfv+aI2nuX7/9b3LvFZs318Xm/qH0DtCC7R7/+UI/sNC+b/9P
xy/qZPPN20QvPUKmItPjI18kuv21R5TlJn4cZksL2wZApr657Xub4umwO3t46rDrTdFvks3Tgffg
3OSR/fjVlZZ2UmvqI842cVy/+a9NnP3Pm/NN6cX+wQrtoeapTznfFAnkyvBwkRCIiILJY3MVomcD
by3cqQNfbMLS29y3Dw/Z41uOZ3EfiJ46+uXm3utfvqa7cP/UB7y993n9p2++p9RMHfi6vq+/eQ9F
0R8MvqNtTR88CTZfDwfecgGnDvxuE2zIl9gc4Kd7uunUsW99cu0PBNbesJo68N0m9qM3V5v7+umK
7CnCUwd/X1Wb4iUhvo+5Tx3/40NZvbEfEncTHbz9jt04dfTLDcIcgVUVB2d8zxSaOvpJHTB69fS9
vzMxJo+dHrzxd6xy6rgo/k28Sd5skvs3V/639Cu7e1pG/FgezmMfOJv8vJ8ZAn+iLVMfc+kPaXFo
DoyD75zXqYPfFX5WH56g/eB/g2ZabO4xxLbbsXHZjPWmeYj8p3uxfdY2lD11Ilc8YdzqZ6Pv2YNT
R7/cJOM6vTD437BMlw8u1uSmP7gVrMz47n+DMbl4iLzni87QI5Nk6rIsvt+3hX8goXdvr0rTHzFH
Y937nJ5DS367OmP0e+oUaKmzqSq//OEJ+xyEv2F/t3qGUovPT+efWQ5TJ3GGKnh1/L/hCN09cLXc
5zY+jNo9RXvq+19s7lmfx80cjUzjpeDmzx/zkif5ncr3o3/5LDPqtS/g4Y4Df4seNsXv/wcAAP//
</cx:binary>
              </cx:geoCache>
            </cx:geography>
          </cx:layoutPr>
        </cx:series>
      </cx:plotAreaRegion>
    </cx:plotArea>
    <cx:legend pos="r" align="min" overlay="0"/>
  </cx:chart>
  <cx:spPr>
    <a:solidFill>
      <a:schemeClr val="accent3">
        <a:lumMod val="20000"/>
        <a:lumOff val="80000"/>
      </a:schemeClr>
    </a:solidFill>
    <a:ln w="12700" cap="flat" cmpd="sng" algn="ctr">
      <a:solidFill>
        <a:schemeClr val="dk1"/>
      </a:solidFill>
      <a:prstDash val="solid"/>
      <a:miter lim="800000"/>
    </a:ln>
    <a:effectLst/>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Recovered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Recovered</a:t>
          </a:r>
        </a:p>
      </cx:txPr>
    </cx:title>
    <cx:plotArea>
      <cx:plotAreaRegion>
        <cx:series layoutId="regionMap" uniqueId="{C2F12A57-69A8-48E4-86AD-01370286134B}">
          <cx:tx>
            <cx:txData>
              <cx:f>_xlchart.v5.10</cx:f>
              <cx:v>Recovered</cx:v>
            </cx:txData>
          </cx:tx>
          <cx:dataLabels>
            <cx:txPr>
              <a:bodyPr spcFirstLastPara="1" vertOverflow="ellipsis" horzOverflow="overflow" wrap="square" lIns="0" tIns="0" rIns="0" bIns="0" anchor="ctr" anchorCtr="1"/>
              <a:lstStyle/>
              <a:p>
                <a:pPr algn="ctr" rtl="0">
                  <a:defRPr/>
                </a:pPr>
                <a:endParaRPr lang="en-US" sz="85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geography cultureLanguage="en-US" cultureRegion="IN" attribution="Powered by Bing">
              <cx:geoCache provider="{E9337A44-BEBE-4D9F-B70C-5C5E7DAFC167}">
                <cx:binary>1HzZcuNIsuWvpOXDPA1UsSGWnq42qwDAndSe2wuMqVRh3wI7vn5cKSlLYrEq1dPqsStaLiaBATri
hB8/7uHBf94M/7hJb/fm3ZClef2Pm+HX92HTlP/45Zf6JrzN9vVJFt2Yoi5+b05uiuyX4vffo5vb
X76ZfR/lwS8EYfbLTbg3ze3w/l//hLsFt8WmuNk3UZGft7dmvLit27Sp/+ba0Uvv9t+yKHejujHR
TYN/ff/xtm7e6ds82Kfv393mTdSMV2N5++v7Z298/+6Xw9v96aPfpWBd036DsYSeSJthGwnx/l1a
5MHD76U4UYJwxai6f9mPn7nbZzDuhcZ8N2X/7Zu5rWt4oO//Hwx+Zj1c0+/f3RRt3txNXABz+Ov7
Zf4t2r9/F9WFc3/BKe5MX+6+P+svz6f8X/88+AU8/cFvnqByOFU/u/QnUK6bZm/2SbjPvz1O0H8O
CkUnmBJEOOf3ky+fYSPUCUE2pcImj595D8oLjTkOyrPBB6Bcr98UKFf7LErf7fbf2sf5+c8xwfgE
YY4Rlo8e8RwTecKQQIAL+NG9c95j8jJbjkPydOwBIlew+N+Qm1zs433dgJc8Ts5/DgjhJ7ZklFAp
HijqOSB3xIYwkVig768DAnuRRcdheTL0AJWL1ZtC5az91kKMM2Z8PVjAT6QimBMgsO8v/BwWdSK4
JIKw+6sILj91l5eZdByXp2MPgDn7/KaAOf0W1SGEvFeL8ujExhQxRu1jviLZCSMgAyhS96gc+MrP
zTkOyOO4AzBOL94UGJdRkkTZK4IhTmzgJArB4igYEEmEIIqpBwfijx99H1B+bs5xMB7HHYBx+bZC
+zaaCrN/TTToCUXCxog+F1mKnEjKEVGI3aNEn8PwAkOO4/Bj4AEQ2y9vyit0BDnP45S8QjS3T7hQ
0sY2PRY2JFxGinNwisfPvPeGn5pxHISHYQcQ6LdFTPM2htyjeZyQVwCBnHBFBAbhdIyZBD6xlQDi
4uzxM+9BeIEhx2H4MfAAiPnb0lHb/bdw3L87M/tvt3X4ODevgAc9sSkIWNuWx5xCyBMipeKU4uMU
9WKzjqNz+FgHIG3P3hRhnbV5vP/6euBAki4Zwcy+o6QnlRNhnzAMEpfRB4l7IKZ+bsdxNB7HHaBw
pt8UCr/l30LzX3AVbJ+Am3Bh0wM01IniNoQN8hDGD9Lzl9tzHJXD8Qfo/Pa2fGR7G4T7dD++Zuph
A4dBhZGKo3UThU+IgIxQoIdSl3r00PvQ8iKLjkPzZOgBKtvNm/KZq9t0D1Xf/BVRweIEQgoXnAI7
PSUvdYJAZxH5oMLQgep9kSnH4Xgy9ACOq/mbguM30+Z7qPin/4WAD6mholQqyEe+v56TmeInGAkq
QArfvw5Sw3/LsuMoHbnFAVq/XbwptDb7b1CefySV/1yTUXqi7qrAdwn6/eu5AwGCkMUwhh6i/4ED
/dyc47g8jjsAY/PbmwLj+x7Df8Ft+Iki1Ob4wWvuiopPSE1C9YsD0wGr3SN2gMmLrToOzcHwA4Su
35YCWN8aEACv5y4YnTBwFAyvo+7CYdtEEg6K+QfhPS0H/9yc45g8jjsAY/22Ar9zt60YBXvzmvyF
TqC4CIpMPsz4c18R/ERIZEPO+bCrcpDqv8yk46A8HXsAjLN4Uzy23pt83+yT13QUdiIwYoSx4/sm
EPqhQAblseMc9iKLjsPyZOgBKuvf3hQq2z2UJPd12JjXxEWdMJsg2B152Bt5LsnAXzCSisFO4yNp
PiQuLzPmOCTPnuQAlO3bcpVFlP2XxDLF91Efai1Hq2PihFBOMOUPxbMDsfzvGHYcpT/f4QCqxduK
/at9lrXvIOS8W4MXZZF5XNGvopqhOKNs2JE/KgPsu8QG2l0eLx9gdW/Z/9pn5f95iW3H4Tp6kwPE
Vm9rN2yxN+Or1gWIOsFKYsUOygL8BKqZsGfP/sKXfm7HcUx+PMABDou3lWTOi9eMOPYJ5dDXoog8
6ivsBNnQmccJub98UF/+iS3Hcfg+6ACD+duK/rs9NEYCeb0eaUGHEeJYQng5SloKuiY47M6AXr5/
HZSWX2LQcTT+GHkAye7N5S9NE9Wvm8AQqBhzLpkCVfb9hZ8n++QEMUyEjQ4EmROG+5dYcxyS56MP
YHGu3pRO3uyTOtx/629vy9dzFuj7IgL6hZWUz/AQQFeMKKjwH/DUC604DsezwQdobNw3hcYKkpZX
7h+Gpm4O1TCiHgtezyGBZgobKi6U8IcAc5Djv8ii47g8GXqAyup/dtpyvJf2af/ds3f8u1325ATK
j1DUP9RV6i7Ucwlg3XPZgY88dL7/tRnHUXgY9szi/9lt9O4+2+ffUw83al+PlAg00hNFGAja56RE
Id8AWrLFQww58IAXm3N8/g+GH3iC+z/bE55ZC8dOrkxUtq9ZUQF2Egw6jEDhPgMFtoIFIwLc4QGU
A2d4gSHH4fgx8NmjwZO9rSTjt7p+1cZHyOmg5VcqfDTNuOt/BBWlkDpecPypNcexeBh2gMRvl28q
ZLu3aRi9IkvJE86groug/nFE0QpxgrHNBGwr3id8B8WRn1pzHImHYQdIuG8rw9ju8zt2ekUsoAxP
GcRk6IW/fz3nKDhVAm2q0C/8x6GTp/tVL7DnOBo/Bh7gsX1b53ygHepHJN9FN8VXOFe5rO/S8vr1
MMLQpgp+QiR6HtW/t2xjULVPsHsKzv+jcccB+9ubHYD42/9nEP/6vOOPo6AubF9538+QPjny+PdX
v88DHG49GPp3h1TuZ3/57df30DJBiGCQq/84nnp3n2dnfw5k07HBt3CK7Nf3gkAPBoFbgo7gyGYc
hEQPp2PhCjRl3ikIhDETDPpkYIXkhWlCOOkKG5+UCyKheEDgXJgCW+qifbgEDg9xzkagxG1C2Y+T
vGdFOgZF/mNmHn5+l7fZWRHlTf3rewXtBOX92+6eFGySkjIC+RfH7K6XGj6ovNlfwGlheDf+36Wx
qp7lmHk4jn5vBd8JY89Lrq5iv0w0irGXjmLQneVfRQE5Lyf+WZhg3qovYd+mGlvB2g+nD0nL52Vk
z7BlefFmis2q6W1nEKkX+N027NGHitB50gSzcrLn8WQWJnVUYnksLdfYOLyVM95bnp8GrpomJ43N
glXpMuH0nBt7Z3M67yt2zny8Y4UmPPg6BOFsLJUn0+pSWuXlNPiez6nDwsJJMqTT5uuUXo5B5cXZ
NLcHPhOs34pSLtsg2+CS7XI2fCgpc8omP+M28spxnKcZ17Fp3JH4V9OYSlf67KrmwcL08Wnms1yL
UGW6ts1i8vtOx0F63gRiQcs6diK7+9IYdYWk+RQzmLYAsTn1+bKyEk9mzY3VULcqsw2LU+/J6jsC
JL4D6k9ACiQUhQUFKwcW01Mgx8yQOkQW89KqcoOc60xkm6CvTu1xPBXGqnUYJk4yCc9qbacDdP7e
AAYVxOcGgCaAfREE2bxgCDpcnhsQVUoWikS+Z+V6KstoI1szG1CKdTfatpeE5JT5CZ+3/nQWV9OH
Lo/oBs5YWMuM00gLfTvSxswmbrjTJTSaCexnnl9MmyE1i7ZKEofLwFqiJtHZVCOH2WnmzvN+VDox
uNayT72eqlEPKddF4dsLX9F1NZhYh8JHXluTm7H3R90P03mLovlUR9gB//tIK7L2xbCVcbvOq7Ba
FVUZwO4L0MMDfT0gdO96N0U5migIH87R//jxX1dFBn++j/njl3fH8P/4aft4fv9v3zW/Le52buvD
N91Z8+NeYMyDdXfs9eyHP7HpX/Dl/dcB/MXFl5EpCBQGJZ2/ZtKDlqQ/mPRh5D2NwrE/WNeQbAEl
QvctwX/QqDgB3U+wrRicr4UztFBLfaBRaHuHrwuADlFQrMDo9l0S90ijII6g8e17xsAwQ5z8OzR6
17j9bPFjBRUTBo3BcApLwD7u3fUnNNrkjeKmtbt5FfFRZyzbhH6s2/rDNMxEPsxTEZx2/W3Lkt/x
SM+7VF3d/fVHvCp7y8GJWLJW7MLSOosGe1uXttS8UMjD7Ricjoydig6n1yJAO5wsoqTa5tWUzFjL
HdtH0d4K2lL7NKxnT6B4WLRP44MNnvunR2MMutWkLWBqofxz8GhtzZNusLtuDp86uYzUq76Meq+L
cqyzynczOpz2Hfhr3drneTbMLTjcsLZRSz3oTPyGRVeuVAxOFTbll3YM8SxtWiD96hPhUblB3M2B
Js9MVbN1m4+Bkwyun1vZZVIGSyPGcdXc/ZPUVu3CDZnTMTyuW1E6CVODFhUPz8c0iNdirCqvNihZ
dqzvdZT19Znpw9vCr3cI23g7lhIijE2zeaKidcQKz2djsQlLHGiiylXIs+EyHJPxdMAq1EHqe0PM
1WIYk2aF+iHQrMyb2VgQ3eaNv/MnVutA2Psia9JFisJlb5TcdFxspd+2nwu0qPN+nkxd8cnPiSuL
kH7OG2tmZTaa5Uy087Eqa7eTJjoPR7uYBTWbtpMftdrAmeX5EJXT2s+axKlCJXRdjB+CEJ9VvCh1
UobdaV8Yt61Yui4LwxdTD8yJGrEakO87nKUXZUQX8HUa0W5KFdqm1EU9INaYjLhhHAi3ZBmHgBmj
VWkbXWaYXdrDba/MjlvhpDNDE3fMOHG6PLG0TMbaSYcGOwhH0aoMKhdTeSVFHS0U6izH1FE7K+qE
OG2IvlQdTq4bLqO5nVbXddQrzcYuc9nQFysmh2Ax8o8ILXsrBBoOOjKPW5LPui6vHZJ7pHXzssqX
PJuw23EU6RFNXwvwQN2jcUb9aZ7U5Vq01aAr+KYQnYXFAlXRjg6BQ+zsdAjQlYh6bWca4aR36JBv
LSQaR8VDomPmaztoq1XcsOucRmSGOP2aRMpfsqn3ikJOq9HwDymuR7dB0YUakm6JK2k2vkm7Vd4T
Lwq62CUmkHMc9/lV1dvrkdVmHRD/S1kKs6EsrPUgA3vNBzveZX3/JW18X9dTdTo0cm4sFjqxqTzK
wyUhk2671HZYrYxOpJ/ooZjOxdQsLRxuaAOCrCmzc9YHXmyloHKUPSvi5LqNq7Mo7k6T2HKkLYWW
LZ+Rni3NRCI9CLRIJuImaej0gL+2OxO58I0e27avtaJ15sjehI6oYuaoG0uY3kGh/CCKPNeVXQSz
piOBthV2Rk9Vie8Wyt8USfGZRzjRqk6XmAOFNV0AKySytB/TQHc0K7wip9sptec5H0tdWmmulZUv
6TRsCm52CRsX3KYeAs9xAmrmNR4c45+mY7wrjdkkWbatyUWI6Q3F/opzUzt8mrYW67wqFvOo9Rdx
aC3rsOgdlrHAox0PdJxE1yNKYAZTXnty2Ex1uzN+HcP6GZygj79OvjE6iLtlHk+jZ7tqRJ0Opnpd
BEkPF5gL9ro8WfC81lYSf2mDGjshrVyDZe+SPM20n7GPjWU+J7UoXdvimSaRiDWuV6z0t6BvLixr
XaDWOEWQO7aMdFj4a5LLj4AnkB9Zwld0cN32NnGGIpp3YXAVRQiA6aZVUSoxAyHKA7Hh1Ycoaz60
FtApH5CummAJdq5QZSIHpY0LPrMoTLKyyqrWkzFbO8xjuMK3TZO6LEpKjbNpl0mNhn4JfROpJiJz
7bw8ExQt8vo0lz3Vgoxfeui1ADby17DEmMN7rrRt9bWbtxDMYN9MgdeEH9Ox35rJzAu4/cjIhvv9
xjAxt7mXWbh0RiQmr7aC+Zhgr80hJkGD55ckDxqdii8mCj/gyJz6Sv0+jurWUhPot5AuyyjcRD6t
HAh5n/h0Gtbp52R0pPlY5Fni0K7IdBsFtlZxu0WomYcotVxK22LR5tYuHsHGLEkFHKctB01Y9BWR
T4MRn6whW8ienYmgNg5Ggea8Drx2GgsH9qROUZdfkl7sipEkXueHCGiMfJPdAIQXffStol2mXQZL
1y8iTSOFnNGibF4EYrpEdZLpTvROEcZKZ9iKvSkPb6cCEiouHRGHaIHt6GMfxonbWt1lzrCl7co6
b6fmJmuQWCQF/YwK82WojHAKYSGvo2LeGqAXIoNESzUhNzBR4nLZrXhPKk3SVs7bCYIfr+HHPG5C
PSmfeqrJZmOeTV4bTxdTobCOISEIA9I7YWmnbtrF26TxXVmBV6N6OB/zuNK1KRw/qxPHhEmj1VS1
M7selM5TCO5rO0X1DDFIdaLqpi5j7pZJzeddlRUavu5kHlRhADRhq8u+2KG73Chine7DuplzXADz
dvbKssxq6E3vCQgNQDitngJTeoXsZ7UaT8Og5rrrPsNDtttEJWyWGNDyNbYmjWjydRgkdv1Sfhyx
PavyPNFd3n4qB2M7Rpidxf1VTP3yq11/wanZ4qiKdGSq2Oma+MvApSdrTrWUUeNZfbMMs7pbMWOf
s5RmmjUAYV0acJnWLucd8evN938kEl6UoHheh+GSK0G1asEOnPWBViZNdBGySTOMY2+QtHaqyOrn
TW2V2tSezdJpFo2mnmWyDXVlGNZ1PRgnTe8WmDqtOshyZZDfkCAGFo7as3xgmQ4HNXk2rMxIVJGL
DcCrbDqHR4JUuw5cLionAy7MWwU3rdy6ZQrEARM66dUH5AcapcPkMBLd8d+OE9ufMWFBQOQjdcYM
2U4/odM+G/NFL6yPBcGAVZVeBE2xt6wStBhfMZzXs1GIzqlF558mJtoowRbhZNtO0lrFBuWsdeyU
phtMksQNhhJ7scwsJ2z986KLhBuKstWp3dROm3WX9iivoFww6xuaznkxFprb6vewxwNIxPiy6paS
TuW6VPTKBBFxp2bK3dzPAz31vj+z9qmCiDuV/SKbILtsOY4Xvp9tRyuv51GfXCSo/UTGMQYO6m2d
BtmubkdP9vl0VpRhCbxgQLz1rFskuO3nSrXXXYx3JGCBU5WUzqvhquos43JaW07TrMMyd6KyE17Q
T9TtUXfOadHO0MAUaL/4Q9QvY1SIHWiLog36OWlBf8uEiCUvWp0oE86NaZyypMizssLp6Ljyu9Rf
cmrNxl6C6olG7HDLB9etPGmX2bWBIJPE400pOYTVKUlnQY/c2s4+ybK/TEdfgDcEoddkIQEOqLzO
hinnQ5JqmlnZPEJf4hR0a9IGKzvpv8rE5i6wdutUEoJjAU1cl0pW55J1W1aVyXlndXQXBNM17jN+
1qoYFFGq8mWZknKWjmyWWqk2SRbqPip3vKTbxudQohlA0+DO60RaOyG3oRDiGyfj8TyTMnRje5hJ
3yZz2UOWgNpZO/VqFmPxtQlBPOUCbdqiIqdx0mzHOg42LLfIqSILyfrw1M5qeJK6CxcRtzULBzQP
O14s/b5PdSljMh9HyKlqbPoZ6glxAjlJx0975FGaxqehkXKdFHhFm+6jMgHXUZ6AAGKaZK4QFpkZ
2xsi0WwzE1zROPbaMlr0hnUXiATdRRBChClbEy9VM3A9VHk4Uz7p1nH5OYMjinMUiGpHaxzOApjV
8ywWSHdxl80rCa4TD+S2NOEmIb10W/hatJ1dDdIpEkzcqDDDdsjDYTuBYYtMdl+iMUtH/ccFCwED
9bFa4tGqlxJYesqK2TTa1gXtLJBuQ9ForqppnQx556m4sZwY43yhkuk6GkevTib7CgjR3sXdALWq
0j+vIt9cpNSEriJ5tQiKZtVKmeQ6qc8qKExe1SFkNnY5uTEuh8+2JKsOiy8Z67Jlhiq6IeqCmjTc
Df1m6EzvdulY6UIScMSm/1JN4QVI9L2YxFdiE0+GgdF+JL8aCWrP7oAN014PiKymWsCX6I0gYapS
D20AtByu7Vb4jkphEps4W45xHzq+amcBwW4m6JeJ2+dmynutRtk6zAKZhSGTbkHNRPwy4ky4Dck3
I64KT+RI87bYNaXfe74ylQMps4Oa4Dr8XG/9fmGhwZOU9DocT1sGsdH6lPdxusgYtZxurK+GUFvM
z6HsqYAzuMJu0kBtMhi8KrcSHeS+l4ZFuOgHNmoDblCI+GMg6GKiogM+jm+EX5wO1J8rOwbAxyiB
TCZb9YnhMDHso221cyXRZzuwtmHUqLM64W7b+bVb52Ojqxqf9oKXOqiG2KlAhS2bPp0leenWpowu
455jXeVSzaO0NB6tKXa6sit2SYvcxvIrryoLG2oO2UWchMW2CxBkjRZUXRtwQpewPHICNf1OyyKY
p8nEnAzTeGah5GvefqzisN7E8GQKV9YymrQsq2yuRJV5ECaSGalaD9BKnRGSmmxs4T1dewrrtDdt
5NlWDDoKgkOVo0KbCg0biFjddVphBFJisEGncKhMRlxe1nHHZzRuqUvamJ0Fgnh15Ee7vqyvbTyG
rdMzF6A/Q1UXLJKuLdYj94uV4p8xdP72m4miXtN4km7U93QhipE5UsYwcXBmvCVeL+QqrcOtyENb
GzpBolBMzjR5POuUBll1iq3QQ3GTzYHp3Sbv+Dy+7YkWcT5AQbuEaZtS4vLGgtQEaqd51bki978l
Np2cVpDF1E63E2quS8X2SIy6lV8pa26wmSKnbptLmoG2mHIL67SQq0hBiaGKAx/yhngn4xSK3HRT
UTaLZXjlV0HsUNKc26rfdTI1ug98Mw+INYKg5+ej3c16NXXOWEKGVPbmfDLN5JRZE+l4TDsnr4ZJ
Ez/JdjKETI/7Y+ElKoO8eN7JYpyJMDXuqGgzr9RtW5JwW6TF4NDGkg6yOF+gMlnIoHR9UVYeMHmj
bZQJ168xlGNSJ2uKHnRu0txAbpfORtKMM/i4QLcxUfOhAOESR7zWnAwfC1Zlq+DcMk3nsq7Degzq
fJYTIBzZ1k7e9O3K4qVaV6UduNbkl06XBWYdc+CTLLe3UjIHptHXBidfO4OXMWGLLBntZVKxT5mV
OCkkpOB+ZFlUgY7gFNIpqzbROJi5X+SwV1G6XTctVBp1rjTtqYKdDKea8Kzqq4+tJVaqvlNaI9q2
dyTW+M2nBjVM52GJHAsHH3z1eyUsT42Q4LQWT5w6CiNQ7fxzJMfL0R8jZ0hMpXtuJxoqDG4H7k2g
gqbrsUpc1iAtzLQ2YwcpYrJtS3vWZhCkWc5c2ZYTLBDfVUG+ZZaZ9XEACR0fqM7Bo4O8ckdrgO0K
eRWwtN3ENdVByPxZNLSRTiixNlhcxnmkdJFD/gOpyQZkLc6IB5s9xrGKs0DyYkVVNvMTY05R0Aud
BXHumAE3EFGjWRAkxhFBrLyugHwDGl0yZ4rVOWgr47RlyiAZnlzVR9wTVr3FY7QdcTNC5bE6symm
G4j8EqoPEH1RFDXrprAinePUPxXZgBw6XlRBic+rlIPc8ouLcMiupMpuBlBvG2Us6WI2XU0NMjPT
9PhTJfjn0iLBipC80EyFsIGQ0tLJEwcmHC8QLE/XgKL2qgQt8xr2VZpKOhKH+ZzkZnm31J2axwvj
wzRnYU20Ejhe52Jiuu6ry1q0v4NaTsGvKnPpB77L88q4FLMcdpZWEBLF2irlB7sf6/loios6T+2Z
EiA6C9JP7tSpc3CN0IMa87SucU2XVYxm3MitqSpYqeX0dbIG30lKP/Dg4zEtrrPah3XS1JVricDJ
fRB1OUsURJGshV2L38Hr02VeUd8NWKVTMu0UZv1ajuJyypObkKJEVwgKFCJPvqmkrC8IGfeoReg6
4VYx8/saEoEqnnYMHtaNzJR4oeHMhWC6T+FrgzfQ4reAmF4tq7ZudaiQtYSyzVkS+eNpwD6mKonv
KAWyiD7xQajjcRGLyngZMs0nQ6sLkChnplbDIo1ld273k6XNWHfuMBFgWpMsqIp36TBKL4gmCpt2
PfBgfj4ayNBlFF32fbRhU5TrvE1DHVokcSyTxOukv8ris7DOwgWNzGVRDNu8DtN5HE4zOxECaihd
CuXV/LqD93hTlMa6a9nn2mL5LdQRPTMoucYJxPl6iK/7MWyACDz4OFAyrU2dhBC6zFNQ4FMyVC5U
eLWBAiLCjfLg7Jw9M3k0uTIlH3DIZghKXh5PUw0lvhCiYS1OE6uXuk+KEcpW5aRLUujMosqBiuBV
ACVtp8gw3w64cAZezvoqzeZ9XUIVpR2LeSSieaCyjUzZumhx6dIprVwEtT09ZMGH0WSxTg2MlYnx
Zx12cOmvimKM10pV2y4Rn1TdziNG4Mn5rAzy0yYo1wa3F7BbdpFA2jUEm06liwGT1mmrswACS211
M2tCXwsxlA4ccwbirgaoaGU3FpTsLdt0OiPxoqhCqtsiWY9jfWG6M9mCW8AQUCzZLQgkPdjK0iPU
x5MJghWUVREFUBAsq6I5K0kUOYxn+yRKriCPNsCeoA4Ks40gthcFz1w5sRI+oHInm5RO6fM5XBYO
h9q309kLnuSfwTldC6po8yjvHYuMwHzJhgOxS8xOWS1SB0Tz6FhR4uuAqsAbOPC0kv6MQL4XwyxG
duY0A9R71DKBAyiaDhCQ7rYEBtFewxyfQkor4QYgmckYQjy15HaEzYZhZFfUap1iiKguetlp3gnY
Ccg/WBm6wgXGWjRrkpUrSlTu2qoBnYfbzwJZ3+LWvuXGrAfZAAd9ZhIoOKn7TzVH88n21f/l6MyW
49TVKPxEVCEQIG4ZeqC7PW9PN1Sc2JIYJRAI9PRn+Vzs7FQqcTpuDWv4fhon0MKPaqJfNnidY3Ku
V3x/XF+ZXR088WK6xMsaRsrI4Bxee3pb2qDLjilMfxNkgi1PwXYkhhw4NVPZ9uyxX3sYKz7m6LiQ
xCH5/Jn9fULIm+RsfKVkfUfr+raq+BJiSCdP4AhzbfxHnG4vc2eOhqoLntn9AKSLQdDOGl5jXTPc
J3DnnYCBwK2ryfivdqwvFhtUBpKxlGbNWgjUZS72wd4Hc3OXjgMaeWXLzvfvaiFftUb4y9BrZWYI
5tLTU0Z9RPxrtz23jP5tFIHjSa/GqLcGwSzWxDWZ0ssSTN8Jaf9Rtg4FetbHNa3fEkEzodcHT9hv
rfUNV8/PmrQybxCe2OGqHBsOLvUPEdzcEasQ+clQwly3WZgaVfjC3kfdiJRzW06dN776PMLi8zwJ
sdLFiCdlk9XJZxrVQdH77mlqW4ALaJprxZPca2NZbks9ZaMbw6xekAeHEXlf2vq7MwHEYLSmBzIm
UQFLno0GPbUPUTpubD61ic2GeQkRSt0AACSXUK+00Ot08ZKP2Sz2MiXkhJBFF2lSu2JVoiuBGXwu
FvIlYs15ZkG5KbNVg/49JpV3SBtPl/vsBeda7Ag15FzGu3mTPoEq7+aoCJq21FimDg7y1668L2ai
pRcnCB+Y35c63dYDY27JasOaso1VXVLhPTW9Ps9D+zYaRKtk7/tyg+8gXkgqMe80o13rH/ji58jC
VG4bE1/THpIjSIJcp5BZ3sJppZTyj2RpvbONcGQkc1sx38OuGru8o7VfbB2nh3ENl8o6d9Y12vnW
7tuNiLrY5vESenP/MbTueQdo0vj1cfB7gcRnNQePerpoUw9SsY/CLPzjkUQiZqgRJYVrnZHEVjiz
3tPwbGpJSq5snSm//Q6j6GJ6GMPobddjmtew1dnib5dlJK908hC7jdiQo5pPWwoKo9V5WMvCkV/a
o7YqT/w+Lcgi2wuinTtHaHhS9YaYIY4XhD7R58hxy0yj/WORCScU52i0rdlCNlns9ivQNpvi/WvY
3HqkXlsFsRfkclJwD7XrS+vR72hlJ84Kt6f+3aSDrVB7UuOETQJYOPUsU/5vnANc0aN/LzYKkbW1
Ac6QjhyU+j1OB9YfhwDJiDBC58u+ZCxp+etK6c/abxfY+vg2NOIQ7xSpYcvGol7xQhUEwKHdFeRF
3W9n3nYVM03zwEb5J+n746JCk3khHLgI5LMzgX9Eyaori3gwsmzCpST2knj1NVjHl3iq/cPos/bI
ZpLFNe8RYNZdIcTwXv86nZCyNKun/Rs3xB2CpB4rKZ0Lt+i+QF4oR4gF4lnki1id+Tr75eAtbenR
vjl6XLHK+Qg+pcdKf/NkMSeTf9QWupQ4LY99M9+bdgmPAS9av1N3lk9fPBAZDKW4N/ZfE7fstbWP
iFF9i4gawZot1erOsUyuZpqGKg43UmlN/3RodrIG4uMUbVMltVUP1G9+RE3eh66JSzgygtYXCshf
dG7asD38hVnQV5MiP1b+oetbgQt/xzFlyHaa9FDNRLnzGA60mhNRbHSY78J4XQ6aHKSAzt8Sud8x
HMMJCucPSO+46vZZv6xrAi/VDbi0NwYdXE/43tTzrRv4epvh83O39mkpO79o+8HciVqedjd0z/U4
4iIL16XchELY7Ibj2vppkQj2ExucvAF7TaVKzwuE43lR0wMM50PbEnvQdNNHCHKFpGS29D5A0/OQ
JHAwekGVh83SQbBSmXlN/zddVHPpx1QdVi+tEqg8hGvmqa03U3ReCL0Qlwtay4iZv3Lu4our1zGT
S4qjpqZ+3gEdzkKNyLRu1yLd6qncnXiN1BiUe7//GxoUgSPO8krBWkNwCVmmo3gOtcVvx8WSN8x+
+wJVBR7pHRe8hgmIoF9q5FI5oyjvoqmBXNDl2BB6HBxMp29FUjrs41zb3xL4tw/TxuGgGoa1ktMW
5wQsBbRh6x7ZYCHtTZR3EsGtaWRbzv6wH4cR7TmvaemsQEWHzMiYvs46OoRZhI4l75OxBFrh8OZO
05GsWpUDnSOsKNoe4jqNM/+Po9ixy4BlysJbyBeHamh0pTKQm8K/o6GQJ1gxpJlhKouF+GnZ9y+d
3+ZNx821ThOEygASsha14LpBmw7t+pg2vXlqVNKjC/Ff1n70z8vUg9YQOJBFQP4LBdpKmvwk2xLd
bYP3uI4rGm3iv6Zxmx5rfEGWdLaq3QbuSpu870CvOXWbuWz+2xxu+VAtz5Ns6op0Bq1Kp6HlF++1
GaDCzYD6y+CmfI/HDg0wbR4JUI6j51H9FAecXWgU/TfGEfS4e6uT4Zqw+I5u6l+3+dhW0eO+LkWy
1MguwflBIuQ+DR/x/5svvELsDLnAYJrMm1gxBl7uB/imj+M4FwFS3S2tnyKdPtj66K303Wv2Y6OH
NF9T/U6pgRQN2T/RgwEbYltN3g4cLUrODCd7tnnspWnndyn/1cv4R/IfbuxwhMm40im58/b93Q4l
qdMhkxycBt78tyBKn5qUtjjDW5FJmMyQPLKVVJPQF39YgD5MbMvaUV2k7zIRyh/m1HuKFhwO52dy
4ifEAVOjy82GvfmYZ8ji5J008fFH+ohsI/xuX/qsaCb/hzTb2d/aKon3P6mKz22oQRURdgcD9GJ9
fZ3S4BzI7jqb7Xn7nMde4eZ2QNymh0DFR9fKjI7dR4iOPNsDOxaC4T7Br6az/EuZfXCtn8kUxMTK
zlDKe2nr9ED3Ibh4aUNyXrvpNvqDeEgnZEzeHZqq4Ast7w0tBH2t9+ZnN+BA0gbaaNWRuXU20nmk
tjvpNcAG9H60HUfnCcbneRXerQui5nOFL87rmseFrylc8pBM9w0+0eJKNlcOJB7wS9Id4IfneyQU
Jt0TBLjMXXrXnTepv5q20a/Cix6s+4hm7Zeu2cdikeAdlB3NeSNDscRUPitKQCTaYC66oI2Qqaru
xqUdTjwlX37X7eXE2+Zu5us1QbZ0DQi59lEyvxCcPBmhUuRGybloNh2WeNw3bB4Iw8BrvaJdjF9G
EZROzNkfHigv5ySuthjVe0u5gBlExrBFNmfdIvIN7MQBrzuqxIrSx2uDo+bTwUwIIFuqTgYQwZHU
KN73cVNVLNY+4yu7d5aCt42ty3vs3kLP3TFAjcqRjBRTzNypG/WdJ1OF0hEqVO3zYa6DrfLNpxf4
fyfRR4Xfm+YyrhpJkKwLiuDwaW3oKwcPuyxTpVrQF4HB25Uqce6TGS8L53eBT3Wps9WvD1iu/k2m
ti4J15VORO7BUvzRpIjF0GfJms7HlTcCKbCD1OtR+NDexoc6hDPVHXq3HidXjkei3kzcty9RqKtu
65pT3Hc5bzb5HqsfxLQ2Qz0KpMYl2HJqQQH061Isf5c94ScetT6qlOieNThGGj4iV4BPXpOsruX2
EdQbGKGdiUvr0/ngBdf0l3TZnHQPUvnPuGsA0Ayed2wYWIG4n5KzTWxSLC6h2Lb2uKaGVEsCM1nH
9AHIhbmsO50OepMnPSCqT4kjpYCROwdOacRqY4T+z+Cwn0hfBHvUoIpK6ztwCuS2ZTM+MCkXc+o+
ggFKCgC2uYOYGM5bAC8YDRypJ6RKl8b7NRAMbfIeJq+sRjkrtKrzCTurjUb/czOIwZfVfa/N/mjW
tmrRPlyX1IiXma0CKjNpj7FEVdQsqtBiB0YiZQHKV+aax1+LxZ+fpl+xJsE//P7g4g11Y/cod/Zf
KronCD9kH2w/WaByOeqr/2wk9mzvuoosrNgXCDLI5ajpVNFpvuSCpwFA3OQ+5g5E9ggdUm8QSq1G
9IAwbl287QNpAvwGvmCaJBa0T7o87zq6htFQNMg5P+JfUmKnPx2MaxJMADDIZ72F8auNQ3SC4dmL
ZneIU/GNCzZcQCFMOvkB29vlzQqBgt43pfFTI1KgQ+v4b5hnRDY6xb63Q7YyhdygfR4TiVDNnWvg
Ngc3heQU1bbOmZgecaPNt02t8MJAqs4oWG8rasaKLua9V9QhsAJQmDD1oqjoDpqBIaHUa3AqfPNQ
n70h5rkTkNyBWR9ajwX3wpOXoAMesUizleO2A3wPrnRl3x6q1MlbG9xa6OV7Jh59gFcoL8EgNeOC
663/4lvyuPnNmu2Iy4A+V5G3F2xooisT6+Oq5guJ6/dg3fq8H8QJK4ZlAvdWhusKbW1EHy1LKwqJ
iWakziydx0J1+5CbnYdFb9I7LZML6fctFwQdIi6ELnMENRR4NXwUCuRT1PPf2tfkXtLfRwtFSdIk
KB72CpfACJpafA/CHFUYoYQRWELoTHwUODmReSTar7kb6ow6byyc8raCzCMFvuPBKsXdlnlLLI++
r3OGyBhGpQ0OzINxaOoxVxyOfVHrvT/XCrfrJA/KYg+pcf2z0cOm1ZtQAQjGKDx0Pt3zHYk7rviU
5tMU4uSJ0U5FXVt0eNl5Fw2PrmN/dbO+mi2z1rgj2uv06CzOFyw/SIAdEMVE1k9Nmr2s+Qb/HKBo
5wMArgb3lheMOIom/Zj2Fpo84WhDHP0JBRJBgIzQh5MHygkayw7B3SDfV9FfJ3LZtH5WdneQjoge
GljCfvEw/NA9eFW0g2tf4IkJVlBGPfIn8ce3UP3pRuzXuG8OU9jV+ajnPAktSqv1vYlWP48aIBS+
ig9i4kVg+Ae5WbCStZrwFpPh2YY+WpoxBGtpprPdyXPk83eQcbaI1M/SDmtmpnku0d09TiAZMzJM
XSkj3CyS41Jrk2flNx+mSds8PQKgQSulph9j1U+NoY98A9Nh9nAsCIDO47LRVztHLkuDRZU+gqB+
h2gewlAdu90/kA5dzGQmRNPxJwq5nxDFRNY06Bh4knzxpEdT5t91bq2WCHMVavFMvqFpRmQBw+Dc
89QgeVnHPUfZ8uUEsg0tZmh8dHJDjALX41BaWllS4tNLLnND/noufZ/hd93MpizlgCvXpX3qIvo+
+sgClxEoxn5Nhf+cOBYjlEzdUQvvLdibl6jLTBjgb04sQN6Y/7EKu2ZZ93PcvrTj9g68NjhgvRVt
bRApugkH8EoKHzCGRBJ92iYIxcVhBEXG8Tta3gb58D1eaOHxFBLXkWPK1d+dMwyDZHvc7iUwNlzy
8QCWeZvf+nA4tGZZL+m6l41EE7cHx7429GrE/GHB6+6Ru8P2GDNR7nwDVwcqEGWMPvaJeZsFlnJw
mXfivvBe/udF0twtc/TVI1M9y2aEaDVpjt45LFZg3QXqnqLlFK2SgY7pkjsE03Dnek3vZyC4Lerw
oB/3x6FGK8n6DARMfd4dNwe41Otcd7e+izFLEg/Ykduj57MNkycZmabtyrzlqY3bOZ+aqBzWnT8k
tkddNL2gyvhBEB9mFnHAFTRvpCebKUf6vB2NPrDNlC0HI9TW8rZE7GcTc25F+ujZHXWl6h4cJDG4
6xEcGAvaiqzdZ5JQJPUQyIaIfG471F7ul/EMH1rr/rN8zeogeAnZ2BQL4n+3Nq7Alie/HEMVyqgM
vS7KVtOth1YFfy1ono7H/HFzddGqSWUBXx4bP37oTA+wC1hD29ijUytuSKnvBhVSZE1dNdNZYZO1
DRBSgh0V5TXE57Uvpmb6EQpmquWBLgVoPSgOceqXFTM5jauEhD2X8hHc158tWu9pf2Eo3vIAmUMW
mB6sAe/7bMPRgn6npC04xgQkRraKG/+3huO/Wc/NfSzEv8SoC3i8NZtp+8Em9mInnPze3t5rafcL
R5wmFUFu2QCTHk5tSKIj+pkn4tC+RZu88jVaMojOHRofIFLEcyCCYYYJthGyMywYvMsUgY+kI2vP
w+Tetnr+Es2Dl5KXPeAui2qcVPsvpR111w4x5sK9v026/N/zNNmMyzHuxXpYuB4L7KRvAYoQQfk9
31cPRbl/sp781PGEEiPZDvR3JGhvH0abyAyc5qGhjca3xgKRRVBftuFrbbajXUDszLFGlDU3Y2Ys
2ud18a9+UJ/9ZHgXnE5Y0aGCoOgLV6cShOdWrWv6vralw72PEYrIHdVWhY7jnaNh0bUiLoxo36iM
O1SuNyfTMGdqx2aycxnu9ZwZ1ItsaJPDrudDgwImH9K+mmcS5PjdGur0E8jODNiiYBu997Tj2W7G
+zQq+il+oBynH77GTWmgnmvi4ByMeWkXYAKTCl666b90NgVL6yw1/DVs063quzAp+AwInPfTcF/b
5gE6l2aT28I3OqO9Q2E/qUkewXKBWPAHv5q0epJhvd9YZMqlxwT/sPigfuIJcCSOmoNk037oNfrV
YQxQZlMVZLZPlyOjQ3JJ2L4VkB1o53+5liRG7trWE0UKIpZP9KSnwYWnMYlFxc0Gny563KhTi/Lb
H9d8GccAuByuXBrElR4igLrajAc/HOyFzvR1joYuZ+lGnsPp0/cb+PoUZ0I6+bg1uFAH9Clgf5V4
jIcxOcXEHeeQ47wbXHBZ5CYu9cqvoa06Kr3bOLaVBAhRUAUcE6QRLWDrakxYjPyKNOoTiI97WRsY
xoiMc+mPVB6CeDAYLtD6bq2DM6aK4LB6ZRBcCXawa4/JHkyTXU2Ci0X2HS18HzJl9+jHZNr6Kuft
ea6JA9qg1ifXQKMytpVTip/xLoqvYDBh3wPRHnYUiUfkHPNJxBN5hl2AIh9+WotMwcEgz1KdOE/I
o7VAxcmiRK694YrPRh3PeIPErVcjFq3PK9cvT+Ei9AlzRC+xQDLB2Qw6qgdOgBkCeRkjdWOphQXD
fEfmIdA8KNKmZf3esmcj/PKXhrAorXFpLkUa7dgKC8kEDu9DPDwP+5Aiw4P6dkiyOTjkAT4jDbe3
aAqBsxWQsHdJ3X+EG9yZM+aHhYB4/J+uFtW0YChgS7BZBO7bo0qHG7ghMMo0zD0fwxVzJy6SVFie
KD4kPMYGzD8zy/IO/5ljrBOKUk+31uM/cciuG9tgSDkuwOR3yE8G9L+ZXhMATskMnRa1KTgY63/N
uKQyTGjcSbComIbIZpYQVAcfqwNcJEcMesykimfXoMxZLi1rOMivds/qbikjO3yOObwPEqPSRBj4
qV+bTVSq1u+sNRFYOVyQZCzYXz6zWzjW5864YiMYuCDuT7ykBzWqb18hhlBTiA5UtsdlpyQfol7i
5XBZEkhs1jjA2y0QzqZNz4ZjnbYd2gFDYrSss9fYIu0dbk9Y6XzzVneJpsXkczcrBIbz99ZHqpAr
p3Asti9Lw2l8W4j2j1Z0/1B0/U6epkGPACcNqzRa1swtDeJLKVg5s/o2yRrjYyEtkn4NbiseqHjA
bttLvUflrCV5aV7gjthplsDzfuc7i9DzXwK1oHAlDfASwitkm6JoJ+UXAQvAwKloyWvivbR24FfM
LwPuczjnZNPGp6iFcOEw+fgIIfXWri48xBt70370L/5lLUwkpnOy03KaMObRTAAuDP2XKBV/RMQp
1PignhWHxOjT5IMZr6uCRNtiaTtAqMCAti35h2fdi8Ia9Xdkwj60rP0WfOVHtnJAk35rL9F51lo+
IuPBPHJKbp7gBA2NAYCa2KFIR/Im919lcKHb0NwN3jzcWW/2boCsMRyjb4yidfLVBVluc9Mxn7At
JXZQY8o1jivXpuqkaPiEfy5c2YTEf0zsVRJi8nhe30PEnLPXPm6R/59tQ0RLHkeD2OIkAVxxjsat
2Lu7hCWnfuD/rcP9vNeHRllYtblTGYYJjY8JDJGASGPa5rFAO6jm+j9eQ3ALyMG8/WVYo66ikHN8
YFhSW/xAUKmgKcHOjpILOMw82iVKYSVfuMVAi7bpGwfQZkbyF4qqPwRe+mwA/OcbAiZc5PJCxmkt
t1Tc7Gqi06BgTBe3to+JTE8oHZ8c55+t1gKxAki6HbMpwsNY07gg52n0DycrJgESlDYak05oUjDx
gX6WDg5/ubitOkYUDz7wlOjxLujBoWNy49I9ElYPCL4x/tHFouw3D+Ng0jVFRAqawI6Gaf0axREr
6lQPOYQYQ06Whz6mIsjYewet2SXw0TCPIAQAgGL0wc/1GunjwMc3r2aYwBtsfRoQ/vxK3Nx433tt
8K3D9B0ODOArujNnJkegXWvR02HB9f37w4r+eRZ4OZgSzCl8E7BsuMRZgvWJ1x6XSsNya1N1/J3W
K80GJjVKhz+zVQ38ImAljqnwTJnpP+HmES1adExaIP5gI/lhtd2HJVAbg8a/EmHEZ+KBcFAuzYxL
Dl7qX1Q9FvuUvAT7iEGjjjzsMWSUwYSCQ43T3Dl4gsxQgalr3n3J/R/GW8bcauhCuwjgch2yi+hs
+lBkXUu/yTLdMFjXoenq0Z9Y/uRZzk6a6GrdwFXKw4psHylfarDIRo7BneAxoT0gwFqVOMcgUzeC
g3lx4Ff5fr9iwiSDpxsPLULPFJ3jUS/qIyZYcZBn39EWfVJqISda/h+IKABTmDv0dw/wsACc3zpV
/f6HfgVjUDHqzAmN4WgBxPIb4zvPag/uYcFrQG/hHbbmbhOYncVpaQqggX5GY3aVU9qep10D2yE0
l902XCGWYSeTX9aSJk9wIH86hj/Pe1tAQSJTh1oZDfiuUHcFIzU7CFCvnY0dWP5nfxkqjMRcyB78
Wah3t/zmkKwKGgkYfAtPS9D72dwujwQ2FcnhfTTTE3ZVvsf0QHB9GVyAszeicKcACtCg0XIEl+JT
d7EmOU/Ba70G0GEUlYrvOUQQXXBqmypyw989qpvbVvvNDQEFblYMR+RKPoTzb2C4jwdabyjroeWK
cMH85rADSTU+lyhg/AW+af8N0aL9Ylosq1qf8fCxBlcptEiPoHmJ38yWlmh+DypmXQYVd9op8OYB
kC/gvV9JHTyB5wwzf8ZdkUAZSnmMKMcjFwL5CZjmKR0XGLBuydFfDLm3BGEZg/7KJlYSM7m88fe+
kOwMhgKJP3vEgHY+ee1QevMMyJFFRzMIGPHhWXjmX6JR+I3TY8inHjpZgxcbP+WW2gyBB7DNAbGE
Ww7AxeltrLWXK62DYlMNVFBnbcHm4Csc8c0b9VdSk/rMxZ5PFlmtWbFSFqGw3PW1m9RbwO1T5ONK
2SaZ8dR/ZOP0nCAqDHr3REbEkxIditHwdUSB1fW7l2QNMX/XdUsx937pW6VPE4gRBHVj2endy4xW
57WZ2RGcvshMLID+U26ePI1IeCK+O60axeGuu0r2jB86gq/Okh6Ax+q/zo5dbRf8MxDDBy/8HUrj
88s41W9CBxUG+6phiq+whW+mG7N6GEpdx5W0wXOL0rzhCoase40hT8L6XQg1nzvtoKw6MChemnUw
Mrn01xeNqUmxiyfR8889UQgAG+Bm2nsJ06SM6favHpZSkrQC3JIWIGhRIXlrRVBF1jxEFmhxlwfu
EWjRV9eZUiHxwX6fL8OE0ZsYCWHvfmd5gwHfyzaqaL88pHi3j2jG4af8Oc1J7JIKNewFQ1BttYS2
yR1FaBKw0SviEbhQovfmsGg8usELvK3UXlwZYboHOapyi6PPbe2SKk7AAyPowb2geojoFWDJsG9X
Y8GHR0R2BxJ6VW9iWxAYk2L71FQ8KgNqLnUV8/Sj5v6xpqhGQ+kVdTd9Y74FMynelge+wfs8Iuva
9HTslUICmeznqOv+WwNa3I11uD+P9T3mnDpAQV6fBzVIrJ0gErvsy9AdUo2EtXcraBbcWZnCXJUb
MfA27hdp7JhrkhxSPDMW7mtMMQXu/bdRdPpD8NnM3pPug7cGn7xwaLoNwAdO23SxhdtQbyUsdyTp
y9iO4iDH6EOmyPs2CZKwES2i/jE6JAkYWhQkSOsaHEHzVASRSM4qZRUGazHt4k/FDEWZ6wYqTbTr
m/rV20ZZoNKw1RECWGBkdX2j2Fx6UkvVggU7LKJgfqOvel/rU+Anz3UkzovrSG6Q4LYkmkruVbVY
YElWbL4ek2YYAdRXhycLVLuwZ7Z517Gv1X0I1vMoHM70VFSE8vZoQW4USAhv2ui09HcQ0qyF0bfI
kE5jnP5eBR2GI/f6uLQr8oFUNqUNxxCFlzBnmkwQJr8nz4hRkhDuRkU0OLKhH4+TH57azkBUIt8r
gUh+9y8o/f1HhMH32CzeVaCAJcaQM/FAyilDWzRU+1+ceM3VcvtnN7U4CDtth0mFbTl5FozfYP0q
0cA+ex6cBxBFJzshiIrYeE09+wCsA09Q2QF1Bsi4Pe5OSq9eKftwP8h1lFfDkU1SYmLQ8rG79gtm
nX/XBTjBtdp8Dwd1MvxYs08Vk/xmAjy6QMa/E9wxucA/velhxlBe9zedMWSoN/PsLf63FzF6wNH+
ReoVk6aI04NNk6MEbFyMwJqKK0+EfVQ0yhe+4E3Q12iJ8BgEtSEO3kHxNsCbcbAhusfE1oRBTkye
zRwJ8KISP8cEc7VsSX/kjpytme4JYqdz7Nh/XG6HxuvrI5niJu/pFdy7vWvg2lI8FaGGWpF17T5M
gNYomtyIES0Lpy395xlCpwCfjrwEAj7rIw85wv1eQwdbGcU5pB8DHBnfSRy8pb/M73H8P/bOZLmN
Jcu2v1I/EGkeHv0UQKAHCLATxUkYeSVF37pH+/W1cDOtKq2s3uDNa8IU7SopkkC4n3P23usM3yLR
L1T/Yt9VL40sQwYf5XbAILtKsA7IcizwoxDl6mXUr7GFr4s6OgtneMNVo5/4ms+5vfaoblL8Yr2u
MMimMR60aWkPDf0azxP+wJG5RGC2GFoExeFEuWRkd9+x3twFFcKxpvU0ONX6axbdL8tcPqwgeYrS
tt67g4tvwbK+GE/gT2+b5PnhCEns+cvkxzy1kUDGxdcSMvvde4vBnCVJX52Sn7Wf/PcFFw/vcnnz
AxzyYwsUiXA7ZsI0zNympTWOfi0PiJJT/0Z86MI2vvYLjqygmIdNs+B8R968Urnj/Jtp6ofYGg5N
krsrz/2BtvA5WNlXhpcM53q7ygVqoVXo6jib8tPxJ4t3G6JvlaXeylv6aueO87OTjdnVWLZKu4zY
4yVYx1I1YdryfaRcqdvY5N+dDe9UxNjjTDPemEOKkOmJR/RL84vk7rYREzAgNlNG+TQiivTM38D+
DN4bV92wtucCJ5PZnCrCA4c8e8wSGg63zJntExlS+AB1fLcnYBmcV9eJwfu2aHHqOHN7iZvc3+dN
hVvHF5/EldqnrDBCM5/s7xjt3mnVvfOLQ+lX86UeXIPwZIVqlGX7ye3/1O3LLBrGESL0I5yXrvvX
uDQ1pZX/m6i0vZFu/0P0xa3N9c+qPU8aE+LdHAUPBA6iqQl7mYpT5Abf7ND9bOfKw6bEOxF9PeGo
pqpDpLPJ7qtrO4WqeTgzfPtE1vlzkrcodbxrVVjjSipvDePi28OWhgbn0q+Ub2V/7t0ExzjAAxWR
OzYq+9mOrGxTzNwzeYZY61aV3Nc00t5oRl/WnGw0xyCXzGMa4zYvZAlOs6OuXc/p30q73bRIJ7vR
V1jPmkWvq07+zgXqjHJIY5bD4l8mNPckZwQwYHlAGcSE6lvu3cy7ksz5oN7q0rmpWpXH3nWSS4Km
QDuevRRWr1eYi4091vTuoakrpLR5BrkbW0fXLvMNau20TTP3kTeZ/7I80z6psfpTL6O8xZgudxa9
49rgXkopycd89nH8FV+DzIhemX6yEppwEcXj1icqtSrSfJ+l9on8wC0faMDyRhfhLH/O5XCwbQLa
i9t4vJzpzR+crbLwvrtdM4S1cPe25/iHLn/WjddvIt/swd64u3YyjmKCN9Zn5MeJQfGtLBE+DUZu
Tmx++ySgw6mWGQPh9DEH+pAFmCnCbbIi2EGzOYf1GmPPPU9rEG4F7auMcFMWzc4NsMXOnnJWfWSu
R9ACVMzeLXXJVJiWd+mYuHgpwTluhpWfWPXJzaqnxG7UeRqL/EW208+e3PBYS1gzG53FkGkyTz0M
UcUmwzQwofmsYluJw2L67+NU3tm09VlP2Q9rIC2aT+FcRM9Fr4GJRN62cqS5s6V+MpLqT0AvtmXA
N0v7VGa1ACdhtftqVB+FcGFq9PbZMjAMUQPIEDyOXo+dfjbF0B+6pymNl6unK/saj6bYeaS/5sHe
M61Ey5hIGw15bD7iHetsasYbDu9yxbskzKooI1UUtKfELt962bzmsS7v7ViHZayGW1lZ1DBL8ssB
6Ys10SbMYwc2TkMmVkFCG1ST5L0OJsFfbMZYZcx5N5hTfC8IzlsmqpJbRoTV4j4916mcN40wqeMS
me+NPMZ0VFbX//4AFe420R7tvLbvdp1nFGdAd3qd4gA6FRxoQ+/kZwtEXRLl0afHswgU7sVxzOQ5
Ko3+ZC+JG6Lggnoq9rEszSdiYM3NWFJyVvT38RMWCv8HFy6zxoFvjP55upbOI1+mgy4sRs21Swt9
TKTxmwGdIO2qy0OcVnejqefjINGegza+aymz70SRVMmGm9uSZNeD9SvwzkUKBqd0zOYQfcZt/pX1
9YFmtrm4Hh4+x7FP+TyRpq/l75po9LZ3cdLx+vl3MloyMp/+Dm/jB+9DKzLupgrE0eY5WDt0vtAA
22ldBo13koMYeTVri8u4X8J0pgrM6uhrKJbqGs/VLTACZhssSkT4JA7aOubWt321TYQxHoMRORCt
It9SFXBSVgq2YJ41WwFThYh4vp6iwrxk9PkrL6r8rTnXJreK8K5BrHck2Hdqcnce98KvhPBmt5R7
5RYNbvZInaKZiDzW4StSh97bmUcIri/bMGfMsa4rvAVNskRkYCd1wGDHwUdunlT/QwD0Xe8giU4I
s5I73cnoOZrolUcjcn8t1isW/43itDgJN+t3Vo9oNwwxky/fUNsik9915cUftROTbS8j8ZTZy2ds
KG/rFkN0nG0OFR7XbR7lGBkenWAgrI0d4/SWJkI5AusPO2hObVX0R+ru9rAUjzwL8xFojBeZGe59
GcvD4EBG8FW0nXNOepkk+3iivx4H59JyXF8eQ67NkNd0wzTdu0FJ603UfkmukE/pS6BQLEW/j8Qc
bBJLqvu6aOti0+Z4DHOnmm8mN0U4VP5azaN7bmloEqhRdTZAyarI2yWt2gvEzrds0r/FfHYXDMeD
XPpTMw+kpcrlnEjH2tucDFA2+g0WkrVO5t84ja2T67m/lflcjUV945U+DjleKabM+R63frfNHQkG
i4eOI0VerCpCsGx/MUBv14tKxbmJs00zDNbGmyq99vq02JWU3sTKBBFmHM5IauW2n4NiCy6ToFAl
7iJNGOsx0Yawke4kZpmkNU690k9TE6S7dCRasYxpdOvNelu42NITj2Tcolc1cK0WH/dLr4r7YHKA
FO3gHVVqXIvcuqs+4Xl0dbWvxPIR95yWhCCgNpWbwSmy0IhLHrPq+vcvkjOF6Z8X09BhGOuSIb6k
WXLwnH46NcwtzErA5vILTqrZj45SLa/dpLc6YH6bOc68L7X6ipPxPdVG+9ww1F9n5t6vOuvuI0Tv
E6XgIOAgWhB43+oRApTP08JgxOkOJtHHA6pBvy67Th4Nr6K2NHvviOXvl88YJx0jeUO45RYZRb7F
w9uETZra9DxqH5l2u69HvCdFqtv1mNtAJ3J/R5rR3knbN09MAbpocV6GTldPc2ve0+ZUMg74iVYU
7C2sVqjzc0TqyNqm+cPA7CQbWDF/Ne0YcqrYn8JN157T2YdgXrJt4pJy7MplBRXBeTY8DPOjS1/X
uFSdjMwq2TXYdKmy3FqHUUQYATfbCiDAW4NbLjRHgDlu+hTVyQ8wYNNqmUsrhEh0jgSvWafqP76D
2ytRUoeFH/eQ2nZ2U/unbkz1ucEwgckOxyR2/HTflcUmrwLoo0X15peKrL/2gIhNpDWUvy6F2RMX
xuwh23y6N6TXN0Atq7XZ6j+l1xafk2hPjRty10/n2ToSnlZbBsHxpkwDUKPZ4D2STMlxicd3R0b4
KZQGa6RIjbiZZ5+r2SgOeGXeO2V7H66PRGO3HVXM41NPvo8QsH6kqZKnsXMfZKe/kryYzlaq1ovk
Hs2hUiVxHBroQocFbIPIMXu8VHQnOAx9TVJ4uGNLPcRwB1eZWf8AEJpsrM58xurypiQJLEdWP3Ox
vMV+wdjHmK+F5W8c8ylW4imG5BIJV62YUhaAc4pfVV9SDztFz1ikesfReul8UkzCmjfDLPod0ura
bWYdenEeTqB+CMBozK2dda6Xfec5h4TwfOgNwG+ClErnUM4eJ6vJNEEtZbPt6joBVHJJfBhHOhv+
WKo/VMN496PoZ+93DnNj+VZl46dlOHZYMSIs44cpQH7kuXOOGYqvLJVWW+b4vk2anVs8BtaAYj5i
2Ot4w9XDnUTIL/7SgPOQotvCqbxiFMN3bWTpwTW+/cpm5Eu6AVJWTGuIsYVpkbJtEHZ6KDZO15CS
YryY5N5r7fYGYCnn1U6XIrTbS9k+OAjgwTBSPSWgTPkqgrRQhuGDxKU8LBLMDKHcYmPq+jR4TCn8
xtxRcJNXnER5aEemrzqr1bEUFrM3qD/KxvMz99eqbODbtHjiZ+AYnTucJ+4SSEE6AccULUeVWWeP
h3dvRJmxGfj3KI+cftMNpnUd6rOIkruTZssPAXXHG8itG2mtNw3+4HaY7FW5UHN3PCm7rHxNlsrb
tL6VfMl4r9VIyqqTcguF+H3IcnGZ+v7e8MIxAppW/SAZwo1Eqak3l6egyKYQIUwfTC4kxs8Ph/Vg
q4swLZrzhRBr4PUUZJG98pjk0npWJsSp34Rv3KPTuoc4Lm+ejWCgyIn5o5fgQPeXm3Ujdi/PaTzd
huWhN6aJE5Y1+I+6E+axXNpk5Shn2vWormtVE4jgWnFvEgcR+JxilU5Z/zveclzQgXdB+tS5ut5U
chp2QVczMAdmOWINC+MZ4MQY47wbe7xRtWZizHFrIgjiTuo6/HHzPEww5bBleLqVD1AxEeM6jfcN
wLE1+e5+nfdLvks7ma0aUVXbKSezGZgYoMhojW07kiAM1jSy1as9GV9taRtHMLe7PMiCszLH9Omh
Rcklb55NPKNGwfu4jYJbZSAXJ9qPn6fI2cDlDPZqjO8CJPK+xUI95pU8q16gIGjUvnScsjDlaZ0A
WyE+iOgWDDrAKherfVe4P0lWm3veffiRS32jinvEPJjuaQJtZk/Y3+yMh+2my7f5kkhMQVhaJ+0G
d1NHGRHHtn/2bJSpxC1sZlPmyfAJJy4D8R/VFf5rrPCs44PMg22kJJVa613zSb4xhtCrrodGOJDI
ymxFOEg03+CtxdmtcdtXdTltijIyNvHSxPuhRn8q7qq7l3ppXqao/o5SC2tq/22pz2QoRkiMpJFM
N6S3cZ4qMrHGkLQHXxDasgZ8NAv4lKGplyODzzf6yOpYRGS/MkEz33xklWy+upI2Mm7eXZ2ZrxT4
P6c6BnVXOyepaZuYYYKAggS7r2Emr8e+a3noiS/lDCNcXzunWJGgMBTBa/sBzCoKbsxRnRZfHbUq
5XvZjgiLzjjcm1L8kV7EpS7Mz6VrkW+nhDBg64RuaVlbw7HyXVLBTmVMDfDCmZm7m3F56LLb4iR7
byLHkqUkT5X7LmDNWl1Er+wDFavsH81IMGEqQR2YkE2YYYhtwhVMe3U2g2g/WvgB0iTZdDkZtZHr
hU57a7o63RhkHjLmR4808puUjAOqajE2k7NmsBCvYZRe4qrjFjYesR4DHgpEsFWdv1pVfbM70zy0
ncu5Fzt7PwVAoefRCfvTooZ5mxcWxMDWv0nOs4I51dz1P5feC7sZWQI/CuTyqPlgwzHz4i3ekIPu
8NLhnvsi5ClWiUmWskw/gklwgBkwtVzhrzh3kElbKz6PtM9iLDexiS+uy7Ax+p4iFZdxJPlMP/rk
bCif8LOd1aEwXxfpcBc1337J+cW2H1hnszsf5lLeU7zMm6Z1ZWhTSzBoWC34X6+N2908MZNXlDjS
Z6c/Vn3sUKMkhNO8+aWqKS1KWYQOBHKiPUt+nAua9DbRxGUyTWg0Z+jpF9ApqBpoQArIKqMOMzvA
OGAxec50e59zR1+7bt12CMopZnRhf+Y1577bJjd/qYYtGXSEH2vC5jZitsznP0NhL1satIP21Lh3
svTie89mWQQQovTKr8j/1Iu0n8Y0/exbOBQtSflUyvo4xR3mTcUgvR2akzZqcyskg9gpdtZZHDAb
XFBUFj+ut1npMJlCYj7W+gGVrSFnzNApDm1a59xx8mrUxh+awD4k2zRz5OD2mKTPlEU2VAoFJSJS
QchxTaMsHeIrbTRQnOOj1h5ILn8urE/LCV57T8+HOg2AzusGlIoNoRTJYWc2r201YM9U2Az9PhtC
l9T1ShGR3OEX+i17n0AIHYkc+u4aJNEf73FSpTSWJ7euXgbPHOilgboVQyffht6PNoLM0IqekeBl
30/nrGkRViJ4NTPtvN0GyQsh82VtxYSTm4aQhEfhs7FsAEZkDhJMpTEmhBknIq2JhaI05puxGtJj
PUU7KUeIsR0W8g5cyzqyO+9oNcsXB3R9jns++G4OAjijE6pmum0/Wk4wY6KwqS2DC3YyEZ5hBDD6
8JC6GV9aRaOeihTvRKuTaj8jCN6nVhr3SHibTNmYU/DdrCpDm6GNNe5UzETizAoxLZl8EQaNCrGB
rtzW91dTYt8XE/Bt0nL+lechTWAfmITgTS/4zEzJJFoB7yDvCo/SPUQlNXgdDR+ihbNszwxjGW2T
MEDFXhw3DyPpAvudfqQTsCpJ67YSrf9aDSXEZn1o0FQcq37q21uusfn5In8uZ6wycUQh3YgPYY73
jvHG1QkYavSgVFaFKM751H37NVgcqsi5Sb55kKmCZBq6LVQDQLEjeIdHlxvwDccpwIUg6NYqcd6D
Fi6D3bXbxaAxcTQfSENjUWB+jYovsC9Cn43UsCVVcyhVsinnbm9Z4tSK7C+wBfkxNn/TCdk4aHgr
mZ0VxrbMV2bGDHXMKWKAiKyj3LoF3oeIk28H5jHHMlGCMk3/WG72R3ZZsgbQhr3McK/FgLUcTu59
dD/nLj4RKwgLTEF53aWHqGPxgtmtChYFFJA0yMBFR5GVtwpwD0rZQGlYoUvNjwS1y+unimDLCJ30
H31SZt3zA4H133KZCHKz9SBeHDQirai8gNT12R/T0B+PMCVYHws9x7nL+gXLFZOjrv+odPlNDu1b
1PWvMuFxSd3vMTWfcHVDgeP8oizR8eRvjMn4bed4P6+2WSoMmcdB61sQGKTp+VrlgPhhlY+NDVRI
lor/GBZNBerFo6QEShK/1MAQm0C/CnCDTM8PWKovcnlQNfiqWUAfYo0001SO90xiCTRUQB45fnGU
vGSJP297av0NgIa7vbxUIthlqSVXjN55w+Z3B2/W+u8fUTy+lThXrMygKp94K81szaAtsRz9IRYE
xIT2AhrnK4UzAbTYurf1RHUWVb/d7H1BkV2JukBGtV8zeG1FZISNzW9+sHAeRuqDZPL18b/B8Ox5
HP+2PFEjR/t6IKxXPHCVZux8c2f2fj9iLZltfnxlc9SbV9Em08FfcKVzZoUdze6euD3G10X81aqZ
sM/Mq9eIw+CbD3Uq2o4TypfCz6Dtv/Klv/0dOPBuRup+TG2B23r8Ind26adsWs9m9qIs/x3g33Uh
QijRpvugfiqa8ZO1Gpc8xWQsbHsf1DhoHCnPmjiRL4qvwLbfZozezqJ/19l4cp3SA85lRWvhL90/
cfb/t4Thf916/m+rFNhCy4a6//cShtevMi3+4/r1678WGj7Ww7B18/F/+9cGBsEONsvyfBk4foD5
ma0O/1pk4/5Dwt0LXNcSvhOQCv2vDQym9Q94SgEdqEVTKv/eHqD+ucjG/4fweKED17a9x2oG4f7/
bGAwH+tF6r/33fxzkQ2LTx47qC2u8kBIIf/HIpuutfD5Tm4HlL15BAVIvth7y+Pw90tWhbBpRpJf
L/XVc6m+iA4/1iWs6la8lY67LSxYSUmz+7ff4f+yPYFVPf9zMQT7lj1ijUhovmXywz62pvzbYgjM
iiIbvQaasZw5QpmVrmykUvB15l+u7zNRU95d1ea9dTPcRSgygC4hVrnjtPYMM6Kein61DnaLxtdg
UPMjJLsZgENR7Wy8qohv/dGeIXf45S8zE+S2be2dYVFhSY0FhLG0usmMEKV4nDtD9JOdAvxLjINX
mBWaR4BiDvFRflsWpyugYTuEykGFc0hBf104mr21M+BzMenecxVdueXAv1rurbaD6uxm5mfbLhwm
BR5kmxnPRm+m9mFoXtAdyTamF1Xpn50H1RqsE/VUPj+LhqwCWfsSN0lQswVhUK+VMU8rG/QryjEa
cmCky7M3lS0wdeMpUEcMEEBiMBUNaGkAf7kekum7GaS3KfATbgOH8qdEzsZapK9QheZr3r3nAnmO
S9h7JYZLZVWNj8KTH97Fbg06eF6nEcKyJbrbaGZqXTt62ZIrdRdxHNs/tR8fRgvIvFcdKQo4y4KT
k+UASlMJWdIpnKPGxR2Bwj0H8CzKpJuO1KS4hhipjUa1V4zaUDmsnY+XejPaNKozXDdsSHMC6p0h
pBHZZ7SOvwnyRtiaXxGcn53pd8eC2zmzxm+kcNISVv4psMXemAJcDPe3mWK7tH37E0WZshQU8kYl
DIHd/Dnof9mK9jz1v7EGBeuuJ/eFqf6ic/xwfU9PVkOWyot+Ia/SJSuEqpsJAGNbkIlhvw8asn1c
GDY+yN/cGCSHTL4MMBZ8RIaFCRWAaQrpkS1L3a+l8+Y3zNNB2JzzKs3RfDPegan9WXvRtBHkm9nJ
M2oicFP2Erf1T3tu6i8LouGa7LbfB3ewQ/0WiG+x87zhHXuSx8oKSc+q0/yKRYVZqfb9nTVqzEk5
BHArCdpdZqcQMGOhQZARS61N46mpgrfGg0WszcHYVK3BFCEw2m1a0fLY1nQzChkcncZpMBgMpx7K
ycl62F87KFY7mxTIYxT5bfQ3foD41M6sDFHuY/Lf2+GEcr1q3bnaTda8LmSEGRyoJ+hV3lB6wYBB
b4KD6dhVdseEPcm2tmLYNiLfYu8qntso37dwlC5JLNsntymQsdQ//xMH62NGlhmYlpPmkICGYWkK
MATr2I8UXPjsx1NWrs10ma5GLGjBbWa7I1FbMYGrHV0XE9zodfgggKNW0ZhuJ6vurimcwF0m4t8R
/Dfy/rjjJuL3SYEHzQJXR+a/pwzq0dk8N7h2/p8gGSIaJxYFtJV3tUV/CaAqs3RLt/y2ESJMo/so
81RvvcV6qxJOBxfW+UEUVb/BiTRtZ96JjITDKWrBe1tuh+kVPkOW9HcmNupud5hNhJX98GE4viUw
1Xe1DdRoKWNmQEW6n1KnumrmYGuVkepbxvnTizYWnIEDdn6K+CGxdkWlSTvS4Q8TajRRrGZjqOjk
FkeAxMG6FyTdAoMgRzsVf/wkH7dl9BFgTj954odfNeapCv6CCuOTjS586Pnd/ABeQABJh1uaLz8K
gncr1xTVLodGsIaSsHVavEHgMX8scCrJCNpPacdTpIhXoqXDKll65W/QwE9zB91u8sxzqu3uYPXu
sqpi68a3Ftpd0jMdLoKdTst4reP4qgKWoEhJyyB7A7uc1UDMJxm9iJdGj90hHjuFyE5NPj/VgspT
1M2ye7Bd0IjdMzDToWYWUZQ8oslg6nDx+AAvZy8T8J5z2byhAzOcR4aVt9Ex+UqigTRVHMktPpuk
E8JA0AcZjviZew9+rlWrfePUziV5LGSIe/a7LNcav+5GYSdZWW6fQ+tSM05WeKKdBgLOjg9GA+/Z
2A9bN53eHa2n9agwMf996amIdkVCghrLhaSHs6S0Nhil5EifCFuPuJWDvdbl3AElslOa2bj9nuEn
m2KLJ2+SwzpZRgZxEK4cxDuvDYAGthYHavtkTOqrDpRFZjgddzEuCyS9J2vhe2HXCvvPFiYPie8x
9nHfsYZcvIER8uIMoSUmtWmH5KZU89uFGfXTaiLyl/k2IpUDeZAdGEnfkr+tubeiONm5sQIOBYFp
3Uj8O6X2mUe67jYFtripArjMUW9yxGRuHHZOLI+9or1sPBt+05LUZ2ac9XnKaI4Wa3zyqMPoDaGb
SYJKZ4wy0KHE44+aC1MjgCDx+uOF5C83VKFZe8GiJYAcznzu+zYet12sxK4v0+E8RGzBgUpReWgG
SfTX+Nit4RQJzB3dfs6DmnaTaz/8CuIHcnJzdvhVnJ8yZAAa97w7mcnc/uvD41O4y+1pi9eXfBUU
aYAKJUdrWJMtXA2dVZ1KHdenqia9nwmeDRuQIb9miKFHvwCE2aSwTCumY+mYPhhTiIia4cdldrhq
vCHT14ZdSSew0HicgbyhWmrkzp9t9s546wxgyrmUwfgVmH55SvCzrQVWiNPMWyHwkKn7yt4zeD7x
RYeHaBUd44fb01CJwihgTwcsphJTgWTcEn/FjOoPC2S6FVZr5kSxM17LgV0nYunPgxn8jvL+bfAm
4IBIfagn/Cl2+dN/fwpKimnDYMjN37+umbzGabFSaye69GngPXqeHh/4+ZZNPHw2LfYfYhnqGrE2
LnQGZgHoxfZJJJJdJ1YVQ8JgRVbvZBsv8IZzS7jfTRpwilYtt9OkWfOiiaXp2pvBGlk+0/MWw3C1
t+Ilfrb77N0IuvFomPkGjt/WwoR1nNgdhmtQmTcMkeuohiEJXiWhumC/UarUAUWHQXBBbEI4+pEA
A3Mto0vjqOgSleNlcfr85Lat9wTFHAqkmRz8TlwBQJiXvPfMi7b6GEHCIGU9mGjTs6NvykkRvJj1
7Eoyl9CxznNfvxIMA2Sl2sv4iJdrAfbFqZJoHU1vLIZBXVLmFhF0T4gVLTsOk7KlWHUZhLLFi2TG
lsDfdpjL+9ia4VPp2Kwi6YnZiI6QIOucqDFjbMv8ZbeLf5WKyE9Q+kTKOUc2zlCZzJuXteeRSwaK
fnYUFafrQI9xe0RC0ZZqO3XjSzbo+WQzV1hjEKhDAgYztquTP7QRZfeVy6HfD5xPYavtu0uu7sKv
P0dky7ksu+DTN5YMMaoE+Mk2OMK5K/wr9ROF6Nm0MRlA0hpPU5kiHiTAUrlrCVlPQ7RlurdxeVf0
gzFd4R0Qn04otrMA7jzrGCKs8MbO8EBxL6Rktq79xvF9GAKGv3jdx0cMI8cLhoM38n7FPdOdsmJ8
iFnVnjilssopPnnrrWSKkdxULapwVYQiyXb1MOYvoKz3dYYwauHnuzq5+Qs3iLlNuIafB+Qgkc7v
gHfug8/ShsLwD1wi3L2z864b9lM8YnibKEvA3ophkwCA3omGtI1quaoh6B6dwCdFPAk6BNIx4Iax
5dr2CcDig2RVrnLjPBfjrqwB1QXOyiSaPeJBzrt+PbGzoco/c0mdONrHDm2A1TsMvPQJih+U6mrf
dR919diXQj7slQ1Fx3EkY2l3WP95+x9IWrDTE3sl65Z872jgVCNzDvp19jddPcmNrP2MfO8876sK
ddZX9BoLA9W+54pLeMvA98Xc3xQWPkjqXS8BdlPVtvFp4dQs7LXkaXpXMnkwVcjXUhSHSbaUf/WQ
o6i4jhbf6UuLE3CfRybpjlI1nyZRqha8y8ltMCUvUAxgO0dfEZ4KX8fRU9Zjw2J3WBUiB+5BiUQQ
bhjLjEOsf4nmqky+HNjFeF9OrIky9BLczLGrj5nh1/ggfLZdONF8WsyUJJAsYCxMS8Pwu8wuQnWs
JyhN2kPP0S9uWp6E9rcNaAYC+IG3Hyiy0Z48BDC/grEHlpvmbaUxB2xc0FlX/oB2WUsmXxBPeokw
/vjMo/m8g4pdtUZU3tL2j9vrAV4Y+HKyWJmPD7MGsLLOZsy2/izTc8KCsWDKrKMzsnOqNYv44Mfe
AQ0pvsLVV5cu2BdDH2z6Oik2U53n14L5p+NSkeY9f9upxne7oNr1fC12xcA5XxkpMDXxxJOqiQli
k19SLKfsleC4HB5I2OpW6X0reKaWBacQv0Fsvxr6U+zgAY1hAdh2e7O84M1gvBmy26zhOMu8DQIX
DS33EPt+CHwKYj5n0UbRhtd1WtdpVD6xGeqXYWYaSHG/93gkea9jKihtcckb88myetzoD0pxPnmQ
BQ2WYvS1dWR/wSvzsPLoGaQT3ZRpfN73BjvmCuPoUWYcoVzY2aOx9qOnym2hciazt166VL011hHP
NBgsecdVVxwt5mew3+INkrgCQdF2JyHxwkS1O77KbVVa9peuOxNeIAbkJe3uhSZxNHRm8jFw5PSN
c05A+/xA/s42/gw+mMOFDWuVZOGG734kRuiXYvzZUyXuWeI68y5t5cGxoLGUgr1ys7+EUWM93BAN
MxjNuz2qgmOamNSp8GfTYtiPXomdIXXmTc0oIfIh1yheIy9y2kPQTC7RxjChXr6Q4t7gEafnzOg8
pnwoT/Ac2xmslO5vpmIYDspgOZAEpRotkP0a6e6oZ7eLgxFZlDZoc7sgXdIk98xMuRHs5hihEmwg
kdXhXCXuxxxd4ijwf07SpadOo2nbWGRUzdR8ZLoxMQa5XFgT8Z/snUdz5UCaXf/KxOzRkUDCLrR5
3hvy0W4QZLEK3iU8fr0OanrRGinUob02jPLF59Lc795zh2anay7j+7S6IaPQDdEzyCfIt4xbl6SC
U13rilkkl6/poJFLQxNy9p2sa7IPOg10kvtWPHBNoEy5Zv3VKXBpI4hyLgsO9n2V7mpEfoIRw71x
fUqGybwe8RIhz3Ym5CCnBWskyD3h6jBBwEpPJnuPVEGSONlDaAk0N2X9hg3cQ/BDUerUyRKg7AZh
xQfAJTqbdmViqk2DHa+K3HN92Lp2DqIrTl+jCEssLIpvdsrpJjQO/4URrkqVfhOvrPdGmqMPDe4X
/SrtoRr8Y9tBeAApNV4FdX/A53VzV5QfTegMB1Kk0Y40O0mKCkwOmC25wmv8AmWq2Pc4S66Wb5dX
fxiNVZxxZhas6GXoN3v47GKFCxxFqCrtyzj43qJnm3hKyTyuSiOwbkJvCDKSKWZIJ09ujtrEokLF
sRLaNixqwsRjtw+ssfvEo42vvDE4lEM2AQMq51YKPDyJe++Sid2Kqe3CLurwENXcahKaCms5FRdi
bk/EufMHkl15pFaUW0Rl5I88fS1iMcxXp+x4gXtbPWy8/O2IGSAbSmfb6k6yUbCZXZMDAXWixi0D
JMlgv6NEIoqJHvVbWichL620Mg5usdafClET8jRtuQod0W2TjhtmP1XyizHPI2PcM1kcazyz6F8y
0/0mbbXxnaTY9ImVLDPZ+RAYPShZAYZxr8DA5If2SNq+tPdwFc09+sg3s+8vuy/lvfc1h8EdjpOs
2pkeh+dYje6liBwkHrd9m6qtEQ/Zuyrop5JR9wvCt9hgbh1uVeeO+HbM4VFqYKHYDYOPvE1+EVxp
H2VTv5Nafdgcjt5lYNUrU09qujui77IiHZR2MsATKtxNmgzdZVB/ixo9XFsVmOGGd3JUfuEDGu50
6z1nUBOXEZctGo68u4pLl2eVd+9Mac6UTtS7yo9UavBJ83p16Vhb7pEguTEJpqraFOyNukg3QyTz
K5C4bEcDIeFTBmxRQ7VqoO+MiOBeYVcpcF4gGITaElCIAz8qiZ2PKUZE5T/Ba0bbHs9wcpYOee1D
XlnPsE7NQ6Z5TLcBzTqy6Rn0O68j7b1LM2rjs01Fn1tXFsKXk296zYJ+Nra/h2Ecb1PWnT2gP6Ew
5GUaymWq+TkIEWY2Qzr9EkkzPrXWmtaCMC+0V7QyEsM2Eqer6t+6ifmNZsVuD1EFzh9FkQypso4Q
d/wLznvHMah7VaBZT76b94z2Yzw0RsibIR29zWRTTNUEIBbs+qkKwyPOXIJRblHtIsfFoZAp/PMR
AyHdkPUd1mp9d0TEID8yoapw537zhno3pvOM3sE+lbWs3zgyWivfQIu9+HgaQRoMDh/pqj34BgKc
KneisnucnnzJpxYgNXIP14+1h2i48mH27FO7eUlhPqhWDCtoDkuTVDY2AKHt4jZmHzf/EHsnHBa1
5R7CAXWr+o/iw7nqrPqg+TgiiKm40J7Kkkegp3QeEndYlvaikiyECkOd58ZbnFo2bjVfvGquExwB
8UNkVxA/XP9b10wsPLhxk7XtKkzAY74XMYugTT3iKo3hpQu0x4KCy9Lk0joxSqffi53SxwyH8CjN
hlqe+NWOwxiTvMlRkMBoPcZ0sRJuJKYPlIYs+GTCRkvzeq2PJHxMIyWUWH7Vw9XSIiA7qdNtLMs+
6o1F+4U3F57rtPpALy8tRJTk5lkot0GBGwlRtycooPVeiFfdwIGaNeteC0iRWvRE9ca+LFrOf9rS
t+EQZ+JoOObXWJjkCj2YTyGsXSkuVtSZ3KFSHg/XgH2c+BbeNhqBGks7+Z37h2MLvCt7yyCINEbd
bQvM6bWRvqahsxNJBYbhzUI3hKyIlh+Zsl3pMWP0SulfGpNN0l7y2PuUacJx1U7UUOKk7LJlCh6B
MXRe7/Hyj3Dd0H1U2Jwbihx58VnzFIRONLpkbWjUi1X1dKtyXuFgoP9LJF8Ny+kiHYc5UG0Uu4b3
7pPQqw1o+bNZfireO8spm4aVRpmVdHKLFFq/rVSRX3QNzdLlWQqt4rXHe2oN+i2z0g6fJLQrFDE/
c7TdusYGwIhk2UVXO+2x+VEBt6TeTaMu1vMSqpD9VUxIX4qWWwqS7Lp1uA8EmEgXQiBCmmHgLNC1
Q5/kD/0Lip6+RVGC2KLdl3iSRc+CfjCmcJdbQb1yTZuovSTAQdoV4A47m6XjDdFdHI0platc7jHY
xtZce8vxJSp9XDJzOAnDQFbDExq5VB7YeV4RWKCMD4RoRtCLVo2/HNMl+eTwqYV+sW7mVs/EdWk+
nD5td3DXrrft5TdTCtp4tkBtflTeUjgz/qlid2cRsGK2kaXHv1/yRhP7kSMQqgchXmBtUnrMFazq
ybKUtecRwteIQlIcGH8wpCNc6+alKpr3JAt+cg7/HJd1yNxac/BEN+dHFGlt9SyBM4xSf7fHYcN5
Ap9JVjpXPRLfXqumnR83b0lsO/f5BzE52w9sNnmZ9psSut/KdbzfES6yjS1ptuLei1zBsHkLtwRr
bERjmAf05Zzp8RkSJPmHsHPOVW98Ke4lK12f+R30Bb3IzKILBQetbXUl5cXqM53DYtDTZ0YeVl49
A7ofNBVsj5iMTucYB4I6BRMBQHiryO8imnEoEvEt1n9EZqQAPwhAeI1nQpvBsazJo6PiBce/P23K
bdNG73FcNUfb7UFZq7LceXaerck3n5sQ490kM+9gwA1OPPMw9uKWUl61HlSV0Llsy4e4efTunCuf
FEjJ68c6GiV/DI+G7BxGhw5m8UxFRLAOdH3Y9+SFRC/qZwJo8bJ8zSdd/JAJjE13wsrV9oeJAS/V
bV2+o8GBBRkU86nwp53W6ViBf/cYOM9D3OzCzMPXOUIc7nWOMSrOx+UQOs7F74cdGV3zTNB3oWle
cqnbY0++lvAD91F/mNcqAMN4EGc4fkXzq9lgf4Cqtgz7zngIMfcn9UvfaMxzitGBh6KxcC4J1GNr
Droj9XI74Xrhhjt1cSjBOtC2U2nQnFmG0sQ+wRZLyJdDjkHtoG4z4hDor/ORHxs2HxA+RtcOeTBE
qFmUfJwAWDd7mch9CqSMVx71Cn64oL/A5S4bMpAoNW/HdbR4NCZkpqFLgEebU/wALnCyc9v46I3m
vcN5tAzjmXWQUgHUmTiXlSLm6hs0xlKlTm1dNHkbj4PpSgEOSdNCniC5bZyIhYY/+iTaYbrVYffj
RJN2fi8aua7qcroYIh3hCPIvsNebD9fgSEdQBVTfXOjd9g86tN8tXfRrOiRgsHgjPlQ4mmlYchJ3
8uxoDEO5ED1rQm661yBV08LWhpLnLs6rrWBhX5AKQabPQO+xG7UJfi/JDebu9QI+OMXy9Fc3DuMv
HdxS2D5HsVVwtRYA5wZxamgfPJiWNVtrnHGjUqXR+hARJcqaa69bHEJK850k8EIPo+45rZ34BdwM
8mnO0M2b5+Gx8lbxDBjUBw+9pzsbOnJyYjB407xhxCAEd7IkHcZGSvKzUzBHQj+me6ckwgoKgq5R
M/6CEW1eCfCEF0W9S19pzZ70+BXstXN2kpUorYhyTO3WJkm77zHfHsyG4VowUvsECtTd4xdYmkH/
hC1l3OhhqqGhk3BHUiZjTMrKqdj4hwnLbZK6l5nxsLGGwXuJCrBm4ZAySYJ3h8OtO+d2cs5zHcEm
Z+fx5o8JwsWwbAklrNQQmkcYxEydavHoEsUZhiiWqyDc1bL2qEtSGumxln024yzV1J8sQZSuloY8
1YTL91pGb1SWOnSZJTlwNUOcIRgVa4IHtPBNnn7MNKvca/M3jOJaMmTmvhymsFxE1YHz57Zdj/Z6
EoHJ61knF9x1N8xxOplJoDhDWNNLpepyx0QOP7mg67ML6zej0Y3fCJ6cHTNgMaVw0LuyjNsWEFQl
jeKTpNVPXYT2YoIxsqKetLoGpf/Mh2aEgDb2F7ua3FMMMHjA8/UmSEyBfEDaBbiF0mnV4y0dko0Z
tNXBr9KPLi0SEpHQy6mDhsrBHEl2jJvyQgZvDFM4+xBxmKitgkjq45pM6qfaQwhZA6yI1wQJYdZp
aUKrE2SiqBtPpKFHjO1K7VTgnEMRWoesq6wDt59tMTn+oRSA0GrCj8tp/GKojhwoi3GLcsMlR4zL
Bg/kgrkep84+fsYOaO8gD56dMRgWHGnlgldyU5uAxPWotVaFiMjI3FiS12PXXf06HDYo8S9eYmVP
9Oluicl/cPAvt9KhlC4Vcb6mr/LsBPgZR/OMWZu4zTVp3Vdfr1r826gDtEDGu0Tk+qVhFAWhzsIY
r/pj6w+cIkP/ODD2LumDRfQd8qtVMMzoW2cJStF8KeNim3mCqj7WDcgsw5EyQTiTDBLSrlc0ggfB
e5u5C/Yl+RIHuQQvwCAyJaj27tco7K2NsAWiEvwvYOySfrpjYcaboJliJmvl3uumYT2VnO+rvm0v
k1NhaNe9DVYyFqkRM182JhVhVV590hg5ZaR4AfQ6vZmjUm9p+qby6RDXcfdkcMqjpFUAIgnkxsrZ
DZSPnGU5DEjiNIW0HHkF3dU2b58gS2+lRNT0YC1JfPKXOPJ3KQ8fr4cfXGRTviKGlXdTTGquOTUO
WVDdlUZAyUU/eiryAKRL0JhbMwgsQDLeU8+j2mWCYqMsKTFHMhBdwHVITtpfmkudPHwTeruwnCub
NqhlsC1vjhZdp3UKKOQ6BOMvosztw2IC7VbRSzVRO8loFOUMyhvHgqUIkuJUxOm6qybtGAp/WTK+
WYyhiI58Bp3A7G5dTkGrZXM9dikViDi2WUYyrWswoZh/UOhyk3Ormq/QxcbpdGsrRBqsegVBie9b
rINhi3nlmKEgutNQLTWPZLARVhGmnnQ71Jl+8BjGwW4NhkPgAMFt9TcDQh5N3JC+uxafUC4JWjuD
jSEz0hiZWkXBZO25K9vxEIcPgisZVVRsKT6uEhzNA6JLLLQzjz/m6fO1BXwD/2y8Ae0JTy7gvSLk
vNgOzZzHL7i4grFaVjW9H1Umn8YyFvuUePiS0HqxzF37I55weo2ypyXdgVVT25R0dKWprWVDyJET
3pPW7XVQfeTM3OCa8tcS+iKWBHI29ERDzcajtIxy2gdd3dgPM99j9M2Lje6/d5ghLYoUV7vmzUDl
Sl6jwqa5THOajc4092yvsXrS79TU41LaRYS1npz/vzGVzZaxf3W6ITR4Qme0IzHi6aaJ2+5fLWU5
UYmW3HazNvz0U3LASCUW1qnIT94gQZAzbtDL977P9zmN3uPsuh61rzLN15RkTwKawrQUWEj1lgkL
h6JFj8vZncyd2TqX2fHhzJ0wVZ794WqHs0NVi//7I8Ao+L89AFsI1/Q4epjgxf7XB5CQz8mSXmvW
fDJvs0HY9+3mQJKX69/4GusxbMQ6+TdePF33/g//rWfMPjzB/2t5/82KN9ZTR6LVbFn1/VczxzOj
D527NAroJ61n11urbz+0sPZPaYgAmBhID+Chgxdap7MM6cHuQGYat7Zp8ncNZhZyO/wez94MGkaA
TjtnfQAWK5luTk7OkYA4RMhjb3Q243+cOy23Evx0Af4PvDdc8ilz1nIgwAb3QpwMcaeNG8aFad3B
HYkcMN0uDj/qx7UlCuuvIqNyt4rcs0/VGG+3HTXBB7wOuMHY20MQrbLDJw7TVP/CEQMqCOBYKPPn
zLIuTq7eQ+keOi4btFUKTVK3m+08HXpgHP0h3PVjDtSGE9SBCPJlx8UtUtYt8Sn+tIoXozN+m5p9
LWv7UQfTq5XNLZHZnrIdGqc87TGN/lEE5PhMEgRDHZ99CRYsELtw8G90XqCLxi/Bvc97jHbqOczy
mw1yfOqTz5F5khfbG8aad4fWjX1Xw4BJyHlNgta8coBL6ya2sfMi2W5CanQX45DQR9FG43uUhBiI
YkEWGr1OYqdaY6WZNQUy4m6saSQ6QveYUy+mYUr6+07+/37if+MnNkxsvv/yoV99NV//8V9248tX
9vt//Of1J6rDL6zDeRMRn8FL/M+/8k8vsfMPkxXAczG22EK3bGyz/+UldvV/mKwJ0oGoYs1mYhaP
vFBNyL9g/MPiFz1MtMLU57/1n//xTy+x7vyD5ZgSGtPTPVMS2/l/8RLTl/ff1wrbZWkFVCNYLkxh
67Ot919su1FHYsUssIIWDnKWg8DKKjnNu5/xohXO29SoE9agM+v73uzpQTbzZu+AuAK49pv4+rLQ
YI2bws85fyD98slAtMRgnJdc2J2mJYRgrOq6P6fvooOs1tKR4rscyho8CXUYdwtT69j+6eMKVORs
c6/ndjJ5C8xUM7YigNifs4TTPYZcby9jP6aHOT8jc7zU2d9t2H+WNgKaXcIDRMnROkE0dJg+2sCE
K0q0C3xNcso7LBTA3CEZBPGvcfZqFkkFPFtoyMx/6MdsF8OzsFpnE8FFOTpQh7kS7sch1Ld1H2lk
/MxbBs/hOqkdvjLjmR4/INTQW5y+3gc6901J9/liGisGtJT34VsmQkV/k2JkAeJHc6K773pAGheV
q72Mqsg2hZXybLNuLHGYovt61CTHPNGxDVk8ke46qyJyqfG7gzjm+0ivLJWEY3POtKjP7PpKvOpJ
/8LZFX6remvs/GGp/scCFJKjBeWmxbigDXduZXLEsBpCxG4KkixzvGXOgfsd3jV5wW7rtkb/Kw6i
KztZt8EEixpjsuAEaTdcKmFflTkN+1yobE+cjvuETV5wPpvGLUq93TN2S+iYlLYvbyCoxMYLXRul
HwtenUFl6EiBNa44yDCmdNWLGcaDA8CvY7/hYX3XU63bKdbgNQh1SDcOjSVgog7+gC/O9RFGq4Q1
vybdWXh5/BjZSZqkm0GSrbgVQCR5d5r1JRiGK15nnK5dgEk7gRMQmVOwMUZ84VDb71NpUdXJ2DMb
zegQmFT+kkS+KGlWDENceaUUJV9PQ1GcVFX7Oyds8mXB1TRpGg1sGrvhVDXuzm8n+46XzR++ysSB
dd/i2wmbDjqJWwAQFgVz3O7bZ+iwdmdQ0ABuqQ/tm15R2kUgDcgrVu3e5wLhajrV3pk8loH9bnjZ
UcmAuZn5jaK7BsP+HCpr7bgeSoRpXFuPmXjZPytDWptCc9K1tJ9Hp8q3dSWbBS2c+O01r17aHBDA
ezMA13UHKmzAATPAEoSaBEm6o+JkoBtvBTnrExBOsTE6jqHA2YiqGbDRpeZ9arX1KTL+VeZitC/T
5dBWAm9cme71jMYslISAZKZMVbGhuu5gCQPZ3yFaZm3rUX5WgfxsSXguypXVyhYkYHtJJO+AfJrr
Z8Lflow+8oa2+tzB6yR4MtrSv3Pt9DWfVyaOuaj9YKn6cWsnuZUtXUWuB72cUPBVjCLeG4PT70Kz
gcCdNQe6F/NjXcgKCsJTq9WUSE4T318FI9eNKSnruEH9CnxanIpX8LzaPpumE0TJfGOI5mRYCf3M
OR5jDPXJIsyi4kkp9eN1D58JPvd5zz9UuhuRoo5oTLBxBuKOxZ7WK2avBr7CJqUHNCjGU2/125ih
0qY3Y8q+sFmgDZY/QdWaN62V0SoWnQF/yodYVVIh/PdHiVGU8Pa0fl0N9cHyqfFpsyPWoOx3oNpH
EbSbKVfPOWMZ3xHGlvfD25A8aI2c/mQTtEoTI3mBl9G2CAMafQhLwpbmqfVh2mQE5Ta1y3SxAs/m
p0kNHi/7Gsyq2QjNi+gesFmcHFxUpjF1a1EFMwFuor9qlOc2IhMOYnSvE7VcjA4oIcfvQTtlTsJ8
sF9LMBGfjZOc4hxMgV432sUYWxACPn5f7OQNqyptu9JSNzmbksrCTGZqnIdU2sQX4b9bk18c2iZa
lIajkZzsxLFN9W1VMwMrR/FR0sD4Urv9yr4HQaV/o7dyr7Or4VboVglTGEXP0N1hJ0ghs4Fmuxbr
HcXHOL3ZaL/r2pquNZseuA+/3KOGIKYoHk0k51Q1Zsajp+k3VJbu1Df2I1G6vmY6UR1nOFBbFgI0
lCa2rC2Yq4kbM7naVhyDFxj7eZeZbkuJk4X8laz5ZtyLxFG6T11uTzGmPad1E5q6jW5NEFqyeZj+
NspgxLvyVy1jawcmYGcq8ZNN9sylJqTnyLw+D3hBd401yrXUj7qs8/eu5YkKxxFGAJlpzthHIAOB
5R/g9L4Dm2pZ74C6xLK6ZDhS+vySATozYDYCV0HYaa3efq0RgFUtfw1xNly6ST7XdUDmou/Y0rN4
13h5BZCBV1F01a6rZXR1KgAsyAvOugxbamcjHziVk2BqYXKHqcvFi53zNvn7BbwSTS5D7e5KaOqL
qLS+7IARkLLhZfjU1e2pBUFqa8ZoE8MW3RL22RPfsR89jcKq97RXXDycOxp/Tf9eufFU1L10Uyw3
2AUGKM38NExsSPFOAyUGiwbpxdE8qsl5a42EBsSKXIZP2TRoA32diQPAVfcQWEN/jIw6WQiuu+uJ
V2FleMZHlnAUINx5wu6/TkMqDkwMVN8dHF9as2sK57zQAGwlpq3HgDPBmbGoZtcHTVzf5LGTFSXu
7JRWtofH7y2zJL4nwr8nGzEx6LB5Hgy4gC4DjSHQ7uEE75WpJq188PT0+tqxHGLPdsiOR2ihWrdi
6DrgEgRBYjs5alvAhR5NEpYAl6EA/WHCi7AqwhBoOGOVLHlh7mo1u7rxrxROQXGpWg8DVvSk0A2k
2LV2fbQ0ka4n8HGDN9gEM8ajrfHbVameiSnEG/1dkfLBpPwyFShXvo6bd/Chk2ECOgCx4agnq5zL
0xSfKNhlfjC3H5cQqjUssEtLaOauDb1tRJwkVIl+Az8ssATxYQwMk/dvMOwNaP132iVBGQ4m1Ow8
wALrlqyxFz3ECaJo1F2PTR0shK7CU6WPWD3aChPJNMEHwb28szheMISvvIXtEfZRmrPFH2Wh5AXp
pfKazdBOf5IxTfadCjqOTUDZisJmG5e87Sc1eWf6IF5t4tmL+Whr9q67d73ypNz4Ppl+uOC/wiUn
n72mmKu3lUVmQRL6V4i+gG+GI3Ci+ub1E4kOFrzV4OJ14o2iHRPKkmPZfaRuLTcFhvBtlST+YpIm
cVXHAc5YT6s+FNqvnACrUzcmqTyq30dl/sJ7RpUk2JPI9duTV8m70cbaISqNYl364zwbn8Raz7xx
bYRDzuTTviE3T7yK2V7YDQfwGLAXHQ/uKQwdfamFrfMJeexltwk5Xn2jqyC0csh3LOzLU/nRldb4
9TkZHM8MvfxgbMEiGivtoUmK37qBfxkuFB69YJVyeH4THjBM8PbaWVcdRQF5vaiGngr5NP+ykFaJ
Q2AGFJAM3WqEwVb4w0eI90tvRMnFl3beciSjJbhAoyUWiwHsxalX4RMMqG9WSNK1MrkiUBjLuo33
8SScO+9Vg8B+Wv7M/BlYAsV3YGfOMkaFL+yaLUf18gLIaq4LjLUvFZHmwXH6gr+13RW1R5bB4AMA
6kBb996zQXvAax14zJZ8Cfi2mqw3bHrRFrArlDxX3BomN6S9wnwTmI62Vm5hr7CiqC0NqTVsMdsn
ndfIR9hMxqm08SgAEJAPHvslqwPnmHfhSahcvkxjLm/zz/TONl4Eq/itwocbNgfmJ/1JtfEnsFlx
jzMfuoBW6qusnyuxSt9OMEy7JVVh/LbnpzSjFP1Dc2hMAZvtr1x7pDfVy93ryFjlmDTZNa6zV08z
SZKMOjh+kyIw4Siq2dy2upiF1+wwa38LZOfL3y8W+aq+9K9tTNquHtQG7bW4NfMXm2P4LXCXDk6s
Bbjl9DCh3gO9lzlj4FM1ZFelmZj1GRN1aawzKSvYitK5LsrXy01UM4IdPDcHV6U3uyyt7GXBTW/T
GnAeJhz5wKu2gyLYWBrQaumnXXILZcszka2BmDcPZ0yNzWyKgwmKx9zG3ydGDjlM4rofxM8+LYPf
RQKoqsAIoMzBPjulq9+aeb5riFfl2+Mv8l109F2sSrW/C6c+FFG/rLqmeLMbprh+bX86fW9tjPm1
Crv+24L/cWFH8/TqbpU58Rvz0Gls3jOOuWsLcy2BaW9rG6dKiiHJGjxUdhscomlG+CK5FrkqB4bW
JC8KFBkTKoApCE7pl9F9xeEkD0lH3WEU4nT0yvAKedQ5mHi742CvtdGEvzJ2tp6HJwL60HfWFuVS
GQVUyNZzqQ5sn1omNAffzO9DAvuj5eqA9rPE1ixXox4wufXnup2kH9ifEv1g0nzp7aFLDafMtrGS
hE9sKmrGBelLvLYdnnnnBPKfcdQ0F7KMDUNox9i5GJKBvFfRSfXcwO3ydSjT7ANp/kPjJXhS4dSf
aqOxGIZ34jM3+jfYXM6TXSkisyVPr+Z64rMNyhcKebPnIPS9o1B2tPr7593I26ZmVfzMVyUSjaAK
AuNdjhlLOf4h22NIGXE3rYqFJnP3LDmmDAo0kC6HhXRmnnxF88Okm1Th1K++g1xINGaZGfDL8wFO
DO9jGt5a+xHpwTYAhLrE82bv0iyIOVI0FI1XJk+XU+ebppUTFFg3vcRedUKXHQJnPnBmFwBYNtFh
Nwbfm6DEpYA58riuZrVcPpXTtBvPUdbiVzemliomOrwkTeRckrqGPAUkTbtgAuYljsLgNGEnxF92
L9yV7YslwCf9rS4a4wjjPOfDxoWDXfhOoBhxb4j7Ozk5pumC6EomgvhY2X4GATIyt/gm+UxMQ7Tu
9LxcyxiAfJczEat85W0dUYYvRja+Go6ePPujoDEEYpEdTe2aDBEFkAgJaCj02BSlzoXfaqt9xsR9
bPH/x0XG8Sxp0udSxdzDJpFuGg4bi0Zrq+2Yu9pZhaN2ljZXBbd3zJUMtGYh/bS+IneRjDI73MXV
mFEtCcHUanlCdE6/kQy851aE73zGVZi8R2xWT4y8jFWUMVtiWrFg5Q23g1cwM89SmiGH4aMLxIcT
Wtmqjt1Ha+reqWysF3aIaJsp41y7vP1rO2u3CFQJYW73rtTYHOKYRBNSDDNtsLm6gs2UJKQ0zYi+
ZlwrgLKoxOCMkRfPdG/nz6lJpyB8OH+q/jCrz7IZsYe9jvPfWC54yOBK8NiTCNWxPHrWb6igu7hy
vI1uzWSn9GFoxi/VTB8jcGIoZd3HNfWNL9SkrW5ihEpmnGnVTwsiV7QLcpmNpffRYaxb2hktUnz7
f5SL2zRqrmlDOadNlL+YTRIazNCFxiX0MIXiVPlV+BqzMJdZtp20plrB8cWk1t59jRC2iM1Pm8A1
eaGLj4hMLVbxg0GmoeyEQZufN2fbJF+qNXjEYkavK78hhdtg3H8w1PvUrcmgrzjNd3/t/z30U+Vd
k5TsoD93GiRNcaCxtEQKv/ZZkT6PsaRoE/PVVWQgSVAgbjTj8v8b9fCWyBy3KJDJpCSnbLkUuTvz
l34GB//9qdc4pNt6ehMKpG+f5N6N0pp9ibyERWDctzGbdFQZ9nHoQ7UywwG3gCGo2ytFxX5ZpFsw
uJu/dHY30K21FVFYMOFY2iaVByM3uavGa54NqKRH2JWUfNJS2BqxhwGoByLjvSpG2F9zWqgbK2hc
U6YdQpdYbxnX7xYm6FNde6cciMKj7BBRWosqjOzaMtI/pEpGh1FgNQmJ8umqfUEmIGQe9MGalZlP
WUHJeV+N5D2TAGxISt9ATFT8LcsmalQ16d9zXOAbE1fhoiwyfWO28Fg6ZdrX0ZmAsFT4yvze5Ljs
mvfM1vZkOY3z31+KnLS4QqtcRt0uStPuImUaXxlYkLcQ6ti4Ml0KapQ1q53OoRbL57GEZ2Cce9ew
vq0u+tQbXYGkTWhaTdUWAc97L0D/rWkw5rtOI27xdJSZFPA8jGhc2yVVtKE2i7GiWhhG8ivo8EL7
j3nnXDmQa5xKUNJSRu9WGOKO15Zd4P1UTH8XCbbUs6+B8SvCD71gdsyYCQe3B7MQNRMVtuDAgqjn
AJcMRm6HaRIhBmvZ2XD7DVmSgTeQuzSxWBuIHqAU8S8Kv3ifXmVWojWXNal/HYUsaeyUxgcQQTYd
kAWZ0cwxy6UN+wMvG8qzS22rJnG2kDRdpF3G6Cow/th6/ET439zaNCKgAnEbcbznMLLwVyaSgSqh
Me7k093PAmdd5dTNdjrN5fZwrGtxdsLgs8hJdZdxPEIWNFG+/MphzmMEgCTH/JA7zZc16v1LXXr+
tnCdHt9cvpGjfTax3v2GALADa239GehPLgYHiciUzWUKRj6AffWmQste2/45ovpiBWlfhEOEW3m2
34ksWwdGPl6nyh2OvWi+Gu52syIiP2Tv7M0Ia2iu3QZZpSfXxTLV9M9OYZD5TiimMiaT4vm2IthO
zv3qE00lShxl3/UQntqKnHSVR3wOJ2M3mxIWIoxwMdKSaoLKChwYbGGmfYJj4ENUeizkRMRzXwEt
rob5jDLdmLH/ggcI5SHINt6U/AnGi2OwWWFSiYFlcfZrsNEowu5+xT3XN+RuaECL4eNSnfFZ97Rx
/k/mzmQ5bmTLtr9SVnOkwR2NA2b17iD6lgwGe01gJCWi73t8/VtQ5quSlFk3352U1YRpTImKYABw
93PO3mvnIDLKBg2PPw20EGusQ8pf657c5FWO/8YwyNei0t51dmzucOmhLe+c+oZ+jL7Qck8cRwb0
/K/oPDTaiyX7CI8eklFP2K9lBo8+I8b70pUgvopxOnQDKjNrxDJnR5wn3BruRu6huTZBMK8tjj+Y
bbjzex+vRROASYLtbbIGl/3V9oXHSWgqlxXCoF00+O0qFp2+IY0hZUJAoIVBnaOT23QZg/AtLOxn
hceBc5xSW9Gr5NEV7WM7Zv6HwO4YaN4Hff+etJTOfYSqeN9gpcpI4N7znKe3IebS1m2QuPVAlZBx
HIb6ckIYmdvRs2GEwy3i6bekax6bFnOXWycRCieRnWKcPJGncbKpM3R+nbux2yo+axTLq7xpXpvI
STdJ4UZ4jtLgFFrRa0RX4Do1kuRusuLwizJuMDiF7EcljXtHawa0xYTXF5EjV7RomMbO2QYo6S9m
3SePRSlWpejEPseIj5a7vgkZx0KIxU1ZK9EjeyPojpvaPQ0t+tEEX4NS9mNm2RkkyzbahDrcL8+V
6UGfayuGMxhCKZsORm2s3TbrLmqbIOWDVsVIRPln+F4042mHbdMYEGTSc5yz0bSZ3T6yUkrxIQ8P
orgn9MM7OMj2bcjTx4y7t9A7/fz9izGifonqO9edNJTeqK0yb0+uXl/I4JxwjNzii70fa7bIiGzE
P774cAHrsieMm2h2hPRSnjH3rjzjg5onAEgawI1pIcpnlVWckt4A3MvCNlAtWDr7c8TGfeIQ+Mxv
pVNT89YGUBZFhaUuhGLSOWpZdSOlmT3eBXk1IPabegbItbUDluZhuk7ImeR+3odJbdPbNxBTAJDE
FQp1MyjamPYGXY9CCYqCiq7rKHWeL6wt92nMMtZZij81dXKylHFJmJJtJ7Irb22GLaxM6y4Ontsx
DS7DMASXtuSq5ZY4VFFzRtqqP6Agj+6wWyNSrYEQOom2/H4AiGrLXIEQfhvJw9qXKe9myBF/e9OU
rcbJtLY+9dZZ67otB8utE6bWK46sReb6BysMzyDhmn0AfnkJKpiTuzEH/cSRzzkUO5/4HMx8BKJD
7ZhMDPZyomvXLTUZSmi6Am5DTN0E9mLv4x65kI5mLvRSvUkV2Au8ZvYJkE+y9gbA9+RKmMtc79Fl
eZzj0OGbF1FoX1qZRZvBAVU2khN37/Xo7Zn6XggBPQfC7zlx+A1JcRV5RDJnoIMRF8pyhygRCGnU
4EPvIh9aQkxG69QeGhOPT9UHMJfDaDgTceDP0cAerVamS+zaN35t03hB+b6uo1cvToJ7B1cyPvdo
j+NTLNuyM1AnMqoi+zFgeSoOPIDVDG+IAGLoyQ7P5yamaXJINLSlshx2kyD0zvG79sHN+u82UPAR
c/9fL7T3nGwtPpd+2sBIt9dePdF3x8py0I2wIt+liWFAjkQN6vExjA3rNI7aM/2QZEub5hWGz/AQ
SUxgcVwwldDJ3OV5T/a9aUMaHBmDTLI54STgQBGB0EJ8RrAUmtU9qZrdnhyqZKPGBrq2yS6Ef4Qc
m769SauafQPq9Dr3nWI959jUURKeVA+E2GdMPQ7NjRUN5J0FW1MGzcmZ2jOPJ2BYH+f9YA/RSyNw
a+lqh53X2fWB+TIkAw4jMZN0tS+O2z3RB7QXDacyf9Cf4Np8yXyx7HLjoZpLJRQ648Yua3FutgBl
2ycM+e+mbRw7AipuyRLTNvT/zwLW1VITJry+FgmnSMWwMSKOO7B0ey5Ab53Swdy7itFDGDMzBF18
W0gnv1Wu/VCGXnuTU2oiR7eeA53dFZojz6Mh3GUth3dbiOJK3lBxtbUQ07cpD7nPyTfLMJka9adv
hvNkMO8vZaOR3WJrt5hDu7n5gPbL9JMtgm3/oMVyYU75bcVncC5bsPu16WIo7I9j3PRHZ+qB9FsI
Vd3vbr6Yh9jsUUymnY8+ZgrKW6eR5oEuVrrR3IjECiuNEftY5HR7evUQDW6zLR0HZHW+Sol3xx3V
EVmhy3rJukHjkVJoZ5VhQ/0d3oVaFF3L2uSsWY/ZM9mMeNFT4zUvwcy0nrGy7faLY9MnnVPOlSTr
TCE4n3CsKtvfGkZ/z3DqQSc/MBrTB8ef5fENEyP1UpmGWERleiUsZQ2FGQlRJ/k3Gfb2ZfRScv8g
BEei6IYzRT891+QBLMjUZcFpz3QhMrTx4lHCOcGfsyDkwbkhbmtFN9xEJUywjK6PhKpRcteVvepg
FzIq7rq1WXeUvmjGFo0TEU5qhf7pAlQpvKgkeEl7Yo9KemJKYIBoJ3ofPEEFfkzORK00t1WgoI5m
xkcMxP1QEt2lHAYIcTqcetU+pX5Y4oFuPjnHnEok7Y0MfM5OBdaSHuQFFC9tzsxG1v+1gBeOpuqt
ddPkJmWRMZMEyFffwMwyKrlMHbfGtsGRBYPYMKTxk+EbZ08ftj2wfz0bb4TuXFzIGSQGDySlkRfi
Gc29URhPWO+DhS1brNkJR4ggGl8TqKQyT/BeSe+16ExmYrV6RFmGEhsngO8bYCpgnqQF82tc2hJ9
KyETHfck7RcWl2pOZxMW6UkOnfVVYZA+rSV0DV3yIltN3Eicsx6iTrwB7couaozCCZSuQRy0kmFN
HDvDE55va1lhLr8acY5+cqD8ywxFAoGrSpDG2JuciHIkH76O7H1nKFH1uY0SpnBjdNLQ4L5gtXyP
Ks7RXmeiLUVfvFZz/yconXprd8TcIysnNwK36Ro9dXvLzVGfkM2cMQR3D1Oo39DWPZBhb12Akd7b
TEPWDvPhZZKW7a7sUXPl5JTQMU/x+nl1grNyxmBEIr2zdGPnSPcV3WpwAfPcH0xZfyFp47HCRYF2
Q7v3DdyVMXKEzSSwsbhmU6OHM7LrYNvXove8m2IKApL4hnsyjw1o251PQ0WnLFH6heKMTakdGWfW
jJiEOa4xqTmX0aiK/Uh/cZHjcSCDNeIn4/yBPqa+zopv4QRWmBwcg6hGJSa6J8J4YVj1Sl78rhba
MnfeXI9+0GA9xX50pvbdgLS41kk7e1nRa5rvJT2OgbRuVOtkPBuQDizfx97WE/fr0KMM7I5hMJ+3
QRhokfq3neZkh8gwLnhCNOLxcCKlCr5d7forSIn5EQV1uyUk770lPOMosL0uATqhvdDLU+PlgvZi
Q2y5xbCqjliEKl6GDNixZD1U08pOXLKnDMykaZA6q0GzVoEsKvx+aMA53tCR6WIiPtoFx6YKWK22
MAFCkJ4BQmYn1rQbaRyH7SHwg2rptNMqrkd6b7ar3WpRd18VaHzEyERe0AkkbiYADdfFb0nFvp4g
bAkLxzozjoKEI9hycVRdjSYhMQKfkEjpqHdNj5EKPYeq6MWMfnKmqWRLDVOx9Vro6fskUYxrZC3V
9Eu6yI0oCQqaQQTCOxR5gNYQZORXmE20PkZ5pi/Yw2XotF0XcP6OGn460785o+4eTU1eREsyldPV
DYwFUj2lbhynvm93zFZ72HnudJJCRUfHEjj1IPsFWYzcE2vM1p4R63aV28zn0GWOwbdwFNlDYOjv
qH1a+MxMXOMS6lVjs9tKK6mfNAHctuose1eWeAOJPnVP+M/WErgL5WjmrM1OzsFmxMLWcOeOikMZ
hY638+djbt/RdAFqtwZvHDxM2YtJqpQskTpbdm7dIF62eDOEayiY+zZRIdvU0DTwFzQN/alQhJDb
w27Ad3lpCSquMXse4P0eDNa5jUvXC7qCOMpR878VyXTlRWgDEMeyaM08uXJWvwmjG2wH9RT5r8Pc
dE8iZTz1ccHGCmUPY/fw1UKi0JjhsY0GC96Dw7C9NM4RytIzHf98PWQx3FoesxsUXXd26YYrWyuJ
p6XIT8qkgsSIWtWOo43jshUxu1+IuB34LZqdLtqnCCXGovTaq0X+kDYy3dZt51GbsPgyRoqgPnDb
OjzOzUhOiCbLhY88dt1U7XuocibxVBtKljxHg37tRfJUE2Ua280nIkas3qiog/LrFHKO9hXF/kgp
EprtHm4dQcb54BD/jTfIZsHPR9aFaJLfgjj4lg5zZTZEh0IRo9pxYmjEGCxqo2ATqvznylVI00mG
k+Ys4moTZ9GICe5YRB5YkTX9njozPtZDO+MJi6OZ4EGFSmKuO5fwUZ1j4iqD233jtOS+PtNkJuC4
xk6L7fejOJODdi47vGYy/aJX+rXJIxwK2KE8pGmdVpur0L+wKcA677t4AUGeeHh74zPcQ+lTkxTt
yZOGd0QHfcqxBBXEFHvc78FXDt10wDMUIXZgIXOkbVlISU/XfVW69eihF5yU/TEE48kDg88xOC4W
WkhCfF7QuYqUSm9yVRIHLgAb6is1tPd4eKhEE/+q6Wm/95lMch8zRlZ4fkGbYVJU49GYOTnVrIxp
6/jIHqvd9K71IZ1K27r9ARd4e1tFgJs9oPluf0XQYp1dubUjcGruNIcB1ZV/KrX8Vg9rdShoAoAk
aJ88RuhDo4JtL7kMNO3Pqb0fo+gskFHh7aDL5RDNCgxhiToPf5iwCVuwETaEvbYcY+OWmSo4kuQE
0R+iGu3xBb6bDTiZI2nbb05Qbu1c8DGTY95HJxRnGmIrDzCbPUU7yK6cZFAOPiQYXJzsJfTce6PW
h9sInMDRNXWO9z1Bhs2UfFE57dXAbV/UBM2Q++plDFoUfdSz+L2YbrbKPVQWrYZA6tgQqXq3mSPJ
OlM4tuMqvEJcfx0glZ1Mrj4VcHfkhHwALLMLDYzMRPo+qKDkUlsdt6QPMomCam6Y1TuXfLdgYJKm
DR5MCK7SRNoaO9g6cHh9zfQIBAM4FDjUFACIT7ztGz/LP12Ub3iEu+VAChM94VhuijH80NXWMdJz
bzLhIRBprUMeAci66GX2lMxasSZnYBw43XbwWl4MrStHIZUfqoRcrCa3QeuSSbHMZBfcIcRtFsFI
vomSOEmh36xhHdgL9JyYTkBLrSyz4CjVdsNSmS3JDWRl81tG74WBeayizbUFyRuSnOuZ16l8myyU
ZiInwQVJ5nvcPowoBPahkz2g++CG9t6Ej32bs8hKQ+T/JQwYOXBKQZB8IFDn4lI6X0eShFaNllWP
EA72Y14/RLHdvsvSOg0ywuGvQ4cCrJGtiPdCVo/Va7D05CyA/wQ5BkxaRPvWNF7GMnP37HLR2uuA
1nsuNa4DVmLBfMCaDamkyMfhi5ZKlqp2YNoFmTExEzRZbBVOJC96/wk/biWqZqtiUjcdTEULRAxv
mUXjr7O/iNJFbh9mFY1EnSdQxNvENgg2xZJqJIhKTUGA76TpjJiJsW3IaE4HDY1ciXMMoPNjPhkR
M1e6PS1IEzJ9iGx0g2SjB842DRHetSAYMtLSMsMjGyWWt/pKD0yWxbDITzVNau5eep9p/kA37r7r
kDGZPusS40sw9woIEbC1r1m6MupWbjkrfGo9hz2dFjJZTsGyY7tcwrMZ9WNTdSaN/LhYOUX4BqbX
BR9RMMYqUWUAihiWXUZeeeDR+gAQHObZY1r63rZKtjoNPEzSKCSY2jZTMEDE775BS3yYXMTYgpEw
5La1S9l65GYZF7WzQwCLMVxWG6eqnlzRnHyoJys0mYAdOHEMZJk7+YDZH4XFIs3OekR0AFeO3B9L
PKcsDPnovTafmme8VnnJdbCQ3wa5fRfay5b6ZZOF2hcZIladDYrU2rBdCgqk0nO+D3AfR5cq1fmA
UwXnKdGX4HnJh2fA0d1oDR+kzzg7yWsIuvXksVNHT72FpatqoTuVpGbWmcVAJ559X+1ea7pHPST+
MR3aN38O1jDozDV5/Ypy0CCvYoGs78wkrFv+YDG4/G6B+jdCwEhCzZr6//y7wILwk7HIdm0XUxTo
PF13lW3Pqv4fVPs0erGFFc3EHLYmeEKSI5QMytlgUQGRC24vsMWqgyoWlTCCCMNIaDLkzx4iLoJ4
2r+xOYlfjVq2q3RjJqa7RHpIYcxv94e3I0ORTwB6hm1u0hWL0O70fU4c80QYmE9bfm2W8TcGX2wW
IvxiNtq5KJ18q9X2N5VpLmyQgks3PNqVxy0pxepvPq5fkenz+8PaIL67LVz2gp/fX2FZtNHTetoO
pP8sYXPou8L0sp2jQCz2cOs2Ad2+hV1El4bpQzwW9cuo3mWEFdfphpId3VpnfdUjGeCO/J+11swe
ng+whlWIdLL+x3/84emZnSo/fbP+7lC5a79V4/Vb3SbNP/6Dn0QdM//N/98//MPn8jeuGTwrUiqD
y/Dfg/hv3vy35C37+qN15r9+7nf3jGv9JqXNHS507nfMLhjofnfPuMZvhiFNm6sKOtORDhT8/+ee
sX9z+Z8u26c0YQqZ/NAf7hlp/SboHXKXSsO2FO/xX3HPfP+FfnwMHd2mi0fdglPHcpT+/TH94b6P
40blRg17ia6scW4EsTU0Qfww0Z6NAi6TLUu1L5jvPGcmpgCihLbRRHgt535z3UeGt9a18eihjl+I
Pp5WCajERRa639BJ+PSZ5ZW9TLIMOR8GMPZF63MYF6Bg4jjZ5UaUfng2QWwl/yQcXwLvwDD2OV3j
0uuZ3kfs/65uzqBC9Lphajd7S3mvONFI9lBgxDiUv016hb0FxubCbFEkprhKIE5mUZ7sSx/IIb7a
zHLHI/5MTiv1MUk0WDbBIwM7+AQVEIl7+uGA7yK1qwcYN53gwA4IfGcZNjOvgOZYBVN+jf+oWmRT
jcM/bAktmGAqFTMZMPFb6JHoyOm2eyENIi0GYOoE1pkVWjF1hpHhqVBtOPa/+VMczuz1udz2weya
gbbwvSZFBuzYO3BZqAyDXjvCrBNHG/tHaFQa53cTmpwNQI4G+sGp4v4gFYQhzsckScUTCCVXQ/MV
qeBYz+ndWGqNeFBPg2iKE8lnBbbwOrxNhYDu1vlfA0ECaMvsFGGZudJ9+HCRAxWwa+pVKOrxoLzb
OOW6tl5iX4eMfhZIc4JYXdTM7K1pSvU+opiok0+7ClHQ5to+5glfxVX5EKYAshgC7mNiXLOiebYG
+6YYmpPHxYz1jgCeCX1brmPKCJwHbfYymRJMbVXHdyONAFMd/anZebUVQ0VrD4PhPZiy2VHUr8aw
RSrOKRwsJ8vEAKU4JseVmXMW8g2aHrqAuDqLsv0KXB1qd+iFR+F1oGDSljraTBVOGABCeWx4zPPN
GOP2CNQ03RSp8cSshcaETjPRLaNyoRe32egJ8iBxqZil+eraBUQsMGrPVR6gzG+Bc6Tzt2Y83PgN
SpVY29mNzmitOYVOSSIoOHIiumhHWiXJgepq5YBgNeex51IfzaY7grIm2rDS8HrYbrXJnfDriEF2
Y3R+hbw/utoDcx8YW9haMJqE4W0zsprXNeIINJYqgKiOqPczsov43vIdpsH5p6ZES09F+Vus/+Bl
J3hWNQymrLJbppmAv2rxGvfK3s9TN83pGkiUGQqfsrnNawS3mKwiDaRSa5MWn1v2KbCexqLTrj30
SCS+cbmb8vasdD9bwL8VjyXejmgsxAbUGH3XoOfOurNnCsGUgVgyZs6lN1b3XhB2B1lpvJ8GXk0l
iV4CvAs9uiKVETJeNMtrq6TcJJX9HgWac5YDpxtbpOEmjcVnopyWkMZsSTc43hlexbgDpd+im2CA
whzeBqmdAc4hD4LOFG3IHgl2RJM2hvRumF+STLsdxKfsnFXPqfnDs+bIsWyrUppCKu5sFsGmwXkP
CLZHfQeiSe+2oIuyUwvvdM/o5KX4nmltReeizb1NRqbrbvKw701+kCJK197T0a0XOL7GpcxORFZr
O/qVI+BS8DX4Sy6RHb86BRoLLCngdA1118mcaWC11GudVnsl4FO1BLwjWjqAokMgpiwcWXhpTYgB
TBdpCI9ImMuPxMIhZBuUa3XcLOC2RttxrHf07nc0ve8TDJx7b9KXc5V8i2tmbaT5NVa23EKqOkYJ
DGRNZslylKQbSRSs5G1A+itVhShvJNo4egsH/xnqVoyKCPCRoKu3lOmQb1s9XPekT9JgWuoVbR4L
w/iW7E5FX8Wp+bwoAyvtZHbZR53r0bK2ys/aT1cVLXN64f1wF7JLLcLmPeZoRgPZUkyhCCLUM3tl
xnA0O2IQgWW/alP6rbNDb23mhrUsHQPH2rSuWi5XLTgJeZGHURusKsYu6jEYW2ZrPMz/dWI2MqJi
2xWj/IWFQXGXjOLdMeEvWa0PdlAvtiUoT3JXv+WJcrc2vqkFFB6X86Cj9q6tzD3cshKPG/b3Lt+7
su1fx/iCnil+BEH9BT+buBWW8Q1mNtpfgqo+AuICuYUN/YTExVt0gvgVeqt7mjvyfsRwe85RldsG
gjQG8vobDl16NS1q8SjlN1RxHe98F/hBJ29927+tZzNVrZSGuoAvkxX7LNt0puJugu2JeOCW6Vu+
8gnXRMbU8+38pU0U/K14vK2NUi4kioB7nHPpJlUyPoWy3HMDwqnWimHlBJP2NnmMHMPsA3Una1Zr
NjeZipwlM4D7QVrOwYwJmA9FSoO6rLSVibP7LkyQW+VO+TpRHmIJG8HDQWwdwJIyyU9DDgZuDE51
sEjXaaKUTpHvpdY5b0n/yWOyc5t6U8Wl9lWbh5cp3IR7TcNmDx0D6Is9lGcDcdZa4qQ4SBeNFusU
F773pg1G4+7digmRGLKtW/rNfTZSEspmtK91Fw8rs/PEwSu66Ajcz7pFVdzYRXdbuAWtcoctN606
cnMQQFsl0pigMarVaPQ0m8M8OVZu2awsZ6i+pIl+NfK+vUeD2eJFi87f9xYvyKIjo9LoKLH4HehV
oHoergCN7GOaDls6CNW8BhnRwULrCt9vzM03LSO7zhzJdfAt52TaUq5ZH5vbNIdGWFqNiSS7rleU
m8XZMiW3CAaLO59Rvq5bwyf4W4SjjJvIlPPmZp5X0l6hhgH6HjLZ1sptXaavdk24H6Ffe7QB+6HI
SVB1DeyykSmuKulWIQetKCzMB5im4GgIUIByl3m0UMqWx9OFPFB7OD9SG+WZ2WTjXZHXZ/Lagmdu
4rOpTQWiwdA400QYyNPjsntRzqAvQd8EAgFFLLNudiol7tIAkzTBH2zsWegcw6k6O3HlbOmPFezD
OcLG2MYE1iZ3I8fio68CEokVxV/ij9Md8ljCQzqjYqWu3Y1VZdFpSkd0FJVhLWIULWfQLxs2mODW
DwhBSLXhEhLut0ilKrcz+yc0a+MGTEN5oxpKeQm0nvhFT7/Pa5vVf46yQ5JQ06GIpwdkWz7xy557
LbwKaSRPz13N4VVvZ3BClvsnW65SREPbyEU3JYMJDn0JXIHRAks4tMnGtXcy9noIoF25zLJnezJK
RrHmiVEpTp1zEvQ32QQoa55oGwn9GAyLS0jO74ldHHTVpovcIfzP9ghvLUumiTklXT9k07KDWLxw
tRxDao9Xsh1mSCkKEghlWAIyhIGNemRG1IPiJn1XH6AS5lsDGwoedt3Z+dgBQ91/H62Oo3qV7OPO
Ia4CWnEFqj5oOPv5dXyva2Kbivwmbd5wp712FsNGrk+b0rCpAiznKnAueAfukfhMh6YAd5MysF54
QbJWQ/aV+XRMxKmHrXow79Cvpwsz1sBr9ESKVshoaAbdc5h5zkPjoezCjZmRlG7h/Gqiccc0CgnJ
iESphcYEbXumqy+rIkuh0pMwafbBHl8T2OKAEGRppnja6BClTLQSu+LnW4ibwtGh4DYDOOJYJTu/
rD4o5ROouVpCIDOyBaBtiGGEyNZ4ZOo16SXq2lc01qNtGOj5J3jyDzGQ4F2OnrNCH+ydEVP+z5bR
P1bR/9h+y2e8Q/29mP7P4vr3cvo/v/3fUWsb6DoA4/z3hfYzetF/W3zLKLd/rLX/+Lk/Cm39N2pZ
1zYlYMifCm3H+o1ZsgTCaaMycdR/Jd5J9Rt+KUUInSL2TSnjhzpb/GaZ9ACoiZXjWMqU/0qd/Z1B
8SMHiILdcCUdAIu5Id2uGbPzQ5mtTM0vcdA6W1RWr2GanJWpPwy2tXOjAns6N7cPlVMS6s3ZEmvQ
fV7qfwPVseYW0S/vAe2MxJvnwN7gt/v5PURy8Ej2c0kIlST/FJb7qZR+BiU4D/jBaLofHaDpRS2B
SIAC2dRPCrvQehi7ftVFEHGz0tmNhrXGImkQxtNTcvo90fHBZNHwr9qF4xh7uwQ1aAh1OxbJp5UX
qE4neviGQSRRM+4cDCucwFDHcPSfbP7YrNJdJliTRMhYYar4wsmAYvpkyGxYI1fjZap0WSE7w0Lj
Txv2sgslU4gUhZJv5BymwlVvau8/3GN/1aL8c0/QMaUD+0ifsw9ptvz8gbk1k1IUN87W8syHqTsG
WpOiiNnpTQQdnCybEdA7h104Ywn7owadbx2AQlgy1z1BbEMJ4iY7KAPHXg9/Xyt+b2f91ZubMxJ/
vZqGsBjuSFuQpPjLm4sdPDQDJPuto7caIW/j2sEw7cjgQ/TOgwWTdykm0vKysmYEx1vUfO3hn39A
fwKvkCzJB0TfyHCJdHTnnuWPNzV3Bk6wiKi33NpZcf88AAdeAPN4JjPsgmO0YHuB2tnG6d90j//i
ylgGzSpuZkuaPDc/v3IlK6EPkePC2YOdSW4AObDDM2zJZNGDtltyg/5Ng3gGdf3ycbusBi59Mp3H
V/7y8EgvFqjbPPStAUKmMobVniXttUvDj3/5Q3UFvGAcicpyKAB+/tUsbeKTnp9S5SQfgE9WqRZ9
Ntx9HQgJTCiIKcQefsY/f1XxF4uDK7ANQPExLd3Sf3nZgVE/vkJTbbVUfQhl3CbA5fyxQLltvbSV
c2aYSaltk4IHu/Wfv7himf3Thzvr9w1keLZpOL9czlA45kSTQm3NAOayRgBiXRjlCiKRAxau9w49
pwRCnFTiIkujUtuNTRHC5T/p9WMYIq1vY2eDMfs+ovHGfGx47gQHzarOmfrMf79MCFYjERXLSuxU
Ww2BIB6wVUBjZe2aewFyeBt1ToXkBbINUgH8fRiyCanYcCKhDpvqYIlm8JnjrVwXtvkOBeIGj2q8
aRpQt7aIl2qkdpVkcB2hj56Av2ZUbh2VxYBNLImFsfdyKs+RiY6u69VCDul7nhgzgpBT+FhOl0EM
9DwJqIHVWh2ssUg3JMkjXzGmYMURHZdbVlLa6dhBDB5pJsKL0VPFupZKrAGlvDhD3WJHHMitykXy
N9fJ+Is1x7XoSbtSN50/P3Z9FkpmSaFCDxt/4sEARkrAaOhbxxRDYiq7i93ar84YfzH15LOTwxY5
5M7Mm8MY55fWJdkjLy74+XR2GIEXL1+5vf9Et1j64WdpLisBlC2OFGZsr7cA8zvLiVR1wiJM5F5j
DD8zu/zzm+8v73yX/R0cFboF6BY/P3BVNJqZ5ZHvh0zxICKP4SLOW7tqb8spJkRrEY5zGAQc7AWo
mtU/f/X5H/95WWH8xcGDBcmx7D/d+UER1L0buQ5plozjc3UBt3whReMBrtIXqvRzUPj13yyerCPz
NOvXl5W6+D5aQBY4jzl+XLlLVG2akjUPnIs8rU7rcxZ2G94I/KEy/VK5/TMKUBbTcC7LIlEuR8BP
O2n0a1N4N1g4UcJiM8vHhN5V65/Fqud+P+ko2eDplzZSb7ZmG6+KoTE3NWjAgU3C2AAfZx6hbjUT
z2Y/IqTubetGw2eMRJT2XZ8ZBz/OHpoay1DHHFD3EDsVrUggR3Cu1/OQurRXKGMYyQ/Ra6pDTylG
AgIK7YGRycM01duoDT/TDo6KGZBbH1XdlXksTIGYVKF0eJ7KDEpffcU8/RF22KAT/SPSYFRrG0vL
Nm3LCgG1cwkhimFksG8QbG8ZPpNQztAiq7aJi1dLg/JUAOk10wwMDGWkYyMZ59QjZllbRXK9SZd0
QW12apQ0kbiyadQZYdnhQHGH2WZy6Myj9ySnnjEFp5w7zBXP80mmKoaAyUPyBZYhe7jbExbgP8ue
iMFQTyFVDDoq1beccQVmrpLMMO0dMf616uMdE+X9gNeVD/pbBzdt4SvwVTqRSYuwQnnSvUQ1o+o5
nau101Pa61iOJeWPDNIvPSFPG1I4ww6bEZh8z6TvW3fPcHXDpd9y7kPmQd+NLliWfKbeTFdu1+2A
7bTZNR3X00rSjylq7104bLXAvtGPw9XOebXKm2ssgsHIYdMWhpk8QVIrgYade0Zx/L3kc+oQSPvd
1sCiJwoX9Ew2EbI0nFqrolUcMfbPwnLrhaNcB57z4A2sJ9Je9WQwYaOiZ1ORedly+MVXr73goNj5
PgtIGfP6ZsWtRB26lXrFSc1Xb6IsMQtxJEUk0byTDbRhYSYFy0NlGBVWvegfhrq5g9hM+oMgr7iA
r5WF/IOkKS44DjwYJoIY4dOxj/v4AyL2UwqzeKGb+WVomEgZ+tBzA/ITjBu4xuNXDbtEUbcHf7CR
YtKRpXvXr+g7IGQrAIRlXCendC/+iLhn6vNN4/jWMpFkxvVut3B9HoXcKnrSA0jBKJ2YCPbafmYh
DdcN364GEhvFycIthpBsxLKNH1q3zG9B2rh0W9k3Qp3nV3bakdZbuO3t6DVm3+LZI6VMZMEOUxUo
fAs5hOPsQO2Ui2RgCiEb/3G+YwSAIGI95SJU6jnvESoVzP8I7CE3CJPjUWk68cKj6taWh6e3sI2d
TuFGZ615BhWIyUzhvPBjYObEQ9edtgFRFK4TqRElN/shK4kAyR/9r5oRFct5rLo0Qlcy3Y6PWjSs
ZKIR+AaclvBJdlRWcOZu36PrOIZDCI1Kukr3fWm+1wEzv8ZDu2EN3Ua0CR18M1hqFWjzynK+mZBF
Qf+zzCQC3i5PU5LOrIWQuLPMm13o3MAcNZmsh1DmNIsHqSgudsMpvzVp6BqSI4VnEJ2kzE0ZkC1D
EBVw8pB2UCSWJuhNvYWC7ZKisSi04im0axykTPSWblFedKck+5ETHklElyDrn4FkfXhtcUmT2Zyi
p5euLk5ECMf/l6TzWG6cSZfoEyECrmC2BEFPiZRvbRBqqQVvCraAp5+DfzYT98ZMtCQSqPpM5snt
2qJNFQKtHtA6IbNOQ1oeRjd0+uBuASqh9K+mbQPbF29KEkjoINtk6g+1rr2TBg4IW2Fz4dfI+KPN
hkDj/+7WUhs5gCo6maJszg4vpBNJwg+Nj3ZY7U2L9rdp+GaKiYKpRufeSmZtMb/rIAAhCg/i/Nzg
E+/nbjNm2Lmmst8RI4LgHN/qZLRvq2Zhv+TMnur53WL7gqNHMmVkoTJiNaODIu8hRgc2rDu5HhAl
ocF830Sv7Igl/PXbNacj7d0NyPQS5VXjbetZYGvvio8WLx7LVVRQ9lx9Osz0dNFp6C3LVa+VP/DA
POGBN7b1spVghA6VB+CVvIAXLe7uVUO5Nq2nVMd/xD4vKtbPb4zMfjjhHCjVeBR18d34dDMT09ON
OTSQ0nlIuJgwgqMhazr9EDU2e5D5cUydvWlly6YZ2SyZdXZ3FevILJ4hHDgWmY2APsgd1IzyYvt9
F/hHHKsPLGNuTsRlG1FkUfxYh1qqrW6hlkWlY+bto4MeV2Ui8FJO04H87jxfV5OL++Y35Z34JBCv
xaM+Gca1MQmzmiWb7XpkMxDXA3h4NT9rhLJsjQbnqoYpIEAWMOGIMN6rFTwypuUPaYFPtl99zVby
p8qKFqUg3ugspr0yIcM7Zv1V+TxAfe9x/kfdKa3nJ2vEyGQZ5Y2S4rq44/ckJc4mZVzNSXvXc0wO
sTMeK+tJU3A0s44rczIlorrlmUAmOFKk7YRxTCwYH2pnlzekUygCbO4SHawa238Y8hhCHL7N3QRj
c1CSLSbvOxaRa1/HW5XD58g5Qv67YseRB2zNuUewtiBr9FdVG+HugCg4QXR2qzFicIINdS3jzLft
S1Vh/vMRBxYmmuDRo9JZT3RXi1CAGTxi/Uyo4hrtmbccEQAAcCVo4yVnpTFNaAFF4vhnLGwXm9Rl
HQimdO0DlioIiuD2q8ZvLzOZ6v+vYEZ+0SbGkLQo/hi7bk+j3jzbMUMMMU8EQXYf2chHkaX8HcJ6
LjCrbJoy8jbOgg+OtKrHWjPOC77mgOQud+c0DSgR9vfK5p9mFflP742nyMt+Y4us0CbjpPVYwY+K
utqxH1n4X5Kcfy9NxyjwWyzLBnlqgZXwU8lAe25r7SJsEngZnt34idGUBojFgYxU+MxG5Ow8XibS
bc3ZsI17bRy8waJvkr0ZaJPXPHiN9d7xnW2RnXVBEZcHEo7KpyE2MXo6+DpS2926nXt0UQDcrJ6x
K+VUvJcyqVlTsPojcEkj91f9HVtIBpMBh7+sppMoMrlnldJvnDx/b0ZmV1q1glMTXJLGXBxKWyNg
FZZ2neWfzUOWZyRq1aSijtSM/w3X9ILrvsNtRGMY85pN/X407Ud6tr1H7NdZ1tWHIbXsFrvNQ2G/
J4ykTj15XdjwV9KrHpDSbrFPpPdblHwoDJkc7eyUO+kzS0vgYX1CgKqZHWmZEd6Z3rWIMzMoAEmz
2u4fTUIfq6hOjnzTBBVSN+/gsO8sY5z3o9T70xgxEMSqNtAucZjnlLdOHrpJgSgV6TlCEgTqiH33
muMX1F4N5P2pBLFZ/KQYcDZaBQWe2O+9I4f3HC2VxmuUWeDxmMbEfnXjjdsjcB7Ytk37ieQHIzJu
aLiNLV/CP41IyG52NzsGKw3KOxgSzXzL7fp9qHWocIu2alitsPOhuSvG9Q3O47jAeuDHYmubzPet
sqXccsdtN5mAQVV/h4J6S6y5p3RdYx/F+2It54ZVaZSuY8IrK0IAP6LDTex3t5nKBtILh78ZTIin
Ax9mYkCyS7of+NXFGhY8rCM3FNQ29dPRnbniY7ONAcr3j0JSLGWc4KbmidCANNP9st3RSYGmtatX
gXuboLCMLcikclb3so0RlSYXqyXTQ6sID5kL72UqZgesQcahha+4Izi0G6zi0C5vrdc715osdfY7
gP+rxg3N6Qp57tCtOVi6TSJNC6yPDVOo+3O/raV90DLx5tBYY0w2Xsk7O9je/HfJMI/6oG+23ti0
gRTTZZj0f5Pz0jtWdHRSG+IVHuG5JAlH94GAlM2uKvpzYpH111T3aFpdQmXyt+jZeOudf/ZdvBOo
tcglY+luRazBYu1mESoRGDpHqF0vJ8cx3/SazsON+ZSWdLeAYsltbIAJf9SCB89CoLG1BBEmEZZI
9NfGwiwGv5+WpGsYH3qPVJB6ZujXRd9WP54iF6w0k6uBvReAz30icHBDWtMuRfkM9wvc/kBWCkYB
F423xRKV8rS9LY66zOwX8SRoL7PwNrTE+DEECe5+Y/5IuCjg3aMLLjU3sHySSnsZ+horG6ZV+ATs
5WzK+lhwpVBik/OHm57E6rs7pi8TCORoZJzdPTfSHELDy4xwGj6nGNvkWLm7thlIQ4CqiiPsZdWt
J6t8P0pJMho87Z+Q5bemtZcEFzK115PnrVUSSmG+p+TLqNenxyfCJ2qyZxqCsHJgcPks3vIEHdI0
1Fi2vRJ7doSQAAL6xrNQ1IK+RPy99EBfY3MriFMwm4Hi1kwhHaNiwrfWbromLcNxAqJg+vULWa/P
tuHdhTRJgez9B/irgVbYA/vLiJZoLcsm1rtBDOnLj++ubzxnK5gHcy411sUa+w8Wak7A28ZASmYt
vZSzq9rJ2OKK+Ed+ugttlxJn6WB1mJUkTMdiDA+IgGzO5HUwwP6uLauvlnvVuf/anLS1gjgeqeu7
IiI6kndor0fedY4fBpvhW2pPcmfM8dbtF31voCTqjemDYO5pwmstkh3QOBujXAHz2aQAoc6MEMBu
UH+u/wWWtmarKo9E8NJ9KpTm7Y3EIxnbpg1LosSnVeD/qrXDArAMxzcozfjIBjJIaevxfiGFAsK/
ybL+rkUR4Xh/Fb6ukIOEEUV7phZB1qfR4Zvd/NP0EcUUEGjSYNYRhl254TQW24pzDhCZuemRW/NF
DnvgjVCTgFeMLBNlTY+7WD822RehRdSAO8KTnpNz4eOUs5qtPlOXV1X5Y/hHIrjzVchy0bMGvzup
E8v4oDNo2JRuAxKrHvDSUywLTM4+i3LygOMomNRbO/ISaliCSWw3yvmfreawLjXmgrb7JO3qh2XP
3hqNF8W2fDN37Ufman9lQlC3MxyBRgZ2xmjSTmGWgb/CmJjkm7FLnjHLPEpK97bVUcGtOSVQKekY
IZqpdghT+DsbMzBoUShp20NW87qmzaMtCcxB331YlLnv5RV4AurPhMa+cdObzYaoj1S0nyr6o3w+
wHSMtrDXWt4yUlCJTkoqH13lgBk4nX8jECl+buEVFwNWwKI40S3juTGwsHV+Twgzs4HexFY9EwFy
UAny2pZo3snIj0vCU2iB3zsNw3wt0iUK+EpyQgzFystQPpavI+/Le9mYxYE64I4dkssdt9HEmkC2
FzexCTYxY+5KewkFcYepz7yJayLue0YS8oBk5VB30z1Odcjnq65ulsdCF4+4tBlj9lCKCB/0sw+8
j69GomEXOzSeuvV43YIuoRgcbLAlSxSCkmfOJ1b2O4K9xqUhHIzAtY2vKZuQL2BK4SeiiBVY5An9
xXWhvoek/pdgXZ5yvFz98M3uAKUcorS+b7+lIMOSlxhuWOpt6oVg2Bn74SRW85CB44YQy20XNWQb
RmtA9JIByG/Lvy6NhEOeNMKB+p+kN8HdTg1GHOVZLT4db0rP763sQxvPcGcDilWrCQe/fCBd/aMv
faK1dC9oc0FHEa30QyLWhFA7fLUoFrD0bienQUP8h2VDSgKYIKoU/ktW4WJJbLJ0jIgegpRTx4lD
Jp67NFtCQCVMmVKcGNIVJ+WSnOqafNcSkx4rfeI5W04mR0FZ8YttM+b+yWocfWumiJYruRy7rnz0
bRK6KPI2zPLCxvWuysHAnfYkSuN89SXUWrf/9L/nCAGWvez7adyKaPgenoxiYYIUc7635FYsaf5R
2B2WzLzm7iMNYyMmP8fCVT34fXWLDDsG4z0SLmDfpXjAWaJX7a7HZxCUWoFoLfa4bCVGYslH4nDu
kBbKTLJePoYiv1vJAobRtT7Tpd5X1YL1bsQcqswvE/FfUOUVEJoKVQ+0CHfu6jBBUJGVJj6RXpyH
ShKdS9CuHPHI6+COrT66jz46yKawSNeY04+C0dgeF2Ia9Lr+ntUf8MIJSGOyoLFBYo15Hc0cLZWM
iLMm4Hheme/2SkHtBReD39A4d4TNDnp8rJ/i2rqSSllQQBHdHefuZ9qmNSZG/8WDknKZam6sbNYP
uHd0LsFk8bSd0/ETe4N6lqX0flm5sWYM2TChaB6VhaRJU3dCgaGS58WDkyJVUsWLZDh59/nRIJ41
iCE1ks64DRAYRXuAbsmWPDHoObEdNHCIgsnjxlSTShCMGyQJBQSJ65wyzHxjkX1GXm+jQ+62JMDv
WWHB4850e2skxLAUqnhNEGImNgpm0DVhvkjsNL4jaUZyjgaFe4glMKmU+hqqql+V1VL7Nt438abq
DUqn2jgc86HH5BGwcs/KKkallNlY9JnDXMlHlMe6iD9L4NhhRrNcaib+YlVj1LZZEEdYaIeMmGZ7
MJptgZnyXOn6RbjDfKau946d2zcbp/piFXQQVeO9ymlEnpwMh0L30iBnLH+UtccJv2jxwSOBdpbj
nuTkFpCxe6SRYK6AfwlN7cwP0DFjTkbsvfgRTF00X4whKwT52LjBOqXWpkAUcRiU9ZMqyt3OEldL
7x+0hxx94GHRx590as1d5npRuFSPbjM8wB1LgiEjgggyjbykNLo0gisGvOEgzUmGcKrVBog5Shbv
ejQwKxaNA8UBoWAh3MCPzZ+Orcdkz9s8GZGQ8ungpgprG6WalZ/YXrtIn5DxuJYu94NlXovpbIzR
3nCiLszhBtZ1/2rGbXtylcuCbEAfyMe3ltD7dhiijeycBlmyPM6Lelq6AniajyZKy1zqXPfpv4Jg
6ccXvRt0BHnZr7NATtRatg7MrVgYlANTGIH6mElcIUYXhxWw/XwJ5toURz9BGegvh6lM4jCyBRok
BM1y1tlstNZTlYtPg9XXIba+7J6+OSEmozJhI+hViWGSMX+Lnsleez/NqP8MTv+RkZNYRUa/BUML
GKP9ML3+NdMF/Pm0JC1RfCifA6kjdCeIoqreDn0tQ7uPuV1tJvEu+04CqZFMcoEwL31OBpp17Owz
1+URRzZBvc3wBH9eMTXO35VT9eEMSwrfr3ag1ATfnwfzgmNSUKBOzpUFIIuMSNuBgf6NXPKYGXlf
HF6HHcuSPBhy8Q///ouTU8246VMSdwhLGmyPXYCQsgwQJ7eMpJO/LNN3qkRvgnRP29Q9sy/UDHk4
FNkzIuN15QrVEpPunyLKf1BVa8HSa0bopqi66/NoIkydqQgPFVrUAOAUmbu+8yXd7tUwdTvAWHNk
Bk1ICKb6uXXmvVAAU2sex877VOLxP5Qvn/02KZODtPvXBV/LPq2aI7IgpGoYJjTNo+CwEU6XJryO
vCWklhcOCH+Fh4ACrev5u+vMCRpme7tWJ/EwzfGL4WL0XMVFh7BUFZy/k0PH4XnPfjo96kVz63R0
8kU9GkHujfpxaWnZBhyAmm51p6i3yiOKuyBatCfLVPnG8qLbkFVVSEoF1i7etajTtswvbgl6zX2X
UR3xcnyvscpPFSXUTPhvMHSNtutLvBOioylN2/fSCAskn/yF7W89wGLqSFRuvb+5hISHKs7cSRdC
tuPZf20mJgFqOp5ztclT9HxQMDnG2bUMVL3CM9+XUi3bWRN9YMrywQSovXgAUy2d+aovmo+BCgB6
mvnIEH43lRzg6OqZa4m1BlWmvovhBzEajd5bDHdBm/LPQaf7o8HW2sS9A1x2JmdbNy58jzdr9IlA
NBL/7PkmmXeL5e5VGwVardYROlesiitQTTMbNv+jePZNPz7zhr64Y/HKxftX2LY65RZHoGeu+4Pa
Ecd4giJT6GA0e05vvK+rvkBHRKpeddkgkCooHeAKbmoT30pBKQigGbpJrPR9ZrZ7kb3U7mR/wNPn
jjWgPEbmuMu74tPUrb+sahTrnazbWH781lTGs+/Hj22CctiMpjCLSH7RZEFKaFztDWG/TB155q75
6/vja+NqiJSJHF2UALUEiRLkrfOLahdEbeUDt8qrT0z3gikAQsuSxWgyIJzH9dShlmxZu4V0nizn
OoKPSUZndiqAKi2sWucoYpUKXuHQEE3MC+LnuruJCwGUfenWQgMa0lKD0Jnr2+goTowJbNE4ts9m
kWD8ZkyRFox50T6c8Ggzc8A9kVqmu/+2KZJ3tK+rzUdsXH3Cwp4+DGl6Ek6EQ3nyrwRyHlMFC6x1
6ND8XgJ7ld23XVM1KsgnXILA9HK8jAsDAf7BazcXESGleB2qHGR2u8YPLPI94gzcewyTWq3YCWNF
WKGFNoYVmtCCkqAsDyez+3G6xdwqnaiynF7EcPN8C9AAuEoEwsIcraAjvGGwgqZARZ6kd9So5Zax
uRamrLyB3+ZXIzcf+jLN9iZ2sFyaL7nPPG+dtz/ExcJIfP1YhQ4hBkxoV6dE8zgvzjTumoRzjDz6
d42oi2MHepMhbIEB4D4kVOB51SryTh3OVyvmIh32pTs6u2TiO5yi6TiORM553fhbgfFG/EqWZ+Hr
DzyK9avtsbTGX7WQU7tjSDFvuy4niLvnqW1znT7Zke845L8JMHmXMYhMOVRvcTMitZ/KRy7mPGSJ
dctHOsvExWnVD9zcjWOqoG/L67hefZlGsHspviEOkgdiQx6s7oZJS+Ey0KL6Qygv5x2lGRsekrMT
fXxBMV0xVwYlAnk8d5C4GDMh4C6D+UBf1qA7BotxHjbr72jjodqUiaPhTbdfBCQpmAktGXnirR8F
oAzPwAhisILULi403gzHU8lq34q6T2GLH4opshHzkUjV+Y220xth3FiZp7FG9OIASPgXnDL60+jd
Ltfo6lw8EjN3KmeiU6kwSskpuQB8YADYdHu5PM5KHSej04PWTT88TeJVNEmpQKBpVMVxSKogRkDF
3HPJdyxwfKbmcqCJWewvkntfmpo/ODGX1yg2H71II5qhsP+ma4zHqLOva2oWmy6dJg/FbfabzykV
YewN707Mo10Bj54XhxRP/TQv2n4YialyHfcjGlrCftkE1HO10S3zkkgzD1Kr3tkQgJNp2LkDe32R
cekvqLJTv6XBbPCryA5fRKHZrwTwtkirqKtBSLALqOSH3lcwqFB4ipmheqV5n3pEsnU343SYPrls
0Tcg50gzmwWT6dF7FtlPGQ3XzK12yhAHFAWPlbV84sQgxcKC1UmcEqyL1Nin3UPro5ajjbPDUuvO
qtK55RFswFfhf91kJHAMzXPuaGQtNIgryaFtjwLF9kb01XnGk7WRlGgyQ7bgpQldGItI19Snwyr8
i8UaIOrHViDte9xB8PLbmlY0nb9AOjddRC4sQ3KpkbKcXUY0AptRCha35e/IR3I0KrI4c3S5VHPe
VeawCjJi1TfzSPKSQa4LzP3kG8owqoeWu6LCBVYIeY24Axidz2E8kjonF+IDgG+DN9OrV6FzfnZE
rUIxL/85BCyULlzRlkzXcEzZZ/YVt8nCPDdgA8MmrB9+bCKnXFvOFEdwjRbwUbh+so0O8wsnRbHa
nAI1uJcWlkBQS67thuoqH40ngwRQJ+EKH/yzGsx7k5E1zR5P9Bn6/ezOMkdsZr397Opqx1tlbPRc
8u2n0Z0MekvYD/0sjqZ4UcJ5ZxkEFJqQDX4oD/8UUZKCkumGXJ08U51jnbSc8lrkrnEYWJeGZPde
8CBSgBKQt4nGeRtV1d9kZESeoPzxs+WdCeHrRM10nfxDtfB9iynnla635mjf865Xz4P6MydQRuqx
uzkzI3ABAKfPo3LPFtA5pK32YEXZ55ho46k0HkEGuc8tYwhc7L/N2EFjtFSw6GTzRNaLOZXTyS3x
GCLR4xyzg2jUt2UsQluAnyD+K2Syhllyeq10mAzxukMwiczTi7PvjI/GRJnajgUWFZ1PWBxS562Q
PS4gcsO8mTo9WhdaLWToSneqndRQKKFAKvZGlLdhCtCvrUUWgGPg3dMzQjn6iQwxj8nvSAkOICCJ
4BQ1PDSbuHGpQ/OCFVAHW6lH6UC6NYG/1rzvhvpqwfrYEHnxz52yFbuF1y1zobssDWj7cnlw6vbB
HEaWgQx5esm1n7TlrpPaEHpFDXFojo8VKSb5SAtiMsgB4tNBZI1f9En0W6ca32TmphdDM9Mt3oib
pfYGfM02j8Mpl99m7LVHL/JrtBPTa65PCGtamh7fPQApPDZlf8E9m9Lo9aADGwOJjKje3C6+42b2
A8vV8dh6sFrQ0/JJs2KvrF9Nro/mMj+j7f2HyM/iYGi8sFcT0/rmtWI3ssut9GueFFINDCqFkbx4
M4WDkbOzGxSy78wvP5eBqwgjIFAfxsm1fjaFek7dbNmDFztopo+Z1pjRjQBKB629A0xfH9IGPLDz
5iDsKfEYt1H0ubQ2o+smQbeczgWxiXEYD+5ja5hvRZbKzVhw1eSRtWyXTDCX9bGLpQMRhjFzgTzm
aIhkjWxIWlRN23xNVLEsnj+XYgYQEnbd3C9HXhPB86h1zzkzbmav666ApAaTlYOZ25cYqgryGlKZ
R8/eTmxtMX1pO7tPHsyOf9dayV54T2VgDKjdeOJzUHtbQ3N/wWqd5tTCmTVDZG61hj4cCYHZe3Wg
SlRkmd0me66Xp8qKJWMYNyBkjymQs60N2W0WfpHNKI60MW6I4P2j1OKn0qnfXTjqqwmerS9c8SCa
ASFNdkMcxnL2s0SesPJrzCtnQlzdcVfp3YXtlv7AyBOcVUp7An6rdOLh9ttW2GBpFFEF1CHy0Hnj
tvOaTrdKo9S4bSMusYnlEhhRVLsujztjSFQTTe0FU9mys3Py1b9OCi8Dtw+fZTJEn0ttZj8tVqOz
a331ttrD/yebp7pbXN1CghiqOCdN2YwBKUmkMZb4vSxFLlUTBWwMFkpPZw5GG4CpXKK3WnQm00fG
NjZTW4wIv6Xo9s1c3nqVvKrOttBMeHJbyWs+kDqUAhvTtnp1HlCyBN7SQuVSS7vJiYJnj454hg6E
Ee2vjiE4dDrzgdJrr80QdrhgQX0uyVWUoHvlQjhKxubI/RD+GOI2rE+Tzp61aU4kQCxF+TlIPs08
rr9SncArQ8mw0zPBuma+Dbrx1MTtC6xYxKraeM6Yc0/uCOoIL1yir7Uhp3GxY4VHjco8Dpz5ssUf
99wIbTdF5NYoEEobE77SBmnh8zJPX/OglehXUJJETX9ryvaemtb7EPv7cuFSsXpwYtaIXcowHheo
cmXRzZteODfFiGfDvHFjRqsgiBzrAnxvYI4RORcOSxdrwQwfg3lI0JmJHEb2IiYcoWRV8MfhlPPg
ONW1tk1ITdgWU3EsmUeeEW/9uFPLZ5eoLhgb/MYlAK5y1PydVvxhkMWWsrtmlvjKCzZZhjSqI25a
jMq5wAtW/Yub6kyX+hV5zbXOfPiHFAYmV67rUOR76Z8+8Y9Kvk7TTDBew55ZVFB1K1rzskbatkcf
AYShB2aAxCmIGIEYpfaw6PaXS6FtZzc90fuznvS/ivMw6FX1PVh/PYbawEctBNFY1JxhNEI12TR9
JM8hvAAy4Gvux5CVX7N96OoWLRF0fzmWEx0PQYW6sadjtEPtPuOW29RTs68X3KRZ7v6ZCX3EXMoK
eNGsBacsOOKiA6c6ZV9FRvno6ego3JXr794de3ZOxrPD3JLNObXjNHQ7IMiBwH7/Ysp0QBLj31KW
q5sxZ2iYmfhwwZEzwT+Dbxt2asHT3fhveTn+1fqaqXbmn0f8tmEdgQGlEub0s98U+8djnDGcN+mv
s3gYTtjmQseS78VMCmDtL+920fwx+4knNu7gM/E6ZT1FfhfBDfOtIx+qdsma1WPkQcI0nXVPx9pJ
ouf1pjGMo+IVwwt23Vi9Gn7K/65Vc+BPdyMDndHb8mVImZIrv3xotV1pF8a54ugFFfqKfscPsMnT
0BLR6TbZaS5kfkQ29txlBsNym9cVUQoAC+RTdj/rJ215B1u1CqKDurzpoAp22VinF2gpPio019h6
AvMty52hUbAHwLEFqSKGp7P+yVL/p9hcYtM1txXAgto4mrD7sV0GREmgW43LkjAAOBUdPEN00KuC
IgIulGi7rjWGu6yzJ4PDQg6FySyG6YfT7azCvdHtfaiRuDs8bifcxKcSkh2zaxa3gHfrxqkvRi+f
osQ4qYQRyyIfIzuhsokm0FAGbR7aRD6fmVz6AW8jf2bS01n4ixOS3kXCAxcEeVehVecPOZ133bYE
6ZjadWCQExcEhk+07f5PP/xrSt99GLI0wEv1JJ2OuKVlG2XVc02mAoCSmBPb5xuqIncz+tF1FEQf
1exLx94gNjFhkzGkZ0h4C1MH2wir8SWVPCOjw3ypS46uLdzNtLR7Cl7Sa1cqgJuiws0r68sj7nyL
kov6Fgaf1J0fz7eYY3EIrwRXphd+diiSSN90nSBfDAY1XgD+H6b1dWeqUElSeEZz16besL4ggRjm
/C1SoGlMx80PpYs8RTofVP3NMxN4oiV8KG/pOgbUj0yXZMC2QxwHk6FGnDwykinPRZrlOw4rnRiF
/mDnvfaU1CJ9do2MrFda4wL9+yFy6JlYeZM8CjFZVQV7tISPrOCPO8WRekkm+boUvnHxapf9UFNN
CBnM5Wyt/0FAVHmsI+gTg+1fvXrwr5k5nOoKKk82Lb/YDtNj25TjYZzMvx5l2JnCDeSIRnqXL8hn
ogbTqA8wOmt4114U89RHNmxXwNf2KhIMtdm+5VyLO9nE87lCSHQuHfHeF3m7z8p6uSQ2nvIFvV6Q
FTUTQyu568WfZciRSXtKY2e1bLla/Z3tpOUmhaWMOtJ+mDty7xAp/DjRHRDwZ2/21ckB8C/a/B7r
Pp1N++0NHL+6vnq5R5YFZTahgYm6y5IYDFrz0eLRitygmTQPATJESjKI25ldqZ4D2MyFFcygigKN
KwS++pBeSo+JNkXTMYGxilDBDSO+Bkat9UumMQBlRG6HKa8T/D+/43TmY/jTzRDvy1mxE1TNNq7i
Dh18BcL8FtFsbEvhWSeGUwBdFDxhlX0pg9XWPBozwBznS8GRPqDHVZu5MblXUv0Kn9h9tEfx1KNM
jKseCvWfRHLWSh0u8ejgMWtrzp2xOZGQXW11JMdkTYGHjFHnbeH2OduhLj5tCt004UJGoE+oAQCf
tpqTSxk5O3DOzlYWlTzrjQrwfD4L9CSB0MynyYiIS1GQZo0Uxw2uAyJk5z7dKz+6cCjTUeP9o0lj
1Fk2CPbJTgh6l5+VuKwdW0V7OmT+q98ZxqUV5KkXo7YXHpoS057eJklcSQr7aqPHEBXwhyJ2cuhm
THC+VTZ3j1ZnEhlZQMUldMGsFmObATPcObi5gw46NLsw1OlJHvMb6WlgD39shdrMpH6qaubkPfVh
CJzy2OJICgjDZrZZng0hL6O1LCexztxgo18Mq2QKqpiNrAIvP8rCShCECBmv3EHcXm4NWbCmRJ2X
KX6jafC3SPV8yS0wQPyd09EnRm15ThMGkeZwSGb+8mSwyj3KmAMRmWyEIvXcQZ2C9pegsT6OJtVF
B62J+eF0tBfIsWo4WuzvshkDupiwp1Rmc2+LmYt3KA+l1pIni8FwQ0IZEiC2XbY/veI0Y87j5PGu
BP3GiV/K3QRgWNO7iF4j27WTovWxiNOLObYYeXViF7G83vBJI4zKOSVVd2AMzIRHIcjBLpqhEtIp
xYYS5WiqhU7Rb9vZIqqp+UcwO4ki6y7STIe7r6aSR4U065hkAkdwKnFHEhNk2+TbyuRbJLK8Jtmy
64c5BWJLK5G2dha2vX9c2OceFiuu92k9/W0He9ss5qtu5E8Ze4G9K5j4yYwsSvx1Z6NymON1MQWA
/TfrR2CKNtY23WQeQpQzN3Z2x+9B5lGBAzn6tCfB8O+eaz72k/ySaDGHHzrGyG6f6F8ocO0SDFmF
Dty2eMXMB0IG90s5PWj0xjtjeaQVr8O2cm2EU5yz+pGBK4ohu8n3Y6pfmCSRXWLTqXQL4ZV+e0Ks
bhwX9Z0oFmay4UzpcHXkLlgdyfLS46QO7JyCtFmeTBuSKEs75H4amxkx39jfh7adoumaHmdMllQH
1Ul4xa2DNoFkDtQngRoV3uZZhExhJ04klcPxUXtHxOde+e7FwxkXVgujHjPNflWLqyGyWgUaAi9o
9cuJmR49PtoMXZ9w051SOhqx7s1SvGOVbb0tY3P1vUi/7U2X6Wo8Om+c6/tq0GCJz26yTTFIco2G
U4rOMUnsds8A6NHVxnd43nBdxvGUSuehnbw30IykT8lVl7sglSwzyntbIUOj3Q/bxls93Z9igSXF
LmU3YABjpPJb5mUH3NIUG2UzwZg6ZBfKL44s0NHv1l6+m+fVZjocYo+J+GolSnKPyIymkGHuRL/l
lPyuFfRU0CkiuAZqJRB1RbHcFnNG1T5UMICpk5dFe6hr82NBzO+1/nwYkWvgEWVPxE4fbN2YPYpV
XjSYxvF/1J3HkuxIlmT/pfcogRn4omfhnId78IgNJCg4Jwbg6+cgq0c6K6cnW3o5JSlPMuuxICDX
rqoe9WFzH/Fbk/gMaUfOzsIAl5lQ7UMKha5J9u1FkkRPFgySagzuRFY2B2l6Lwna5WBAhAjyjMnK
1jTsoQtDr0mitkOBCG9Q0zz8uNAjF1aDldybXusGXaRuGBptW8LXLcY7YsT+wTeMe9lG104QP80S
51Xv5Y9nsm4xYBmvZUDHu2E4l9E3Ky6ikXSUhpEKSvKyRf7sq/ZGiYY6lcVwa5OmRIt0pysELP0q
4+SrxRt4+OO/XDxUIKUmA3rIPNMVmL87KtuWI9Zj+n41rtHSeR1J6x0SQkk3iELTzg/VuEjnuwwy
Kk5ohxaBQOP4QNMSVqbWcw+x64fnTkCR7gDTO2F0Z88rTUmM+4sWmtrU+wMoJcr7Go49ja4PWNeo
tyCJQ/EP1XxnwhlPURu/Ny7TDgulPMXj/pPr7bPqMv07cCDzV3p1z6O/mvdqGlV/iA+dwMDbzD+I
6gKQK6XlK7gwiDi7VGPgM0rvyQRlbZVTd3LmHwIZnKOkyY9l3dI0paXGoaEsiXgFQtcUlsfIbY9l
EccL303QZoYHZbZEnkDT4NLNKfWA79lb1LmoVnM3MTudZZ5hkCvczF8485a0TlP2LSPDRWTxUDHO
ZhY967lzLDC5Cvu78Mz83ODLT+cKBgO9CtDt3mlCsVSFoMnNgzLcCPdncuLPwqVmNwdYg6Z87Y0O
p2IAloaE18oV5laLEFajCAkmvYQ4SCyXzgkvm52mNDCNNHKtoNS9VyMmBDvvVjoOLH9gshkHmEt5
gvcmYmF9AQ7XITuHt6BCUak63rWuY6dPej+h0li5xkCJGhbXbN2ZbBLmrSm8dhWlNcItXwtbxkd2
Rv6mtWR531hevIQy333QMrKDUBZd7NF6Gc52YJ6deXwUT2TdHibgYF7PbtMea1gTznNbigmWb3fF
SLWLNfNB+jhFSpuRYqrKp7Yxb6EMMfSEw7au8l2Z8zq0hqXyDEhYZG1CamIWRQreuB66JSWI766I
j7wHFVZO4zlkx7csdUPtqF3LVhwkEOYnTA1yXcsMQwx6Vzm2W8xsHB74YvKYoOLq0vjYvviIF96A
QdTgsWBd5tNCxKW3bLzigD8KMVPq+zhMUSOJMW0GaeB8JbytFe6xoiQhSR4KKfj6M3LmHUuFQWb3
tovRSnEU9kqDLtEIRFXoYObpL4Zm/w54lg1uiASP3y43cHpYwXynBdoZYi3QDc08DYA2FnGf302K
Ag6378trOSbJMu7jr77mClgSMKr2iNuBB5lDIaRTsEOSxteWVla+GQkeiKaHhejPc3c3IuQ1aNs4
S7RLFTX2Hok5pcqBTBcWqMb2mLgLThiFw26kfm4wxr9qOcStaSrrg0QtdOv0UkqB0WU0tWUyU5tT
8waRwsW8hUkyE+ZJlfYBA5x1HLP6K+RWWTHz4sniGekHYcuCZ6aBT7eCNpNV7xCHybjk1qketGsL
87nw6LPVBcp4o658W+8o0f720cZPCHwP3SS9XWMOt2Hgsq0ZCTh8DtrRSIRLBvctLIwv1fGkbutG
v4gehq4aGTg4Q5x5p013R+x+w8rSzNfOHD6qYFZXfDopYvQ8SlTYIxbuG1Oe+xHzL8qvIP37ebYN
eWafiL/Qpq5sD/uSdVTcLytMiU8h1T5p6oJcp64EmYW7CGzo0i+BVMrcW+lqBvuODmcUYxm75Ka9
Tvfwt+jtbQTVspnQY5iDyuEI3o/r0v6AUB5zL7riiQwTERw2JJaOwwzGxGI0jfQWkMZfNS6KwqT0
ra+P5BqRsrq62KSkK8BG4pWvaPng1Yk7p4mwm/kOJ1nDK7FHav4Hp7y+4iU2zY2D4QXsh1gHDcKo
N3U3BlO2EpZirmTDW/Ly8Uu/O/jCw+5Ww0VwGnGkhdlbdWF8daKSvaZoQMJM7YOdLU3diS5FRymh
Xrg5SELn1GftuNRFN+7UhGFcTk6wHyaSfZOpBOt3BokoVLSv2PkxzYyCG4HjK88eDQ2UcDn8yHil
6JyhXlEZi3LS1CqZCuMYhqxdCex093ZsnQTDzyLiUPtkT7Z+tlL9x8alf/AnO17DbH2zOKZcYmZX
ks2Kc0Q9Hkyr5hHVrXybHbL0a5STidrRKjggYxekdzMfoZB1t575/dnNqv5sehWx+W4f70rgp5Rr
V5iswm1YEFtF0+8OtdMC4jP9wzDyyCG04a4gp2KtEYm/bMs82UqP2dxjqbVI6ia96OWbyDvjhGJf
HWhA3Xpd2p+oiw1OdAcc48C7adAqT45obhUW932aCeaDgARaFG45DPDKYQYNcz99q12duyWr70rg
n5rZUm3n9WgESvSnViRvA1G4vfBDfW3AwsSRnQIX7INkpeNsHRwf4pfJZOQXzhEnX89IYyb75Ie9
b4gbtXodszB90M6CRtsD6L2CYyc+DcKgmJRqj57gxLlLJG8jylSaKUvesG5/QG9NT8M4spKiMqid
hLqWqRhgrEf+1qhatO8EEneQEGEKeHuPI70bXQRKv0nrTTMiwKMejgcY/cccBzWp/zjh5Dh4R8Mg
SaTJomfo4DEEl8mjM7Bswap28Q5aZLdsouRSgfs8J462CfASYu0U52L2CfuZU29lN1cTmc8a5XGc
AKKdJ9UhzLr06LfNW9vCEhmoESqQX86aJ3b2KIlhNU9KjmLFY7laOhmdwcPwblX92jEkXtaS2h7f
J23HaXDBapVyEKe8TvUnUyjrXCpxGHlxocYW1wEcpbalor0s1Ss2ao7DdPxWfX4vsol3G1QzlrT4
KRLiAFHIq8HkZENjQtHyJq2Eso4sCxY9KfJ3pZu/nW1BcqsUcwLjVH+x8ZbOy+EjbpQ3AzgsSliw
0Pnihdm4MRuEceny8SqH4GoT/IZ2SnEk07AEfOA2nKjRON7K0n6EGnRpaSwwMoErFQca61p72FNP
UeNOq77thIRwLopvFoOJxorJoqdwoTv1CWtBvkyilQnndCkji92GABbaoWwvY48XbVQh07oGV0ia
MzdgTUsbfCAC7Utv+0vTek+h55abChOySkixQNznhA0F0HcBoKuy4tqR4bXCodoTwqHRxfieLPNO
WtNbT0QvMKJfszRuqlWLsrbfwxTzhTc6jzZhFRibYCB9MuvR5xT6H3WNpoiyVS5qgS+gbT6FSbNx
B+WV4Gzu8bNNqT4no7iFU/E+Yy+0mt1Vk538uudrg1oPxbjdTzS7Fcrek7x9dcfYW9TSSfC8+I8R
SGoipou+S5pViEdwYdrjjeOMa/Un7s+9ToMw6vXKqpGUrPQnbxPo0j22lQp3OjbdVRaNJ7Oi360V
GsVlGikBQ9qsV1T76iqwfvNVIye850O36FT96KLQTLghSxMSjxijA+GXXUJCi5WRgxqDK7rq2jVn
MaiOlsbxtZgGHDFrDIm8L/wIjELFGkLDEhtyNMjRhFaBtF1IhxSoMAFdk/B5qCfSnR1B8jKbcCcQ
zFxonrUp9LmfVpEw8Cj4pTixthBjm8ScMQPug3MYsv1YmVxugkhYbt1gS1xcCyg39SNUq+VWuYb4
QHklSXA7eKTUmlq5uuRvcA9y0u5cOZs4odDonFEB97ybSPzkRqYJydtA3fAwiPB6CzjWtdssuocU
czKBKu9r4NwM3B38RVeFt7b2AIVCF6hovcBf1qacg6UFyKx4ApGSXVkl6S6NaTHUBAsV5cIW66o1
Bq6IsNNWvj9VG4AZv7XOch/ux72MKyYyyMsB4F27x1MgS32eClLBqm8w90w+xHYglGM+4xjqHq1w
xM7PVTKF1I0JW7WPuZp2U9jemCmfO24auI2o577FjJyb6Y6TXbJsqJdcBWylOBXGJXtVWAc1ntOz
qQZyV/rKZFTlLtR3EIE8/HOIE67fDa8c/5ZQfLoPmjtuFRjsLEu8PU3CfF5DRlXnQ4UGe5iMkkAI
tHcMYxjl1k6A45H8gdYvePKREoNmULJLRGnfxVngnvVuOBkxTUI/VZPsWQuSFTTYBVjenRwgH1kZ
siIOwKuDUclsCUGHhfNUaWRBXMel8N186gYcRG0fdgedDMsV8e6qtFEtS3I5qzZv7zU32raGvomy
Sa2n82CxfRmHa3jge7XRyWgU7EDXjiRC3O8to31ohunRZBe3wrj15RmYckT11DekLpTBnkOlD0ND
Y5tXWuuJNznmG+2R51mBohM8G1A0sQHr+N2jKlhlHVm3tlg4uvbrlRz22BR8dHp2DIn8RXl1jSva
Qqvpy3PGrYFjFNJY8quXGY2pfrltauLlukYOEr2s6twjxUnt2YEN7LJT3nWQOt2qDi85/u0wgk7S
+Q5DKDujo3hD0GX2H3pj00+df06SfN1IZKDQMl2W53zAU223p6HfOUl7p0HbeUrbGJR0jkwYJfzm
OJwTozbMAp43DCq4PyEr6PCsQXhXnDK2XcCXGsPRa+aq5CTZ9BJ88A4T2MMd6JSTp+n1wU2zaJ8P
LJ/Myjs7aLs+5zZOTa5+tCxOH04JHznV9T1rxI8qrNfj5FEMPlBoAzCkHVp17oP0URQ+uTxrwCxQ
GOXJTGnJHExA36hv30DPOXoiuUEv+CwTGyWMJt64riT3zazS4ajr7WIVVpzQha6GU4WjjfbObdAY
fJfCTi15urMW7bwEVq610f15aCOzuK9qdceeuHiEVnpHvyZt9f297tr+wWloIAhHGi5ZXVlHr52K
jWsEWMbSYm2PYfYsfPml194xo0b8ycKhZ7jeyF2KeaRKLPJbEbB7htO1G91Z9F+/61BWADNb2b4c
ss0QJ+n8bqY0qE7Be6vgWhp6dKBeV5ymcTxMDd8LyDPWNrI45o3kWamE4Q4LijvPsI900r+yZeh3
QWvSYJAWfPU8ziT9OPFoxRE34yiZ6TtaIMmjsHPAb8F6aBTDrxHrexoB5vJBHp74mE6CZrosIx5I
B0LmaB2YcURMyCEphI6WCgXuUlmBgp0WSq/BY4RusOMDxu9UMzno9EUuVNxbl9GsdwN0s/fJjPY2
4J+6cyZyd854GlpjBwTtC4vE8Fw68a2q7S92krRDpOlLgCy0DGSUHOJG3AYe1kfD0yhNbiHdO8N5
GBp6byfrgdM8piRJU+gQ6j+OyemklQXyVu8ZWPepH2b5R3gCr8KxEdkq4nlBPM59HB0ht6YN9bwK
TV4mfXT2MudZ663wEowXytW3gSjtO85/vOXiYsBPkMYXXja7lOKmbVvq0Obm+RhMj8JOmGE00zUb
ZAMLez2hfrCrKc9Lq2NX9eZV52pfO7njrN3WISgepae+s5J//pBzBkAb19RCOmayxj/1VWPOf7Hj
1FqlyN/Eay1InaTtWyww6z4r0gcZocOV5bGtuhGe3mNCYdU1mn9g2y6zajzZXKM7QlzhuvN93hMU
Rz96LeIvkKJoVRuMjWUCS1r4eXtOGmK7hd1uBlV/S5jNhzq6WJpPrKpqfsK8rQndsKghl2MQqVql
LGe7ul7VyHWPuTmrRoNxqGt6MvJ6GjZwXdpL0gYfFZe8C4/YMA2s2MAcOsp0l8L1n5qY0reGxEBD
YcmC7SWmto6Ho2dsVaO9gD+KYv1N9+oEMX16w9b2Rc4yVyx3jFb3Nr3VYEVhvsw6lvcqbDdN6MeL
RZv35J67Gqq25HbQpxUGL/GDSWbWBI684GfnrzH+ZL3hHI0ooC09sesNneMF2X2jv3oxTYs6oTgz
1OtTGro3jV63k9aF9jZh3cDuublKvGPbLPbufa32TmMgX+YbmtX18Nw1NrZJelcVBOyz5WTVVvVM
x7QfhLr/ZrvBbfKIZaaocmtPlLAeRBqdTR54GbnojnaEk/R0PH16itMeQkvoZmw0AF14chDrJOfN
nhPygWxAMUFAWtyOm/MAQHnRiPhLz9EFG3in3LZHPFPu0TMw4yq9vIoCW26YwYG1iR3Rk62x04aU
Q0sEAUwNkCzq5EnDjckKPP0C1f7gcQDIa3h/rZmsLEGCkTH6afCHaKv51Vdfusle8G2E8who2RT6
IrdtVMzWPTSo9szYXb8B42Ato8aw9m5yMLSdULcwumemoud7ELi6fMc6Ss0+gaFmeRd9yPC3qaYH
UdfXkB1tKeZPPueHsAEUzneSOEvuFe92g12bsuHxaUW1w6rLAm2P47LbFzimnTVTmn81YwxvQE23
kKuxyUSEHHTsAO0o5Ta3v4MQd1M4vRSEWNauDqHdEfoxMHFtNw4xgJD9SdlZJ4IN/pX3ZlYZ6EgZ
Pu42TKHt5yxwHhvIaqwS44sz0XbicHIIKdxiartWwYyyGmcYxUdRo0m0s1M+wnscTBXWbp+bXMjq
6io21CAI1NydEhd06/mhM9NmHs2Sn9FF7O5M6xVxmZGD0i+U7984xF+G+WMVV3LTFYoBbOCT6OPe
41kul4UlV6PNxFmRTuOZjC4Q0Fga3zk5Pe184sBVEuB7/FlbnR6yFGPYrhT3I8z/ZTW4HPB06/Ne
X3c6H0oyQQVhLww0K5qHqsZFDA34Q/UkAU0f7OoSPcdXgE/qEZOzNQCISL2P3gXBM4jgtZnIHama
i7aqnNdMkG70B8qHtOQLWDiez4kyH1AUvdMBRMLxF2tjg1pMSFUM+QMWpLVHBwy8MaR3F64EKAq7
Sakqn6FFY+3/FoFzrUX6iOaCuyl7r5QR4WeECNEJxm2Tw1caOrsecMNyQl9iZFml7LAA+UW/skHk
p3UZWNCKyZylntt8xiUzF7wt+LseUTu7ZVdo3lqf86yfI7EEOopzxFu8dDi5lDyP6hYA3DDhVHep
667mDelofzfZ8EBLDIdPDtVjTeW1Ehpm2+JFCR5xo0O3chCGHwyJ3cBPIwTfBZrm0MKHHXiQPL1I
OC37ccRgkT5Pcqw3Q51t2SImGyvjnJFDgVo0sof0V3GSaWV210oiBA7eUB+FhuQfP2RjfjG98FQE
mOoC6uQ5f/ebLOqfe+C3ouQrj+KejmG899hz2dTGxNOwldAKcDWX136af8sIDdli6iZXydTatpJ4
TUe3UGxuTA4zQdGSEgYJKVgb9532E3bxSQB9BVqsZPbLPXMinA/QLIfowvxx/nsO5x/EyyId6TDd
f//7vzmmTUzDZB3BulmaJMFm/u+fWMYh+aeyDCt32/vGsPYpVhI8Y7legi/ucqohUWYwK+HamwFY
jR6dVNtcc8N+hW7xPTuVl/aABVrV5sFh/sbGvpXlo+HI85Sl5YFo8BkfRLScis8iVG+8Ku+TpIeO
nRU3vW3X0FAYErEy8GbxSvezF0fYnM1/gzEWxv/NcOUTdW2pQ8WWEvD9v36iE89MN/IGd8ukPTPM
wB2WATnE0cKsgx0Ao95rXzf21pUZQbO+1DFqEKDXCgtmQM+1XVvnoGt2KEUonjMI2eMJZrAH40CX
34ocecTwUc5hsrFilCt7Kj/xVaRlAXiFrVXsHtqAhG3NPl8kNPhEQ3E0CvuQttw0dfWQllg+hplG
Qh/wrTfSNxA6r1qq7pSmzZcR6xOUQLIQ/vPEH7lAqD1GEdGQUWHYS8Jq5/kaOQ+h6i1+aau6Y9o4
mMVW6sAVO8O676eEvzw0DprhYcwu5ycMDwwcsEcciOQ5tRjdo+X/HY0d094Jpi51mF5ArUWMnO9G
z3/cOKUFiBFs0cEY3ReCC/CGNkHdFXsT8i1Im1Wt2fvMsYeFE+NfaNL2IW2NPUZPh8UnuRVQWrYR
vjR2e5ni5Bdwzm9exV+lToIw5vY1skYjSzru9QChotK2sMjgU9hciTJO71Jv3DR2/N6WswxLhqqa
NU/VDzsETW+Bms7+Q8onRwAESB9NbwU7jixND7Cr0ggpDP1NRfoLfDwclKxCeK7pX0NTlWs3s5lu
pHkIdf5Gg884Fpu/v+v+gFn/5a7zTN2D18+eyUBN/NeLMcsbkwvShL3r0i8yMVeULDnhhOhsSXC5
E/azIWVk30VT+1tCqsTCeKW7+LJJRFZnd+i+JyeTq9phizxnQH1He+cIRK45/W1E3cyFpy9kr0Gg
2AQ3vGhn13g3ZEyfdQgSKCP4iorMn1CQkdVm5MGQ8lM0FOW6Ma5bLT0Soph2eo1CQV57DkkVz3Yc
8Jfzchgs/9UZukd/jqKUIISXSES8JqBsgmrh06ibgz7D1fwSj7hTZPMXdu9ZwLVN9q2Sz9TNYA6N
tgCYwmD6919h67+43T1LWJ5JVbkFZnhGb//puRblvQ9Ksfa2dfMa9tGLKA+p1h5HG7EtDln9CGH3
mFzSPWxD0Lo06GlJgNgvRp3h0XxTDYdgp8+xPyartu9B74XBl2ex1Ok0FM4ihuFQls9oeqzRhp0T
9V9BxB2aflgNDFERnI2aivWsOZRN+5JnXLmecF5cqXbK5gtDMJiIGFgAS/dxt6SnP96dDP0ERpx0
xRZlz0f7lZaY3ar4PcqZjtyIgj+4RX//xZpLJ/6KRQaVY7s8GMGFEhf/1y9WIEPNFnbmbQdZvI9G
/CWwFQKqfX4fmnmkQDSGDZ6+j8r/dc0BGRskMLDZtU8jwEq3+pe//4Cc/4LTTNen1OeHtdA98ZcP
qIy5Odj5eFsHIxjiTfThpg9pAjHKVKtKqUOua29TD8BzCt197h+6sn6gToIxS2Liwz/P6Z7bYzSM
LyCnMg7ZApTkZTq5TgZuARSu9ygrD+YM5TQlVFPftV4N6B26BrUfdP938hNHinEs7V8ytzjQn0bO
jvfdqms8wSUPE2rMHmXhg8qpCPXPAbpUnmFgqJUHUHHRS9ohzkN7rwKnvk2Nf1YZAE9bQyBXRr3U
vnOXcBbE2ZepGoIzPkFdzMbvIGW0ybyVYaTbjNbt+UFnVFxvvRm9BQNnP0fQcBCOvJT4zkCfe1el
9RCW0+vffx/Mv9LxHR1ty8J3CKYWXqTxl7IFfJkTBHieU1R996tsLOmmAG87sB5rneRUJvdmld6i
KPqCALsf9fwz9pnoU0oYTBVXy2HGKyN6UKg+grDSOAXEEGCjkQucx3HUgYfGuWAoF5u7a9GJZ45z
k8HaGDmJ9ONTbzNOU3nxlaWkP7WquA2sCFZwVdf439ylHVENNt+cMJv4QpTuP58j/1G0ev3nM5k2
GPon/lwO8+f//F+PRcY/f+2T+Zdfco6+eE4Wv+3f/qr/j6ppCFdQIz4/CP7f7TRn+Dz1R/bnZpr/
/G3/UU5j/MM0HAvhzOAxbEsePFCq2n//N0/+gzHMNUzHcVxD6vO49n9KYE1+D4R0/mfolqAM4j9L
YMU/PNpsLE+HN8Xvte3/UTmNMP6CoXfZ7tL9YFByYtp8iPIvbwnoBFrBJrXHpG48l7b+jAV02HuT
2isTspLdUcjqCFGssvuWghrQPtEBkxQOel97BCZNmHVap2HLQ3nojz5azILtwR6o4zsIrXzdjeHL
lMi3qrGcXeZh3BhmmYTQe2KPd9XgtATWpnNsdtkKaMJV0zO8z61HbKmJ5Ib8goFmhcknVmTY/HzQ
90H3Ffv1KbM04FYRh/sA450ilQAnPCktPmi2R/wmEEBR9F7ZDssXIMDKsM9ZGt5kgoOoDVHBDP3L
xnAi6+itxFwFtpKQR9RgvdMhTw2N28IdIq2dATUjXgBaFGKMtg3VsODxeBpMHkr+8DqxbkGCxO6s
Ru7BWkfr1TPypny1152Wf5lTSn7R9dVuctzPyhpOiYcUDTmHPB2jI8zxcqOkyrEIG3d26v84IuRZ
gn4xPiajtGBGeJS/W09xS1Q7lK1Y2g6mFgChLGkA5YPnkyyU+8T4FjofDRLuoqrkOy8nhPuGSd/B
eM0jwyaNuMjQrKiF43yNvA14pHrqwG1lmvPM6yhcgSD/FsTgMHaAirDHgF88XJocN6UACmlWGikA
443Q5ovH2g0sxQwW5IDjq7PhZEfl2PehW+OmbW7Cp/A0bjf2h46FhLWVsR2Z+auC4F1La9hW2fLU
FaNY9lN2ROC7+UMPt7B+CMeMB2HXvkw6ayAzpYK7GWc+xaKfalZZefUVKA++pongU+Nl1UcoOZ5J
LSyvuqBDCMVC1NrlDVDjdxkBfRvYxy9oA3wBbLKCUUU33hSDhuIBC5h/PWitfutr/S6wIhhrg4XR
Dq271dt0NdYlQSsGnCoe7lwPp0uEIJ6myFWcQ0j/TWaxGqlrg82YR0hv3klABFiUBpkXCeoihLvu
WOY9Vuwv0qfa1ojlBRMW5mW/PsbcNhE7722MKcR1mouoc48CAigGoKVRZ7UnI8Rd6If1b25U5Sqy
QH+piN7x4ZLnjVwHxUOmgs3YN7eUNwgZEMdrX71GgnOkitZxFBcQ5iTLpppxKrDnVLfAgCoPoZgh
T94SrOTMAQZNCtlzSKoWvYae8QwrUBqymYuvjfuq9dNK1vnOENFrFBHsrVH9NjTI4BrgzST6mLpN
DwlCK0qM9eNKmTl7WMrnlV9+dHlx9r3QXTgyfaqc4FIkXBqVYE1bQN2KazT9fmgcOlCYyC2fLsWc
jD/rqUXhBnvWI4fEH57G7Dcak29l+p/pVN5RX/eDoeuhs/oH5IB+kTu0QrqEmmaq/aLT+13CdIyl
aqJaMa+WZg/GNXgwTFPtkeJZhJjxAGQCBEk43MjasjrxowOEtTnZEaxI9yxCbYo3sGFWSJ0UfxYR
cHtWQQlgJPVbtX6+jiZFDIyqEQzs3a535Q46VX1faDB+Un0XUh6/ivxq2E3mD8dKdqaAQiD+X7S6
P+kkkPE8w67twgoWDMaDyovfysD65a2/nqqzqvPyc9pMLZKJB/LbKcxNKKhByo5aCDUPduVTZ/GV
1wuAFF6YGdsYmw6Vk0+xGd/bxEXXvVadxwpBKAGZ2yGlyvFZtebHlLzNaIzRqFNY7xxy0X4tMd3P
d93Es52tDSiLUcKB9XIsEACT37Wqv8+cVCcsVsULE/eS6igHBaIrusyGxElBTUE5LozGKl+2o78v
8gjUNQZNzp45QKhDTxd0Arbe5bhvOrpYShCsODNIJ6tfNQXrNpVi6xfldJUwCdlmojKKGkC8j1PC
wS8wtglmzJkt1g3x2lZ1t7Id/xsydrcaQmLYgfkYOLyjtKZj0qW+Qys9WgEifEth+I754CMU3QUT
arhl6Tcv0JNtxZa/VHa6Z1F+8djA47FmSRBbNEBLvk0jxSJLj4EU9WXfsplk5Z42G1mUjygzG6fy
b+nk8lDyqns7EpKtXPVqTmpFfOdHqT7ZunZ/oWj6g2RKRZk0CN4ZxJM3A20NXfXojaral7Z2V3TJ
zQrD375jaHbDgxq9biVcFrWVCfRR1wjPmDhuj7NuR+eEsyF41S6csl+MsWnN4tKLMzp7sLX5El4G
6752mtwVl/gP1TASJw3LeERrDButvUzq4OYWCgdRJ3HGpM7WBefPgL5xIkWGMX9GdOQsQi6IpQDp
PxIaFpZk2+J5kssWcutEGM9SaciOUjc32CUwl0nLuKT5Pi0m656keXNOhftcetZV71PxQCqdOb7q
p01Pp9mBiYhUaVJ9mnpNXMABfum5YM5Te52RH1yEIefKEpO2a/a8wW1Fk7k2ZYcAGjMPe6EOg40X
I9b0bWnQjFRLEwsvUdslGvFwhsVqjkreayBzl3ro3xnuRL8c/nRz6YLAyrTpGoMVoC32sTLHL8Mf
sYnMBRTGkF/sBCF/qK1sE4ZhtB5oYA5+RY9pz+Xk0uSEa8u+5Nei3pR4X3fEgOL1qG5276RfqARy
UVlyM6mkIx+buqQu/J4xQaSnahb2/vi3eJLRvuWBiu6+78AavBCMrDd60YqNrBjN8rZ6dPsUtz0A
6J2jeCN6DXtYEhMEgkuY9KQs2N/E6uKxwj/VNXb6kl0MqBJt2BddePSLaDhUhB6tivUsB8V9i1l8
xcsjJcGbUYSkaPvConSx/Es3NgBTgsFbu5WUVLNnAK/U+Ma1BvK+MZynVhsfowYGvJB1v9OYEjBZ
deinr5PTRWen1WGxuVl0SK6DLVGWPCjE2STbE1LwzR67epcnfv6Qm+yszGoANRhysMll91jh+9l2
pIZXRpJCsfONTWOSPkYyInTTVdHNkPsa7eX4xw9WYxq7PsOyFLcOpzCrMFaSx0tdjcdK1A7szEVY
N7c659DrNWO3ql5UX9Tbka6j8NkuWLVNyqkWXdk88rsHlqNnFRurzA3wW8r6gGRp7oCFYrAd2KT1
lrrQ1gUXeIqYbNgEgcx/NChw3mZZ/mOZFotvE4qX5TfQHzSoEdQubql++kWjc7FFcWmWFc0E3Csb
mpE+9OkHZKG1LU3tvU848rosAmnqHQjeNLlJFb1c2ql8DaO03RtzLs+2HyMRP9Lbu415FpIZy7dJ
Sj2wRjcab0O2X6QoMMQ4n03k4I03SHNgzupOnet0aJU4SItIw1T2a3fBuc8kDly2WL1hv1cA/wyM
OG1TxGtXRL9AHzBRwgaQhN2XRpV0aynGk+V1Rxb0V4WhGHiDHa4LOp/U0GxbSbxX482bYXb2Io/X
Qhs9V7qPnkaoSk4oyd3MijSZwCFsQhH3Mvyg5tYNC1iS/HrBgbr32GlSiQafNf3l0MK0bwJiEtMO
b/rNT3LCJ8OpwF2rUxe9aIV6KovhGRvv2R/jbmfRiWGAQM+ECE8EonfSxTGdCp3UGwFlXM7g3jgD
gYOY3JNSF6P0+2OG+Qln1S7pxGMTecRtnKFfgPRBGoTwapnftZg2rDl3OlFiC5lhqf43e+exZLlx
dttXUWgOBhIJkxhocI835X3VBFGmCx5IePP0d6HJq9ui9P8KzTUQgyLZZc7ByfzM3ms3dD0uwcSe
l1+02Ce85Ap78nEYSFa3dHrfW0SJOMnNxDer/eg1ABmG558Lsq2ew7F5qzihVtY5DsCS2diGNibL
piyYznkF6EDO6ROCh308F2+V9i4ZW+yAU73ZztIVjPUDBmA2enV0ILP40zW6fi0L47FCwev20dmu
YwaoafrEaftQC+oslKHcGbl8xrpGard3Y2oSKhKPmfpc4Ekx7isTm5OHMDJwEJlltTa3ubwZJHk9
QLzvlCpe6nZEuJifC9s8tE0+71l4XPSmC78jQF1OJU5rHAOUT4hr9/uHqWme3dT6xEL5owVcNse+
syJ9S4Cvx2WnjGCT5pN/7BhH4x7LSdeKNqVXnIxywOLeEsOQsJ3UuusP8+A+xnTy7BkCyCySuLaR
ZdOGIuiBkAdWSRWwN51/Fnm5D03wYHNHqAwG9yqaWNMNM41dXHBwNYeqnm/mUKwT6T70Ntqu1ngd
BeQXRscb0Uc5rID+qEseWGETtR3Dzu3m9GtOkVVCRDpToT+knJzQ9sC9kT17hTN6PU3WSxk+kkad
NNNjSUoLej7vBifmzSCwbTjOZyTKH7bNewhybD/mFIjREtdl1yc/xPPj5CkyDl1eGswwcT54B3NZ
tyDWpJArDYTETW31G59r34HSu+LB5giHFeZnzSvAZ7bsWQo/uG+XFjePdpVldms84h8KbNfKBPto
GReoDU+keu3omYtFwLYTHAZ9iRvWuu3t5Kg69hlZkXw24dIUyPmlB2QGuW1hNQSIL0FMldDaQk+e
+RxSIIv609MI2fo+3HpNDVaKcLigfHGogXAXXQgth3VSDjeT5ZWXthkcfWxvTF6xN808GGXg4ubH
egdLbHoQEXWUM1qsOVmuxdepZuvCwp1Xkv4/S3o+LKm6sKFWXoKnvE+yzF3ZtuZEM8sDB2NztnDU
Qr7F5RS0Z7q241zw8rKKRwKhip309HWdkU/uRMzn3epojEsRm8Dx8BCHViq4FnAYtmzyXcm7lU3A
ZIA+fCA7yhC4JrwjE0v5aJJHYb30GTqlJIqPYWi9V5wYPshz/CEwKFW3E1MR7r2KotJBXuLzs3ZV
8phHExDApxxt4i4QdbuLcu+K6eNr2oxXrqounLD7YdXWbVxP9jbELyVjKa8AJG0HaGV7ItroLLJk
H4X4D+NacFo1D1xQ1FPskgPuQAsrHugI9yri90gGiPTpAAAW/cjOsIJ27aviCyTKY08+e442qlEs
u9yo15vLJSgm8cRZh16zqazgw0ULQh9ILpDu5yMROuR3dOOWm+OHSryjj7AFWDCyYtcuyf5KWk7b
hm3JFL4gxWKG7c4bbdbvPBzRjIcBWSsmHZWbdGzo/skM8pP8R+n5l4shYTf4rCkAggXmBSQntQb5
aG4myAJA9THQyIgAJfxAAOGv26r4YjgT8tDRa5W+eImMZJsj5gfThhSkoZF0q7eO+Rg072GHtJuW
IY+eoh4bdRlNA2BAeUxaOsPAN1lR1QaaVGAA0hteQzVdz256ucxct1X6nbG3HXHrcGGDNcnZsQFN
st5YFKTrgh5gY1nWbZa4bIa6lmrciCD3Bx991eXbFC52X8sDy7/0v/Nb9OtxOz1M+sff/vr+lYMQ
jhu21Z/tr4NYC64uI9X/eXh70311n9GPup7+xR/7fXirmNFyYtqmbToWJrNlevr79NZzCAmXpucw
2XWs3//NH9Nb4f5GpijqXNx8hH/TYPx9eivM35Sl2MkxcLU8R/riP5ne/lMIsys9xdTWY1Ft8rfL
CumXBZ+jiSzrdMceQDmvAYbHRuH8DIGY0cX3C98QrgKuvwtInZ+/vFJ/7AT+UnT5TRkXbfO3vy7b
p3/Y3v7pW/9pamwlC0jVbNDe2ylcigiVM0CAg06Dj4F5zu+PMPuD8Ef5L76bXL7cr9/Os0xi7MgQ
d0zXti1rGWL/8ptCy00Q0xTTrjdyMgQ13kIRymum2q+xF17WBNStRmUhjWn0CxGlyd6EIWDIElp3
1mG+xHBRNkayTrXpbHq3exGdeI2Nlyq6tufwKZ7jS47jqfUunWRcyw6fLBMPOKFPbJgu5GzcVEOL
pAEqYZmcBVuy7f/+grLY+6ff0feFWvLmeaB46pZ3+5ff0UIX6rl9BS5z2s42EU4phTj+hrS7sTt0
+2WLPSicw8dK4OAz2tlZD3oCO0HJLyL94rZOfRxAJmYGQ8WS7GA7cNDNV1Dchu4jg5LN6ULn+hbw
R6P+NI1onZSVfBg2oWDS3qN+/nAllpQiCR5wpCwgyeMQAlO38gG9meL+Cx0yIk3lnfKo6I+FHYJp
nqoj/zg/hIvfeCwVkb8qe2i4etegX5BzfJdcjVPPVDAJYROSLkn3HHhESKlpbzvweeAeGjCFmEIt
8swtlIoN62u0xT7oG/sU3AgoFo7odjYk2wQ9cglg1WkOdvXVCID6GD+McfXWAxY7i7A5lDj6Vjas
1oM/Q41hbH5CDdUchU6Pcb4QnLnUrMgt9g3rXXzTvEpjIZ/sWsg9wsrjQK97Tb9/29j9UzJ12LKd
6G6KCoAZqfiy+lldIfZlh53SvAIYvcc+sbfxyvKpgBTLbJ++BaVjSJIrL6GLh1ZjxmP8GHUoW+sf
OXquTdqiD5xqj4W3j91tdASwo0fTA/2Bejlcs3nYoxfyT70CVNbqkYBQhXCWfcZ4FbsEvJo+a5MS
yqFLZaEit8L9GLdk8oL7MW0w9B1cl7CIy2ubabSJzxRRQMYctU6OiC/fxjTw4fyE6DV9K7/UrX3b
1U65JWilO/jplddXwZGbzY3J18nB020HNo6bXljTmSnAvamaZud0NBWOQ/Ms+lSjH0Jz2vFjmuR3
2T2vWYlqYqNwBbAnyY1dHCdfakTzkScIMc3JaNeN81KVDMytSvSrk+2KW8AA140VAcln9T5FpzIK
9pnMdzGTsKilCQ/zTTsIwEzZTi4FN6jGfZ49ikbhUU6C+DDkAWTKvKnwIJJM0ZUPXsaz/r9/cn/q
w349nJRj2qzkJDoLDyLUsuH79YPrh8AUdTuJbZL6F1YRtqeRVGHoUcvf/v4XUFEg+Lo3z4RBUPTQ
H7DdXMH71ft+XM6mFICUHN/i2BovhtGxti6a3aMXg/UL7VRtM3q6k1YAGNicnHnB5EF5KGvRV859
gBUWivxak3V45sl8R4PtXGZWdqGTp9h6FY2D4JkBxDpy1VcZdNj7UocgFY9+pKnIjK2HolpFQ5xB
tPAILy6D30Pm/7tE/jdFCNtgLnrp/fJIbd7b97/8XsFcvedUMJfvRay7+tci5P//sT+WyDYlBepE
FrTcf44UlBR/3yL7vuv5juvYtLjK4+n7f1tk5zfXX1bYwhaWdNjt/r0OseRvSromqGrJV6Qa+Y+2
yOyM//HuUqZLIeR4lD0+VY36Kfb65e5yqqbQhpn6h05xZ4FiVuvEjq3VANcUh3Gz6Zj+rAp0Roi2
3X3vjC3z2ESyqbU3MqARS+qt50LyFQ1QYfDHm3C2nXXNCA4kMY6nTApFkMtzYGhQvx0eLA7AyDCg
6AgielgxraYpGbbNEkNe2SkpqEg9N7IH2zJn9qaYkaaHA2Q7eDmnyP4aIRVte3jqu+TFn7Vxwvps
nGShLkqme4dAZje17hVTpqcm6e6SeHZQqIGVzeftPIB7Sjoz2aBUxIbLeGYOAr1hWX2MkUXe9Zxi
ezMLYVvZpFwnWXOTvM6SBIVZhWqlG/UetDHwjNJ8lG1zXcTvXhEZ13mKJUkDfGkEyFSrbMS9Uz2I
Qlw6Or7lIMUzENcXMzkHkcadPOGT3FCmrpH9EVzYB9kG6O13Cnp17YK42wD7Yn3RgevPO4FreMpD
Fk+RuVAF7po6irG3m0+uYbMykm34ItHj4f0MuujGmqp875cD2dQ5YrrMTY8ugZyHSsIDGKzXhSl7
43QMKirNSnEa690Qk1zbqU7tI8jDuwVTslxQ3m6+yHtaxhbXInhY74yX0zP8Bx8s00qG4LTnqXyI
DA85mtc4TPKWCpaI2ijHN9XrGgN3VL/mPu5Wq8THHms5wXd2fDTYqGRcBckzGI0daSztxoGpSl3j
K6AqkpWpUN4OLu9zFi4uSFaeNwaqPHqzlBzYCOIISSyfKQRY0nvK4MJPlUA/zbiw9iKXCaBmKoFJ
sS0lPIFW3wtuts3UQPdCVNUcYoo1oqWKG39xIRnSuh/HvjyU6RiuhkfWntaZFoFpZxddR4mPc4t8
6Ahiy4qhLYb6GN9hQDuNHo473DmFS36VzhbV0CCXhW62ETmpTvCW9jHullXDitPxSOhLUnyBSUkm
uNvsnVDxxVqv2zLqpxrXxsDPAB1ucLtz5xBEpG24J/Tw65liaotDWmI4One+Sm9y3/5Qw/RkiJb4
qECXe941lji8KjxjXEI+SwAgCEl67XTPWYKDTg3d9VwXFMsIDhaI/wqK9hauLQD8Nj056bKXJlgm
BIZ+bqDQrLPl/wJP6Ng62K+e4WXbcgrEsTGvYaIv9w+rND2xSfEH5ylodtDGCY2IfBKnEiIRlFN2
q5pfcZtmJlPnoCeQLcauhQ8wXGfRyEZYKfZ6Fp42sLQw+NTBybMN5mj4EaWRnof2orL6c9YR+2W1
+KSCB2GTulIjpIjmFp+rd0bRTJTCLST/cM2Cjsmfpho2yQwdO5kAJhufAnT5WIcu3NG9KnX7nBHE
kDBBPSZ5caHS8sFMPUZKvkGKZxHtTPGjsp0NhHvkGnWOBAFxz5EkOkBObBpC17kDHogUf76O/WQ6
FX3bbFJF9ooogrOGeLPxEY7f+6zZWsf/DAKAdQPF9nUSNnoNjRHzrp94Tz4EKRWFl/mSQ+iagurN
6SeUNKXcwQ9tDsr0+lMUTP3JsSYctqDqulgumNhpY0L2OFvRYJztjuwakZvuoSyi/BGcD/PRAXgi
yoaO1ymNL8qkfTe82Ns5Gbtoim0P11tEWhSv8ozVPoi3ddrC7skz65S5lnWybCxPINKbq3Juck4b
m6dqG9XFiWOIUaJy1iXD9lrxyKU1Ag9WKAdCagTY9nvBp9FNksuqih7TDDq2as5RR8SIkc/nmuwv
DMzUkuSf+AjtmNLidAWNT0mNYC4VFKTFO5Mc2MWxr/Z+rV4rY2yPsW0QNy4AFFTVOEF8r9BRdMH3
ZJqnOrdweiZ4aKE9rRBqZp9gcQ6aMzyQFmZZJ0z5luoTFQtI8NHEAZqyndDuD40EfhVlBn4ll7fV
rAHou0OwHWjhQX3aSBaxYbKB0dA1dPA86dg71hnDtXKQwTNJTEzCho3RhPLS1W8iT4PLesJxa40w
x4a4+Ewis/xWCSE4/ddk9d6dzxGwnQVBfv3IyZHUhKQS35HtyR/O9k6Wga5S5aOXtGJrafK0agu3
ftNSABooLDZ1mJ/RV/JKST7NZsLdYs+VvAfpsQ6YCDIa7clWay1umTCodkog67cHFZwNbBubtCZP
qotqZqK5eIDEv2yclrj2tjsZ2gaT0gNTMvWQMNgzcU4rvM+k65LfLY45KMlV56X+upndm6xRdHhh
feB+hmxG/BzwHWtVe0g5LC9kXO92r3np/cge6aR5hlBqWdL9GjID/lU7ryOl8lPhka+Jmx3m4DYi
tW8RL0BcCS4Ra78laJVNWIZpD1rQd0ksijBpFXg+XDcRzD7taGuZxkfEG1SNfBYib7hIl0VKFIub
sXEl+8Sb0hx3pjogMeMsDK9rI+IRzLJtD3nLrDJou8bz8hY7soYBxPum7YdCc9F6EaQ6SZaG1QG6
B58uG5jH8eWs82PbXjg9AZaVg86rnEEcOQKoSfWeAX6Cm7Uz4vLLqJ3bhdnruHxWdFwzLdXitSWF
hdDkrTEaqE5NsHZyXCy+C+kmbPpx7aix2GGwuyJcHJZ1AM4yNaIfJmTXsWle6hrIJhuS1Uyrw/HT
4+QdG3hVjGUueuqflWLWs/PBTOia5f3YvnCpf7ZhhTMN/io5jNkVdIl8B7+e2znpuLqT5oJU5D1W
wO/CkV8ZKqukt5qNRTJ3GGFFw9Md1XAuJSQTlYTnEAQherILwapjV1NqoH9S6DdssNGJcWkD513r
n6Z6AMd5cWuH1pZps3kZee01ug+coXA7M7N/D0wQZ16zuBoncghNRmNdHx2y5aLNi/qSFnNYV8C0
O/PGTRAdJyV5aBUUStlHN3N5xqSEcMV276yMQC4/wuQf8lo6CZc5T+tnkCKzbkaPrx12my4rNdUn
AwzX8o6y8qDg1t6udPqPGCaQzGA+8V5t0t7e6Vk/9ItED99Dv1Xq0siNE27vban7DzcjjJuoBrgB
hOvoq1yxuWMyFrMdhmmZjgdbV0+FNimh+Qq4dNjrF7DsmQOZWERunEqfO8EnVQiqQzGyF2udm7kH
omMiOlu5JFojUCgXpUK9aBa8RXa9qBiS8JtyT1QezsJF5eAseodZZld54/DfWhR+bjx8tjpi2Uyh
saglPLi5PGr5iX8NRjJR10lH5kxopdadFsdiUV34i/6iogralIsmQy/qjDYu9s4YDCcI5iMLLDQc
8aLm8BZdh7koPEKkHtmi+ZiG2t0OYervIASHpOKsZmuuPpB6AvlGMxIu6pFx0ZGwBBL3JdISOF9P
xaI1Ib/TuUOY7WepfZXMYXMdCw/lVDZ9E7+OdEeqEJVXd27JXmGZZGzAqH1Uc38WgqKglwYI+mji
Qzt4q6589gmwPTnu1kPAjVShMkFF+HckBi2CBgLg/Lh6oWgG+uE193YAkqaLnEMpsuA6nXp7U7fX
nkCGVYzqlnp0b/7cRiR5vbJIKfKn5mIQ0GyXwQm+4+E0CyAnKmH0afElijz/0dlGu5vyrbZamC8+
qNqfdXE6vptdu2JaPGwrn6hnJUucrFX8xU9xXUPDdkj+wpQ/gFlRTAu62b9O4+6rteutIeQtIVEQ
YZ2AAB5aiDHrkg60BOi9ykHg68HMybl19kAvVqZKHDhpFXRZC6uAKEvCCmH7rithP0/0Jj1BT27k
7Y1UVRs3Dd5daAh1ix8yauLnMYyDK1b4BBxWKEvA3sD+vRRQ2kg4ksFaZZg94aNTRhY9+tWBbHls
+ty5qf3ObOJY2/Vt7MevVR9fI2+G+JBBGJD5hT0qqAJhd0HY0inOSBwYczQeZscmpywk4CpCtdR8
nMPpy+grFqSBdS+jAZM3US7g1yEZVdY7/3vOa72fWu4T2isODBnfFXrkfNha9BeQugqsz7A4vZTQ
ph4QSxLkh59TgP/OTP79zMQUrsuM/3/e3fyfuiveP6P37C839fvXjyb60/Tkjy/wx/TE+22ZqSOZ
l5YDem5R2v8xPRFscRi1I6zC0/kPwxP/Ny4A4BuOLVAm+B4jnKbs2uhvf7Xc31zbl47y+KtabCH/
yRIH9cE/DE9A5zCAgQ4iXZ8Jh+lafxr8k57RMaYZOopBmzypyswqnuFkTDCSGly4xGAMqwjDSbky
3GE8gUdVxBJBULzo+IVBeAJt2NmDaFDce/VNxxz0qeZi6CHPwK5oUpNhtB87tK3GRFT6usk8iyDR
TgPjDYIlT8uJI/GSdhIdoY7kYJ2gvDBRAIzWEva0oCQAKcSIRUpnRrAeysS/QrHWAqMFUrgH1w2T
LZ6My0IFwX0py4EqckobFM5VdYPimwl3H7nJTSRc9GIwrCgpmQR/pX5lweweWobRcQt1sh0MBAeJ
y08ZYQBKkpgtf9x12RrKY/Nala55E9uKYg3pc/04jeHwI/VgmEDJHPIvxj8cI4NMgusxN+Qrl3X0
nsfY3osOWliOuAQO2uQsvG6aIx9Umw8fXML02zUwIr8ZuXYcnlA9m02f1UwwRGhPtyPro2c/8+yn
wq7666qJwUwNVkCSJS/YMfZDtFwp/lRM+GV7b9cGm2LB9P/oouZaIy8AbOBV7WtvifgBaIL1NAdJ
8FSRpAmauy1QYqfu0D/kXiwOA33njRcJ0MZoIYmlwIVwVnqMXhPFJGSXty5D/YR6Towd8loiFLo7
nRn2pU4JnnGkKY7RaKkbhw0L3XnVe2hipqx2sH7ysyPfzM3vKDbLeVuFChW9bRv2XREFdrbvOPUQ
q6QGMlgfPh9EB9gNaeXPNzoBBg7iqei46TUFTMGt8VyLMbtwlJOTraTd+LVm2q+QqCZhvJEFs3OG
aAhrVxmsLbkRQ0gyVDEjMyAQLkCYIjC/38sZxi7ew3IkPQ6cIRdUM+rT7A5ZeyVjxlc4ArRZolDu
bBZdtjbNLTgeoH2R8ogASLwxQNprSDP7zkLWxceqaRzzGgLsoNNtNbOV3yWZF6kHo5uS+ykGZzjC
M1wbMfb3esSOMmrXoyEM8vdoHpH5yHRsPnIv6sV16KkQWa1AKmB3JNuCQqkovkv5LXzurG4gvKIB
Froul0bB0Cgv6grxb9A1ZJIHdrdv4opC1gntleuF8Y50INwIoTMinsHv629QeU4IhkmvXA2jT/Fh
uUl9xnisfqQwIqk5w+Yu5Q2nhCYdmCewO/bJLI7kg2ARyKU2jmnn1Rs7rdXZyDXEpiyOt30N+kuG
ZOXNOPYvlV0isurz6qIOebpnnCWfbeBC/LWL/DlunQKUspmgNPebO6dvwusS58pWKxU+ECdavEdB
TdIeOUTvw+CUL1GdXZdyxOYAf2Y4OfkiwFCZf1FWocttifokyjy5C6egg2IPFL4pmjdoH8AQo9ys
3uoonDd53/RfplNPhG3VwAgCCqASsx8KpKSBdU+QxK40PB5UacrrKjYCdCJS7T0cSAwMZ9PYhFOi
3mJP1t/Y4pKvDsPNd43EaNi09YS9OVE6e+mNDvgSWIljabr6I0b7vIvbKIT9lxfPQ233RCZIj1is
tP8GrTdwKo/EuiL/vTV88klD+GOERJA+XUxOpTC0spkJQU7gmQKGGuQmh2TflCRgBzWCJrsIN2TM
wDxzZWo88g2x++eeuALw3m4bwkcQ6yP/qkZrPJqdqhAwI3KNxOBvW2HHwO9lcOpnHCtlbbJQUlHy
1XfJtDOdxECBTLj8VTBZ9iZjrHSwvdJ5BZhpPlZk295qdG0mZ3w1cAh78akK5vloGnZ6ASxsYcBa
pBiqrLjPlKP+PXGAS/KXvf0/XW3yT8QBc866VGald/S6EFVx0Yb+ibo0vELzCA0eLKODQzRfWmYQ
euOjH0mAxVmWg3oMmGYbvN1twH9S4HhdF0NikLWZe+3JYd5VIFpMs1uYm761h1WZemudkbNKdl68
S2cbvTOlMoMBz7wkQSRctZEhAJja2C55WcI3NEMUuyAtyHUzdH6LsnZ6Iidl3jd6LK8GORA5Hzs+
2KCsLs8OkqIbHKLmWeaJe68iGg5ASRMBDbBJ4bQUZExbNPSRI42PTPcd054pwyJshTGb+aHB2486
e86teqvSqvUAHBtVBZ0ImBhRnWFBpHXUl5qJNu5csaFkTa87zqnwEnLVvERFaLf40lCMPGLgW7Oe
WlLKI2N6o78E/DLOZUdu7FQuAKPRJPM5MsPmmMJ8bMpVRKaCt4m91kkPEVxHay3jgk5wqCrFGT2T
PMI8zsT/NQJZgWJ2NFvD4HdIcmcrqC8+bAqHnWlJwKwJ63mvdkAzdtjfwEjxkuhlhGgaRXebF2Z5
tt3K/PDcJAZlN6eXQ29Pe9/OvYfBDfRZV6LaNxZebwbD+Pld4DAs2tGmsW76MhqDHIkp0kdD2T4E
ODM92zOXyNgvs3ujvgoM0pZ404O1cMSwq0rxDa7RekZ2O50NwM+X9c+LCn0+ZcRye+XLPabtzOr2
XMqRwgwtYECj6nZIUVtuQW5oGJ7+bIlv/fOezKqQfUT28/40hzQkhIdGpAGWI0DoTZ13dGp/NNa/
1LL/Qu+CtuhPHxxfCLZozMLYzoHq+GlX/2WhVpZ1BY3RjI7AVoHzBmLIQXfGZAY0UEUfh7K1txrd
cLpJhxK1oReKlwJZ8kNRGdO2jjLxJcg/SNakX/VcLShmCIFbYAZYrwPCecRAthJ2NWR5gzkArIu8
QNHcdHEOlElhP2S1o4br0c54lsp0Hp6Ye6V3GP5qTZE4JGV4oeNZXc6k/dy0lYOEgVO4ZngoZbsW
kV+PO3hVhlxDWOGOw5XiA57xMYEz+pgOSdbGJEkmTD218eXgcIZRQ1M9SxAWDjliJ3/C3a4s9JWc
IeE69IP2idliKFa2OVsnEgcSJMr4TIKeD3Ih8MmX9qz5OPrzdFBubWAU6AXOUNYZBVNcK5yldxmC
yDsQnJaBASlmcrYayz7Cx6sQCmcGQQua/Z8RWcEZ3KS8oa+NTy2fq1U1sKgiCgD5gnZWoVcRHNB1
iIYhRTgXMR3jDWEd7mNhaLnpJYLIKvTizVAOZA6aU8tQ0Z1gN6FG5cO8lME6lzDV+O5zTD2eKh80
XJ71bzLkC8IScaNNS5TwXWdn6iHnI3YwzIDXz0bhMYnJIuoX2/ypqlVw0SSTC9CtdW96Txrvg1W5
T1FWFlfDQCwo9Mnpljiv+ptOA8eTnbEGtRikfdmocWHgFvDhi69ssvVLZrtMloCU+DafV+h8zKt6
C96jaDia2iC353uwxHF/NS1H2SAsnHCm2edv2ukEeWMdEQagfBUTPhlrQgujueDbecvRaozh/M6H
NfbYAVQy2EF+IvxkItE+Q4yznOXucqzbP094/fOwNwRa3CYz0jt0ClwEPGBcCv7PCyL9eVmonxdH
VU7jIw4ErhNteRBOwct2FSubKbzKl7sHewPXUGqr4LbQ9fxim8L+wctMuk/StNZqksy7pSagBjsI
mIsyt5wbhgdBdRwVRMDt0OGCcp0kvZxDBkpR4HZ3oKb8l66R4sGVZXLqOnu+JMEHBYg064LkJWaq
Va6ms+C4X6sqRmY/25l5ctXQnzkUYYZBQ8aIIXCb2kzt9lkpYdvoaRgObeaWZ5HjCHMi2ycgzdY+
9P5qRI8tgl3PfJewq65BEj04IKLTdBrfajnVpOLSG0TYklT+bmhEH8WUu/4qi8jORdEFHQSBW4xO
Ksl9XFy5NaC8cds4uYtF4L/rphrZjo3FRUIJwsFbWKj8ELU7YCf9LIYhMllr+PJ4Dh3YSjAQnIyJ
kzMRd1vbbgQ3Lo4b+2CP7fRmKtJ8B5MHfmUUgUNPYrbRnWEn1aXdeSw7XJl8JZYmat5sG/UsCmaZ
q1lHyn/wXDMCJooqjWEMXxk3bF27q9YzrVfFquhej2b9aNa2E+1IFyPlNynrAqsfe8JVnFfZt8Ad
+WpO/ZhtgFXgK+5wTNFhys6ctyPTpw/w5AQClq3nv6E5cD6JOm5m9oXaKc4YfWK9M0AykpyFM+nV
k03HUVCzsD7oqMOY00K1J47QeCwaJ7pp3UJ90Mi09wq+NGtOLx2JRyRK3dpWS6sc+yaf3dSPwmGd
h3Mw7bq8MskQQBW/jvuGuX0FEHkzeo3/ykLH+G4BciYEw8F258CeIPNR/vaX1Vx0r3Mk5UdoNBPK
HWae/qloBsZVfKKA9kYA9NPG1/YqysOfcTpisfrpEFin0aegePNYfTrZIIhKKwhFJz+hvxO1iK7Z
hE9MDI0G8FnKevTc1Il/TdqLf1dHFmiwuW4STA8AzwtWMHJbY0Qn3CLL/XibqxbGKt1F8l7bxCEt
HPABhrnD9xkFtxYHNr4ql8eTRCigiUgtZJeTNeFl4P5lkraYUCa3wJhudt3ajvOYAd6c18WW2CDb
xso7EeHKWzMeqD7yAjxdB2AyaIu3tCqd/BCTqjbvK7ekOxxG/skqnruJaFNDylfl6vlVj1bz0lWy
+R7xheQbo/XIYWOhHz6J0XSBymVVUmyCDsL1RdN1hr+O57DizqwTVt8Q0eLgEpquJTd+x0CRhDaF
rsuP6utUVACphj5kgG0PJPmuTXziFEq1Ka+qLFjK01FmRzaDQF7mzg/JA7YIibquBJ4CQvUKlg3U
oPa5n4oaI4xZXrHSJXkJOHC+smt7ABFua+77qKkb4InsNG9yaWHDG/PmyZNh+xUyFMDaFowh6e9d
xlRl4kP4TgveM80ukOcwQKoILKf0XY3OwPo7TKancEiANruz4QN88TWeBqmjgbQ7wPlI0PgETaTo
zhImsqoWUHP7YDtZghuVdBkCEDKJr0FiRTxjscu25JSM+6xibxZiP5LEgWd8MWGxDGvbiafLB7sK
ODE2mQ9wSMpz6TFy+sloZt0DQL8ndsYoCanDlHkoTA/JD+hDvcUVZJVbLhmC683MZ4RfteHnXM/y
DHEQ4iu1LABAv3ChzOV+Sp7RmKKEHSIb9wuOFnKV5ahtfRJTpwmttMvpTaMHWptdkj+OlV/9cNJB
0TP5xbPjgCwXdiXeYcBkj4NpiGMp7HbfuJO7ZSygdzPV77cSGuUxvuZsiQ1JXbBVVOwfICYwqkZd
cxaEVREVFHrOp+2FDdYIXzsPXl/PpxkR2JEpGCCJfpzMq2wIyVDjwL8GYUlSb9lnCVlRPTubcmaD
U9Hw3nk+QB9PU/KtgS4gsIi0+9Xzzn7MiBbpXs0iX7MBGR/ybuzo6qP6rc5cTnqOWZyrmemcgsKv
ni2XYhkLR7+nucVoVSqvuC5RmbHQ7hOHFOweXo0rsuzRKKR/xzLMu9LVgGPTNsHA5XB03qJOlgeX
UMglVM0GFzyL9KIWefkjanL6MI1UgqQDKB2XU62sR7uGihoWTvz5f6k7j93YmTTbPhEbDNrgNDOZ
TJ8pc2TOhJCOoSeD3jz9Xfy7Ct24DfTsDu5EqCqgdKRUMPiZvdcG8TAGQ5Z7dyqV6rubFoxj+bxA
1mQ9khwsy/IuvRPNa8ed/0SHUl7RIQMWxuV08AgR6ZFKEHH9/2QS//8R3MZC8Pq/k22+4i8sN3HX
fP330fq//n//ckfo/0GfgtFBWoIJNqSxf8/VXWMdkROSzIj8n9E6M+1/qxKN/9ANW1+n55QNrsQC
8e/BukCwKGwbPaNpoIwQEMv+wRL9l0ngPzFF//Xf/7tFwbLl/zBIWNKyMA6YqyQRO97/xdAy+lni
itcm7JiMFRo8hqdu/TIatvzPL4CFs61wsJpV6Nsy1T1FsigujKJ/JFNUnTTLTxfSCfIwls+CS3HX
GgrUiiuuBiJpmY7y5gBg3SU2jkQqYRKY5v7BBwDNQGdygG8l2y2VjrqlinmakT5h0pqPhJL8RkY0
X5U7VXtj5CqMDXbgk53/pIJ6Amhrnzr80EGs6nMpNXWuyWPcz3L5touuPXMpQ9MkYym2ihO4gcxf
k4BBJthcd9zVftwMb2VutffVrhkh9w1Ft5xSfRov5uC9iWyRR2cU7IuZSFZZr3a9U1YHBmrvC0/k
0ejpxXNoHRRIlnsgQV3uFSIev2ecxgjLHq5sLRASkjlI8ZQeMktbjrOn7t1ca2eKmP7EOg6D3FTc
LFLa/Nx7rXWXQqlGzuZ2j6i39Geq4fwwQT93HUW+vHRexlRvn3vtdy6QQGjFdFJmp85lvYvY/l+5
270rLL1/fQERnfhOCAtMS6i4Cfkx9jkJGJjnqkDlrALZICDwh4MB8J2/KCqsrYxBozuJPIdOu4LS
rXkXzwjUUw2DB6WtTRYChVhEPN+t1wV4W5X/SGeSW8g5SC9TnP4glBe/iNYTCFg0Fct3LbpGtG27
RVX1z9IDF87k+p2UuD+GSWkiuuRlsoZ77KGh3ziUowgknjGolR99ZAVNjo+UYB722AwFgnwe5R4C
q3pSBhqXsdWXs7QBBnCu3jqmvQdq5uoRlnN+Enr3p7K+RpXMP1NrLHYS/01BqpIfRmTklRZoFogw
f7xabcbSftJNUeGkGyaIw+YmLwAljO3fxKuBrlvu1SwN8qhacCvVdc5RnJHt4V4rW3cPP6WeRD6n
Gth+N8OmLuSZTTCCA6098q/i/l0V6OE/Mj/Eu4lZ33uO4BHF+RQgOByfK+TNG6pu9Rspnl03/R/A
5OCXodIxe3LTM4OGGquE1gcUbDeiBPrrpBjvTKsu0MhIDvPGCFInZxOFHnmkcXsaLXCkmCjryxy6
E6hMolKpYOoToXrHDr3t7Ezuakd1z82y7DKKrGpbEnzpWkCY7bIEsufglzGrtjnNrvsUg5TZ5oix
9k5F4mqux4esVvaNNcwvbI3hhYPEM0PM1a7mTQ+foLKObT4/nLZ4DFMPPydXO9iOSKbALP10ZXzv
kGMFk5pBXFISXGDND2ttwN4BtpacXPc4ov7d8WotfKEX2sUUt2EAUk6IZvcpR/dvikyaDILKd+e5
2rOXMDqE/DKbz71OZIVNctCmSWf3HjJJtjN1iCizPkyuDlZjA1dHqrp91uR7x8Q1QeDSazZE421y
CmIdSWESJezZmYLW8G7DLMWnmEnURgUznOHSZ3tGk9ip8MNt7RhtwKDr98Ub+d/BAiJl7ODSWHP+
xMuCSNGUfF/R9Bf0ioJcGfgt3aoiXNzoFE89ydIlhD+nnM1NpwNMXQey435JlmKTW3W3x/GPc1WP
ssBsUzQZJXDBHsCEjUBnC4+WatzuSMP0F7iU265w7X25RIAAG0rjemjm4yjueZxYVwdFy+hxxkpq
i60q4j+IWq4Q4mk0Jcb3HA2VoQbMJ3OQT8QWEIts0Lfov2e7vSw4LshIiE8OYMVulluDjfEZltRh
iRwkYGrjET4VeFlIRkb9DPmrBGtQPBnOuEL1dxxuEzFWXYP8L46T1lympE19W+czjxcVbSJFUY+c
W+j6iB0KqUFuHxjLjWcTipVY2tcu6sZtYs8/nIYxS946gijsY9rgvjVYlG3M1r72y/QTSkkSGFMV
MqIcVzrR65hMgUk2MOnF59aR7V45xm02ab5Nffxk9vsttJEIrCL947JJMCIEksOw/J0TxhSx0HYy
YUYNLWJbDKlJ6YexnonlPW/zX7D6xwWxXNQM42HQZ392+rfKgPWGgdXxwDE0YWJuuJV+DvF0GPKC
aUOaVGi14QCT+dEMFh8e4DIEsGIvKj7rOE0vaaG9jZDJujAnl9qDzDVb02kUIHnj9JTL7OpadWD1
65GJnb8ii9RpNpDZvKBw87yiIaqEhjKS+h5fGmOcWHf5yS16+cb+kLhntm5CvrXmxSfBmwFQDgMl
1JUxy4Pl77DgUEv+mWrV36wlkXvlgB4A/6Ko7pkgFvJGGiC6rILOgVC4PNUfIzyDCeZZ5TmnaQoJ
Pmoug0DwPA8gzmGDjGGjoHOFoOgbKAHMrjiDT+66iF26hksiEq99tTxML4O2hTgeUvYxkdGXo4mn
pYsChfgJcTcApAxTXU/uu8lk6oyYb5fREJycRtKIlzAPKp4N6O4JQcWEbu1NSeSTQnr4HIUZdGCL
aSWe+FOjSguDubVj0z68OehkTYtwl7iVuu85xtFqpLXnm/5kID76I8g30tBgIwGeKG9DnjPN798i
rxCXLjYxJLGSyfufuVnV92yYpoeXwDkhqG43YF86OAY7MlQEABwawBUGitEiX8IzL7GfJQnvgRcj
Sd8UHmHlkJoMtv5GUHHcdl1c9rdQjj8IosgCUKWkljZm91yCEmez+qu2vebZpuflzb9UZNG5cAXr
Ep8oqdxlAZtj5tSR1k0mdG5RH1RLdxtdM93r04mdsnqDHTDNqgwISx8CPQT9IE1m1pMarYsyi29j
kJ8swQc0+lP72suPaoqXLTfjdEsLq8O1zZxmHM0iSPRjnFvV1+K2k1+6/XhKTRdRVuFcvcwOxJpy
ldva+NALB0h4a7KMrCQiI5TuK2ADRi4vTyS+KOFVR1lCYp7hlMU+yxDU0Ray0wmFHZAiQu6WzbFN
ZAVahJ0OnU93cjvc6yndWeyQ+5Qo/YmDIUJCQgbtA2z5M9KwW6UJ9qHTJLcTBCkZCuy0QtWBwyI2
qezmZIz4FkwskHjSO2LfogyeK+ox7msJuqa/gdhJ7pMzZhuXounU4dOnVJ7XfeauprG7S0QQrY4u
nw1/c/ZCLMgl3G855b6bI/YyIvIdIhNUwyA7LRCD6wSzpt7NKZoeK7w+1dZJeqz2vFJtf2iVu9KX
SYd3AVLy+UwbNBTOuwhZZOjRk4CkGdjub6dT4hy5mnHRzXY4elZ1WDIiVQvdYOO/Jk8kKAAKDIcF
EwU/aY3mPlrWgYV9/zwh+ePk14T0iaAbWkDm1iD35Sy1rTvO6iUE7J5RooIpnl5nwooCvSJeffYY
SmqR/oOMLfqHIryw/L3Z46pKjmedZ6zfjqnqt1VhaudIR9VqeNGpcjuJIg1JaROx+tcWYNelwkSp
I9ABV04hgsuVwFmivv0mBIvk9n3P86nV+17S4S+NPBRSIya5rF4Z3r3bM8crU2n7HJHSRvZfEV2T
oUyJdprIneZz2a0KBuRF9fOsF/UBPLkMJpYAtjO+giVrb+VknxfAm6MY3Ufl/BiKUp08fiikhuY5
N+SvsdC6U5HZ/ZF57WNkPUgGs2PvlwjtjuehhoHRn23tfnp3l04dnaqqHiUpQ9ucf3KvPI9ZU2IQ
VXnBDLEbXW2+E3/lC+IlDnoMYmqpNWI/xPgoiYLauy32JbeOrt6yOM9Td3D6VN2JFWOaVf1pOrNF
5UOcQ4SOBsrYuIaP1Rnoj4hK3CyxprfY4Zm5tQimrJDiVUXza1S+NDX+pHlu8oNVlJM/2712mQyV
nt0wZQyY4AqzOVWMzQCfNjRzsPQcMB+xtfVG+QPZFarx3PYO7MEUuGKeoIlMvC3Bm1Ut74PGXFnL
9ijcV6NGEKOpOhZ/4fiAaV8Uv7g7HEWcrptt+69m/V2Idb4MU8Z+T1akjHzoevbWkZbL1H+eD4Su
uX5kmO+D8F4NrTOClM/nObxKUq+DonYpze0lSNBB8PRkL502vmeMu8iVRNE14jryU7cjraMA29FN
gYfKJ1XbqMjE0yTqP+Dmv511cD4n7qdCJBxwfuZDnJGWBWqM4Jn6EnuL5qdReiPFhM3PTHhREbF3
Q4pVHCBAkmOwQDM0O8jTtE/azqjHJweWx1sZfi7v3RSlD9FhnxhsUiFU2h1DmVvXptevXtx7DxZQ
K954sXc85vy4hXNpi+yH3Y3FNZQQ2qY0PzRdnO21ECewHjPcV9J7K0eFeDUkqIxG0x/YPbF8rCm2
JuAgyM2+WLrFd6ejvLSm8GJUBdQuq0rJuk6SLQTvbnRM1gu18Me2usVRnl3ymqCQZj2TfeeBF4vK
gxPpXwkRqwz86vmUDv0umlx5NVLTu2gl4R2Tph1KOjKMMOMqpumNvWUl1y5K0RebpHYZNmvnmECX
yq0fbbmuwtRytNWAaXn9KzrFnqVcdXMW/Aq8wnPW5vgzxuLFZtT6nNsRnEUtYng/1t59skluMGUf
BspVhN4jdE8ZlpOSUtXnuEk59ayr/cJ287M+uFQOSVsgRCbUGf34CeNjfhgmF4k1qpEieuVYFjca
5oEblr5wVgQFjaHJXBTKkWEwxc0K4oddMoaPmHc+CU0W1xJW0EMVRCxjHjyOtjxXCvIpNvSP1aF2
4m2Haeijz9TJNczxi6QxSexWiEh3rt75bacLMAEPvXf3KNe4VTt29TuoG7XW5CWot6UJylaSCFs4
4gg7JjuUYxmkfQtAILHKlxFrwxGWXrkhZhgNoqztQy26P8a00KXSbDj24CNqNs4gjepjCXQFkph7
GpzyEqt/jCfgPr1OW1PHTpVUF2EnLFea+GIS7xbAoIKlNEOFtMNsG0fmcUiKi+q/vVBCFwovOh/c
phfun0zBLxvi8Wmhs1zyqtm0QBOGKo72Zci6il0RAjygeEPyyMMa2ZkjfuQt5AP2rTcHeSVUzOUl
G5X76A/MnGnOa2ljfcf7FuM1dYiz2ruRvNosxPaaqASQmVOdDy1gJfx13fApPUKObXOBSAAK1T45
1O85+KjLWMpPGDkEfsTRby0nAjEjr34scyg4g3OcKLKPYx6d2WPttEKHu9V2QWzAnCPCjByktNzi
GPsjZCw3YQJN0spWfGHGdIjVJUkyZho0DhuqYkxuCdUl+wsThGFChkOq/0SeAKgnmd7SdIbPtiR+
r3ytNynUzeYlLEp3mzRYECf1hNphWNRHLTBwtUX+NgzDD2M+MN8zsBkt9Ee5dtZq9bfVxn2UwlBr
FyJlqCKJ8YuLICzNv1rc3W3gU0KW3Pt95B0Yfvx1TbBkKDa1TSGBi7qwr4gRsoKsVdHR0trrlA3y
gIDru+qm8DZobnjLBLYrhTTVt2IPv8zcYpTjTtiyFk/oMLhs+t7trnZXHJkT5p/kNUowF6WxjSb2
RFa+tCeU6yFdz8nJs7vZVTfhyfaaIk1sIxJIJGR+n2m5txNVkd0w+wCqy1PoAPAl8C0Z0Tnr4UcL
JKRnV5/svTXQqI3g5uk36z+OzrZQy8Lxrteh5WvE9hZyw2m/iHF6qVvi5wvXKPapxFVrjpRA7GV4
hsOavXFniQN+0m6rYFXvC20SD3fGhKP194zGvU9DjWEbKviOCGkfX6Hli2KVi7Z47ao+eWY6+gWZ
sbx0oZ77sGPDXdVmOX1/k4JAU2QHht4r0doPatyzC573c5KIO+WoEX1e5yxakip+XmLEn4Wr2CNV
3Y5vUAMbdMgAYEZ0sia4ZnC08Sry8afUX0nHhr+13I+IJbLRaM+xQSveQQU/NE6f7ERpkuYjPpF7
Tld6AaSU3ICL5IOxNUQlWXaoCZ7l5xv3ZhJih1aEME2lU6+aXVop+h8KQIzrTVdjrenxZ/SI8KLP
Vkje8voKP4sdXkUVnGwtZK5nKCjddvcdJepBri9cvpSHaPktJ160FpccutX0XbTxr8Fm3y1D8xMG
A69jwq8AJq97eeJG2j7x5WSpA38P4r9Y5lJMqXZbzlb0UoTaRxH2GKWy9AOb2HOtlYTgjWl5kObd
Hq0CTTYG4ZJV5D6vTd4MbbGFnak9Y8hzojzyOUn7QY/UnvXaU6Fs5w63bdotzrbSR2sHNOAp1nFB
6DaRbxzT+mw68jw01Pcyro8Uz+yRuibyhzh/rSUF1sKi7KC132yOeH1TeaI8T177lhkPES6YNxLr
DoMW0TZe6abo4sCd+Vt34zGnKzpnGgy1sbT2ON+HLTcuC1vpnOV9bnrnnT0574RpMfcL+cdbElXi
T822965pXkSjf/HolX64MLVh5OxBQAP2BuYMOE56j+MjXGwzcJzMz8y2pYQz5K6ZoYGyrK62Fe3r
BiZYkDjAViz858kcXdGpAA8sx8tQU9jZVQ7rOuPetKkCV0+nve2QO+/HHoxwwYZxDwPqL3FtM8Dw
/CcRllAKSM2SIZ7JqpLeoVpubuPemqiZ/QyHK6GSoTop9G3bpZmi65LM824Od/ZcdbdCLWQWee5H
1wwmvLTsneo9A4OgYYJCdp/ov9w06v3OYi5o8rmiYagI20K47ZBPyZGpIvCGKNWwk+FqyfpHVVrm
UWdUSWS9fXLVchkySLJDTXyQVhSnqaCGy+fmTL5iGEQVIEET7JytfuAjXHMqsPxWaziFMwwv8RDa
+9p4wpazqxjZbcBLAEDva7nFw8oEkWSLsSP2aDVp9ZiC2zHiEszwcdMVbxaBf3MEcD3PTGWYVLzx
TsA+I0gHb2L7eU7SS+QsTKY9VTPGBwzY9zw4JYMnevK5ykwEtt13E6bmWbP7HzTg1S60AQX3dXVI
MUEAy0aN9GjU4BzIl2pRDfjsJPpgbpD2tJyRMtJPswZqrwDrtr9ysU0+T5vkvcdFgMT/FGXir+PG
oPKiZcDY04I4MFbOcaI1LAqGd/ojbS8H6w/b4nbbpt7vYm6Qas8nJ2NShMSQYeECY3Aoinon4mTa
DdMjryfA4ouUW5x36b5fEG13DrcuNGkvBeJpQaQQjOnm3vmJBCvbu87vybIP86LeGgiiKmIdVfTq
nAzkwvE2GEhTdXXQ0bMC5dQvOESc2saWPHWMFWpylZBU5eOFjBrghqP+1XirPR8uttPN1XbU8tds
DAV5LDEYAwnLgLpqA6W4EWF1ZkT7CxkI30S9LT1KD5EN+xSRzUHYWZCyCnqOY31rYwDXzOThYs9b
yuTCFuTh9rK6GJQyHInqbw2q1Lcy5hS8Tz70KT05SAv3QG/7qIvu5ogjeGrFFfw58EQNUSPv2p9x
OxiE77FyqwQngUVxhjGcPyd84UvtqmTrxnl30rv8GjFuYvxaD7QOCfVdyt7IeR6LYT6q8HuaEWBx
+biSjZeeeGsBDbCigHoNcdHAP97e6OJ2FSOv9oGOxvWTOcSL5tpXhLmM7q2GmiutDlNZ4YmwxcYN
7WOTgBhDfU56dzPuZkJATpYHbLaJPxBRyp0ZZ2ZQ4jYRuhQ7sq/fyijufPbWG3jw9aE17PdQ5Z9d
pdAngdpEJNFubXaJ4KQ27jgeUV3+YvvUML3Qqp1JXGFcaUiQX8y2+7vOA16TEoh7mIhLgodSWzo/
cwxYKkP0okxvvoF3bahtwV6AUiajaWDG3YsRN6oLON5eShorIo41ByefWeSftSnwlLPsCuJ2+UBQ
WZyQIz+3VISHkdF8GhXekSf+eUy64SqH3hd1GD0WhA770nZJoTQhJgv0QhfasBPelpAx3kr393pr
iyGkfUN7x+8ILyMq3kbVhsQGq2YXmWHmxyVo8mLdsnXasn73OihC+shOxA2ei5Vs4diIW0mppUwd
UGGS4TuI8hmTpnWu3eGqJd68bWB778C+8ixorbk1Qz0hXXx+MPTAt0u20UH16Znh/PKj7nRuM6jZ
ElXiHlFhA2vbwU4Tau4hUam7QxVLejEDZbzPzbFw0IRxjIgCXPeAbVbu+skc74U5q2uagORAS+ah
QxoKsmvLP+i3k53eOu0Vq9RX59H7Fq0FJtq2HgX68bvZkIrkwe0sM9eldOnEtQ6d7BB22o9Zv+IM
j7/xvE5xAZ0ZqvgrsKht17kfTqNOGsUP8/eMuz4ssjNPhH5sNZs1LqG6coqcNQyFmdYCX20mobKR
GYQ1gi5Ta11kNKI61OALAeWAdSODxidbiBn6MbfS/KcWGdeISUdGa7ZPPba2hVNfLOqa3iCoddaT
MdAXrA1p1B3qvj0OvTBP/3xplfe+OGI4AAtO7kqwC+AFku5nI03vJq1xwxrWSvVol2Wt5VNlnXoP
w2iWpOrJ8mI/n2og/1kck0NbzDsbULMP/M70s/WanjMY82Vck9uWkNSWRfKhDR0q9oy8vtRK5VEA
3jnEHhtVtjzBuBjmPe+B8kh2R4zCEYZlptwPjPV4GikZOjFYNETak1yq7pha3qkohmWTdV4VCC8n
98PoxGpneUdNkPxBsMQtXMBe64362DCrfxAuL/yln05c1dNu0sUUYO1mjo3jG7p3cSVBJ7mqtPQn
DMIX7gCAonk7bakX0ktiP0nDTq9G5/wxugnkfq4IMoiMgrwPZ7lamXpWS8+svUIXhp+DgOnkhh6T
CbSjXYjeEYs1Ps95F6ieJVizNkSGgtxt1717JWo7gHHRPi2VgZLZUN/couZZGgYOoBQZ2sj4O6sm
xuel+cMqEv2pYe6QSzfAdiTPrZbr2yEjfcRxSBuOk6x/cSze+mFz94gy8O2MaYPJqbv+8wUNFYTl
FO4QXiw/N/TxXgL7gEfVX0cj007Y0XaRYrYQEaaClnWy/dGlXa/c6aPOHO0QmzBeKqvllZnsXMTf
V/gnp0RjQBWGLU0NhiuxjnY7K/GCObJunip0jhqPCRYxa4fppjtNGlNbHuygYD986BmScFb6V6ex
wcvNAX2tuMM7Ga5N1Xzrrbm356Z7KTo176RFfCz4kEeCiZiHjel+lQh9T0tifCCOgM1vEFw4Du9k
OyZ+3gim5FpqnUFVhX76D58FHsq+jXN50HoWiiYn82wJF4lgbH3N3nLUlPHTZOuD2j75leHCpNVm
iKFxFFEzgZ5Z9hEiy8zFklZCAtoMrvtpFs6T7CE7Mz/66BJgfwCSPMu9J8WAlxP0gay4fP6BgNDt
nJuh/aLhdZ38ybVigrIPFdvyzSrr3VCGIyfGkG7LziTsJ78Ppvk2twJte6avHHnDC/BLsR9FvwVo
6DF7xN1UEy+QEhphpNjrDfGzk01pAIye764fXeqxCFtUtqZGCPKvR89hqdNnp7pnFJmCJaYllDo2
Lw/n3vxXy4ThG7ENi5o1JZkrzr7gTvZLTK+ySn4zCk4769Ua1JuHzHbrxN1vtwxfLMa5hEqLjyq3
8WhWMHbBcwad+FJdN51MesnN0Olv3rq5nVrNl639e4LC64EacpX+UU/jt2Fn57BrYxSKmF+mb+n8
cGez3Q8OzkUgMjUOb22IGp97W0N9C7GQre1njaCfnRjQ7KpE+M6ec3Lo5GuNxXcpzvlEhvpouxCA
6ByYxx46u7vMabIFzU+QyYygxEVmykfKex46Ay+b0NlibZh8111ekfW1WxHpV8bWE5NAvD68WPNr
luo/KkMjapxI2ToGZlJ02iZJHwQvAnsC4LWRZYnkqFZ89v07a47Er0v9eXEICyFqZ0M7dRK2epfF
uARo4TGFgmP2dSyKYrZdxqX9cTHaR2KC9NIIg0D7ETOUe2Xf9ZJ17pNVM5VHsAgra34xIkhZScfw
M03ET9G6r6MOYN57hj2JNAngSsybc0EZeIupdzW0GVHxiaurBKaFq7UFnLEhPYkZuRHV6+2y1zWq
vKVeoJ8PHcQlba0c8bTudK+4FT23lo4k2SgpvWYrfAVwn6d958/keSFQtIKoFcTdGIhlYm/fDfZ3
WDo9QV/2ChUzXvvMxdgw4yARQkVBZ7F9p+eE4FGg7mpSX+NPxm7XxuGSIRCPnAn3nHQfmKP4rIRZ
ExPk7OeaMySs+bX0jLfUMLBcRuzyjdX7N5rNvCdf5rsvmFJHnKSNh4fWN0zzxMOGBXXNoec34Pf0
rK9EP8dr11w32TXLFubQLKBV5+yIlNkxvPnQARJt7IjBPoD4jUXWBPGNxG9HIzhJ627F9E5xSuJB
zHIJBTe0laifMRVOMYFUofpwUYuhd8WAY01/VavtmbyU/Nsualzg7VKPxh1hQkAMnF9aIW5tjFTK
zPR73zvXzN5nA1YAKFD18m7rmXPh0GjzryyFWG07bbVt7OzbMjB5qKYPMq25L/kCv8EpbotHN+C8
hzUysUjxJ4uj9iOZWf+IGUUPOIqdbpeBB4B3LuxbiVoLx8ykkciVnW0ntneWYsjZexXyi3zaKQzE
G3147XDLuc/EinJS5KmfiVKWJRVgxJtjco6IMUisLl5mscx+mC9HCG39yvaQe6rrUw4CisIf6MxC
ZYKqqj63CxxOPev2yBRg6bkKsXJI6DPqm3hprb0guCcdBHSz8dZVI+tlg+NLOlq7mwYD/tU4oogy
eF8SzXaqa6Q9ND843hsHURXg9aNVPyH5ZsVm4TJiFQjerowuORIh31joRoYm189pbIodTKp425f4
dpMKUR+CAes9RuY3YhpChPmCngtSUG4doom1WpzaXkDOkIWP7q2G1sFOp5PXlh3pJKK13FpWvZEA
u1f/1e2OAxx5PWvS9YvexsS5rP/JHHbaGNFpd6V9D7uBPKUZ5Lyi+hI1wjivG9urNMfnnp/xYJh9
ckxy82ViDvOwktR62C0rKPZNhFbF14z1VpDrvNvbigACLOH+gKXueRoRJTVLQXJNRdk1OHYCgzc6
eonzbRAJtkF9cdX5CLfjWNGSYViG7aWE8USfBtYOzLwWQnGpl6cEIpPbNOkae0VAT+/A9gdcvGCy
SrlLdwYO5C0ave24KAwEhnlxYcIvdEdbBA/NJQ9ZUheF+zBDkn5xltgXOwDhA7cOBI2I5sAdGbsj
yEYlXhrGoZwbNP722VZcZa37lVH8nVoHzl9JPnmxJTrwHsLjnWRYv2NvQNPRR/i6+l+FKK+uHrFF
wI43Q0U6sBbKbnZsFlxFnPY6wSnm9IV4LCQvrL74Q0Psw9GjznRLUnMGZ01kSSpe3lV5ZmQCQ7Cq
h1uYkScMgybbJEkNka9NAXMt5ok4K+9m6v16TkkebhCKxMuEUgADRmZEOn5sE4O4p695K9LdTRYQ
I7wHpm+JkkkgIsg5wpnWTtoI7d4efVsaywGqYVDqaXaUvOsq28Ug4NTJxfOYjPFEh3jT+i/HaA4t
asG76DEHZYu4NjhmsbiKYJANg2p7TthxIFkqBdAzx6M2TrW9lrX9oVw5cZyy5hQNvJMmdckiRi/2
8DDZoNzB3OnblskBNPjZONBkmehay2gbE39w8Rb3GeSluimmI7vFdS8kGi0/EuZApqm3gaGTzQKu
n6EelK6TTnmXvMNF9m4OzzA3vZMTWWCwzEMUpCwZPwZTfBKtJ/Ys+17itJtv0LvYVYf0DZ1ZeBun
HNmew7UUM2zwWhTYDz15y0h83Q4R2WuqrHlMpXlqJvWyoK8ZJTDMwmp5osx0IeY12Q8JeJ7ZMRJu
Y+wEssKD4ckYdVD4BJpEvuBJepc5KATDKa9ELrevla7zyLoQseaeWwOFo98LOAoNTNFbDPiDGhPK
Yk91ea6nhmgixztMpvdLt3XzR+Etd29Imu8EHmCYYvcFfL81ptS6dmhRQJqOKcRwBY0qKj9n3mSk
l1ceU/HFLj5YOH9kZlbtsXLt43KudlUf8jKe2PZQ//x1G+aUMAgfHRYQBH39o4UNzmh/1APkF9Aj
SlYrVlOfikq4O3OKs6MuenosNySZr5Qk/7Caz6bijeLGPqJQ72FvhTkTY01/bqJrwfDJ7TXiiUAG
YGFlQJjM8cVK5zkwxQmk62oQm09ZSe4My+75YNFi5W30gF+C8sqEv6URGlMR1VNSH47YimotGBzx
iGZceLAqul05DdfKG95GK7W2o7EbqozLLU/+cvnom6HNv2IHI7hxhEmR8iND7GtRkeKC3Uo1T/si
/2pS+1fTknbixQc56m+mIHMOW/pBWalzlVpxRnRWfvqtFaXvPLrAL75yu89+yrHeT4rfYjZG48VO
XcsnctFESqob0P9U+NB09nYwK9WhFMI6dDy+QF9iKhDc31QQr5FtENgz9vmlCQv7ki5lRYuVt0Ga
RvC0prl6zvIPkbxpjDxhh2jPht58R03oYqg1cZCSjjUucvAnxyJ4rWtXtDmZeThKmH0UQCfbOTbx
6/LWMtZDGHfUiSmTQpqoUl36HqCkXbXWbkJktjURAWUAzm82mnlyLOdTEy0BduVx2xH9eUSSlHR1
dALwOT6VtnroWRaf2Yhp/4e989iRXEmz9LvMngWjMApgZuNahHsID70hMiMiSaMWRvn0/TEb3V2F
Wc2iFw1MLS7q1q3Mm+FOmv3inO+k3X2EB+QJtkiK1jaPGOb6KP4Ue4nZuS4br+vf/+ZDMmPcXWIu
Y6tiAog5sxj7RGyp9vbE2EM3Fw9pcT77X/WU9De/sm9QDG9gM+I7xlMf7VwDMQt9YkybWu9DI7uL
hvCqW/xLeU5qR+X19ygoaXXHonvQ1u+40v5ziFEQzSGgtJilyarFNntfZJa3jUe6X+ymu8oDy8nK
qHpgQkOXgKJi0zgpVacX6vs8Nl7YsctNnOXNYZgirAgYvwKVLvq8EWCWs4FkPJ5C8ormQhuXzBC3
tnObXWhN1z6PGqSiobGN8DuyuFLFxbG898ycxdGQ1A5YZvfa4OWaCv+XWtQ3QVO/ReWkz17X/AnH
qd5jGM+uNp4b3sCw3GSp5Z2S5S/gZwjgjqzbXMh6ySxs8LwSXwbEjsVPtTMHy9hxHm0HrI1BnTcP
ZhyOJ0eGr0lQ6oWJS4M7zXCGkckRTPRiM4ZZ5RN9ir/UdFmIMwm6ID0AcM+dqQih6QZ/a7nNF7FC
h0EUBkPk+NM1cK22EftCynS/9izIuf57OzliNVL8e/zWaZWyAqoQniNiUogpWarQ2Vpxes5zRgOd
SwsUBlD3A1OxP5hvmnpm3TekK8xL6G/oH8dYYBNEtFXBa2eWCPRt5tAjBRTUDM54wZ9e9ZjSZAsY
4UASDdmVefTUJ+v4lzmySGMTnDnGNU/LBKppPGOum9F1oRASht0cONcPxMS9o3ifj4Pej4lUb63N
LDWNzHzNmEesJkgN7xw5mIVnvgN3Ng9me6PRSp/9sYX65CON0o08IttFCdPCYhWheEhwUuBU1KTn
lWjKs7h/oFe/sZBJnhx/PHMAtMcwdTxGakK8z1VNjrEPVLIfzD+lKApSAax3A9HBX7Sx2kSJiCHa
iXSHaRaz4VhvS9/6MiLaeZuUsmfqV7VTUD1tZFgbdBWc+x5tpEwnEHwhqnyTlF3iUemk7fEjKsoH
USKKlcJTW5z03klZTLAHxuklOyJH9SUm+fKpjDH/hnxUuzlHdpgYPng9nxO77pEFulbuH2XPni/u
bLxxqjtw0/LaVua6mmzzgf020YYjzKOCeIY7VfOkRgnOs5SSv1wFZ2Jq53XlfWXEN+9ajv0LYwWe
GUo9XI+LQCh3Xqc6vM5gAE4MFDj8LeabJk4Ep9cWWn0LrE03PZRV6xFoCaQcZVRRpXfAZJKbruBK
Zrl74ib8AjR9zGHS7nTl72oDp6Cv37tcEzDa+tSt2XS0htrbTDXITcwiE0zTmYVg628CY/xASMeR
AKsaWU6FDb16awMD2UC3D4Txac36s6/qlmINF0sUefla2d8Ybv1TwD4+W/MDs+NeVCypNT12MdYB
lbzGeX6te5h7LFHZ8xFBjQyRZ540KOA4zSNQ3HSbuW6xQT31yMk0HFObvZD+1VDlrSwjJOkjjwiP
Q7wtO8SMY4S8dqBuWKeqZxgrkiePwbol9LOcB2IMItA6PJf6eUjGdisdq96ZxXlwgm6f1MantFmM
2KnXnAROi6BDUdW6NB6kWnCtVGTY9elh8cKXfbKrC9zuDN23Uz3aG6iiPZMFurXGqllUAtClJaZ3
S7PPVLq8vjgZbbJBNhmEBJR3+WQgKGjWodDHhtraKk4sNl8l/sh67NFUEym1SqggUmJIfJuYYvHc
hBkCi/4bc+IpzRP0uZHA1+PbF0aI/OtCg/QGfR5DcZ822BEIABGHFuzceray56FjwcfePt/Ocz2u
rcp375ui2sUsrbYCQScjMqTpyzbuUIcL8aNCMK/IzFw35qDYjtr98Txl6t3w5B7Xo4AEgyRbnFIa
aiwv0W4cbY0sk+FxEO3SEEihbQVbrxviFyww9aQeRq8nnRYPWFaSQ9UjlTdsNnqTh01dn0rE00cP
WpLRS/uu9dt6A2Zj2tA9Q4DAI6Ycv3qqnZa5XBRHv60WD13iOHt40qBnU5j/2JqctVzEs5bTdPcB
equcKn7sivGY9sOpzer4CpJ1YN+Alsm3zeg6RmyCp9o8x4PHj2Uj09P07L410VqM4tkGUXTk2ssP
0KAUrLBhBcDC2DZufED6CXNSLCgF2znmQYSOyio3gErCD1+bqzjf1PYoEcEY5bMNX3mGf7f2ghT0
CSsknNtNeykCFi7pZP5GYkSp2fbGtrP7DxAWRKgD6jrh5v0M26DdaGIqVxlyV8wo4IZPRT1u8/5Z
0EKeS4Ycx9LNf0Vdzvy5Gj7QPzFRr8pmUyMJJgxGfiiUW3dBnTSEHBJTbUXR49+/8P3zx0rld8B/
1q0DZpfz6FgljYuZ/C7Hibcds8gAY1PNBz1T7qH02tI0TG9AxGCp692Yl+OrlPIUUJWdlwhefxbO
Cfb5rbLQgsSjeR+yQkwRtl7RxFsrDIz2JbAYkPsz+FtkUqjKBgAWBKvcG4wgdtzNh0n3y5iBQIU5
VnJDUkCEslOWVBGWv5Vbb+FgOw5cIr5Up0YCaTJ8RSc5ky2/H9voOeiEs2Epa9ws2TWk9/XNfsDd
8OCNPJhk16D8l1Z5kG2KpW1Z1VtzvQVlDKM2Tpb0kgElh1kTfSKmlQpK727MDPdu1Ezu0hlzujHo
7s6dcQL1owp2wXCKMe15/qDvSWj/7ifLvUDDIoA9yIqNEYO7ZcnFAN+wYOimH3ndtI8tfbdrz/mD
lbGdyXvdbal+7qc3O3aPeM68X6ZkS+VU1oGMaX10Abc95cUlk2K8T0d/S8xoeMxSHMu9lUd3Resx
hpWLm8PIPM4QpgNBuAjuhrjb9pMcz2ZB9WAh1mTFPF/1bMyn0VY3vyuqvWsG+U64JHGPqgpWvdO2
B8AAE9JEe98oRaSO0keQdOZyApvKfLbC0tvDNlBMw2INLzb+Yc/z4BeRe8xMcP5NNf/m5OSRx/TN
R8VItbe5jBuGUJZxBCqHoi5IrDsERT2WtOeZpppvo93IRVnWVnyMMCxR6HiNuPNFYLJrlEcT59nD
37+grftw0zTkyIvHTYOthEkyf6vk4B5qI2WOnswnjN7xvRrae+RB05menRFV8GXNFVIIu6X6ElN+
ThzUQiVs5SlzHseKJfNs6mPW+195p40TM9dX7eEppUG7d2yiSWenH1ElwS9USfA5hNr6lXW/Y6fe
ml2YvWncb6j5eX0sMyjfR+Q1sWNPn2aGdVEUAK9lzDLYoa5t++wubV1E4QGWTBbdsmDobsaULLGb
j9fMr53T4kqamyS7GpFdblVO+ysAGt2hSdilDl+1sUQOJo2zr3wqIk+qy0TVvIZccgiFyayue5Cd
TdXi83R7H7lFiMgUdZd4FN9xN6MVLRQ9QXHUDlSVgpIR/5nHgvk8uuq+aFFd+Ez2IJfZRCPHem8o
RlqOZyzWQr3HiZavx/SPjs29VUzphpqp3VYLYx41u01TDT4q2bJ3/+XUXrGe4UFWU783hud4iB7C
AQ2Tu3ho+om7qUqihw6Mx/1gRPFllCFCQp3Q60UEY3VgF6SMq/tEHKThfjbCMbAkWsvnGu87v/r8
O6VB6NVf4rR+QGUwHYYBEVjDmQQDRd311ZshWmSqgX9MSqk/QmpKYgHyDW9BsR36GotbjCMhTe4m
F3SyGxofRM2A/8Bqjv3Z57aGJ4HOr8UNA5hrZzPOvzDqfrbDJjqxkqP0zSCrIzXwrw5sBkZYBLZo
tltOsitnQgYRcTITZVvfhI3YAOL0d2XkFJeobJE3WcQB5Bi8ddOMD2rg7EFdNtH5ZgREu9kSwxAf
zTFe7JEAsLywyI5VzUqqTkW0zarh0vp1uHYNVK+o0B6qCsRD7elblUM5J6L2fQbEtKojSbq6AtnM
ShkoN4O5Av9L2L56qfpudIpqM3ZOhB0wTRz5/7Kwlchb3LuUpINtqha0s2c/MRhot0lQ/YI+9ae3
h/euORqmf5tGfCLKnm6RjXiHbu1Lot2FnYnFp0irJT6VsjnoL0M7H7MMDjaa6+heG47N1o+XefAn
pCHzrbxHtT/sAwhCizqDmyCiDOts8RFV/IgVZDFGKeOqD2P43s5Y87mY/JHRhCp3gI1lGfioguQG
Aa7S0t/oPpDbLBkRJi0OQEBfYt207eOQ7PpufFJB8zvr3J88Gd4iDx1CrNDTa7GpyDBc0Z97fn6v
gDqeJt8y1wUBn50yr8rhQ5/N+buNo31SZX/CpBkROJVvAp1baSRX0fZ3gfBMTh/11JPdsK2HYtgD
fbqLfcULU9rBCpwnDooaMwqFpYNtar98BqLnx4Jti5rYJW7cW4JGEkIHtln8BwZIt/HZiTRDP5yj
It1nBjLPIAuvw6xcyCfUSUOZ+IRvGB4uk5WI+OUeyvtNmQ8wSgpdHo2p3iZWvfVUZ0BZZ1lXjt73
kJKLlFXzyZgzUplV6m7bxiV8OXkJnKFggs1WyDey4qTN/NglNqNsh4g726MpbbwoP6bWINmh1+/N
uK4EiTQ6qaPtGCZkB5jgX5lFhGLp6ZK42nBGtr5j7Tzh/arGW2KdxwC7lD3FPQ0AOQJRCiYdR/w6
J+YhTqvu0pp/nAKPLWojQX5NAys1icg3ir5dpw1Ja5FfugQ8HPnYQN2c76h3GMQHqO6GeLrBP5Y8
bvYN9DACZW5Bq+zEhk6ClBzlclQGJVzS57zJXqXiKbOWt6Bz1fdApMbKtBASMyoZeX+YMjKN0gwZ
OB/jIfl2JvWMjBb7y4jdthvh7qf1PRu537nkD9uSx0rqO5ufjrCL1rmhCM6PYZ3SMRKzjdfqCbKe
OKTtB9MPe03LxRqiBcyDJKHaKKLT6QYFrPqC9EWotakhDnYETdnGSoEc13wDkIEDeqahioqWNCJ+
GfZczL2waldWxAQGEP19LIZrxYph41EdEXHCeNliqR3Qiaz5bkd0lc12FORtg1glTHfC77sOwmV+
049sr+Cve2r2ViwA910c8V2mqPlYrdwxGNxWgZxWtSLWR3JxrBlvsaCCEe+8+EnyNdYFL1lRn/yB
mpd38j409JcRFs/e8vWVYwMGuGvvtfsnxPqxrUc/3/roHGOShtZEaZDaEvL7xyRHzSEnmZMmu8qW
l5kwISy56Z4se7Hx6sdobKtnZ3Avc5as5yD3PpPg2HvhB6BCcVfXDJ9RBwT7oYmJSXC9s8l0LLdr
77HMT31eJhRt2ALzNLnPqgi7mi03woT2M5lZtaUxwpxS7UKbx0MKRxxQyq2Fx/4WNwSRRigqjQQa
7ExR5KHaMoMlKkvuwc9EW+lpBImQJwpoTmts96A1QgcsV6S+maSxxPnTuRb96VjvdOcjCancpwJ3
wdpjILJytLdrUaJsCWQayQ7Ot1PE3ov3pNhh31nVlL0rdg5IYMg9Tzu3XY1DhTTdUu/Id+N1OdPn
i8h9hOu96fld1ulYLcMJtYJcwA+tEhSrFXOComE3pnjDuwBRWNiSnlCxLZlaXxxMl0+a2pr2R7d3
iR0f4skjo5AX2565ZxkZrjtLkLZDs7IWFgluoQsmz4sRcxSkgOY4UXej32rqBuO1qznrWTume5DP
5o6LsD65xZNiT7RTTYK+SyREWIeLSARrTzEl46o2g3Y7pspB5Og+9UFxQN7DGN/j5rMDlGHEqePw
/I6lsYQ/RA/DGH/xUYhNygG4xgcuCI6ucC+GTFArF+XH8tI0effbLCEGzWvQ3RAMkmmR7Ycz47yY
QAOuyLk2OfbgpUDDTvfz0I2Ium2oEExdtdls44C4o9h9FDy8CLYDkr86JOcuCSbFWDcbXyeS3fc2
zutP7Xb2A+XqbiqlpBKW6K7wFVduhaoba/reL9s9qU/P+ELYUI/qLuutD5hieI4oSuG9jRsft9fU
l0f0JLfBZUfcJbwwUwjEmwARyh3bP6XCee0S/WlUzQ6vTs+jU//y4/AFjIx9tE37VyeDB7C5RCUs
r/vfx3l5ruuUVbgjm37XwdqKnWhasdtut2WzJ6o0WZpbxp0Y1dZYfd8oQT9ipb4akXzPxICuc/ye
m+RlDrrLMsmkmCJUyOtSFvczd6iEYw49Y66JdC2Ao+fMmqivMypJPnXPX+MpiNZjPbyPpo+kKw7f
w2Eg8TuPJOpFcaMfJSvYLDZIeaNt0PHl69E4MZv6AK5HsGrM5i4YRx+N0VzsChQHQa8/ynAkKBzH
RV2FP1bYYbgAWQ85gT9yzf5t1dX1nsck2KCHqCbCOhKs9t4cUl4MWJLgQkAPcKh6O+AIkUUFJRWP
ta7R8Gdpzqoc7yGcH2x3k98/DNhza+4hPaIqhp3N88YvGcHkrUUtnv/WBGxpM/pRWtcm4Fqhp6Zo
k/xWmeT98zSeXFQXpm+KdcT4Jsp4D1PDeIJ8xwGABFwX7rhneF+CBUQ3Oruh3PrC5VrI+LQiFnNA
T7EebPufuBnFvu0cEsXQ7/69lYkmJ++wgYwxIeUgDnCP4TQhiMN+Nvzygh6I0nKJ26LyrVjq/L0d
I+J6VsKl2GfIDdDXaj5bP+Z75XgAOnoGxEEmcIKXCoGOUvm3CklgiSkVe8VhRMbJJ0SEvYnuIuhs
TH6sQv5+GAQ4ftOU/r2XjYTQG4PAMsAw28i3WGxTopU+BAy2hcfUVGQDLjLkcW7WhhzfLWO4iM70
nxLCajrZG5eUTKBubrH3LrWuwfER1xMyKs6lJhHv7sgl38UWuwc69OowuvhjQjcydn87cqvX4R1J
Sfd//w4pETwACl0fTIvrju0O1in5w1tPZ2JnW03NG67X3VSfwrpL14bJvzOUw/PkAUz+W+dNqbUP
5FyR6atRZQJ09WS58+uKLyWkjjWr7imdi4ehjL5RXQNbIb+xi5mowATi0mEljS0elJ9Z0QkL56ox
wZHtZ56WCjOZ5ve5ESwTIEwPFJEbGTHtUMWx9nF9K5tXoi2jctfJY8LNzAZiiSp2Axr/uGXWyccD
8xtrGmgTxkopd0iJkFB4xn1aZt+GyeGU9cs01GTZbOAew86JC8irPbSXnHHrvyVeKsRRExa5shF7
b1zQhZGdsgRs0OvZRX7yC9FScJApDZWpx+EAI2BTlAQz1f6eMAYZ9d0q5PtMK/wmuO23vcObqp1H
PxiB+SAWpV81Nq2ge9B0BEUTtSAr9B5ByLcja28dvLjR/B6RQbDKQw6qKQqesLsSmmivuq4kUgpF
3mhRZ3f2UvaH7FUt4slq7zUB2ZT6TAsCfIq+cbNr6nZDUrrImM9Gpv7ZxCapB2pcmE/xGp02Y0T7
ibfjqkG6bC3MSNzMx6limI/ibtMCjkBuhdifonAnStIVDTjYqzbwnmqZOUvzO3IwJsGDLJm4uNkx
T9PPyCSPSI/vZUUtHw1gfEqopJGh1mlP6OlyOvqSB0E3D+mwICSZwG8a+6Mx/JiN1qqfCG7Hr05H
CMN+ycRuPN4C0kWxn1D3WhwMTDrOOSwkll4UBG20XV4JSd24CtLxpU3QlTtEcOb6Di8bzwl0V1wA
fG49mZ5rpYZFTshMoukP5DZ+tSmV9TzoBzEs46SYhzar1PffG7Y2+BTYvEOVkEtdPdZwUvr5y6uc
9cgZiqiQ8hCLnKOcW5D31OkVHy86Qtq9gkMR7tY3gxoQAljhq57rslgis/oSQczkcJ35PA3rseSk
6dscAb23NVhqrbl3+fwERRi6vZ2rehxtuc8dsXSaTQpQIDAKtN0mWWmxh9bClgWXJfSnVF3LmhTA
Qed/cuasCD4rVJxFyIUW4ATxAdCt2GHkzvReBd45dJxrbVGeN56XrzSbo7nhFUv5x/1MNpLtq2cl
C0wK3TsYiruwYws96OmnCLJrQyYHE2+Wh3k0nhKeNvoGcleW4gpUS7t18nxnxIBoEFsBjmOMvC0h
JTlOiVTQZTtALhmDeRx1Uz+/jKrPLsq7pHn+S2rBxLxglYkyb3wO5FX1Uuxg4OeEYcW/vICnUZng
zGoMVAeZplseoq9iJgqxSQn+LvCZFRNvUzDIc6ez2+zwWPWg7pGIJkRYLS1rSivJHMZHnz2k13qc
X/IF9znXXM5VOOEqhjmx5q4AVAJPOcQ6Zqd9gQwXW93YiXaD9MO6x4rNrUlHzMv6lsuS4e7QkK7l
yB6Udi+uUR0PDGtffXJ6Ng1bLuyQtNOiis+8Vf9ef8ASpVBNEDdmfxr7zOmXIr1F/g/YXvLD2lVG
IWEdfRr32G3m41jhAjLnEkViGxubTDT8rfDa/aT4EobQf0VjQIxmPd0kIZedO3m7eYbQX3vPYqC7
zf2Cz7DVcIwIcVS1/aeG/w+JgrNJWb8B9PFyYeNjenZUihg2AMXPGFCCp5ACy+Hl+XtJMTjgK+2m
gqGrx6KYsZSDDIAUDt8bvlrfI/a2FNT6wvtB6HXhdSbXB7NpagNCH5QRMMJuNsj7qCIcWibVRqxp
yqbcYwl+qZRhco5Y1ral6Vorzx+Pqml55qoK3afpmLfUYSeBQPQBj1hJD1qzdOVeamC47w0j786d
PR1FGzT3kclJhkqL7MhGXbxw4rS3uPQ9zyGpYMAPIBIT2tzANZ9p6nKD532nG0Y9g2xYiScYK8fR
g79m+eaWdW96XcjJYSn2/y3UzQsVatmWf/T/XpK1vspqahRGqr/kyP/6u/9BbE5T8IwSpP330+JH
Anf5f2WGP8P66v4Vzflfv+zf6ZyB9Q/btlwTe5kNodP2SAb/z9QrU4rAclwgoEvuFVFb/0HndP4h
pevKwOWX+HA4+Uf/EXtl/SMgQ8vxpc3WFoHA/1PsFZrAf4k48Chmbdex+Q1dF8RMIOCAVv8UcRCl
HQ5ex+wOvPA3WCHvPVEUSWJ/KsE9CLTyeRIL5Nm9cHUBSiNOtehZiiJ2BggXw8Os4tNwNj0cz4nv
vycTNzfUyctADOoKaFqDjA9MB84Qhm7inNY2Wn74sMMSg2eb3xEip6J+TGP7WY9utzETk2iY4Vf0
FFjLkh6d6LlsMT81P6x3lmk1uRxBuTUYjII3us+sce+haFpuXUD886kV+U5Zo9i2PvjQjl36GP7i
iPmoJIneiNS2s5weE+9FIEdZi8l7nSZ5DtpyZxvFU+sOyNIRCvZYE7n6ql1pfYrI/t2M4XZOjW8n
sq921lg4xSXpxq73Fgy6XUn4PpuY06iT3+DDx0OaM4af51Wo0V2LkqvOJRPrXEY9cqjsYMwMgGTY
nBtiCvdMbGtavdyNHiLzc5idekM6GBv+Hr5LMmK8Cs2rzrR7cnyW7JjBYzbVB1T/sEBqhBAeqnNF
AXJQdboxRcjAH81xzlCFmY+Bu6F3KO1xyReB6o4JHuXHxiTHfOgOPu77vGcM1fZ40cC0cciA5Cwv
JHUDeiI0YHEN86X2JB2WYfqQQFfj35GRO4UyufbZnuHIbhDPMxSQASErEJLXpCs9BgF2RVdgvXeR
woHOEStrIjnJSkkdMm3mBa6LLRqHNd6FaNkwbALknGBvmCDgW6TOxZoWuMMFve91li+xn4g7FxPQ
RQdqgFzF0GSqdLwLKmwXYO4wR5IOghmT3mc0joo5/9pxyfpdAAJdrQgQbxQhZpX3A/76WE1ttsPo
A389QdfCbqjZ4ITUTARRhrVZlR2zZPrdV6azTya9cD8elDefwiE/N24NGr3N7ludN7uqisFg4f6p
JjNC3Zzi10ZWsC96juWosZ4yzZA3YPyYM2lgjPoWdMk1Nyh5YZ1Xvur28C0yOuE4Wzv1q6WNz3KO
WcaZLT193q9JeuduZAMcDBVuORaWDLmz/Tx6J+y9CJip4VamRn0TZu7JYw9e4vtITD3so8pTVEQA
c0Jvh7wEM7ZrfPlVnK+HCDMR0Zr4ihnDmlTYa7C8xLG6DEFTuG8YtOeY3xzTt+0W2V5L9UIEDzEH
3KuQFdLF1uIXo1gLmFa9tIZ1IJaJdGDHfKHxm6fzm4MDtjcM/ocUNIoq/Ac36M55K+6cOu22OVUy
sZI8aJPBdK3P/sikS7ZJQdRXBqqgDD7NhXmA3mdd5+ri1AQjO8jF4r6nEsz6u973ujvkyQPhFfQ4
aRz+7nMB4MuFONBgtcZyYq1wZCCe1hUx5FitvexZue6zEzT02Zk+epjM4JbRlfTOcWpMb8Vv1W6S
huMuqNQvy82w8M0/so5/VZ7Z7Gq806XFtGXQMbOEIfhTUvHPaWDDwm1BqToygncXJThoqx9vCtGM
ZPNzPYxq03rJPks0OxAxXV2PFWQ+U7+WDdJUVg6nbgAPNILmnyVaWxyhYd9RLWFcUh2GpSyJXynT
e2ZKzVsI3h1FLwcp9cgjnctkCO/c1tPZBrPAr7Y3uIbgzuZ8Vck75/hvglfSncaXR0TH8GPom3T9
p34KnucxeShsIlnh8k42bAYzTA4sdF1olSPyuxLDYCM945iFKFVdtW8iJDDh6Jv7FB/jMXPBg7Yc
w0j0/D2LSvseYg5raLx8L1NMRztV8FuZRyCc1KzLFqseLKunBn4ERstW7yI3YyHgLrAbg89fGCN6
eeO+8Wgk+Wq4gFLmTgHDWqdQj9oAvyCKgXSwRXDoO+2tdKKBJG97Z7cl2kYyRtBp+WS9JdJca58n
NQLu24zpXs1AArM45qIP2n2trnVYqYvNSvyAnfwCtx+LP4/OttHO2rUzAHLkt7Kb+eDaVpDUUojH
UOLhJFlYtWT7OprhS5SwFLNMcJjIJrPdpF2EPglthPaPxTi9asd9yZoU8k8w4q7KnulHx6tlu88p
a1ii64aznGfGKUb0AQlCQ2iFvdRM1HnaZE4ROecqZAzY9YQ740gJEWmgeGuJoInsg+Fgc3GbOoZT
lxnrrgKhqGL81n7bbqq6YQLalycmAT9+HsEGzV2IbfSPJWP/NR9QUNvMvxrWnXikClqTiQkFQUAb
+FqSvrXGoayeafc+dOuSUBlOJ02IDyMI0AjjrsfIx0AUNzMDLGenzPJTqPlxMBkd2oR3rfKYgVUU
JrvAI7jSSkv3BWtRaxxmOb/F6GWvFTLNFarsmEk+szKzTO77jA5OTfNjpKLfQ25+AyiIVoZn+xiT
xGk5EEXA/qRlzJaayAASIyJkhCGEUdAwDWyASBukgyKHedbdPux9/6aEM2xZpeMVBdlHwnCOh7fh
6qiuBrCg3Np3knQPbCAPUze28B17d2Obzq2LOo8LvmIS5mQkkskQfhcRWIK8eDgG9sbL+T+ZZKlb
SZAfPaUfnJnkds/wYdhVwwGNMhkEklkDRQTGZmYrSv5m+NQ+OXF+C32rBJEBXTmfcQCkXv4w8qGc
svGONYHaAxGr6ZXQwVhsTYiSj7+rwovY+MQO08Zx64rxEoNqCquZbPIWEqifGoQ9Y/IzUJKdF6Fr
Vpps1gMWXm49PJGbbu48B9lVhflrj8RyG4fdny5P3nrhEGsBtBVlmUFwTCSHa9BeDcNqz2kyw/zF
98LGmoLQK0kcyujSqScmNqJlvNeaJf/Mxp5oaJhMXpbuKmqUzquPnZzvqVizjWEBwKw764dlbEQd
gqwwDIpjHDBz8UG4TGRR+J4kmSznjAQ0+06V1oCATbhWMXfmzM2h5lDeBMUSvFzGN7sH/TrPggDn
yQ82wMJJaczyVWuQz0I6HwPx1uUREQT+BB91WFi7ifDkjRQ8JkRrBKvRnJ55BnZ9AUZqYD7QTkuO
aFX8FEP4m6W2tc3biakuQVBRvKtb+42YbCyeUbSeR/4Uc8QPrWuqZyfc65ksDiPp7okHRfg014+W
X5CDV7vQcEb3V5rKrQK86s/Ubia7whhi06aq9KaS8qlLZ2BkIZTLTPLMUn5CrNFP2P3gWwnisOiv
Deg3KoI+rJ3pV+J08MCS/sXH98Y+TXGOVd0Lu+A7H+nGymzL5ui0A5yCan6FfS/aTq/qhGIgENSq
Q2GBDofDOZc3RhK7OvvoPSqOok3eggTJdeox4caTyywSqabKMm9fSjQLvQyO2qgRdRg63/NOW8Th
uIaCRcqbT7qIb3wYoBIhyLBOLhISI2Gdb2Ylf+aknFa2iXAPltB33rhfUnVIOJoUOwpQQFao9vNo
Rydt229pnwxESrExsJobyNORXUSOqpq0vvAVRzCSWxJeS1mcLPQmW7tzCMCpfpqVq2mue5f7ChXa
YZ5RUhRcZj63ZsQtZ7XyjTDQnZWP8dlOEqYuAWMSTDPOmRAfxDwte98s8ndQdrcm8UB3CeYmggnw
WdnNnQ7uaqCasOpb/I9jcTKMCqITKB0EQA9Zc9COxm9X+X9km1zyoSM4uOh/MH8fjbC6+RbYSuKO
V3LC6owdhaFECOSMXNX5LGLHWk90+gEbZTqq4Gf0MKwAHzdW0kieIA8i55zXIqBKrLODHmSHU0PP
OxczFZCALYuaYduRskjGFpYzqB0liEkypIJlkgsrLJADgmjeiAlOvQ3+ba0sfayD6jtMnN9isJZx
KlJO3Kahh7zdxkgZ+/6bH3UGJ499MQRD8hLnLmJWipdJHRG1nPJ4/E5ohubwikTeWrcdK4/K6teI
Re8hcworeOmqkwyMQ6PCdmP3kbVCdotpOPJPCH8/0hyVotcTQjrnjByl0d3MinyzOTL2nMKPhjRf
8XtgVGzDn8namgVq47mr4s0IG8WEg1IG7KRaDZncM4qfyLYeWaZezRH+z8R1gB0PCoeVJRe/azlF
Z7wRsiZiFzhAz+lcP8kUNhRcHY3dn3fLuwZm8ZKU2Rc2VyodN0Vpc8W6zJi3KIg8Fshvkvq+G5KD
AIg0uwbgr/xcGsgICuswOPLbRKUCJYdwlkU90Hf+9/8f3hRa6el5qn7+z//69Z0jCGMy2Kgv/c8B
Kab7b5Sd2XLjSJpmX6VtrgdpABzrxYzZkAR3ShS1hm5gUkjCvrljf/o5iK7unryYsmqzqjSryszI
DIoE3f//+84xLLYO+j+d3qzj+KNtGeJ9yL+Ly//rb/6HYcX6y9J1C1uKxwJ1kYP/xwzH0/8iJIIq
xWVGogMZ48/81wzH0E1D933d122XCc9/znAM9y+IHQhbHMvgb3Vd8d8xrJiuYIb0/wheUbh4KF5I
TJqe6SOCYSb0tyGOHqZ9xn/HLUx/vmztnElqV8og4YmdcEh8a5be7GQb1SG+GnKy70dudlvUqdFJ
MyWle4ozDC7TZ9vvHmQ8iMtkxuJqaeN6VrK+64YBnVnr3Q+ZUZ1Hvi/qpYiBKW6plP0wx1KsnWaD
X5JmslGXn7k+e6fEAhyvcvM6Ol4g8FOcs0Gw6LVG0GbUH+xqrzkf4dx7jPXR2slrTBKsQUIbWPj0
wpIin/4z2Sn0A9d7phbmBKJWcuXaWrODs7sOO+QB7swPupgixtHrqHIeXLsPWQuzdESr/ouhAA+5
9w7qbJNbr1aO4RAOS7wpy4szNjA3Jo4KuomcoCIgUooRo3gCYoxAmme0LzEsMJnM40plB5My6wpV
RX+iRxeYELR1H99SXcunPp++YeOSTSF1YMbts6EGQD/5Djl3uKOR8Qwa6FCrXJAH4gph9uOa5xnW
jRTEgqFItxHI+cgJl29IidM2LMwT+kmc0GvEVtzNBU+fMY65Flc/qUApLyWXm/jb5Gob9IJNrh0J
Zzv0vJJ2pz3SHXgK89I7ZWGxzrBVnPUQ6j++bmCAFZnTVeVMAXfijTmraaVLn2l0lW95NJKmqett
y35qFwk3Xdu+9VwBK12hwHSXM3tK54NcLteFaHmAutZCLypNd5U5YtsBNnZz0oeZasgZhRGxpth/
l5LMYZZ96Ey1GBF6JZG3bodobGPwFkrNq1CMwCyuXCV+IJZD4yFtGexFWfLWoROm/snmwY2X7pBP
uwIJluL63KcBOSlYqYXzFifVIefL7DiaODuNML9YI8vvsRmvuirLTUWbeG/oqPLM2D33YdV/8vl4
oqR2sIUunxug3Ru7SKqbu4T0+eo/SvruThGkoqnfFa943Nj12kX6+KGihyYBBpVTMU8h2uhm+mlW
CC1s2L9689FHoUVVNofjkApz14ouO7Wq+CQ9E1OaYhUQhvO4zonI0bnHJZhwLdrigYZSK7Qh8KJo
OOVT8gB/lzd55MYPxEh68m8hvokwmvfFDNJXm5axkTtimixT5h+VAbiNl7o3y5eSy56L6BKSW4D2
rg68vgJgss+ByiWClR5jvAjCsNczNOIuGMmfTg53JIbOPq/QSgIJc8OENhPDaHQJQwDIY1+RgsYj
ThWj5FpMr4GbKKl94x7R0L4zIlJlA5tljuNaoRakMV+EzrB3K76E82Q4WbxBWy/J+Gc4v3LwKLeQ
RYaEFRWQ403APlg6v0G2hDRY/eOk6KtN/PMdFw4JpsG3PkZFmPjdm8dad8XoGVuTObD5tnTYF2HJ
P4E2QBr6j375VjjEe0ScPuHgsGDwAOLiriZPpjlqDKjPigeDWxF1zRoJFUv7qEDEjw50yYnvebeg
ct35BfUP8zhn4j5NBm3dzhD0W83d1T5DN43zXg5Hg105t56xki9zml5K55C4i+Mn5yG4pI809rpx
vwAiOrmHgu8eHbe51yw9Osd5QqfCyiGOhrtchfZl8IdbMYXFFk9J5LvdfTgcBf92u9G3f/sxKc5O
g2aN5uXTlRwC04H6rzXOe+EwY2zUvIm9JZ6Ds/RQ5dGtUjY8lrF7TDl1M7y6q93mCO4M2jTr13WU
/sGmZTX8OloVuURPlVu/sWWTH7ef05YTIctj9pDOyWVLnOdE3QhEEFGJv0RHBiIGkrDy0grICHfH
KqS/0CnWf6AcN3O8I5HDXmEAmTj6LM8TeU37idO603gUXOZj7ee/vc68lWX9Lvv+yxyzS3Op7ex3
F7WMjVVOzCh+08WxmoW4gykMv92XTCvhEtGww7zBhbw+Mc0G2Bblp7Y3+J2nrb6mlc8Ur+PHICy4
d/mycJhm8xBG4YvqySB2KHao3vXF1oefbVE2Qm6HEkeFX70zfw8QMxCUcGPUc/7iavQI1zYcoev2
gKGHNbpjsDYc4OmwQrVJFtHvo+4/EPsfDqORvxCKvwle/J0insJRvlrX2vBp5Q0WoYV2203dgVsV
g5yIkzzAkz+i4hXcgedonpkmcstAP3ATC7neMLoXzW/3eDY5jEMs8Fp/WLUwL7eEF58QrcpjuPRM
tSWL1fjJBmYacxPWv1NJ58q0kjooFynPnNoX3UvJGPe2fahldsoJWJLDGL8yrj4rmmbruq6sFyMu
yY10Y/SL1iqT+Bb0fMsd6yYHp4JoF4+nKp9vxqRF33ZhnLyJwaVJJHWrYypgoiKOHeGhfEC7UbfJ
tI8YKO3AbapDLjR+ywQkdjN1pTV52I3p4JyCvGnfwTVcUPZUccu3kJTUU6vo7PR800Oq4Clp0uLt
DefqNWV+YvdZ0S80+0Ndll5ATQitAKw3xNP+uW4S7mS4GPdIvIGB2rl6UU4BVaJR8bZCiLVnZIaw
SuifMfqgpzH+rn2mHbasnDt71NGB5LG1M7wG8lKl2EF74ZaxRXYi362fSxdxEKLgbs+DSpzciRxn
MrfUXwvWV5p15fLuY/UU36QZtl1M0DDtem2vV+Tuu2kyL5j8dqmobpSiF1Yt/tG2Ow2q/upSPz3y
NbcOk+aKtNfc+lH2WchfExrWR3C9fF9nF0dG96oDu172DPxxm6wB+AI3ykswNCq66REjD17rbdJi
QgmlrV9tO/8l4vKDZBZq7rShjELneytG3wuirH80HV/DMoRk1O/mjcH7aq3psjsS3fuyt4Yxj/tq
+fID5qDhHzDkG+AENoQ9r0lFYsdMo7fEhCs5gUMk1ORt6JX62yYWJoUhd4ZZQeldeYm7alNYW/x0
NEylbbbrwsoINL05E3uUG1PW9KRo4578WP8EudbtLA+oRutHPMqQdyBDHze+6YKWE/gwNK88TkAK
7i3nLJVZBonTsw9L3DNfYNHRiaItgS6K8rBxuPo5a15IrpbuJ8MIMmvdQwWYoSzmbR5xQ/fcF5uW
cSQ/AT7BBZr2BFB/FanzxjEp47GhY3Jh/tC3gWt9J5nB4rFpngTwa0YLDkh1MoOrWch6oWh4V5OA
vaUcImSMRFdc2QmEWlBnfI2qVNpH54ISI4Mu+Hozhz0gZ+Ed44mb7NPqVnemOsIeKpiyjcRwCovK
lJZFT4L/y06GZ8Yt7zOVu2NohTG9f/+XowtsgkYBVnHhuYUq35htEVJCyvjoDpoWAE/t9j7UzrVb
el4AXfiRiYNz5Qv8KHzjrhqgPfVRdEcHVJ2l1Lt7qHF9MKmJiHVv8R3QeGrnwcS9G31eb60nJZnJ
Uru2Vf4ZNZP+5pf5OYx7dRlxIF4aLWkvlTZ/MWn3ya/AmvIJoRfCdcBODhA0sopqCo/GW7RAw9LM
G19CPhFsHEfjaGj5czN0T3nNIrkDl2BW0w2V5V3vGzwfNSLsuGO+PV5vYOCU9dRENyWqkT3PqeTc
ThcBhDS6MXqxDUOJ8rQMM+GVMCnvie+Xhv+MLYe4VRG/m1FNIh+qazvpv8C6QJmNJxa+oHc5fdov
ptc/zhDZoc1LrpwG5Go9vOqJfje09XPoT6ynrSXKm71kbCPYm26KqGxPnlxG91g21nbO90rJMbr3
i/wucqsP3zU2fCl9u2krgw7O1Sp2RrLxyFvmAtwn+j7WABczGX6oKBPNdruXvBjPnmeRheWClNHs
Pial+K1iF1K6ae2Shv6iFTHW6WeCUB59irVjgHqtCYKJKX3TNJVcX3w7iagdp/Gu8fkMo/BBYTEa
fTDXDNlt+i2bOEED73sT8UpIkEqSFYf1BEjBu6NTzOOLBGRsPFPzI4nj9Bc9gby6fGGGJghJF0UJ
3J5NEnGdGET+1qKK/hP8mdqBvzM0g6QpbmKJq6kqfFu2+m7knJMJU54xHnM3e0Ji8cjJL96FAMB6
QqiMzjgYcVLLxuFsO917G+IBZf3MwVMn1sc7QjO18tUBbLjmjpnehih5sJqk3cEsNPbDODIG13kI
pTMe29zKdJ7ym9rzunMy+jQ33PbJHsgerJjNYpRJwELMlltsPR7uR7KvzX1BJmdlQaFflxHI7pEE
+3WC586rY/LEaczhVDgnvSXOzCLKRNDtQrcZmnuKJau0Ynsj+craFSZmyi5y+nuAmdemBjnQWfNw
HdICaZMiTDdSMYrQAjT8iG36hqwkjPqGALa+SXP8rASU8bgih+r3hLgI6Tqv9Twvg7XuzvOdp8b0
qvvcT+/TjE8x78D+XI7WQTSDDVp2GjYWeCyyVgDWu474GCsIoMtjSHJMp8FLch2uoUJI3NvU0opP
YbXdSwd2R6FjNQCaE7Gkp9zbTxJLoeNq74NrvoyKUfrInYLc8QsRvY/arAN/RqTOdvEtDAtvn2G3
VAazNGdM39LIIVrV+gAsZ4illWyBau5az0bOPLZ3IaSBHejPXZvmyVn4gKIjDyifX4LxlRyarWa4
yzLqWtB41L60RmhQWDS2liF7nDcCBAc1zJ6ZDrkAW2+WtzrAOpYmTJDJWNR6fjALqbZezHWHy2EC
x2QanzS7+IVIKN/BWXpLlndmUxYn0zUYmudGdlB6JYNcU+mRhIq1UtJ04DMP87aOyYrqeq19dtjy
0P05L+Ra3U02uN1TKVOGjxg2Cm2cNnkqh2PKFRcte74HWs0NPDTlCXA7K3xGF82cAamIZ7EyhGas
R3rUB18HH5fl8WOb/sLJ3gdYZpYArXvnRezmhIe9kXANiJekHS9aA48atrK8U9kA7qs/pXNdnct2
GC4pmYD1QCdZs8PpXKkuDnS7d9ek41q6RjVxH1u7GHZ4LRwo+85ceo+5HUtcMB39Ijf+SOzIRiXT
w6II/fxVOqAyCo73O3bjeaCmwTmbBvdcpmcfOIgsMt5tehW0FQ/2jLRLcuffhU4DQpoGejBOIjnZ
PG9b3SapMLJNqBGvRXSe7nUBkwi2WHNuTWvmq6BpD6BWLrJNAH4Rxk0K+5fjl7uINwssivYCCtPe
Ec1BG1aRy5TU4o5Ya/OD19sfgy5AJRhIOmzdCxHIQQAA0+1Elv+cxKa+tUK6gnbLnTgdzO61K/lY
agAf3/N+OCT+XB5MC52RrOKvYsETNJHizUkPFJRtwTaO65vBXP8dEGm5lbNy9gWjTD7o7H+Gub5X
cXFf9slE3qSjguEa1kHq3PDjnFFIA7p050xF/wz9bKrBTWSMMLi1yBVNJsUz8b5OePgMtW9t4WfP
fLFGBgVU7VJMqXEeh8k7Sis6k95itIf1fZ+YvJKEKb6pmpPvaVNqrq5zH7Uq3RQFh9JkyAZsNjm8
8oXnZFZDgMyB9aVAlTQ3XDJFRbgrwutxzyziljNfQNBbsMbKWnzmtbtp2eZtSt1CXW+H+P2AcnBc
EO0+oiEZFBP58dgC325UXNKS1nlBcSL2KmEqgMSIlzuFvyAZzURgS/dhlA87y3KedLoejy6faTMN
6q6fHosuZRYxu8kp9h4MPtWPk2LAp/mcJCl4PIxDfgzz2rgTCVMjxX5946TNTepcK2MRWnvlDe+t
ObantgPzwmTQy0+8vbq2MF5YoUXu9EH7XzETHHZt7HI7y9bs8rInglj2nQDBy/qvofyNlcaBU1hG
UXo2yW+eawIAK44hS/uVb+eSQULoNReLOgB45+axs0ZaFnb0MFnLFc58ZOt6SDRTIFeZSF0Lvqqm
ObtzrNDauAY33VFCnMN88K0tv6O6PytDv6UuGZXZUd2pTLr7KRkAg1BPH5OSk1tfYOaSYNxrW29X
tpm5uxTzx9Xzvb07iPiAXsNgmVpPB8h7HJAXjSvSFf7axAXgkwIB1syUgm2zoEuHxyGszG1rzJtS
NeiVXHLrE242BuLkBni9hqh4jNL0AzoX6OJw/DQpt1A4PcluPM12+t7Nh2b0f+P36AKQRN9jr2Jq
R2N60GR7wovk7Tyx1S0OwjJHL5kAQKgmj7VA8jZ32tUqK3L7Ln1REAEjERzozuXwMKV87ZrSBcni
uSbn6+7mZtBxVMj0IrWgNgjIngWPgZ563vIvTxV7EXQ+zqZ6jBbFKUBOEkv6h8EFmrdk9NgiJDe1
2lvPghBD74Ss67Wvvqu7wGGMlWBG2fXToWwl0qPw3mgVE+PW2OdV2e7jmEra/LtWLELtiBIk9NI6
d/R9VLX3WHfOacbusXKjTdzbOyLwbOJ0sL6O+hodjr2QAmGS5rGzMUxjmzgNPNywn/hOkU++MQe2
33/OMLOOxTsasqub1nsatQPBJGmzKGQAm2nmVpfAQlvJs4KLHlMP55eKRhagBs14XZIe7hww1o5H
y9C/Gq9lJAuaMS7rarp6mkINvOCpOys8MYMhOf4V179rXFcHGiN3mfZD3W0N/dRdj3j61sKMXorU
fSUcsEjRgNWJ0obG2H3AUSLBhEViq5r41FlDwZepoQUwB42LBdyM8uBXkubqmtYtmqCayTt33GYB
PCR8pvr4IaO4hcm2XqfcQk5xMVlE8TRFrGqajs3yhxSdlJlzQwZaFRbcUvsYMrhrVdzFjY25sFNi
/9XGfYSYCZNX0sKXSWlRmm7P17Nnfvl9JQLZo9CUPn1KJR7gVfBx5WjWMVoZgEwTOQTPZzFxaaBs
bgwPnVEywUV3bWAYdTqcnLn9nhGNxoP5jOzto6vRk8B8Dyuw34Zl7bknUZ6YpkvsTO+h3dzTbgBU
Fh84At61wnuZjfSxH9ORHJt7GbvhY2ryXTp6b46FimJE99FBMYBdvhzSqNtPQoTbgTdPVgMC55Vu
bHirgOh+20WqAmUM/j5ceOXzRNK1iZmypzw/IoajQ8V9svd4c/DmjQ33s6h7l5ti7mymrgv3PJcO
VuUuooLahA2f/CQaIMqefYq7n6wX4NL8YuZDPo+Bkh1P6QZiUa/4Ba0qevQn98kxs7PX1m8RQm5P
NNZWb9NnBAj0i1jB1ubDHHlPmuCWfmqs4RMiwWsxVG9ypuHR0shaZTxfzECMHjNozNYWT/g75ofK
oICLbEffRGvmUWGga5HcpM6zV7JdakHQBXFtbLyOiGYryvt+0Mrt7BEu9gza8r5eG6vO04Y7XTIR
pBziB1GOpcvOAa+IwfMO0yDPjN7HJ+kT9McFZEZWeFcZ1ZvIbfOVFR2N80j9ruwCj1I+fEU5ETE8
Kh+qLj8IHGQPv1oYqeu0wQmTRoNzJ7t8PTjmh04bgBcOvFxSPnU+zeqOepCKwYMPMR8azyeQZ/BU
PebNSA904LCgdfWX0VZi72e6DAwAwXhdkw5wKFcZgH+EHIR4rmT3qvLifXRRIJQjbEJRfms1xzTC
WzxPAXOxDq8BgzE+248khNZ/flEBYRNMbt/c5ZB0IHuMuLWaxbU2GZtSMMAMM8EtQzPpHlgmHM9k
T1vCPLPw3EmtsE6WvmD7hnG5BSzALb6Z2ScV54hhrEVW7YHJDi8HehQaHeSRNAQMgNJVSPRGb3sS
zs1L4ZdBkXd044mFzUK7qzMDMmUcXSY5ndmKpBcgmgHXNWM3KHYsdgUWHAfrqVH2uXMTZ9XF7vDg
Qw/LyT7sxpDQM1P8F3PQ0gd7WgghWX1Hjy86+Y6m9g0UXbsENJfANdqQeaD/SjZCcgLdG/y8+S2T
tYwdMJehZStOyB015lLtLFYseza1v9sR9FW5bLjygvEqo/u1XyiDx7+7HUW9b1q071Wa8qWg+zfH
oQhY58S9BtU9y6pUR8rR5k5voQJOtU4NSaaPfiW+coHtaeZSTXuxexniLH6hcoy5rTBYSKCm5vyY
eOGuJIaJDoznOsj9Hz+kgciM7qpAanxlePoGIjsGFdZnOjM8WxdMb0VKcQdJUOwri+TGULACDQlQ
8VVb5bA62yPDKRqNaSRx+eJ8m5pHRvnh1ZxtmEgM72tjvK+1OTpqR1UMYgX1EExPGs/B4Mkd7m0b
5TJXx+zB7IelWs0FzfAsPtKu/jNHFeq9imUBoP77zpPZlTXjSyNwbUgf33JfGz/YASeSdkQggTcf
W1ZWO8fmidO3xbk6dxKFj17rz4Tmg0kC3HRD86V24Qcxdq8PNZzHldnU3TFj+R9wVQwyCAxEc8EI
9PVZGw/uBLW7SgGcyQ7yoTFflKJz7jTGFsnpDuVzefHq8lSX1udoThWMgyG/zhnot1BcO8LcjBDF
0ep9ZJvOxHpBWf5G+bYeOGnG/MQA1AViQ1+LuvnxqvG7LCwjIKs4P/a992r4Lub2dL5qxyl22fMg
oSNeQxFsEYafPZczfjst2pSx4EPKU35jt/ZHJLiJjABVRqfkpETwuuno4lei/SGSwzISgeGOqJW9
SRYK3sRNkLEanhafGBR7G1QJ5c0hPLiz2Y6s5nUjlsYlX2u7aCaySY5g3TeC5CgVhJVmcjOumNET
Vv7OnJ7GZvrpZezEHfi9KiLmjXMZ7UA9CPQ5UDGnglx2RHawRFQBQUZuM8Nu9h3tu5A6yBwVywHZ
/GqbnuvpGKFWsWGeDeiZocKzUpK2V25tfuBkbN2Q9Vb/bflj4CdeEswDnhy0OAfNvZQWtAlK5gYo
d7VvxT0VWn+vN5O6zQRRd3nbzadE2875d87n/lGkr3Zk2bTxvSMBzmJnVhV08FDs4Ulhwpoyhbx9
PMxVX8PLSV8lKfmNxiw7sD0n32om7hsC4uNKsJpOtAh7ty+GXaEzsJrMyWZ4IcN9YWAjmEHT9DNQ
RXsZSTq6fmL4wGqsjW80nfuNTU1+03JJpivjEy3ke8dgDNUIipfS0YGBt4TzMZWFq5APrV+X+s7J
5p95yTaEqcllNyLsSaiBih6vlBxaLXD8VaNb1qso7CMnud91TyLK0BhX0dV+jUA1nAfWTYOxNJbj
eHjOvf4S6EUjHpVh+keCDUBpqumUTBanvVaXAJ8b9znN7a+8Vqu0S9iA6I9RxPqpmHXqktm71tYv
5ZxaQdeRW4gahka+QJQNVLoq2fSBeTez0jy1Y/6cqpb6AqNvMgVbD5HXepyMfk1576MCRuGA7LOo
ySOR3vkejZIhL/pLnRO/mprPDqJpFnI/wcpUbtoohBeZ0Xmnn77WqH9DzUiPXiULCqXy0Z5sjg2G
74Ec8t9o1bm02Yvn5b1P+aFINtZAasP7FCWbvLSkvu1E02Oti0+/yAJhdjRH47TfjG37UI2KjDFJ
2V0T5r8BBaUB7tKVmYQvlpcOD1EKx7TiQ2BH/FCU33LSYihY6/d/PmY5x37+pdUhrvVpY7mc5/18
hH2FpyyjDHWhvjvsB4jRh3xiODy+mC4HFFXPePQyZoFUVKKkOVn/fuvhn65c6zbIftpk3QTYr/4p
ZsZsI+Ws1SgwyGjwCW1IoLwdhm4z1WAQx9nntJTkZcDA9BT1oXfJqjd28+YOOMX3VEZuMGotD42J
hU2q72hTOhwmh30zK3zXPQIJ2wVCAMor7DlwaBXC4YwUnakzNo89HiUtPeNtNpF5EFF41CLrQxjU
F8wUBQ/bIEKAfHL3kWPEW63k8Sxo5gcVY/wTTd7soqkRYUGf9q9ubewqSjNxQkGDAw2AuIYrw1QL
4w18/lXBKwuKJJs2baepR0Vml9/2ZwiDnaYIEHxrHPmyEFB0yHqYrX+XLyoif5ES5W75WOGaOfpZ
am1yM2EZ2bvzPSfdO7VojRC2JKeaE72/KI/iRX6E4vhIF6C61EW6UTJtry3xpiZLogNTwzf+dr5Q
WnRKkcPbf+gISnWq21iWGx6l23QwdhjQL0KmblEz4e7ihoqsyXRwN/35A5iebu1RfQumRe/E5o42
Tfs4JaZ3ll5dkXOP2WsPnJLqydkJHgOWYc4PU6g/65mCRbLIpIhHs9LhrkFlRpwUxqneDpNjnPXq
gcHjru0t+F34PnbN3DL2XKRVYw60btFYQcUSiuJ8q9DGgC3kjM1TvmlBRWfUYHFhYV6dL3aEHotT
CL29RZkV6uLbc/v0MvE5cSce7Qbt+rpCbpK3Nm4p9rF0JZNLhY0rWbRc+SLo8lU37hh1jxuQZ0fD
kkZQzpZ+taoO26nOMS4Z0yD3i+S70vyXnknq2YZ+ulGNWe26WUJZzb2jaqP2AHrygaY3xD/Rcra1
m4k8OGvNwRyKvdtTNKr5gseEIe7nnng6GmT+H5BEfeO6h34ZPEF+bbZAslCaueqHNIK5SRiWgBHz
vI1aFGgWB5wgX7Ro1SJIy2DUBAJnWrrI08AfMBMrFOxu2mtiUazRLK+OcwWcAxfbkOKdbLuI8nXf
Jfda0vV7ftivqa6I1C1/SAiaNy3sRU9oa6d1e2ahi4K152sO/1vmu2qfk2LaxgMJgdi8FIssLjxE
kqJQ7CKRo0vB8srm0IPqGBoow48szd45zC6UVTR03pKDSblHgP90+O5BVidZ0zqLvs5aRHYMiLNj
GIEFsLHcqdZ9y4lSRaSfntqEj8lIrCMKo0+ozeiinkmcIAW3UkwTxezuNV/2QSrrB/xb7j0SeOva
LdI9hX1PYuFj7gkAcxHzdVHzjbKnYKmFtC9b9H08Q+oLZb3xXuL2Y5aYnp1F90eTH/HfogB0Fhlg
hBUwXvSAmo8oMFyUgeYiD3QXjWC9CAVrzIK2QDFYLa7BRTo4LvrBpJiuGKiTfdNgNxmyltxAIzVO
+dYE16y7yM5EIjbnN7Q+2VoZaA4bfIeVg/hQdBwxlcEUrZgj5iazwQ4bU2I+oUyMFnmiZqJRzKkR
bnrCyEdvkSxa1SYle4J0QBHKQsPIrZTl1KJmpMl4RLNBGkrw0ysWgSNjx3wLVT+6uhQ1+qTtL7OI
bxqb+UOUUGLItXkPpfsGrrs4Jmp+I66d7ybRpTsTgyST8xL2C1JJc9FLmgyw20U4OS/qSYkzYlPP
eAqQ68q1Uc/TXSnDG1nH9iQnFTSkt7hhgv3CCCqgez8BR/qxH9pwDq9pbF8B4i53HCmfrG74XSb9
YWb05+DMjGzkmTxEIzLg9Y/GobzFrynIOe3jFM8vjXFibdoLP2HuYTGxJVrOOxiD7CG18JV73AXg
inukyLfJFqknrohpaRMdGpaR0yL+dGhq7jtLXoAHxvdQsC7pogkdeNcFtGcSZ7swthQ2UWqQ5olX
GFsUbp+ssRxa9NI7QFLMWzp0bf85+AWzTr4/Z8SqyLx2RCF6vHXQwIDAXUr4yxwOSfBJez7rNKID
nu7MNXMDFWoTGdSYSXL7inip5vNlEFL7NOb5kpajXJncpu+xUycTvHIVJ8fCcN+sSXc3SYUwue7y
H3Op32gh0UzNjK7wa5Kz4y+YNKK38yov5yVbZN2oZ+4gksf7GsRw39OD69ziRaMGl84JrAkDTSyY
t6X/Gs8IZG1MstCXDEqa6dOU4wzMJ8b6Khw5dI4f/iKilRhpc7ZYPTVnE2KWU5NmKPB7gwkT0C56
NLbppO0ysAUJiS0+XpSXAbU1OHCNrnrxpcVd6Ys6A/UQX7yPQm5HLjABT2B3y1s81sW2sHrSoR6w
cEmhfZ0t8t2OMOYi4+34AaONR9BbLape/IWs4KcjFmRa0an/JRatL/mCb30R/UYYf+1F/csanxJk
iA6YCCTcXBdIlJYaP/YMgnS2oWkWo0ePBzde0Fm89PC66XV0Yj56011joBJxBHVbT/LjVByqavob
RQY6yFRkRbZD11R7H4kEwcxFa9w9N4vo2Md4XFXFhp35FvTQjcMZsq0pKS7sMDkZz9xha1h3Ueyd
0zQ0kXYxU9YTe5/nPqMSv+nXebO88AOZNFtxpGQ3kXPRZns4uy6bjrZh00BKuUl7GqpTuzF6dxv1
zk0k730fWqdu4JSfs6LMho4WUGhPHNoNauo9GV1fZuQjfPeaOyL+kFX64WbkaURrv3ap/DCycKu7
EbbKSYaP3Qxnvnarl4jZQemk6FFkj4RP/y2WpKVB3+GXR6cKcCbnmvJNSm6j2VyT/cr9vccdYAO+
YNzHvcdKXLQ4b/kBb4w4P9HMGXfK7m3G7QxSGOKLFfNLK7AkOUncdEzbIweBORubB/qec0D8zNz8
+Z9m6EwPooFnwneQRkqN/YpXVjVXLu8RtUtMrf3LYfRnmuwsbGHeRt0+aR6rZWtqH123ZUgsT0kN
ydyo/duQFQCn5FDAG0ryQOjkYWudEw0DdLupsg/BJQMuttDs/gfRxYqvUe7/8w4o5sPJBsiyr9Iw
DMI6P5t6X+4JymPMgB5cTxyq6+oumillRcwHKVo6R9ug3DG0bFxwwgcuEQUGG3y9FPZzPxMeM7jP
auonqSRpjvpiCnEYKJI9hQzsjgSlediPZf3cRRp5sMY72S0f2alNi3vox/g65jpodM/bI43UDqEg
YuQ5TjC4JKpsT/e2IIvPo0n2dc6r4cko3GxNh9M8TCVMKdaj/GBQtJ9ig16ZxlgFLy+zXyyzyAOZ
re/aAkegTtNp+QOZynIXN/1jYtGYWSnvwpWXIl6+TIsWos1/v6vyr1FEnqqC//xT0Mj/9xf6G51E
/e8/v8g/0B5/+x/Bn5rJQ/ctp9u36vJ/J5n846/8V//kv33/S2UVuBv/jDLyf8qvWH7821V+fH2r
vzdV/vyd/1lScR0g1vbSALEMS3f+o6TiOn+xwLCFs2ALLdex+TP/KKkY/l8GBRTIJMyfwSAs/RVV
dW38v/6HYf7lmPxSvu3bjmXq/n+no2Lw6/y9ocK/muH4xlJ6AUjpLA2W3x839p2Kf9T/dDix9AY0
xa3klqEe+Rx7Ty7B3P/L3JnsVq5kWfZXCjUuBkgaaSQHObl9r6te8gkhd7nYt0Zj9/W1GJkoZCYS
hcpZIYDAm7zn0nVe2rF99l67wU0EhMse/YpbsRXDwNNl9ehwvaQ4gUWGw35gm3eRu/l3H+G9yie8
x/+j1MUd7HC3/Bm+95/QJw4/EGkeGhZRtqQAAvgffyYsDTKhicDGKKGoxPYRdkMZhEdf1/VRhJV4
BHsLYTHrMR2Ppbt3AYaA5vYx98A15os5Ap5NGlm8df5koh1Nyd6oK5e6xd4+Z9Y8IFGk7aUJ0m/U
KPVn7PQEkpWbwqoxOCGNhrZwOjvycNspL/kTm3r4sDV8kkMKvfIsdQaXI7D7jDxzi+UDbdg6EgkZ
v3h1ACwZ4nGAJVUacL5EDvjAW4qqVkHs4/NAeza/Ld7LL3kIFANxNdqVmOx3CL+Ui+ZLNY6ys/CH
yhNnY5aVu+o8Xx1Rblom7zR5aJbCJRn7FCEETnePpAg3ti49MLgoE7o01BWeHuk3QI6EKzBQvcZD
gMZGEcRjbfrdQFTec9+UYwaXwUBKwYz7i2kZdh6iCnXseP2woQKyYi5hOnbLuyZNu62HhgJA3djQ
ICaj/oxc2b24jQk9N4FmgDcsOAcODpa8HNwP05/995iqih2uR3agRetAChHJSxplxvswNP2Oks/2
YOQEK8Nx8OmCAKk0syX+HPqW+xFMzJ0IiYVEyi/+UneuF8S+Be4QdoDh0QjDB5vtvELHcMjpy8Az
iN26Ctp3P2QmoZeOjVeHi9nLymCfuUl9MkWUPFMbWm6jNlErT6tyMxRtcpjYXK8Lw0jvdZZ1Hwnd
3XvCVRXqZQTcdazIo9d6Os6sgDdFE8X3gv0uo+byAFA6vWtMk/ERSP+uSsHIz5mMN9IY82vUdiB6
4fS/z7ZhlyvD6qerIQlSZKw/mCtpGcI1Pt7noRkuqiPoP0Vw/M2OX4kBVj86eYgx27are1URGVNg
ZpgxC1gEjuc9jfgGLp4iTCLshBXUVBNDz6AA2mUjoeol1BwSRHrXwQwHVnmNcWLbWLzMLaAL3+cE
1qmskJ0beZALfKDjkkuvOu4zuLzRujAdbDWVUGBnQFWmtcD5GNn1ePIV16J6zPKTlwXduu0Mf9ul
nd3B6JggKeTFLH6VFgdlZRiSdwcOL7LueBvhpdNmf8D/LxZhPVzVuu2X1sk2WAdT054d0fY3cKfz
vidEgTzZDYfapc9rpO/wYcZoe2gdqpenqo1/4Muxz6Ggc22h6l2Y7M2HGXrHBzpWcJi0wlJB0cEG
0aC+loNDlKJM47OZUXi+LhALtk2fR2fyv8lJkm46dIPWf1qiAE+8IP1j36XGnbkJwKeXIjoxKMVQ
76keWXWoLPpIUVWLdO5pPe2XiXFGPzLw4CBimQCDekp17uCcfCoJGl6N+9SwaBstTNUQ0QBlsceM
H787RJzwSrlBZRPNypHlpAs8mho+gioktnyHAogUfyM2gxq8qk9VwYvT9yUrOf7CV5YTsx6bg9Kg
Uy2ui61UeJTAG7Yzd0guVXfyfYbYTmGO142tXP5Fk6774UPzP1RtK6jB7IyrPVaQI9F12To3Y1Tu
AKu1GJJhJR4a4oTZvqBI60sYXrH3KFX75ApjY1uNo+qjKmMNpqDhntHP5SWky2Q9wc490hU1LEgB
ugbWLSQibO95o1lZhIMzHmU69cQBCtjxfyXADk34EVjDGAVUBNuMNjyUtVF/KZ7KrzAkQ+XzgFOk
UDvw1hKDlgE9jXC7MXtPGJAt6oHr4Br1/UdWBMa585Ki4m2+pMSS3gg02HY/zjdyef4cq6K2piOa
uUtzSogxm9tviHrp5xyyS93pnHq/506p6sgrLnmGiWL+iaJ4SQ9bNNld+iJofqJCIRu6fac/DZAB
f+kawOIwRPRt5qU4toZ0blky2t/C7sG6x2AmMVqBmUn4u/yVzfyoZti1tx4w7J/QHDrnPpd5sFdo
kvfCwXTtcB16noqmOTg6aBGzSKCWlARKJuRwbM0DhH3/iIQAFcop/PeE/9SRjwQikeeo+VVZoYf6
bkvv2KSUx5ux8aulCWGRm0Uin3hvJp/cTVF9TeHDoDdsvVM6UPaxU31Dtok6W7zSNNJhjXAqsaqc
gIbZiB5MiLKV2mIXiR7jwR0+wFGOr+S9vJeqs4pTQFHNDl1/QPyJIbSIiPu56003mI/9l+wNHJ04
E1KIOJ1/cCJ+pgk7NQAz5BmmF4OtMJriJLGwrDw+xZ3fG2Co4Xr2r80cXg2aXgRiWgOcKBta+1aA
UcJkA/Cf3ri4h5HiwR38GUyruLupmvaz1cfnchi8D08AMTLwiK/Z/cGsV7P3x8EU+A0XUm7gcTTb
GW2a+yzVQCDWq95Z6SRrAW1i7+jGc+TQk71r+6wev4p6KM1jm6R98Ea5Csmfii5bmxTAFumMqlpZ
i62tU6pvYIHpLxy8nMxWaj8FFGJuKZqbd3E/umc/CcqLJz39GXlDAqizt7561VQbbPywmbD0L5kA
XGMGCgElZK++WUQHGt0LShVgwiE+0vZnTPl29ip4CT40mGQJgvkVnvYAmyJ0lPY3YN/Hjm9jEKlD
1oO5ycIzjY4XGyCHlvoyit9z5Hy207mjynvsjmZjr7IIuRH0ehy9tPo8NOq74oy0tEdxCPk/yPPw
pOVj6rBnUvFr2VAiWHvY/m1J86yLdZ0c2oRygecqb1+qnDKC5y5MtxVdT5rGNT11B7KqR6/MNh0G
btzQN+2oozn13xiwEf9grrDgGslUYjglcUIXeW3HRx8vuIjHtQbIPrKxLHNjz7yZrWjUiLgjXswG
YxRLG9MAL+oMH3E5/q3tcyvii4D3IeQxnOtPsDiYh0kXUcveTeqRZ55gXVbsu6w7tKYH6WkJlP3U
zl/NiaaGR4c/uOFIX5hJEfsvvHap/7hcXpMArNAzS25wIWxkg5c8ob9v/DSHcaO6e1yQ/1BkN7Cj
Zl8p/ZdZ/kj1B1iep8CJN5DMSQib/U6Umf/uTPjzpYHFaEZrbU3qS8ae5JuLLbGGT9e2KX+KZy8k
h6oDs9ZCglsFnBl7KcAa8WrdOHI8orL8hpxVHkez868SC/ZZhXUJAhuuk0ooFuiDjq+S4wbPQzIk
V1+Ce1PGhQVn9eJMEtKzUO7BboDmCalPTRtaO5VjnPSNLN0ArKaRQhWI/njkQPTXkIyqq2UE0Z44
UMSF2zvDC4AYxtYyImcRZ9dC49HdlHn7RSSn2mg1wf7ka0r/ttXTrRnWx94q9Ix/0C+TtRpNm1Jq
ULog9Yp+z0sluCa2xqncee6tqY1ybWThvR4UcBjjzmkfscKDWCrwNH+Tbk0cxPZq+tsjz3rrMou8
j7SxJS1oY/OUeUEYrdIQmP56Isy+8uqwYchJnRZHZSfzl2xMbHcL791MqaFnZF3wKW5+TGg2BJ3H
n7tG9TR3Xp15bKypWpDAd3nOmnpP0xv/TpfgVml7NLlNbMXGb9yfHFO5YyLXxSrY2qq2+4ukQEju
6jTreDZKPtMMmg2YsRR9Cs/YaB85m4h/UpGtyV+KyNpZQ2S9qzgbzhSFJIfZr0eizqb9R7mpuc0E
a0S2WBnjcWWXx1mb0KprUi1ezt3Kb6cFkbiYD7PWd97BIs0UCowOPWai1QEJJ+zDpcKuCec1nR7b
EUgHd5qeYzUgeUQnB4EOpfna1QXPo9/78YVKMFyqhQc0fvCxG1luVb0Zcp6BFMC/4qLBZXAPqhuu
fg7YYx5w1a7Gzha3NjSDdWoCXbLHKTi5aR4+VgSK7qkw6cp1auCTkcmtlcj0wXWXlY4RiqPpa0zp
AT2En5VDiWQXVCaQwcinHCL0rhPZwbe2xbvjtCO1xOk/rfghaCDuQt2lpbztLOkr7FfI69z9UmjU
AXudo+m4E194oA5OXp7zKn/NwfOQjzOtBzsyQTI3TGfIksbHzAL6lLRcghjB22uaexV0yg6UWMrO
h+ls/p2YILG1mU97bIvmcSLWybMmlgKgwfZXjoywvoeVXjFi1nDE0othDfcehOaTjGhuTeSQnUuf
UhuZhsivFmlyroe9dynoKENGrukHZEYINhCWfXboUM/w0sVuAZjTxxHSWSmRVMPH28+5dabdfuTl
ZRfZXhSVfQwM/xNlnbYNh4zmGAtYLCPcowwIi/2DxemIp7faQqVQG9aRGv6W7cIqDm3rE7CUOoY6
DTdSzu5LaoDU6mdKP7cUjQM9ohBvNXd+h3LcpYcwU8neH6P01TOCiZ5KpZe0udVOhzhqgg/TrZ39
Qv85ujVeXB2N0OFkxfhY5WzbtLLe0Z5DirmKsnrzBtt8FlTOLK5lubPqvj0VpRXu+BinV6vXLmj6
hlcuGWDcTEnb71vOmittFjMLpHr4YwFLPSapiH7Xkx3vSt4EW1ebxaU0IN338L4O9tTTqD0E6sBJ
6x3bOONCa5MOEvnkP00zqRBr8OZ11HXpxkic8DKawXBBHKC1hPIRgoKhGF+8MUk/TUxD3ErTcWsF
3bDtgk6dClCwrNT8DytSVz0Wf0Jdhh8lKdKddrl4k1bs10XeWweWb2oTdURaUn9m5znq4hB0EtSI
bdKECYzh4AHpv4RBbV0BsIqzbGMDNZQsy6ii6A3Rtz20KCUneGJwl+QQXqy0lq+Ba9g3+vs4LMIx
PtbAPX4LO60umfbSeU3dl0T6HtTFVZX3mOeEuHNYQ/vKIEYRWCO3uyoEgU2nFdeYNBrH2yyKZluj
Z79mYERgNSGHc7NhJpFUxUBL8gvwzoExSLhjwtBrh+ATE2JXvc+aK4UvqOOLcRpzne2nsxQEntLJ
1biZmwRTelqd0cDzvyzMhpvnGemvqaeqIKto19hSpIo4T7chNkMiVh+yT+t9msgAkANeCZhuydF3
ua4HSztXS0LtT4+LJycuWoSXNFBkAiRk2JVvUDQd5xomedrbL14/YE+1I3iahb1YNK14izwdgYCW
+nmhJkKZnvTKTFFwswxeycqsK7lxgdh8A3anWNRq4TTp2lh7VszuvxnICxnFcHMHjRgMQEDDB29t
cBcd73PZ/Q2aMMAk4ld0YBbEvEm67ItkSu5jL+vnhieBU7ZWd5EE7kMeeQ0twD0bPlmIdi3o5VxY
Cz6F2k9hosSFFgH3KKpFDjGD8c3phvrmOnVyGlvhPQ9pxZ10RNHGR82BkXjOwtAkIa9p9jNnCcF0
wmnJlbZJHrklKwhlrXox2G2QwCAWRN7aJh+p+qPUbnZ1fA81w6/Vi1U7rARSI9y0dZdvHIPDe4vT
4QM8R/yVJ9Y/U+Ce2A1qqp9xro0fqRdDEPbsvNkGoiiAEWbzCzvL6QBpa743cx/9amWRXinGO4bs
Hf5MQdJv+cKEx5r46EHQ9YXlw6+tEw0NI8tIwj0RPmQck0FVtl+6X04sibx3EJ1obg0h+VdiBbRv
NU19TAt+wZHXKYgQoFn50HGo0Zi+M2blI3M0yGv1ZA7PqRkIfvVcX6yO9k4cu/k5ELX/6sm8OVpT
DplBYDsKTW4eWgnQjZ2R7TGUsdHIh/rFHvP0J61KguWGcC9+GMhdEAr5K07F/KCA8O2HBHQF63+W
9LSFxYZNYx33lW1GxZy/EnogljhDIP3mht7cQyHAXtG+gtMw1NYD43O0r7iP28QduvHBcAfRbUVU
k+4a0S0xG+Ph3ONZD98txMXb0JZyW8UZqVlnxCq3GG1Xs5Wk8U4ZXdtfud2Rmk7oyHjPG1UwkDdo
RcqwLGj9rkVOzs8wdOUVTsMRvuDZC2vrQIAjOI/1TAa7t8h0rTTIA9p6ZvYhxWATDwYuWXOHn2vz
nVpzcaVyedgDfjE2/F7WT440pmmY4hFelxTbQH82U0AlXYIbJRYGx1nr2s+6sCNWmrb9wmugfEiJ
lu1VmwzfZts0e5utC/2qJjakVcNWncSPZz4PRTNhXYmWL03FefBl+XRYpWELhQHAuNGtMnNkhNaZ
7n4Dx1fZoYtK+W6Qm/9VUxJwdB0xvobTNDxLSkJozLFoaY7m2oc74qLqDJnRHq2+dd+nLHAIU3bW
yZ7D9Ma52L2bWSz2uZkxr8xdlDw1Y4OTDXq0+0UpMR5yjE0uhh8RPRJxCI4iHYuL5RJIzroEn1k5
In70lOO+WLwqyDeT7P9VTWnFNNvn9Y669+THMbBQDGHG9jOp+pegIafezqNzK4Ex4JEQoC6KMIco
29eQUrtxoNlPh/PdthT9tp4RnbKIVno6XuxnlZpk+EtKmfy9YLdP57xVzE/c0+oP3APpKcEjhmwf
TMP3PNf1YzA3Ppl+HUJ/NeMX9ta40OfMoiTU1bN5kOBrdmkM1WFVtH5CTsz0SWipEk+pB6uE4SIC
74kqGiTc6EN/b8HcedVVwYygLW8n63HY0PTLhRFsyxE9oz0MxYJ+w78Vr4hy1YgTZXql2SG8t/M8
n3Qwmb+EQRppKMfw6OnCPPfZ4O5ngb9MCX8416qm1wh000FHU/swaRovPdTgE6/t6eAOfbKb4xDP
DJe8N9dOJT+sNW4Y4apNR13crolrZzt5A88AKxd5TQLRfJdlWv/ltJyfcK2UF6drNWEIPnImg6F5
LAjtwY9psuMC1qVXt+mR58gcTsiNVUb9mxtQ29AbHJIdGxWOvKigY3FMO3m2lZs9jhOiUs8OJqLS
D9tFyo2HqgYDT/SqdExxsbLK+OaABYZhdMpnSILy0W7JpDFAYha3kLFcj6Vtr1X92ymG+GsuzerS
9H12j72uP5DFdP+YhWr6TTHSp8Yk7cTvM0fsu8u+hAE0HTCxdZS3yzhsn03hVmCypnJ8y4cG4qWl
CnqNR78zv2c5TDX9MTkkV/5We8iGYHgftOm5HkVvQv5Ns9g1VzM148XaxrcA67nOlFprGm/f8e/P
C/w0o8eTx0qcq8BJrsAFfEgFYnYfPBniBeeI9YiOpnxdlTb9c49fJORP4n+bVo71i5Gk5aMQpvuB
lNnRIFhbeB/pUgEO0Iw2GhY91MauCj31gphWgmagHZKdFNE17ols+sNSPhn1pBPmVBeT7YgcdCan
QjY3bcyDNm0umF6cyD3w0IDmxkjC0UIdWjcqK393hhyfB6+JcSNTMby2wyZERpmN+k9gjgO3VznG
mwFuMHRRjU4u2CNyI2jbMNmXQ1v8qD4gI2fak70B9KNoF5/4kF3dsm9pyoh2Os90HUIwrjE2q7Se
CR3j10qOjskftnKGvjm1tt3QvikVz7VbwNegwSignkkQat9P2iwfBpIeb5SF0qykRfNoVoSTVGd9
FmZjYG1qi7cy8R0EJ582qCBIeKJn7WzaoImJ43UJSaweieJcMM07APuz+MP287HCS5VEDL22Sfo4
mFxwvCxACDASiF+xJHNedZ1Xezd33Nfl7xjgWazQrCFuAk/2UpQcGfn5p6Iy7YxbKb3k7OzXRcPj
gHFEnl2o8TRipvliAu2vWWuVX1Ol4i/VdQCG67o9c0Il7GyU+cR7DkgOrdyK5UU/PfGr8vXpgNE+
I+PJWxXZwLDYAFl3flOHn9CZ6qsVaneNxgpPjDY+tMDenKwf6qGtfB/xBkeqKpPxFHrW6C72/uLV
NZAhA80tohk7ecScTWmeKd3qrHunOycwiO6NCaB600RleLIjmbzRbRg+kmSq9l4l9HdeSGPXGXl4
yLnc4Z5qMp7JDJuHBZOw191WomRvGYuIUnqZL357c69v2RA1xE+smDIBOTt0jXt2yAXPcRjMV+Gc
jFtjsBfChdWfdYAit6pc1/vAOZQi4LlKERD3Y/KKnOUzynGcPHWNz2sDL9wEeQoDNCY4o0he3Myd
ScJPkzrMEjlzHYcDvDLciukPRPd8raFOk31dVrouZ9NjkQ8DcT9/AosPyL2LNl0sYArguqGStBRi
PFZxifF8HGf7S0dFfi0747NBon61Akfsev5xwyyTfNdOr07hOGOwmkk27QFOxo91zYSTRq56phQL
S+9gpYcKJ+7PWGX231TL9pV3rbgU0TB++G0OsaqNzOAZKEmbIBJpcvEILvkyZbr9JloGUNpb5Q9R
8h4Gm5G/zGVGReMs/G5nqaiiO2ucHrjhM0s7+YkVe/qbuwhJ26TCU5RGii90qbLH3p98Gpujfto3
2IVfSqvOrl7f0VvDO/keegEMnkg6Yt+LHDWSiEG/R5LB7WPwSN9Se+BKQ66OHYHrJziYyBtBvMAZ
P7F+Bd2Nz+eayNY6AYywX4iPhSkSSoGPuSNonlpJh2hVTgthtkAnpRga/iAkyWwl0R83pBHpi3dn
7zaReP7V9L6g0Us0JOL9wX+0zYxIH6Vj46OZWMUThJPg2Tac8Y4ZQf6eh6n97HHkMTXF0SEhnfg9
ah/bvtvnn+0cIxf0E9pMq9v52va0ko1uNRxRTxTSeuig0PC6flPFmI+bxh/JM9oFdjK09REEbZ69
5U5FBK/nYzJ83theW82baaDaPrMNhOk6ls6dKyvbTC3gYPQ0DoD1bQONZ1joR6A1haS9UKmTS2b9
FpYty0UBBbnER3mosi4/1bNTkSVVzBuWqnFRBuEmi8LmhcZ179J5hccI3DbmqfSSnOnXKg6akOHE
G0oKnOx1z3ewK89lU9D+IAeZb33Dyn/FbUN9al4Ee9dxileU94wKdBYox8wphxs6znTBwdQggshg
45fBfPCMhD6nOegdFEfarLelgT+hkQNoSTzpB37n8jRgN2ff29S7IeuI+Yx6oh2kRS/d8vwGb7xf
oEf0dTS/pE1uPNUtXEH0W/cQDHZOKWBnmohyNRif5RqDoEOVWd9F4w2pZzgE2p+f8MTkW88PrWeu
GsNDM2Xtk1UvrB1nsuha8EP/mf7Z4D0OLP9HjiJ8C5afAi2FYGZhldk7BxbphhYv+cG1nfAwJm7w
jpFhOo1wqM4VW7sNeRZUJmKJx3RwqyO+6WrDuyc98JYYqKcI9bEymSOIQGXVsTdxHeNIlcwcCYPZ
zo+s6dEIBuuikTrQCKbpGQWT8LqeJ5YOHPc2uA6ThrCixfNOn4GPWGfb869EO6x82tkPTnj4xves
mHLqvvwx+WDcRaV0azqqsMAQIbUrfuXOGeynsG7obgnTEO2mdgtW0BCkVq6JJhrrhvVV5+u7i24p
IRtO5rmL0+ynskT/XJawU0Z7Ch+aoMEhSequOBQd3j67kfKv5beLYhC65as9+oyUxPhODuoItgoG
txU1aUi0CDLOc0HW9uCASCfxLlz6sJrR+nLLXmxBqlG9VZJ4olExMQiHyXTteYkizK592sRxNhCZ
XEoZoCikSI95Ch8w9cMzm19uRTUmXwZslIK7g2H06LiZcXNi+1fdLdWbvkCW4BeT2RMdGGqfW9H0
VIbJs22mNgwybPkte4ijzaC6dclZAoDIx9eE+sqdMxdyA8YyWrveAM0gzNuNOevsPUhrVl2NEcYf
hCpaIOp5OuzQQNR6TjykMSMxsI+Ywjn3FgHCZLYUYcvQOMMOdtbBkradSbE/K/BtB74K+SZFz2bT
ZGr1k2V0mflV5D7TozvDHOTptB0SyrXp+jszLYuHOS0nqlFYSEy9oqrQMzX2CuQPf5e3rgGNAgWu
ZetN9MemyzIglulHibEv0beeFRGeExhNdU5iwa0WwTHEKYkV9IcKmvShoBviYYxiSKa1m+x7Q0se
u1S3D2ZRi4eSqJi3nmkHeO3DSZG0Bk7/0U1ueAJthUD9v3zERoLh+cTGcQAa2yxy9uiG+WemTXrN
rGWELtPOeAhCjkDZDEm69nmy3izKEh8dN7Yv0uiZl//7nsP/Bzfh/m91+yr+qv9sOfz/0UwIn+H/
Sr2+fn3H03/tJvzXf/Xf7IT2P3x4/dKzTNt0Tc+nGGz4q7p/+Z+e8w8TB7hpOj6QQ8vGyvdvbkJb
/gOgHRM0Um6AZC3E/3ET2tY/TE/akLIlfrulCu2/Yyd0XWdBWv+rq+/4vfwM0jKltCAluNLjhrh4
Gv+9oTBhvwdRbVY7OebNaQqpbszLMds4lYyfvHh4qEhLZ1l8Ltz6bjnu8Cj9KTqhdcaztLD3tRjn
KI8FvjWdArkIRqW4eRmRsMBy1p0zOsTJPBJ6U1lfkgLZIlq8MRY3jjNak0lUIhbsWoYagq8G2I91
Y4MVMd2zXsOTO7OH95S7oqrWuw8ZdANd6d/YI42npYbGTt7y/GMmvv6UpeQ6R/YXewIA1ZKAR3gb
dH6JWdKt7Sl/0cEIK7hMWMVRBjWPgXMQjaoPs01kNVLg5lBT7XURK0GeIyYJToPIM/cYXnf0FMWG
n/3idoxIj8tcp+/XxO/Lz8Aozo2TIgJklA45Vr5RcLrC+KDU6B9K1/tjz18Zc9JOSELNfnYgQEBi
ayQrYR0ZG7DFqPyLsASAzjD7mRVQNJIcjsbVM5TTm1ePV+46WI3HRl+0tO61AbOLpHA02W8G/iZK
eNBQ3d0EO3ot2X/cq+5SFezAsgqGRDCYpzbit5jDU6Rc5s8yvUQC73oaDv1aWHQEAQIDsX11VWs9
jVlc0G6DRYszSB59Wb2REOO9TfDTj9CbLEtHG2eMs2PBg7rRDuintgxvbEDDTe4NJnVGXKKmRN/j
REc7L47u2McZ+XF0jCO9MqUOJwp7p2oz18UuFVlF71D7IYr6I1qKgdm6Jar6XUblZ4w5Yhvm3NOB
WiLY4oG/4sV11qqlDVjOh7oe2998LA8+vS2vVhd9+1MSHhLUyk4AuDSiWu/ybqKJIXcSysJsdiwd
2XWxPIS4Bpj/TOuMeoOsLcurB/rhVHbeu7Ckz0s0fPT9+NGrBu9saMM6jpKTk9Qu9Iuc7flyRyq8
khKUWHg7kgNbGC/PQB4xKtUlGe2o2aQ2UNaSz4/qUKvYmBNEJ1K658nWp1omwYpcAwE7Jyq2cMyn
W9brZyAG1m4Q1mcDRegecQtuQzu4xJKZMgkaylSQ6W7wDt/Zcpp+dpok3GHaGKnLEabax+QxRkDr
r5PnXaoFUMDNrr75swcNMhEXg5bTddoX0KLVZB+4VxAWwta/tikAe2B6vKe0KNHsRAxTb33ltqfW
NOwT2yp9QPnfNTIorl1pASsZ3CspiuQZ6gCoI9faN56gkTqbrWvMugFItfUAJfDQluMXkZLw4I49
jaiVmVwcPtIVC9o1e5LsiBy/t+wQzN7MVbsdISGOET9iWcoDLFBJ9dAkwJ4CWxyW6g20Gr0A+oKz
X+XmumKHj0csGEFTXdrc7ddeapF7j5Pw5ufuyQxqYhNointAeBkQ4owdmWn2N9dzzdPgVTTM9wnx
hJYZxtGsUbDj8BErHIWFPmBaoIlptO5SoceaFHxtcBwV8CC77DYJev9iK1uTMYQkbpVX2mb+NNEU
HbkVY/tS7bs9eEjPwwMPAxP9BRDyIePlfMqa37mNFRbCVYpBbQPa3j5wT9I4etl9YbuY9k5Wbwub
9qJjK0t5ITU48bUI7m4eMYq3bnsRpdexV8f3RcUqXGFwOalFjzrNQUkCW5Jdz7byl9eOlofYxwmG
xsS+JOsvRjU+hqFzqxzulKDTMXPbjz2ngej4JIbqNsfQbzwvvloscFZ+In/TrXycScJuwsSi1izh
JGAQrElMJfZTxWqprYQNK3ZB7gyet6+p5r56AU03yvslWB7eBw/ObJyLZ0vo5MgqF8SqGJ78blBX
s0mZaWuioR777dvibanryX1o25zXlrVxMsc6m3ibzv/8p3/+H3ALh5Sar36mqLAPKYNfV7fpgyon
IDfCv4JQSdaoJwMU1KckdYN9RPiE1W/nkGlNr6wCg2cPbmwA4xNPwzuCfbbtSihXMUL7mrHO2ujl
1MKUjsoZLrXB/hBBwHBQZ5AFRjB8t8p+FHTLHNOEYbcwZ4hlYUQ7pAi7U+QF3j4vp4uFXrbKybdu
PB609Sjscif0dBMjZNW2+kunmrOrFtB3SKQfnBO2CagX6aKom17DiZs35ykradFpI16evJthA5wq
xhHOAZ+biWlCzZ6nbRkVz/QFXSzchRNkbq90zsDQYm7RwanHzyKflIVtusfXZRLcDrl/47w4ibpa
aswA55hBfuZ2alBEg4kgSWAhztEbhIk9WN14o6yJ5e5kX6JIfRgVUUPKz4a14b4bU3ah6uIGXTo6
+F73QO58L2wiXw3VN45U1TpNKXIKpz+43Rwzkxdq6N+7LHs1oy81UdvoXKG1PLTxiFOisG46l3/E
LNBBEBAMnd2nwGOLYOB0qZSxk8740yNHyqLD/RzWH672sdQLlQCWHUnm1E4NpR2VVBBKRdt7MHr9
K1ssa4Pl1Aw/UH8Y5QB9AT2c3OZDpQTIFIdcWeARyuZL3WbXyADGH7NXGLwvu3KpWuBStlKlGezs
2j3x0qMmkEQqfwlVuJ/a6nfVTdMuzAQGHFLMq9L3qMgs3bfRoBoWAzjIVTonLEzGzSxx9/ne3YCX
jYdtjtYc5Tlm5YCdbYpmo/43UefVGym2RtFfhASH/FpQOdjl3H5BdrdNDgc4pF9/F/NyR5qRZjRq
uyg4fGHvtfXyaUHBGHRWc9NxDqDqRUPa08xt+la8pCvs1ydigF28/Y19yt+lljhrrfEaD9Z+ynuW
hIneb/Xy32RFL0bFV+bqzMKQo589s76xnfIJMbIrjJojdjgIQ4EeA8JO02TPXE8GkDaZedYIw2zJ
7Ysgn4QJ/Q8wf2jq2W7Gd36r1z1kg/5/hrZh+k+DnpwT3X+pFnJxR0i2pVjP/ujZElPHIRoTu6T8
O6L1Zyt5ibAkbuAsvyVmw4rEUI9GNh5Z87hBV5J5as3EqVtAhXW08vum6N7B/5/yEZCkOfqbWdKi
O0zlUBe+I+Fodi5RRCzEerLnh/GQZFipiS7IYERcLdNDFRsjpBKvbB2KK88q3E5vnliD69e5AWnr
uMvLUI4TgW5OkDNYJm9LK9C7NK4M3Bm2BzN+tjXo3Oz+ojUgcOhxN4MNm5RneJNUxrnRGPRjAgkW
PTU3zJoqlL8SPQrmN1SMNusIpqWdBg2CsHDMcVtGYIQ4pojsIhiq1dv47WoO92jfJVvDzs8SQZJp
ig9vnc0lMtQNiGtYH/glCanM5rdsvSB130+nzvgqk8rZ69SXVWF7iNKNDxhx8d6pomc76f95xhoe
XlZvaW+96OMjv/8/JrYbXA8FEwWW2JqhzgyWqQxzgtvi+XeGYQ2Uw9Mh4BBt3ihGz5Fim+U7E2Dk
nKA+i1zZWHo4m0Mt0Y9J0cPRmLI9GZlPDG0OrTdtq4mRsvTheWtp/VhCzHOtmSXJKHyWKmxDps5g
sWKaMG+LB8vrTVJb+4cpZ+mgW8ifMAmsaSAHh3UVFdJ90fiumy+39M5qWgigqIcy9NGsg7MgXda1
Kd5oElIUmNXy4aqMWUDp3Nm5/HFbhycdJe9WM8Cyclc2HhGvul7aewuAv42KL5uKv23SIbprxOfk
L0e0PdEpL8rzZFFwGKw5N4pZMOZUP4AV6V+0le8hVtKH1GJvr/sfKcv5qzlOh2h2nOPcGXsAOsSx
LJhCVelu8yr/mVYcV1F/oBz2rjC9UeBCG+lZTIZSB589e4YKnZVKEmfzO+YFJhcrsaRUhbsx7N9c
x5rJOmkOvch5ykp4nbYL5zEBfTKsDBSspf3KRCHjEXzbR+Mb6HMH9P+q8saDB4LkWoFUYY+T7VhR
Gbtet2cuZH8sVwJLWnIgFBrYOXLkcupEQxXEr6/cFnaO17Ebxrvo43e0qmgw+Olyqf92FE77WlLD
9Wq4GysRxlrZMPAStuyvv51CB9VXcSSsHBn/216pMkQVpSFQmYpPUbz6K3umA0JjrDQaZ+XSIMh5
zocBR2w3QfofIZLrlHHkp+7UyrWZV8JNsbJuBqA30yy/yXAO62IcrvBI0sCqEGKvpJxFwMxpdiYA
HXI6iA1au6qx83a4Gh61Ti/2HdgdY+Xv+IB4zJXIQ8ID1dqOJQ5SZh9OzcLJtHXN9q0T5SfGqGuy
8n0iEPNssXaEIZE35/5Dkum+kj/f7rMZJbsEE5S45RTos+afOiXM56utT9eMueurNfHOiU1QQ+M0
XYqye7cJdzgVKSv7OG7+0uyfyDW230ku6UbIRX0TcZqAedxUZPKGqNAF3AvejZHxmyxK32scy/pK
QwLwQNrJDMN57lS8nWDSiAhkjd/FfxviLaiw7SiEkzWE9WInT9BzNikibHKp+xAMZXfCQrdVID03
qltovUbBw5rAck4LbdwTFyz3WVyEYAMnvMHYr9kZQr21KTTlyoMCVfo+1xCipmE6jiszSq70qKa1
D4Dp2f+hfN43XJPe8uDYT++2yNRzZWDaIOHRXMBs8GLrKqt7EiuvqjMfSCs5zDEcq9KCaIV6lFc2
xqBYOyZOQhhMvGwFEKyyybQDfkteUHVW7zyP1xL7cvaJhUp3SEbJXK9ExKvb/lepgUGpY5wjjVRI
mYBxY3LCFg3oRw0dwMtHdSktbV9WqDCspAM+2I5tYK1UL5eZrZF9Zw60L9WqHwvGQrhIIF8rEaxd
xYCaXQXJSgsbRxKIpABQMIT9yFHy32O23vsDqLFpZY5l7SR3TtkdpSIcQRg2s+kmq/fxlBF7Mo2/
rYJfZgAyA2xp7vD7/cY+Qe0UgV8UBCZbSUkMYxFXB3Q9bADTq/CZFctXboEUqATstOViYch/xEn3
xlz4PYn65TmTkbEFm/MDsOfXsZUOJoq0A/wpwxaRs7HlWSNws3DFkYp5CgaZWydVF7euaaxHEpkn
2LqPhXTrk+E637lfnwWSlmvXlChJCWPoDPfVSiGBYC95shxZHjRMhvF8nIcGWg2kOa+Q6Bx9Fiuu
tY3iGY5dNGGBEaI5FunibIfGfptdnoTEH7b0tuhJzOJPfFORKC9z7hJZAveu+4+AV4itPjTzGdjW
b1VhvZk7y7gMVvE2rAS9CJSeuzL19JWup8DsiZW3V6zkPXMYvVMJjM9ZqXyABvG57xFULVvcj+lW
9ylTl0sxePFJIh95GJcTFH0GwivzTwL/Y7+6Y2NNcMzKBawABCKlKbbaygycVnpgs3IErZUo2Kxs
wWJt4jtspxvhQh6cgKoUoAj7lUkImvUxWimFLrhCfeUW1ivBMEthGcqValitfEMDxlBA7Qf1MAN/
qK8cxNKEiIhN91/GxP0ZndbV6NcPg/6CFCxIilOnXgE51Td3pSym4BahMNPL96PxMZvNgYnCLlrZ
jLD3VGCgvb7qOuotLBWrgvZvvS5hE5LmYgfKo2bRcaQr+TFdGZAr/RNjAB+xXgmRGqhIZ5k5qEG5
BI7G6H4C/Cs9Kz5jz72BqOlBoMv8Xg32W9Gh4WiEb++5UjfUttNdGez4ZOaiXodfyRiTHLZI7DXy
vPYGvn9LIYdOU/3izgitjMK8zwAxrZWMWYDILEBlFiZOW8s702X56BPgZ2WNpV3wRWxQ0M+3bgxj
C9EWEbhhZ8LinIFymosst7CpXupFaC7veNidOhDPHATuBZTbAbyYgFMM6bOmDeCq1xSNUEBj1IW7
eSWD5iBCU2XLGxB8pBRtByuzZ6dO/94cKsT+nNyes5kafM8La5Zda/6UK4t0XKmkuZF9jlr7To30
6q3cUto4whhWlqm+Uk2Rp7Tb//7QSDX/YoS2WzAic7BSpk+ejerCmjo7zCXFdOlT9AlVbCZbVbyx
GFLkzbGGk0jBG5ij49yGWmGH4E0eUHHUSXHHWfrl6uVXjRx8hwv83zj3FoVf95f1NiJN2JfvIyM+
pADarVtlaWbzQr9DRmWJGzbK/SNtVscUbfF3sUCZi6SbCIdGTje76eHwmlQoLMXbs2GWT/7cfZrN
qWZxghDG3s/jQsSPsYOBdIwV0sxSe8GC+hGzP1ugXVMFYHIgSlbuy7r6Y5bWrWuJWzQG8+7R0Dqu
9iLInsqr9GCOdZjqxHVX0b8SgWTtkwYZmfdlQklaZBdD+yvcP1rt7anFb5NeXHQwg9OAYWlA61xr
xIA3oD1sXkyjtO7egPTDp9xModyInH0ubGzEIHP8W/jTmUX934r6bjNU1h05XMrIRn4kWvpNw+V5
GOgQ7WWbfpqZ1VosoN00Zb4cFEX662KWc8mxQ457K2N2o4huylUQNEEG8Kf0S92I1pqQ/MHqVyCF
Taawul0xA1p/jzWphikYssm5y3+rCT4FE4xA8tKKSuc4Gvkvx/nEtbfvXoeKpVoXSkv2HU/NQDV7
Jq3je67dW8JwnCPD/ydtAjGz9KeDrx5J2mAf7MymHNPv0i1p7k269zzUzKTbxQnWAweA1JetgNcQ
xrDLcolp6aC5xm0o0/J1sqwHXc3xg137+rZF97BBfRMOxhIFjkWY03oNLTwr6zw21HSHj8RNRLhu
95GgGK6i8svXmXGNXFprMPH3c7Hm2D9NSf3oxfyveFg9dmYxn7qJbkPRcxIzu1N1dOhbLoy/oPD2
0eDYU5udx0nPzi4eha3HiJMhQlYjaPNCQ0viJ1pO7T7HTXWgKmacgVHqAeoyiJhUwA3iVoY72RhH
cFmMWew2QsUYLeeaQ5joUERyDqc5O3MwRj3/sJrli9vdPXWz0QfgWNMA+s76uFM9W2Z6Sgfyvs3I
Qhpn+AW+gaIOKZUTGFkgPr1h1pG22RWVXy5JdMDVYEs/eR5Zh29LstewadVXx8mnSw79dmegg92M
eJ7D1J/E64A9IxhdYzjOefEs26k4a71LbETl/kaUDICh6kdTeU7oZ/FPL1S0d0VGE6GyYVt0OAHa
agDY6D9nSb3sEV8ckyHrt9ZAvoSai/nYArL2KpMGCvtYAJtQD6TrMOjTB/3Kz5KMXitJF4beWkai
2c/CC1ovGR97+MHBnGckjTXaL29+8Md1flwy4tCbOvepaFNomXEdn8itIGPOi1kwLM3MsmNxz34B
xrJdzH1Sp3Ajq7LBWMrO20+axwzXPllrAHll31+mNP1sFmE9+BW56UamQIsOPuKIZy7FdVr08dDa
xnEsLHKu5l/IQvkJRWK3USOmzzxOhp3TgQ6uneFiWJ9tztgtnb2dOfCQZermjJa8s0vHuLeyCbyx
3xpOcTWJdjq3UYIKv8xL7r+MHl4mPWpHbydrhv1FwUKAembr5hnfpjs/izFhiI7qd5ux9jopEV89
fXYv0mkfMSrPzLg3WANqcG2O2GKaJ1e6FHc00vMRx0kDmolgbiqCb13Yx7x5IbC32rb67PMuBXaT
TM4d3DNKELfbdRkI6q4jOGUsw4kPBe80vrBtSsDL6QxTMo3hzaTvgA1+MDI/NzH0fJcoYRs768Z3
jWPDgUw9gdjgw+MO21QDR4iuXAR26k+ZMihfk5ak9wj5iHiIDk4/crV5tIHWwv+H92Af2tZ5sFvD
4GCqwUC8JBUMM2gV7V7XLKyiYGW7kq5nYIiGjbWuSEmFmIF9yYpecxJxNgyAD8IhS9zirx2NVUcU
CKpX5jToRINp9A9IgdlcAgKMMjh4XXIzMifl6xupsax33dNi/GjU8F1ZfOnVe54aOE3WqDvdZgmY
PepGXOJnUFkw63lB6wOCf7HHfO+WpsldI+3tiDoR0VdynQrrU/hQWmWp/0qUyPdSLBirCFp8M3t1
anMiKfLePxC/IHAPtVdcQOC9vN4+YxM7MJEGFqLYxzVWlJN1N9mHBrfIxuwnfqFUs84+Qy+Olz+z
J/SX0izfzJrVoqiaL9V8/EcsynGGtmZfnYhzeiXiZD6xuQQcTtCprohPQb0sj3UzQhgQ9kPEcHdr
9WE6gEKzus8C9G6L2wQA2bcatYYw9rtR3McaPT8ZSIeyjMijQeHNmICxeR41+qXRm2/eR3LLOU3f
i/W/lg1Qilp/tZR9w9HeHXmsd9gmSQ1n50ahpQ+MmmKWsZcUTFXqFNbes1izMYjpn+z1pCJHz7/X
OT1WB9+LeN423+mtNp10ZZKj4JX7haNxjyXeD+aqfexnLnwB6pRVk/mnq+32ADXZD525iR57ZDZk
tA/AIoFo+n0hULIxdxmYAyDdgtEMKObQjeC8qWQPiBvDtPfip1pTwKQpah4XrEQ2Yi9FesIT7d+m
RzS4JkiREpupfUvneLIn7cv0q+pFlF6ARWTEu0jufN0WD0XFtKZIqh3Za3w2teR7oVuKoUHCOxk1
zaEXGZgOUPtBYubzDoPJtKkaPtOwRFBdsVuAn+5wHqkR2HUcz9xXo2BkORnblmIUXiAXXkzIDh2Y
bU7rpw9ccT72Lpsy9eMUxQYfCuufqXIIpeuzAD7HGDidPe2rRa4lJOpDMqjWYNr1IBJU0ChV2VEp
cVkTI7zl0R/d5KGvGaRZU3ZL4vLRkSyZ09lhOf2bZop3a0wrkI6wseyC2nDBjZ5XRFz5o+quGHtg
eZgDmPqekCK8DYwPs3p5YMtEPMUg2v0EKl12CxFYSt0Ve6Br7zpvjMYFd9CISD0+NB50t3ipoAiW
LwBypr1yKharJilK0u/2ccZT4Q0WNG3GaU6aLe9GlHAXX7rBMG8lM9BQiUYwRM200CHS59Bm5qU1
ouWEwCbZwu9uDh3H/qJpH3TB3Qe1qo+QkcjPwX/wtSZkSmAGKqu7k1TkFnukGh9tXtHrzHnPy2r4
En19LtlBhlrl+zhh8LKmmQ/WDl3JQzrS5VUshB4ihw7MaU6WfrVcCzyM575geYWFW3kvfT7fDDwt
ocKzSvPMaohsKLbJyZMjs3/gi9Ig91wIReqvFneEa5dGv106BsqTG5t45VGAKif7NzbTfT1e4mUz
0hbx36DTQC3vAlNRhdbVjugwa5O7ziUq7I8SL+wyku9WxPY20+dP17JehTHYiNyTz5rBoNWpI8XC
b+pJtauca1fXoOyXstlJo6UB0SNecbxOiQnF7Yn3tWihNNvHsT14unEBvmKHs8Ga04vzrduw3dQM
clhmXSEGhhrY8bRmPipOt3oT3IKMjClfE5H+owss9v+ViwklL0L3ByN+tIUfKr1ZbgkLU4LXcY5V
fzwo2FS8xquFMCJCYhyyz3qPXVIf6E6PSk53PGgqqCMs4S9Gjr5fB2IVG5Z3TAGbzsR7EFkMopOA
RZylI6vWv1YveC6cVJzHxVDvJrDvWbofqI29oxxzooXXf+2F9lrPWnF0wYFchg6yRm3Cwys0h42X
6N+AYiUnOa3W7tTPePezMvUAxOyw9yf5zJBQx5dDMIuBcCWZ5G9VjPBHUCyEwrHGO+BwYIUlx1LL
LBZIYPyGYP6JnAX/sfJZwUmT6qvJw9GkK+rAkZAYzlSYkrO71FrknitKKF/0TAwoXHIbqAyu2t+I
OvhRM+VFn1ndZz7wPcDW7276QFtH4N7APtUS46tDCaNFsuRF0G9xkgEZTzOSuLOrhJhwnnAKb7ml
BrYtmv3E0odr1lGBIWjb0WNZR4P3MFN+61PKcZvSanqTDcOpsX6BA+9ivJaHRaPNKTibecsn6k9K
Hkqz3DORVmi2K5vAtdN/eVxelVt7W+Ye6zHrWqa9DJrRGkPNsOShRmYoQeActZkdoZUqaKSoHjf8
UeKRSHi+WNBkduGe4nWrjldCnBxF5GMT28uxMcCUo51OgrFE0mNWhvkaVa7Hwk5dPY2eEA2Aeddw
laElDtKybZ/qdn5TmvoaEHAcaD/I+IELbXbLi6RnOI1eMYf2PIigYH+tLcV0zrKEZNQhvuL5ROGt
oQes6iLIXdggJWSdpIx3o11kW/IESphDL4kith5t/IcZYzWGWqOhVjXueunfEtYPp5Y92Kbssnsz
1cVzVYoQhzcd0xA29rpJNaDLj2n0SLwKmX0UGfu+6x/iBDCigeGWucmebwGvWpqES1rpKMe86zCz
xKTELneybwjZSQvmLoIDVqXF3mHUE9QDnVAdZ+HcMaVpNWYrufuXT4FaNGeCjY3+nC9Tiz/Jl+yj
oBGPORBgGEmneqQl6Y0n13V+Rs03z0kz/NgQqkodZDuOmBvmDhOA2XKp5yHdu5NUZ6nwHxjzJZ/6
H2AVAxpVOlBcNWE95RFWPkMQXLD770K2MOshaNjbwq7mxzZvnH0p6yIk+Ep0d5H0fpj4hEo7eY/r
YtGrvaeo0eG7mK///WuLp4TlkVeGreaZVzEO9jUhkydm5LyGggSO10U45gjBwr5dmtK9Fx1f6djs
9WJwzyZDqWNbFepk+83ZU+l7tKziNRdX28ChF87F4q3+4Ps4Q+uWlAayLpF95aW7y63lU5aRjrgH
hUqMUoq90vLtN3a3W1KHgdJ/vDGGkPscW+ZZ9G1Y5a+xUu4/QSDxJmlT7cljjrBXtJWVzLyj28tx
X+bC3MY19oTRsxlJJwvBuBVrTgajBOgovOMA9bBtlczyhK9do1woRthGd+6kV1+GuuDeNw5Vxk/S
QQRCg9vhptyrTHdvpIQYGATYsqCY9Xl5j8bVMCx6AkBRht5A6ag6eLgZ7hZ+QL6DwVpvDE+MJ9/y
GNDb4NoQgm8NDV7w1KQyGMfm0VV+dSOx4zvNSvrCTl94fShzqzQoOKqiTUzwHgAXN9Bh4OcM6Pb0
EyjEe92QVmZWmniYRWQ8oAfHLHofHOYMGD/Q4daCcIypvDm2dXZdeN2DUs01VzXWv+RLfSi9b44l
PQhL/YsazH94etVuTCeKI0lKR5F/R4SNjyJlr8dS6DSmzd0bjfI4+1CPioHBD1aiU7kycMktb7eV
jdAbJMN087lxdj4PAu97+DMZ0zZj605m8+gMXYPmxtUfZIT+qSYWsXdtkP9CnR3bSJ5yy31eXw6E
sEWfVuNvRzzflxIDkRzp/tNR74PO1YqLWVbtnuDKac+q9DGFDnv7/z9IX/9uBwUdeuYAYfQB3T1W
6cUt+cUsA7dJCaZlNKaY3tNA16RZa3xG/GLJZLxNSCTWdCDBVDGjhCaNbO9YuATnJcFhaTobWJjD
oxyqLV758l6O1Usx5q8y1eXZhJV/XyzaK/YGgPej4bFp2JX4ArGpYMXhAW25ppl5GPrmbJXswCoI
dzcfY+9NPiAEU8eh7Z+qsmfgAiF4KzTaJktZ6Jg4LUvGSlbFPBReAexF6OZ+cvJKp95FSfVriv4B
Vjxz5sjd2Wjcd1MRPVGdCtICAR5l74w5PuO5vs+G96Zxxx1HqI3YF6h6TK8IVcY8qsti71KGIwK5
Hdn0z4ac/oxjkT/HVtNd5qp48DSqQk9NLHjdVLAxDXXTJfdsTC8JspHB0LD9RMSZrrpZ29cJeC2a
vRBwNtCLk5jOht1rnDucd6LDt0aFRghypVG407WO0o+SCeRIhg6BBDbjmtj4LnAiX3mokW4xiCB2
mYaj8cFNRv5J9TZ9CMdrkoCiNK27iaz5WOnOwW6bYUsfSfDwYO8g2z3OToNuLzMM+u/+ONd/upGa
G8kG/czoPaI1OwM2Qx8LcIm0ul2eOyxWiWNps1mAURLpF8kC3j0ZzOcMQXzrwFOrdStlteAKPpT8
dVHanmlo/kqSpS9lbk47ArHyFVVpnmDHzGFcuN02stsWENCoHXIiDzeairPneCIZFXTPta278mSV
5mOP3/51ilibcZc49zihpRlycsjjnPkAqJqCVfK1tUd8WHo/o4IRP6an+iBW9RA49kRe9AScdUCI
sklZX8iBwEZRPUvBtneyQUO5Ig41p4y+akHH1WnGQe8w9U8WG9RYmzPU1+Kp6yjqZm+69A55kkS/
TWb+6lONsnwbDkvkf62SqgVRGjMX5d769tEV7SfL+zOh7+sOZUuPbbAZ9AGoEmJHI5qoCLlh0M5w
SPva+eSV/60GezlnY73FR7IXyHif5p7xZS0v0pB8WdljpLr3lry9cHLtH/TbiOdy6y8nG3ZOkOU6
X5d8nh31O41MI+hkN2DBsfp71XztvOKY2LK7J1pAOJH1PSTRNs6rNfN5/kSzawVx67kHw6mZamDi
nbWYHbTsb/bk49td6vjum0sAzNU6Lw3SkiJTGHd7vT2iQWzO9ly8iXJB9OkN7it4CZ6rUa/f5ZRx
OArCqAFCocvIeo60wtW5MKupnTIvDiez308UnZou4ZDaRIQ7JluY0SmbrVNAOfNyUQPM3EEOzW4A
gYgRqKp9W0fOptCA8vcpNxhO7E8LrOWp0FGZxx6yLo/shdHMvtI2/vScd5nkzmaMzeEoZtJ/9AEM
5EoalAs/l3iYIeSWWtVLt1gjAbm3foiBZxvUJD8VRSmbA1aLyBl4MYg7QBvklJ71OOSRBh3ce+NO
8gJSw14wyEUbAisO0pbFFh6TuRGzN5xTa/4aqDx62SDwj2ZrDTr8cgc0Z1oKsd3ykwfLWD5kq/5x
kfgGAxYPDM8iTJq2+VoT+OZzX6NFpPfmOlqjjsFJwUbxNY28t0XSyyMcHnpCFLMOzw7PC1zvJUme
o8jsH3KYHJOmXTQ0NZi+h8BuUihBpPwGJK1vWjdlF28NJWGtyM+W51o0+sFIwJI7w7ehug94s3wn
7KAsnw+LoBI1YcGmoVweIkJCHBMPkWcJdk4YiDl3U/25s0e0ruskXwBpB0W+/NFg5karhGtMdmMn
8OAlV9FiksrxTe4B6+/cxXsVbWweCft8SBbjOExQ2cYkPg0N3iDUPbwacDVtWOrBYGh0KtUcyAIb
LoIU+lUJrFDBpxK3qZHti8UJLNmP9w+rYMEklzUR152MvWXaO5vCLqBE/7sgt9gtlfmTiuG50bjd
47L+Sz0ZEgH2TsA8qgssZ9Dm2xPRg9cxJQ9L6PIXoWZ/MKpuOMnCQ4eu3H1NHsnFNnqiuWPPQetd
pxdIGTMaHmJCAUIuB7uymw1m3OWhSsJEm2Gulc0lbu3H2lDpwSpjcfRkgzkPD0GnjWztEp9YDsqb
3dJHyW6Kxy9SpdBFJPNfwlbyjVi1mKLvDUYV2OaShhzfWH+AW6ff1VuRzz8sWif+iN7fdOgkGL/X
gEosts3mnG8bSl4SPLwtDIAnC8L6kUGVeeY5zrYKUM5mbh3eaLwuY25YanTDPHS08iAwO0nADItD
MTsAlfUlFOt4L0pO6cI4wUqLbM+2p3lgAnpZkvGoSWoo5kVQdOAj5DFlIHdGSyV77maN9wN5C2UF
gUdV2RFh/TMjmeiQ95yHinFNU7O4TZAfWKylWL5pV2uSsBs8iQG1b8ZrjYQ0zod3uaxYIuiewaiT
LLUsZNT6HnMy6R4bvCCh3iHz9YDcu8WyzYCbpkTzMP7rFO01T5Zjun9SpiaEViQVgsYQdxzsqEof
w3bdphfTL0pbsWtK8U7F9LTkbL14bZoavDSrZh0y8E5p4Gkk/YjkFpnRjHG5dq1DucAiKAHgMBCM
4q30ejLZzu1sNMTdKSJL8IYkNi1GTe2IR/v5czFWaEn1urjE9DasVFjFQkeipjP1HvN1RyS2FrV7
rWh/NDPVQs3ySZky9gCF7vCOTnR+QWsl9/kTzAGcCVMbw4YE2z5ril2CBWSD9m4i6HihcRyn8lCr
Zo1ftR+MVrknwnA/M7IMVNIXj/PknVqrmLcp1Ly9I+dsZ9dDFZIEqhGFsxhA9EZeeziPTnoNJMVZ
3BPXhkSnQREn0S0Y00v1aJa5fbJLAVYgAW3hzue6RT4xJepcAEkG/AzU2oq+HaQD99ocWWybe9v0
Ls00nRrOLEaE6F7mSjv5hDDb1vQvS7gTpfZSlePTLEAmpmX8WejZE4f2a6YPL2Uz5wCs19VwAT6Q
XBWsV93RL5I/7hIuonhbsZ2djpvCsJ5p505aRf+ywDDW5ve6dS6NpZ+QP/MLRO9dpV4W04DbOXEn
8FL4R/INJELx5rro6poOj28KpHCXuuVp8RGfdzwih7gVBkbeuH9S8IAPBE0hP8o6xiBEHNqNgAzT
MDKWLDBBOMuDV5Nn2UsVDplWYfqvXibmi1PCn56VRh2KGl4XzBgPSWuXN8+WOxNexKw7GsZQZPOT
Ldr3xmkv6NKaQIHC7IBuBEkyB9rQR0cE1VadZ6c8sb8hwBBmXoCLZGQqwioikr3A+XOdFc9lw/Jm
JCAtZTO1sSz5qVz57GaKKlegDmHy6BvwgdwKN2gSZJ69d5k8gQrMq62NN01M3r3LJYKgUyXMMrQ1
9Pudt3VXFlOme/hiAEkEuWpUYBfjA8XrUy7ST8tik8V9sG9c97x0M6s0yLruZD1NSSYY8CJyrGiW
iUc6SAer7UQ2nZp8sjMI4SVPjJbm0OnsJ8rlqP6jx0t71f3NwwYBvtooAnKOmFwBPgxeHrZey6wH
hRNCxLneWV0UyBTuPKKEPNbykLSy7IoRI7uCSf3rRcesEIxzIMKRBwNWVkPEXDVvU+8eDWtBgqyC
IprIEekogLoK3T3250DQMqcJ0Erwu73NZq3KH4QiMS1Xd2ibhGdO5qFkRwUl9UQ7ux8sjeG9/sUG
5mwonOjmczmixk0TxrVT4RMlMsAFKyPw1LO46XV3jEkmK8m92LXt+DVZ7lPrIvJrO7aqWTFVVKiY
uqDoB3NfFMd4JsOlZy4djwtvv4RDds5u8GF3gwsFXIxoTJmJAOgXF1ClIa5djyvDPYgQ6K1L69P6
d5RYcaD/J8DQUOCJVdnXpa/ICXg9T/bnNBg/LnwlljnNHxpo3tMIJi0q2904I5OQGd88wtUAjbqD
ISBGcxs1W8je/r5IEFSwY2YSDEx9lMSUIZKdlNi2hjzFUwyke4yfVF5SL0WspoRqr2Vu/YDTQZQ5
m0eFyKmbq2Q/yfwP4mjO5vnfEBffykoQancwjL3spiNV7ylXyBw5xuXyGBFOG8jcfpFRHcYR/kEU
WDCrfR5kiVocSpQEuzGiUAjcJPuT2VW8GxzBSNM2933PaVoUzSsqQwZ6JUPYbqIDc/zqS02tZKSY
DFsWn80eFpkLfrtA8Gdi0kBERbnHaThmjh/0CdlTgw48YkUeKjaTG7zeIUpDOHhFfxyXpNokzXJe
QMGESvshho5wdBBZMGaiQ6yheKzj+r0dbLk3dFoT4sYUzLHI801qEqBHADl3lo5bwZ8qLeBZ16hy
AsexcUf60Vvd8QX1I24pBVwyc4ywdJJtN9Xwm9fUrvIOD6c8m6VDelh9E3HqHEYc9khHiEleOacG
Q+EdOgw82quI1sPVSCyulNWvIr/1wIziaLZxH3ZAS7wahjwzeyAnoDBDrfaPMIRZUdn1NVv+R92Z
7EaOpFv6VRq1bhY4Dw1UL3ye3SWXQlJsCIUUwcFoHIzG8en788xCX9y7u4te9CYQyMzIkOSk2T+c
8x2EX2P8AwgDDHkbecGUjlc7p8GyM/fJDLKDGT8OH4HqL6LRyaIrVjckYHSowBbpcxqeQcYkiJ6h
hgO2Rgw2zgBx54yxaxuZ326aPemp/BBO8J1CVKyiVyJ9Nk0I4AEPA7f9XEFv5r3HB5kcQ8P9WXl8
whif/KVmNtcU6pc/klNV2xC9Gx7zOEu/W3v+AwjnWV5RjpDghu9pqfmh1gMpYV3cnJFvf8M3IEYg
fX5MgKQyq1VZIW4kt/KJoRQfyxSdR43Y07OGcw88LKD7ASdIOpCF/xeo0oKROILsdDlV+IkMN+B4
7JHn8PjQHE3wGfkupsfGTMKbD3qBRsgtp01DNjNpeQ1BRgRyiI5TXTB8If0W8hGVYlNmDMPTEn6x
56+I26bistn6M2RQpDyQ7Fb2O6TH5zIJWx4+b2B/TOor6cVBg4Sp8PmIwodaBo6NGOY/TCBf8x4h
rmsRFxIZkbcIhj5YBm5PLsFEfGbfQzSykSHaCSslI3443upxiSitI8u8wCPTvQvlypVdf3A/+egc
kaHbSlGiWh10Ih5AL0aejlOKLs4g3sSsEtblnlrOs6F5kmfe4lNSjHplhoiZLJgVuAowVz/SI2PP
vpl2/0P23kdAUgB3g0dWaE7MBvbaNdQSv2nOWWD9cl0owEHN+IKV6c03h+JIPMSrM/9MeLnJweBA
K7jFJ4fJB9TO19I+oLwdlk1iDlzJajuz3l3Fgq+/C+zfOKzVwjM6cuq63xUurO3E1eNTDpGpRDlZ
sqkR4dnso3oVkkmWqfIQvyQSfQA9lYPCnFQRnMQIdMM/Vhw9OYW02c3P+0zbnMuOA5PJ//RN1T4h
RiLPtNi1jxNeYtEAForKi5DgjR3nN1e3YKR4+NZDf2y1evZMJ9zVhG/Rj3Iopqj0A8PcDOB41sIQ
1kq8GMQq1yUVUBPou6oTtNUBE5gsK2PE+Ioqo89WKj3XykjYKz7WmJJeNPTFKR/M/jBqVHiDGPRK
ocxfOQwlKzP49KfIv1pE2niaxjPDhpJY3ocsOY66xMJrG/22oPUztXUvgaufil+DYX035BZAr+sW
4B6+UA1eRseDNFKjDTEc/W2GU0F1VbwEmUswItUxjKdmmXk9Bh3uE5BHwQcRZNSdQOsJ1nL1pmQO
NFfe+6RRZdp2ypfHNbcUWcci2EknNN6IcDPp/jRjaoLYSz5MuuTEGMddY94qae+72pqfeldsQJ/P
XMosYKGJqbXC7I2bB7m+ahJU8YQtW3S6wDW8XRdbX7rkv2QogiSwW2UhUptpGMSa5ilYuWBmrMdS
EH+rPfA+mNrzAbX3xrqhv90HW4/DHi4PhUkXRz/sxPtDhgGpLMMlVQCBEvxKWY/DPeGFiAG6zAFW
PAKQklU9V69RE0WHWANmhEOI0oJ8ADclGUg9pj858bjzLdAO70A0mpfIHhRKa2/dukW34VsGgDRi
FZ2jLeMTva84O49VYN+KjFuSOABOpWImdjpDDBdbDBpJGcTubSOvCz5JRIvYSIc7c6bnm3WB/tvH
DVZ32EemqN5Ay/5URb83gcKvbOvxBoc8lPYEy+Yln9AjZlaSnIpELz0vYU4GB4GgGKiZVJtnsHog
6MjhWNiWvhN9qBduzpdA84CskvoOLgP8ZnfNLon2Dlk3P1ZszYWHfcqR9yZzRvbpgC4fw9o81fyV
uLL4EJBFBVS57F2eiIrNd0nZHLEj/SRpWu8bYOCLpOansiCP55FvWRhLtAYInl/d1ATKIAEBVul4
GKv2FmF3WQmJayHFkz7net6LjOkZhLVllCTD2vBFvLQDsmiHfrrMghrVoBkcv7tH5hv5rVRtMKKQ
kFuCj5b3Zyg7LLNpfy2oXDb4xdPV9LiV+LT3U5wydBNPsfmlcgY1cWtl607k72HnG0wzHbKVWX2f
yYuZ8AXhJKkYMm2cqrDuPgyFsWiKi6LsqtHu7usiRrpQ0m/UCJLHsofMXlgTD4YW2OtQ5WP+AIRW
JBuAtqBfq/iPR+rm3aGYM+Z7Ae3wLt/Y3ow3xrk52YUzh08+bzy7dO9doB5ajTj9HWBEqLIXIPSY
wLTwd5EyroNkCt5CD1mhOE5WkYYa1tkZLCcYAK9ju7aQALx0GEGuSTjeLCsxiQIT3UF44rddOYI4
TJQFrWchSBKs8dE64VoEIAIL3z9ZjtqVQ3AdSsI6JOCxtZfKT2AFNj4tOINqATofCOo4qKPIRz4k
jPPLJoyDaxgBS2hgQ8Rpm968jvuhw+KyJVWqXjMkZq4fdM0uSqZvI2/FIcgNoJ6Be68Lf4HNZGv5
iLNVChsyt1GpOJ05rVuv3sdkaGzGCPgDKymxzjsgtIlr7eKMrVwPznYD5KxYp/5kbiYF/BoiN6tB
TOjIQ8ejq6AgDa08WxUjE2eMDBQ3lrEUJpcRy3agQxCTFmiHna/RnHaywyBUpba9TVF9kwwV2Xdp
mOk6JoxphYiHWSwzs13l+xhIXKWfgmlEZdk0HhwLCloUc+zvQ6h/iGYX3NH+OW+fcQlTjCS6P3kM
NhajIZBWOggNmkwaq0E1q5Cu9JbZMmdzcO10Z65URv1qYcPFeWauw2n6TLuIKxpZa1MgoZrksmx9
OENFde809bCava/WoJiWxAexFN9U9vCDieKuTsnXjRooGbUcy5VJftRjiZNszT1RJ+WhIRyIhQ3W
0uFxGFiSARl3h1VWckP2db4b7RewKi5mZzQi9lyNp2GYimU/0neymFmkVpO9u4822Y3VCnR6fx85
8mDNwdecB5I6oC4Q1YBpw5gTzrUCIEQRPGWJSR9l4+iM4Or3VUAy78SKAbNI03Bx1bXN06etD06q
cpO69WuXO81RBeN8YDLQOpZ3rOx0l3gEX8gkvCl6yK3dWq9x/2YbaItje8B8ItUuHb4t7lO9I2iC
jgyDV+UcZdQ5B0kTvuoQBETSZkQTohhkfIV+QvpffU0ssoUnmyEd8i7WHq8InNMdRndcgTm16pw5
+6g3GW7K/lBpg8RL88tva+a1YXsHMvploR5YdNHRjZ3m0A1MNLGtMYindYuZ5cSiQu2yEcRV4cLr
G7pFNldpxqrcQK2HMCPfMJ8/mY+0KdkAPazZRyxHVibsmc5MY8TBsKwXpufjum2zJxxxYuN3A1iS
Vq4NloDUVs0ynOr+QFj7kkjtBRre8q0dkmLnKvvdhHRYWMylG7STuE3kURgpdZZHJi/ECbT6MaHq
AbMN3vCWfEA8ZSIOPsnpWgNLbbf2LB3m5qa5RcSm9kDoY+YbbJRTkITPY1nctH5uZjf/GnT+0hLD
bdeOiYgYp3AJgBOASrNIjXojWQwRW2vpLfsu60B9RHeAoVWPBt5tpcWWDZxamNqdji7W/e3QGCy6
RplATGEuaTaDe067zFh2bseszBs+XcbPQDrSAVN8EDMTMvBwqEKuG8JB46idXpgRdvsHvQ/TGBpV
B78qA1zgdoZN30OXrhat77VHgyQENMYu4PM0XEXVhK4kmY11RFzQD7rDu5VG+9zyzeeoQ/FZswig
hPHOHaZ1+iyemIxPHPdEIdZ2YY3PIky+ouaSjX546V2WbXakynUXp6BSPHLHQ17UbW2gDnNw5Owz
Bjn548fVhzRn4TC1bNlG9Hb1hJumJ8xG5JDAfRq1pcHUoy7HguEmensLMfFd5YAXkO5pszRfwx4B
vXpsjyGFXLTXXcoylAB7iM0zguonR7w6M+R9KK13ydA4bHMh6aFKiNanwJPgMlMaurkPig3t2EOX
4DGCnP1pi9CgekRI4XgMjYpta17cezhybMusZ4f0FHbpJMeVtVWCuNPzjrbBD4lIoIK9hvFvD6bE
vmzb+TKpniRtY67/fkq8yTk7aBghQNI/RNN8lZBWVmUJUWKYk5pFqQQzl6n7QMZT34MF9nqTxKGg
P06IrtegYVkXhcGw8drk2mt0RjJsjWU018ahjlOm8IN+GR1iF8e2WZpkJY9+9Bo3sw24LqE8SbP2
BAvxRdTVKcgEIT01CI+H3TetCpAPEUyOlm+/s5CJoXAf1xIuyjJgd3/Ki/436L+R1+Rgjm50qJ2U
+iqNz9ZQUc2oniycIjkZYsSxlNLvJYbKsL9Bd9NDc6bdK1dppG2WyPXLkLvxgY3iymbzdLBxBjsP
XkkuEchbjx15OzOmz8PuYDQs9hkj1qmiGSPz7ViFiO6bIN4YtWWjuigBQkHLZvyaP3XmGJACoW36
kFRRJfjxkrJyVXTdfGyrj8aOhk/jkaP28CwDnDhAae0PuvfIcc+jbDWWZrK0kDddZoa64wgaZHSd
vVsPRIFL74BZ78YbV2z1pF9jckauZkutVw8DQXm6UxuCgsiZxrK3xMn71OlQbPoUG0hvTXJFACs6
Zc+geDfT+VRmL3FlxidwSsbJ8TBpTpH8nsZH7L2DXjBMKM16agZGSfDRrQwaLqtFw/ReyhrVMjKp
VaXybzSB3N1eQuIefjbw1L8bhrGpGhkiVWhqQD3j8PKzPe2zy5jF3UIw2eYxkVAdyz5YWuNbEw2P
MO32Z/vQ1xAhxfiS9ddf/1etxvXUmuxH6xg04ex/urr/yRxYrMRDDml2nokHiNe6A9HHMfaNf3F8
V1b4nNE6Tw0GDo8NWgmScIe9bwf1u2XAApWnr7jpbEo5zM1tSCIdaAUUMzCoF4jtavQcNUaxghWH
nZI48+iNlKr69eRMezIRhzVnzoIIzX1GiDSA2ncu5QwKozteGwoQabtvcbVGdGijqpyaq18Pn47H
UKphlhPH4FrxsS+CCQqpDyAVPbKW1BBwRPC77fOuMvdV30bbzg7BqJfjW1oSadO13Qt/cX1pfUdu
ozqbjsP0wUZ/PAzF40xTHmt7md2NByUKTzh5h527zzkNuKcLMEO2IRDhNfjrDLntizbbEGJbp6W1
BqLI1EWqi6ngIZjmL/R5mPKV/1NEM4QfiysD1WW3TdS3h7oYJiuRJ5H6UQcjoAL/6CP6Wwy2Ktby
qRF99ZJE48sM83vBppiUa+zrtfD8w2wkP4yuEceU3y1k3eIK7nL5qgLn6LuaHVdgHVtlkIdNPKpm
zoXlCsd3EChIBrVXLV3DPoLeae8lh7x2I+PWpTS0LKvIFu1PDYDlhWTWn0hCCLOGzS1bvU8ZUZiF
bhQt2xYnnwlEIg8ex4we8DLnzSXsbcpRxI0rz8/PjnTHc9+lv/M06fdB28QUjs2vQfMFIHaVxCSV
lCAZ7luNceeAgbZa1Q/rri+dfENxV5ytJMM6lYd41p0i2buoodkLJ2e07MapYrpZW7iFC68FOyxx
HnsydZd97MltQj99Kge+VuG4T5M5ypsj0i3CZorCoP+GQal4HJryDtvI27JxMHbzAFRv7PGASyaj
Y5QU6xz+02lAGEw2IVHBUgRLBZZ1laHiBfNar0H2pL9AvccYtfSfaEZS2rV+vI8NC01ilJ/86JvA
7eLUM/o4d033719wLyy9cZQHr7eDo2KUS+QZ4XWUawdNzGbIiwWtSnmAtIzmLWPbbQwwIbB/JQ+Z
3lllaxtT8hd/I8QpXP2CGNqbiCjxSTbZlqFTIvBiUl8jugqmyjwKp0baqGjCglgByWI69IK7u+yZ
ZNYFShpA6w4jQ+Us57AWW+srs9x2Yzad+a6liXK9EBxOYENw6hPqp7QHUyvduii6EBiU8QrfEOux
pg72nAg/MIN9sIgixbYpiaQNRwS7U7ecOpu89HnWT/ZIoZlbbJ/RP5KFJstfIRL1rhvKa+MF+doG
Nbq2a9h3bMvxAtQ7C3ZSkRUAqB9MXvRT9zIje8sl2LQioGpXRkzf+PkHjIkEf2miaQZNGOp1SO1m
GKbe9mWoSUt8SD2Z/VkzuWhVrg+qTuG4GkWGmBM5EO6ccJuTfDDACts65cQLLleZWCNINFZ9P2LC
epihnUxsi1+kNsqdsHMkDsnMcWoC4lkMLcvAIeVc0hZkYgs+OdEhw7TvWQoezPQyY+17APyB8sM1
23iWt3R1+KD11ACknNj8+5ekdC1iRFM8MxwLSylASJglOygjfNCCQixPav7Wdjy+jHraR3xEl7bE
B09pB0zZP8Q174EAv7byEdJt+HEQcFk/T9BlTgkYtyc3kyNUzGRdzmpEjTBjF0oevJ+o/jXXTDk5
4Lxl8WYkpB6B28U7kFnT0ezse8WBssSBEy/7JPuucKoQchcbJL8NOOf9wDwD2cDF2KlXJ7Dfhs61
sMVCvPFwmE/wbY/EWyAva/Py2vH0Mhbv+wuzwhzimmw2QauHpdvV4vbXP/vrd8xmD1nZl6dJt2B1
8ijZkCP34Mg0BZxGPF05KAyUdevRAdzEanB4snzCHGKtQNK6sLHwWR5xdFXHCSaR5zT6qDN9JN/B
gPtJzF0TsMWg35nGonuaWTbZnUl4gIuvnVq4uOKIF1fhxm+DVTO/1H17ArV0q8qp32HzHLbOPDLX
IRGOzX39mjoWEdXh+EQa8KsqvREfasIActdnfX3hxdYfYwvPXPwkFCI5Rf14oxNF6VoBU+6nEiHd
NGBL9LyTnafmqejiVwXx7Jkixn3mkOiXJW53RpaPvZMEcNSY0Mp9qb7CrsToJrPPaoIRklb4cUub
JIFOqfStNb+9RqbnOMH8EXg1ZzIhZ7nV/yii8C12EGfyk3iesZctcp8qUfWPTJM0fndhgoMtyOUa
/MukyIiBrw4t+0rU9rwEj7BnaO4e//pl7HS/dGlzj63fRoitsA7OK1pq0FMJvY43Vt0qdKZi04UQ
HWRExTjQmV4hN+h9jU18VSjnHpqB9xp4/QkbP44un0iY3sP/BjBl0yYDWv6AmQEAvE09rQv8szsS
8N5Zs9HQCQE8ql7mgmSbBqRS2uKRozko0/cu742jr3eR0P4aKO0TtumceecljPIXpM3oG7kWSgdg
Ixdkbrcn2xH2EbHdT1+6ZD66xbnPfQSe+izJDEhqn4WVfxDQvT4r4W6KcTk3DuL8OZHsus1vMDO/
PIVc2oiZhmjWPqd2L/OJQVoIrlU/Rl5sXSXHETVymon0iqYs3gxMthfIsSEQ2MQxE521shuUH9Uc
16s4VR/02tmt1XST0HZ+hWJwjx5h5h3v0AFgarcsH8kw/djxGHV7p/OLH3nEoDkn8vRnoasPpsYL
b5TWIYhlsCNm4jkt3Ok7Zcw2G53e4eGNl2OmH6GLjYMeKEKP21k/meYGN4IpL5hS8SNUbnflcxAM
WQpSPMKRBliF48qKqnHpIhtYj1a1ZaJo/aJfYsbJ3XgFV92ctA0Ciphw1pi9650Tfxtfxm5WHzLE
NBcxVuZEYAuZCkV87DSfx9R4oZykSkB3+Rw7LuabNmlXDFgVoKa0vhotIMhgCsuzbWCiajLRbFpk
mKvBard1CJ3QS8Y94lw6lB6Jri5Hf+lAqllxvZBGMbQhWkfEjL4yDtiN7PXYEgWezPNO9P58wFIH
/CQP6t1E1OEJPtKVkLkNmdDxdyeCX9oDTIAM1FsFEarOnnHc2v9Go0d+SOYtZesYN9RxdylGAnyt
ElvdkB0aJgkIxPCmdQQzreOGpjlv9HxQRf1pu4BQ0Rvi2rWOXVUWdyO/q1hnl9ZqYZ5ZYlrbOn/M
ZRWpsOlWjkBEMufx7X8Ns2hxSxEQXnm8jY+U8kUod6PSn0PUvE3wS3yMOVX/x3XBULZTxbQN9gbL
t4hVpXSfHyc2u09cY3ChpiXX/1+dcLgHoDVp/4l4PfNoDsinop59fFZF9s3RqwDW6FNbR4epZDra
cxd9WNG0BIiWnKbYqSn5EG/WARl7FS6MB5f/hR+wf+VuGLEbtelu0Fm2AiOC34cogT5q5Mso+ZmU
OZmPGhKsjgQbj1nuwmG2jqG/9jqwcpbQ1p0IJvARMxJvUhDfsKXuGwbeyVDqvws1YuMFSYO3kHD5
ZRZ6I8rP+qlSRClOoTe8ZCkfjeKZXUcljERWghQDlR8fJwnqU5cs42RO3GeKsnnDoLLBtp4gvSbA
YO1n2MHbssy2lr60woAAO8uOG9HPDolMv8RwsG2vXXJmo6j2eaa0T+QAmzZ6Gx8JpFkfGsaEecMf
teDKUxnO3coiZQdHCOIjlWImyBroKc5ABk5Eb5PgcBV+tCD0h+SRNplPChSffNY52oq6xBZaxoiU
e9Two8JEaUctBEUaMCZ9ScaxltIncySOQhEbqPHo8WG8C7TbrhMAucjS4MD0+FW0YXNHEUbhMMV6
K7uBBr33D5Wt4PX412l0UIblJG0XSbpNsCVTa5Xjgbpgl8aTta1zjDxUFcympzE+kl1ytCOICA1y
sqWO/XJnDVF+aHJTbtHgQJhQxr4P8LaVZbfxSNfde07ymhYFvEDG56satR4JpdbJIyUE2A0tW+a5
ydZqJg4N+v3ab06FkgejRsM4GWyj/ah7NsNsPc1OdMqqQDChKiUvkNrb+TzuXcLngKmSWa/jjugi
rxYnlQB6KsUNPJ58ivrmQZkTAanuw6fXd/4tTaaQ2QwvnWqMcU36RvNieT1i3AaZPFl9Ce6EJFjg
H8VFlulx4WhBVJ2gjyz85DGFr8m0R7bCUxOwpfRaxb65AV2RoGsZDPKszUKZn3V/TqS8pPkPnaK8
Ii7+ifgMuTCDbtjAEfWI1gq98DDJ365EVx+G0QShbmhZSA0/R2oDIixbEieWRdW+0ajWe0eQFdmH
3bbugWW22MVKyGqyJgSsYScAxmQIVoPopr3vRTtZW8XeDN4ZtHCFDtEGyxJ7USn3pp19CXQtbU2I
cUq0xF3ykwPEQfYcer66Dc5QcG79Q9Ho9NremwA+attyGGqD/JvIeDiMTXzpJLPOht0LdgnCxzqK
LpNr9Oyl8MqL9qvLEcGHx5y1XUVPyd41bVhuykGoExBmkneLyN5UsI9vRHNYEBaaZUVzuYvTzlm5
SF48nOx7siJqlPN4CQwXICEx6OE6Cpp4U6aKY8TEDx+Z2A4UcSIR4JkM839QaqSaClbbjCdwYUgI
DygVPmodL1lTh+vcio1l4onp1pI3F0ZBcrNHWRMqnC+Zf2cbu5mGlziBRlmG9pczwcnAmg9t0xcb
Eo9SrE+SWOx2ApUpWu+9KofyMDfuH0Rq1gYoK7rC0DTfI4xRK5/cmD3Js8eeJI1nxlv3oMDZPqUV
mXCGp3eZVexigr9vc6s/fUPHW18rb4+zZ9oEI4PGUooXs73ztlu7oEGHCn56OaZx/z51Frq6xMIA
6/Tdesi97M01twhO5/3QZu8wyHetZcCbq5st1jQUdmE6r4qHeFCgw8M3njZs1i0+r6Ujk+ec0M3F
zJbR12sfA38eGQ3SCgQ5YF7JXELfD6SqEpQuLHzQAw4SODx4PAbOSkXGoiVccJkb1t0M4+wYRXyP
PlqirmjQEpjF0Z0gcKZOhLEmAxunR2rAWlycQb4OSKAUJ+uiGuL31kuclWjF2ny8LwbrBs/Jf/Ym
iYOkimD1UF+NTYqbmTERbIhI63KkQyJGhRgAsFoxzSzhpPLVAxp5xQKMzG/OdgCuqEeiSt8cL/5h
pvGIwkuqW+/Za2Dua+Y/xgbVR70JLW9TwOBFpqiApecKgrB7r2KFwzIxgsP4+MVVec08DYd2w2l3
iVjRbf1O/THKSR9DxeUtWvs0+fFn2uTYuOeu2SK6eRMW2LCkiCGctOV5MNhJ2mlsrDviGo+RPV0U
gVMbrqX7RIrVOa541od0OpAlgqqGyJ+xlT+MOiNyZ0q2ScFiC2ILs57UeG2DWDOyw8MC9QjuYma6
Swz89a0KHF7FIt4ko2OuZWEHaxWK4JqYnrdI8aktmFXQyNc6ZDfzKyeD6aaJseXIx3xBPhmqLCXW
Rh9DUytOkWr0tolD1KZzIw9h534UTp2egJDdg9pB8573d0ylXyXvjzk66sxzlakG3bSJkoQq7Tiw
TWEyiGFMgXVDYu1e5gaY+F+/G7Pj/5OwkXP2hU+r+qP/a9rI1/i/vqoaaUyS6v/9/1Ekie3j3/3r
R8V3kPyuVp/683/8Lumfp0eqyr/+ccOG8PnrH//+Z498j3//kb+jSAL/n5GDDS5i1YZ0wXHd/xtF
4vwzDD3CRGByBK5vRvybslI6/dc/HPufnmUH5Pril/WtwIr+I4sk+iemDMvkT3qBz9lh/3eySAKL
wJP/FEVCl+nzZdmR7QL+oeXn3399ImhI2n/9w/qfSZIIH0BauWVBgxBREmmwS0InviUqHvZlOPnr
zCvTWwlR74ARozsGDPVoDaHfgt+D4sV6qHyBFI70T3mk5vRxk69EUBQop+MM8Mxo7MLO4QitBWZm
y/SOQivj5gfggSJfpb803Kot+AcmUaWD/YAY9Xw7tkV+aLF73GCyjRcsZKjCKJHaX2mWOTsL9dZm
VqWN9x3Tmp230U/GrfDRDTfdhlD9QFSHAAiczkXmaQX1dXal+XuKWjSPScDYmnWWRFI8Ai4XU6qJ
apskpVFDnyxxExD9/pihgzDkQiJx7VCgxjkbwi+PVTJ0z1lXOR8kZMDwq8CH7qcirV5tJJIXg+Yf
ts/It4t4hrqmKTL1nkGdemKKT2GN9/0sPTDHHl/mvOAKfzfsgAue1O41I4fp2RGNt+fQqFO4S5XY
4nDCnthSyQ6KMWmUVPklHG1AKK3jrpxW4aTNLCtaVBNJS27fsRCrzWBVPG6AtvObdz+bYuqAqf7y
5/hPQEf2OaTdzxiBLfjNGXc5QLeQ9WqYi1vOiPLd9QmhGAZYTCglpzO7q+I7tCUEOh6DH5i7KDC7
SFxxKRq3knxejHVu5H3VHge1i1oaFRd0yYsWgGpaEZsIzdzkHE0RHsjG9PZtjk0GQrdiwGz7VNyR
1Z5Ui+yExiS7AJut11mFd2yBOJC6wXgICSZEf7fEr8SF+2cE8gMh6G1wyAlO3Kp5M9C8nGfdFNuM
XvwENzU4NlojPsBRPV6aiv8UfaxCfqCx31KFYsJpIOZsUI8DHBZOtU9MJ70Urva3QWcPEH2CcNNO
KniJhNFv6gLiFIlU5Di0GXYBz8fzZ9VRcJ/JiluOE9Nr1s3NqjZC5AAisM2dORj8z8AXPdOFzle4
gaBgUQgdEHbdQAkdqnQyL0C62Blk5NV7sR281Egnt15RRVvfUpAOk7w56NxUnyIDSgjhYQ6fjGZM
f/bpwymgyPXMexBBcywQZRrK5VuS8bHGac8jmoI9hf8qVjUbiIUslOZtM/JDbMh249iN4P2M7Z2v
qV2NCeMuqn43es5jVqDYluyNXZKhUk3w1M080Sg+xLyLZ81Ikr1eea7RDkAsxIJgpF24jrMgujMj
NRk0y+TotugBKq+aNzxFmMjZ/DGD63FUgRcKYKs6vkPyjyPt7Qzn6GSTvv5eukOEf3UuoAQJ8WRZ
NQaYzsBMY9FoTLWXrRLFD18iwmMXohA8MyaXZ3fo4t8oJYZDLdPsLt3A3mh4KFvOLGtpiip+c7DS
rcTkBFtSgvuD2YzlAU4LEh7lMnRs7Uxv7GxIb7w6AKDpDmNkpzM/i0EyhlmaMgUur6eCHapP87uI
2jD9jLFq7IKow+XQ9El4LWDtbLGC1AfhF9WeoatzHZCkg+nuM1RTPc6GxRz6+TvZkPO6SV1B71mS
IGAxrWTgo8TZLqFcBuSRLRnzZFuTN+WPmslmIw46eJAT+yuERRLPkEmQzafLmnkP8ywKC11e5wEm
qRmI8NQydNsK3qYDK4ZqEZXCviNhY/OOpIbaae5/z0PF1rMfwHK0NMW854P/WeROiv1/9rLniWhB
tLq0dZzvjJM7tjd6iSfGe9a6bc99KWioVP5pWuOhL9tiNeGlPnkFHUM6tilcETNHvijcPbxSQYcd
ZT9ErdyP3sX5swyEle2mpou9pdX3WC8A59fv4xwkx7jCQQrmXt0qWLS/Ub4xFW499qXB3EbPGQiN
PTPc+VJEEt2LN3aXKpyCN0bgVIZRCv6ZcxSpdOnl44mlB8pgVHaCXYXOxJODOoMx+u+Sif5S6jB5
JfC4vTYj3JAB6ffR0yost/2QaX+V0UVybBlTdc9nKJREJnZ3afbsiRF6NvMqyPv5xWRRQxhTWrLD
Iw2SLUNT4gIciqx5Ao5W4WGLi7PqCwMzlT2ZPyxoTytomOO2agD4sOpt1iYv3WqGHrXqBpVjCdfl
yXv40mJfiW9IntI5xWXyAONZfXlUPAm7IPYzdITwt2mMxpB9mpjAj2aN2+OZZDEPdJSmroCHWET8
M3Kxkh1Bn8j9iULiRGX2HvyK2to+pYHJNJB7M5FLDka5lni696VhmcQXkp7cjIN3gTFIuk+Rhxvh
2NWVUOt0YxrZFJHt0CY/LSv3Kj4Bt7vUblofdNpZPzCV2Zt4tpNfTpCHJ+SGxDzr3nDXEd7nvWVl
FyY22JdEdjTG1gBzNzg7zLvm06DC6R456bB1rYBVbwj6Y3T75tj12CSaojv7eVsd2F/ILYLm+B2e
gv3uGL0JbW5qjzyM8S5K/eAiR8/f4fPVr8BKyx98EM1B2DFo7KD7ZqmAR9gj/sGdCdBwUm08RyyX
t4Vq+25RuCmS6zFl9Ozhd+T4IisG4GX4f7g7k+XIkfbKvko/gFCCw+GAw6ytFzFPjOAQZDJzA2NO
mOcZT98HqdLfWSWT1Fpo0b2hFcnKZJJE+HC/e89tvtSWat+pvEoeHWRu+iF8q/pw7Vi3KEJ4J4rR
QJb1PPgiI8QWK9XykS5fjvBsVjOocMt/Rrz3j+jLwwWPt3P2A6N8NNIGm1Cbd5/KsK0uKtL1Z7/G
9dhNErxq7VQGiloCNjiajD0FP4x6Ay5kTlq1Ewp8WD2ZgaU34ALCh5Id/ck1M+Kyyo2OUzkEOw5O
8tu85HU9jhZXv1V6nZvCf0jIzL6YqqCqxPer5LlQDtfgICBkxqSZB8TIs48pg4m5Fz1u2czs9A7E
UkKQDRl9a4dYlYqgqd4KmwZSDhvBE40E5h4/qDg4hWdco6aM9510mLpWY/E1Q454UmbSPQMknXeW
ytAku2Eg+65Yt4U/UN6EJarARk4SRVdUlud2/ko5KNK2sDGgN/Rul3n41MC2RoU1DymTtXsX+vbB
aMbh6soemi2NjfyCB3XPTOVuUxg6+FpC2HM+UXZ2hInMDtWqO4BH4qtpZOEpyDP5PMxOA6zNKp/a
shxePeW3r4Y1MDKxqubNxY1A/Rs57HDSxY14aX/WZjR80BRVM5GqJeBGP6q7FyC5wzOaDSGxIOFy
WVQ42sEwpadUEqZdta6QFzXUyc+KZNFuhum97+Omo2O9LyN+56baeVYElV2ApgtZxE+xG3Bgbcjq
XuFvdl88INvbWDrjASmFoUUUGZ8MHNLvrQlEj7MnBNHem1nnckWiRVYGpRyyDr33kknM86RJ8kKu
7BZbWNmExbYPuFxWqe+8Zm4fHfPEHHEUQU+oU2t+L1WJeV3WfIbiYfur7TfN1QG4/OCVXkUjODdX
yqPh2WGD3VedKz/hJzCchZ3C3lxgvOCvUFvIz4xP3cEk6MPVCrRhbYKVHQmnriqO5yl86Hl4Uz7t
JSQ/o2pYU7wMAjE1ILRDhK7Hq1v0+jJLZDqJGP+t9gGRrvwQU+XKDKsR2Zpz4efRVlmbHWubVKyh
27qjACOPr0zc4esgT8AwDXD00u+BPxIwDe7uBc4zw1fFo2V479Q9Fa8JV6uEP+l09Ik4ql4hAnkr
mVcBjSJsHQ7F6nu3DJxn2tiSUxaE4tiKQN4ac8gPXSnHHzyHNMriiq0/hjh1v8p2JkDaCe/sV6I4
ukQSnugfBKZnOrWPucQIDj1W6xcV5ViAHYz2nKZSBzZSA8PNSTODuTzOoNyDeC7I3X9Q9l5fhoac
JBjf5Nl0Y5opZKySNzVkwd2MVHBQBjbPUbAgwTNm+W9skl9lYTbnQgj6FhvZkQQ3mo2lSuwpENC3
iXaapQ+kT04c32tUbEvfSpwR3SosGkYoQe28FeRzT4D6w6f/FmXi/yHNQTj2Igb88//6n/+O5nD+
UX+kH79rDn/+kT81B/cP6VkOnceCVUKq5S8bfvxZf6q11Np0fmkRQIH+oTkI6w+Xwm3Xs12pXQeq
yD80B/0HyoBJHQeaBG0CluP8VzQHwVPxN9GBllUH/weNXqbtSPbGv4oOsKoNqAaCzDrWt7APw4v8
lMnBJ6ZLPfEC7d1ElW88FJSorqyZpEICJ2k1uDiO+/Y+h/iKo/AeqQL3V8SjqEcuiXULv6rOgcX5
UcoIOSJiUzmsL6HYaWa1Jx3loLYbBsIyS/cyrBamCzgwbx6xRNDrbfGQ05wSl9oEkYNxz6SuAys+
KXZj6iHvZe0T1Bz71neECdhLPS6fW+bNTH+DeicVSYIhT2jFtvvHlorT0GSpdJFmI9Mnqjwb5zLG
O0OVNka0gFfYQHw8suldbNONr6sIt+W2t8ruPgXTt5Hz103uDDe5dRxzP9UqNNeN9G5WAUu1ClVy
j0uqJMIovdBpwiaflJiGEGY3Y4An2KL9SwWB2smgtfcc1rO1l5EnbQycZ3lQPc1hY52UOdeceZPy
CdbwWzEW4TWc2VYhQ9PRamXXAn42ZM5ik4Rj+uhFJKMyJioHDjfZNu1ZvnqBbcYzWn5gVi53SYY7
lzqfXZ/1/bMBLmGcPtm+XX8K65xEpAOTsbTyY1FUkotizQRbcR31ga4BM8VRm6ARUT7R0SdpAWgZ
1bh1ZXUcyjD5PGBlTYPUOvc2TonegwLgFbE8WRBfRl0A4rdw4GBpklyOLPnawdr3JNC9Ee/vORCL
4xYTPjSKEYfMsM09k5YJOlyokLBfcRa6a6egt4cqpFuFFXk9RcZZidA/9/649vxwOMe2rTYlIT8z
Rd6g7SUGr1fjTGKbxOOr30x3FjcYrPaDDszkGUzPQ0bT9ZaUr9q1DlhBq48+ezrcU3CTYRL2X40m
JP7Q9xBb7G3ybI8DHazcNzeJVgLjHgik0pAraoDhCij3QdWVc2jN9GXMCbKMsYgYkJFQqdPoWMhi
2ncdKYA8/Jr07uJMproqGBPjNAG26KqZBqO+AsKp9IOO5/rQV9F8qZjEX9KElwYVf0wulxgj57Lt
Q4OL4M6NrHluQFPIuIkuGL2IlgJuKGij+wR0gKB82WwlrbD07Kl6DwsvuRpV+lkFXXXKiFNoX06P
mNPwMEeEFjigUZgOe+mTxDjAaEZfumBi3mvP0zEs/RcNN+pmsmcSGeEKaifed3q5ii8TqEqVjulS
QdG6BJZwYMSkSTM7tX64ovxk2sAr5tGECmLxnKZ56uzaNtYPoxFyq1bOY+SGjE3g4LyItGGsThTa
5QQhnNE990ZHA6wOStorieXkBgEqjw6uM2YXhp8YS8j9WOYDXOtFM3D3QR7x9/eOffRKS17ALY67
rvlCtdd4G/EprWd4srtsajkQwAGkjc/Ot4zyNmlj3isd5zRbhXSrtzRyYdYf16GoMR7Gfb1lnS5O
hZM8tEqS8BAtaxAvQjJBqE/jSBZ97hvCS/o6zUP/pCv+wVk1MJga8dDDET5aYWrsTTrtdjayog/p
dJCOPgat9tZcJsjgeljfqX7sjkERPplOEFNNtAEK5z74pKjGyiAtR/Sxb9rwaviRjVEs/rDj0brB
haw26BX1yp14SZUWpayVOSc01GGPCeja3aQWRE8pFnZ93T9wZPIOid98nWOm6b0Hhm9WOeAbAa2p
ceNXfPj9ywA4PSltzlUqeDDMrL216MhNyuA+sdxpp5SST53RBpBZrIskpX/CzFXC2xte4E6Ac4yh
9A0tfPEwpa169vPiyXfB96YJRb4Whgt7WdtB0sG2yCn1NEZAVmFKe05h65sYmmAnx7HkFZVTtkGX
7iYmlpZyjNqZGYyKVnQD4N34PS+6u2uSeS1C/PaeRTsaeby7n+B5xdoGwcv3p+tA+PoiYeM8tGH/
XdCM99jUybOOINjJlglx71uXBXkIb4FStrTxdgnONPQXe9jzf5Jd5ee9dXLIjlQtRXvKfiirToZ3
p0SDVsN08eMggYPciUuZzowWi7C8t41BUIt86ySidEfw0kQsQQDEy5Qf7URirbfInVKMFs0ocAOl
0yaXopsfLfUmZvoaeWxGP3uqVl5jMoMbzxuTW5Y4l1zJDjJWxcLZcVeqjJ5eKe3R2RI7h3QM4Bvj
DSIoAsOlKQ+06hlWaz9w6hfmUmc59Na9wHys2kWcqbCjz4KKnzbyCK6OAVljr/b3Y9SAYuvOXDRZ
SXyS0eZgP/h6OoiJJ743eZWMRB436PbL9C5incPi2neyfMCO5FaeOAyVOBjsR5dyadcecJodUBbN
DWGc4UQ+31wPeo1lTXwX7xUhhrWGl/QSxOUTzvDxiEOAQo0yTm55gZLZNg/AzcwH4Dtf8kx8jUx3
2HRtTtATGN2asFty6QWYHG/6oBwAVBu3hpUYi+EFisGmjMv+4sR9y4XU/2aM6mvoNFS5mZCxLC2f
2iCWj3rkuKCaAd98xwsZcpexzdsUFoP7xs6mybCxpMR9U24NA9NSEtLSEybTWzzr9pLGFc0gsnEp
OcG1YgUHEA7Q+asMjy6nshUXLNJxtnmIBQ0GPQ/vdUrHE8spH4ec8UOiytA2nbuHWBvcBAvqq6HZ
7hp/9o4JPmzc87z59V+d6bSwUzBAa0DCFbzW52Lp3HYqezjCjplWbVDGN9cGGj1SuZi3MIQabAUT
tuWtpedxZ4EixIIELMM13ObUYW46TW2odwwa4JV2fn4Ylzb6fsSqkxIH3Ok4qveeQ8NShnkdVY0q
zYIF5ah6eoINv70kDY3tdgy/etX1zEYdmiLZ7tOrP9VwLSiiOYRjbW7HNjFWpJGCs8G38zS481Ni
BItik5f7HnzZVbY9gEKv7nduDfg/0C5mBrs7dA2GZ4t25AS4+2AQcyHHjS8pArySe8YTJS2MNzLK
UOq4WSOSnILBsI6BnoEnax0x4srjzdDa41OJCr+uzLw6VmPfHqh9m3cVRoCzWdPm3Jf9fEFpfJ1j
R56c0AY5hg1mLggeeSiXW7nY6BEHg+9eHxzidHqMjeKL59KbPTUQ3Dwtl6yTBV0HyBq+yqC6Gi5E
Kdk25zzPNpCUuXfTLroWSWFemGE8Zj1X+AQe/6br3eAW5OI1N3Gx0viK+ctwxoeZLWxV6CFae6ka
zhxRECM4cl7AP1PXST+2L6301VSmi2rQD/tEN2+WW8O2kOlZYC3fSZsBYjbHZc1MMHM3ZpbjEYKL
xg+QNkRNYBh3SYIPVkbFHexZf/Ea56fBtIk7/JSd88JRLzPGDX6g64qF4NrMRXclTvRomgp12fPJ
oBUWwIu+zKC2tvKcPmWRZ90bCAL3onLOiZWnV11yyKMw8jVrEbqR+YrmGxIQpk9T7/2S7jYVy73f
OrQCeGV+x5G+cOua9lwPXnY3c2IzJsMl6ilcYIAzqQFWVvNm5PUO3znxaBVJnA7sN7ugBk47E114
Ihi66qvRf/71oTQxky0PpoMbh/8D5yqbKkLsTkzU3mMKdzbKApAv5wDBeaLP1cOCRB0loTnl1dRB
qrWUVfoVEvOjWzXlxnE8kvYzCfBOc/EOmmF8pECNFWDywldDcYKAJEj5MNkcSjIwpJHCDHXSHNHw
/IOoNP8CYsFMN2BgLaE/hfi7SmpUQW/uBN5liHoinJZ61hr8uu18xsVHRt/63GT+tP/1JbiRXIYq
zDaGMYIyZoY8L329eWg+tqk9XMpmxM4F7bMGqCsLYtZYm+0K17D8Vtu4xnRnfqo8Sg7w9EXFWxGz
2AUnOXwWZvWSlNMjs+q11OFLH1IfCtPYt6jhFRQze5TopdiKt4XD1hrX8ptRG6ug7/aiaPc1aa/Q
h1E+hsdYVRwJJmzYFbD9ocieCJGEPDs4R5io1QDI3Oq5akgNhBnHtf/zMYrZto0xd7dURd5O1+HP
wKp+jHb8yaMRbdDp61BN41aEnMvaMLnTDmEd4xY2RCD1PXCjDRPg8AqrmwhWmp3YIapXO/T8Z5O0
MZG+6pWphVrrxaxtaAR63914NTnrKZT0dv6YOqxYa8F2TNPAdJMg957TxM0JWOIJ+vVJTVeQigAe
2VFJiCakddpmOAHCqevfKqCROnqwKSZ/iGte+7MGQGTrSu5cTInEMku9rZdjuQizC+BB65zCCXtM
a5rBc5Ate2uy00fTqLrtHFLDZlWxda0yCB54WuG0t524uq4triMC1IF2W4bvHYkXvuPNnDcx5WNk
ZtmF4TDNbXMMcSjTsyzFvcMxu47KMjz9eneAO0NQWqWse3yWK3p9JF/DHGx5l6w/fFgU5spX/stk
H5SuLZCqEYZAXqNpHdBLIcvrxCFsDur65debEqjzqu7N4fTrXda/7OQsDS1i6f4SDK/23WjFWBUK
drHymUlJ/CgWmmIS9a9ROdqPxogGUbei2TpOtre131wppfiaa8i4mTt/Rs1/ivt4OPn2HN3atIxu
XH7O+CXCTcvDsqlEeDKy2Hlgk39X9Csc4Oi/CS+gqQlqV8Rrg+u4R4lkjHM75xxKb/EyMei3+pMN
xOqxVu6SqrJPFFy4D5Ob4bOFs7F2G/7nmEv2rmK1etBuXJ/DBQjEXeXyL2/SgNQhA66t1Y3VBcp5
jro53lgaoVuhF+zs5eOKjNEh1c5Vcy16+PUmRCivGDRdjLnyMPMWB3bO2VyNXfVlTmb7iDexeZSo
HqzX8VVFQcEmV5ZcWXN1oYriW4sue//1poJ8bZqMyQinxnsH0MDdqIjyMeii0GF5l5qhdFcy0N0O
BBVJgwLd5t4yYKrNaX2se/vegiG+JaG8OSQz7r/e0MvXx9hwCQYwCJ6TOx5VMIWs8mtlFpwNqrjd
o0YI9sdgvk1p6p/iMLuNaoBgp/tPjPsDgvewywf2oWCQASoDjKwmabfYNXBEDzhhgKSTLrwStIGr
nD3l7lCcw164jwRlZ5J2+fx1dNJbhkfkzeoQYtzlRrZk3vGLt8BMMAloOnm/jRFP31jU7yqMTwEX
vkXHAvuuuP8ZReptuJjmCEP0AODAAZcw/uhVdwYb0KyMxgt4ukD2GX6XXxF3/ZOpY2A7xezeuQQQ
Vu786IdFVC5VZIbGBqSBmmFhpg0Q+iYwiz2Z0PHkOhgH+ob1Hpz7LZryq6fAKSKkpQyjFAQWq131
dX2sLcBt47TcREt8C1koPgaDQi2S5iPu+k9tYUiWDoKXgm3+mrpLhSBzpr0cK70PY5t9jPtERFcm
jOMwWRtF1l8Rn73NP1mxcJPEpJpqrAT6jR18o4P2QFFOAqI87Fb/pEqPxhkmwoj/8lvouZe06kid
mVO+opPaJSvW50xxoGa08vN/i+L8/50XTjjC1haj+P9Im35t2w8sKOFH/v2vAvU//uy/iNRa/GHa
lucIYZmMqWwHj9ufIrX7h3IlHxY43/RvErUUf9hY6SxP21JIz1nMak3RLY45S//BJ7TjaVeiKS9/
6l/V88cinQIac//2/v/Iu+yxQPHF5yZd8ReFmqMR3yv/LPQVk+VW6cU295stbpp53pnWhoeiIQSQ
oAJ7jZfeOGIVsBmIrxsdFVxNK4dLoPzqYcQw8mNulq4mSnm5adoOAhKDwJlbQb4AinMFwIL5Fi5i
ZJeNHw/pq20Y/tYTWKURshSHE9eDexJN8tDFHPs82yBDKeluEIOmwZ4cApa32CQoPNK2SCc9S4TV
5nuKDjkfxvoz7DbQabHzNuEr8rFx82qpCM0qr1vhXmFvMmq4uBzk1gxyy/tckC4mnauHDdBU2tp9
2Ieuhy01q3waIRjB7uw0AXlkl0D8+qmJEVzoizG74EUz7znGAWgEg0svYonzUtTVSz/4b2Osr7QA
S5K4cPDCucItNQltP3WJ81MlGm4VZiNG1W6anOa5bBE8QjioZMWo2jQhYX+32gpPMhhzCIdTlsFp
7g06oMBT0KpeRjqp6NKi6Mt3ISL3OnTuTtcahHYs5ykJwbMkyNYHezRvTpOiuY12+lF2AKamVu2w
ClAIw82CTsRcAfGybaAHvrOVulR4xmNOprUG2VpxJdD1QGa++AyzUxF+5SMGgsmx6BqSoAmjS04Q
PxpntDelZb8MSXoyEIOaokbwiL4mBs2rjBypFrdbFFkAR/u6B9NvUDe+FhaB2qHkBNZ2xqHTQ8gv
kzNeaAXenljxm9nG2KoG7GxO8iVOacjMChmvW8haO+i6cb8iAE4R5FRm50bXHUv3+M7dJCR3ZVvU
n6qIAXcQ7GzJdFCX5rc+SKC7jo67qj1CCcmCfhyAehFo8PRrQCkDpHLQElBu6XOjiGIRQmmPJGFB
nM6i2ybtgT+NRNpWrgqddQOqEKc0t0JHY10CVMXTnTmPdeCJnSK+ta0yj17zOvIPhYt4ASkcn8OM
WhaPQbcnr1rdc+6jazV1HbRNA4N1GJHubww8YbWT4CNHmzNbXBDDVH7B1dLuXK8n5EIk6JyMfv/Z
Exn3qbTrj+lgMi425z6nPYBblZR+fImnRJ2VQskrzKBam60QX7ICWEkwTv5xwrFFPFF4727Cjgpp
xHmuCXGdTeW7T9PgYNhCa9k3xNBo9+kAWnAu2ao6cm/esocSyHdejNoFssN0fN1L7P4Y7oznUjvl
AUs0ZQAe2NCO9eYxiuuGuQkABzOGaRbFxHytkZh62wCkNHtus9OSiSIQtFJtnq1KI+1wJJjgUNsm
nPd9q/1tRgb8Vba+SY7acA9WuESB/AHTALaSU5MFzqdaBrikHCM+6ja7YKnqOJ4n8DfHuPJfobTL
R4eI0SlTKjmPaTNvdYNQgF0TMAFetoNJEQgYzNdeOeYDy3X6lI5NTYwYSz4kNbMEykg310pm/ltp
z1wYAbgcE1wK65zD/Q2w8kLlpXiscim+NRerfhgPEjCzoaqrcu2aLj2+OQEaRjqf8ZRSN6unBtaT
yHmOQX99JTCafFhzE+/9nMbitMa5l1u40DeztBi4hToQtA7AcmPM5s8j3jY9uG8m6/eeeb64mQa4
2WwmqJBW/KtWlM5zawhRD+FvHIRlvHnuwNIpoy1lnvCZMhkd7QI064ijqCWMBMQh6dNDS4HyOpgz
Dhdm+Mb4glesidBeYF5Eg0HD4kzSLlY3Z5XMzUSToTQ3qecT1Yv9rr7PpU2cIAHqhwGyvaZNTmqI
wvd58M/tHHBMzkjXtuTmTG28TbTfssb5PDs6NwHXt4w2Iro8nTBk4iihIEa5+BnI2LkM7ojux9fg
yDMS0Z/q5zk14L0Zi7Oq88LiTnFfd+/iFO0uteu9jUDOgI587SoMzb5c2cESrcuDGKdHLpBCc6e8
2UOG69WHKDc0OePVHJzZE97d9mRCU14jXzqEYGpo+CGuRnpLXn47O/y5M/++EyuXY8BvBvV/uxMv
s+TfdmIydWWtpGMBYFRMbd3UoQHWG4bq6GAhem8gfT21M4a8pGu8bksEh6iok0fu3nMVYB3K49eN
ynjNM3M7WCgx+9Cp0iMzsOy9rGb8vQRFmbBRJwF5MTDQtGiCgBmgaZEzJmo1QdVG5vOYBsk1a6jG
9KyCOou844vajkF9aiGRZ+MUxyId8jG3r4xTaFdTQUyyjldOSxFToC2xnaw4gjg4ixe7pVEEYgwp
Lyk8osysZmEsve+snECuFBegncC+uwumyXlx5yi6JQT9KHu2XOD9I2AMux0Ii7qCMF6aelvQYiho
iosD8c2ceThFgkjDeFw8rHj9RIdk4kl7m1MnBGIsw2nUa7v82gRt9NIuuFIPP+4K5V1uC26me0Ah
+rlqhaKfNoi8DaZJTP0cy8QjHhHGqqIv3W+RwaUUhHrvm9Sg0VVaJyNGGpyKx7Lx+hDIWVe/QPNh
hpR3VvFhSGN6IPXof2FOo47I1iWKYy27beVJa5MQCwaCNDWHkarHBx2BhQZDASOd8lqcJT7GlNxy
zU1np8ZL0EdMf4Zkfuq5J4mV1Y4TffWOLjfxAJDoopIajaAAV/rD4QBESdBc+nIV1RCEsaxV30s3
g/JgLC8up3eLiSGt0lBHAHTY2APS8SMsqwIopvC+QFsiJuBnebopGtF/iscx2oYAgLdNanmn1uAZ
28z1hJ1rqnP/3OVthQDfw/NovCE8FlU0vYwRAW06rcTjXBIJgpS5rGXYCsC0830i8fH7iZdFr4hC
52u/LIQN6wGETmJdN1xM0Zfi15qZh5i7MAzCPKJMK0mhyw6ZUW86nOefxYRrDHZ9+xai2B6svqUv
wgWksvaV8h575Iq3waSme02gz+63jPXZO4xych5LCzA8CIMEdT+JLJz4ZkivxVAX6PDLDta5rRFy
94vkWTGwZ6aam2S3lu2wmCcRbKiwil6xmC5hByoCydBqytzXybIL25Yl3s2p4NTWCOOohs45czQc
kRzLst/PZhU99oMSpwQn1yVSy1mD1Cujtdkhg6YmUHKMdKdHzKhQyIvJuRhWAZaPueY+sUvW4sg3
UiTOnErovBOFXBu5iGkbrmkSi0cIe5Hft8eI+e7iKwMeCqicbLwL6MqNRMtZdciSawR55tGacu9p
QnGAakV4Z43P30VtTfSTKsgx+CkxFCJqrN+uUT0aRVTfhoAGOFlJ95MXKPHdwBd1R2SxnoLYjzak
2cufFp0mfPuWetOetsB/umZC9ZDTf+Y2K3/KsGAlV4WJ0dqfshdKIUvctUtTPNvtfNSOSA6dpfUZ
WP1A0XDQrFtRBT3VLlV1H4zR2ebE5dvVWFkR1RcBZkGLEPFBe63eAguaocUnWCeqDsZa4kb64qa+
vOUGWQyZt+MbA4n+IAzTwz+aRXvLabpr76T518lt+50trOyL1UXel1lZ9U0rFe8tfK34dMnOMVMJ
rRFlOQw/x1muZrzWfX2m0K04hQU1Vn2Mwtx7SQkTIy922G4o6JwthyGxUpSUort69FEc/KYF1SFn
z7wAMtYvHfvSz1J76H01HWZs+gkZSUKTS1s0+zJ4qzz9boKmuNCh151JBPifHV/nn6NpVJvapPwS
oqDemBblXAVlE9PkjVdumAxW64hqh4kGZzNP0i1nZjgZcVYdyt7jlQnIhBVlAt5hsYgJ0rNKpqeY
LWiFb/teujNmSsMsxK5sDPzYVoga0Qx6ealbzKDmLo92dVLkW2Fk+bHvCojFlbMUbOrEj97qsiyu
mR7KL1o087RBFrEwRvQxdD3tkBIoEZPSrGse+WGVX8tO8uPpjU8D8tGdamlOBUVl7mOOIY/dBD1u
KBtnZ4Z9vcLTwq2noaehpenmMlulD5zOt/agXTg5LDJrprEkKHNU+1aFIMbIpJ09YRNkEap+MENh
3kzaRN+y0CEzDU1zvAVG/muEUEhFrZlpbzSmoLMOovLL2CfNXVhF/aY4YV1A4NE/6Tgjly1zfMds
2RMlLd1Ta5Xzh0kv0WvQZ/5LSFDAxkKpq3MmOX1qi25hu6mofg/GeCN56XPYA/2AGi/39FSZlyaK
svehN/ttHwYlhhyj7wH5kgY7FCZZrNXkGaHP4itTcbYGSuB2WZHNL5Ep43KVUDj7w4RF+j0goZxv
jCZ30j3sPrqQ+9AtJCZng4VusFv/VXXQ1ELmiGKmB0ENY3mt51zfBq9On/xWRj8grnvTSo7NSH6J
3gxeFNUdK7CxiW1Lr3vkixflDAUkbyppJpcmu36gN1onLiUffoh2FnMnqj273lkDcwpXBPapc4fy
GYn8osHv5KVcjWPdHJG3gTmNMt/l0cDlwJ7m8SPApLvJO49pAHbU6DFQEV0nc9ceZpc+cn7dWK6B
FXxxG1rAePKZ31T0ZwWauAjJ7Ls1D9wiLRjiFYM82DV5756Ai4/Xlk1i7xeD8dImBCxYnqnVsmiP
pkEk+t4apPpjMOLQ9QPMyPU4PON3Tu5h6QWn0G8wyAeUALuhGWybmQH4mEG1nNBVXpco3kWTUaZc
xB8Yg6DgbwhFcgp187yimVcV4qMCNL1Vfe89qWTEyhTKYFO7IB6KJlZX3oMDEFCg0XlTvp3nGXlk
YAoEbiYaFednurVLY2G1Eepxt6FvUq6eR0sLXCrUgm1LT+40GCdX1/1W1CMVTaMjXvzWC7fVYCnA
k4UHPdAmijcN4q1d0lal1fCUdk3/ypfCdtg5M2fIgPDDu4p45imVLp9NCSzEy+rhase8LLU7229h
Zstvpq+KQ2Xp9uhwvqdM2rG2Nu62UyQyTYqjBRcdlPlPOpL1g8O4EBNG4+64h1LjRdRxh55QnoKS
I4sb++bRForCljTh4MQ58iuglx9eNxFXiSzv3Jgtfvpm5+M83U6epXeZhJ0w1vk3gzqTkoa0DUZL
5m2cybZkTcRJxZjuJysrHtxWzKDhrPxUWibFSyps6bbLyQ2OhDK3XVO0lK7xG12FRA2B+rQpv3/g
fndeqHID5IjT6H98LxC4Uf96LbCkK7G2KlQ/E5jt3wQ6r+ZoY4+T3vOYvMzv8r36MN6r5+HaPFH4
kd+M9Poff0Xb+stXZEQlpSC/6NKz6DkSM91fLyKDH9iZA9Bq3zva/wpbgnJalbByrUwJzR3+TBw8
2iU3u3VjG8NPoWYeOttPfhJWIq1vQrPYi6EkUlSYXsf4wJf84OKiw1qTe1H1Rp2Q8YkLGVKWi3Nt
5eTFINZ8zWxZ/WT1Ao6Xbly0RrHrR+EfSov+I5A3KIC24DanIEVLTAg/cbI499I3IkiS6QT60Sj7
DTnAnnFXWE0wH2Kej2PtTdklHqP6zQ4kSF/gzemn/+THZv79x2ZbpmcLUN6msB1HL/e73+5vjefJ
pK/IphhirM5+C4NlohPlFMxV/Fr2sP4Yv/R0WBQRnGLLFZ9J0oWE4wo3+K7TgBoxuVCUDBGfDfbG
R400/B7aRb1PF84cit0lIs63cWJBtaO0BgFwk/70S5LEwOimvBkehS3pHjFMN3x1FvRA7FhEdLtF
UMRJ3bdr7c/5B+PrFGADdZ/st4sGCUQWOTL+JU3OovbwJqtScKrivPrf42L/d2cK//x7wB6te3n/
z7j6X97BK0R0/an7UU/PP5oubf9VFl+C7f+3n/wz7H6fSgLwH9+zKKcSuK0Z2v1V8reE+9vT8m+i
8+ePOuerJn9zsv/6U3862fUfSlmIAMur3HJ/T8/bf5ieXALw7vJGKHSBP9PzQv9hK+HhLedK7br8
qX+MCYRgtGDhZOczpD6Fo/8rYwLx1ymBazMY0K6lHOl4/FXy7882i7JRuq3XblWjDqTLbg6vdqHz
HXDmjZs4qBGU8zovck7fWa3r/2QRJP/890WJFxRBNCVw9CvFN7V8/rdXV/C/OTqv5ciRKwp+ESKq
4Ap4be/ZTT98QXCGFDxQ8ObrldgXhjakWM2QTaDq3nMyI8ea3TnroD6SnbY63uPV6F4Dm/pmGtES
HVtPciXvvhYm1dHzBrmvlXsW2OT47cPkgkmAn27ifCe5A1qTAPcmaDJIZLZ51SADSOaCioRg5Owh
C6ODt0JgL3Vu7pTyf0t0nZtcZ8OuMt+YRnV//KT9SBJXPZb/4HX1fBDQ2xKU4k+Rw817gj1MxsX8
ZHQdIdiw9VBfQOqflF10pziTC3DcI1Af/7gSSItNoR4xBAiTmFUKkb0TRigOYEBeYqd6JuM+70K3
IXMWhlf8B+vZKuTRGvrs/N8XpIlccyixU6L5n9X0DMjNnzI71BAQR+tvkx3izPa2TvTtge7aaLd0
AdkDRqm75Llz3IjlC7aqKUr2BQVjmc75GtDSu2vanI1w+K0C3wH0mJPcDMDaobgBBY7UkcEJCQ0x
Ee3jWMuJGui8y6hYWEjOmPpyxWFgAR+q2cg5ggXKjdd5CnCuwiWjc1ylXbhaKjRtSPRQ3ZyI0rOH
A5QVtgfRlmjjSlGX3CYN6pIY/ZwINp7PnNUGWLhx0eU60drJSFx08dMyDhdJcLli3QyPpYLkzAIL
kHiPT0vemZyvfN4DoacxcPpsglik3iI97hkFOGcQI9titMdNtRBqLP1FoP5GC2nn+O303OugPOgC
wXSksBLpvPgeBm8Tq4bdeC3vZpnW3MmjbEsOAMtKz/8oIoWrqrqF/Go9/Iz9go6G5jiGi0Bz4HvM
SJIUdW9cbCZAK9E7ZPfL7FTX8psh2kL545jrRyh13EoQOXQ/gEm9Uz0/tGb2ri3qqE2/J/Vb4yUH
CAHA0ui9/5ESvVgyqba4Mx0WY6k8KiB0KMaYfUlL3NzIvyaVz2ettDnxmt/9NJ3Jzn6DkKpKjtqj
eWyd5bsECJe/a7sluoqUp+ebHWYuhsgFS4nyBLHXqjPiOwiGlRjrAzH+wW/E2mwdxNuZcwZi3u8k
0yja5E+epEJpmxl5mu4rLxrQPXWycXQPQy6TnOuSvYdgA4u7jxumUf+mOAVDNCXvHW1CYp17n0ko
XV/8R0wL1pXt/YTAIxup98AYATtF2GxlYnKdSabiyEEX4tUWLBRxYHOXc6Qh1Dtx5KeSAZ3wnMcf
snLKiwMbKoEKO/uvVUvAlJw91nQECNBJgawhM8QukSx79mw3V2jckiHZuL39gyvqHOQm9hGftP8i
7CuAczJg9owDuIZsJRsg4jZ9ToaZP2M8kP6WyXGkXbDxDK4JNO/oh3a7iY/gk1i+wGk4BKre5byp
T+guFHhellQ+wZ4eZ00UHNmjQMxVJbw9fDx4uZuD/7F48+o4tk+UMC+aQOvDNK3mkRBuWJmI1VaJ
8kJCZGVFD3pmfERrx+Ka86yrq1VjicpAge64qC7QUpx9HfftneWm48V2x/dgkP2Ju+u/LscDA1BY
7WRmQrgqBbppO6thGfe/qeIk4Sc4olq2Z+8iw9i7TUlHPGdK/nN5iW2criwvAqZTLEzrFsT+IjC6
TuM03et6/AXEQfUDjTzMyMrZLBxG27cwgSWds0bq/W4V7vDqSiAIPndeMTc29HznxdUtIF+e3J7d
TNexugGc8585x2qNrS9IoKcyGEv3UdQw32c0vpOxaW/8UB6onSASnHKbesRXHPn5gd5z+dS51C+J
64bH3Hb0JuZSR1Mie5BKrW/4gsgUjRU/fIMHVFenNLjduxH03s7JjUflQzLKRh9AQZq/tLU5PiL9
3bVYsN2+qq9J5vpbrY0Q1IrfcGmHpc3Dcxfxq7bxzXZNmzJ5uEWdHZgk6OPikPebTlLuCJDpFOoW
LjnO1rUKfm2Z42snBEpGJ/6y5CKpz/Ml4YkPxyF8mPVuaIL8RukjXiOtALLSRmuO6h/AKqYPb6TI
IFX3Hqb9sB6ESZPluee/WTWtJIOkguANfiofORnAJzDal0H3xrMz1CePVSKF/abZQVO2j6Y70EvL
fOS6wFJPZqCDj7io932/Snyn/OOMGM5ABsPBNliHcX+vX50OpEqffzWwl7cmuewDyb+t4RyHgkQ8
oEYu8QaEmFQa7dUX22Ch+BscnNGg4j0614VLBs1bT0L3gKRQnIT9cy1y+eEN1QtllU/WBESjGWk+
4CZQmbHMJ0+pXTnC57UwEWzGV5DXi23RbXdzPKoLy7BNFaYtKmOzPYuwEaiVFKmGul18t46GjpNm
b9GQTysqMQ64ViRpPVnp839fggxAPR9fz2EKEHQdGR2johE0uh+hV3Bp0WdZJvYbzxv5Gvlcj86a
QsQfZWfh3sH0AOgufYUodhWJ+hP1wv9TF0SQAtohuQQ7JmKzvtrGr8l+eFvFJZgcpzhN1M2Mdv6R
ibK3oCjdQ5LEj9DFs838nHs3u/LcbZA+JzZ8R2gxtvfVk7maax09Bbb1YuXQaB2ERWkCEjuSWfyh
bCbHfCrzfKLFzesYmtN87qbxuYjt5DzGjmaECXXfoR9z7tkKryKe8dvcDbqrzJw1k6tu70ZFtRMt
aD0L44smZXApu6tKURjwN3Pf0S1Va2tqCTM3ODbDqmM7aZXfqd+dYSqiAOB+vhEySRGG0On678sE
ode34vhMvrS4FpLK1OgcBm03p9FLH3ADgs9w+WWqgLNwH/vxoK+daexUZ3IQB0JczrGwRXUFiFBd
m/w7siQU1ng0d7FW+1S2zlPV8DhvWISfx8ikWjghT6Pq9K8oy2AZuUzbnHHgpjTtmL8OikX2F2Kt
XED0Dsvtpzz8qwOmPtaCfQj0E3X/jBixjS4nn1iuM4CaGK8f7TiaDk1v29uoDpjxep1aZe2QnXx+
YgBlo8WQ5eAoMaHIw5lwNyg/UmL5HkdisvdMN7VHlw8JmC70rx2I9GHyEbjhAWKmOsZyPxgpWQ7D
GuFjhvhqdfkwewlCe0qswzBPf7NE+CdIccCajMGl/Jf+dvQ19554T9IufzOuZMH918RAttmhe1nj
Z+PRmU7ValTOyxTNgJ7tWXNmxbzWzSVdJin6wxjp20id5xVaSIZdVhVv/dh/FDan2gQX6DphGHUq
0/TZpDJOHr+q9vBIQ/7YNOhIS12EF70R22kxKhCvt3yuvJkIrOd6Ufm0Nn85NyDZDPeWUz904tQR
wZFR5c/gfFOHqHZzRuQ7qi4uErgLp2JIr0XLKY13zoa8bsQNuzfXlcELe46yT7o/9ZFMRbcV1roH
PU5CIHWuiHb5MBjDIbZC5+xOnnkbxGeA1/IlbsEi9WX4ZBgTAQlL+XRVkN0NtSqIRQ1/HT7cYBdM
sHnw1KPYLf9IWA9F6PcXS0XTHjE6qOGcMmkTM4tX+JBp5RU7JZp4qzqSkr5O7U2Z5rSFKit4AJ/g
cOTxPYKj3++iObkbITIUkfTxuTDt9mTQJ9WaFE8Gcbn1xIG1kNxj0AG3GNXxtQU1CY60u2u7Xme2
SRBlLMJzbSU3y+Q10fVu89yVcp+mrMoxqtPUpPwIDc0ldNvmHaHsWbwdhh+YHAlPgLQ8Fwp/A5t8
e/4l7rQKo3J+8fuAjDgnlzRz+hWnoWIFgxQgxtxiP8YDfx7MxlgNU4hQqvS2ymf9bdvjzJTSije2
gIkUxSENwVRAMEdtR7F4m4ctP20+vdtcROS47LSm7KqqM/YK0L1owVeBzJ0teZR5R4a/wcc9fCvJ
Rz5OIDiVyj9H2ghuTHUCZBQ8RwJFCZj5zJE6NYXTwebWVkRqPVllcjL6ifboWL/L9DK7Jf4BeDTH
oZ2uZcNSIZlD+TZ7XBWHIRIccdvqOZriu4+5I89UesVaxjAcPyvflICSHeYTbNCROlulHLZeeR4r
h4B5YIIlnf8Ftlu/hJ3FNVCTCa7yZJnXzySeu14ezAEdcdQ4r7qOzLe2ESd+Lt0x6Px/1mvdDfxx
DD4OVWjTz04YH2Ykh0fzrKtXM+Lg6QtdHwBiQI00SVfnCpviyAJ+o8AhrVQc4eHtIsWulVd+6DjF
Bixo/AgaonJm8u12hLCIkMi9z26N4ZYtHkrDzy1b62mCfIvdjwN7HpIJaEJPgCDzJMIRowMFYQGF
LphBxRWweisfwz3HsOGlcNHFwziCerJ40HqkJJjA89XEBQKcacCWO1ZXay7m7ZjD05wcKW+8j9c6
h4yq7BYLh6YnREocGiu9i6NSN3LCyZlfPwIBAFiZFPMT0N4Jh5Y4FTr+zPE2x5WmzeZ04VGkM70b
xjQE1hXLJkXqe1blZe5qbpCZmHcTWZuPspuP9UzrZ3DSfC+4sbF0RkXKc6R+jPGHdj372vAxo6Bu
vg+xBuPLEh4/xosVJtsayuq1Z4p+gdL3CcPAOBpD9T4ZaX0Efod1p+u8E1y1hmy0/xR0+KRAWsWb
NHR/MSCav0b1Ok3WJTQN9RTwkXuxkvkrmvz0OPvxH014kIVG+2UYXnaSsiegtmxEgS0bR7O1fxkO
gFMLOXoncNZliAc8Iv+4GQf14A+njmU6cHIanu1pMJ8VtxCV2c/cMkkeKBfQU00dhuD1s6mMcDc7
1sTpoF1VPeoxuwvJlbflNYgqf+81uHzorYUHHVvsIQjwgKLGes2xDmFXz90ttYkXGKY4M4VkHc3C
Ai1Pni2xTNwFIv5m1SQQdQQXKLzZWQxOcu3b6pe+60dfGc6js2bnwVbdYwcotzFD/oPT8qxJeJAk
Uakv2mDpwzXxGmcw2F0OjnYhxze3HPalrbCLqLhjcAuWZ6A6fM751+yGWf8geivuExQ90LlyCUdZ
+8rMG6Q9o9hIQGsc8fZFl8r30IVjbZVGu3KRXm2bKszZIhbb1CzF3TK4B/Fg9ogncFmgqwfSveMl
k4/qte2i9CRr+ykbpvHcEg0ou1SdiQff2dFThmNX1poIylSH7xZYHlwASp7nuIwZTfVoEJcRTyIM
eYqYDB/Cvm25iEt9QDi3saL8p2UB+c3/+yrprPBfQ+o+qZIQWg3FYNgG1AoTjo3g0tfVMDvsYMzX
ORy7h1MoysmpfQrqcsZ4QCQvJsi8gcB+ZwJY/B0Xxrho0LJL4mEsdaJ7RsBoY9fWKcPgmpnDOWCb
swI+t6v9gipuEt2mltKDGCqb0AIZBCDkH2kDa9ixoQ63E7/vMZW8NG6pwQt3F08bO6TFXRv8IENC
DYkb7jKTglrPbpMqPdTeqPryGMpT45ExXVl0QbLr744f36S7bP/j6iNT/IMTfo+yAO+ekYVhqbox
2MVew+3AgzRMSGhij4tHdphtbp2xwqKcteZuJweHzG7VvwEn4rjqsDfZeAMFf0ZDOOSjMNtUTcU2
Imr2UWk8ScOlPp7W/C0s7sqkBOILO+nvTvTxpYZ7cbOZDdDH2w+WjT4W6eG6HWxnm/Cv3tYG5x6t
IMpVUfPi0teGicPrKRuN3QIOzBr9QpTNuOph+BeDrnkL5dUNsR64sJieiD4f2adTN6yXZXdPokSN
4c22NTgyC4zzwFUp18ON8Fh4lE3y6QX61QZDZhfBzzAGIZrj8DzzDd23bpNsG6LjK5M82jYI+iVf
1vByZHdxMOrxn5Eu2p/2zlNX81Y5ooK/OKoyOOf0xoo2CiwvMKHwc6ZvDyr8wvB8pu/108IL4adU
LtFk7xbFhXcJRwnZH0NqJkk+kPXidchBWvMa8efM241oEiA+gZYSkZ/eKQW2gBpHBXHEbM7VWK57
ghWHadGUasQ23KU9kJXpnHxabngxKp+VFB/onUe1bDXWo/9pBNggK5EYJw8g/LYxGb1lRCHXkLiA
EPLKJA6GCMOmcL9WiqN1ERtUW6KcdxlVbhnk9pPoLNw6geURoEFx6IaVvlKk585eJj/e0nthoXV3
+W3+W/GRClv/QmHAXLUEV5mhpKcq6MzXHhyEQ/QXa4ljIHmbtpbNip3IOzPJquHGbYNSY8FOJnw+
DbZLCgaoIEylV2h+EpNVhs3ETR5KvtmiL176IN2mGWf0quOQUnL6PpjjnoQOf3XT3U+q69aJFznX
ngXdlmcvA/SXWC3Hqjg89SyBd87wv8YT1iYc/B9PxwdgewBQpoQPLxZmM69+wygcYRp0O0+wLKQJ
tLHb/pO5Lk3qofZPzTSBP8eh8ICJMK2T2FS7puq7HUBWno6ew8OBW+N1yOFtMFkNaW/dVZTthwKH
rB9Pir9T1/InoYBkj3QEYtGHR9Ja4UawjiRrIod10tT3mvXcCtUzbNhUoxIrWPS5QzVQvwkbVByY
F8LIOEkqYAdQ3ckhT+aXXDoYud0k3CM15N/tuDlRLL4kRGX4fFfAq2p5NH1AU3GfbvjN/xrq2br7
IoFiJo1zXAynaCYRArf7FJk+Fx4MjUR/CETOBWnNAl9xSS/AEJNxb0z/0y2YcEBOaS8Rd+gdq8F8
lRoeOJoJQH6ouo+kq1+TaYZenM/7qme5Yve+v1MYyu3GMG+clM2b76t4XwQKs8Pyj21NLqgwOl59
NPtgbottA4P0CXrAB3sR8CAWoMfQAOrmiKNTPerRtc4cDcD1Cfdfy897V8MXPLK+PflOEq9mEygO
q1rBfdm6JLM5HT1Ni69SQ3Fu/Ho4kM8Kr/PYMbN12+DWt7baQgkJH0WFf4NIZX4cHfVpTdHwBMW/
OpVh8WJWPU9JSe3ChS/8wpB82rrh1e6ks4eEXgLUkmumiOIGt/fbn6kxtLDMdsLud5YMgBG51Mya
rCs2cHGzLS6l8h7y1DLqwr+FQV3wW6K/oqD2SbURdqpzdqipOUmC6DnKYas9iqCeL0mSg4Zn+U6M
2ODpkhjkR71sfkod9hssQoa9ecq6sv5Xz5onchZe6UDLF3eRhtSlFx91Oo8rYgzmIenAJjFH6M6+
CLE/8grG5Rj8Dqr7to2QmW9HE090EkCKdjnGWwNoHYDZ5zgnyMkGPL+PqO6TsZnuod/VTG1TwLAA
22gLeuu08pxHym+tWSx6isl6sqr0O/dorRUQjUeMQ9YQv4lJcGUruZ9ZAVXwEl9h3tyKdmZgO7Xx
KqoQZPNDquWiDqcaETkz3TN6QyCqsHINbUHwv/dCSNDAcouvzDCtnZtY9ZqIAunnWmdbfGKruWNX
jx/tW/ckVDzAb2Hov8wB6nkc95RSAB+cm5BHdV777lnXvf2K0u8T8qC6MvpZ9zC9XkUGrjQbQVoV
ub1K8Euc4g6hZBESYIvnHG1XF443DSSau2ZTnTIxYNLmiULTNDuQReEiNbMpygXSsTqKKF8WfnEv
+kwf3W78KD1aw4EfiB36ova1xye2I+xubEJl3QNv6I7DYML4Nb1/lUlvnjEmsMFen6zwPaRxc8cg
x8VJnW3lNDfOHOPrFJ8IvnnkN8nM1aJ69rywX/e1NJgisG2iNJ0cqVfyiS6YGxGNr58zl8QJHOEP
CgbFa05i1gpc/BuAE4gZg0roS2Z4AWVl2EE1rAPyQaFI6pOA2HlKjIA1EPNiglvCJ74Z1Gt4G3SQ
6QENKdS60m2Nc2im3TpnQWFSB3n3K0LufCBvZPP8i64SSChifouBh3jk8dlz5x4XVHt49cD8dhOj
N6bML7O0DHwOJXUDdC+rSs37wK2AVSJl10bXPRNRPcSyrp/oJ2EicQitItLZzYhIjrQgXuHtxWfP
pic7pLx0MtO8cMKU57b50aMU+0beNSlQXA/SITc6gHAc2prxT8wZe+RAWtOF2NKh3BVUg0HcLGF1
OdxxGX1EiXD3zF8NDu1VTPwXGECPQpSeR4O4fQk8RPauUwwBPCHjs+A4x8OmfiInu3YTc7yNfMat
QSc84BZ5Oendp9lvbgnnAUhFCUnLMr6mbeqf64DRuRwARESlU58cUX2FDHT3TTCkG9kodqqsdbQh
0fio4daK+DmseuNTSSorpyTW3IYjt33ABvVaguJB6bUnO5eoPqLiVlUNfjzMUNt06px9WAu00REJ
/o7E2i5xknIdD7rdGyOV/gos1TkTXHOpTOwGTKl7PtGftOZr9q5iuEcmHy+trL3gKXEtUnbcaQ72
xc1JUEldfrv1MeyHfD/UKC6Y0hOvFcZwY3KIUrD7JEzavHIaxitsOCy207/ZnNsXjy3nOq096FiE
ZPc0kgpik/esk/p9Hk+9wvcZlnN7W0a41Nt5FJoqOqi+m3fKC4BPIkbXgTIB5M7lxrbo3GggDhiv
m385gIO8ttpna7SAGcwihcY6vDVRgV26lzarenMfNJ1Jr0SPay+S5PjhrUV7s+q+QDIGZx68nM68
lNTuwEfUIZk+hHZ6KCWapCC26B6N4z23yuop777gYpy6yOrOrHfkZezeBy7DV07mrH952+xLlRi7
vuqZEzTRV8kkbhcwNo85/2xtm7Sf4qKsE7d/zyf85WBK3i0oz0NcNtB3IrGC9840snbczZR0MUUc
31zbFUQstxDJRtXssrOyz05zxwY9N51zr8DeZO46asH1sWvwN6INgTTJR+KF3/5kHueU1koS5wuT
/M7G8rV3uAdaJeKbTLgP5kSM7GruUcuZLqj1i8GTP5/YtQwSbXx9keSfmL579Oa9Z9bdr3ki7s10
qiB7rjEhTVwoWPuxZOLmXK84k6vdAsZf2YqchAmYyw7pHNXD/5gJQSkQ9bDWMYo4tVCpJtZnjY/b
afDNzwiCy1lkA2hOqOrY9xjsprijAzKB62FcvxJKJZydhmT5YsqR3TiuPLva0zu5VjO/kmH4FFfz
qXUN7GkBnDVO6kRX2SFGSXIxy+ZC7pDdJ/vFqqeM1WY/LkWlVad8upwBLOhZMmjW8VfDD5/LOrgT
kdGjNqOP2eXnDSIkqvsBzg509Dp+0lb8r7GsJ1rcNtksmuCGwYizwEmpIh7nMS/VWQ7/y4GCr6ym
XTGG+TUNrJx2XPy1xfBntphlVi6HLxdgD58tG2bcaoxJE+j4deqHjQXnZm3F3CX6efyyG+dqpsRH
gZJThVCHMSD6XpHvwk01vXUh1kxNSdCMENtDEjqn7DI8+kdRNtDCdXl428E1g1NNhI1cyRBzPZO6
4hGbHWVF+cefE4sLAkr7tEe9nj7E0BX7iLdUGthrj4LOvmCTNYXg+H3nkM8QCLW1oADJ8fILeiqs
bjU6zEkD8SNisuHp6NQrwpd7qfvPlBNFMzDGifwphtZhX/F7/ihRwLm183Ll+ks5z7KudvWk+5oD
Y83FMJ9Dhvi5wtrVkoCTFL2clqQGoYeM9fPa6ZHd9UWwM5vE2JCdTfci1Wyg7KrdTZwDMDMWw64R
nP9XDo5FbEbgw/2q5MacziRvFypezeCuc3zJjrLuONxVUCtltAkAnjxMg0EDIy3Cwf6Q7gYgwm6U
dMgpXKxSEb5rDiiow7mgn3Xvam5JnfyTz7dYe1dHwwkv7f9xVe5XrN36WzvnryRA5Ge2hAGSpdbr
l8UukZ6GFmT1TPSKQ14OizNWPWUuRdRe1NaW1CuiPhPWV/sXH1e5MyYb0HDVnIWJFyrM2j9zrzgO
1beRJ+gFcwcJfUlQuEmZyVmU/xiCJ08ymPtdZYn00mIiXXVWYuwZzj5xWkm/CsnUcAGDDmOXv6sm
h0Az3Xv0jsdal6jdA+lvhrC0VzWIcH6p8n9ZpZ0bE/SDKhteX7gjdnEJQqry/QelhPpkRdwt3aJg
nGePMINVROcPWAu3/GnD5k+dIb0rrusKWUR0NHoUDnAPu+0YKMDsU1Zdejsy1oA4+YQRy6hZiHpD
aJ4lIpHLMPHI8QVpg1T77TVrrVtkWN3eM4FbU4RMzvFUmZDm+IixV2l/w/Si0kz/2JHkVzcmht0V
xbg3lWcdrbrhgU/+hvjMB8X7/CzEnJ/b1GqOaKXv1eSr80CVlm50SSLbMza3QTXqkDFMu44ZauHi
GjUiPCYFHazKVtfIr+ZdOTT/42O/p7m/yppq3DD8KVG4WQ8Hu8c0lNMvJ9B14I7gp7KSkimTl5Ri
4YZn0vSl7W9TtL9InzJenUOJvHtivizkO3hAbz02Yj5XJnKZAvrMYzQ12PqaA9Nsh/POgoZHBd7c
axDhn3nUYGXJ/sBV9FBXqfaJnHcMKz/fDML7HaEqfySoOola66/SVOlmpmeN2rsu17PRNaecLv5y
wXn7z3WdLgpFDvZv5NItemNJcLMm2a81q8hLbBTA46ck3ExUdDYB/PC9E3tE3BcIjmHBfNKoWj3m
bnES8z4GtXIhSlXuUyf75cgE/57U+crhI0ubO423Ra79639fpnr2r4bl8HtYbcgSaSSWBORYuq5a
46dPRPPMaNt90Yp+7oBTlVnXwWht8ey2d7tCla2FQmntv1oNW1gwG/kNFhGHKLtj8FAZ59HXTw3T
4aNldlQZDUE3BTCqw4rtGqgCbtvEnryoK3i2tq34V0Wc+pZt/QTs6cjO94N9ZHkIQ603LKJIkFTT
3TEr76hS9W6EkOtRwzCOCcCNobZQbds8UTB990h50ZZzxpVQwt/2tPTZ4PU5G/pV27FDz5K0IVww
/tUCP2HuGfocasDhfSH2BImdkz+2D13X2Vem8I2qKdxWauSRgebgWiTpz2KNzp3Kxn4bCRQCwlmn
7EIoohFNNzMS1WlTdPdSyTX4GDwsUVJsxEIUNJkLdsR5ro1TblxKAKyPiVA2TMiZ3pTBhnpXefTN
rljTeSSUNlLccDsNZjEfr7k2wrNflLAGGmkx+uUTjohs7U0X7sTRW5W4P4RyasCd9ntSOtmWcbYk
WRn1j2IaQM8l/bnscKhE3j3BIvPoB7hl0BhmloNJ+TDmeGLk2rjQfY9sSdv33Juju2zbD7JgHO1s
Ve9hT0Wrfqq/2L3nO35GxopGpMaFnWe3tMhfujFg3E4n/gjxmWgD29Db7NDd1cMv2sbqr7K7c0Kn
8Wj3QwsVQd98tpa8UGicSJuZRI30QU3NlcKzswUchTSYl9g292dqj4y2j9ocEK1J9xwGnjzwtjm4
rBeAdPKlmAmDsYZx90zZ2eorcFpsqzYzqwCwDqM6gDfaot+Dw2Mx1JPuJ8X36NZ51m85VbwP/ewj
C8L+2mX2ybQ7EKejODUtIbaaMh1PgrJeGhxqb2iABTlQhE3Ux8TtC/UHKT09VigBG6XJRQp7fnUb
AQQ1aH9d0q2rvAzzg/QgGQF91Kta8fOnU87wsZ3vLjLDVUr1kgsHnAzjmM/duxfUEKQjQdSRmhTg
D86LQ+t+Tgh9GFi328lqvio6tms3GEDJhf5f1ysYJIDVn4jfDcNzEgvewvw6bKyJxTEh3d0yQvLx
a7RyHWn9XhaIm3tE5GB6yHWAFomy6lYkZkJzlVU3Qsy/wASiDTaL98AUd6coiL7X/nq0q3e0iHfD
87A5KgOSRSLPBWMeuMtvWIfufl3x7Zg7/mrLnH8SMySviFRSmjw7pNdAVLxCwkpWasLkTFVoJAgA
9a1d9O1LMRFW3TvRNbnuSp8Aas2AI0qfFJPIPTABgpUbx2yDFwZ3LZw0dZq1/9MW4cccjRAbJpCH
9jdzi5ep5reYX1GLLHAmNqYxmuha+N63o3n/7w+I2LnmIKGwSdp3TgJ/Af+/W2F4MRsMYT3MWen/
6SMenHIw5xckBR+5TaSAVS37J5obFLfJ9893v2DVQrJpgezpky39pTBy17w1Jk/xotVQCenMIzHU
OD0bPTNKTQN351otsKYufUlcPlGCnvAoKv/BlO80q84lXFYzB5qrfZXCFR0ng33I8oMsKeSvFHJM
owLd5tfOTS45kwlAyN7uy+zGdGQDJs1h5opGZnDIivsGGTnoJ6umA3oZN5IZwFdtxwp7SbChu0Sj
o+r/TXIiEwS8MHNPRRzvuBFy6KMEcLIbsExWFqSIhMblfsXJJuIbkOb+30iTEY2go6xsdjIbXdNZ
swcoeDmfOFa39RahHQVIGXvbqk4vo6xe+NMOh35OD8noz49xsv4GTV0e61ocCZfqM0KJds2IGt5d
ELQ3RuEO+1rKkySVjQtRcHstYzYdqhsgq3SRzyAfU3pRfyxCiKMMnadET3vySc9Gwkmqy6YZKaWa
OGeM05XSyLgVSeIAlk3yizk1AOl45ULdVGTQpZNdUltNa6/iO4NXg9P54JIRCcrqHJZEdOAQ7Xjf
zBuDjwyi5szn0MRvekd3m7Rmx0G/51zjqoNl59YpX2J4cc7KhIdVUUGORi+R8ONKmZXkKeKjtnu4
8CTBN+cMFXurYtgcRaAjEvgVxAgLSHDbLCQYXJVB8vTfFxDl6VPbjX/ivA02wul/Oq1JOw859Nys
rW49C/+TnVqkRSqPKSZgPI24de/J5yLz00vBcvHi9vWrbzresZQuBh8+kJlI3su2IRtYuQYJPb4H
I3vFAvbcwxb/IkH9G5rtvOlMttlslkFQzO9QG7pr2Og9+P/5KQc0R1h4Jx4RddVN7sPhFAuRc17Y
nOFC6cz+A3aaC7szKisonv/lPKd6n3jNu9IL6TPgqttFFdu3XMEgggfKn2bm0gUj1FtooYSKYly4
EESdhSXKMYRInKhrZLPyrV2Io+SvG8JsDJmswr9HQ0BrdSGUZgurNAdaqizopQEYU3/hmVoL2TRd
GKfeQjuNU22dwV63B+v/7J1Hj+Roup3/ykAL7diiN7iQFuG9d5kbItLRe89fr4fVNfdW1bS6cLUQ
JEDAoKe6y2VGMMjvPe85z6miVzbbBxM0ajkwUuWBlmp+46aGnjDrY/p5PVP/iuFa05ySXauBt9rn
kFfTgcGKA6ufsWgiy1fTI8wCDSfTQG0NBn6rPZBcBWNgutZwHXmarOiCw+/rUh6mCcwVhnXkntut
vR4OVD1wYn0ecxLgWHwpdMwNLFlMBgYP1WBOkrSeYZQssbP1+a4eKLT+wKOtjf5Ip5tydEhyr5uB
Wuu08GtBJVsLa2Da9gPdFi7hshx4t8o39K0/UHD5IG7UGi5uPBBy04GVS1U0h5KBn2sMJF0U9GLm
u1jyqTFppokXJdQId86I8yspwRziQT1AeVsHsw/NBQSYTbi97UDwzVFUooHpKw50X8RcTBrwflsX
8i8nMCxcAw0Yx7V3ouoUhhFGedkVynFRY4WgIi1ZffuRWZjWMiUI/g02zJiOv3wgEMt4XjGtRp/M
zhmuGKUjDguxmI0hyRYgxgmww5Hp6UCaWEWtlIF1TDUCbCJ91TYcStIu0CcxuelNWYm3AP/CyJci
Z6pk1ND3A0lZGpjKinEjtJhR5QVtORy4y+pAYGaxhKltoDJTs3HsBk4zUROaCkA3Q+B9B79UwrxO
a3SzbiIOnGcwD+lIH9jP4MKfFfNEPlChw4EPXQ6kaHdgRkfAoxsg0i0ZgK2JzZJgNol91d9b4BBo
UlGcqdu4xdaH7ccxLVkkXhawSKcgKrXBRZnQJLf9odEi9SL5GPlbL06nbSMe/MDiXETjOaw03jTD
GZdBvTUB/UwrQuaAMRFqPCTWNWSYBx/9muDMuhz+kRSKsPr2r6RMtpxznJVW48m0M7zmgU+LFLXJ
0FQGZ6BZ+gkos9qQV98iYN/zaD/B2N6T74Wwf7LZ/v1f/8clifjf31bI/i+DcD/m4P5fKppVRFP7
27TcGbSkF/0YsPv+W77z9Mw/iO1aNLV8o+kNBLzvPD3T/IMqmCF/Kf3M0wOaJ8n8QksxVYmcnfEf
lS+y8YdIxlQ0FUMlbaAq/6mgnPFzTI0yGVXhq5IlC+lLNEnn/RxTsxUXKSyW5UVIdGCSN9LGFr2z
fLTOyQ3+7D5JtGPytB7irb4EYbaCtjSy6RIsah0Oif1I62zi6NYis4laoIpOrFh88VGrEFG3Qere
oxZAnmWKbAXuYSsOj7pt8JbT0z5P3+s2IK9iTIMb3qNndbMe8i2lpBkKkLLJHE6Tbnl0dbI1SOmB
fxEjYvayKr0kSnFytSbYO0E1zemVG7cBPmxPYWWqFNmi1IJrdql3KhSUUU5u6aTo3dqMC272To6i
qC81NpECEmpktO5v4n/KrxnoX1/V4ed/CP9pQkc22OykRRwmzpSlwCnU4n3BHkZs4b+bS5osLVs+
6fAGG1Azo0CatXnJNs0gG2EpkPnW3bKP3/ttdo7O6bW5F3eNPaPxQdLmYiuDcRUnsHf4M+z6Z+T0
L6hO1r/Et3/90n8JU7PhjdI8VbpF44kbBsBNoRJBEbyGLw6xkETDKAZLM+5xr0ydU8yObV673Q7A
zVyp5V0ga/u2zofwlxVNREVlLOD4bYKSMQbBtI82Ivv+EZcY2WeGNv1ay/24YGXSZOGR26eOYQIU
siZAH/Y4LcF8e2tLnRBGSpjbVsN1JlL2qHYVWDFLS+dF751CU73WpTbhVX+DL5PMhcjQF7FlLzEV
+VPMruQUa91bCgn4JnCz2z5z3ytVjZdBho2QNLY96Z24Zip0uI5Y9pSyVx2JOdPQGiVzhl9jF2n1
GukyWmoKvpQsAIoAAxCjOvm5oJ6Kkf8WmKY8NUz9zWh9HilYRnkmqZPejBZBXMZbJQQS6FZDpgSv
ipDrkG3Eyh33ociSsB2fHP+g89YOb3HOe21+6Lzv5b29Z9f4nJ9FVvrv3lra9AGvT1Bzuhd4b4TS
F0ZCn25VlcGE6T4f4ZhbAbv0lzy2D7LIQijn3KbGoTgrdawXKk9LLEf4ft4bIDuuAEsswBAxQcxv
sFN2xEqjnUiV3clHUgSIAv5hwFchSlSE8IBL+Q5NTZ0jzDRJTLH5+9fk6BUyXsc7WTnHXOm3oAjv
8Ivm1H6Kyov8LXcpPIpnRPqYEIq4Ahz8UIuYLrWgW5Q+Z2QaGVZUdF4qDapIAWZGB22nWek6uwbH
5FjC4SkA45d3ldZJlIkZIh4AKK64mnc821TX4WVyJG3VXtwX62G9B1oxtZpy6V6im7JXt1nK2tz2
87PKwttSObtLcHDZd2Ff8UfqzX0R3onf3osbmEBtxCloVTdaPGIlj1ylFcooB7iRO+SarLWySWgK
pI8NKM06ilbCo+Jm5ssaQ/ijfkQ5/FBbwv1fWOXMryVGv0qe9tabXdkywqu3A5BEiXImTTk7LqRN
tlOl6q71xVwmFhdMQ7Nb2uG7KIyKdlW+tW/SWwKMJoKDjj49SgQKC3blJYvPAt9r9PSelvqe0xaU
nYRHc2ObiiDPat11pypEfp8ZY+I2bT12RJmCVpn2WaXas+BJx3CQjkwOlAHEz8AJXuJA6cfButqp
ebePD+nFO/kXX8fwhj8jfRH29tEw5/WE2x3uxLRc8q5krlWPdUQIDOdPza6KSQORDSdNN/Jqjrma
VNLKUPUbDvRZLoabdCEfnGtwbe/FtbpmR1TccW7PspWyKXad3wxFHVU7lcFauOPUbS+tUWZzR+2A
BfbI6XFurN96lb17Hzgjf199Fq9lrE6VlHHcGRp5CIAUwzk6bqkxSatrnGYrpLKdecBDw+Pl6r02
gZDANI62kRV4LM6aiWWowWQg6VS464htPaMrXsoNXSDTnvFGxfsIw5pd/yRKVZW9ZLxJGoZg2eWd
58XdiIcyE56CWhRjwdKeBUyKUWXlhF3yzBqF1VO4qhfAOLjtDt41uvZ35Z4ce/w0hpi+eK8Z1zN1
ls0EXMkuZ5tnd2eu0cA3W77LcN8p4bIv1nTC5P08ZWh29VfntfhsrmDFp74wFssgI4AYLRMIkLFc
PVHH4OXOMzzslRjpU/0dkersiy3lp/REhL5OF1Xymk+9pcjlLXeTQ934LCxY6An2J5tPEHvzPpT3
kkwEjJVnwzpqKLkB0H2KyMWi0syDXAVq7SrFpJ5mGSbedWaRT+zfqkt7iy7ygwaps05/va/7Y+m1
GM4C4VvGwSDigJDf7eG0EA/nBlx5d7qWtwEHCkLOLxJHX6xK1YqWpEXYIfSk5iMzUoLh9YiENZSt
ZJWfCv4e9YFUcJQdd+9ctKO8txvnrGj9xtXSkLTiiyKn+CMz99HybKLfJwPrJQmf5uhpFPmrVZNk
iS70hZyjvktGBaNKuCUhNHPxMLk3zATxh3zuDgSWR35jfmmn8j5cRsO9p94D7Ejo3ewMzZ0g80wl
lQldtbbJoyBxKR2pSJj2DQuvhyUBw45w4o8coA4i5QhbhycSZTlehPe4/EIG/gAUaRVvlpFeuod+
LrTq4BsoE/Y2vvk3ZQtgyRqnvpKNy68WlmlUkBHsp9HBP7mkkwhMAy+NeB3UPRYa21j6t24vnewL
tH+1yGYagvp4GjbBs2ARFzSuN7HP8l7Zpql5UXbqwTpF1+xaXDGXPAI543IdnkfSvbqGk5jPabnw
rvZLf49e83NxDMlMu2ehSBbtvefX5Oc4j47SupJxlXRWeG7a9dTgG1DfhVfJPAfpRTqy72uLZd76
b+LDPPdHaWdf8rvpCvOqDieUh68KWb1ZVDdASeV7Gzb6tjkSJyCRQVPhK187UOLrp/1OqnPMdL9t
jHraFreqBffMMjZyT8qxXElBescEQO5ghPUPGdDZljRJyTUkxpdozkhGV0PBD4jnjTV1zr5zY+TO
Mharp29JJXIGApAzTz0ef5zL0mt0zvbFPu3aK1QjpR8VB+nW3uTWmmX2MZdx2j6VVSOwDskt/wXj
L74hAwsUUlewD4+5S6TYnAkHpCJ6puV1mIQEp4kJU2D4GX/Kbw71vl0y0V7iT/81fqXpZMGYyBLP
nFNmEx/TY56lk0E8sNfZIT5FXrhpY25HRHRzikAGjwLOf7PvgS3LrGZjf8G6A86UeoXNZCMPaWux
qy81t0dfNPujZ4WM3fJD83EkpnJAGwjOnaKb8fRao3SzErd9is1L96xjVJ41hv+oar7hiFZALc7d
bWAQhpcdplO5jmZ5yNeRdfEkUCx1IkTaKge5Q4NCM5I7W116KmqBECxFLeWE5uUPtxVWFU0dn2qX
kfRuY0w1dOg1VcWjN1pQSXPDpY+rToJ6JuRvWoixzsSE1rJkQ3yQjGkf0uoQ6MIorYAd2nK27MWc
kKRgYc4ezD45ySFo+unYjKlqI9jwmYS2P7ZNI11mzUGpJLQrVbxGnicPnMpmjao7vC0Z9kFiNaIT
IZP35MX6knoTzRv0XI93d+iahPCxyJwME6bOrA7pZgFXv51BGMcnbIgbmaYvoYysmW0XhMdRK0dk
h6hly4Sdq+rSWo9UkdBAMcmhQEehpCBMkURtVBRaP3FBCyrEoTM0/w5fLYsbGWFIxGJo4w7M3Bax
u7xztD3bYeZghSJhYKhIKMNhwUACz1MCT8CUVvApT5Ut5dOjaZJJqpV4G6nKTewtshthuW9acaca
3gy61cH327VVFBQZNtmXGqws3hoOmwKABs//Co2omhRyDUmsBfuPnXStSt3cj9nnOgZ5JixqFFpQ
Wj0K5dontKpgirH9g1PFKxFhfC72n7QZQGiNcxwXyIMdF25kSwvHKGhST/uT6nHi8JR43Po2oT0h
Ord0Ro9CxB1YkWfN+WgEX1qaVbkqUF8nQYNf4QcUzl/MSJL1M13m29DMcoBJSZNkhRA2tPsfxzt8
4I0fF7206PfyMbqJFdFrIvEwzeLntvRAs6htPuNeal3EU3esH3DkZX+hHpNb21DEPpHZv4cXjJUn
Q5vaQjMqQf5CgpRK2IMS/cTjfl8/+oeZ7ISO3IeKnfDmPVOvuGjGG8JPJKgfqll/AVvEvlovmpUG
4obED1N7xLXd6hAUnKdSZhMXU5R2DlrzoL46yU4cHkUBz6R2eDiZw2MKbsI+O5dX9zW8Fnf1RBvQ
l8hzrT3YV0P+CDdyGNykd6myZr4VbYtppEnksG/+pYInjwO8tsrXbCSOrcr74pjNJqhIHuytJjgn
5hxvjC958GL53nJI9JyM9MM9BQeKLV/ryJwVfN9fbkQ7YPIefyVy+JFsWrYhpAG2qZouUbYFYsXD
o2luqRh0rYzbmrqMF67aYW0ynxGPgJBvmHMu6UONFWdNrrO3cYfocz1tKZ9VYIn2CkUxcP0HBhUw
P7I4Bp2ohQCNjq3Q3qhfi/5gn4uYpunMdhaYeBeqt64yGn/aYW4dQNUDkDyrhpD7gSQTH78KJrVQ
Fsk44ik3vIzdvbnbPP0M9xxE+5z/Fr52d+vFvRaLdBXNgkl5Ffk1xV05+DxNUdMf+TW9hlfzpBzk
XcJT9++vWPkv9IifLthfUF++GoagXjQa91p8yiZd66tiFCwdrMkP+WE++ltoNxvqhQLpRd40Yjw3
Hf/eXUJGuPK1Ku8uQ118jBnwfvOVDR+VP2sflh///b98/ygZoiphKlBVkwLjnz5KUkOepQxaaaGc
g1vwhNjwVnEQaA/aWQQzkF769+aL/OR4q+rrTlNfXSIKsfJCy7ton6RQgqbsIuBySDA4LGR3PnK/
4cuhxf3mi0QN/PHzLng2xWtEzhaaVx8sukxNsWPdIeE6T14VBrLyjd7guYbJremOlstyrHzj5HHr
bunBA/Hn63NnZ+2bUB2TEJsoD6BAo+HjX5Axr5MxrWkLO3AvnG1CD97fWErFqbQUj8OnnjqdfXbL
nt1NGNUz65zdBAkAfrCw3q1HuZz8k7LX3coLBxf1KJybqVrr9qjys41AEaGln2TlEpyiU3oI1mnb
HXTcbzh0SYW1vrZt8ygdaRV1GkuMKFMTBUQ9NT7wTAbaNR3Q+1j+CpIdy+6RUI1iLXsxRkrFc3Cu
2bBs/eFWBugQZ+UCLowwlqRDwe1cqd78gthRjgssUItZFYOarjCej/xbfIuBH4zlR3Tpb7IFjDVY
Wzk9msnBX5vrbJitlcw6Rx6SH2wTLEG5jLND11eSRwIiuORqes+f0q25GBEr+zRHMDFcXlB/0/Aw
rITknA9zvrOhMPVsEXItliJm9fTZ3uBEIrSoq0FfK68RooE2iAeDisDMh6SgIC0QeLnnvGHKV3z0
j+lVRYL4zeU/wBB/vfzJaWmSoUhYvYyB0feDUCgJ+MGEoJAWDRFMOFzwBeEufPkfDYJ/HG6chSYS
NGCjJFqjCmOEMiN7P0p5vVhlwscaRYccZeXsJ+AZXAWhzvoNJ1D7mRP450f0x6/xF4k4KClaEmVH
WWj4pmRd8mZAQ+/9W41donrNvK9SggHODqdX5u0yTy/towTQhmVUf2OFh/LwoCbwlh0U059r6XvH
LSd98h+MU3pSNzEnEg64EEANJI34VXxr3oo32Ao93PPwPUD8wDKKEFJCUXCy4t5tXDSvbvH3b4Xy
F98mcjt5CgM8MzejX4Bt+M91ZnFaScGe3d2NcbaLU122GCVx6hdlT5VmTf+p09vj9K0efVZ97czF
PN0bUXTJSTmo82KYGUAvRfOCMSKcC9VLOEwWdJdvBFuZkJQc5o7fHUgGot6vV9FPX/ovcrNckqAU
8UAu1IZTRSZP3dSY4elZeoAZEcDVadMp8+Jo3AMEgvpeVNZUjd9KuOnn6DV4bd/0FyAt2hFbFokT
HLTUBdsS1tARnslDVVJ3WS27o3ZuHy5OlLhrd5Co4KPKCJfjWprbe39XGw+NKkq1mApH4FqnfKdW
zV7e5KtoUJHE1n1RwvD5v/G28QGywO1hIlKtX85ioSi1RRp50AVUijcf7ktxKnPME1R1tNdyn+/j
c4ayxDqAgQ1y5TxEwg0Myl2j9hlr7jJM9b2eUjxBiqMM7G2SCfchbFhVGyt4M1JvHdAe+PdftTyo
6L987q0fv+pfHsgVvDFM/466iANnLvt0wHuon36dvxj6XNKrC9AbrEf0nQ37goLaiY2/ToldzpCs
x+mxvObMnv5VuEiH5DefBPkvnsm8nCIwfVGSNf7/55uS23hCXiaQN2wmzYTrI/nUX8hDuHxMlbfk
M/iUmE0hBkZMqso6YmoNz86RRBqJkF10DPcpsy2sL6ptOPlL0tNu4QQl3Lj+/mX8q2XFT1/pLy8j
z1KlBuWgLsK6+OQHk0qBKN6KswL5L38tP709Ll6Cdsyf154Ew2/+/r96G4cXSZQBqWvyv5xeUquK
+14Xse1Fm/ySnbRNwRheMI5nKNWgepoqnzrdGn74B3f630wi5l+c66wf//5fDiZcHVVph7m60H2b
ziZMBxyRPX36RjP3WblnqDJyfGp1LBw4KbfJkRPq1T2rjOQaY0SyHT4cEdJrR+RX4VfkZ0wQi+ya
XO2uBeiy4BN0rlAm2zu1saPMlDfaW/YpgGGVn0W9VcAm9rAh57K+a9hPDH8aRvx+lGfMXeZLqIgf
JlIpmCBkUwX5FAIVUmoxaKrQocxBY7UQWzHQeKMG+bUedNhhEmkGZdY46Dt1FyHX2si24qDf/v1b
+BcvoSqKhsw9X5Qti03szxe77bZNZni2ssgfmvmUkornLFuVUT6otQAkn/ag3xYIuf1B3eYTuUHd
TlIKYMLADudppY7bU5IbEy9F/xjIL/YmXMPkeN9gOZnam17tsOrtlC0uKRqPz8PjL4dd6B58CFXk
WPBSu9LUSNZGJDzrGhR1olobs6VewTkGtE96J8WWx7nULeVIxHjZeSfIPucUkbe+5p/Ci6PTO4Hc
iAwcUpi7bhGG6e/b+4NSjDvfQjgmjJQiI3eDnpxy1nFfdURmmogP8VG+d3fel6ty6Ac1WvnN+PHt
FPPz3U7FsqpZJntxXmbtl4+pINXM/H2u0Othzas4mMSXShZW7DlEWnL9kUsVKMtMdZ/alBVEG1h2
Xymu6EF6vmWDDG1eu1WNqpK/xjIYUO47gitX45wEUfcVGQXoYjyJ6TLOAzhuCcT1iFxkzXIvF+WR
W6mbduh2hucSaN0nIx+qUZt9ad2r46YhYBSlxDdfkovOpvQJJIUwqaDpjDoPWy0tZVAolSOeibPe
PuSlvQjDrywK1orWLhNvk5mAVOpKZl2pbQPbnWWx/2oQZTVlDwPVvXXaes2WeplZ5fjb9fv/TRm/
QxhrALN++Kj/C8J49Yyi6h//9Rml//aP9ZMQopf/6NCQ/vz932HG+h+GgQPNkiQJ6zIPvX86NAzl
D8WiA5FH4Z/mDZ6F32HGivYHPGuQT6YpEdIxLG6+3zsPFfkP2YD8g3lDBfhB785/BmasKsNt/D8+
P4IMEVk1Qar/8iBmY+Ng7S/6eS6Dd9MiQ7plqpuu3Mqrd6ka6MlUlXXnFfNex22rDtyZKGSA4tra
XqIvZ0QmDA1sBpW2kSCJkGJ9cRkqSTQVTdvvRr5sogZpctvOLPbVfKiwaSkZ0IjGxt+UsVZdIukC
3kzk+Kx7IU+6ojGoxdKbOVONtJFwLbKqFMBRWFaP98KnxtQEv2M5lrWM+0YZQZSLplHscg4cUK5p
4kmUwkEQM7B+AMrqMI7jmkUvN301nQdRwBgg6vG9aZyMKIDtBO8N0f8dxA10VtE2ABtGpanMNKGW
L2UsJKc2QREbYamNwbLbIvNGX7T0MgHsMSAizzE1ftDsE+yKXAgfQlyy1TdiJPBI516im5y4MA63
B8XJym3fq/Iae3O3Ay5NsQQM0HlKuf1csoOhk8XtLvAgDXFdOAWMWLVzXW/aBmlFtCWUy12cq1RY
y4B7E4H+MM030jc16OtR7dI/5HETmPplRhChEPPPxI+DuxTX0btd+v1UVFP50YVSdDMBmEDiDSP3
3IdWBQm9dnhgVINVcOYaRKZHaeq5rL3NEju9gOGh3cI3VoUJTZfuIac7DiihVaq3WoZhSU2dpB0b
GiX3vdm2VxlCw9iQhXzN9ctyEywJW0ElL6dF3gqLwLflo2KwsJ04XiWf6lRqdwIpoZxoSKgchXCo
GTCtLHWuUdGxHC88FZYEC0v+HEI1mT1xNSoGLdRoAih0lUtpbrOuTpOGOcoQuH/XYZSSejI10liW
tlb50+QDPZrJs/LbSprSH+cPEWO9u8QO6Zle68WH69G4Mi4Jzk67VIevUUQEkqa15PLXS1wN7tRu
MhhQemE/LbEKSGeW2uCV9TQAuKRNfMgqDRKTAUtu1FspI21FoHPcVbq0xThfwluxvffWpttbZLcy
tK0o3OLDPC8rIF8CzY+c1yne4NHgfdr4fZ5KFwQ3o07psKG+WP5UXYUPGFC3JEPCd5FNWh1hDdNi
lHVvESZNSkwoRTKx3srYwdtaUxcWOR88MoJhqgc9FQhuV43ZO09QisU5bkujGimpgKe51IpYnvpc
MjCkDS//aoiwIkN6EvXhpBdzjMZDEEagy2IldYaDWTG0rFOt1/QUCHmPLlLarXtUq7g85ZZGwFQy
0/bWCr7zdMEpvwYU822AIKfHwSVDqK221nEbJR8472lIVEhoKeOoqXnRm6SR1hgZInOEDcWcq1ZL
8V+n06VAcZ9K3iyt4i2MMyoTQ0WgQFLQWuXDamXz07NUqqCFoITfIfCdHIi9E4a0hpS8A0GpGbFD
UF+FvIM6yWqITIwXgZSUdIq/A6mayG3QgsCN6wWLDmWPYK/MSd4oC9uXcWDU5ABxuMPWk1oHHdNm
6dlJvk9KkSPJmHaXdlJmObCqOmppUnKBI6chRC9WMTY+aqQ+OVwCmOh2NfDNGqqTmHESzo0indph
KYL77JxbhJ+eq0E0d0kPb7dugnFtZOKI1ao2ywiqEgWhNQW+a2ksVU2sxlVVqe9aKsSrnlFw2mdk
FtRE6y+K5+AnKkirKdRZLWRP0CZSXWST1LHladYY+VSGDYX3vrIXutOqLwoNd2za4BTOU6dXcJi2
6r6rhHDtCrR/1j39d4GJYIS3q58qYApO2D+YVeRK2GVaY56zzjY2alWYUNca2uqrzjnjroVojWvL
YsPlW/5CU/JuEbsZMivpoIWnhymCvB3t+7QnKkp7WEx5aEiWRsn8BJqKoG2tjMadiSJnygt8+YyW
SYKtq4akWDtQ5QGz0/ISF5rL56NSlQuP6XZLA6n6Sk1Ncu1FmiMMi7mczZ4u3js80uGGFhveAr9N
3K/Q1yRlzj4l3ms0yhSkd9CUR0HqJFOt71hB5ESURaVst5ocEoe1YogmMUhNuH017LgIlsgmzHt9
ohew3OW8F050yxUwGgIt2rWkxfalWxfHIcz84eWcDO3Icq62C+ZFykS5oQHKzT9FyKnuTjZqipPa
XF9WVabtyqDn+CkSQh7Hvlsu0CMdxkGbpWRBGXhRlPVdZjKaZTIG4ZYKyZe0a8Q9S0H69xrFnYpW
X5NZgaMNswlDpMNvOSt1AgMASgPRRKlDWuHnRriSnDP5Yw/vhZoUr3JmNssOh3I0qkTCKWO2kdR1
8nljGLRkZ99nAfiivPLAdml0Ezq5rixzOxfFcW46zUqkNwq2p4gTRoCGy7q0WeppFr0zTXtLD8f5
hmRdfzQi2BcUPfqrQjczUvElc2fDw7VwPWbDykuh4BjCQaOlaC6YtnEpfKs+UEupLPqo46TNiLNO
tqag71xRipew5UEB90M/pkFfwcbCbP72f/bYPJzP/90V/X9JqYcqDprmf/uxNuR7HcjuGVEHsvCi
57v7DP9xyJ8fn4X703H4z9/8/Ths/SHieVYMGdOySWk389r3AnDtD81SOdbShaBy5B1+5p/HYeUP
WaOO21IGf/M/D8LiHwot3SZ9IBK66iCQ/PPLO/x5wP278m/5X9zK+tAtpA76rIXcZ+i/DOsyZvy0
MUtznhcWaREVwrbM5pw4prDsw6FvOyctlNdors3ATPBpwp6pFc4G/i6Os3AJlQxZV0HkrHtEIbNJ
IT/4PGsan4hrrZIqKZxkK0jpLBHhPHRYmeq6QdeuyVgP7dBFSpgqIi42DnRrU0VWBFkHOGyhKxBO
W0wUxiMWOndG4SMzaYsH6z0rQRhYRUaRsmG248CkhULPKJ22zLrg5OwKs8QrmllnaZjImEhIPTX9
1qJTc966hXFqeyV6bUHOfOQxaIraASbUZVIEGqKCYMBCfFuq3Hf1pFo6kozNWSLCfVf7lta8yssW
rt6a4yanGQPYm/URCDq3DNft7Hku2JBEI4Jio7yQvashafbVc4P4IdZpPtG9UqQ+waPfPCFFqjjN
Qykr1GCZLWHRZjDK5HALXMHcc/xuhiJVMhF8jidGrlkTP9fgkDHDHLS2nfdyX44pFyWyFWHIntth
zFOpB4Vxrfsk+WycOt7FQVOsqBW7gOix7nJfmAfFyLhf46j0lrKeoDyaQEwgH7ISMKa2WxBH68BL
zEEUtGO9jrMHdpt2pZgthp+qHntStocI2TzkOHCnXeUnI9i08htxQnepdDSECQBdMHrakrm3YJ0Q
drQdtlBeoW76JpfPulRj9FBsgfYnr6Y3s4DjsBXEoFmzGIy2utAki7w3LpT7rgjnGaDcaITuRzbV
jKvc9+KrV0TKR5bHqDdSS+oQQGA1K22d8E7uetQrCNkbZzsEod62Jq5ZiY/ayXxwHSFxKq1OJonU
NYtAiOqtQfBrogq1Nle69uLEQ67XKOpiJGfIULgyuHO7xdUHHoExRYouqhjSMGVar4mGRErwRVhS
Uwl/UDWivReGvsFN321Gel2StfXYpRnDyBQGPY5Aq2bl734yrzlXt2zoO4TC5i8D5H7Nrp1tWorR
pkl660NLVefa1pJTjVIJ7kkZJvLCdG39gvGBTGNngo4IIpndHn7JYwwep5roybDVV/Mq/RAIKTGi
uROJhrVZlfryrid6OwtkKB9Vr+TzVOG7VGS9u+syl7AnWuFVg7NCI1qUnDK5BTQfudU1Mvzwwhqe
qFhD6Rmzfzbqodswj8Cr7+sow11hiLeqBLSc9EoxK6punvSRCwKCd0syO2tHAH2VlD1l7Iya/VTq
pPJB9BfnE8W79L5QC8Orbk4CX6o2Fb1n1I5WLob0pNnmAZdKquljWZUkoj5cr4kFaDpM8k1vgHkx
Ii1+D7/dJNKuUKdekLxGbvsgjbJUBIK+jGEmluDg0GtJTo0ORO84RFBSW8rmCux5YZuuWuwL3Lyk
jaIU8zYQl4Qi/XEV6+9x07HkT2rEQi1amJqenGQXe/UPz5DvN+kfe6B16Wd1YqiA+vmm/MvirBPg
G5iBI84VG56X02oZ7Ru8KLzXyUsdS/YLaYxqbSVhvNWcwnv1iOKhqEmiugyFFBCkqkQkvPUmrx/8
+vxLdg3j3ORtfhCClBuwrXIOzn2J5XHftVPSs9R4KzGQ/NLtRi0j1bzVfWHfDO2l1mAx0741mrZu
toFKko17zbXBzDm1++LBNsU+CzyFPxeC1oRJA44qka69aXbiTVdq/aOr4Tc3Q6mqHCnVTg9K0JpD
5Wo/lK/KQw0rKzd7Wbsp2FTuUBuBCNkiSyOBGsi66SfWAC9WhmJX6ntx9jCQeqfoW/NrE6n6tMS6
daHyxqk5t0f41pieJhRR/k/mzmQ5bmTN0k+Ea4ADjmEbAcTI4EyK1AYmiRLm0R3j09cH1S2rsmvd
ZVW96o0sLTNFUQzAh/Of8x3/6qugOM1bmWz5t1e225LcKsHppFFcQkCYA97+snb+JNyOPpfcKO6L
iWw292QhsTu6I0xoqmzTrdTWAFj9tHbG+OonVN6uiZG9U3bsfPKbvQenq7wHH3ogfvvKApaZTwez
L5bnoOPBpawFVdRXM8DtrWyXMEb6SHivuB9xdHck3a3smDoEpFsbjObccq9Y+LxCU6zNUYJ2+VXB
53ql/rTHq+W1MADrkZynYRrEFFPYzJUKtnRByz+uvU6P1BnPV4po3DvWeUCYW5uwJ7di4Z7xOSWJ
VAqB3V2KqOae9Qgz3LosWy+xCUx5PHLtXE4WlsTroGgwxrm7EA0txIe9PfglSRTWJcSRQ5qmdhu6
7kIvAQeXSz1meOfXQgX7iVMx20OSeBFRIfUApgyAvmNNrP8i9t2Uhb0KPodWTX+4hTt1mJZgV/lg
nBmqRtA8EOTDbLg4DpWYKjkOsrNeaqqYADllcQnm7+9qVbigoNKG4fqOToHgntN5Zpw8sdbZvhEZ
jDs+CLT5bBw+IQ0kbbSYjXxQbenEIZdPuHmm2YMgGYyWCp9A6/lkiB78aN0m/s+C1FdMGcFIlZVt
6iXqBsddgDUBAax0bR4TVZhp2G+bi9+W5OghqyPSENweD/DbyNn7VqwurlX0tICYbnChZZy+jsKd
8j29Udi2msZ0fXQljussg+t15grIJMeYz0HAm1iMAZ4wVTYXs/GcR/RLVrHWGc713Ayk573auhGM
wPujG33Lk0p8S22vaDndpZhFhsz60zmBfpzLSf7KcgPhyliTd2PI9Yvgu+AMN5TzM6uJwaiKO84D
if7J3/GK2/euYQ+nnhaiG0eFhRcQpZSkvxDysVra9IKwUd1rTKsZcxGv/2m2eYyzfVNPcY9+FLYp
D1ky4VD1AFFHuS/EuTdauFApSLXXJPAR3Vol7aieqvV1HW374HHvfqnyxn2cA9jU5TiZVA5wEv3W
wLo9V4tv9vt2gPGEOEszQ9XUp0AotAlfcJoJoALe3LbmbDhOAe1sIHnE6C8HDi1uiZO2j5N91RnO
Q1JVxSnjmsmG7SZet0XAGeJ4mTxiTwIzsCzCvnhuW1wLY/HP2vf7R4+ySRgVlq4iBJD1MUsM87OM
+/zFX/PpMi4iuaarhR11wqj1BNxxeivjxoEfn2tk3L7SPzXQlo9Km1ak24KsqSncU6p8rHg0zEV0
xYIBb4l+I+XoMhJL19ObZvBA2UJgGWzEfFsW7v1TkntPS2aTgZ3sZW+lEAnX2lk7WFj2QkahSbj2
tnNxQDoxPxoF07vJ7fIAFGmhT2wyqh3B6eFuqv0Ow5LPrjCaWPzSykZ/C/pTEywG2x9ZuoiDqH+d
e4t1bMj68mHQDpiWBYGSsmkOsNamuQJfhbZWJ9WviQ0BAx/abLGptETeNUVlRLtjsprU0KDmwjpw
z9o1UmAcqOMGj/ZDIATILvlXDDbHOeBCLWO5HmIIfd/9zppfzU0+1oGf0lengbFoaR+p4MBy4Pi0
w/TdfELNtz4o3eDw+1eZnqa839tW+yYBtpGzdu3qS8EcOkpqgZ6dttEbdhXRG145XXbDpoW7myrO
CUNdp8RLgfCYJbJ5kk32PZRbPknQWLimq01izzexPebHe8hMrhT2Xy3eiCXgfn+T6G2PA8loiXqP
6k5Z1SblAxTYNrkyZrjtU1RgTaxEnYu6tNV47iowbUeQEMV5hM5xFOwz8JeYHAweXiO8mVRFOLkz
vFQsxBme4Bmn5ZTOkCwWauv4LzfTLP0dpAkOsZkBCrDfOk5gPSESwTdxsJQOPCkdXIdT0lPRnZSb
qdvPVF2diVKNkASla1BuUXn3VuuXB2Po/RCcH8ARUEgR3ToUjKdk+EwqwsNsLs33paoYTgzCUTfl
Vs1d4oj2qa2nZm+XCbyMOa1TfL1s0Ql/klheLddDtvU0HUOwJJvhJVtNP0yMpXlJ29FssGtlW0xR
0yF8rCBwvOBbla+mKbqHBv713inAdKwhZDvnNHWj4AQ7iDi9dY3hcr0w1a1s6AtgcNk+YcbPD2tl
xEZU+4v3zZJolaljqKPhrhMtHa1/dlcVPENzDLagJEL7iIKLOC77/tS6i36YVsrjyrRuP+aODXhB
KrxCXTMIGxZGf/SpCmfNanvnE7gqBr05walqKtABBtoO2lp655ZwSf2UcCS8wyoCWA1+hdbCrB5e
mb2wS+tlvWV56z6XEFQgNq5OvK9ZaEJ++5CF1SqzZ6f0jJhbd2p+z7oZUkvPTXs0Jc5atOvx94L3
JuJm1rIltUw/Fpf9WHiMXrJswiM++HfaVsu+0bh2yfCaQBNQwTIQkWDNHBv9b8g483fzPF9nF2g4
+bf+j7k6zaFWSL1Foodj6TfpjQEF/L0UDPLONfripUtAYo2tzj+6ccHPmYwZiPLtFd4BTLUJyQU1
h9alveBnHI523tgPuoFGuQ8quzylXpf9MORaQX1fypbMoS1ASNaOOPuiwBuQGTlIhKZsyJWNSZ33
IS7G7DjnIC2WOiMo5qzeL11bW2ePZr+m/aw6kc+mo8/c0PIms+td3gD3mqZuYmgO2yQobP1QLIu+
DHyTD6ylwE0QPy8r4PZ96uLQxL83vra5Xz9iSqhuaUHDFNq9F/qjsVKgI9OZAm5aJrI41ydEzeou
bVrFsaqHPUPDLxOAztgsYcYa18i8rj+/a1fG4IMN038x3CS7NHLBJKljfXUyOZxNvAbYSl1lv1tu
suzL2ZffKlYwzhjrQgd3tobSa2lngwF36gYVh6qdsoD8UpEQm+LSUgVx/KK7qnrUBvSszK4C2hrN
Cm09fe9MKQ/OqMsXHBGUexDJBORv4YBPe4sLJjIAhqQg/3fp8P8akRabW+E/p7Ges7lF8CqbtkWX
LWrYv7gZYi8HhqdQTjIScikn98SudpSabX1jTaUeZu68+6kSka3qD2HZEJBsy5cfmqnAH9a8IazT
ury6vd+/cXQzroMulgK/apziOOvqw1zzAUccD50q0pjZ4h1vVfGcAflOb3aqbLzvnuu4Z1gR5c1y
2MNBptobI80xiu///f3uX6xq6OC2gBLwt7HXhDvwr0Nokg4ipmbNPxrLoiLp5O6vPiFJDd0nXdgi
PUL4c1B8SlH3v/si2IiPaWs8KcvSn/lI1iQqHYnqkuUrtHyzdX45vUEac2A2h0Tn1rB9KD9hRpEm
cGTBWWu6PRrXv1AwDzZV9ZM0/h9sE/8zUMX/mXjx/6H+i4Lp/LeOiOcf+Q+l0x/1fxV+//m7/in8
+ptvwQscx8Zt8FfI/Xfd1w3+gQHBEy60IcdFAMYI9x+6r/kPy8I55aMD/AVS8J/+qf4K+x+8JzII
pI3xx+J1/N+ovzx4m9/hv755FCozVndRfzlVkaH/F7d0Y7azUZO1OCRzp6LsT4cMCAMFpD/AymPK
AeC1GopogCETFQyQ2bqd7B6AGUt0+YKAAMq03VB54jTa/Q87Eysk9VjR+eS00TBymVk0/Wl+Ulxg
pwU7cBN2lDS40GGmkY+S+2HmiCO/AN+OkRt0DnS+QoZzhw4RO8FP6cn4C1PwIQODkOkKKzotuSd8
x8yrRneF+7ISHs6TW5/2Ikoc07h4K3yCHEi+Ebhm6AhLMhGZcehPc0a1rLSvDPnOeIygZcX66Fcu
Gdi16w4xJPWdv/j1LaFZFzVDNA/ZQPzGLb0ebIKz7gBFN8/oXwPHHeO1NuqV/rTmp68SkmdOnh1q
Hw7NMqz9J7kz9xiMjryB7rJ2MnUX8jt1f1em+fDgrUw0TacWP62gPTZ9RR1m0FD20ftzyGbA2i3K
OtSc9HYc7seHgnqNcPRh4YnRe5SG/d0EOxZqbMqhHkV6Z9LJvGdn0yc9ErKe6/Urt/xnvAveyZkr
69Kg6qZ+BzZOzd9tOFSboat6t4YzNa/yrhrqJlRSDhgIBGCucYHjNjnXglJrU0PFzlo3e4wn/Zk4
oHWrkaqDMZlJPGBlFVMSn3nOMbvZIj6U1pBy0VcxHnS32qUjf1hLl/O3OMHO7F8wg5TMpN3kCEF1
uRAp/9k65te6JjS7dBuObd7Tc3co7Sn4YWQgjpLW3dXWrrFveR/X+3WqbwsGn3AR03fYvuJaCHXn
sczXtT2R0drPApCgn1evi3E/Vg7B6KZ+kswluaydBkqnrt7wYeF/P05lqvb9gzGXIswSokkLiCp6
nS6UVnykq+edtEPOLzYOdFKf/MmcOZ7TFsip7HNyjeTSptQO+nK8C0xPvlW9zbEnVlgNLH2eizp/
qAMMo3x2W4HvQj0M1/UQkQtIHl1lp4pqtEJ91y4zGFkJ+8rFlUE73+P17y/9Kinwy2F6UM77wODh
0YRQBHsRn0+EwE8cfPU+GPI1UeGWyR2iek2VNrp4tYg9E/FvXpVN7xtFOfFlezOS7OhSUHzT5heT
TNjYSgqoDQYnDpfrW+UUPwotAsIG+leHBQNltczJ0gFZaSY6lpRkbA8B33lWXS2fqyF+szl8gouX
8m6xaVRNx6W+I3cbZdyYntNxZTpZc9xdvpdNcN9PyfA5QaG+z4pzu6Sh7YHOzXX2Ruxrecps4Ggr
IwyEAooBqbO2hJiObb2MJ8S8RwcH6V2DRr7zi/Qjq5PygXlG+WCtCW1Wys42Rut+nssBhW3fwql9
MlRiHQKzoiU64zRlw4RaSvlBPVZzLeO2uVqDdSfyZYEwQgyyNeX0VOqcvmDuB0Np0CnLVV+6pKKG
QXs7k3Lww0qAdJ/XY31XU0whh7Z4FAPpy7//5CvG5FlJKcXff0dqYbwXZULtZzbUD+s2RV47a726
hogmloAfTOut0PHEN1/oN7fynH3ml9bNHCb6jAOAmFwv6v2UZF9eH8SoanQh+6tD2jterrqHGRcn
crovvjVpLfdL26unJmh/DomDi4p6RRjcG8zKhQiWgdg1eHOf5taTWFKeMXfBh2mG5ZDjMwqDdgNn
dWAWs3zfYxC99zkB3k+Y12TVLxgqxJetjHOvbZTUWDp7MQoHTjE5ZoGXaefEVBvGZUvofPtlNVfr
vvFTO7Qmd6uFgjACapkLlWsf/P7+b98GNxu+vFnS3jXwXDsFfUCOa4pwbQVmm2SlixaiZ3+BaQf6
5afI4MhhbngYRvC1dd/ADaftKA2h6tI/nuKlGDl6+57wj0OMnSpNjfRod3G2Y4hBbyMQOO7NHUte
GzGp1zittD52vrNcUT7UrtwuNS1J+Z12Y++xCSjpSRJa1xOoAlXWmPspn60XI1+4R2GC4SZx6MwA
ptzSBRHaDwtBR0+wl0d6oCLLS4b9XFGZlqVUbawbu9LAf+Rlhn7q+CNwQ40MWOfgfuxqcPBAO3eU
qX5CWHvvGVGcZ1ToPWfgGD8KlwjhsSC5tQxHZ6T72xvqA2Wq+YmWkchcEvPDzRYgbD9Gn58URXQ2
tU0B7XVlNx8b4AAQh178fhCvcF313u6tPCrtFkVxacxrY3s3E9/fvvKxiVUBFX1ZynNfDNljiZ1p
b6ckNefZ/oU/Kxfq5vRJcownxOi0au8Ko/smetlevKa23J0yml3mxPbF6igDgUV84t5Ppco8VxeL
tU53g779/WVAhr3FTEDvZPBVFUF+FxhWqJUbn/3VmveqnP40DiToZPDSn5PVRVnTqHNX9WnogX3Y
D3nGGCEmSO4waixFBWqeHkguS2N5b3T2fnY8g+w4nRtUbtUvMzgMpJF++kr48jSyHxfLrx65W8qn
itfA6PP1jueHHGCFXpFVBj2PUvE8Y4vZxkdhkBtQ7BHZbrZdHjHFAkl2bTKILJ+RlgmYi4qejMZ1
EHjnbY+dpXGJqTMJ0UCIezsKl74mr1Wp7qerunifpclI41v8lVfDfKNQ75ZyJaaWE9gAGcR7V08u
VhWm4XL1MccLhveBE+xpLgRi06ofGdLPJZlq+64qZ5Y6oEtm7Qx3NhvkmAbvA87CxwYyLFNR9SIN
cR1avgEjY57m5vVwJ5fV3yVDeSnUGjwrzPM4ChFHKnE1CC68xVm+XJOV3EI8dMV1MZJ38rDuJS3U
RSxJf11a4maGP7+2xdi8lk+jgBcrE8GePLrscJhg+ql/z5oS3Q/ghPeryPLhmOZSgYAHwMTa8H3x
6pEucvMn9OffVt/e8+HScEBTaJSYUFNVdmB6ezSXDkqMMIq9zywyyoQBlXRwzgUz5F0sl+wll1X2
0veUxZRMcueMycK4fMpczjTVANpKs6BhrVKvAeVuO9SN6Rszs2uTlsGRRJF5RgY6UwAnf1qiI8sl
je7s48cLaZHCaAV7MrIY8Tw58sVrpx+lXrqHpBFiz54MdvpbhvF+SIaZTDlWn9T4tpDhP/hGeqas
imNYOUWMZc9AZseIaCZvl0EVU8kkyA1wNDLmICSWx/XO8jdRx0fnaGvrt43nk+l5861oqfkeDbVH
nDtx9C1O1EYfXGctLm6mftuz++ynjOuV96tqODozDC53ytw6NWOlbwbD99DW4/cFwhAbCvQ3RVoK
32oE8I3KzhwJqDM9VvygZ2lW39ttLrAG8zc9656RHAE3c5mO00poj5Ucck52DjwFmqnJcnyHs7Fv
YYI6y2+v6Nggtq9aBe2A0J58cYZtw4Zxk6ft1xyiEvN+7hoNXUr1yC8Ss+BB29PbDPmLUUD1JfDY
HUuvNu6CrQm+yl6bZgM9W2UXcRleDivjcEjbjY5iXNaHqtdPy5T0+2ZJUX310B+6aWJbwVsb8ZQO
D+ztb+OYVUdUx0dVjvJCgnSnZsc+e8heIV1s6FVUPdfkSbo8AHUxSiOUsJku9uJSJIu/Dkj0YQGN
9kOJz5RW5KuFyUAmBqUdKwQG7UnxHKeuxzyxfKIsEXCy5ozcl4E4tTx5B2fL7m8HP6tjKKkDHDhs
CkIWDBRLQrocPrb2LeafmAuCW9X/rmQHRHrAy8D+dpmt/rVcyefjVaPRone7W58xoExAnoEt6XZ9
4/ZXkMN3Q7sGOPJGGtXsnkaRIH/9G2O3usC8iDoag/n3OKf6Di8wQ6zOnjEEl/KiGPMJFdQHS3ZA
cq2e9vXM3Nc9lxJaJO/M2ntt156zODOwPa0JwO5n7w1fRyhn1e0nG4/GpF8b/H47f22NS+krykqw
2dFslzzUdKccDIC+u9knal0P3njVcjSjxFvVvvH3pjf0L4uoIIUk7ZUmLYhAtDQwJlvWBxPHhchw
FzmLfStq2OkWDDcE0ZFNTKn1nv5e4+zFv72lZKxoY/XojyrVK1VcVr0JR/GudwCjB5nzDIxNHRMx
li9FWcCQtmGq2I7RhIZHD2rVGGvYZ8wE7YDGpsARzC2CRb18VPYYwBhDNU9W0755S3GKV/UxTX1/
W/vqe5NL7KnYZQ8yVvcFM5z7sWG0IvjbKbM233C38Igx9o2t4cVhyBo29VxyoDIOpKpTFOIUCCOs
3F1PscZTa7GmeZgT7gafQxIH4vGGLxclKKC8cBWspTmFJq5pQwn0GuMQUzcarV6NQTsrg3tOaP6U
/4qTdHkeEloKAEsk+1hZ/IyFQVFOTaQdKzDF0nMeQbs38T0EZ0YdL3EzOu8l+0AUN0txjSHkO62T
PW3WSI5NkuhUx6w55305CErRL30VozPTi8OcYvO1WvmIs1Murzhg3+g5rSJ845jH3MQI9ZpOe16w
Yutu/jHSoLnH/IglvZucmzFm7m4Zetz0QakPtuvghtKc3aqN0aN7XRzRDqB26UkcU481whisy2gP
+lgWAx41oz245dzRTLk9JeZEA5Vhkk2gG2YtX7u1Ln618jko60dLFtNzjRYeMg2OgVU4/Xl1PfM4
ZMoGts9T0vdGVMwxQKNKhRmVARTzuDX7eCwj1qT7IuvHsCRitU3LrwT6ZFRZRAStQvyWvfjQU1Ke
+mUbIGFyyTnnBUs7XgJAGYlsVUhhG2O3YbotIyM8rbInGrvmKBHWqxJWccHmdFvc4U/HKJeXFW63
xUO6Yx50pwwGHQwT0dtZeDKMTnhY1Fa6m6d7srJmgdM5pviwBMm2r3hqx2nA0jB2FwzqYmvhpgHs
V++rF4bkPPzmr1YbBF6q8RKPJq2MmX3GL0PbY8MTQ+ghPQ2N+zb4jQ4FR8jd1NYrgwj3F9EQjic+
u0LMNfc4+lDJ0lyEdTDYF6Oxr5jZRpzZO3UyR+c+mb6avKKhXExgRioU3eCbpay3jgPvEZLGo+Ew
gaxFeuqRlimIeaYeAzRTbiPsOO3bhOfuUGrrU/sSWmq8Wqj/A1+OLoG4o8DNdu2HMTNPS47gvBky
hNID7WVpiOn7BLmB+iiS6vuiMf3rUuF4TPxsfHEdKiQleGhccNlH7vC4wn0E/iFKkN3LfCddb76r
G4FqkL9hqOJMLoaKmw7UxWmwocpPlN0EkBi7MTjlnLAv6iJL1BDu1Dj8W1GHsq3IGS7Usy0e3E0x
vQfjaB9qsgqY+MNulb+0tihmK5uXCp/wgZW24tq3x+7ZHq0s+eUtyw9SDCYRGA5tGLR3lbuaYVw/
drJDr0hV+ug0GBJFb4RB5rMbuhg6rVpbiGBivGsN5exoC51F7t1sP1G7xvIhYZiZcS64ubRdJ0N3
oa0XVqB+ql1X7LAcqVOM1Lgb3B4JhLwPzpLWfim1qvdOHwj4Y3SzWol54j5q/zIcoKUBlY17LJRk
6i1Sms4cGHeCISpWpOome7+M2rWbr2LQnKiWVfFbh7vMXczDrErg1VVi0xxF+dVId9rJYIhSdwFp
FnKaeygD60HLllJy6r8KMcO0TyHEyiHZLu31MWCARFmufBkN0jaWiVSZLF+Kru3TJCk9FNgbCAik
TLg2QmqcpSRNfbZlZMldZ6y0rwdwRikGpVhR1z1UK5twkIduGAuJUAhto/oRJ+7ARb9QByauD60i
XVzIu9wYxHMjKvA69sArKrmE6TRxd3ZjU/Iti9+kmYaL4Mf1nPrzI6Jd+5Ai6bxaVZS0yfI2VH5z
iHUCinJqkhDoPyNSYwTNOQQPgraMk0RK2ekme/UBqppx+nv0+pGO8tqhQzqnqA+SzyKLPOLlmB/r
b3PprthB5pc13Wti6y/t4P2ZUTLOfmpEDBQLjKNcyVs4M5EuLY489SjOXUuUrC7yC+cUkFqD7Z4N
me9xrxT3XalCpymtF9Bn+YENEQJXTZoHQ858U4s9nYLBhTdf5B+GsrJI5VV8ZKFRTUHFXXrksNKc
mcDvXdMlecf+eVjT8WGuBwq4PQxtBqspBCI5HhgCUt69opBY8xd3R3rE6l/NNC73Nke9xCtidJIE
NsgCJLekwhgtbT1nHT16FTPCeAjikCPcI1jMy0yAhQgJLS0eZMnFeloxi1CxMyc7Ss5acerJzu7S
LtbnXIrvad0h2Nk5lKT6SZPHApPssLguLg7lVL92POTDSj98n2Eu8+3qRQ7NHd2RbJVzUTAVTGxY
MKYTJXZ2lXAGpxnKadNTrqtwmw7u+GJWGSRgHB+cLdz2VqwUTwhOOOVQoX9I7GVpl9yNPtir6d0J
XKaGcYYWw5CeQCa9Put0XrX40edFdyjh+S8Fp2J7Vv1xXYk04wpjkFgFkZ/FP3hETgnHEhbenMjk
ZO0z2gDJ8wLEAsFGu6jrPDq9m16H2dfnbA2O0PHFKWltYl40QuOti+YE7TenQ/F+NGGxmJn1SA6Z
pHG6953NlJl6H1PLvoqgTJFRFV9gdr0JSnRDatK5X5J45Iykt231ZBaq2FNH9t5O9yNcEAoavT/Q
2781a46MoCUi8ZnUB6HMUhgYGwNgpG3gksPTOe3hfxybG6HDnNZtBAvECkyQdDq8lJnPMaWoznR+
2eUgT2nCPTBzx7AeUgw7vRsZ0qLoopJ9ZNf8n4Mt1p2HF2JwE/Npsuwz5c4OAeaTDwOX3u9PRUxw
19lkyauqP8YMZkArLQZ33RTYUQcQM8uVvbeF90GS/Wfsx/rQETDD9kNSA3/bZ+K3DrcVk/yfgkZZ
BNnVxil/tJPmtRjd8sSR4KvEYxVNtuzCIfPvqQn76hJM+50ZHxzhfBU/XUc/Feynpp2hvongt06s
Z0xmyI2F/7kAKkWko2yRtXAZMTE2dfyjHzDvMzQKEwWi0VKKLGvFVUcxyI6tcuK7KgmSNOhtdQ/v
iHpLZ/Rx+VER1MbE0lDTaW1JGBUtDVIp+ph6V6qzwsaJWWpKcUgyj45vE8hEaUxXxsM+thX97DjX
uPWqiEMi113kVG3nxWGWqG9lvX6YCYUNHqp52o0Hj6eMfefHhFd3hw0w5fxsslC0ZITi4Glo/T/D
NImoz5sLR1Bnb5SWGwWvfUZFNDcSZWYdHeLBbUombMW0Ezo4wDpV3pqMjKqxzr+R7s4FjfM8GfI3
hvnN0AdeQbfqmNGAtHcHfqE83ksyBuhmijZArURioHo1ZX/MsS+gay90tly9Jn80xq6CfejAsxid
n3z+N4W/YyF6mWACcdBSd66muCWOvU9uve8DF17l8qQ1s26jZGggPNPXPW3F99W9IH3BnlcM4RwE
5IMMyl4MuIAx5Gi+2ARKtUevX63hRmEvbQsQdzAU8z4I+1NpeOKu9xEncKrhbdDHNQEN52B8GjQP
UJwjWFqzaI6uQ8zWLrBDtiY4SiZZu8ZdUSkwb+xrO3grOvEnWPFMevGJaRqHiw7ylguc0BmsY2PH
E+OORAPhrm412dzTWD6POUjtCQ7YLs+GmHokA1Yu9NxwsTHHqODJpC3SNOnKoNK64N5IHhljSMi3
UO5jp14O7ghnvK9QMuepPWEiLHcjGVEiiGgkaTWeqAnjm1DE5cq9sUoAfEFV0zKIaSpxmR5kGL2Z
w+N55WCt+auvPAmaGWTbeE+rwYUuHng8Jz1wv82fyxnXVp5/CeTOjr6U3aAnKEXbt9NQ11k/1NX4
rCbxp5L5V1ABd9FufsimjnCr1D9lAGRhpFqkltxwPMP5zlE5wZ5s1zv8vftxC/O2Pn8LwswH6jne
AgruKdcclvpTMsTQwVbICVFrWenkaioOIw6D2D0PGLtxiYEvZgppB9ydpaHpD24efTyA2F47erlp
jF29DNaX82TlfERzOkMhQxkdC80XEsb76AavwdzdnJYfAQjcc1Yhby65m+zNJPnO+OTZzwJ6kcbi
yTMJMjTKkieIcbe2mcdoVeiAZdMdBsWXt43ghaszd9xlwZ/Qv/VT8C2dtu+SYlR8wv4uzZZ9JumM
THqyKID75Ow8NqBh4FvnYSfLC41CyFv8gB2QdryX4BPTTEWjriYOFkPIiW66NfNRlxxxRigcRK0D
mofvhRG8MvY+0RXjNHPYLepcFWhoGUXsuINnFZLKfCuM7Klv7fvOUB8p7gpiOeNdorhNOwU52cax
n43Rak99gxpELAgMFMKLm/R341Dnt9Rsr1S+RYnfdzfQ1bOhjFtjqPpe4ji5b6/5wjst/eUbwY46
pMqJrTFLKP7TgXVzPXXUXZc9uedyS70E42YfS2BglX7xuyU78sgr/8sCMx7SHv5VuxYVdoFzqpZy
CvHUlLiTJHcbn0amjX+tZ1jOhNYl7uYv+OspZO6WSM1oR4NM+7PnleOlN+UXg51vSij7wIy4/VaC
HuCiUe9IG8tTmzsw/zkp7P08xkkzBK9ty3nO8omAmXFuYq8Dc1lZKrmsM5f6tRM7z+H+bjMIKAYb
SXks/JPxBB3R5FbvRAQglwgvkX8YWyluARq24RKf1H58I+LpRwzTgLxIiNMNsltqTf2tH/zz4KOP
l18jmdAjUyz3dstzUUXd0jmgX+I2VHL4zc+hfcCAoPe6kusVlW3rz5Uy8psWLos1I6Uou/TDNKaN
kYFIcPY45iu1PW6YwFTJ4N2z+ywUVGLuddwWx5If2b7AVq0T9RsE5sGoxY/JQk/WaygabJplfDP/
KHDZpOMJTWvJJ6A/sjm9zPE7hPYDQ/yILCg3ngm+cEmlRtcsNPdQ21vr4SoV8zhIfpe0sX8Oazqg
an36JE92nINZD72wmagUxm7GEdL86RaQILg2Q+6fUwYxt8xw34yeiXhfwdIuaRznNQGTYyR/3K6/
EeHJ9ppeaSLRH9Zk9zi4iRcwf2Z7ovuTkP01sdx3FgebOTNjq6C+ZfRsHhfO5hQoKaxDQ4JV3fwT
2G+0vP1xSMLs/bjavsubxetTYLe24VEH1cEp89BZyRVnmvJEKw92roddMe4PhjQ3/b2ITOWzRym0
QIcBkbFE/vgy/AgCBmUrhvVDDDOAG/E0nloG1HhfsmtHCDiirsDfglNF2E3GqzOk3Wlsp+fe9JPL
ILoPLuXpLY39hvhse5dOVJFNnOzP+B3EvzF3HruRM2GWfSI2aCPIbRqmT6Uy5TeEVIbeM+ievg8L
3WjMLAaYzWA2Quk3kiqVDHO/e8991rt6n8xO8gXMlp3h7yQRwLLINh6u0tp9TKnIjuRayoXEgpmT
OeLceklGmpDfns4fGiIQ9y5gSpu046NFHDzPmv1p6KwkCUOljeLusaamLDmPPa5Vh4u/bzkUpnk2
RVRDYDKzq2ntolZrZZR27AujbLcDoz2M1NX8Ygb2l42xAJwVpzXAuBZratYSqHOmTVWmx9yOtYs9
HKlXPPe8v05dMZunzqI2VxrzThalJJZfRc84xVcp6B2fp4193jPytaEnwd1uvjzgAY/OKbK109pv
hlUMJ3xupR9jtUYU0uA/ioW6OpnXgETK2swax0+TFvd2t8j2UkRH8lz7yhz2uR2pL+xxVNoLGsfN
KWZnHnN6pd1ppG25YDWnTG1XOwV+mwCWRKf+UBduXcNJbvTl+UVRYarBzY+B2hKoqCPDjzqMkM0M
Sd2rLWpnjSHxDQSkdRzP/QEuk7kxwAH35SJqZ5mz08v00uXp2pwGdU28srvBYF6MCUyOS6C1RZ+J
vZSjzbCIE0hmfhCW5i6SjmtpJt3ZYQ7VVa52Rvb4atLMRAl1iVZA+A5BbrUfM0+qi0INFGa4FjrO
4hSR13F4RHPvYCdZ81XRt7crPVJibhsNL0WG8UZZWxoYXgvd+TUH7sTtKXkDyA3+lUDPGk3e2RR6
2+3YjnkeRwryinCanzsU7JUdiupkzxMFwrPZE6HzpO8StFrBxgqviQ0tgp7p/UywdhfMdYx4ak4r
jl3DC770cySG3xpFsntdMfUyRts7Jg4sYaaL1A90HN9WKdmYjRWwuVac7zdZjpbcSXYTPNaQJrBF
bLOIkXcxroM0C1/YsKrnfqo3M0jdl3H2h877rUVZ5odzCIFVjPYBiChDkcntN3Vua++4p55I4i+c
X6adVmn6Vje1u6xuJnKPEZXPs9wJKXIfNbpelcE0cdutp7WucapOvPpRlL3BVZKL9tzBUqRBZtW3
oe8V9bbOkuCQqtRetfVMD7Ch33LbCy910DAvrzzaJyftycLt+qp5uNUE6OJWldazqdfXibejLxjo
rU3SM1SYltQbAR8+VnRRtnFUHxNWyZXejeKAP5puZhZLr9FOrgycg6e0eznR5jSq/mDrTX6Ie9Ey
26EznDYznARp+yZHGaxoUyufPPqOdUOWb03xjEB81UWVMSY644Gbv7FzH6UXKAIL4KwKu0fDbrkB
BHaucWKJ3xMs6NsG+wwzZIY7PMf+kI/THUQHZ2BynKz/5q53QtyeDOSWw3sDY8Pel8iQnkppgte4
tc/85xWAA/YaUZXinAr4Ax6XjbtI9ZfQ8frdQO+JAiohl1GyfVFOd/B0PGbMN/O9VWUZ9E3Go9ky
1u8E1qIo+uinLHgiyMvFqzSxw7fQFsaS62Jt0kVSBSkomUlts0LwutZgltoYQgq5RN5/3A9iq9RX
0kiyQyQNrn0Fcq9ji/OQwbOL6NeQFTpKlDP3kyEXXiAVYyFBSlQW7xe7tvdGlZ2sbMqu7khgVtUT
NZNavSEfltAqwI26ybFAOAq7QmdOh67JnH0McuLaBvZrrAAjx9VxLuYGBC+LvwufUreGJ5VPmLSj
9DetWvmm1sWJiRpglNBFkU+qpSqYD9EcP0qbnaXFpsBujqPxIxj68MgIB9vtEBw4nIfPZT7/sRxJ
5qiIPqM6f+/z2D3P5bT0i8Zny7a+ZNMEH92E9meHxiEkKrUN51iAIsJawiZGXrCLoMq43gsiNN73
Zq52auYQ6TRctWNVNVeXyx99rsPJgA9ikq54gun0kypRPWfiq+o7clrRyMUyosdDRcg5FU3DlGgF
t753z8IctEOt10/VjOgb6DiJ+jbZNO5AlEfyeORQ113GwdCWgkMyd9HGG/XEB7TPxAmjDVpcqa1m
ZnLXYr6nUlivkO0xr9csXbX+VGfZq2aV83E225dajO2u6voWnxzcFtpmsol3kI1cRqU052Iclu47
Id5sY1ViXXmhupnR0rT609T1/AgmkvPZTKuZYBFhgkefCYLQyU3E1WnKcK+Iw4R6lj4Rt8JEvfyp
KEz9auYMBZz0yhh7YJTWyy3ltj7GNgm5RnbHKaTAmrWFVESmhp3UVHdmGDZvosbtVvNg0pUzVNYm
SiAEcsmbn62ThQ2b4uDo9d+HQmAhiEY/GAfrouYPrYrmTyyR9T4bwdcpw3VWeL68rfJS+Wz2prGt
DUYm/z61cnJXIoh+L/EdA1fHVz+OCAQJbQ9sbQUUghQMrmgeBl6ItZGzYrsmk5e59I6olsUjjuaX
rHHLhwRgHAbO+ILDtdgJI++p9Wnzp6or/xrBLmeDplNHzX6mY+ZL+IlLiwLYKJD5/s/MvPkhnCy9
zLH11SfQRTDoMG9w9h1L6VnStHGJ4VhuRhnfcFzRiqKspQqFQZLu9E+waZ4Cl19fpIr+ruby1jS1
2BurjWfpkc83x5lUhN1G0JVwLCJcHtJtaHXncHwm1SkBrdTNOl6CBjaP4zrIjP6IgzR40sgzGxPT
i/5hy6A9R27CO7Ck87OnrntVV81PKRDXm4ycUqbADFvyaEm2M/IswdYSs3WnevxQ6c1PEOpfdr4U
Pc3MlY2oKZnAo4EA2vETIclwiELS1RUH+IzD9YhmwsbbvYdm3lBw3pCb4MKK/hb6NeFAlim0klp/
swp6tAeIknCjEIKMBudkGtoGzkX6oTSDWT4yQN/OYm11qFdR3n5NpJU2XOUZf9QaZwDRy1OOOeog
MovijorAMak2oOL2zxy15qXV1LR6T9ezLoxtUVXdSQ0knl2snBFXbRR5S7bwZwadoF3MHixrVN2S
rMCJm/+pZXk8t2Sl11XFat0bDeqB9+45RnYOyQ2286ROEGjIlJjNWF4BUpf+PKgEroKDDzEzxttk
Gr+swh0PVsumgc/krInuFk9MzVOX0T+uTKZWDMMoVs6NpwiDrN6JRxnAry0GNW0rpb+HgZgOUuAj
XA4qk97zwcZu1I70rErRITUN4N4o4z72rldswq48WAx1fOIfus/wghxolMPYqmR4aIXmbGVgkr51
NMLTDrqPZpOOz1V+6NBqK1eWD4Jm+BjLYR+PXIbMwUkv9qc79LQXwvba9VzN6aL67w+hpxVbdAhr
3dqfxZiad5SA4siSSr0QzbXXsD4ZzBeOsWm+V+pqORwCwoZim4H/pSU7As8s3fat8DGISb+siUMi
dO1EP43UGBYQKUTmHJrlTaMHQfLWhOMHlsNDoeKO84vMmS9TUx1Atq8DJ/ObnJW5NtxzZS1RQLiq
zZC225ZB0ymqIeQRmsafYeiWX5ecaMfWcK+NmiZMT3a74RxP+Y47EaPs87XgTrnpyKzzblvKHtqN
vEMd4/g1l+yWRfzHaQP0jqk/lYsFoydNw6WnRdBoehI3+qQQgxmkHButZxwQY9BeT8PsruXyXpJ0
4J6n0jCYk8xe5BNaRjGPRENf2/QrpCztaNmYsBoejeO/T//9CXDip2pJB//PPyr78E8xtdiicjEc
Y6u5if4zxPh0mIFzb62y2bdaj9wwDz54L4avQRtvSU9VGKl6PxkM+eyU0g/apHjKIjiFYrDzh0pN
bvwOrjySTojGM+dHYycSlIpMP5cFQau2bl4rLwn2xAjsddCTJWjkhwyYBzC4POdBnxydeKDDEF89
Cf2cPjFMTQiZrGoJQm7k6GvwJC9Z4bqsxQSWE1X+YI2osSob1ZPGO7zSEyqKBswe5C55J1MuA4Jj
yjkAuOZOh/1Ay50ZHEZCyNuiDWlZL+3yntBCfu+b+q8Mw/fE0DpfOGPOATGWN6v6NVhLpKDl+MGa
weG/jXHRVm+WsRzowHrx+6jGVccppsFbqonLzFnv1CWhuUgw3oYp9ZPbQtDS8ky/xQw0zlOLhhyA
lfJIZtjsTT7ScLWaVfzLdDgh1bP1YTvmzlbhfEHr9XNdHXGRhXgT+Bq1rA8euwyXWep+mrZ0tilO
j2c3HkJfB/KxJCOtdZITItYb4wKLK3tXuY4FhRiY1ZEFBxm4NuFz0VMlnGvvsMR2FSXB0bgd8BTj
VpubYz1RXo1f4RAG1EIqDMP3tG5fePn6Ne5P+6TKzGUFwukbzu+6k+efmasnh5wK6q1HHP3c6VCX
nfEiuVfToql355mq6beKkV1fyHhtm4x35k7XUR1Nk7NSFN56pvWsImNwYsb/G5kF8rmHDz00WGBh
juZXCJmzb+bIrnWQ4aLPHrQiaUR/vcPoRtkzWHvjFUMeiWBmbd6Qwa4jqVFP80sZ5r+SnDYCzjLQ
H9vujfqM77mGlMn57jRBmNk0pLjv6Bkdies/eq/GTQ9BZD8aNiaUaR7vBnJyjEB5RntWezz6LPAg
Pk5GcOtG74e6lvjZq3/FPf4VxTbl17X23ExfUatXmM5FvZfetWtwVsuGAXAwuNraI6P3jnTmbBhh
1sAT1fd002psjEu148Ck+MBvkQIKx/0aBaNYxNe1lGF2FZ75gZeGdsRHDZVu21pKrLMWM/s0BOeK
fDR8D+3ZpsPo1qRcSrSGJ0vDyTTmdRmuK9HieoqJfGrzdWhh8GlK+6osSg0cUaH31iF4NFdlvmFU
2qU2spS9KaaLAu/4xhF58JxwgVjZdK37qgDQoMFcu9l4IHJDM9i4+M3WivdaweljP41ORDymfWmG
WTw7aNwHFOgS63Yj1nFRfHOb2SPBFiS2540u6ukKpnIz6ko94VrN/Tx1242lpdFdznG4JXSV7Jgf
5Mqe35Gtmb/bSHNDHOhY0Ki4doi3w7DOLqE2NmhrTN9obmKMWmkejlz4gZ6bSm5RUvzgCtvrDi4Z
1TT3CIzCrjc/6Z2Rvj67zttk2ZfOK7HFM5l4GtiAQphO+7qJusPgcuwtcb7mM/WpnOL/ZkLOjyh2
Zuj/9bDriz7ZJ6yvbIJ8BbNVKPxatIbNOW+ncO4OjiOvcTQkFyzO6SVyneRilwUvRM0KqrTwT6SZ
8mha9Ahx+1yzeJRrVyMmNobTZw0h4T5bdrxrKt7N/z6FOGXtQs5ja0IETB94tVdYP6mRJzh6Vy5l
iJn9ZFNUWMVkTe6NdPPTv08katRZ9kuTKiCcGejAEl42qGOa5myjjYypcWbgrEdgtjdGwOmavQL9
NDe4bpvUtSK24iM0AX4jS6/MRLmnsdLgPS4fIiecVzSUvXApQIrCnbozlcnYZj4QNzHurSPVI6ve
2KGnNfwHuWOTSl8MBuUHAJT5mjt7dRad/bdiVkMNC31MRf8YtNC941BtNXwLFrDFncjr+hEl+nQR
Q3FPHK84W331Xea40JCvugjzgxky4B2pKhtM5BTh0MIIQtVLMdR6efUrSVR9ipNtMFJbaAEcobkG
U1Q5eH9kt2DcQvo18LFggrHuExDnk+J3vjVG76QPDG+qMQFbn6N/mWP90LSeS20T+20l/hpugw6X
f0eWC4KmKUbfltW+I63I6aAA6UG1W5ZI7s947QksI2fTrLKxDWM4sgYAJ4u8fK9FRPRG67EsafTv
ASUeOnH2AtxKssrJWszTp11+hzH/Q6vF3UsVRP02dktvhSuYbVVT8g4sCIqqk55ctU3mxjtaNbKe
6YX6tqorBn1OzWGP6MS2EBYMxkEP/SlQLna3dCOLqj6XETYa4F7pbvaMEpNRmx37oLprlnvqJxDB
VsamVOTWzDXKyTZ2or0HlrtYgiGkeyjQq4gyIK5kufuRcOlbTzoLGC8WV+oSpQk/AheKbwtr0TsR
3YLr6xde+vJNp3GP3qhx5za5e2tICe80m3c38Gb71cvG2whaZ60NLvqUEzk3xzY33OHze+r+0grp
PVwrpJBMDOPp36f5nBF5SLExiriqN/FyGeS0UT0a4c/sr8QhwgJ3vvXS9FzAmpDxYyRgI8SN95IO
Qh0NhpHsyeNFm3G+RxVpnSyn7a/oqTgVzLtwjGnFbdw2RRP87npOjXUSO+dwHn5AHbtrsiRHo7QM
io6YoGbdDaYgWM+Wrblz17gUrGOf9t1WNdLcOHPSnuteAQh1hn6Nc8G9keceV1Zd+bIr2odLoV2Q
hRppCw7VITM6PyRZw7iy6TZaxsipSxN+qMyuPlKTgEPt0amYtfMPkn+IjDXtlRMzNonVIQOItc4k
P5OaTox9d3SXNNeYVV3a8fCoMMqsKghm6xRwymqxSKIlOXg+53pvjvi6TCszNtWiJ6pqsMmkOPa5
VXq2HxSNCnnXIsC4s7+wBkaQR4EZyJOxdaqxubaDUle8ah+5zKbdEHMlQDGDYU2ZN96XS+YYr2Xo
UAEYYrtO0JSamgmkhdqlZt14jt1AgFW0kgNuxZmhGl5ymCOFblLUO0yQ2qW5hgbdrguXi7A+5DiC
ImufZ3P2mHtuObGsXzom9TbLxi6quWa3dowxX2/vjtYc2bFx2lgJOCydiz7+0rIrUxoJeeKpdM43
si8wGIVM8UrX6v1UuUREa+H4WRDsAlc9QV/odm1s3eOaOwanoh8HbKovvLDwrTb7NLucU6xE1fN6
jQxYsjen9G9uJM1F9jB5uionGhykHS1VNsvHMq6bATFb4asV5tIvAv2uO2aMATl7xYOFh3AhU6RN
udeSOnhxM7VrJw1YXJ790QEM49Ps9mleM8bhoALYdhlTALvAEtz34CMIedp4mhiZ7gPVt5uITO2a
SPOCxDO3wZTN8NNN8zx+uYY2shQApmlV3287rXoq7MoDEGfrK0F9pReKzE+L4dXihX3KAAEdItf4
qgIPjKzomMHFyUaFyUdQuI4PnIjaPu4e3CsYkGAsfsLVqW1UqvErn4kvQSQjoGO/tppF3rmNDszv
ujUe4qVub1BnjvUbs+/Lr2DgV7o0k851Hu65U8RCletCmCFhuHalSHxdBq/LVh1pBcpRddJ1Vbnz
XNkesXd8Y4jKOZrFDXMa8Q0CGuJlz8PLEWnP4dJdh16Q/MAm2SY55WyUomggg2dzMxULWYWkzVsW
GQwVakv/GqHxJMYyB205qSUwgvdE3j4CdStNNb+qKf9bZjFvQcTdHWZYLPSOd0tUjrCfYL1zFVWm
0nG3ZGZ9vdUDamXdZw1K1qGLsRAXDF5uLhJfUmjuXqWorNBYdq4c74KB0MrojVc2Y0aVFEEC+NL5
bXbaOhvR0PtRUcZeDtPezMczSXCsBWLeh2AMcYD3TP4gltNnyiXKAA230qJx35l2uq5C581RzVk3
2ILhTd07NCoexd5ciZ7nVNfCm2ic2reIp+SUR69xi3+OnVFv+iRj0SgSbz2+2jZt99mQMQ9ZVFwS
Rkeu5+ZZau5MvoHnPIw1h26gYO0EMZemvD6aWuXSnibo9Aa/vu4DnlFPatNpiCuwYG0RYlArzrNw
4M7k/Vsmw3sW9um36P+qLjLfC0fil0qtlTDGRUXQ6Dq30gpWNQBXxlN8Z5leRYz5S+rWeBS42wlD
f5lZ3nw6mo1LQhfhxcT8utIKpolFkhDaKGzEOy5pzxajIG7ZVBxkZVTtQ4LgfpEDpBGTqtax1c1r
bsBdINMLXLAlKfni4RLZlxaHigK8667o8F05MSNFl/sUjsed2T2aIaEQMJYeisZwM63OuGZTektq
s+Dw7eUvHCn9vDbivaOgnDt2hA03b5uDXeWXBJD5b2So7yIZX4c6Qekq+uFsw9xcg0lhu5Ik0QDO
SyHkir2nWKF7IymDKeRSoOm71g2D7WS1j6ly0Q8m9FrGBOs0gRBnM0Q0O/1CPdB311tvcMLzjWJ6
OrTn1HqyDShWsekx6mJ6pMsGcYBMxksaS/RIPOKRlpa+F2U9ZfQCBGJv+H2eexfs0hmKsqH3qDoG
vlqiUcMNEPq2hN1IpP2Ztj954mBhr3P2SjzRuNJMd35JIse91xgaLTvFxx9WT3Ctpzup0k/sV5Kl
mXMYjDSxiociPNsWli3QjtUmBwR26mXb+F4KZSqO3v/9XCKyQlAqoKmzsG33hMZSajrNPXZosQti
rn2FW+Cjhc5FXHxwgg0UgnjthV0If6zipOOMr2PnnRvdvJsdzre0Ii9Sth9iiatXhPnx9eu/6yVO
282iWtlj3R0CW52KyjB2ntnQ20eDjdl7tu/Y6haOcXL594GIerAZlWwf5qmsjWbpM8x2ivIJDOtB
91xOprYhr0M/aEyWZjCm6OA1UBvm3r5Mrss7wLC0a+oWv/S+mk66zB9AszOyNvlR2rwfRnRNmhj4
Lmlc4oGFQNx3rnnJvQz0fBOfyasYT4I30mWyvIcenBRJgmPOX16izOVB6R61ZjSfe055ZkbtOIci
vFTY4yXpzc2YGTMTdc1cM9AjujL0TDCxEa6DcV5oek67SYdCbJypRtl387WCp+8bQribFoRfJYZX
MdsaU0qGQg5T4wuhdziWnPTr6qGNcX4vsYi/RlQd4Vrbll5es6a65QV5fSuTiGYgio6JJPC4knBc
5u0Zlzi72bQF7kfHAM+bYsp1alxMc/cKoUOhdnCdTjtv3I8mYFoT32TQXceiUJ9lCq7LKNJbNE6l
b2he+8Y/cOwCtkZWfDScbrYjKj46tIr2WmMzoVpGID1Im42RlfZzKxkjtXVibMsYvjOIVo73TWAy
BsD2UKeab+Lc2ptdzcGkXhoGoulcBVmyryf3lifWeMolQaMxWS4P4CR8FsQzxx2DU3Ck9pbd/Knq
FvFuscFF0yILk6re992e4wyJkXLau64wz2F9CwAp7ixOuJsIPIIZFOFpCbgJPU5Pff9uj1lydivv
R6ub8EI4jpSq0Dg5TIutUaciAw0+QvSa8HjnFTxcz36usfXhf4mMfWs5m3wJ/v/7ME1obHTIFIcS
GpGPsMl5JAH1jqcWDJurLJpDO4jFBZo+g/+1XdzmEnNvtSBw3RLeRpCH+SnJ5hfKExguBOW8qUyT
XFLuPXuTYTFHwpk21XBfSdv9GpA/V4M2ts/JmPMB4gRJyOFFl79mKx+fx9IG8ZbZx6ricCNFRlix
am3f6xp3Z3RBuCOos/PiPHkrLe03VL9jp6fwvDTiq2mw9EKXc3SuBSUafda9TKVmnLwKV24aBPOn
1cMqcNKavaYZ7rbJU4z7Ff/f1vHi8LcpWm6aemKwkCZ8vRGTN2Z3QT8qZiIQNt9BMgePLMBgnnQ7
pqL2gcnZp2p4i5cA+N+ClEKKnnMFZaUdUdGoesQsnnkBfKDV5pNFlt6jf2BNntC66vYfz3aqByyr
d8dCyIt6rD8AFqzsakTVTw61IwnfG/gJCzRGQGaCawutoHgh4SZ4L9ZQj93qWaur82TD5wLVsLbk
zGbk5f16SrqUQUWir+YCtYqFt9/oeSL3c1qcyK/YNCksDMeZVvUgyeWuK5alFpcQaTKOmkGnqkdI
v0vY/XhW57CKGAT+rGRD8K/6bariwxVvLW5WXyurn7qAj1vYgi2VfWxowlViVO0x5Anc59TlqMj7
0xbylUlDucMCEmP/8PRTPNu3sFYgKDLvCUIWiT5dfHaTXuwlnTzkL7R+pfWDOCmBgSupn4S5yUPP
QrWU3dYhW+/HzVKa7uAeZxqWHOQ8kRJ0DcY1NJcXVohToxm+a6FIFsAU3Cf5dzKb3Rld8uq4QXku
CMG15Iw30+A9IO9uSCWhw/bxsxWMWyzzwT4EidkxHed5jHgFpnBH/lFwcK8qis1qFx9Khvc/mPDe
2Aw62g7OSlFaBB36yDkQyHikNiwLUhJ5YCOE5+FTOtbEr5uYtpPU7n09rJ/tSqcAhvMVf930U880
JsRB+RKhBR/GFpRhFVJlVqXTBe7LklrBtWfHpbs3MTZOYsHl1S0tntigObt2exK4+2F+q+g/XU74
nRs9BRqjRnOywSPXrreueucEU3jmmEKn6KiRFmBO2cHCdt7bWPsVcP0+dXLrWuax73RkhgpkrqcU
iAumN1kYRMewlTh3CgytYWKWhwmmxSA5ENstz5Cra8POc6aMfSezWMZBaaN23MsEhq20myuB3uLM
D3QIMNkMgQE0hbFoj06+msqhfAsTbzM15g1qY88YkL7PnOEbKAYLvPCUkz/lnluJ6stttBgHexTv
4rGgqgoa5FwrvC2kKBD8X/8h1P6fdbT9fwgbMyzHpYX2/1A28d1M3wVlrn8o7wC0Qtn3f/0//4Ua
kzRJSMN2uN86NKTpfLX/6piw/8MWltB1g2/h4Rfm3/wPa4wqCWBjhm6CezZ1eGf/zRqT/yHoReBf
mYb+D132f1E0YUj3f4WaS/Q907PoLJQW8HKMjP8b1Dw1zMhM06jYxbr5Wo0Ajge1191ueCljqJsZ
oJjdwASHG8ix6yHv5HOBcI7zrlwseJJrg4VfN3A+zLKrX0fzPOPYaxfrHvzUL6IeGnYW6BKLvW/C
5ycWw18Oh3YxAMLixQcPAHIfyvBFn5J8C0gP8X6xDlICoK4tbkLagS48Ss6uaQzgHCAdGRKYi1sB
AvhiR4T5kfjuYlGsF7Nip+OvGqPS8IcMfouYmwlU/VhsEDvy7TC6bE5YH1v1Bzvawq7HFNmSYcTR
KhAqBXKXGGEOpZpt+sXYW5jLnXlDdK79xlLDclbi326bO0MB/ViVWAh7Rvk7Vol8NYgPja/+3jX0
WTN1xAFpFJheKNfKMkuysHnj0e3Ct1ZfLu5gnZrXtjJfMoW2C1PmZZA86/hqAGlIBUjepge+EbcA
/3ddPwU1CxkGyidTbCLiNST0v/smbFYt/EtU6PKYlnKEIdNizUulz9f4a09Bu8LfuW1remr1GGRv
BaKeXiNmv+l7DnV5o2m2xUQDhsJ41Cxn3nEcd1fMPKBZfXjY3QoPLY8k9Ca3vMr3KtmsqEz6MBiC
Jpl5xu7ACJpqAl4rnA1hRdAmMHnd03dBQx7OngGWPVyf9WBbuEjA/QzcIB0mNRnxYL8RzXrU4q+p
Jyg69hQHeU+GU4VHu1F/ArrjN3xv9mZ0BI5Kyao1aILqQ+0X46cDGvB5nHRgFMuEjJ4qzDbGS5zc
+Iv/EEJ+L/GSHjSbQnYXn0Yo7Y2ECAS4C8Kvo3vUlYJhXdnFQi6CkDrGZ/DkmA0TBtgNSBpTUSyA
qincGfZpvG7iYTpJM34KoQVCTHFfOjv9FFj3SE6TNLWT321gJk+Jan7bf+ELFIzsV06q0zkh9e3U
GKcKtvXK6qjvDOgcX7VMbNdYLgy3e0pk/d3H8XMce4dsTuaj4iIQcLnmE3utEyLceiQ2wbh0fwt+
cwMvP3RbBKCVU1fJhsFQtQpSKh0qdow5rq+aBQi5FWo3Zf0qsgBx9Lp9s0L1DAeXFOqsbcY6i55t
vJ9uYP8auow+GS2j0zx2tpVrHsEQYQRLgmkTdLbfeIzHg15/GcMef878OsTODRZUs8Lp+sQ9J1p7
RAWKkcepz74GoLBH/HPpStd54NomuSUW4rOtiWePyofecf9mQXzJQsY+HjezjLWE5DT6Br75geMp
KbialjYDhTVIq7/2oNpXwD9/aFBtXwX0LH62+KYFRbMrgdPCcVfDtdUY/BedDHypCDAljXqxUFa3
wczZPY5JE8AUMsgAcLYzdY522Svzkuoy6DLZ9eq7UmUJWK9mlkuWH8dGc0kr3dey4HkK+uwwRxNm
xGJYahjwVhNWvYjQ4fo7RJ7fJ9Grzbv+1rjq3uLhO9Oph4l/Kju/7XHpaxQphAslTpVqr2rSV4Ap
21PfkBGrCaZsbajuxxoLPHaj7gWEHDGn4ZNrVvBep+HzZNSPNM8w5s2dHxvatEGXFkdvgnkCmfAd
S8yB83eC1Vrol4GL+WV0zD9heet5LPzY1gBAVvLF1su3Nohupkn7cCiRh0KZ6Vs0FdoLyxFcl+O5
q8DI9R1Me5h9Up1z/ipnKCEE1qaRa73bdDvSAcVqxBXlw9kA3K1cm/twpY6C0G9WA9EY8egh89fg
Ttj8nkZDPzXN9PCyUJ3a4sZFTWJlboitNiQDMmekM9AMtq4WWadodHsOcNoqCtJ6N1S30FmaiQZa
f8MQyThGqm5C9o80wr6hZigLJqLOsWyZPNoCQ0Ln/Jh29sKl9wMxXd/1KPRrFOZHfVUD5KxK1+pV
7tgfg0rv8BA5QLco99ivgbl6H12CvUr3Tk01EC3iRr8qyRhCU46Y5GO50yOpQIXVPx17wbpFBTNn
8trF8o0VaohMqMIL0LYwux/d4Fp6WMWHPvhJkWXXNlUQMBrcv4n4ajtim0Amx1VOkr60MI0Uk6Vv
F4cbq1y1ZSucV9DV3kwnq3dqslgcmTBqsgnXaqj+Non6ix+KeeHhP3k7k+XIlTS9vov2KMPkGMyk
XgRinhjBmdzAkplMzJNjxtP3cbbK1NUymUkbbVh17daQlwwC7v//nfPVqJIQwRQf2MqfyiRC4S0W
JqBIn1qj8Vbl3N95NLUbVNh8f8VfUdgjt+vofZqNJ0488iAn8RKRPOPv1k+88VDacLdm3tRFH5iB
WafXzjavGV+S1wlm/51Z98Khs1OAD6LJIt0WzLMDu/7l6dUbE+Nfde00HBls1AYLxpOzMZW3Et6F
7tBdpcREzTgvu7lpnlrjNMYF6+N34lDXkLxzO+T4RBsiF24peER37l87Ij8Du8OrQTb3yALIiTJO
uDHZ15yVzwqpHm1ZBimi1kCmxF4YBxFrWn3k56Hlk+Kju2XXTyuZDq9I2X+Tdr0XordpVMmzde7k
QSu5NQ90rgRI+YCU8NrANVhbkrshy2n51mlMhaZf6Lg6TDAsaYyWaNZQDw+kHgjfkmMNCK+980Qz
t57hsp7oZCB7LvAmgz/VDqU6FzrIPz2b1zZjYcgMuF1KUr9EEXhliYHMnU90LN0bSwDCxd0uib9D
EoF8y2asgLz5OyoDdgx1iDE10Fc6qPbQUsPVT90Zb/06oW91lRjlj0BhYiTsncIKJ6oqFOBeVwYI
2qo1nXWhquu4RoN2zBxxTw30VNhGx9U4cLUxp2RvDVMRsJD8SP2OX+vprtPmd2YasM75pe+i/Nwl
UAL27HOJq7/CFLsmmWhKHmHMSy++0wIWbq1wTnke8PattG8OixWFbeA/y7QpJJ1lHNBOrVPSd9lO
N6ut4y3pUprD8/YQi2/bS7OggfRhxF/l2zIlC9J72YFT9YKUaHjn/JkeFyvCBN5XxO/1eFNnVnvR
k+7ewZAFQ4GZIqwssdXcQ5UN7lM8PbkRaUIfSHPFYuzJ9VGu0gX4R5viOZg877H13kvAfj5lhIas
LPyb+gtcLU2MfvxNGGXZ1oU4sJp+CO3MfXXTX1o/ZZsYUHWmwmSGT9pYczd/LCa/urFLyrgensic
TXvdVbhbrR3Sgb/vZfl+yvooMBXAHrblk1NAELBjejDUqWGyaCICwajXqgMniZnm9iQICFbbDVg7
YegXu+b+mNb6PudHtQ3j/BEP2Uue33VnMgKXdBvBLb7Q+QorMEZ7GTlf48gvLOlXgh68V7Dp1qyX
qDekk5YC2vw7zvnYVB48N3ga1G1Yw//hn698/oGmodzGMxvdthk3pcjqg5VGyb5ka0JNXbS26dlY
D5VeXcze3mYyeuWIHB+iMmeesC2FWVE6ND9TBmWd2bH/ZXYzB92UXPNsTvegKeY6KqI15Gd/7C07
3pkZmG+75PUzNjdHNBeAobCevOd4BvWZYbaSjNSM7uQfyZjLkxfx/s9jrVuDVSa7jtDlCksckSud
AEKKSdC3bP9c2j3jVU6bJ5Dt+DiXcjn4TD62Ux4eCfDVd5hdXf6RIXHNaZD5eVBf0nIbuka7HZM4
P8xRZBxpBEI+5UlsAEZ+6g3qLqHTQRg8g4FGnHy0iX4PmwnwfaFmRw+17BDVHL8T6kvuLpcbthTx
QuFdGGSzb+waA6VpyU2kyi2d36AY3HuBKcgEy+CGx3lQW6Q54oznvVsV67SYuiupInNLvxh8dOay
mCjgPcD0snPojHmQd964HezcekQJ8tbk7nteLPNzE/cpy51gEkCUQwQ9TtlEw+EIMalBFPgaGfUV
LeS9x0ZzagqTw42mf5m5O96oiWAZ1+mMrV1X54ng7aF09GApMKaNNJScFrNJ8AMM06s/Tc8yxj/p
9d2znusJLSkUkYDkMW5tY94Fg0kotAdxHX3z2ve0Fi2e9knU/laK0LyJlPS8KopYDcx17aFFM6cb
REMNYeISaVI+xeJP7lT0R8ANFKjtLmgVi3WC43mDUCba4LS/MUZsdpVZO5s4jlxCDVUHK+pZn6OV
PZragaNm9oBklndljSG2V64zhvacA/gh78fcjHe23RH2rqJtR9XvLRM/H796X2XJsg/HMH9GpRVR
xtOK5ncbLfwnfPnKTYTSLT5ih7615COqOKLQzPAqYY/P9mSYu2wiE5PpUB4JWp4NPXU+ecTw82cG
lhmVd2FX7JGfmd/yQfevCOP2hleKrSvbuxY5Dyyf1R3zoST4nWOZO/tNbF3MBcO97dLShoT0UZlI
HyHjD1ZS/TFrdjvS9RhFpZBZEdzdthV8D3ILDsNgzJ3Fr0ZCy0+YJeIghhScRrDmrokrDcI8oUli
2yo7Ao95yqGvBooXHWoOl6z9PYrI/rTOLh9M7047RhUO840OErSkE7rCKXVnzs4eygUjOjdJ9Uuv
e+9CK9Ol0wfrqcsLMpSR5ewGPhukPDF9RJmR8OnWiMrl+q/O5TFocU9yhRVuFnMaTlFuU+/bhrCF
POCE5XdXEzvugyOXLS3N3M5aR/9oXO2d06z7h2zyRstsng755OzqsTa3TsbLYBLUPiY+N2pCgnJD
jKBEo5ibYMb42XMbRS6+uOY0akO1GZLa/MQ/tqon4X75Fdo+t1tIyCAE3jSapt2rXlvbctoh8HCe
kUFNj433UhpHv/cn/Lzs9qoEGY3FAfU6jnePMf9nymBvIq8b8AOgPDIf71Fs199iZszH9+k9Rigs
Evvc8cQfOVlywPCrkoRxUtWXoe7cbTEBw1XRXF+M3ud8Y4TVnveEfo05ZzpWo9wk2I2n/nWa6Uv2
7crldQGC1WV4PotKvsa1Zn9E1m+9EPqRV7azLijqWYd+VDwy2TkBfaW8ehaPzBr5jWykBgnjT3Lj
NwpX02AN+KZW7k4vZnvd8RR6dm03pXvG099TWX8XtTP/NmNEYDiK/kjERO2gpdcqZFJi+eawgVcn
/G4k82ukwUAZFruVCZ+Uei3UTKLp3MzNhOhwRJ4JzasZOf06oXCIb1gYI3kE1qDjwtpbdfGGYk9e
0eJHj6XWPFbTXSxW/Ncis9t850Nmv9stqTqvmsiLD/iFsqxrAdzy7UIZzBlLdEMirTUeam+BDjFJ
frg5PdAziZmt588fpoivqKLTXTilw05vxXbiMXZ2Iti6gVJNrZDRS9+wBy+97GMoS0ONo/tdOsYR
Sg+sK0PTuSvqj5qHPHTzU1Mmf5tox6lvfKV+hSuwALKZc38/5yLZjBlCdU7yVBNVNd+RaDdnY1C4
XXZuSotcWJqqk/kTY4P4cVFNoE7HAdioko0k9rLjIawz2gh5aOfJmcR6tgutOt3KhupOyt35yVms
gUzU4wdrBiOcTPQpfV/BUM0sGys/uqKYPHScZBD+ZnAnLc9Db2Ky4NlED9m0rdqkyfYM1eOb5Ran
uohfsc84O9fM92KeErClhnO0555Jfsi16YliXTe5sXXaOEOkSBgnG/Z8v8RNxuDeuuXcSBzVt5Ex
WzAuvkXeBRpXrzCIcnxLSFYyQqDro76ODkGjIqUVbjH9jZB9uAWWTncNIC4EtaW9ZJ3+4oT6uGl0
q9vUsGwc9mbc1YUf7ztO9quIIeZJUwvPuCRNRFiI01Z1Eori0PqCwyJcR6UIj16xHo2iPkbFf1AH
YTLJIT/fNrVg6qOjebEzyRoqlJu0xRth1GCTs/TOZcNmSJEmVghz0hEbCRWFQqoDHqXtDw2AyqJI
lUYxK2x4oFfslg1B5RAotrVd1abLxlO0Sw/2kir+xSNYz/mDWoMlOpiKkanoWTIppsssA/LjxOW5
u/oooVX9CdXtuk2Utvmo5pDOl8QpN7WOqv/ni1T/Djyl2LmK2rE+DMXwxIrmccn38Bbig0Ct6xOa
EQy3zE08gAMDKT+SQAaKxHTitbcgh8CLER2GDg0THwvAGQumyFR0kdZWeCfgjUpFHoWKQcoVjSTB
kii0yo+zVfj8IcGVWO/9gQyhDxGcqVBcU6WaubPFe8qH5Dgtk/HQU5ZGUxDk9+Qxs3KyqtiHwFK2
oqZSjNyUQMwHNtS/vSaab6S7aST1efXOrVFBDbrVldadAGLVdvuTZs5sUaFrQpCtHrKgUgyXVDSX
1OG66t482bNITvSZdSgf+AEiUrYgOSHCUGTgGNqmihTrSJEUih2bFUWWBhghGUOvSiJvF5qnv0KG
K2s6hJO1gELLFY5mKTAtVYgaKZ8ymBS2FsGvsZtHw5TZDtWh4xfao3KHq3QNzGZQWEmaym24co26
5x2oCsb0lwLKMUWrFTiXOVG8JRRM2hKXTVSO8kyRdPfG4jhYsM/luLD3Hrzmrmwxi8YGUSt60Fai
HoiHowXaWArjI/D7aUT1Fwqww4L95lGw8djQbc2J3T1mCgZsFBZYtZJxlN99LS3NWpqD5hrvCb+l
tCWeCzx3E3VmqjdVAYfF0A5Hm7x6QHMBOh4FJnYKUYwUrDjE3JFl16LwojvzyHO/5VJLwGNqwYNW
+qqRgI8dBGSkUEhfQZEedOTo9sMDCHHMT4ySC8k8Z4SljBVU6Si8ktmpoD1+j1QBYEohmJT6fQoF
Zc4Kz/wTKVSzVNBmAr2ZKYwzckrYElJ8kGE7f8n/RmlSPMyD1u+EwkA1HyDUQqNWs9N7apzxmXFe
+TRDj7oKI63Zt64nnxMzvP8TC0xOT3HNSUMBqDjeGQ8oKJULxEZAqUKx9OdOcayEdgjSK5j15y9B
6v1Np1BXVKgxJj7w11CBsN3y7iswNlJ/5MLZJYqb/fmCoHBjnmiKW+6RgmsNhdkSakdtqtBbjZjL
2lE4bq3A3EwhupOCdSeF7ToDAK8JyVvyEdmwDkD44vbZtQgPhcJ+tQUA2FIH6Z9/10EH2woTduGF
MwUOOwoh9hRMnC1QxQovbhRo7HwZCjvmxQKAzOyRLWm+DhWcnCtMmUN3eckUukzAC/lU+ea7eXtm
TtruyrF5XpTodvaTF3cBgQ4VDO0k21TB0cXyOLPZuRLE0Wg+BKAOFUrNP12KRgBKQyjQOlfINeFI
CcS6bRWMTWkYbzyDoocQUQp2+Ye5rChgsJ2z63r+LRpoIw91c1/1sjoyGTIAudRFzflMe2DwGCoc
fHF80OHEQ3hxV4HjsULIu0F6q94Ojb2o2nrHB4bkm+E+W2nIE0th6JEC0rUZND2ytHpjT4vKR5AN
GH3/fSmNz66KkzN07XnpbZcwTfG2KOzdhH8v4eBnBcTj7D/0CpFH8hIdC4XN+yrrfCFSCCVtZU8W
M8LTz5eRrNyqy3KDyhnvlCkcP4LL7woAfUKwD45C9pW4ZVYQfwrNH/fWk4o4MM8ernHViT0D3fnA
In41VM0CVDDxSFGCgB5TAFhV9uBPyANspREwYd9qJRYQE+PCTss8rgHvnpIPJEpD4Ckhga3UBFwv
Np3gm15pDWT+YJ0GG6zPaXgQ6GOq7ZHB2gx0CnSgo7UVY+qcJnpTNwxHiLQoQUI9oUqQSprA8RAd
cNLeeyVUWPr03RBpDKAFYIoobef2dR4YM6q7iSPbFVjkYNsXIq+c63syISbqmAxaHZdDqKQOudI7
JKwKzppE+TD/2B90JYKYsKQe7C498M/M+2eQJ6IZ7SpF3hnESiVR4pTQlVxiUJoJRwknIlZxjVJQ
WKIbN52jvWpKT0H0JtuwN4rWnUmWnZF7f4jxWUxKbGHOJFJrXpIYL5ryTrylevU4/EulxHCUHMPC
klH86DKUOCMxSVBF9lIcRqwafIAMomvao16VDjpRAy1OCOSH3Ex30O9bPfls3WR54NOK6migEY7e
99twQOXbkM0KEjMjiDu0Vz3SrXvSO2tXmn2wxFP0Uo0c/ZBaMqIZQH7mMr5Iw7wR/8r3uVKKSCUX
CbGMsBMg486UWvOrz3hBRFIpJUmGmwQcEIFANcxBqcQlzPua1dwA5HiK3xjRm2QNohNTKU/KH/kJ
7+B0TMUenPOhVoKUQalSyFSYV02gT9F4ke64OuXbAbeK3241JV6RRr227Ka+946tPXG1oA0JMYQ3
NRvX5DNN6gydesZ4s1IiF9JqBGOU3CX+8bxYLcoX3Gtss9RJxSPPzwmJ+r887f+MtTjXmT48u+ky
M18tEl7dXr1z0aDvEywzldLNuEo8E9lIIEINR3w19/x/kYA8tUpVU/BcvrtKX6MVSOUXNkM7DKeC
9/6CeloJb7Q0fZ2VAgdv4u//v/EPmgl/V/Uskyju/m33XV1/Fd/tf/+XUMi//etftv/x19F3tf7V
/fqXv9j8xDHu/becH7/bPu/+GZNQ/8n/27/5P0Mdz3P9/T/+268/RVKuE7Yvye/uP+c9uGqSmvg/
R0T45f4l//f/wn/kQzzvH5ZuCVBl3xHYISzjn/kQz/qHZeFJcxyGu5YwxP/Kh5iESkziGp5nUEfn
uyapjn/mQ+x/8N9wiI/ourBcMiL/L110PPqptfuXLjr+fzwL1MwWwvb53/wvAZEGnWlb+oW1I6To
LeO49Ygur1MeDwzYKMZqqh4HjMZsHfQ0pNUCHFfDEloiYRndmxkKzmE44Qdn1tibWyVZupFqUsNr
VjC7uAwyamMGD4ut1lrzsSIJcGiE6pOeyZGqSLRZgJnnkXHJXxIK7Tp3XwNrs1qJya0jSTQNMz/l
uU1tl94DyMwPxiRGgiLzwoWe7LKTftd0ir/UhfmH3yxKuDxqI5zlO/cM51T/5LjrZFPoyXTIe39f
+jFfpvmLKGVCHIF0BbML4trYKStKJwjU8KIKa67XcOtdpl97ZI/MwgvBUp1VRti8+SYvg7pwsbBQ
MsPNcsOziO/KvNMXU2688ET7WE0QED24Jy0GCHP51oTRfVgIO/b6zbMrZGChZNs4Fg+9neGzlGzu
M2fi/t2jZR309OLPBE/cMTH3eiSQcNGLokMDL20IvdWyu+YMdM4JNHhzgguqoXDC6VmeMaiaghju
frdQlYV1kuykOZb0PhMC2XNPwLvBxe1YQTCup7n0uHBZ8bl26y4QJmt6w+qjk5no32NHiQFqthY7
Y1afp9KDEPJcnnRuYu80Dbkwre5iV3DXXxMiudV9P6zxCiBcdModlkvG/CEoDG+Vmz3rxg2o7neR
+O7G6ew90waNY/eCr9Q0dlTmdpuGTCESK6s51jqaHmmPzqVTsipOKglEDK+AOoM+wxu1tWbtifUY
Q10jCtd+jutu9jODdg0mgTyaSdUufcnIcc6uWpX/MSsWaSClfBHt31mk87lJIVbZmMe10XAMGBgx
u9Vw5ioQxCx+9iSn5l1esGf0PHPbzWRFQj1fOzEtBEWeZUGhLbwEKTc/dGSEyePbqAMn/gygPCta
+sbTlAzKZu9sa7oc0NvYS0AcFYt7GJsH34tYJttAwb3jeStHhswrC4H7UfB7VC3TeYyNlSen6Bjq
iuYqcmOl+6O9aYjqrObI6o+xyWbAdKMz2fpsSxeDs4pM1w2QIhlBVpKOMMTcbyEHSanWrUHJcgy4
MS0sXaS3FyG4b5WvYiMML2VEqqQcidGWwGxnzrAPDJScIwYGbLyVfaY7/QuvXLsdqOjd1oApF/Ye
YKsopRCUqezxtB9LXTszLCIXCg5olI78w/sJYQUHOPZsf+s+2/f4iX/ZM9pDX+r9CZdvc00m5w8g
CcQc2+DHyR7fOEMnKSERzfEvZuGll9CQYiXYJOyTPPHXJK4Z7KaJRtwMuWJuaJz7izrwsuJX1Epx
rVQKpx/Tk2clGIa7JEiohDnUVvXoOByhbHdtVNR4iJrrzNCep0iY51qig/Si5D7N1BYwJrpN9hrI
d6BMZ8D3zoRGSqpzNJZgukZL4FC251RwVqJZb+8kx6ZDC1jkkiIP9n0w91jSWxdps4W600rd/li2
z3UjIgpuaFWSdRZuHNYUhZv6+64gB4Cxvl+JwjJ37DeCui2SXd8m5dH0KdLwPS18ioWygSdOsitz
W+6btzqf5nPeVs/6IOkXF839RzrF9BIsHGXPwfKKS1LpxrHhQncawuWB4xDxuAZZV1xNv6DJ+meS
M8QTjqFZ9YexrIf1aNjPvZF4m2FZMK+LOlujhMAEZHBSDVv/t2ALd+DYWvAz4FuAJmM40bQnvOpu
at5O+MVrW4nsuRN/CImwsJtceSQ+kIHC+O906oEXFfnX4Dsul129ARxjJFcZdLshB2n3sT3TFhBj
aJ6QALYsK8y1leGN5ECFn6A/1QZ6Q0uvms/F0l+rKeG+aPnjydbpe0mlgcXPNfA58E5J8qY4eYO+
HvpBcPyl8b3tQ5oCovrmN1EQdUaE4rZ76SNn3vutQaKszEgnNlzRBo+5MljPWhry9xwXz6l8iJaQ
WcpC3ML0qTnxxZ4aoU/NyMY9K/Bgxl9xTuRVqe2OCbMmRn8ZbxvkcJukbKkp07N9B3HTeE1NwrFe
9hy0adgOOg8UgpWaTZEoxdaMbk3GuqSlTFtHDqaKlVze1hsnJxsYNY6PHYcvvUmd2uAtC85llnJu
1MC5w5FA+tusu/KZZY076g8cLkNKeWbY0AIosSgKXr+jXPGa04+yEnJXQ1Lws6LgtC+Neb1MJBoq
0i4E9/S9GXpvTWup+pnsg30BohRA6nHE5GojEGFgg9ueg0X0lsFrXfx0OiIlInCvRZwUascInK6f
A1yNuOXbLNtKMeOQK6INBTbAcEgwefxjlNPFAJhaL1uZTq9m743A0ciJa9pzAhc5jabfZtIUezKw
VTBKmCcShhTMwELUwI2rgQUGQ3dtTxVp8jzR0kPVAYKAoJ9tLeAZhyJ2Sv1rWP0pbDLApe/Z6zb3
rPfFGV7DNGEc3ocnDUSDXyH9UuS94tFuo5E6h4wiG9VWey9jYyEHyBfYhbscWMSmw8BeuWVWSfVc
wLiOJh3d3zMs8x6wlydduGcPkqCUjBm3dyYNZO4w1DdrQtsaV/KQae1HPjYfJf4p+NlivPx8Kaye
yjwn2cM7Mew26JfgTg/ucM1kQegpTU4xOxazwF3hevXjaBaP0s7MlWwhFWDYKBTMnvSEgbh20vOF
DV/t7OzOdLaAl/n2Z9dWszWXfoUYeCZGIpL3+c33j7XxyrIXNs+G39aRTVB0zJpp7kDoCfZYBaH0
0NwU0dPCm455V7FGaB7vhUOpYRpaLJsmKm35E466/Oyxbk+8DSAWWVOSj8Pho48Hh0Wn31B6oXFJ
jKdd7DgVH1TrxZrli2+VTMjtjiNn5j4NjLbIwDy3tUGCt4reGr1lccaos8NvK6kXqXtUusl2zLL7
TCmUoCCxSa4z2r/JENMXr3EHrztuIpu85TZKLeiApn3PijlkGd1bNzFBgfAUBD0arXGjMQ4/atwQ
+Ud3ANl6CtTo+OqDrsi37BVYC9Z+cq0ynpTWqP6JMka73Nwl/WdrOSNEi+vPhAvgWsNWa4R+h020
FoSem3Wtl1eNRJVJQCWj1CNmmbAGj4TsCJnNdGV+d03/1ITmeXbTr4kVUbxAQVWV0IjLYuaSvXkg
LAIcRS8CxcoMtm2IZCv9ldZcGUv35IvidXHti8lydiB3skn4xXnMXK7nDvRCa8A1lyHCTt6r1JRU
aFpEjw3IzpjzerXyps2Y2V0DJNG8VVXKjz3Fh6AWoiln6YkJNuOc3Drq+kiWm5X1UaPbmpBef7bV
F5Xgagmuv5jyO5rM/MCj5ETXBpQZRAmft3ts1vO9JnC9LkP6pXOH7BSeJPk4MHUnaye+pZQv0WPf
I/coRr2+/Xxp/PwzB2XVMiu7UpBBp0wvMd6KAaBf1WfWzOi2Pt6yw2x+yHgxf2O0KwNpNCGtLWuN
p3gwmFWCV8WsTil4UGqanAgjckbnjGo57gdevktaF66VUkk2i1F2l1aRnOp0eOF3dXrQSYztNLOj
+rhj1hUxrbyMBvZrn/Fj0OrecktHy93nDknJn78snVK/lXpebwfPqo88UArpakddWusm5HsQ8XwI
JvSqhmMX56GOBrpiOWwl/mdSlJS6kKoMstrmqSZtZqn5srUkJlSNhBNtTJep6D70wdY3lF8GRZc+
j2WuE9NyYeX5CCLYxNDhTP2WWKW8MNvfjh4fSHJ+9c4yxWPaiU/J0odfbz/A8fteLUwUR3lhf3Ql
1HsomKSgrfD7vcMmLtCp7jtm0n6sCp8cMTcx7F9Gt9FpueXhPsFEIzieCH3HpLfXxMq4y7SvSPvw
uM6zcZwTycI4S4Mkc4tnNKg0BbPI1vv6gXUps2t6vU6jeYRfxmLc9zfBkwH7c3jhIMeGgBaxtVXg
FjWSr75njMiNiwx2TNUmQpZt64c36N5i7Q1ztGkzYdCYB5OYhsgjOZ1M1sxJq+DIFHOiYb7O/YBh
1irUcGrHHDmZeHUroYk/lt/2lzxrozXCop0fGzeTszQHwumvbZVvZZu/63R/Fu04vzKoDlIxnsn+
fg6NNnHPSuEYKAeRkcVDa35gdZqObbW1gIEDHQfKyeOV6DjlZUh82s5UAeOBH/aFw57ABY7FCCeI
nbcPORfsrbvkj/VoIWkkfxLn88s0SmtT6mzGQwPfKzrzB2z382qR9m+9bfi8NMN7Q3F6o3EHQMW8
45+LcGAsCCws3m9MHQSCoOBXelpiodZ5v2bWcObDba3m5LWQdghwdxAZYCIo+l+Z1GLbWNED608E
QFl3TmqdyAY1TmgjCnOXux0VQm57b9mDrXyt++ro2WHUvTza3LkN2Q17qekUkNjtmfuVITmrLK4p
AmK3u6Gk9CPJzJrGim/mwRwXFsTmk12RQyWDdsE5m+HErDt6I/157U6CWuAxQKnD+lvDXMBr+TxS
JxKkY/jOkIU3OpSE6btvwgCphuc/pezW7Tn+ssLokM5GuU9EdBqBw5jX8eYRMjuOIcsilykrV80x
8BeBo7+PmfGag7O1h4yq7zjfO1b3bFqpdyKWoLOBK+nwmtuPMmX3BaQ8qV/bZ3oJjD3OM7XawRmE
/SMYEUpsBJlHmUzdcTbRW0Q4c0btPlJLwUUG7VtXktsrfej6wuX9oUe2fkglb02NTEhSnhua1NZs
QKgmQwRK0HNF9rHaNk6sodRhB9BtY8On1NnzPtK5HI8WyNi6asl0VzNWf/LR02YAD6V++JS0A6JJ
L1unmF3WNA6QSbRqn9+epuF7TOC9JKO2LhxdUC6B9WguSBzHESUEKCyfI/1KKFsnsKCNsN24YSTG
imQ0jnUy06TWmxQh2O1HQnMlvY/aGJBSTPhjyug6AK967M3xkDSqT295aFAAkZSAbFyEDTFZcoJB
InZi7nr1TNxs/GsMT/hh88p1UBpGkb1JU9Vs4RSoIl/coWOSzTosbp5qQZErDzH2RnS1P2c03HuZ
wZwr1tJdUi55MLJ73QDx4i+KHo2vSkB6kj2RAzuFcqAsrIt4qDO//5s3xrc18IBEO0xzRp96xzH6
DdrdH+B+f8Ukb1qHQYXoSno7m+qHrSZEzm0wt6N+a0wLItYWdCVJrFtJiIDqrhVSUsl/usuZ2YBW
iNJstuhYWGSOqB3dWnh7h5WupKySX+Zy1/XT31aI4aWZGqT4FL0LdCfrmnwQTtH0Fvf8uKqYOUpk
8yCO26Q64exs6Ez3EZMmzq/OlpQjhalSedDSRr8Bj4NozZGf+Oj0IfUspgJNXNlQYjmnqQkJIL8j
Ux7wU0a/2icbmgEYw3gh5yqaBobKe5Px/Di5JALAMnZVfi6kqVw7DAO4PIREKwoO/PwsbIw7VKpy
FjEdHLHgj3za5ZYelxeqYHhipNHHEMYoy+1DRAa/9RLy76J4ajEQcd0BluZy11qQbfrI+Ah7VUd5
SkAgiQ/Lkj4US+KykNWIxrYA51SVa1uSgBwB0vm28FmKLV6RjnrRz/bMNkffjVP4OfIoIfNePlBQ
5J2MTqrKvTnj/FRuWvLXW46Nr64u8NemOFdHjr1SByUmJjkMVrOvfMZhPiB86YvbIrr40vUu79Vo
eM7f7Pg1zENGhNyJM1Q8q4pJ7cFv0RBkPLiGSD5HE6rMkPfx2ujiTzdn9WFP+GlD6kaGyv5jk3mL
K/GWThrgQkTk2q99j43mWhjDKbX41kqdqi4nQbcmcA4VWcpvZU2HYPXKZe7biPguZTbnDBkOe4dm
101WjH8k6zmbWJoTQskZFeKs2iAelPCCiPrB3We+vWPR1x59LT80hZcwBOgfIm4gK6vsQIF8zT5R
onoaW1JnRjQSe6TWFG1mAeDuoO6bXOKvhSPg5Ds758g4nHmMFodi0jZMMumXcvMQppkBVGlqJytr
PNzBHtozRA5+MqaP+DT7DYtpFnbM6DhX00Ll80veZ4cG047Lmauw8o2ZWXxuv0ZKnRY8qVuCivuK
6wT9202VOIdJ69tjN8M7QvXx50Csyv8UjbAOza0T4CCJmTMRiWsStnSUWSQ3tOXDsMyP0CvawOxV
vHDCdRt6lK8BqVdmuHdF/8ftO45X8UCgPcYwrn3q0h32GmfSYG6ZsunDRSAX3eb2Zayy7GjTMW5m
7a4Y0Xpo9kuYF48lwgXeklO09inLDQh4+EW0g213Awad1KwP3iXykCyN0tRpsF5Yu9bTtU/KeUM1
YoHf9GT5+W0Z0geKdiNsK+VL0vFMG1MgmEVreR1ZuGW8uuh3RjvWu2biiNn58bB2LTWzRe7j+m+u
XeEWKXkODktBbMT9KCd93Un/Y1BNwqTw12k3eIG5GGfJxVG0GPlMVSMU6nTUds1j09AmScKEBszC
ejLNUHtMeNyeJmt8j3xuczZP3IHxaSf8l0gRfA38SOAxOYiM8TO0eDzVdjBJ793RB6pMTfNJSHmX
mnnXRPVQ9iqtYFMoKvqzLKyb1oh2j1Rpr/Nb4BO2dx39ZeLyvern8MzPkSqXiBxJ6K6zTFWEOE9O
xcgjR/w3+LxdEyh0J+oeqQpVJyFmccno8h7RSc27NZNMn7Wvr224acpNyYuNBHAxvs38TZJ/oj3x
KowvS8Fl3a4e67ZAXmt6+qaIh6Nhus7GZl9KPAz5BmVa5zI36IEeKdPqK1ucWYxrG8+kddhywjWz
BUT0cX/7d/bOZEdyI93Sr9Lo9aXAeVj0XfjsHuHhMU8bIiIykjTONCNpJJ++P6qEWymhW12168UF
BCmFjMEn0szOf8534DvcusBkAEyqG/qGQm+dVFiEDBzsN5ynzpmZ9aewihFhCmINoozXeDkDfMzX
6EowyVum8k5xsirZ7jEwUnhB36ZOs+s0ag+ERNRaG+wRdfhcCByZMo6B0/rdNU5n0PmUj3A/WJo6
cATnNMJT17nuA0SGxEYBhBEBo6rGXJeWJi5yDz8/lb4zHjvKuXcqK576LK8P4Gd5G/wGbyWaKbCy
R+ZCZC3yyFvhHB42s02ppyOOwFzMlSq56orMJuZSaDz3J1DMxw6m84j6sKKgyT8qlOycYTTGZG86
mbg2fFiUeYBBYLC7SyXBSZaMnTZtWEA0RfpBg8Qbcm56l98L+Y56yoy9ZqC6ParFitHdIez12wJH
vNLspSOzqe5I+DLxwDpILHCnR0idnrsURDClneN+ExjunTHnm75jIAHJDvAM5GZKTBkW6YL9Z5i5
/VaNJk2vWc31kPsHyYwfK3+3LS1sziO/urKwokwgD2du/WAmoeDPY8TxKsUM69Gvp/AhMm7Id7k1
PMIJ/SE4uF2HEpeDMR1DRe+LYhezdaTesTUnTlVKsgDTV8C9ceLYMPXGcUwVIzYiUKiW3CEHWv9E
gYGuzjj70JBa0juL3WrVZKkCx/pCzdtnAWZjl+ezu7abOtmD1PoJW0JwYRIvy1uIj9TrLsEsWZ8n
CMlNU3vP5DXB1UIFQzKpb2zlwJ+sM1pSPDOi1Q84gkQNe8C8uaHNY9cgcB4NmJjrIQBaxNTiIivu
z90QK8i7GOFEF92ybz2PRGkwre9Ny3qBU+hvrao8pUtJTuiRMOi6iJ1NdQF7+mXUvMuG7xyqIHth
L7nk7KYVAZP0oLNoSxlXvmKxQ1Fr1wWx/k0eeoRtXUYXZBYxbj7aAYPODMLWQRjG6+++k4tZ+Zob
HDNAfZBn6zkvY/RydiaRbNeqiTW1GPUN4jmfxhzurl3RG8PYIfUf+r78PW51WchH1Lj0KMCVZuPh
3eHmfHdNe9Nnejdy7uXIXB0bRhEri8jZ2jTEldWn2ylc4GmTuZpU8A3H6cT4Sq9CFhjsGRSPhJ9h
m5Hm5gMzGO6nV84f7Wjc2WH3rh0Ugh7hidSX1BuNlWga0hsruqeowAHzwUKMHfLdJSEsrGZ8Q77Z
yOUo3LiB+5int2Upc+J4jjyFODkPuSPTTcNU895v4jsx8JyYnXg3ksbUJa6zDfP5yWE3dGiS5WUc
yal5tNVfuRwjVvZARJPglHFvYO7IC26pbOWOTGLCY6CguVWOPmMhGc+//wmFdDz3sns3sKwf/vmX
iT0Q2tYqBAnUBTeE7EISfAamofnbZ9sLy6ku93HvsH8du+ROpgPWE1u3N6WenX0VvHpeN1x1nOJ2
44zQaKksO9Y1hyP6VPv7hEzGfRwnBzvLIKEmj1oE3bmatwN1tDtw+Dh60io3DyFZq5XdDZimMN0S
drgCaJldooJwkBEAbafjwkZ84uocoUUzRs5sQh/YaJMBxdNJRxPtk52HGtKDWyrMSa5OL6F9cCrD
vowqS65F3p27urUvBM+vGz3h5Uy8z27W0a43+12g6dyNAYQPgNrjyEk3NgPlaiaO3zF97XHQrbU1
bElAkGAIvC1Czbmuq5uqzuDUwjH0pMMNcoAJkFrVcYCguLJ16d+myfyU6cK5qY0ouwOIdW6Y9rjD
aBNiY47Fm4CIwbyIt6L7ZCZ4NCqf5EHxnhUu+eERBE3vlfTKI8WqMiWNzGx9wfcHq7zoHyCpvBpM
acI5L3hlUKOzbPpqFTt3rymfpnbrGTQ3DgJK4qhD80jJIACpDl5BY54yA2wEZGp6oYhrRjLde3Rr
sjwFR6vvm1XVY5xHO4ByGNykmkUke57pRFh5DgVFgzlQ7cUROm2wOCaYMlV35TkK1Wow6MIcH5vG
cUg3uCRyM+smjPqnzMIq6Wh3ODBSxRzRpLhwdTXfSjzKCCQ3dJwCapymbJ+Z/Wuq8/s2H9SeKds5
JnB/6MHarKZGs6km2Bx/wOSOd/i4CRR2c7VpE2Fv6L16DJy5uWpAY4TZQ6KtEfs66r/fWzWna6fY
J7rfkcF77MrhIfc6xb6R9HA1MM9Mei7KkNfc0A1TA8gg8PUcWJZk4XA+GjVYWQ9mVOAymBDX7FPj
yxgEw9pBP9qVCUNgg7JDVX8MaVvcV5w8hwBzFb4u+inNy4jraG35mOKdgFJUDzFslxU3pBfYYxZU
gM9xwlpsPDP95/BGdRSBSbkhywiItLryqE82DcQ0+mGhi3n7hmP/yvcGQaiwXhpU520J/48K0R4c
QaboAKm+RLQAOlDPJkKhuKloMrFZ921jaQxJCrWzBLaKodx69GSsELv1vtOzWnsWrd9N6nKwQjZa
2aVG4euhKAUR6m6Xpsc2xz9hjv42yC11/fu/lJyafU6L9jqRNFzUgklX3Tp3sFOG0yzUke2/Qofl
eAsNZCujBEZKna1tQRTOLuTZV++5EzefSRATHJQ37Si9ta76VwwE+bLV3PWR9zKNPA7LyT87yyDk
wmF/W0S5u1Mi7896eBMJKkgXTaRRNBgliT1U0SQb5jSqaalRPdRJ+aV38vE21GHeEQ4ZViEnZXJY
5wnT2wPZ9J8BhMEMVXoVObm/N12suiL4VG237IRMtauuag5fPsirFdVn/Y5UBndpwZxKzdXap11q
ZcqBi18kO9WxDXPSs4WQTQOxrdfwVdhFRHxGsvkerMy8xXW7M6PY2dYZvp42x8TWC1rwSpfjYFvz
vxM044SrYZMv+FA7ZGtdVq295TaMIuShCYxMuHK3fjdd863Hg4jFpv2K6uhudkdjCbk86DTG09In
L0YDUX2pH+Zlpd2ZStfIA4CdGyFlj3odNryDrtfPDwLKI9qga1JrACGcqAnrFqLM0bSele6gMVvz
jwCvJaZvmCml5d0oWTzkfoBSD/51Kirw8gx1MeKjxI/ObUbaVcvgdbZfLVd8En7iWTZQjivmNitb
RjdBxviAsUC8yZXak/U62w0rjDvUFKdUYHEi+RIyDokEytglTfWrPzOdqEV6naXgvqI5AhcQffcc
51amkHSDpc958B4GIee2yn8fqhTfvTC3uWvsuEvCHjWsBjl5O/RUTmJxGV37uuqKDSG3PRUAZ+Gm
L7GBcit7HmThwbwVhGdWnoYPrLE0Jd1Mi2ih32t0mlWtLqGDjFXK255ca+w7QMWYBmAmssv5xhME
D3p+vFLu0mGRrU0pz0mLhbdBROWEcABSuVEMZcG9iZNIjIPtIyoNhgNzvH32oycf12TPkaLHEekM
Myu3KTYEph6LNN33AWZ+xwwWsoJ5rBIFltB7KebwqlDgZ2roqWYv1/Q8ina+r3VISvwUA2+B6uCD
aeUoBElUvtm+9ULEEfaAFeqNcNqNrbDNBGbyLizYzhEtIvUGZXVTJTnJAaO9AvLAJbKp8XJutdkd
SfXgag6TTxHodWU01HaP6iYar4vCV9vZRBQdQuMxo32PCdIirkwZXzgCf+vjg8yCfYZdWQTjWeAj
YfIWs99yvjr7vijLc2c1142bsoG8hPz81JF7qzBTFkJnmytqbXx5Y+MTSqfyWASiIsQLIcagSrvu
LWZ/6J5Rxm8OIUfzmcFvkxoxvo3iGAgrh9pZvDURBRBOTKpow6533aNvsqRwWTsMuMF0eM+kN+h4
/XBMKgMijQc2xu/K+ZbDQ2Cei2WeWcOAw0uRMOSyOBqbBzVznmZNpB3P3+Ux+pdJgCPLhsuQtbc6
SJ/AaaMeM5hxtbFRTXlndw2JzoTeTRAAENaAJjL5xOMCTN9NGBQJ8GddQtkIuwYDisfUhfvQri9N
DwsKn967aIeMEldKR+YeL33hjvLasEjSukpe+YFzxdyleux5NPspITg8d9aWprD+NHrsnkYyeUdl
intu+UyCpP9c1eF8cugqyEQEANl3PktH2DvRuU/cItqTYGrVZD2PugIZHXjFecb6sWaZWqaWOjEf
gSZe3DHhgCU4+ZcHeC9QiHp4eaFbXc0WE8p+3CUlG9IpGT9lODJnKGdrUzZtxX5lE6eQRDO1NmKy
96Zd2fsE68taqePovzjhmBycUdc0HQ7ojkKjMxTtk/JDsW8GK3/qUvO9UqwNrcIyF5oDZoRAiYPp
hI91AizDEuKUQ1DGo0Cyoq/gsEyEktc2jv0NmclpNUTyxh2/a1zkD1bJVLPx5xO1TdDxRt8nxkJX
aBgi5XrYJ7PZPHdLoj9iuDHRBQOCg/JvYTPPxMXWg3VZp/UFy1O3582yP0OXuFVrmrdRAhmviyHC
V/IiOfddgdIVpkRdIGs6Na3Y1TZncEIVLfbCYanYnOSVWZ10NsjrgoEE0iLE8jnZcTA29iQJHhlV
G7d91hz9WoLCpUwEt54gDZBZt2WEG9XhVWmm5LPJC24xoHdbNXfnQGyCPs72Qd09WEtIQiYcDhtG
7lk+YuqOsKVIitQRHxoSi/lcXFNcxcbA74oTMqup2WS7lQphPnPdGZalTtngajQ20GCBGwHWgZUc
VT+zsjxZZIa5NsXnmIZf4PGPNaoXI976wTOHPfyYtTsQEi6JZsCRDc8tae0msnd4IzgzJRhfTOuo
WZAYWj9JHxmpua6Wc78kXO9fDeb8SebgmcTPCFwNCfze8PAV4BLwbsYUYZW2jnUg+rVE89q5IAQ3
Tpoc+/ZFOxj48kC3mzgI7mVe7393p47CNWlaR1V1RfEBTfboWuqcdCV41WGi4SS0v+1m9rZ1ExRb
3xJML2g+PQ45pE4xUlbVURsMpXpfj5Fzqc3iHI4dth6beYIX8MEj+ZPse7cASZHJn1PecCJNS1rN
HAx4mYcnqD0Yoi/2vudRJGBKigCdz6aYgoPHAXLlp+CwFX6Gp6V9h8lEue6cKXlNhuHFU0xc+3y8
DzIBZiESe4a4bL29GOWDXpm9YGNdB054qyj7XTfIwcc64P1kXlDk9vyAP40zpN/8KMHUHAzo24Zc
dJeOJTSjKey/vfe/O/j/H957y7RsO3DNv/Pfb76JwP3qv//nN/0XoxGv3+KwD328+L877f9gNPq/
hZbrRBAcI9sJ7RB3flXLLv1f/9MOfwvDYHHuW7/DG23vnx788DdkF77L9HHO8xPtf8uDb/6V0Wii
3tqR61q+42LCD3m2zdfHvWDHAm3yP0TFeZbHB+qJcFw0kF7Mog8NARmqYdyc3fGp9OSDWjBm8wI0
yxa0WdxzeMooStly638cRpru8TUZO7lA0ThgUp+8gNLiGGQaFrbbicZeNnK9etJx9q2bQD1ZQj6G
9FZwuSa3KvOw2eQKhlF/b0vJbgJdxwrHTT/eab9iBlP4jOHj4twU1TW+Eyb5DnRAmdCIEtQX2lqm
u5Qe5RVHzqwdostQ1vnGanVwEy5ip7WEfRQ6sFokgcnZGIztW5i9m8pVwXFQ3idBNnXD5+GpY7v6
qajcTttNa6kX4KrtnlCOs50h3outnWF8neLxZkxwSKbqjeSFe22z48kFuNiBE3ddDOStGJSF/QtH
RfzADtwG9pXT1sTPlkJnteVXFbGWplG/8QdnUwVtfQnLt8z3IQsZztrSSb0CloGAx3krbi3axZvu
2oRIxNhG8gxSZ1fU42uQPw7DdBwbAEujn3zYgU5R10kORwwj2k9GuQCLDNmvSslOY1j4ZUVKzFkt
TLMMuBkVUlAPNZvThJPSWscXsZDQbJZisbDRooWSRiXdtly4aah1xBB6hvPYzHzCipcxdbqrodQP
XQp32ZPRJaTRaGVxOr4aGfKsWxGzAUn6U2G77irr7XJvmZOzC52pwm3PUhxXvVqF2NVwtOf5dWaO
/TX93zfMu4BnLZS4aeHFWR3kOIPz4ZZYAkQejFUnKglvE1k+m8J79DlSUajiql0SXQgJfyeYQeio
0ubZTjk4R4k6BsxhX8ionmxH+qcJEMQGra7bhb54GS0G8wDwsEvFL5Hm3YCMly6MvBbCIO+IPCGW
Vdt+IelxZamrbqHrlSwb7uLy7mdMG3LwzuXC4gO4kDO7gM/Hxu7eWYh98F2euoXhx2i82DcL18/t
+z1BaBdaE8y/caH/MZK9Q0nC8A8XcFwIgf99S/9XbulcidGvr9S/E9j626jXv5bmAonrmJgHuN/T
PmXbjsPt+P8e7rr++PGRp7+uLv/HH/BH2Mv8zbFDoL9Mrl2HtYOw1R8Ljf2b51jmEtxy+cOymPyx
zjjBb2bAIhSES9rrH9+jGJyxBDk2CbEgdFlinMghnxX8O+sMbOElywXTLamrhVts2PwW17UZeP15
gXELioUsgjiHQgflrufR001RFc6FkjQwAS0LExwI1ejbgDo0pIHcukwmaerOm8VXwwx4V/QNtiA4
ING4llU4ITlYpbrGAVz+aLh/gc1zx+pA5nPAvI+/8dvMcVWVTabuiMq6NKhlJVN7aO014l6TJIZc
l5C69pnscABYniMcDMdlRV9BW3v9vbI95wRiDx4X3R+HWRaM0n0dFVswC8lVnmvze0qFOrROMbg3
Gg1m6QVwsitDzNDoS+ZH3ZqqpjHapSM3lC2alaIYqLGy9oSH1L8PKggY69RjuzaWcXlAoqRPLTWN
HPUDTZ0Wd3dxP4O2Sy5RpZvrwEtySDUzwdEI5XCJi8pMbEqQPSBR8y64x5JL0NXLnOErw8N+iuiQ
PBVl2j81CbzBNhT2Q+nE5qPryvbOCKrkdo5myLS2CVFRB9huoTftB7patr5AGD0ELAo/p9prYV/G
Db4tepR2A/JJz6i1T7/MvrCSvRl3hb0rbB8eZpnr+aphyvWzCiNyw4CcNl6dw2MUmtA/syGj/cJi
YL6WydLnUmsyNJRwR/Nz6WbJUyMtviqJZH7H0xd3Ug/tmzYEJ0KBInKcOEyyyUgG/ZRONE6pUVM+
EQFEw+cZmE9hT2PEKvI5PW51a3evU5z695ml2z32ApAM4KOYrLTj1Wgm6rZIQ/Rh7aHvwzy2jGf2
zx2cjlQSC5dNt/ftstqWGFAnHBMmQWxf1eItgin9ltazHRBpyhqEmzRcW70TvyRlPD5CJIFmqNyO
cEbYGSFwI/hSdSN9tQ7agQXYq/KJshyrjLwbv+UMgim8jdfdlFUYF3KJXU344M6u9BxwIi+ntsZK
RvzR2ZVUjn3DdKI/M04DkJtDmXnN3m9tst1GRD37Cu9v8z5j9LrCSKMOfgmiHY8xq9tK2TbeKzTB
Uh8C5ovB2nCi2ICem7g+OZ2eR8vpPcroyMEgthp5PbNNEznkmErlxD9F1gTTSQK//Najam7mQswU
QKPx+OcW0z6AuJ7xwAHBcXzC1u7w+ZrA3qi86b8LQ0146lMxvPQRQI2VVcBtWwcNC+AhxSpi4NZP
kxvLQOhFK+yj98GPS+s6Ixv5Qaty9OCOsXcc6AUhkyMIklXgxuacIrvWJrtjFSB5B6eBfw1BEcS+
mQb7wZst3MaBvqoKpKJQDmJVCZxyHIm/UNHvqrKl0oQVHh+TT40KNdjLZu0c2laypbb+gycDB3Ci
sv6HEVvE6EyE5rYREHtbOA2uySwWqhIbK6u4dSq7wTvpLladYDjXzpC+J4Hd7evSe9O9pvVFatoR
Sk1ZeDEM66JRZBGiFsVV9VTlDgMobOrqVlbXovia+bgrDIo6DJhE8HSa65zgwFJpZa9cq74kTZZv
21K/MQEFv5E27q4WWFwnewQv3bhXo5zPXaEPYZpzVh/gnQz+oBivj/l3YsTldZrLfbpcoygzmKsn
rEe94cAwwTygiV9el7kFKEoa5YY9362Ds5RRS3exhZqvVBwRoKi8EGxC7dX7Gm7yWVk0nrEeNKu0
0/pY+i32LVKLWy09emg8DdbQia2NnPHw1nbpokdNvblNSu9nr+Yn6TSScpzxelDuhaTyxutdYJvY
EP0pZ2cZ3mqBmb/q9kY1fI9ZE0OPCLBz0A48hXfBRBlfh4442s2rjNIfdJLe+DQ2TCFkqBFbxaiA
Dsbp4xAZ3B0YxBTZK2bPXex1TOgo0dlRy/sKwf48hBACPC6gLhzvLLSfemoOVsdOTQPbEQfshFv0
xYjYDl6CCo0eqXXfttxcQwKteO3aNnrVU7kDsvhOzcYh5XLE3SqfnTA9uxHkk4bhkI8h0TjRqwsa
/Sqs8kOSCKJe97H/3FBW1I/hXuSQewN850Qdf1jU/PntxkM2WDV9d8J6udJRu6m0cfICh3ZkzYd0
CFlfXevKoy6mgArHYBkqlqwZdKbR+xZc9ZFn7gWQ3Cg3uwD62wKBY8+7JBDuUnVTTlcJjSYGLZ8M
GbEDX/IofG1BlOEoerepU0WqM7BD49m6Z4m+q2V1L3V7IESLiSNaUPVajJsikNQ4LUaUFAqzldCd
PbtMyar+Z5nljxY27dF7LwJo4+QfaV52obBrdu0rs7OsC04TtPOG51fOA0eCMhj2UVkH2x7sNsGC
uF7CmAWudfxMfYeiS9YRbJpX4+mVubmNFRghEcbOWURT8eWnZEbiHIZKCIJ7HbcZQHwXl1asi2Qj
/ITUj2n84L6DIoQThFoUDrG8e59Eoaa9PfZbUH24F3LdNK8qi3nfejeio7BzVf9hd5S5mmVnnPsg
TaCGenm6mlB33lUjx8+Z4Mw9htNg7/HanAoVg/lyq/ZliGyGQIYTD8ek7qvXGkPqNnAWOqBmMI3F
lolF1DGOcEJLMNLOrOTKtwYl2ASF2XuGMnZVMHSGsYpz96VKy+zRyueMJ4ChX2KcqTHHDDbR2LVw
ZjgrruzsAqPdkMpDoCTRY5lipTJzv/3ql5AoUctev2Y5NTFHx7TA6rNkzNi7KY/F8JSWiPZU5Olv
+OH1Z+E5Psj63seIxd6P5PIg1YtVu80r5azowxVNkD802XSxI1Ao74HDuxJgyGS8zlES9/hNWM6s
gPpLlVlZDkDO6cRdankplV7NiAEvzSaoHPhZWbhqqijvE2yZ01NWmlOwk+aknEvTNpJ0ROW9YXso
cDbLXLDHqYpzWufqbUyT9Gdrl805jKP6vp9BOmV+yZjaphV1FRR5SPIVi+u6SPiQxZPVUAxEGfjB
ZbCTbIwsCrAYZLZUazmVLe3EQZS3hyysxW6McMLrpnUWw0o4MZ3pGks8uE3f7IVbJLuxlvzOwk6e
7bpzDmbjwPaUoFkhyvvfE7e3n85ImRGdywVRvtBRlCZiAqOBKdNPRB8SMMXuAEfRBUbHyGzw9L63
LQ/kn2lbuPtVSXaLfglvF+O9YlQ6Asgm04hLdu46BwMdw4E7R/n2S0gega0E3RCAEcpU3IouK9Ds
BVS5waWuofHxvcIL5OKo5t78GeW0IaOpMtRrtAUszE4PbZXG+7zvp/epSb37KJE46/kswXBxg/hV
JMxhGTUnTI0Tn/rkuYUz7rpufisHQKLEBeOPtDaqe0cIKTdaZNz6E/zeuF0HcT+hadQb14iNb2tM
gKC7oUUscWRUHa3ENDgXiQv30rlD8+aPbJ/XiZ0355k34qpP+4UHUQzVpRLKvlOQ+Zkk28nw4HtT
8uCWRXivQ1hGDcFQ3lRLqFuzKMaDUYTIWEZaVjTHU9gA9q7hJqa76Q4Gp9iDsJmvga2nr1bHp3AF
EbR/n7oeXabvU4qOIv/LEh2T45Hx8fdAee2eMXZ019pKfY3wbW+pC6V+11KcBfIZmirlatZ+tKbh
nPieeIhqP91N9iyfZs8O3svZyaY1KdjxyQdaLhHVyuQ7Ttv0UsaGc531DUgEMvqQ/Vhi+Qx2ODOo
/uzfBnfiRjK04YPhOgO0MjNO3spmcrlgG5qTDeIZ70bZimFVGxjGmigjpgDE/wJMtt40OQ6QIvQU
d2zh+TdBoqbPiGKJehV6DsQATFZENgBLdY/RpFF/MirhMwB8QMGxUUzTXYgLaRdMnn6eXXSjoK3K
j8j2I7Y5YzHe9/Wsnz2nCu5j2THJtsny7Bnt6GsrSRDqApxdd0I6jBx6RY4STb23sFrUCPfYX1Mp
TvCV+3rfd1LGx2GKkmlTGiFe7g5fz2Nu9P1DnsyYanGescNhoMzYCofJAO8NUQsfbdw9CPJAyJLu
qLrNoDHvrMPZxNLc261Pyy8OhzfdCSj63RDRE2m68XgSYFaowev89Kisikl9bYvuI2EDjFXfC637
fAha9Lawp2SzpCL4koTcnVws7/failxiq5a+tx2h+DTRUOzmDuVswsImulKeomCNDVNF5CJMqBDp
2P09lERXkg+vMTQyp8FB/hZ+5RDv9LAkUwqbWr48d+E887EPiTXQ0Dac2a6xT8om2M9sAxm8O5VS
M0XYmlhumofip+7x32ymZIifevKNnxL5+3vg27rDKAVyrmQkwj2/nWo6ZwjvbeFrFrTINuk1Jozp
yWh96V3HrR6XUCG16phszbNTh8x9FtYwltwYb5bvq/gj4nx2b1YImcxA04hgNqehYjs2dCggTkKd
ikIxzISceEKreWjrHTLDwmWjhyUBKGHWH07UNja816TY5nY6PfUF9AUndskJVbDvWMYaiVOLj4S9
jss2vQUbmm8rtjHxZvJVQGgVABK+WzV5zJqTTqbXAI1IR7KS8jAsNqIkJGpQvDJsQeYWwr7PaVXG
yi2sAhGwGMdb5nYaUAVueUjtefMxJRKnqd/HpyiX0Q6HhkEOLgXoUdQ2HymORe7zUEu+nt1bekvT
pWtsYqNkCG9Bk3gccJ9xkk8dvA02oom97xx+Ws0n72sq8OGz2lsJYDlNNAaLU3SVcULbWm4X/nBn
3V6b0DvXYyvrj3Im4GXmoPs5gjnTS4Vwv0uqzl0AxuYr6Zx85wmv30tyBQksdnKoxKSm8RwNLUck
yBhU7OX9vU/UDp5/Mp2lY4MYA0AsyNO43k1g4vO10GrYKhRZcJVUFm5eFVaHkZPk3hT8NbITUy+V
y3fe5fhjDDNyfGkh3F3Um/opUXVwl8yWGungMZIFuRMo7u/x7ZR21psI+vk2trqSRIFDOkKFobxF
8oC47Tf5FUWezglzgY3FIBDevs5N+6WVM3fvxG9wF7Zlzz63NdyLOeDVIxszkb2zhnDahXlPzp9L
HU+twhwRjZk659bcLDdXb2vDRgQdbrln/AzppphCEuiJMxdHoefsxe/y/rtO0nDH3se/9f3RfWA5
cnaz4U2PtcIlof1agXHI/OGxNZqEg31o20cbPj9IfUvEbz5F4q8kpImvR4ngku+HSKyKyixvKlbT
EwE3/3bgMIUfJAwxmzu+mZ89IHOcJFJCIfgvaFFh/nuRBVDRjWeWBkfUPjjSGTkBHOyz7sFJquQ5
zQx9iYzE+/LNqbvtemH9bBVeHWxPHCOCAYcr72HrbA3tWi+NDc0FM4oJvdejoeXolswhHUx9d56f
dceigpoes2nDN2jAN8pxjjmzOxPIxn8ViwUDzY7IO4O1HW/mmldmJVl5Ug7LdnQrzK54iO0ifOzS
HioQPcKEbppU+zQtZQ1mE3vEEMr0ep0XuiemDjuIVI47ZLe1a/8MAklxBsTvJNoEdLYcJncMnvPe
lTSO5mHF7N/Vzz7LY7cJnTZYJquV956747T+j1liHPBsaMDoHOlmsBIM7RSdz3jfR5tzr6jUUyvB
RW2sgBjo+ldh+fYf0icQsV/JY3/53/98rEv++TN37M/f8Z9n8SVrVf/s/vpVf2KX/f8BK7OCyA//
XtDOVfrxQ39/N7+q2n983x8DU/c3xq6RazLgdAMgfwjJ/6VjmyY6tumGXujAwUDh/kPItqzfCLhF
EaV1rgO2zOVh/CFkhzDLLPL8ThAxj3ER3/8dIduhHe8XGdsnlcu8NghMSniJyVjR8ve/zEs5Tcap
dCp34+vyBHkdy3RYXCelfO8Ujhs3MDdg5HFByZ4y5qRfe4H5nMa+eU1b0Kujs7e+kTcw4ac91dHI
pZCr1l3b3WYcLtY8FYwf9QTmmHQRfe7g/FhpsUx5d2aUv2qv3kTDdHIipJ8Kyudag/exdXb55W35
47P5P6gRua1F1THoBf/212cZOo7lYcKB8xa6f3mWGc0R3TzV7oY6NNIePf6pn5Vsbk0/+MdlwKce
ct6/8Jt4ny1m48y5l1G3Gy3z6V9eT5OHQBttCVO2o/XBfBk9+zKRA+9ksP375+Quk4Z/TiAC13dx
3VjLf5jDu/4yB/n1V004okqKa4xNViQFYfwOf1Y9H0uj2HS0IwAcsSjFROrA25NvtIRXw72/2mkH
33PSpjD0dXeYOcO5Injjix6rqjz3OcGnaajv/Tk6JYa+qv3gAx8+ANVo3dcm9/gqdTZSZV9j1VId
m8iVPcKK5+1B13V6dXS4AZMxz8etawpNs+9Ep/v8RrznnZvW0umOs/nvXwzrr+g9XgUct6bHRMbz
PQof//xixF6QDnDIo00dhuRGGcEkLYBN9aNZvD11vI/q16b0PwxsoDba+iho1SOS8aMw0u+/fyz2
4jH48xsTWGQVHdYR12YS9ZfHMqXjmJSJl24paieh7RTkbBqJMM09eT1axRewziuyK3tlmcAtzHrn
DYgAiLxklCP7zunlQzayS/FazErBx5wl7+WESFZ49//mQ6UmPnS4IBjiBYHHTeXPL1uVheH/pu48
luRWsmz7Lz1HmTuUA4OehBYpIrWYwFJCa42v7wXWfVXJvGzy9bM36QnLyq6RgUAA7sfP2XttLYYh
tg5M7yn2QZjDjLkNXHTELrCBoglva8KAItfeTcQ6hKW41wIG9q1JsTMEtDuJp5HTQjUSlyRWaiRU
t31RmYvfX+jffl8u1LUQldicoV1gjYw9vz7sll8qOwyVturC5Ca0pbU1jOqVsvyyt0hE8+pZpO5f
EmPwaev+e1xNzx0Y5BGKaItG8/dX811k8u1ivotMhF3IJJmttB7VxVCIRYwwGy0nqlV9W//x48z5
Tf76QM2fZwueJpPfSiG4//nLK8OLnSlR7spoSM1sfbKenKZiyt/zXJg3ElEA+KEU2kROxFqlNHmI
0zw9jyKvnomICVbp7NGj4EDquElJfprCJD7qAUa11sMn6lnhVeGUz87kfzQEFWjGdBaWM7nJBw8H
IuamoFGMnE1fOD0xnDzOq95vj47LXIWwGNJWcgK8kDWna4PDfOHW9a5x4OgxapsW5exLLVC+zT4C
dGPT6fe/xy/vj85EmG1MonD69nCMBnyPvOH3mMilnjBRBuaTmUSb33/KjzXk559BsYmzWTJGZl+2
vu0i1sRIKiMLfQ1x7ugTzrCYyu7edIp6SXpCS374eCigrUdDf2OW0x4i17UBG2f2NC8wtj9XnkMD
t37nSL7IAJURWXAckuZhyJPt76/V+r4GKfvna53Xy6/7ELEHPpxh4JWTDda739QxcSEiSh89Nm/e
8g4OWMHciLQkLm7EazkkIZDqiaiYvJ+0C5t5z3oYSmMXT7mLtnTKdpHexzsrc7yt7Ea8CBCuVtif
4vu2B2dSlM2FXaOWLK1LeoNUvg3xsFoUPDNlBYIuOmaS05gg/jFRvfSz/xCQCA0Jgy0LA9CCgfXD
0EQvzHyoByIf01rq+3vYfff6BJZhGoLuE25gshw8n9lGW/rHzM6nDd7++9/fwZ9LBkWpRl1kzXo2
9nEUb/MN/nID4cA3ZWJih/WgUbvEwxX8zE6VHVPYrb//KPn39eRHUYJCTid2BVHdz581RKJsa5x8
q06fjIOOph3zSoMMx9aGpwBgIES8dFk2YmsJghyJg1o36Mxg2vn12jKMszDnrXQnuUtxmp2kO/7h
0f/7C6aQYPA2Q9DlDfteJYL1y8PaRZFM1+xYAVl2y1MVvf3+Nvzq/XIEhF5cBlJJXX27DZUew0HA
NbyO6Fj7kYfMjESGBXEQ8Yox1pbMASLgauQMqoJOntBUTEoL49x4ZTGJo31iLpWZETo8wRsq6e9w
ujZ9IilJGU8wNi7I+jb/9ONRv39bnJVjOya7J8+JLt1vi09cCbZWGyp3E3tHqv09szMm4ZhJqaux
+RNGQ0lNCqI5IgXuVzSwFiMolt/fvPlTflqbmG3raDJthY9aWd/Xps5J6f75OZi1Qt3T+6bYeCRT
OnXzFePb6w7KWEgT8/cfKn/1qTbHG4jM7MvIan5+cF1CN01FKBeEOW+b6sRgUFKa+6wAKdzYLv0B
77GqCwi67q4MzJcIJortomrPVbILtDy/wL4ILsS6anAp8PMy1Kn+cJGzwPXnW4OjguKQMpnfweFN
+/kiB62UudAbLBGQAMMICSdOOi+iJTb1gb3ATsuUrS3usgCDXDsRKooXdtPY3lMFQHIR2ea13nef
URBsyIHa+ND4F1ocnno7hhg+PJQZ87Aif6tGPV5ZWjxd5vyXxjX2TLrHbej0t10rTyMhL5vYqj/G
FBfDaD5JzHn1mG26Kt7kzGcR0DjLzmCq9/tfSf3iBticOwhRsHiz3O+1cRaGDSeWQK3qTt3qqXUF
umxlM0ZY+pzKghh9SeI21bq2ICuYgpxJUUO/8evrpuqv84q4Z5FmsO1iUBF6deY0YDOdVDyq0vZX
qVv3DDWqM79ugMqMLPJl72+qHg+6SuMz5WNjLwTevkj0L7bv3JAM+iT18Fz6xorw873mFh9KQ66e
RohYEaJM7fQeRB2OIr28qNpw1UHEkSK9ZIhxNkTQ45LYQgpqvXRNs9IM7DhRhhOxsc9zLd6WFqGq
YdBpc/WcEFVt6OvBKNelBbTcNzTOpSNrqoztjTHY2kID4apbxVtfzbCtRzXhXW8+/vAj/O0hNKix
eTU5GCKf/b5KtIh+UcQalHA4RyY0+bsuR20FB+av4nTuj/z7CPqt8/Lt//7fNGK2/3ug8coli2o+
Zf330sJt/vK1A/Ovv/GvHowOMh5kARJ0m64O69hfPRjjH7ZlkAEg9VmGTrPl3z0Ya9az22z/CMoV
AkfKvb96MNJEz856L/glfzR7nP9JD0byD/20QM1XJmi/cLCh6GDi/PMChb6ZkWGCuTxSRH054y2h
Tes5sXNISIRIO7RTBE9vaEm+1FHBJha8woeYea3F45ebdvrnfvG1T/J9n//nlXApCCQFt+rbXpb4
BvAMaE8U0XC6qKQ/uwn/3dhDQvr9J5nWvOx+3bH4LMvhfaA3ZljKEt+W5damGDKwYq51KeLlRKuW
LRIfWTK1kF8Q0G2dJDU2baQfpNka+yYxD7Hnd+etiwxgpH/ROMaHp+zgYsif5KCcZR806SUZAOsS
JvJO822y71IlV2II820wOjsJAGQLar2fXYv64ccfRWLsgGzJnRYDuC8hV9qN1+/bzAQxKGq1tqF2
r/woACVUteehY1sE5CGKJ+2emNmYUGa3uKDhTn5ENJp79PnHKWzK16noP4TVL7RMNy9oFwWXEhTY
vhk8Zxdl6U0KxQapZVysGclrC2LNoStH7TMLXbBo3bDeRnHUksTRgO2eglMY2s39SARZj1jKF+G4
SejRXxF9MO37viABa2zzqwTl3gmPeqJF3TEf+6vCrLurdMRTlgVaslZkYcuppj0U2e+FEwZ3LllQ
uKvoBpHwWUtis7I8OGYFU4shHc7JcIH2OygDDDkR0Ey7iGsqwnzvz0VPnCmc/dixltRk5mbQNbEa
NKmuO07yBGWuaUFmh9Eu7/LGTc7YWq/IWov3gpw3GCYkGFq9c/jxx6BbzqGb/0CZCqDDy8XWgJas
VHxRYDdZjwOfX7MP7werIiG8cvut36XgrpsCKXzPKUtGkmY99JHZd2+SNAKyxPFGQVxJFZ4rHVmY
dPKVrN3qsjPGPX4LQsl8TW1LBqnX9ljAOKMpOWhFfopRu7pNLW/SgNLJ7tAYlaMY9mQ3Y+2Ke52U
PinP6KDexQggthERpTyi1ozUD19Vbe+VT0njM2JmAUAaWD6iUSVlyL5VzqgWDZsebDHtdsiyXZ2E
V30QfHZIYMuASPuIXJVNn17FkeEdyPU6EGHw4rYQGrrSvBobtY+LCglRBZJuwAJm+kh/x64+TiuB
Ydr0RLf0w+KxQzvYTXySI3REJw7ceA8hYQ+qIDtSlFQL2OHraBDPXTWhePNfM8CoMGk+iekyIOXc
57Z4LeNlBtZsJuxEGE/VvvDze6Q/lHZejetPncc9BxHK973HpHuj2XwQaXyvTveRyOEt1RFwubFY
eAp0BOQCnROn7gkMq+adNtaPeCuwpw9gexwn3+sBqDzELG7e3wydupj0+ESg13voyYekhgsIFX1Z
I16KCmRmlgYZz8vGbezr5M3wG9rZxVh2K7yhS0OrXua79eMDlM0tk246M+IzpJlLTuFwMW8hw185
o/WGq/vcZ8qdVMO9kP6n6rRbIY0rq40+s4hCqa9PZSyIhpcF7R6RnU0dD2UFAGdyUDIEQKGx1mDa
tvmMbWL3V2aIxsAMXtqckW1mVo96vkQs/akjP+65wbqN0xltQwtYhFzRaIHYdk3UzWHQnFsR7Aul
zp35OdKo3gqLZmLHEDHmEbB8F7kATsk6e9C0Bxlj/DHuolLn9IRCKFTe7byE06N5y98Rd111sXtS
h4DoAwkCmKZ/k48PTMj385ail5WxyJrugrjpFar/GBFg9WiJ6LPznAskkp+xG5512HZDn5sIBfUM
XnqISti9N59zcq0y37t1NBvAHTetRH1puEBfSDBZIEwyFhp0sB3GYaAXuFYXlKrgRi0CAHxhR1ck
d82G4ITjmj9aC8p5fTvlTXtqezpWAQqNwisv5QiCASjDOWO8ooAHWjbWRVF+SNe6tH3jKsbFGw0n
33HuO2r1unJvvUhsI9Dx+uhuCr9kQw3DTxmwrcUpz041OAP2fGttSu0q82xnYRQnGcEgT+2dZxbH
yYExGrplRNPT4UFUw8L3jlR5Fqg9CVhoaflIOBExPBLhK1VmLuab1bT8u1MyXdSkQc93xGj90+B3
z5mtxWtNTx8RMi6NJH4dQWWipTCvamXDZuvip8ZPz7j0g0CaJsv2IApIUbCnWN4WSR++1mLaMtas
+BQIEauiqx7j8ab35W0quE6wbuDkik0Z2q8JoZdp1m3c3n5miPnRYqDypHlbtBb+JJM+r4Xu0sn0
U6e6E11rNIExP9YwP1y844cAOXEl3Nsu4ftkCmQy7lr0mQ7jZG0dN966wWO96LL8nw2Y/9917H87
UPw6qPzfFJE01666oX8pp2ZXz1+GnDnn6T//Y9tGL9VL873i/fG3/lXx0pFgRiRxujhfbZq28w9e
Bokz0nIxS4o5ROn/2DTNf1AHk+RsKypAxlhcxF8Vry7+IVEoMiE0dQSDtDr+JxXv9zKT0pLDKNNG
4dLmkT8OrF96a64edvQJB7VusA5ixJxGePhjoa8iA23+lzvzi5L2ex9PuMwMmJRS9tlYAYxvfbya
Q1nU+5m9Hvsyf9XKId8U4YTsKCadb+vTTPxD61X+6hNt7r1Dx96lYT//96/fLp1ip409SDfoSZEy
p0wfkZ8HKVkLikynVnXqIfLddBsYkSWZVBE4DMvEkNvM7ELgmaZ/lGUHqj2D96vFkCyRlCH/+/2d
+du5Y74188HHsngUlPgRZ/XlQiOlASoZMtSgSnPPOYHZW8dukLfhdkVr14xFsuj7btgqUdVzdQC6
RuPnvPbbNr7LEKodfCJ5Pn9/Wfr3Ud6Py5rjvOinEVPg8BR+vX/KLUURuaONiKowz5s+mUX+eh58
2gjVIJVr7sHI4u4o4lk72kQOowjl7ILBVA/66BMbOgSsz8VeBNoVcuL84LkeyRpd67ARk9n5rpnV
uDf0iNDGXM9fW1/GWxwpxfXvv4n8uxuZO+wo3huOMqbD//78VZxwAmjSGqT1ghk+qwb6ItrgykNC
OOc9uV/qyhYkqCzarK2utbzu34Hf5d6CvHaXUKkyuUn6AGNYvm4w/tNzsSk6Wv9Fc5NwaUZy54vo
Mq/8fThl1VpkxrAhXIQo6l6F51NF09gIplNmBqspSO8i05K3sRHtYG/vtFFhO6rdfk2zjhoQH1cE
7rRhl10SAEtwqe0cqynctN3Rcq8QWj7EDeOuqER4lY/6TVvZR+JYDo6T3oBu2ZDhvPUasWxLa5NL
Wihmu8AcAhnXv83C60YFkGA5pXild0zwPxOLhMA1FI+1hN9thnpK8+jNJ1uCuMQeekeaO2it2WhQ
J93nRXtkLLkRNMoUoVBYa94D+nndFNxGZX2s5+68LolDCNGXwuyjv7UpRF0vE2HcMSd8x02F/t6w
AkzQ8dk0edcNu/ACMay9gP2K8H4EGaQnvXFu4NNpFj6AqJnBbBRHyy5xnEQp7ykaHnFEwIYAPcaU
goTYh4z+h6byvNz/dDjmHVCY4U3UCoY0bPvbGoLqtaZVOFpr6RkpPIc42+RRL86YkG6NFJ65Ur6G
mjZ1hrUiaaLGwZv0n3aZVK9DmXZ32G61d1cwrlGBSUddKyxzYTVputJIJj/lQV7vOqLUH4lZT4yN
X6Tju9v28qbl3HWEYKc9gszyz8Q0VnAjoLQs5BRYawU944jELNo0rS3+9ML84tVnHZq3PzQaFgvA
z+9L4QgYcfOrb5TueI5trPEJjdDMfcEWdtJG2yVPReoUn8l0BQitOkvdaWDwqLTiIDEM3CVdXX0i
o5evv3+Xf7GoO7REHPQFjBk54/98ZQQzQDK2emvd023GOZR/ojfYl6JLVv3g/2Fl/sVtoBmEaogG
E6l630UkeaDb6Lcbaz2CoXz0K7Qj84xz9//wlb58yrfFKXHoxtdGZa1jNOofAtXWGXQpsEKGZaP9
brI/TZHk90Y0948ZkuHONYRD1+3bTeQJjYpCL611Zhn6cXDiBFFi3UaHapyseyc3EX/2UFdXgU53
mdTG7OSSWbL6/ff+1WWAB0ebQ5vLYnIxj+O+7Hu51lsFGQTWWvNR7sGjvtetRsGacVMGuThVWx9H
RGLj7dHTnmj77k9XMHf0vva+0EhTS1nIvpROaKT63vFDKu+MSWSvk8mCLx60JF+QcUYc1pQTGGn0
I2xqThZ21BlXoN1CqgQJGd1tmYj9Ya35XoxZtDLRVLD9o/6iHpy7k1/uBurGuGxtHrHAT+K13aTB
KivoFgWccP/wUd9fIsoMCg5EDDblmLScb79/AHo3US2HdZXY/qFBWrtP5dCfG7XX7rhL7p/uM3vs
tztNTgIrCnUfq6jCUvDtTvd6Y+mp7L114pXjCRE2GRPe0D/ix5zqRRJ6hMT1RrlnKWUcraoWLhvS
iniU3hq/rtpSW5BBog9y4YcQjxrmfZd14BLdSWbIUZLcBkecHvKS5SPaOkzEunXMFHU5akn4psP3
eAgwrywBrjdrOUnz4PkuASYdPTpBrhmGWsdIoVFiTj3vQSm8c4eCi8asio8UY8uTZ5bIR0Pro+nE
+OZqVr/udS9dJpOdbgsNdFmVD7lJcYBS1q2wkUVNaK2HxGJkHBjJBdkOGdroAGDmYHtkX0UlVxJh
EQxJYLuluUX8jRE752lKDmEofblqyPmNl1CU3H0zlU2KgtREIR2TVHiX4/jQOCRKnBVe1KR4EuFp
HUTSV1DP7OFThSPjFjwirlvux6FeidZw6KVSiN6H5HJtenMcz4QVgK5uUfHTL5L3BEcaVx0ZFkTl
eEb7ZsaCrGfHwLlXC/2MgqElXdzDHBwXabQIJdxiN7eci8ghaU0ijTo1DEHfs3qqgbnW/gwxiuML
8uTqXZGAxLe6Wj/UpJg+ZmVBB1mvB2vDtHLEsBV3xBwltMIGXxBOksLqIk6nE2DdaZ4a3ojjXKep
mHG8vwWYke+IPSAEk2xVdFGVdh2rKrxoozKgZawTB1SmCouNXVx4k9au8X2KNd0D+YLZttpbVUjQ
zaQ3K9y11kIrRuN5aFN/iaWlfkT1ALN2nNonujL4G2kPHLpIMSOUMUPGNu9uicbzPu3KLO8Tmplw
f4llYcD50Np9eT6R032jYdJ9qoyyeRtoCuubkawLuJMWfHt44/088wKa3kv1kfUw/RBTYKzye+wd
TR08DVbLsBwKJpQ/z27vqjEZVo7W4UvxMn1Jfysi0rMm092t7J3o6h9I4WhpGXQnTTcYnly8Ysei
zVCGkf+wFjLoNyiixzPLd7I9DE6WG6uOtnHSkOY5eFPEjZv6pUbK+AYhV3DTDa4Dur7TNrHhOJde
XcTr0UPeNBBYi/s3IHkSO+JijkLcZoUxXVa56R9qWnAKk4oKj6UbxPecjrOtmiy5dkl72ARu3y+7
lhSGfPDDtWvBmjJ/fDDWuYe8DLpTaeJyxTwRbSwTat3IdHIF0r2+C3zhH+xgxFA2ecmVqcgo6+16
ONP95rFKovEa+X+wzw0Qcl4XO2sPW8amcNphMWqD/oZYlooYfvSqCXVsIaJuLnQtxYXpcWfsTe7b
5qFhJu0vyjl2BEM1/dEkM+Gq6GK4MMQg4Y2H+nuca97V6HgCxWeFBCZlxZ1x0KXaR5Gfb4J4JCqx
xdQzmRixmiC2Advq4S4JC/eihitx3qWpixu3NerLQA6Yq7uEJJlbmsU1H9cE+g60WXbh42rfNjqB
w0FvTDhmEQND5kmBRQ6lpq1F11rvuaHx/kjg7WZgNWemhy0mr8yXMovEE4Kp9jLWRLXHyKeeAldU
O+mp8N73CCZtPZY4cG59x6wXBjdK12bjDg79LbsIXlypRQcMOopTw+QdhhgJTAgB40wXOXKmXGrJ
cTKIN49xxJ7XHRSmlU03+ZYR9cxUBRuu9NzZEndmXNt+7ByLKhmPo5b6L2LIU+rKIT4gTSsfBwV7
1AU5cA3/iZlAPPMgAz3Cx9iEz2j+J55QgtHDrCAhZSrcfZqY3kXNOOFcx3P1QMKL/2g1VXeR8Gg/
aZA/FmCxOcdJUtBorRn9GWBHc82GwoFNcqirvARQW9lva0cOLPTdtOrGHGylKLZpW4bY+6kTOAT1
3rGTjkYoVgBjMikoDbO8Q70VacQP9AkUkMjvzTcrMbSz2KzAortxeDbJMZWs8jTq+lbotySSZasg
s6qdNjgExZaxsU1TQWe+A1N9ULXoYOspFHz7EXi+QC8cZ08ZxGS+ezK982ORyetr+FZWjEaLc7AV
E4hS8ZBlDlYoTuVwYrVmScKIQTirDwPbSKrsBoqxXJdtEBMFGKrPDsPeLT1hWJ+zU7zsHeYvzLLY
C+NI3OUMsi6apvbvZkIMmhK7ItudVwg7Tt3BTgTwcK8qJa8rOKZnEijeQfMy73wYhvq9tmaOcFcG
AdFsk3/ShGl9GINw3xh2Efg6aET8pV51lJ6jrSo7q9jaLZtGLaSPp3Iwxhdj8EglwMlFl9zW+vPB
cey91IZpg96oW2PSBEbaI3peRIZWHHHLQBXMzOaTtEubQYNTE/QyJkuCJgxvJTGqwPJLqg1OW+eR
o4t37qUmZHJT78WRd4mpSK+Z2dKqZ5MpCggwg4aFajOmPiGYCNlrZObVU2SE2X3nDAhHUNGXFYks
Gr9t41XWTd82xjEWoXYRB3G3EWmfrgtQqt0i8DTrycyyfDPhnoQfkpG6lfrmLWTO7jRVvru1YLuT
NOukfKg7RcaadQC0LPaU6XKIabCtpnCIiKFr9A0zteTQdD6cbz0c4S6mXbT3VdNu0KmjGRa6ggdi
tj2jDJ0zxlnsJGDGrL5kB6u9AxooMjTqTCuvhyFO38yU0VmmtcFnY6ftvfI0z8JbxlAOr58TN+iq
gn6XQzr+rHKI4sAFteEMBx17rWNl5JQVwU3Y4iMtirA6JMwK0CZ3bo/NwGw7LsVxSGRNGLfi6tbb
E58FVZfOV3w9YIXMsWoLY5eKvv+Iy4kQZUFjnm0v32RFoXaAMzL42nEZcUDWh1Vuwho2654fiSju
ap2EY38vqZjXRsFvmFWORgS18uJrsGnVcyH04lLoJt+jafpTmnTxGhd6VG3QLfbvgwC6uWiJ7PyU
NfdwSlr9eTKR2zKmGiDYWGnbE8DKxOja14OCrOtOP1Wp1U0buxqRVZqGOe3dMGk2kSvYEEMzn6Gy
A8Eh2qBS/p0wNR8zFDr3CcKdo5EzYOIlTsLbnMqXeUs3QOqlFP5s8Bg/l6DSThMSzS1VBiYmJoT5
3pqEcT5aFlAAodntLVm2zWcuk3xL7hzfnNruOkod52U0c7IjcCjdmLoxrDFlVx8Jvk2wq506lXWc
fnLM0i/aWNdZN4W34F/x39pB055TPw9uWry2FhumJJGw7ItlASPlTk1Nc1tolTBY1IdyFXuauUo0
cmqDjmSfXpCXCsbSNDdOKFgM+tnwMGbl3sigQwRE2J8lTQiGBVfAVc7INUIBOzkPAfXLedCr+qlI
MGtAjnXe/FZDRay6Acdp4TlgUTqT0Bgi5/fwVZlqEU8XXna1393HJl2TQRvTQw1L5+S0enAaRVVe
yYmdorZHx9+zJs5mxlF8Fo4LbIMI+fDK4Mm6CjRl4qzpyGgh0FQ3CZiIq2wW4mq8Isu6TqunMiJ0
eW1gfYtAo0/CXc1j3rsWocsKEjIG+7FiKKTSlOJVlkYH8MJ0H3rd4TcUPuh2JwYae8QFppOIRGoH
w1dn9mAgEzhHwTY9i8AHmdqjl67WgWzIx7BCE5+XaKJhkyojfRhsgtpBLSMwD4gVfwOj7GUADrNM
bJ2So+7KkxZ1nGPMudtOZ9CBRNlBfHNJ+uJKm8a2PHa6pLzUHa+8pjXgDQNOoLSm0aC5YzUd3BHT
MXEvUo14EmMCNHAjaNqlsOhIH/uiG/wz/l58H2phOS7SLm+cBYJsAuNILtDzOdvU530u5a4p+zmS
ZiI0F0PMgMJEUxD6SeLxUpKJchWfaC14ggAv4DiNBfWwtFV353l1ekH+wnibiKE5FQkRLr0mcM6V
igDGsYFpn3HygjptZ8NZlXvVdccvdeaR6z0uQbRAnRU9qYgpSL4HHRLjZ4DkBzdxGxIP10nrPOCc
KjjL+8Qp1UlSLQD4mdl6JLikuoAhO16U8ThQEYo8P3RWJ8gN8FK1YycVlIVeXlzCzg4uO9conxxR
U8kDk3Veo6iKU4bBZvaQQ3gKGSBnzr7JO/8GCthwOQWcEOthgiLO8uTe1SXCUCzm/p3f8sTRxgrX
wgaQi/p6SiBHjdaLFulylen52ujrYInPdFhTorgbIfMnVU7OQjObYdtbXZMzH0XeYrid+zG0Q7OJ
OcMeWqfxT7EVaxmDREz5C70akt2YTWz7KRj6aoTXS7t4ms6gTuZ3Kre7XUOu8V0OyZLyl23tkyz2
F9XPtF+ztF5tXRXr2kHR0Pd5s8tJSNyN2EJOwD0ItzJbUcPjaJPwOiXNE1Wgb8h6YVYTiQWtO7FY
Dt107qLEe8Wu0b+IWOa7pJy6tR9gCS0x+i/TuvIP+kiUlEuLdpMIz1u6RcRV1WN55pAFd6ZHtvZR
TkYI11uXwy5ktrtRWlNsslSAnmwo3N+apMgJrCY2SFl5+kqnHYeEOdUdq32Ya69JhHlzYTLUcK9F
jy/8OHGLjYXNXIk1APUUQ3CXk3Y5kFek5+3KCbz0wZk5HbFBLsVokgXr5nrGgcpusmsHfICBhooz
0wItMLFxTPNJBtQa7LpJ2fnemlDnT2UCAcGDnZxEqYxHhzrsUFeht4C/wmuEbmgmRF2afv7eudau
xZy4EiODdaPP4XALj1gdZFHlwU9dDkq4dBeBKqgjPHMF2MDF8GSVoC3QyAjgds+Gw8yeA2S1ZivT
tkCKu6UG4GjZJJlGv4+te86KiI2LrIjST5ie08ZrECjxzOu3zaBBAWp9qnmDSApDebA1ad4sfSzv
Bbv6CKZJTwxjheDTpaLuypYMDEWmuU7S+FrnZ59Z18zfgT8RCOQ51XmIM3pX4RjEbhXrRGNL7TJL
ZbGpWXQRBBfBA9HE5DtIi6nQGo42olVbBXvdhEldRGNEBqmjqm0vSYJomRasBjHQMFFEXZpVWt8x
t7A5NYblYyft6FgPAscID9sapgATjdZhXk5QRMBAoSW3gLQRZ46WVcbgbjk24zZIPGAMiT5e9Ian
f1aNKG58v52uNc1X9wxM4ZJV3tSOC1AEiM58aCjNwJfduZ2U7xMyqpXEJ/VQZb5zmdhiuLO0snlG
vgP7CBlhuyxy9v+FxDIgFiG2ryVnHqJHYfH5Swh+zR3atAYgmB9Jb0sIwbhj7MdvMNZlkW6qsO8u
2kzpxyTwSIlDxlX2i3bQeSlci4BVeHvRRZnn3iEBrXIj4sI/SVWqg6y4OsoU3UNHzftzN49YFkWY
kqmaj/jJ/SYyTyZ1OTMiID1nvh+Ia0KvjGWZGc4hH5mL1QWRmouC73QZ6MVJVaZ5m2oNZvLMcFs8
1Z6hv2a9rX942uTf2FOabuumsgEgdq+Ob03HnpyWLUG71pkY3fAaB+FwKpq0gMJUiU0UNJ+aJsk+
pyc+Hqcoh+ARgBIXKG7IAS6AHKT5nHxgRN11hg3rY5xlx35odXsTrBPHtrbBPNXbTnMxeYYJ1xp9
dUsi7L0dutFV0ufFQ6WPHJd6I57nCDkR8hwZR3FoSs/bGnln7Yl1mfvRdXzO9RIu7EG5ibQKYExh
yEti0vstEVUhgYcedvogAikZNZZ9O0gZrxrsqFDw9fApNT3zk8fD4cQOTImasLQBqo1hf2NJ4S7E
QNd20zsZoCqOqyRSu25W7L3SqTd9q3mLEPH0zudosTGnsbwImbs8WxJES5gHNP+UH3erJLRec7ab
m5Qm8itNgtDr8IxJzX8ZSQFUdxAY9XNnYpKSL6cpqgCEZSGlRRnD5ps1kQBTQmymaPym5qNVZYIb
eHAZSb75sS37J6XTNiUVMizUmsqohkrXtavRgeU/r5isVITpqWwzlGb1HrIiPfVMt84LbxhXsWKy
WJlum0IV41jUNQPuGRPLXkuqhhHITRfZxpOWC7vcVDndvpaZy6rgZHmPGJT11dQgDcJAC25dDcGb
Guvs0fJ7/7WCs0XFkZf89INmrNo4NfMFjfCA50jkh9QC3LgAwtnu25zwH7eUpCCZXQ2brPTt/KpB
jUGLmFAz5KOdWDp5AKIl0i36OH5bTIshNMpTgyT/EnFmekw85d1nmAjQ0gHXI4o3yPuV5bfhqQOm
/gwQhTyJyh6HI6AnqDJ5Xpsb3e2iR7A/yCpLpPze0MBTwXkUXFd6kD+WvSs3Zk/jJKQxvWQt+oj0
ZGm4LE90CginHWsyNXKL0CbNpOVgmYF+B9zKQMMb1eKVeOp4R/4QnGcElvEmzecZc0n2CfxKLT7m
bV/YR5aThKPVvFSmte9dGmNQv4Uy7Y+cPL2LsPNxGg4V3I5FSCjndKVpQ47afzDp6dYlMPu93fba
9ciElPFRR3FAOrZsDkHapc/EE033EXxmCs4hevPAcZLbh/7qv6g7k+XIsSzJ/lAjBfOwbAAGm2fj
uIHQ6e6YZ+Bh+Po6xuyWiqra9qZFUixJDw8GSTMD7tOretSHrpjsQjARLhdDwHBCo1neHIc8QGSp
gVT2FZlbOu6a32nEK9gvCslhmugpNVzsMZwCvWDIbWZun4wS1sHivPxC9Llr12msEsyMFK3mG1gi
L0tosnci5/kkGgvcb6PJOQ7rdKLdiAdlT1NZl/hqzMvezmAzuWVF1Yc6p+n7SGjCBRGbP4w4nLyy
7IHqRDIHT9GKwjML6vI8UQKDXjeknYSvKpURzBK0bFbR3NUzS9B+sFAD4QL0r0gp5hUl5pCmdX8I
xyL1OHYnX0aGHcFNR1t/j0tFop/XTksHVl8Xnqts4o1nFxPok57GX6pHbiwZlnXZJtUqXiaxXopJ
pRN+hvbY07hOMpti01ptX+Xc1FY2ewo/k8hgkobg5UcG3HMy9Eve/LjeCtO5iz5F0EIS4JglO6ui
cmY6xRr1mBmkpaiy4uieNfg9iyzmoj9QwYxQblOBAJjbgBx6ZN6WXnG10mDQF6QxRdJm69EydW3V
R+GzZjOJjftCjs+L4ccc6Mu2dyzt9T2Bwno9mGbFVaQ3GLwqdTf11C0D60jUdUvx5wOWbjl4Fbma
dE0XBR1bs5waVGUX+ZCfpqeO2wySfjOEzXGw7QkYoTVHsluJWj1Ids4oMVaN/QVFkTXjIOv5lz6p
iMNVg4bp9w2UwaOzsIxY14zY8BVA+HEXjvLZ1WlMuWg/U/NY2PEWiA5t240MnDBHtZEpL8vnCTqq
ZV2UCWJoKZRwozPy/CFWWd0q1ZJuOUFsKuF6xXgfWku7FJlh3vXakj96bZTedGGlvh6qrS8vprRj
lrH2ZlkxOBUJjIZ8FPF6NtP0JllG+4ZFtQ10u4D7lELO30ayVGx6c1DuTrTYfk2T5coxl/kOP9zg
wJvXvgrY0Os1p/cR+PLAmKfRDZkQcShC79z1MDj3kb4I35FUilvTUPJYO+WbIdHFXuqxXrtOy8VA
SkiiSqUjTpNQ5+3C/ukriyLzVc6KdtN3snOO2uV3ywbOcHVJbc+xLuE6nZrhaWaJFiuYWzp/VYBK
b+aitx/lIil/03a8L5083kqrY/hPJ7WYfSzP1P2UCXrxaFFyus/mSr5EgrIinBPmoqB/yfUepj7j
x7IkxhvmSPOXPGq8AKmQss7ciLGmGLGa0RGkaXu5zqiXT8FYySaitdvOAH0y7HFvAkLDWrW6aUWs
+COvNgAfK78b2xrG29z6SZVOpqsNjYBHy9ffzkNkPWCGiluWdvONaXR4zyqzuxiRyfClxBxs/LyS
J5BRkPSQjzt5nUdxcQGqPK7lpql/CRo/g2bE6kPfShKwaK93I90IPh1hedC0MYfSSTQi42QGEqRD
iNxnpknpC+9hKqajpQukQtSvVYI719VneJS8gWe/NfrZh1E7XDUlUve6o3DxKqIu6GQ8qKYTmb96
JxvpiomfAlSacPvguFxqrKDSZD8n3UxFaj+vEbqL4LlH3tZCjmmZhXPTgEJbO3mbccizDPtLmiXK
wpVB/5jGYrrKyI++3jr4dYxEsa5Gluh/G21w3izHSf7UowxcL2pmc2NxrV/rjZOvZ8W0nmcmfdPZ
UxroSq/ibk4lvOCRvZYEJimuyml9X8IeZ7BSdG9GSa38SGMJRUhUf/2vpZJpVB/LcOWQ1/gk6aCe
GFGZma2FqtTJND9/rAv/rz2x/x9lu1Q46v+wb/wPq+v/7rqv4p9G13//C/92uTrmvzDfq3hZNX7f
/8x12c6/eBkYpL5MTSaq9Y9cl2r9C/spcJ0fax5NIbhv/q/LVYfV41C+QP6YCK0FueMHX/Tfc3f/
+fk/w1R4Gv5rPhYPDw5Qy8AvS4JMx8n13wwPsE5HTIidtlHsuLmgN/ci2fGzUPNM89LR/IzkZfIx
r3Z+PSxiMzdjvKbA5KHXmf1CpTbNb5L8EeUtse9FwjNTaw4ILznZ9vW5X9TilFLN5qhtSI+2kb9O
I62kfU/Zlz6r7qyQn4raaUeJPMUV5bzFb+KAvh1zerSb5GCE00lhqoEqRztpSuBqbXfLQgAHRAop
KIDpIqfcjxnkoTTTFtVXCZ41KEFvpctbsehbFq4exXbJFkdxfqhRtQ4/H1k6zb/QqGxKFLNhV9Pm
ClVCZWCz8u9pvPbmSH3grEsbxpmuL3GdmiaDUmdBrqbNl/2HX2gmvNKw2dtYBi4LIGMD5yZzck25
IIpkDeYdK88r0+20GZUz4H/8ihP89fwyNzPZsYgmsbxX/LoWv0x6BRcD2n15yhcknyEZKTIyWgIe
RqANZeuTJTskkKxrQ/ySuWUGemNx5rC2nc4EGjKJr2o7H3zo8BanZc2zM+fbTNVwXbHNmXra5rRc
qbzYtm+Y7Bl0pr3Vp5epwUIkNeONXbgMBOOC+oaqaI5eXrbHrEZe62mljQ0ahKtqJrzUSfuBOik3
k8WXIpzDHFkZeoE4O8KSjwbLhrK8cqg6NBwNn2PG7BmpdExz9Y12+9ITjBJezVwTVJ18GI3JG+yU
RfFseQ7GSG2yS0axHNjZmrAWr77sierQfjPs/o3TeD2m3UFKh2oVqqCQkSiKYOb5PZHH39Iu3LhF
Hn5nZMydxrqEbF0d6uoDi92Wy55FP1QN/aw2zCUWcY7uFz3Ikob22LHr3pdo3qdQd7IQAnKs6YSK
B3HS7Qk0kb08z58w49QJrYlwAztIOwXRJiMYGhBZDe2jSVqbCbwzULn4x711XYzm99SqlKrGx35u
vhSDg8ySrZK868ltGeyDiCZp5XaWk2OhddtEBKoGscrOf5dljdoP8w1Oo86xeUFoaveE/7aOLr0t
TX6GwhWUFGd1Upy6zhidOUis5Yz8G02oyiXPAL/0sXbJJcjv/TQf6ilBcOMraLL0K7T1GItmqnhJ
o+cu5gx/ziRWUdUCvrbeZhJcVtF9OlF0muiAjQDMAx+X6hUQhMoSgNttGs1K2auarPHZrP4OEdRA
lLRugQnb+mOZw4dKGhFxGv+cHhYqN9cEpHzYX4nqbDJy71w9bHiDzzjpPCqu42wFxH+/sg0cFIXe
4oaXaVub2PdYaUTbcih2RYN7fZxlbGi99ghjWvm6GE4R9jTECjuX9s/B3Qdu+SRx8E6NKv6uSkc1
Sw56WC1Vu3cS9gb+A6i5cqOsYYjsl67QQNZDBJSgpJP5zki9l4uyUrL2hWrccl1J/TcZgWKTJBrc
v8pkl6IrhMgJCmyKpNjLyhx7iiYVHLwo5pZbdFidkiBZCb2Ovk9WoLbiRY5G8s2NZwssf4TUyI5w
IxsCH2wZ75h0SN3L3O3rNzynd6XtFhoulADB2vabmXCSPulXuQh7Stg5kvH6/A0bdFUWvBUHLBLs
9ZNlB6TrbhO57OJocAVXrEDk19HgaCVI8qjhZ2gWJ0VS1nGX0Sckya5sUXDeMsJySiRSmpNmFCg7
ZfprTDB09La9sRKiZig/6zLirWtoBzVWxlOqOS+qDqBZmmg1mpRYRn5djk3W7aeepJuF182lJnxB
uSCTXzeGZ4TjE1NMvHOxED7itt018fCrw2q40PHgqnVGf2E7USk0nYRZNkeUMMU8oAU0q0V+a1tq
UlUZVahu7M3SzbUnP5/lUZL2wHtnL3M6oORN36wbGwLJc0ujCnibo+0LM2mveT9pvpE04c35gQWw
g3gAQOBnoIQQYTeukHMbIpYmJiYRzhMtW4T+2bNpJ72a16VqNev5+WqZWgx8bOHcolDBA1OVAdSh
O1qZZbgl7Q1ub4zYktLFCRYDLaw1ERRxrC1XqudyQmZ258+D0Pd6n16ldMnWdihJu6aP6JbOWqhh
S8tqILH3tKuQ7O2Bkma8ma4cLeHQQFrnut9beyetiEGwS2NMRhQQWacdK6QIOFj6sTO0+I3tzrEK
IQRjGUPmDjNavp2i2CBNa9SMlEC+gUJ0bjQqJqlO0lj4I4AKccJg53KLLadbzXU1ETpOtwYLBRaP
yiozqo8sBVkrd6DLUk7Ta6lZSQMLBbkmzKWzfnS5ntCb9Vef2ToMJWngiMaCWlbqYxsDzjTFjO5T
cN0tDLU/VxKuDQiAAHqpWQTpiyWs0PQvx0W7XcWIGDtDKmgHK8S8Zk1p7rskmW86OrzdESRMSgpi
qKHaD9DUOG2kR7mTBkpA7eGO6+ymZFH3qWVj76fplO+bQkEtWOzW79mHs+mSEM9p98Qw6LKUTdiy
mzV1phNnpNQ4O7VI2fyV6k426skP29BEqKprvxZdf1eGtVJKCY7ZYvw1Zgp1zrLpceri2B0m4bxL
aztb9brVHB21z/YpCjZB4UG/A2wRrrQY0u94CfSUu+zYyPpGj/GV1fhBmO5V1XbjhsUVTST4d6iP
RPfiXZLNBYdzwS3Jp/nuoykkig25dV9bfBh+MrdcUkUZBf2SOLvFUu6WXNkedK3hZAK89pRsKr/L
+pzpcfTLYqnpt7Op0I3dbQd2ZLgaBJ1CsSzf8QLA+rWH+dzn1pvdjs3ZfD5IFVRP22I5DYOsOadi
MYIy61DSNYp85CfS9t8PneGsUX7PNYX156i6aOqSbTSmVY8+Evs6d6yNOUTKXzMLVXdkxzTbmXLE
gKzdG2fYtkT3N45WgQl0MsRsqG+vCEu6N6MjwZdvFF9XP3A1DSeWB/nWTDNnMyaE4zmg0eZbaA9m
SuuIJ7LnN2AMr8vSw8WxiuktC+uXqZ/ai93Qd/zzQHVxP8NyStSDilHzwNNuYaGNSHhUqTj1z4fC
iC/sBGXPmBcHDFEBIBzMNc60M6eDjnC0vdGeYKtxTqWtOjr9yhTIMiiWFN5VcezjmdSeJoTdmM0x
v5LiNe6Bgwzc5U4DnqU1Dgdlj6mVepXk6UQr536fmGnrV3GkPKszL4vRAtWulOho2HoNb0jCpZ3K
29DQ0KKWGN8QDzVn1AYv950s5QN4+oSLnytta0fNxSr0ZCPm2Npa80Kfgg6lq840eigyZ7tkRfxa
z8pXNs0i6FvsKYuOHUxpScOw7olPec3dQ+0nn6Gf7H60qxN99hI9yzAmYdI1e+tXSYnPbqArgmHT
OhIWghqhWA9ovSq8Tb3x6b/hebLecWpDzY4Fw+XsxM+E/VtNzcUhxNK3tsay2UwCuP5Eq98OAj1e
zZib7VArlKVWRbSLoDxeMJ+keGZL+6Dkeu6NDXRrE4LxaUGpKFBd7vqTli0ImWq9OPPsG7c21Y86
+OKhNawzy4EZecjp94qD+TVkte7G9bh/8rjDTmyG3LlQ/uAWEdq4XpoOGeBOUEbd7XSRX/Q+YS6u
NuCgXUQ5uj+8MBTEhjFx4G6Zz0K0+QF7u7YqMpUtEwZIV+r05VvPdc9ppArzodnu2Ggte2LCVLdU
+F+fWhfKAjfrxpQxK6WRssmNJFzPcy3uomb50yrwD6tSeg7qjQbdQFP//VC0CbwbMmVIO1BPPf52
u1W6LxHRuBd1Df04mdTxIw1zOQZOIf3J8aqtsdL2gZ59Vo660Y0YK/TzFPOEG1Yz7/G5q6Rt1VjX
cVirJsj3MbejTaJSBLiYrlQZvxcMAZCFERrDj0rSabXMQfxMPRT5ig3f0FMeqeoFhAHDDOYZBQZd
kpUbJPVVUjXmTjFcrVftK8Vs9ckGSVYXuboDzKXufj76eYB9wCJYX/WZ0XPDaeJXzcpyr+qEukua
uHip+h34CLpHQJQeU1aCb7ClacfgNR9bM34DGOkvfTUGQuvH689n7CE/2ELYnmmrqSeShLYIrVUO
Px91XBhoZ8EOO0ahdqBJM16r0uIl6WEe2beg38ha9GElvDRk1nrMcAovuDyCavFq3tulpweL6t+u
c3DfVkxJNX1DQUH82cMbpg81jovDi8QmWja306m+NY/i0b6Gd8uSL4Sp8535jhB4C8/2WSoKZHg3
7tLtXEfeIZUuxtU6RgftZNy4UdfF1um/5PMsXXu19GX48g1lx4n+O6JO3DxbR3kr9a9xd8hBKARW
ccr3+oXGDW7VAILM7e3WVUHyvGO/KKyPOZeX1WmWTOUq+psjdZfJkfSH6uCWYqB2806DM6jbOAfV
5l5UgPUn2cj3bIPau5I/lzqquqELhIYTWrcfOFTK42hHf1SUq50CxxyPfT16BYuD0xxHj4a3TX+d
H6C5Sn4R2c8vIrM2+rnfJaztX31vehmwe3jyo7vUN7M+G3/tb7nfpV/2fbli70OCN8ILE5i74j4c
hKBPno2lbnifqeLmvgoJIqNJfPYXFId1nu4EKQNCsFzVNhpbsPhLf29fteg4v5t3NTl0wdqYjxiO
eOOM7qkUh4ZljWc1mZ98GH876Wh/Ez1QH8VWd9yIyjX+L39Vz4hz5kG+5Ao7KpdiGLcRx7gBVnw2
E5gC1tb0c1R3jl97vIaOJ9J42yrK6pZRc4rRctUIxksocti8XFIBqnkzDNn/cGxeJDnay/rZ//5R
JNKdNYvbdgHvas058b/2b1/u1TN5wlv0wirNLTzplCBkFsfZrDfbamLxfs3PS6d4TORu9Sm/KHyX
oSmwTjUUJoQvPQPbDYTBlS330dA2+JeD2B9Ty8N6N1pbJKBHyk1+8FT2F5uxKt+cSDqEPV8bA1m8
bu1E8wuc4mRNGSFmTz7ne0X75Kfq+Xb3ybFXv0BQuhNf/LUyVvFtVNCuMYSwsufHq+UN5Whu/0pv
wF0997HulZwe9Hc6SbXvagrSN8XYcV4xD9qtfbM/ok/tTWQ4t9jcMMe6auSXyyY7RNucp2+vXiJp
k7xIt+qlemmOmRoIwJ11EvTuYE3BH8epVpkHducyTDu5ocljxbvfD59awUvzMjmLmwbms3sc5zHe
4E/xK9zE1QkmwVdygNzOEmAIv3+IsOaNUdmGY0PCvvzSv0W2s+/PX0D4sG54lRWYZqx82B1vHwZj
/ZDPm5RCre5YnhWJM0+4raJbzNW66lZCo3AEs9QYNGx9juYBH+Zb9rK8ZZ/1vbuW7GL18/OHH18G
8zQfdVpapmrLKSTP+5dvLcW2NETEH1pqCYSY+CyZ1cAw92XHedZI5a8szVgMc2OpxejPbzBaWa66
yV2N4lV6Lc4Ubrn1NWp3Mkfz/mqNt4l+Fs95bW+t2zNOp/vEUtfDo5wsVw/w9MTRup38tD0l+EEz
PSS4Uq2UkZYg/17I4Ya1+5UoK/XNh428iXfTcI4xO26lS6ht5l9RjqiUuf0iWNZSiPwiXrq7fugu
zcPm/Vm/2nemSOM9Vj669yx5McNxH7VbqhQo4sU31IeXwmz0PWuVE7yOfCvJOxub1bFQHboOa37n
Obh7r8xdth7dttDpk7clz342sJ0yLkU0HjzCe6sZwVuyXEx7bSIlgKgr/9ZpGTCTXiuNrI/2oMJD
u4zgREOp9dtruDf61G34RiuuXxF9XMwUKFum9cuQa085ilN1mV6LR82XWAyx68E1p1tVEivklWwk
LdONWw0eSCLCNXkp0y22U/mXw80OC0SyboCKrEfJeQBTGvZJmsgk6NT4ncFunw259K3l+V9VmZsH
8KJ9BF/bj4lX7pY5cg41RpmVGnXzYxoxYsjsQi7KqAwuAVR8fgCk742Sz0CvoiFIzbl/x10YlFNi
APepzHPNaJfYmf4Hy85HzkLwPWweTtR85RX2KfVZCbEL0xGtNy1I9QeTvhyfWBWJ+PyuvpW3/hXU
lytHQ+HXwCplyzXp2OQ1KUdZ643vHZgaMwnK1jjLmfwaDjmsPuYQQzTVr26Q93ZF3mAahjccKkpQ
F7azCisRn9i3pFsKqu4ouPjMnGnYpou53AH2bLk/NXeL93dnPg8dSqiO+39/aNbksvUlftUXroi2
0ParUH7VBFaV9cjua5Wq/NkiPzg0F1xtUDM3urKcm1E/KmuSisVGWVd4K7dimB/0VVgn1VGxN/18
iLp0bp+s+bDiue1Lazy0z4efjxzy64lGz1+c6ABeaaEUu26mM21QaMaAFKkX8Iaa5JR54xRKm3Jc
HqbPCinzbwTbmCTlqPCVUNk4BnWaPWvUtTDVwa0hfZ2Q1FJXE9LE6pzXedFn6SpR53uc5szz8AEA
agHANUXA7zJ28V3WayrO8LQpEzR9VYm540nzVoCSODkYC73ooJyUVmOpWnyZW71b1F2/0ev0RSFx
CH/fbjd2y4ob3P2uQEyF01vjH8DZOXpYbj5ZJRYcC/c9BdgbwgBvk6A7PAOMOpsmt81JLY9d21TH
aYiqY1nnNzaD5dbCC8cXMpYA2Rmzi+jvdMwAIMry3NfPiyiTwMyrZPOWFNMfXTk0FRPk2PWfWl3R
M0Id4vwXvwf+zYB9AQhi7V1FSD9hbWm3ieT8zSUju1QhC+aaFOMmjEo01XGmrKRLj6YWF2vKLBs3
NmV51xYU0+EVslaUuoSHxbT9JOwbrtYD8gABC7bXo4eDRNOhjRJvet6cohf7Y/mVfY4v3bW/cBUB
niu/8b6FonMhbVOlpUnPloAlhv3Hbcv8QsqivkTNdDTtPNxbLwjFx3yaH5ZUlWAz6GRXh2PRYoTM
ok0+oSvGCkYMQuJo8IX4NkSbrrq0QjCFW8ZMhNhBixq21N90s4xFzqR1ijP8xXVJ1WM6TcgL1ExV
c/yG4QmbYX0xFP1Xy4HVHZSn03bIP8bG8vM6l1293/FNWCt7aibXem5VdOuV09KnmgPPDWNWpn1P
2jrahrxhJEoBEiu/25W5KZ8MJ9nKW6JT2rfq1JtnMtcd44UDVLGSSFY2vDr9noPFjCLuYXnKt5VY
EYTIA8mWP8HIpK6Q+vJYKnOQZVF/sCze1XYX2czY5BHm8txKzafTS+s6Sp3NsqMjQN0JJCvsXxuK
1N25NdWb4dA6OOgvM/7CdS8Kbo7KX73pt4qT1htbcT5nqmRNS+pWtSPHfsGWO5Z7emCiBiFdZKja
OtcnM7rRc9idh/BTAvAGpLVwVnalqoQolJ6Xy/Su9PJbTmGL6wjIRY90aZILGBQ+j7nNmYWN38kc
Wr9Im9VsTu9qSgTWrK95ttNsenXqsaj9qVPdVncuGHsSb9a6oO6yLyZOCUvephonscJ6nmy0v7Gi
zSvSrMlXrxxbu/+Wc4BUTWSDLIvH9SS1YjNiMqMZg8uCRfBdD8OY5V32reHtnVp2ICNyIHSMJwsO
23ww4Y1JMmn0ltJUDqqSpHStsyHUUX86y5I4wCEB6T4lnyYyFCGYPsJ9b0ZT56USkd1mIhQgKuMq
HJKe/O1AWvC2KEaa+aZTLbuEXQawie6VXu3fLcZiTuaLskOrgFsyoQtaLdiM5PkfnCid2zO6AbiK
P4chumOcN4Pl+acAJ5Aa6NNhAWRw5B0JF1Atf4DUZ2+o9vmMHPHNm5gu65k3jFOKX/UkTNfAA0EH
lxmMcsNAOA5zEF605aYUc3SW5hA0m3As32hHrkHULKzoB95rnfUJawUWeF9/lI3DnTKxjMCWEJOZ
wOpxoM05HRtqjYW0EVG/D5OyfHWWX1JmSYFUzjGZ6vwwc2IMegx5XEfospDa184updXM7wbth4O0
PpneMqvnlFCjR70f5/I+PRWLurZyrfEKFN0jVc8b3D+9J2jAXk+qeF8m7qudJkUrXYggazu0lDSu
feTLhaLO6oar6tjoMaxxozlFPU990qIBO7VTB/UXEUsqPxXlLSozbTWnWAmjhorpNDeOWkFy00Qq
ZBXNVJzLL+bzrFmDJPExzEVuMVGoC0eoPo/1daGNDXYuZvWa6cIrtN9Cf7AT0JDjazCbeKDP4Rjm
j85Q6WuLzXaTDw2/xVbGDY8FZo/Pc9yH7fgxNKGxmWxN3RQSBAMDg8+eNq6DjAx4/HmgphsI7zxu
qa+Q9xbUsH2IK2jFVpJtRFqVB0t23uMKkTqkCZKonO4uqpYRqIoVv6iNYUWoeT2xbeO7kJbtYpkH
oxycq62k+aOedMiODm1vYdcFy5SZuzKPccdADU4xzrKVrb00XeRtQx8bEp2z7QWM56K+QxusawhQ
3FLEWppw38mDnr7WCLfxoHDkLcnL6lKcrLsyXQKM/iqjI4jOOqLbFrbWStKcd1GH6ipTx0ctsdRN
Yvx/yyJ5cQEMTlivuYEbFVFzZVY2Izw/YZQKlS9GCsDk6HXHsWJMYP2s0XzVi4EnVapwqXIWtWT9
00po1ei64cCFswT53t4qKd2rRuZVIUTTQssWlwnubx5P19I0PPqAD1GOpIG9u60ykroLl7BMavcO
ERQcAuRQUeCCpHj+MMYTBzmUJzISACtjbQc5FXa6AhRvMR00rBxSspgKwgOZshtNBug+breWnGx6
XJE+XV/fmPtYnICKjMr5s28wJ2taZhJeCtu15ejJs/Ny8NLaTNZDd21EYhzSsTv2dr/uaKlVc+fv
UkocdBG0HeAXrlzhv5PbltunbHMb1KobZEtWRTKIGjg8TYScz3SDqYDv8i0cjc6vrBGDAZP6LlyA
5mvpsNfAa5HDGFFwpQ+nrdRLncpmkDlPfKeY9nDPxmMlt7sssyiqvZjLcSK2HJRVxNIoLr/o9aZV
To3nTThRw21BDvVTIaxdrU5/YPJYp7ACD/hBFpYcomlNB2fECiCAxi5yXvBS79ZqWf/mSlZsG2lo
XtS4OURWra8JeyvbwrEvfdHOD1aO8W7WhnHFs11/xahxotXFxzRI7DobEoJ66qxibOdr7sWOp6Tt
cDLidiQdoK4a7r/s0y1os8S93C6vC7ykWDElrPTrQcZ9NcfaI8sVcHJ2cVFHiTZBrqzcJb6l2O5W
TVv7xcjWo2qqfiugfiDAcFScSy5DickJtDUtP1zw/MMtix99yL+ULYypP+vbpDCsy6wn8QYwKNmF
RdZ3kdH+8+Hnz2hRo/T4558oxkSUk/soN6+Ce5tsENftl6OhAO9UWaSvCdFobz1JDuEoH1kZOo9K
YYI1Gk29UI49SEN76Icc2viQWatkVDi9VKm5N1kx7NkejLsRV/DPZ31c/KlyaMBGpEPTTPuydNVP
MgLNbqg1gaVUURkxqkDYIqAYcsLWPeMm15rGJfFlnH4edEv9i6m42xBC+I6E09zr1mbB288b7AfM
+3yjXHnwlgs5728Fm1mese5sRdb3JKf2J2npT20sxq015WJLRy7nAUw5rjZa/Rvyfjxi8mYZkp+s
0JC5PKPR4w0t730uLnlTHUTWUL5JMRAHJl41M8HaldpbGq1b42cWc/GnCk95yci1+qIIUb8mVI25
WyRQliruHcoxYFVp8mfZ9wGNTNEfMt5f8EbKq5ZHR6vpi60Zh+pB52IftE6hn61i4D9CAueaqdfK
5GXINkzelFlvfLRIKplWIFkNHVKC8qookXyrGq3eSDUaZjHnFTEz06r3cU/niIZje7TCZTc8H34+
+s9PVdIqG6HVbF6m4tb7rCLsi10CrwR1dTSHJbxgZAgvzki0mJphbWuVAtSXU3lqh0YWfWja8wAN
OBlTgXaRFu2kGHAWlGmPH90n9Rd5aNFc/eKSnl6HwGlY0jPWkmKe6NBitjIXzlKmsXpLZqndxrFT
+PPSHphbpF1RYmQmQ4Bq4ygv5pzj8pTjNpgQrp878W8AXGLSn9RVzrlKyzw4v9UEGljEOyuTnu2w
nf7mkdyvClwgbmGPO2fQMFwoI1jn1Ho9FPHNbpDjI4Ojf/nsOwQ8rOPM5i0ckt5xzZlbgJql5Eh7
JwE3bWDhQjOGLOfi+LRPcTvHu2yKX2aQTlcdwCkAkbzcSb0fgXk6a133qikg4+qm0oOkZGgwMtsA
5i9tTDwLSAnSM/ftG8ZNmt4inD4e6YmbLOeZB+NwYwvE/Lle4BZM3akhcB40A6ht3hJdSfmjqMsb
S9R3cgSqt6BBDtzlBFEELGhHR1F/K7X5S2qtX6aOkV3iMLLFJnIaumKlkzfmHQ00teIP8kn+m4+2
axEpY/GVFBe5Lfm+knnNSNNd6GesPbz0+ndMhXOsfYckDS4Wnq8tfY/EmKuNHIvhZkRTdOkGEovG
nNwjB8ZbzZFgbWaqjPsr6bCoiP/zqRG2dbDwxPhlxj1GHSxjO5s7uzpzmSX1POrZekr+g7sz6W4b
y7b0X3mr5oiFvhnUoEiwFRtRoiRKEyzRNtH3PX59fZeOfGk74oVf1apRDTIzIsMhgSBw77nn7P3t
sH7IBunFz6HPwHM3Hv2mNB5Tux6OVfsJni/j9KRU60qCZp5pCUGcMjnSgMqfAckVB3b4xq08wnWo
3N8gr9IUM5NsXkqBenbA5XQViqDGGKpjlnvGNvWTZBmOzvRq5MsW495Mk0Pj2MWZ/8Sh7myimy6i
KN1EedNsrUKFXUWZNg9aY2uZ5L+B72ne06wf5qFk8yNo5xxKjV51G1k6d7o/ozFwdpHZyjs8OEyj
1FXnyR+q8LZEVmPtW86zy7wduvkAQ2FJ+HTFzJcFrsUmt6myoDlmk7ek3l4nXug/Jh0NS3PKbmro
4ZFwVGPDFlGfbb9Qlllrh4sEhPFQWOpiil0wJFuQyvUO+Q6GXpMZToqthCMlBT1MJteOkTZaYzQP
QrJfSDsHCQQsKMseDBz8tFLNU2gRcNqND7mG4pkg2FUW1NuJy9JzMD3TmiScczlB8qgzbatjr0X+
Ly/jurbmMiJQaCzRIa9wHXksaoNZLA0/7VcjDifqdQDBpNfP9RrNuRmkOkOj4jPz684dR2nByKRc
Rml4ifSj6iT2Mk5oupHZyjlL9mvXsKqNx1MIeXd8IJtF3+NnRj8dNEwuQtAltD4to37osuYgwwFi
AJV6NGma9wz5Nh/zmFG6v1jmDCuFvkvWgviHm9xiHKnqHKYAAjT4ljjiNMiaoamslHSge2zl2s6v
tEvoxTMyb8LHZrC3GBDjV/BJZEUjC1l7Afk5taYv2RBSPMPx0JjAWxQkOKoYEasNpXbbLIkuTr9Q
pLIhUoq84PEb3E7yteOE73ul1+ifYjNYRZUPrGmwlVXpF/wgsJErBJdSMUmbtlW07aQxSWkDnakZ
JaQJuYpFDWwNoiwAjo9RZZ0TjWZ985yr/begMIZlAfJ7aRawsS96rWvrsraah/t/sd6UwFFOQWP7
T5WeU3h72pI+VPDckCnvFkbBdpKp7XkM7LlWDsU6xRnMzMnLng2wOGsU/CfBX9qhrfkdXe6X9L+/
an5/QTdqQ5th3m6GTfiaRm8+gcbzhsIE7Vy/0ny25ziN3lUlXo4dydT1TkXQgJLlK0jZCtGOw6Gi
lMzFD6Lpv6HgWoLi9m/i3PergqlIlKhqWhY/82fKW5njYIOxwMxkOMirQmzaDIle6y3aiZPOFHHM
vo1MrmQtnxVT7pbVk3wa7E8YOa2y0J/Ug77Xjrh2ytOl9FHfGfGGpLNGNGBO3sms1Kfys2q33h5L
6GP6ql3a1/G1OTePlrfxa392NYydH5SzrJgtU2yrzhIzGDoEdWZJdr8MC7STLeePxmSaGeyrfHk6
GRvVcSnnCt1lZ3/451tCct5f7gmGaPTkmiaj9+aE/PM9QWugNmTmtJvpqJ6G/gHBf5WDkToOUAnG
ZcHQj4C/M242k1kQXJd0TsvmiZaKrrgY9p5G1jESE1FS8jjP9nXiRgwNTyAqFy1jRJv749pisMih
zmC8a22M8BCGR7/k9djXnGMQ4cTKYnpU91O85CIuejDHUU+xMqdRFr00nIhucnFQwtn4mREVrrhl
5lr67sOG3D2brJVj7x9khjO78DX8BCGnXfLPuv+M7E2LF1h23QheKx2YmKjJdSVPrr0nCmXGWWhU
3ZTQ7lnQoG0+STj79ya2xaQ84RRHrKQ9x6/aF6Bp8k38evnYnOsn+3Uijuc4viwZlr3SBNnpJBRs
xBde84VXZ7+am6/tqWKG3OJgXTdBQRVWyNYelYc265OIMXa8Fth8zHZttm+a6D1nfhkeR2aZNjPN
bAXvbI6Uilknbz45dnuHCeipZhYaMBONqfscZqQys9LpJfuomJ2iZ5rHx+CUMfckpZt25p5s6JV3
oJLhPktn9TesUtX8GeIoXimBxNYASYL4dcxfXynq6FgqaMRvoqFYELxqjuOD3b7YH0n0kZnWxWXF
vXBbPsfX+qk/NM/0nV8ypmgo/VecFwJma3Sg+IAnR9+EQCCO4VZZQ72zdjF02ZO2zpjQnR3PVfs9
TuoFJt91ieezUw6aim0OEcTcxzdL3MAriQArbRcwUED0ei7eJ7z5eO+f2hNxBwg/tyXhD94sO/Jz
xTTx2WSymOJEfCuZNTasyDGLxLxR1U+rga2TxDuVxWQZ4d8FqRBgao1z8GINWhcEJd0LJs4+30D2
mw37xjx0L+qb9G7qx7SdVaf8OfoY36KX8k3h2VaOZfysryQLh5+Jg2/EBg/jrubQ4G1kXF9HPPmM
XRvGrzr74nNvbPKAZCpAr4v2zXxyztKDfIpfo2bb36wvwdfkq108eMjE02dKzlmYfo3E2Hdr7h37
023GQ7ttr7L5kTJk6TdGvw6XPYPj4sXXXvCfpWKgvOAANGuGrfFoLiJxolh8bRhAQ0xoIkQ3bqQu
i332kr14T8GL5K0VliABhNzalEdrNXEH+AMxloK3Nj6KD2+9l2/qEx9XYaC3Dd98fZmnX+VVl75X
WBBtfY6YlGfCuGSwThJ7XWxsu5hTDfQ0dmbJGZaTcukJWpnVb7X6GezLh5QhPaBI7UPcgDFBnX6S
nj2IjRj3ciIeWiSUjA4oAJG3tRoopqTU3wGvWDg8BviHTJ70LEQBX/TVEuym7xokGs4bWSeuvGsR
6U3Zwslo5NGiuTm+VW8BUUfrNC3nRocoIBjpNnswM9ZD0H7+8xqs/dUggzNGEH95mRht3kOCfoSP
anpgJXnLjfCBwzglQ8ZOfWWkcfRkH8XQh/9ZV1jvNdIZZuMtKOHTIvEJp9S16GgZl+rcnKMOHS8i
Z75MZR+vq74xV0SLOPMj7XsG6x41X6fCUE36pOS0VnE+sGxUnuWwpJumbrCdRk+4/isANH19rqAQ
cCRKXc9Llr/5wD8jUMWiockkfiuKrZDrTUbnz3tO5Xm+zsCi3jTaDUmVYc72pSEhtWOSZg2bOvVm
aJfVgD4jKTnDEmD9VnpW2E2dS/5UPY4Hk+m1WX5pynAV2JxmWXl7Vt7ySUEiYexq/NLIFWF7uLSU
g99smurfXj9EAL4vzdJ0XYCrf/jC0NSrWWJDbvMbayY9axdHcMW0W0cffZyX+L+Z+MP0MZfpa05U
fTWrXyMOcQTVaGTFTXBStxTsVT4bYmmJr4cZ/YAB5Z9v899dJts6gF2DzD8dkPbPl6mmtVJgs802
BpG06wChlrn3mQIrUhSvsRYbW9KQXjRP1zAq0tR9sAy/nqXhG9BpQ3vw5RhMVPSqy002v4+pObPq
C/h/0OoS3+tRWRq0igAVMCoy9MM/X/4d8PxztaYZxGIBvzBA8vIw/nz5PvZFfONGslFpm83rrvRd
Qu/iiTgQVhEqJAbVg72X0szeY0vapHSKt/e/u///qiZtQlSKu9A3by1kcES+GQ9HKi0nixowTiXj
qQBiewhS/wHpaLmSMaSxOaNvNzrVerj/VWFF1oMuS+u2CPsNAiRj59WTsbv/FSMrxeV8Q6h43j3A
bxkpLc1kaStYP8REGYbeWy1mzPmDJSbObsjwGcAt6bJMo2UxlybGVUypgXc8JGJujeMJ7RSj7Hqt
ibm2senST1nMumXKz6LA5TZBnTpUFFKcl2y0ySGaCYeKehapVFXE9mAaz4GNoh7ORmh6vpizBwzc
EzF5T8UMXhXTePTaELXEhL4Vs/paTO1tMb+XGeSz9qRuI2b7J03M+Q3apNO5E9N/TDJIARyhCRhX
//ytq39ZDEGXsxAS9azw3Bq/pgX45D40yHzDjZa8lxkpvTJgSLr4dq3cqPWyJsD23X2MY1weemmH
O/AbkjS1Q01sYYfQTyqJAdTLqkPgVPesZHrhRrh6D1ERO0so/yPqjqA9+kzfABAclIjWs0fU0lxY
Wn7zYf5SXFNbUzwTLSHcljC/f36EzTKoS4A1MHP2ls38HZaBSxUsAXlNFMfb+x6cHmALwBxqeVuY
jMA1UpwXkRbkO7DFj2G7aLK3TtXrxXCoTt0LFcXVev/PSu7/tan2/7ugGYXQMYtF/Icv9i/2W/fz
a/X5H5/Z1/84fPqf1X+sP4nrCn/04/77p/yZPKP9oaKKojbWiZ+hOcja9WfWovoHuTFg1zUOWzbt
WwpqsP1N8D//B/EyrNZYcg3tnjuDT/Zfllz5D1kjOVPWZZVpoqz9H1lyf34oLf0OILfw6RI8w4XI
v5z4qF7VQfOIO+s5aQKgnpV5ODf1YKnU1NOD/ps3WvsVeG+Cp3PY6zlyK7wC5i+/z0+JkSuMmuMU
u6SDD21oDTcZ3mp6ttpTQJKBJCN34T8ZDA9SB/Bqge0BquPNUlDYTf/maMtq1JfCsaWFnK6ivWWN
10C7MCdgw0rJ4otcqaYQ8D/NTP1NRsAdyf/vnUh8g3wC8I02mynUcvOXncgj6M8x09JbEGyO3rvc
sD1QmOtLKToOUv8cPfeqtVT8ajGZuCEwNppAlmyOxY7fubI94zuZRyaXSPp8TIyVT2+mETOJGUN0
FyTXbxYe7Z72/sslk7fCPqOZfMnGr8GSKa1jyZE5w9aMqlZqpON1DP1dMjgfkgUeqy6OQxDI6CXh
MVe0vQHAQDvp4y3Ej/h9EEn2g4kQAiU1TVSGCVHc6WAnsg+ZHujexirAwMJrFCxNKG8WitST0Akb
iibwEmvx1hYnbC3rP1Tv1tuxG/fBoiOcugeAESJfNmtEG7iqUmOmtjBYmg/DNGZNg0oILX5NqFqZ
k5d+ITkJRRi+TmMvl5LrFBFNicz1nG4pXVU8icQbzMbNGH8aRF0OuCwpS+a5jT/im18bcy9IXQNS
pl52xIh28y0oGR44t28dWgLzALFpNVzLsnf7Pp7TkgY9PKxCmKGTZjAzxo3MyAL4xBTgS+3mSpEc
YiyEeq9tCyyuqr7W4mJFu3MrGRbtHXMDOv1ZqbtjMRBGR5VXGPrKFpCYLl8NUEA14jKnD1lwMUp7
Iy4qC3WAoQZ9VmNuk52YWt7WCDBd6qhyPEQZXrxQe7jECSYmzVoO2OnpP0OJzCuEMw3KjmrNEFP3
UGIVDLbxLN2vNre8hcev7mT/AWsCJtM38a4kWAiBLM1lPl6jebNIPuCwpU9I0wc9LzoeBWlBlBrz
GvxP1xwcY1q0qGft+sr40bUMotcCaaYytovGaz9xP4tdDqTJ5OlvcTtr3tUvQWalnRhcLKLJch2O
3hFHfSLB6YDxspKz5tcRNtqrmcNkXjrcYjzwtbF0YMzY3VEpr/Rtbf8IDngDM3EWhgSc8vEMErOG
YlgUuurWzkkCWShHKMvDZ4Ki1hLj24IXMirovM4nPkkXeVCurg5xAIHe7W0L5bf/pTR5JBD96zpz
MxzD4HRn8JHvn8rGppfaFlqBYV4V6UdNuJCbIPfUM3g7kmXvwsb7SIt8ZQ6jtB1LX3ctzsDpmAWM
cssTIKlspcQGd9rn9cEI582lNhfdHMNaplNSb0aFU93QItSAciQxmEdTJXU3wCIRxN7OXhkBxbuU
QjjFYMKt5UPZgydGjBk6RtQAsOIV40XjzzCJXOQ+ClYoTEuAn2ur159LjGcvRb1k4tNtTDSazK8k
clONirwoQd8LHfzodeB9DKO27CBE7ePa+qIHHbmFXoqGIUxLBnhmMndEhywz0BEiD5NU0hCdxCDP
UCvqTdRF/raTzLMasTQDW22XillbbkTuFo46O9qOkBy3Vqri0Pek98Ec7JNlxDukTeaLntWI+uts
Aa06JbUpmoPXat47x954cu3v2uIt6Ipwp7XasetRVxSaMoJhKx9Zfbo9zGiay3bxf0EZ+e9VO//l
nxLF15e8GCGIBg3p1H8WY6K++OlvFlkD3/jUfqvGp291mzT/4m2IP/nf/Yd/ZuMxryIb7/NrijYl
rJsq/NL8WKiI5G16vf9U7fyv7Otn+pl9r3fCL/mVimdTJ5Q/9d/+pD8pJNof7DKU7ciLNYuzMaXu
94rHUf9QZZPgEcJ8KIKtHyoeheBp+JUUx7quWzIHvf8secw/qI90kzafYqictGk8/uuu/Nnp/x73
/V9RSCi0f9gObU4TcEopnLgy2bDvbcwfTuw1ZjMzD4eKOGXpNVH6dWSk10yYYzXLqulz0AUrQ/RH
Vge0zxSM16NhkogOODP3XvHNnuO0hYbHmwSvscVExFy3M06TRIul0dEaKUq4tkeVeJPgwRBOlh++
hL8ZXiiiqfDLR7A1ajbDtLhjBG//fJbQOoQReIn5CKk3QHhyNlYTXGPTODFRgJgakOwVSOHVrFsX
HVanRAhKYQP/7jrEmeWv18EUBTC1hgJElJc/3Eo1Vgo6Fkm1qlr1WasGnEoMRzHishhEm5z0+qAs
1Hnu4EuuDVI9HQDWJX7nBNupU9a/Kc4EPebXyzFthhe6QU/J/jWtuyYzrUrSpORymKA6GDzbwDiE
qCz/+f7/grGxxCMELMfk1+jwklTtl89tIrFr0JOXKz2Mr0r5jkJYnuOakl2eY8xuLRNDZjXo+jhM
og5JHT766ITzxAq/Yg1gi+hc1DLzoNMeldhcA0pOapVc2NA4BRkuvGqkE2ZcqMXqZjqYDKKIsLiI
7qiEtmaRgupf6M64DB38Pir6WXPkSWByjCSzRygXkYoTklSbh/VGsZ+MDO+HFrOPVTLfhY5TFFmK
dKgBNoHDay8EAitzWyY5rNRPzIgGeBxQprLw2uBWZwgXLpD4APCwXoIoeg6L0oRFGuG+kKZlVXQX
8bghmakpEJqTmQoL51muattVHQ1VRniyPYOwbFk9+RlxwDpYKFCLfE2qldYuhJR6elM7o5hPvc4P
SXmE6tjeRZAf54UK+MDW10YmsdUj8qtTBQL8iE21uCSTf5Z02pe6hIFuMg8imthhE7RNdcVqe/3n
7/7XkEi+e5YBwmBkBW0GNEzxEP7wzFtTJidAv4tVWTmrvMGzI7rmLXe1tLnJE58yzM2Dp2JHxdXu
zIIRqqQmlfOA/OF/vph7B+TnJ16nqjctohTV+4r688WkhWMh47CjlTgSJV47kXvDG6hZ8is9r21v
99K6dKq91jPB95G9MCTRNl4ro1T3GQE3tukvcK9I84jROyhMkiXR87p6k2w64l5mQY0TN/A5bpnX
wi/OhsX6ouGHc52GsPFkuEK2GVcawKY0G8As2s4HcW0oPloDVYPO3EKDxdDL+jATIeC/+fw/d4jE
i6ibzDE5J8scxtDH/vz5ZarLbiRIcQWQFGZkVJ0MIoOA8YCFM1vgErhs5rhmntDCbCdeIYrMcmFV
xqo0USRbRrT2ITQb0XNqwbTPyaiuJ77FYrA3WCk3whjvbzEQQGZNzc19pW91uuTGzqp54SjueE7R
sI/xk62m1962zyI/2sJObunWOQZ1p5jeb9Yf5Zdj9P1jkwlokt8Fnkt3xHD7h2eQnAnyYzo+di+R
Ua1DjyfMnL5cXVRLtVIF66NgK/LIowl4zyTs5r+5hL+u/Lqp6uDEZNMg2fnXRL5WTT0OTVWy8jg+
EiDk2DOHbCj3n79fcZj+5fE2WWwc25b5kKzpP3/ODAknL07C52z63NXU/Di+dgmDwmDVAU9ciZju
f/6Nop/8N7+UXoiqEo7GKPPelfzh5uZpRV5H1CWrXE1uZZncTIfOI9XpjOYwOYDxGM68fPpS+d3K
rFnZ8eUQgtCTiJZBiAC0CDSRh1AK/WspWUTaeSunZs0TceAEitwcGUQE8UZDJPot7Mo1Tg7eTsQw
0ieCbiBUgBPnMQPMQMJHmjaGtNBULG9KtcwDg0OqT2B9eU+sTp5zzjbfl3Uts8+SyaReNi20ZO1t
oksLRoAVqW+J0UMjMg74LngvrHilGtX6HhsP1/IKPxHjNL6TRNHTRRwd5eQjj725PHj53FDoA+dj
dSml+tDH5VMOo1wETXEyYD2cqcZZssMbgIxsFrXh7b4rjnSTCIO5kFnmmnbNwHyShpk62XhUFe2E
/09aeKHzCO98ycGfiLUnhNOmm7WoguARwj+DeCRP6Yeq1q9Dwx6nFr1AZUbXdAqvRqSdTIAzM8Vh
h4CMHxvhNZWDaZYTSDeCcFeeeu8VcEPNwvDkEaE7I8eVYZmTrYNKXngR/3JSfP9O/B6dsMizycNb
R9FQq/qpzVETGfZWIVxLSJ94ycTr7tF2wI+KDrVIrvcr0CdE3xgQy+qj6RFNaLmr13z8LnHOoiC4
r0lIj3a0H09BYX82drR06hw3sVVfJAXB4Z6N7gLsiUg1sOxz5cmEVHTwKnACUHrf8C8w4ZQ4qhV5
XKGGqNe0AxA5B8VbabbFTLF8ys4q23QWVapvfbRPyFuyWaVaMUdVbhcScnBO2QI1r8rBF8mnsVZM
UMS2wuNrwmrZpEVB0DkKQsASZ2SDbm/Ipyq0900GgQzs5DWqvTN781V8w1YS3UZdww1kkES7KsUl
Jim3M+VOERr4VKnxNy/wO9ambNFrCT0BY6NHYI46m63FGIxVF1IB6OwLJULjvN/kav2VpIGVo1AD
NZ6zTJk+iKeI4KWb7lWQ4Dq+zzJ+06DWESeJ/U/T4Djo7LgVmF+e43DWq9VSPA2azgNplGhaA19y
p1oiLC+4xRafUgsTolxDcl9oA9jFa9kEOQYPdouQmJlZp2JC0gpvhZJ8iwXFK96kipc/0DVaNxo3
1jIZ4QGEv036N8fCo48p1rOya9ui2RbfaJ/m31LptW4LnXXhmCt0e5yBn5EAwJg1o7HO04liWbY3
YpFJRZcLaxMpEZSDKUYGEm5WAzkqrq9zRczvZmaeXHD1LElqUOdFF7PgaN5Rla3D2EzvRqk9KyUF
RxhBmIpQzFRSvAGODMErRrlT8DWDkrjWNIzooiGtbSwdtQ2rx9jFN/KFzpU1rKYBn9Fo+bd0ME73
77sR5oPeQyEjS/HCGqaTHA9uyLEoIamIjLvlEI1I/Tz/ljv8bNKybXhKyW0s+LFML7IAu3VfEMMm
SuApvUa0bWdp9ulNMmWJR8hW6yhgbBwxFgVYBXTAOsmNcUEStJyi4GplzQW0Te2SPHUWPT2o32T2
GjSrPes8qvZ58LRT7WVU4Gr+lqHI85H+zxBR3or86yRjNaeMPyhiiZp0/2b5PHiEtLj3NWXsefFG
ivM5lt1opujB8+R/ZVLK+++zzFisHd8fyTG5yr2FRtJfkkJ6VRrWtAIclsw3BlWD5Skblk2NSquy
14Ysmmf4jcUFFg6/EWsYf0QPnu7rhlEZu8LJUGaar0q+OUtJv0g1XDJNhV6yE3tIxCLB6oVhIqM0
H1/uL3UbcpeZ8Q+zPOVZjjxmW2GBopkPV8sscXHNE5N8xXmD00fmo0/gW2C+IqfovXDu6ACf5N7e
Jl5D/4itQCyskCq3RAhNLga55yw2wKXnFBcenz0yYSl79aufqM0GJJOLkWI5db05Y9aMdBgG/Kzv
lIfW6ZmroTscwuFrWQzOsp6Q2jiS6+O3mYeF8+zbfGmqR7uqhgjCAwLejZ9AUp9YiusS1oDSvCfe
i0H+wVyW2C4g3Z/yPvfnXeO8yxNPuBqgDopfhzLFN5/cBtVYAyj/EDtu5531kJS7YjxNbDMsGbF7
f/QZH5zaYZ4byotmOp9KZtKti25tD9POwcJSRjyWvJ6V8UXSu9dm4MPbZAOwefiEMdZmjRwH9rdp
8oScK6WhOCa+xRhVHEX8Q+yA6IJLogSi/pusayexAoVyOS0Lau+Y2KO5gdeQdB7TDQyFZNmpuBgq
ufKihkvgb5o19D9xlVZ8Uw1WLTNmqasKNuaER181o1svCC4WUJReit2yMBs35Tw0R7GvL7xEOebD
Xo59AHq0UxneAqtpvkLq3RVPQaE8tqFzRmFfz0j3PmdBcaKwWKmqzLogt/s+F195sDK4ZK3WTgCG
bsro36Ksvoi1OmvSeaE5Z4DhyyFARMQGjJNokyftLkjMA0pgXFYGHnsjOvZS/TSF7YWA91xPLyEA
CKT4B1HF3MvVmN1FxV82eGwH1cDp6b7u1tKh9dQXEFwIkDRWgwhSuIHXCsXVHmzbqQxZe/XRIUuF
PUuTCDgJ6BhbBzQTrP6acRqr+uB1qiuWMHGcFguRZaqn+5Yl6rKhoRHReJu4LVCwU36V2niTov4g
HoNatggIy0SlkpeciiVmExl7LSt1rlQXO+y+NVCmxN7NjOtsVNGtqZMr4xXiS1LrpNQbx+m/VjIv
+33vtXUaIEZgn/PR4H3Fu5o6Pc0hVsJRmJI5tO0RPEjEIUFqSFseBZ20ComnXE8GojSnlhmYfvJj
ePlthcoRFfExwrJaWJcUH3KiWA9KKXGQDo/Z9/N6BHl/XMPEevZsELFTvouD+hI6fFZDbL+mOLrg
O1Cb4gXM0K11yosyOed0XGBnqF1Mw1jYvZTrnZsGO0ZaXRLUj6Z8IAdlRybvDW7TR9VSFyl+aVEv
Yqy0YGxz1ZR1mAb7BTlks0TWX62MEwgGNzbVej80UzFzhPoFkMPI5mPNh5TxBpGFNOxhXob6+V52
5Y7McUbSTymRt1TJ3zzCNmmWd9//7Xs5eP91ickDUWcJ+7B2UipvoQ5luaj7dq153LGYeDgmKRq2
/Ox5mFhqgkJlW7Mptm0OSsUCczxLa87bDlSR76PgXSbBD8m5qA8nHP2djREMajtrMq9BHVUXHCPa
LA6ynTTwUcrq0BTpl3tnpfTFns6b05jsJlpE4AYEKeiBxVztuTvQZ7lcawGXCj0oSDM0ZazaZVTj
h2FD4e2JoD5ycGXlMVrCgrHSe2O9NUW9oRIAgoOQJBMSYYn7zPT3lmdErN6xccZWdgkCyUbXojQL
2TS/ReheYrBwAgXpoKH34WaS9GBRaox2OAt846oFrD5k9Vzv7x/v+FVBilgW8UvWmWfRr8kN46DK
MDtRHVuiAB7ZP3uf2tcsXuwBTaLD3fRM813VwnRW1tWl1jRsrcE7MDiWb+UEDVwlqA4Fhx591YZo
mjVO9aHQM8I5pZ8iAofdbGl1WBbtlkmEKjb2srM5OPiHpH5uZEJ08j5+IWrooDMyicoSl51KNHmD
w7jVm9iVCVjF+vS1w0g376zAJ54jaxda4b+QKscjaKSYMbVgcAuslmASpVPc9jbfxLdBsRCGlND4
esL5Qh27DXhZKVFYCEs2bJP0QsAhluziWb8Y1Ziyo8vlWpK6TZ4BynBKfedEqrWQMIHHOYqf+DTo
QtbNBdohPCc7jGbk6xDUPIQ3M/OwgOJZMMpgMQSMu9rB2fitTR4XAUNBgfUcDCeeC6+lNGqnZj2N
VLrkoNk5EQWh2jLlbp7B6ZIAwrM3axu7mhmav5NRDq+gP76FSsAcTEeoTKEgNEDATWNLw7npTDYL
ib/XYC+vhUW2j/X3euD5UIKd1RXfWM8H3IELuZfaVSJTJpQpD6GsPjN6aRZFOcCiUcY3tlEi1uJu
JVpGqDaLC3ylh0oFaS8nHWap2RhpEZwL1roYssDMp9SdqkNRt2et15aWwRTP8zU4IuIHyI5/jdkj
SD/teD4AMNJ5p2L38JIKELSpMDrD84POWetXkBPw93gynIjw6uQmR1XOH2lqb3Duwga2itgNlBAP
P1Fvbgc6JhBFa1s6OCP8QydcST6c4Xkm6ygpk2gxZFE4r6bMm9WT8zjUkjYfrX3nyDcQDKtaRlna
FcCvgpRhvoLvagZE5tKp1bcuH45NJgMTV4kVoYnJqQKYBSjSpZ/Tr5BHKn7V0jcNC23CNjFzRIZN
YOLlpWuEhC5oL9h7ibWUa3wA0MGVitFXpHtuQAgJlTqaZ13hCoJJEAS8R4I8SCgwE9Au8Vmpj6FS
IZRXFWfpN2gnInkOsPCiF9ljoPEDonxLTha2vgEjEp3EL4XVLyJ//GKSiDuLKpIzFDyp0HhrAT1+
z4E0kY6VzNsw2pf+sMVfyYHM5uTrFHI3N5V0HUU6AUv0HNw0/ygU+RmEbLG0RumcAsWGE7rUOCX2
mXoaS/MUOwoQSApkeZwWHQNS2j2PElP2qcDlp9qhyx1e0nYP51ndPaj9G6GKZ5a5vdRXD2YLwmM3
xmyynXbIreBBUdrXe0UkVm5ysMHWqcfCZNdosojAQVylYsrvS8fKqk1ast1r3EqfiiTM0kXyETWi
ZdzQLG01hwDkc1V5uyFP8N7IO6IOvwVvHNTOapLsIgo5OWo5iNEG9NX6M7JKMmAqclZQPAdOwig1
KTe2xZkVGqonM1uVJxxdIb2Qlmqf9xiLuMcqHVAM8+r68ZzXU2CA6TdK0l4yZGC6unXrh/qzlpUn
A59sn1DJ6wZwQl8jRyJGDc8T3voR7DF92KYNo3jU84vCqdS5KjnKvOQYVV7KiUNWrV4lhT1f93BV
65tBSrW1I6pTIrVEJ4rzAXmBRe3tHTGcuH+zEi2M0WQVZH92yWqVic5gxQKEzTAFmGbG2t+iPewS
NnPfgWwpsUQxt5tZ2LQWOKyp1ySVm0DDWExeREc+iPFq1O+lL3bA6Fs84WPUI26FV0j1PLQ+RFfY
FgVJHFjn+wTBcIrahThEVZVexP8SO3r2WvXzHRbUNaMK1Dq6K4oRAF/mcKgS1aG/JR1HIdXnG1G8
bwo8RhwRl8jmcpzROlccpuOsOwUAvhdBJ30LMmLRtWg9USaKO9XZ8qnOoYTxjBZ8KoWOr2hCaHn7
ptqrVgmuAX7APDhDcD5Qh906miNBNx3KKVk2Mru95FAA+/0UzKWlonCFRuusMgJ1aaBxSqLZfLUV
qkHGemCQekKqYNOqIyfhiH/xPrRTYLYSbcCGf4koqW2fetWX3jmCbAF/Edl6zRTz3Fc88yUR37Oo
jt0UsgBQ6Tl+0UVe09ApYrw0ZroSt62RzLUUbxuH6yPk2f5e6di9jzbZsvb33T/Le2PGmHJVi5rM
ayk0kDXvs/oDL/U2ffdNzS3GdBcoEv7NMlC+X3A6CqiE+agm/bKChWMnPXt0R/ko6otGbANjUArX
58mwEcvorX/tZW9i3nqSSg34csGnq3PnHFbmAUcne7QmyjA7W2sVNqOUkazUhPzufEKKyz9qpReZ
hilw/aSek7jwgEp1Q7Qhxj+NTTDtOKbHqjavSwspjHB5KnHyCV/kSTKoa8cUUL+sFM9esEhk7ilN
c8wWJRASXxmWshid9GNwLYfq0cYuuIkhqZIPWj6pYq4ZxvWFPuFltCknjPF9sKqH0uToYv1v5s5r
OW5kS9dPhB1AwiRwW77IorfSDYKSmvAu4fH082XNntgtskOMmYsT50bRFFskCkhkrvWv33j2tZmh
pndyPHtSfEzoycIQAhUaN29dfXMl74en0Q1RsPSHgfxfj8S2majjlDxwliwvYTqyJSURylYJxV+/
pEexeL/SVBjrPLL2odm3x1Laa+ABQpvj96hrX5UaOtSc7jVRs8DAlo2mVL8IZY6qqL3XbW05BL/Q
LFykBDwearDB0GFIFdGSEQDvo7tIntCzTmew5DxJe0lIywRFm2BwJeOLGKdyr6HLIAeecuKDQ+0q
PTfbRAXdancf1W8Vl70+T+D8ACGkn50qkT46wt2kU3Vld8llqCHwSI/HzltQTHKMLNmyB4WRKG+b
VS+Ppd2d+lt3yF+Efha9x7g4ya1HsyzbTdMPbGzGkeqGTCgOoUnGwU5SLCdGByNZ1+xDOYht7VlP
sTPjzJT/ZcXeKXBmf6PMEYUEJwIZhXiQJ/MlEck9NB82CPTFTGwjeOVBehn4fCdUx46oBXyC/a1K
qI2WEA15ivZgiamk5xS7P9M+QX8Sa9pwih4G7XQd8fuSZu9Uc4xDEAIxI7lbNKxUgYB5MdQ1QxqH
aXmNajyvatbDuThC1E87gvFCzFG7SjTU4KvhxXFgiHHsIs/+EYTTcWiRz/Bsoa7/aLRGWL/gTRKM
q9FWNxKds0f44qrMvXuMmPb4ltwBA14LkW4R0V/1GafvGSLDHsKZ3G96kjr0XB36/evQTa9EMu2m
0s420vCul8Rau1i5u3pSC/PpWl/zGSiThOut+koMoCx4J6VWduPtld3Uu3TCDrKCVES0MQ6iA0Be
6zsrI564p9wTiAHZFgzjoR9Rfem7JEcSuzMbr+IIG5/R8B810muk7JdnXpslbgBj9FtXNsyimbQR
TrV3e46qEO00aoSwGy/Op7Mp6GTanqfrFdamihz08PxNMHGaxJyDfx4U/dPk0TMlgjfEbhJW6O+j
qV70RF7SkuydkGvFyoY+EBjX6bhbKOnB6AUtoevoxIkveRfnn/5xMAYBQZiW4HebH1moeC/JIUrn
bK+3gQ5hFvZr2A3pBr/rXhehizXulZjk9fkxnIew2DweYK5QfVrIqxPcmkFzPIs3ibAPN8CW15y9
fZ4n7wWuLGzB686gYT6D1mVA7bEE9Y/EyNa6Ue2laWw1BMKhdNunqN6L6dlIy20adpiX1W/OAI7b
65JFA6/zxYQOfkzq46CXId4hw3qmUc+d5XlQ/d0ZIBBd9BTG3r6s4/czViwtnBL64UVGNqGYPa58
ZX8EQ2+o9nhJNOEF+sBr3Xbk0g17hekZwuzp4NvyF67xN4UzMagm7RJnUZxF4GbeZcQbrP3U3Amm
Xr5bXsYeJ0OfMeMz6rfQPWcroHXQrwXwNtpy61gHVGKtyQF0hralw5iADD3egGyd5VB5A/N77//y
9JYYDyY5Q8Zj2VIjOlAaUbgzZsANHVUeOs1RADX7hst8KvuZWRAt/rwuhZ79flwaAQN+ISEGQDf/
MBtOcYsqIq5kH7YszEYAJVe2+erhJhXBUQ00/ldubG/kMtmMU/PeE0gb3ZwCaaxOjO33um5NNJfD
CvN91oB+pGFvrULOGCBvDWP8+ZqJkfp0zX4ALcwjE4rF93GMb/v4fSQi6/dcnAPXmHwZNN9bUSsA
epI1YixTV5mRqjWwaLwL0/KdiI0vyOnWP7zSqNECVOHoowSz399fabwtCDzMgp4M92lgqt+wb8w9
zMLJu1jEtB3N2drYy/CQ+35wC90AtgpMinA7t8Pz1It3s/aq9VAVz9gqBTurYQjZeObDFzfrM8uJ
qDjhSgfSFaKzj5dpl50Jqk2b79uPI83mtvdyXPpm897hUoJk2Vp59Ti1RLoGelicLoJo0jC/LAnk
Xc+TICE3/0IG9w+DemhQXBbT3DO77/dbV1Dk2l1p4GRF4oP8YTeOvc4Y8q3HvnhsnPraKO7/fBv+
8TdSPyCRhH/wicXnd7UgYdPFCMPCptSpLbnCxQBfV/HeoMwFtOu36PeTr16v3/V+Z8YJqVmoOPxA
WFCBNHvgb+yAplSRTRBot8/uw6kw2eE4B83Of8wnSMcy+XEeNBPsRypkCEhI71gtAOmj/xhTOKJt
0DsifUxRQYSvynFTNShiJ8Z7Up1awnVxQ/MokvBiDos754sHZf0DdUQTM1Fns9Chb3w4t8aqMJrQ
rPt9ZEbfsbHP99Y0HmE1d/szwGDUbBq1361FIi8HnMQu/vzcxGfmCCpEKYlPFn6gqZ6/38BeUFyE
JHTs/URed7p7BOA6jdnGmu07Pc0xiXCtQof9FzRi5ZjMaBpM5hc2APe68N1r3c8FmvjYi+zXXIhD
6JRYxycnJxhf8S1qdWjpjz9ftvf5uaPcEq7L+8Y+gBDx98u2/akmcyxqsSwbhCa8sLEzSsMI6zUd
4hk1GkelvlgNYTmduBhTMAmCqXeh4VGPc7QtQm191Hu44HGNRlwAmhnVK8Du+wgdIbF37Th8Lwqa
wVzReCsHugf4c6YSnDNZOwkcgfMi0lg3OV9HPaYRQfpuo3Wu7IdiiX/iBLyrCaUKrXFgnszoKlQU
IBrIzTUDdHAYLhnENDU+JgF6vNak3n0SOw9epgs9GFujXxzEPL0UY/XaMpjHBO5KkyjLgf4xKjGm
Az9tyuIoZLD3jOXRyiiD/3y/zxTK348xzQ92HdjCyKC8jyzdwBqmDoCy3uMQAh2yT8xVSm+oR5L4
6KE6tJcf0ppwY0c4I6jkiZ5lQlcG15HkH+g7NAThFv/wANo59VAUgsyfOx+Lav+M/IRN/VoiwF/1
suAktNDXD7qRF6KIMC1LtqooTiKXl7OnpcSVIufIMI96jEZY8jOeqvd5zoP680e3Pr8hRDWamAnY
KIxM1/xwgvdDx/mkBhiGnp7lKuoT89lpcDNHpIhxmXcN7qvjadRWwx+xpgdkEfVQUHvHRBXvf76e
z+eNDodkyQv43Caxjb+v/NirKy/yEJMSmHASI7dSsOys7ssy4PyTPjxzCbM2kHB4SRH8uLdCuwob
kSOgWeo7nwlEU8GQqvSGqWX4q2nkFVPuFr/DYGeaYGep6783Q/cmsXsi8YX7gB0eRNeR+kFxnX0w
r8MEBVDP9GisgYrAmNOsu4yZDHIDaxRaBVxGozYf8AxbYU13KvC904hfpTEyPVCD1XE6z87MkrQO
g14solnnZL4LLfvdD9Pp/7AAoDJCMXWl6bqUx7/f8bIbfAF1vN7jTEgjWUU/YMczAIHTpzfIoqUJ
PANtDcOPqU0fdJs34+az6pv4fS78L+TXn89a5HqkgFKj2s7nszYXfStry6r3KmfYVs32qYqaR1dA
HijlFeaD3Nz5q1/qfD6ppLQhZMC1tRFm+h/KMbuyOt/0RL2fSUve5CGUqZpgrPMTjqblh2v117Zk
cGjOCl/oQMNHzlMZjNtcqoewlz9tXzBm78fHFhYJu90UoAzm5dW21mm9PDdFue/D6tApDEdJoD9j
nu6y/FyG0xkwqiNoUlQS3/3F/Sk0m0jUWCkMxUvQTt+A4pla4CHtxsMXd/wfWMZ8eFdzelFnavHD
70tAuRO06Ik9YHShFRDy05t/ddSuKxNYAmJ31508zA4QDXvUoMAnDLXNDY6LX/A8Pyjvdb3DFbAE
GX6bHH8f3/6cio80TUEqnR6HnntBp2IAYvpiMwRdeGD9885Eu7StrtKiGHZ14GzxS70vTI4btIc8
F7Ytf+qf+sBY+V3HdWpoG5Xl3XnCeebC2OV3y7oe+w6INmf0ybSkCbqJaMJmveilHfb08V0Gvjh+
dyOYzjlcNMQYPyZoXXH019BBdGkwIjvT4RMI4LFHhWW73ascvCN6qcczQl9qIpaRb0Te3nQk+6zP
B243gtwn3Z3vPuQ5AKRjxj/zYXgpIpQes4lrSUaKEnZ4YGzDUDLywNQpBYmS6XNmOowvW46XAj9P
miam885wrC1OFqRJ9mqxInxpHeR8hPYQIrsf4jjBuPxgkkNUOiNaS72zafoQ+VVP8YJNMtgMbt+w
sto7e3w0iB9cZwON2MR5Y48g36U+efj2bVxmtws2AF/sQs7niocnbzuoZWD6mogdfl+Ctb8ksaLV
3dv+sZ1s/M8AXG1JRpsLWKhsgBaCMl+F63TsRuvzSD5NHNLDZrRrC2IyzjhG2xQpjDF4EyN1Pwie
Xw8vbcud8CT6mZ6eOez7TT/kJ81fXVKVXWBbfTvZPuMIdyR5pSit7Wyqp9YEY2Ly+8MJ6KvTMWEi
3y8PWW+tz7zSMuAHL+kMNix2ivg6WqOCkVTFWC60+qc/n4v/cE77HIc0YUhATFwpPpzTKnLssWO6
tC8lsFdPnvDGbv1on9YhCosArJzI8UjhktWi+LubYCU6lrNz/FBuLF6NZggPf74krZ/60PwjpZWu
jS4FjYr1UZATMI4PQGurvYlp5Ib6/xhmGqww7Z0zQjBxI4NEu+7CiJsfWHLjGO/2iAmzlNG1A08g
qK0RxuSLtZxk07gki/CUORXIGDFIvdI0mMmAg9DDdDRj+7qNMuCkMoDfhfSkcEOMFKpgT/kCfxmU
2ExVB3sDe32pXlMC35LKXOvuJ4mG164CJYZU47VweTz/0I8xhLJ8ujrP5sZFiS1N1XHxBkat2oB8
zM372YW+CtcaNErhMYaJ48osmM2pCeLOjKRr7fUMfYn92BiWT9NADCqu0xSsjdqm+ANhXhZelFkU
MYeZWZRkvmtbYNuGKWgy2AoSdMTkESMBXTCgNBI9HvYm6sOAsM/SR4pS1M7JHJx9Oy5ftGf2Pz1A
Olo8/AOscVxP14Z/ay+HhjlCOhICWmcwMQaWueacgGP5G9sCT039CGfEXDYrM4yJNMVAqma4zia1
JFSuHtoXJSrUFxKGaH97ZjItjK7Xce5yt6aYNB1OkQWtbwYFBHcPDrWqKaDu5t1L/hTN1JGl52AA
6mdf1PSfywgcjShr2WZN4J6PwEXf0VsWZVTtDd/ZWyEVnd6cF+J39Ml6Ls1z6EV/fiU+9ZukEUta
NsASh4qa0+z3OxpbbTirDKDWDGtGj7i1eQFg7bg4vxKdGqs5QYXv/yjSBNySWhsAB2L2KDYN6mpe
azoOjeM2ofwuMoxmOLZ82b6evxHU0x3M2H09WXcM37/agz916+eLd9mG2V+0vkfv0X9bDt7sp6kB
d3CvgvFBRt5F1pzcsWVFUswWY3Rp94jAe4LImNX8+cZ93P751Xp7Q19kW/TqnyqQrHZbWG0ZFQiN
la79Z4Pa32FIsgbp+bLrOe9Nf6/+MWHEIYOMeS2rIyH+w9KP1VB5i0pijTiGW+ziaTwxo1/P1QBj
0lESQT/0hgKKQg00Z5qjeQJoR6GD5UBSRkxCMx/XYAWRuDom7hgSQEMMbjQLTdaluYsT2Gf4j1t7
e5bMFpFJY8qCqNlNf7ZZMGwar4MqIBhNCaslYSzeoCSEzONBRapkynA0zWECLcNjR6rU6Fnf2ywy
Lq1DaadM+LsK9X5f/EgWQiJyF1kkasVVMihPk3DuFBJnfYB/q+qR4N7gtV/G+FDYrzPzjt1gca2m
g3u1jJz6MOAZusqK7qUTGKxKCJ5rekIFOQKSUORC/oJGs23n4WkKx13tZuRzuJBHpvZnJH/MZvPN
BG7eDvZCrzzCtkWPPgeCe4dCzpf2XgqbkR8N12quMKX2oCoDjF54jZEys2uvRDq7DKTyO0JTs10Z
3xWemGG3hKe89H14Kf0PosdeyOZ5BXGHHMbWGZivJvMQACRyz5POPY1WyWgiuGqX+AUPsCMp6Sls
p6Fc147Kt2z43doRoGSuWPUxnj0ogEnisVNwNY/0v8E8JnXIVm6Ue2hMRES0weui58XYke2LvI03
ANczxlPbrolvu4E2CXcOcrAW60C4lNrjzJ9uGb9DRjJp4qkgSkjJuFQ5GIuMBg7raViLFVZHFfep
LS6D6cGowwjmyEPdkV8WJ2LjxZhRJ+GFD9oBd0dgQdd01sZozHmL4P4oCqfiPwgGhdOWbr54ET+e
CRKjFwuhF64vLupDX++rf9sESLGCQZ0H/s5augh3KYGjuQZFKE3vWFt0qS3Zk5yG2k0W4H+OCUXo
dp63tv3IIH47/4Uq585eZmfrMQvmUyQIXTLcVlXy1z3uBu2laPpkI9ObtCdzpMqz1WKgdEjy+Kcx
pvk6d8sfPjSeFeWFx5FD9YaF1VoUMdQZwn+hClnrubM3TqnK3ZIRmz6ZxmVAoNfW5KJ9i3jkgRu0
cgLVbJuQHxXUI9npVUeCnnhMO+/JSobX0un4Nt3gxtyPCcn0ORV64I73IV3x1qw4h72ouPrzHf4I
uCCeZINjd0VIyCFhfth5wq5GJtZk/i5Wy14B5tHcf1FNfxpxnH+HlD5YiglT7aMJCxGrkHy9yN+N
7Xgq+KiramDCOkMXWeWuvLd97y9XqE0dGN/teYZPbkDu+/Pn/NRVchEchA4VPcAC+/qH4yQyfC/F
gk7uggiHsHiuIPIRz4KmGBeqefIOBUxj12jefJs8PIF8bI8aBN9Rk4q2y77Sa4uPLT5Mdd3cCvp4
BlVA0r+v7Lkp8iEtKrnrvdogM+2JXxuuVGdg/wH5iIaOJGGIj66f0xl5gMDzALu1ww7Uv2+tirqx
LEA4CUFaC7lsi4xgc6/1twwip92fb573jxfLsFUAgaAtP9fef3sNM2NRUijyIjx0pqvaKF6GuWkP
o2FsBA3JSoZZCpvQpMxCbX1pVZa56suSNE0zILVoTm+QY/Dq3k2Jcq/nEIfLOo+NvT168B378KGZ
iaUfwtQhy2h+sKW3JY1n2aQ51GBlwbXDq6Dp1NEaGriRWuw77lICj9ajXA7InGwSeqJvvcVODqsG
v/Om2vZTvwdtbu5663ZkWREoyDkZx/kBFXZEeqfpryGMrSztCs0SvagIN7oVC7aoNcBWz8D/osg9
ZzOVVrI304F+uSLGKiktKAB0sX++yf6nV5F+0/E8z7bxMcIv7UNPNSed5xA+TmhSLNJD2Rk382hg
ZOqiVzLrCI266AET6rc8RP59vj+ywgOYWuUqLi0fFhk23zJQ7y0B1egxlnBN2M9zGDPyzvXNWhJn
oVKYnuJsuM/yoNtjeBNEsb+RVUrOyNSy/xfvTk1jNC3ivVjsNzUF5cbAE4VTtz4IPMHXAjGA3V1m
orC38EvMtZqpYSWsjGXR6rx8OLlm9dMvWne/EACEDYPqkq2foYgxXA1g19E31F3DKve6hWC7So8t
uvu+OjadWPCiEQtuUN4dNCj0er65dSr1OPd5e7C1qU8L+XltDj87iDcbXy+9yQ0em5HSSS7ht3mp
n90E6X6iFEyTtN4suJCv2iFeSYrwk3KMGTVHhb8PrreJg/DfT4wvTi730yvD02SqK8ByGVTaH8Ej
khDDZEm6YNeX+TUoykXaGwrIZMCIcXwoCgfWbolzb0iPlTWs/gQbg7XouD1dFpnrgrW/yvwcZ00d
qT1xrJSFZgEFIC+wu6GKu+2vYXZ5ttVVZmEJXEnC6qzlKOn7lmF6NZdgucwi3zpMor5hByaW3mYF
kCvhXtv55TBF444l+T4THwjGZTLMQ1VYGoOz6r2bEGX/rhNcmpc8QUombz4MkbrnxDkkNozgmc/w
53fgc9GvMRdLm7Pp7fFT0T9PSQx/h7s25KhaocrmpmTyPU/dNkGNBoBurSzz1YIxt5mN8CsGgfUJ
h5eOSbHiu3rchR3tR3E3FJFCmH3Hthz190GQHe0kvrHTZDxkXWFuM1VgNBxGpM8tpbWuJT5ugxH+
jDOyinvZ6aB3ArSiiVbf14tOIj80ikMzldirKMx/Jc38NDQ0gP4YIvYbXpjVnMbIuwoXt91ZSQ8J
4AIz6ZuhzqBHnzfGtHvN0vh2mos3JhLE8sEsg6TWnFTKYRWpJFvrWRgd4Pvkje6uQy++FsObS/iL
L2S9hXTNGhLQSNLJe55qi6oYv3XASsra7tjbnMfUVQjnIawL7NGgV5LzlUU2+WA1Z2U62+pUT7cZ
oW23vubNdEa4wdgDii7aGWZByJjz8ZVUe4wGPPc6cyzcBgaMFvICS2yy6RSRc/iN5zdWCp1LCu+u
88v24AfBsZ7JsfIUmgbHQ8KQJcNb3sXWwVLmTTxm4lJjmhgppDub1CI4peKy1Z8cnhAfACE7UHc2
bNlwVjIJfwp2O953fXILF7GVkBYcFvuCaM9gpwqZgggRkTDasAcpd4maiI8EKuG/QdyhSwQc3muE
fqb4o+2pCuU2iqdd4PjzTpXm98ZJmP31piLcwcXJSTkU8kZZw7Hk74Y+XrZTSOWWh/soCP9qBwrR
xmOPQ+1yNQUSch8CkZOnwMoaPIBxIGsRLhOlsBcTNO9uzDg5ffHVXPEjBsHS5pUCWtbeBbrs+L3i
aD0vz0gSwZGPqeia4I9oF92xkoHxckprp9pIl3boz2+0/6mXdiwmFRQ4tutT75zrsr+VDimWTx6T
LRfX5bg4zGP3nAV8bhHEBO9NG7OWPdYwUDqKJFNkzLZ44TmcNsiB83Kut6nWnhj+dFVMC/w/Bfut
alEQGIFxNy9NfBlh37GqVIVpnmtpe4C9qgDT0jhkMFqPFep9DABGHyuihOexWfpqV1m52kVE6HIU
IY2OYecgKSx/WocGB73J36UmLbFHXCMuR2ybdjXdwrEjNXly49WoPUTiVJJmg/L0vGPvfTMF9ivU
2zTH1hrDr4dxsF9rW7yr4jgHEt5t8gvIlDQiDDTcqff3IRIgYEpcxOPc3o5RIimVHHdbNv4tck8W
NuDONsT6WRGyMAa5gwIgRzxe41i2GOWtGSgL7VxPLwvwvx+t6kAkTEEgHHummRByjHbptnGBzRKD
ALc/P9lPTkwU0xYDKuw7LTBX9yPgysy8UMaCV6WTOetgVpQqTDB35UDxJNLosY2Wv5bGOy7zUhDh
1EEcbq0LB8/DP1+IONtS/AafAG65rGkL4BBGYvChtvfRmDUiwmK9hx2+TeYAcl1Q1tsxy/xVuBBu
nIFerA3NM019nNN6nxfRSbY91JlBWZdpULU71bI69AG0sag4q4LnKMcyXV+17oSFMeAkYDJPPu3C
F3Ng9zErR+EIXT/4rso3dVPw4Gvnqi163DejdAdmwZak2lXqkwqB4cBxIVwGqyH+mRp3XsR9wQz0
bdZLBi//CnIM2Q2CjVX58a4PCPTRu2jqdQy5BLLRsLgPOtKtZNrsYg43XgwItr7ZghT7V35f29tJ
HQl2yP34pwCZofAqHpy5eu5LCmeBWmtroK5fj3b/2kO0vczuGNXg1tVPxNdTZbWa+1oZjCcC41Eq
MrvCoV7jGczu2MfYfeKrQxnFRLIYPYYwdvVgFDn2YaTXFnK4nCaGiVIZD+4IsJoVHroOx2JkhmFD
jU/QgkZyKJkyD7+KoKvx9MjNy5I4gXUQYh8BQxn5HAmo+sUEwUbEsW59FJ7JSmyDSRxzK/JXKkFW
DAa+lpgf7hKt6y4EzVDrowpecMXMBs6FRnjhBryMCslQqUUVEym4UY7AXiSpN3KOI5IRb4lnmneR
0dwlZKnuTFsdsGSR0FCouvrCMFbSjHYWWoZNrXxomEyjJH5e6A1s1KkppPO8MnYyuyzmYtzFhYcD
hrJfh+JBZtROrZVCr+cVp66yOWXa9jAr/tUQ2r8Wxr9I2pgjJFh3rfwfwzavQcEaz2XY0E0EdHhe
sAu1Z09UDxde0h07Fd3Rv9ywnePs7MUHF+lW4IVqY8XtnWpkt7GiwluHsD1RkvzoOhiiPUL31iNs
GKtrc02jdxIasYjkchkXFtElcLvWGPzDc7AueNhQ8/WdP283TeVSv6uuWQ/GAnW76tt1M7TvThDx
qHQWUodfOHhIwqs3kmvolGKLmIFAk5yQjmnOb6MIT1iRBO94BD2bXn3VRZw20ZAvGyExgB1ZTmYj
5l06o19scmNDQc4Wjkyn94Z8E5D9tgozqe3EzJszGFYTLU6+pq6b6YHmaPQIGOWCzlvL/zM76P8P
rQ8tE2NxwIe/7bHaX/HfvonXbwW+iVd/RfEbRvBvf3c6/M8//LfVocCb0GT+5WJVbtOX8iP/2+rQ
D/6F4y6dLO5F8t/f+R9zZ+9fGPBQ20N08WjjAyar/+Pu7P5LTxJBvyE2YlBH6f2/sDrEVpFy5u+H
ApZJ2qkYL0afqkc6H6DDPow73yVnj+YneFR5Qva2M1g73DO6x6kx8KjDXmbddM17PfTZJTqd6Hau
rYPySAHGfeZGDGZxpPNccKGoeL16w91FkLOo7Lt4Z+totD7DIWYZ7O+KKcb+zNBwzFPCCXQq2vmx
X3KSI4EE2USz9DpBprHjVk7rKRm/GQqlC+IWeWGkrocRC6ltmc5va3SSmyTSrSDajVowunfOaW86
983jANM5cKVOhKt0NlyvU+JQRaGcIjhO6QQ5imJSlEH7LmlSvBd0D0DzJM7FOnuuIoQu0Gl0sm1n
nJtJkcW281ADAhsrw3/rLXu6oUtzby0/8m5hgegc2Pg5L1R7mdCG7jv0BVfmcrN4F7bOx6ugBmAC
QmYeuxAjZx2rB1qi9nDlgYb0l43O24t18p6hM/g6wvhIoY5uLaqX+7Q6ZDqvz+8n54geLbh1Yvtn
gvpEZ/tVqE3Xs0veHz49e2x+0o2pswB96BWrYvRxGiIn0NGBgT0iZt+E0A28Xhj+dUoOMvFgTO0X
2/kBQ/mHGy6/ZnW1OBmAUVuvyiB7MeLAWjv+9JqWiKl0gqEkyjCZmRlIW+1m0Vw3tYqObRrQkE/i
YOkkxKb078eFEc2SvQTdfUhgYkpwohyYJM9EKeYQ2dDQJt0qn2JnBzCCJV7bPsc5GYwE08c6k9HV
6YyLzmnkf3pKdHJjpTMc3a7Hp6qlQ3e8NVaD6RbuAEpND6OeMKWmsSMXl8I6dmHu5fOGwh+IiKW0
C9v7V5VO8jmLlxcYhkipCJnsJZWAG/fd1iCAUhJEORJI2ehkylmNL0Y5gYN65hF8/QlmXUOU5WyT
zjDrdEs5k3PZBtZTWhvlMbQzj+mgidVv3Z26VPuvOiXYGrZHkcdI2cBExeJAHnFIu6hKHNISsExi
NpYjJtsZ3VqPT+2YbgZSOU1kzWpwr1vFctOxnWmGhGJ8EwKTlIBcT0M2LZBHYmMkhfRa6gxQIh/5
A7rBVZZWu04nz06omorinjEaSrHOOggGWRdoxf/9x3++bC2c7RKqGupuLDDO6aRRw7ilbogsFTq8
VIzWcxcTZ8rwlNPofYkN5xtBH+bBQbWzNZs7gc75jkTLFJWNb9+MU2rsktYUkDhyshD78GRzoN5F
vv1m6YRVXupdnpC5Guj0Vacmh3XRiayxzmZdKg9fLrgIG5V75lOmmEolsvuOyZx9jTQg3da9MWm2
O0Hzi2zfJrM4TUV3G1dh8dDaHkVgzTgwruP82nLwB0J1nWZ99yK1p9lkB5yaOm3W0bmzKlff88qS
343G+RmEQt307bxG0NbepzljQgzvrAt4/gJIjVTbRvnoPIPmAY/0n6lOvnWJwIW3Cl12scnGDXVK
bqvzclGu7wT1dd2TpIsMb7iI+rm5KF4Zf8AwJcDWvRgxU91OdfpXY43uZUX826yQMJ2/ckMd2lvh
GuAUobelT25OvQ73TYu915D4W+vs31ynAGMp/a0nFjii3sUMizmWpzODO50ePJnurwqJdkGRTx8e
N2QMh4lzMUEPLHEDVM7F+ev//HH+uzGFTDFXMjrMQSdvW1L6VjR8WG5GOkW5lRF+qs7CRmTKTeIP
myTom+tFhyMvbYHzaBqBoqBFvGr6ilUs2q2dBz9FA5zbl8FTn0xsWZIRS2SJx9Aj2LuSCEzKqd2a
M40x8D6a7HLuL1EqpGsrsbYd9eQaY4OeEGZIDgEo974ZWYJBTKdskUq1qGb4ZsFKtueifmvsatxO
Mo0vYhFOj33g3YazYx6dAVf1UFUnLE2bJ96P4lhMxa+hU3t78fNL4l7G4wTcUJbzdFKRMZ7kc1Gp
uzYe0FAF/V/GXEiISahtQ18aGxW40yED730ZhuxNGaj9rH5m6lZfWQbqfydHMUPobLUtvgmZiKew
S+yLuANvyOXD3I0FYZn2U8twDOtvduIMJwbbKxJQ4MnbTTk9UqW9OmWxN5S5EVVhHRsBadsPWqyQ
Som+2LfyrWWajDBLLN0cZzc7PVIQjMlnuKKi4dAt674iu6yC8xJWPjya0zxY8y5LJ4PdP2Ss3Zu0
NhPz1wXvymxptmUkwdk9H7WqZwwHAiriTWwgtWs54fc2G2Zmpu2Gspe2NyixZ8Ep64ql9mpI2dzI
ZbTuE8rapoO717Krb43dxHlxY3pe+d9/zCPG9ksrH4rSfUhrb7pqq3G6mmFjb2clO/BenmiMZHIH
/8pYw3mwdgOWD9KecCfrmu427GOk6RhalOF8wuKdyWg8DqfQrwi5TRi5DIYMr3loV6QZzNiLk0PN
eAvePdv1PDfvQ9dsctrajWkHRItXJP+Nnkl4U5u+GkilcN7j9CPqc0jiZBd0DZJQbJYG5d+MFYb0
NoFyU37poxvCasTVpVX9lvbuY9Y2qM+XyiJjoP3eldGmmya17cK63w1ueQtps942BKOunBFB1oRo
rpxnqI43sjWf4wqOmEp7crrsgEwaoc0HSZfu6gBVfOm1W9LFPRzcDfIHsDxeT56q9oRT3aZZ1u3j
lM0kDUPArQzTKJuEs4sgZkDfNDtvak6Qp+8CPB3nhLupYNWTC2qRIjhHWzxFV+WEmSx2ximUlp1N
wtLKMkgnD0JnTVBoexUqo72ayXsak8TaR3rQmxBWjtoxJTxVztbVPORvRhC02Iowa7DCAZ/EOryq
23y7qMU75pBadlZe/OWYy1vRWx5Ytt2uYTjhZdLIdreERszFd9Zxhht56aRMdTgr1265mLeGj8za
rScyBoboojN9Fr6KOKCxeikyRiKpRasOBFoUWIoYpltcDm310g7kLpFhXayq2FAX5aBHc/717MbL
runqTR4vcAvkSBmIvqy0nSt4Xtj5CwuTluU7/kQjUSUZ+QVqwhW54rHXw7werfHUL7qZtuK7jmHd
2srQAksCqKAHkTZbbzGntbaiiY+Tj5UVoYWbNOan5uNMToSOEaib5Agdtt5MBZM/P42ebbtZi6mk
ZOmamypGIx5X8kW5SX839VsjUM9ibK896B44bIywLYw8Ia442Nmtl1zy+n2rsVvbjk1EaGBsXBi5
SxdcN//F3pnsSK5dWfaL+IqXPSc1sI40Wuu9R0wId48I9uRl33x9LYYiMyUlkIAmiUogB3LoPclb
o5H37LP32kz/CycVWH1Hgr1YnxTE4QWe2oUokg/2pvOdiFK8qoLDA1vlRWmpXZGYa30ltre1bvmU
D0kvS5N2C6/Q5a69XwZ13K7tAzVIqMCscechZNO6lBs/YyXrj2q/pPd6mUkHF2jX7jcrH25jPlB2
pk1wQ04kdu6zOvtptsi9cIZX2Zc9UtPwxBF33AutVTH8Qc4paaRoRRzvjVZ8h3C25lX1fCuqnEYz
h8O/rmCVWwaW2uUgNrbiuaoani2UiW6yA+wG9q2NgZ5atFzIpcj9vlygJCTWnk3MxmryTT8yDsjq
fcAdEVDBBcOr+VbHbJsAN+1xYRhncA+vjanunYYXhiPOa2ykTSDSfV6l81OiWe9gmbpd3fJS//cO
4n9fQfB/vZ/VOue2v5sIvqo/zQR/6yL493/8/6Oo4G9D93/dVLCNKSVIaGSK//O4vn7mny4m6y90
K23dABCvMKzVSvOni8n6y6ZwUSVKvab7bEbyP9O6rv5FUwIeX5NJek2HsrJuq35taeJ/shybAd9i
Uy0sdp3/yrSu/9OWwMDVgkNqNYisYzsJ1H/cTfSxZRdqkTLgWTiSBqKDgISgC7DAts2NiHH+o4T5
o5qJwOEueVFVBzBZbo/3TlE/m0LrDsOkpaeYe3ws5BUwWI+lnsOtBkeDNWaOja3NMF+LJH4gfKIz
jsEhwYBv7iR8NDnTWD1N9QFmHPBRczgMhYx2YT1VN53BjbX9C9Nv75WZ+NPI/N8mM/2PvbotYWDa
Xr0v/+fftJ7/JEYF8UeTrZf4P1zd//GZf7u8HZviDQf7JHYxsi3Ouq34o0bp9IlxTa3R5n+4ujXz
L82xCbNi9uTCc/iMPxe3Jv5aIdhc92saDSXL+Fcubs3QeQv9vRaFNqbjjV114/VnZD76x8tbLSCu
MCotHgLMUNHo7RBqeNPd5eakSQ8sCMzR2r3aVIb5C5eyH7WK/Jky4q5lYdLh6cwZKPSsWYwvFWvm
hXqpQJBx3OEno52nM2bCjLg0ZWmWVyeOvne4QgSBgJOdfswlkLiiL2DvGfryYBIRGCaE106W9fey
fsaXon9AiMn3zlKYXmLkj9izf7ElZuuacVpuSvOouu2W2XOA9mljEs1cuR2N8Zwo/QfoW/SHnmSJ
FK7Nl237rYGLY6e8s2t8Hxo6r0Ol4pjHiZ4705a8Cnghqr67XCkuIPBgh0WMd4Ud/wDnfKgjpihq
SUCH6fuwLI29BgV1K+NviqLRFwH2/8K2mGVa5P6I6bF1p4SdefLu1GoFQKQIeOoRMSZ5ajjvugZu
IAS3i6i8teVIujhbaB6WMK6qgWfqNCTXgvDcCNJ2v+Cafs/71mP1gnLficZngvpOLs38NFPtMslz
hGn1iZF9uSysTVqHJ7FVqc2JpGig6Xl6i/N8uMYDnds6y8W8ujnhaDxo6qRdcks5TpNjUArBv6rq
OJjshQmkMayb3rNirph2DrpZU1JvGcUhVvTwIceJs02mfHzLcxaQMovi41DP0aGpBsR59LKXLBqj
/Wy7y0Ft+peZ++B5Xgy8qkoS4I1SAzojborRmy/VsELHrWf2XWcjVadzlQL3cer0iUWdEjC1kyGN
OQobTf1hu5zJxoj1U+r+0ICL1GZYMO7F0anu3O6pzUAYYsqYC6CyRhJygmwSGBW9YuEfDX1luraM
f1dzcl8XYSaX2CoMPK0DGMemRptVnSdSZl4jip3Rj+kJo4G1Ms2HXatVxv33B2MmoEg4kurIzsmu
ZbwUe0XLvs0To1HV2CyHZ+s1EyN6lq52p4l4XAfeLchGe1XMhg+Z25Xf2CiotZ0+hKU9vbKYeMkb
+wLjYD4nWbncs2IO0BaPcyTV710PyFidzJvaSRgC+rB4HYIip9M09itwEZ6ClUbvtHrfm7q1S0OO
aBNQu7TflrbSHxVFx59t7oXlegg35xbtCXxd3uysQT2MKejCpPNGPSrg34h73hslxRQKRX5Zze53
DuuNPVFYityFVNQZKBqCkbTIlnej10/2IEquM0wlloU9nbedwU/rqS0O3bLTfC4RcU5H0QVxlp0b
tcqOTGpxoBazcaKT64BIwmik4d7N+7747oJQzQSNYgVnvMw0/LqkqStt5/mhA/aAT0K+qMPgwWCg
hcCJuxdCxZ6rR9PB1ErURHWRZxVJa0sQuSdZxiG+00ACT116c4zijCogn3VhPCKuFUeBNLEp8JHk
Wdc+qXFYMnG4cA0L4Bw61vsksTnZWuEJKmlDQ6LCOmpm5G/aM0Ky67kGvBJmoKdFF69AkrZmFioH
el474tAzHnFMggHO7uGUUHhEqEFUHoD/Vzml46UEjthSw0UkDbpb5CHUqnTBqOqxI077hKa6Xmnq
KR7XPjAj+TGvowIUM1wdRXJU6rYJrEo7q+ztfCM13UAn9xUOgxJQkBPzOs4j+8aYlhxr2A8O1+Ng
LfRhqBi6nVoaV3aNxg4+Nv7hEO90gYvAi0SVvLjjfBRQ+/QJJGWecCe1w7alpte2+FuVe7PLwstS
a/pBr+Zyq4GvpDK3F8Ldd5zTtiyBtyAjlSuxhauLe8JXwvCqKL1xHUJ3bxoqHmc8KGF1bofB8oQs
rktY/BJ186U0Cv2I2ldSU5OWt/cmzvdaWZ34K3zImueAoyq/lm7JN9YIbw4W65yr5KOk9aMpxo+l
QbFNOuU5zmgb6ZTGG9uUQJopnybYeWZX5htJfU2os4wnuvdlQCjdcbt5Vnv5xPcks/pdjo0O4Jo2
Ys1PghRHJj24G8Rv0QCsRSmL3MSDRfkIqWHazQxO27mJnvV0MW9dDaVrGXV+OKbEKjMDqWRwuyzl
pegTIgaUZ0SNcRcTGSoxwSoM1fgOyA1S6JoBCJNjn99npPXMveCVcS76Ae9rup0tXLjlrMO5w8fD
va0OYvJdgZ1WPMuNSmz02taKjQUJOzDLZ2SwInD15r4GKnzSSl4FjnlMw/G7bTT7qavn97QQxYa1
FbOrkam+CpA9o+IgbZ/SLBJn3UX8SJVWnpcW/QnXsrozTeIvGGQHP0QPhsN2yJIaMiomoodlVl9r
UjGTdLtnUTNn9xpBbxqWbn2i2KfKRGsvldm3GdcGNi21w49NQtzexjqK9Jwnz1kf+uAG1uyD87OS
9PaQxC5Wsqi1L+Ke1slGcSnVMd5MsYhLzzgPXSV2L256bvWmvhdL9WIYirmdIMKyDiK6xeadDpMC
/mzpxA9hx/aigBK7VyPaZVzhnOvXwbKCpqijlW6A+8d0C1C4jtw4ocYvGVZEkBf+wBXNUgY3xSG9
93nuV/WyxRPINj5Kn1VyHjuCDhVgmn0fE2XCsFJwI3F5H8SXOe98SHrKpjXt5y4jdlGbvxNRAlz6
xm0Kv9PYM4eueRAAdzcsKXWG6JSqP9ekUEF9YS6vwP2tbuHM3drxyop3xq1uZyp2EVb+YTJsuw42
QZNLZV8JKIzLLR+B6Y5Wfh54qGX9Z7p2T/ymDbMemnbKzU07uis0K9sbej17HGO6jbTU58gc3t2w
fee0AAI1EyDNE7qgBf/v3zjJtczABFlUZmQMS5McdjaweKJaKwutZ7NS/cnmJKXtmyF7XCNcLf8Z
4d7vSpDG3Zx/Ss5CU4PpucIV3cXpO445f6DBjR6J7ElIy7fYl27TjlIJiAK0VCKdug6pkyltvUbF
Ujdk5CwUuucVMWA8UfMvkFxPnIE/55Ab+0TPpY3WMmfFfh4WIsSujhNHw4kIvY2WtoiGAxo96ebg
3FiTmZ26s1tgVi7sMmMHy38R1Q/FIvvriPKHqa5ulD6KAyEsjogtGUt30+NZ9dfsM4XX76YE/t7Y
+iUL54DN30ntcE3kVzvEMJjJoFxRERPkfW3VPjE4jiru3xJA8e9aBstN900/QfbMcqpQCHp1cbTX
k5RnL7ywlTDaNVDgrfnNIc8UT4s3LGfWhFtbe51wY+w6mHRIMA139fizoleJVTDHXlD3k9biNgPB
zTnTtgmmVlOzsbErrRT+ZQr3a72DXAujFhjTDPD7qFKOZDYAO6wUEzPkc4AirT5nGGLTvukAly9+
04HCiJNvMczJ3y0IBmlOLbSOmKcRSKHK2Rhnf/96OvYLdkEkAPUIHJqa/kR+hshj97j44dqtjRfh
1Gn7stCO4xIF9lT+qhz9xRpjzhSwSos63mbXFZE3vdbx8j3TXGpCFqp9zOvKioibAll7s9JqklR7
sAeFL7hG3Ylm9g56WP2OJQimhYL4ZM1YR/nNjN6+2itMXlCuAkVm7WRTFZ6i7YjfW38ogeGuaMFm
mD8q5wDEtnQ/bQqFzN70pAVDk16QNaQX5ekn3bgYkTTzij58LdLweeWYrNBTiYtdKW6uVJ4TqP6E
MQ8rILKnyKY37MeE1xGqDO+pe+YELZ+Et/th/U3XBpk1rx9CGMktdsm989NWW8SCjog7qHJr5jG5
fn/XKsGbgaBtK+coORZzjiVZNQyw/igKNKQNWQPCjQCvv9I1YgKZefKuVcS/6XlZg5SlUPa4/h4q
2n7VvLuvv97K1uty5/gbjLNCOErXfYao+9nH8UOcjY+qUV017xpBRdkxTwVTRnohPZZSJDt+QHLj
0QgfozLl91ZzCL6xaZtmCpFKIn9h+6aBPN80I7cS2go3VLzwpCyWaGtN8rFlLKgHFXXXaD6n2o3X
xoLoSO/MoAmWuBO0pyGKyew0n3B6IIaRcqbruqGv175nktSdDZ5m11QArBP1+zAl5ynLMBNpEMVK
UAOj7d6XSfWtiS2IW7b7dFpqz82SL2yxRuBoY2CqqY9/kGkjf2Nx3u9KOim8sLB5JDSTuOQu+jnp
SRLE4oIZ+qr3er+NwXAygVHf44zsO8h9w5YsZIwFsaFvVpb9qYJj4AEPBVO7AOge+jlo9JiKGJCX
hyHtyp0xpDQjFQrFxll/wGfYnWWy3EU3hVCcspp0ZjTdU3I88zwTmR6G+qQgX226pci+MSiPVvuF
OGvdMO5lGzFDpLWmJsbgrizbqM/qAAgL0KT6idvtOy5A+ZDIIOVPzjvUhRRYzfYpZjrq1FINHMYH
pSfviT+UX54kJR7PmGajTLpH7ATf9FQZzlLDwNYR8d4JKPpl5tT3sa18Umf5NzIkQW4L5W7KxMNb
Ee+s2X6dZSKOFsFPJ6rGc8VBVx2bZOPyIp2meBjOoxyOFJSGR2eusktcHOxiNK9OxwPZGoTwFEmO
cxLUZlEqF+8xxlChxI5oAz5mPPJwupaJyAIAtzCJiHjPVc6CM8VkUXnOWHgduQa6w+rhglhCm21B
qijBr340tDWXSlYbX8yRkhUuaQ0P2zS9mmZjAy9B6uYtuZ8Sq/JHVgu3PnJeo1Q0+xkmeSD75M11
1u8fmvOL24+ffdc8ZaLuH5GGvgq4O2elbardTMoRHEAUBjYo6l22GJDPHVl7Tk9deTU2xkV362Ma
j3T75plg4TjSQtRiWCbyph8Tq0t8cEGKL0U1b4XVHp2kSp7KhJ4AOx3TazucLaCsj6HKZZ1IslNK
xlK4cHeKGVNUgkPZFa65h9rYB5wcMo+azWLx6xTfR9sq/UMlm52x4NnG3Ddf9aaHH5qpp2T9oBTl
T5ZXjBxtWnlNK4Gvd2Le9ZXC9THZyTMSVLpPRX1oKHQbXVbmJDpyv83KSzPDiG3wDOLVozxZ1ZZz
yF5gqVVxUHpHvORDgkdEt/A3U3dYS6imxGqZYCXLXEvpHtQizn+nbSinNraVMdvY6TmGyM7dafiX
KyJ5LI1I1mOI52lIQXkea4ci7150ESlbvu9FmGtT+zyQAmtm5+x2GS+BULMj/oiflT4739f/0hbg
xY0cGYbj1FPa4K4Ia/UjyZWXXB2NnYdda7lxQLkoU4mbhB4ur3Rj9TqqiENTbL9zA6R5SzhUKU3K
qRgWiwV+kx9qfXjo5xD5zYyflNK1aTrMflCNcxNyRyoHEyPK094J650agdgAXWztWKG7myqNIS/o
B404EvMBNceKWHgOqNU+qwWG3Zk7pwH25qQCIo4s4ji1UoBKJ109k4qoyuS5chQEbnrga1REnA6K
OEVk/qZmBl2uG9W2xqbs03F3x9JTO6wFqwEwC6IRPfHp9ErCezmQmEA5yeSy79IOIERdf6OohaJL
kgoh+vchQryiAUPO2xZY8Ham+woUG1T2shmDnNHmEr/RPKd7kVbi5VSLzTjiHrVVLwyzcN9TbcFQ
urpdrTd3MBbmsWwDEKWhJnyYd/E0kBTTFgJq6dx4QzeiPOFDKYsi8fHocrQPZwrJ+phbyajezNW7
TeUrGYpuAifoRHWOoJA7/iIpc+31PPEqY3Cvvz9Yo6AKJWycPacbNoXt2BIE02lCUFcTV+yOAFpb
2lLrnPEDw3Y2nywWnb5k6N62AP1dtc18q68vZL0raOgxilCKO7uLMV9Z0RWSlnW24GaloTOwLmu+
T6PhF6LFK1E7G2UOOfdGLMfTZ7J1X2JJot2Sgz3nVrqnotz0nFbQW8hW28f7/WIMY7STOKAKRa3u
rW1/QK9asNeiqNqDuospmDglPJX8JV++FKVxeSgNvKd4Q57ApbCk7ubXprPkdzGTqORi6E8Oafvn
hpnOFTzwR6qScEMsO+HyvrY6gplStFiS4FLuLXTP3YjbiUNd/klKh2NP5r4beZgdEmdugtSWvGr1
j9Zps+dczV41YXtDO1UPb0kmB2Z/6u4L9oyIz+Z8DClQ0MeMy27tgUlMqiZGCDybQWDYm4TxTGkW
PnUaVo/QmwJ7pksk7p+pLPhwOtfwO3OxtuSMb/R4DSf26iKws/xC4irFlYL7hxyxe7eN6kEMDWbi
tnqucwS65m0ZxsYf0yXxukVyz52X8MmqO6oG26QM6rZgDplRn5yB7lu4XRuzxmuwbgB8a1F2Jbnx
fasRnnJJZT/ayhNLzB4NvcRXZTeXJGTlU07YRrDCk+zqYnkwk6CeYz8z+ROMZXsWSrpwwqvHfdsM
HuJh4Znz6sqXgz+javLHvs9oT26UPNRNYuNLNjVklvYM7x0Je27Pc2PYIA0CzDqPsF5MKOMd/m09
uQyIn7LDNB/jhru6WfFB6zxHfiwchxF5s5gljVUMB4AKoc50Cwwy5C2TNx9quKNY7iVNRwz/n6Lt
30RRFo9VOoHkmawfDq29V1ly6aySy4ZhrP0AFer3Uzz/gniwWSncWmk1P7qOs8uApXoqVeWch+Hk
d0tE4XFMBkHLT7WVFpcxtnG60zZ7AOlJK0FlnLn+2RLoVpCUzq0q8uVcjSnzeETuPSeJdSFDxpem
RrBIHb/MS8oDHOWcyVYcmzSJEIba/qBSLLRTFZJ1MbnKbTniAg8HQiW6HRGMWHfu4JA5o7lUHbij
se8mkPxUhtanzKmiYP2nvFroBXJMDp5NYfIhvA3sHAin6MUuxj/CacIUxwTBaCeMZdm6i2QYZHY/
jMzw41KNJ42g0AZrMA/5UvvErQuOqXCiIzYIOHQxd8uEWyRXUo7Fvi9829EOWUFNYKxqsxfRM+MP
bAZ6uxrOwDBIb6Cln/vikITM8xZjxDmP6l8MAnOgkY8Oljn5gQ6dXZ2FjO9cEpYmU0pFA2nPQ0il
BeJvFO7gc0kv7dynbLDxFOrFO4TvmZhdnWwltg8y2IV16YoUMSsZal4MVAFWIjTXaIC1JuhaVuGG
fh0zM4emvbcM7cucVXGXBdeuReskuTv9XFil10pyzl0uMX4k8b0vsWmQvzG8xsSR04xgNKDdcMgq
kcZgaFG0NfcEsepFekU9/ZRmHp3cEWeR6Kkbln0fn1ki0MKAcraTuUoFAd6LTSLbyNd0pJYuB+RB
1BodhYvEC03u5rM2srKVbXJ0Z06UBdNDaCOntGMNjyvBRqfPYj9QQCkic+eMieabgFQ824kvca87
1Jf1QIOEMR/6Jcq3xsKJ08KWQhilOpjIvvdUXknh3bUuL9+AUp81zHS48zLpu+FJrODSpYxmbxJe
ZbfTfhiTQ02NTaj15sUM6zcjQqdjbXYfWDRv7C5TrzYpoTCUPqiX7CanicIDTUU8RXBs6A1RK5MV
wjR/VsC1/aJ3/VJNpmMtqWYoFOsk59Y6Zcn0c8rG5bFgQZAPyw9sTsaLkcQ/61j1ifsuV7Pk0FYt
483miXzMcoPqDd6iNAmsyqHiiYS3iW3mtm8dipeEHoWLXgzkyzi9ZRzOTw2SoGys5hh1+hyQ7CGG
JBue3wQzr21r1hvdblpyH1PJfoPjRNaZDIxThshq3kdKyDjYciYYSDXFqaFspekehRF25xWXmkQs
SFqVHnSWmeMhjx9Ym2XHsovforZJDxFupbI0K1+x5A+pd0BNMm15MkEgSAJstRrJY1cSapZsfO+p
mPZCpLmXs4Da5200+hJjsMcCdT/32fRotS3P8+Gtp9/zXcPhZaVdv+laUbzYcbfQwYUBtM5nBHH9
s5PzdJjJDvALoE92YePnNLqLTucii4tgtiA9Yvj+NRh5vjcMJ/Ise52nwnbwVc7W25GbrgG391Yk
Oc9LGW8TtczPTdPD4B/io00B00ZKO9/3aWfup1RdfcDFjpR6cWT7e2Fhcoym5MMUobbveiqjfl+w
bcZmybYfsTbUu0lf78ZcYzG+pdLAyjS47sFJWK/OCGpzDIBnRmyJKAvb1dXjPNMdPC4PLDpfMXN/
Er87tV6lkzar5LlFiOSP8FIZ7m1SxdGIkOstqwb5pR3moqd9KWQ1Ih3mqAUvcOQQFRq8LqmepIA+
4qy7sRhv+Jx8at1C8VpRMJ/Xv6r44qwYCHc96GSDMXKb7lqGPSvcGEruEDPWyL7nm6jKc5Zia2G8
JvNzHqeMF/jRdxg8hl05ycLnCPqzVAyIRansSYY1T04fpszaO8xqHRew8N3GmanrdD8anQJl+jSP
5WLw5NWQjAygkNaYjn4vymNDzuM+K80zTGbFU5CJbGbkY4zrjWNNcxZlkHZzgw2LpJ7GMnwjNQNH
Pr40NkktSItEbQ5cv4NtnfKyufVhvQ0jEyiqmO/q1JQ8DBzxWWZu63XutW8avGKxcgxZQuymyFif
MGa4BSVoB7owCZWllk9jZX6qmprbldbfeB2xPMdsH8PhdQaHQpmhzGhHVuaT0oyaN4dEwpXGWC4R
MYgDqb3kYaoBQhaG3SOCmOqh4C1jV7H+zS21HXC06l0lUDu2fqtE/bfesi9D4zrnTI2PkbpK55X+
Ea7FI71Iwqu1iE2lR91hGdkl0OvbBdihMdvErJQMi55Dw6TkS7XGp7CtAtHBo6AuuTonernPSMQf
kATo9nXGD7WkjQQ0yBbftXLKU5syk+h1TGktkFaGJmHp21T5ZUbLVYQW5j/jK+t/lCy3OyM8pWZ+
C9tyPEBUPyZgquhiboqz+jZyJMSUexhlJHFSEpsXarRvIKFu2Xl9g1eBKbNrGpx7+hPn60NVROoG
gzPVKEmKSm+UdL3Crf8+x5AYDHf4dAQOgLh5dsNhPsDYR27TxCHOY2vnAKfZAbjCbOt+TQrpxdq2
U9LthgfwhCocw6LdJzsrZXer8Oz7Q3kwInYtVUui11q+kMM8c1IgYXCnli6+B2MKb0VHUQnm1bDJ
PVOzvvW97PdAVX70Vvg568lqN5XONna4uqbkSUp6aHpF/aBYsocokAaz1j65TflkGdOuKeVhdACB
sgUt9STZW6mRQPpyTjpLl61j9I+tAwdPwG3hvDOOG70cH1qOmFrfTVu8pupOLys+9O69F8pbOTs/
4tDY1znvosXAaWjrDOc5MeWmoysUGGG+yFWTbX+O7IL2tW19FQ1O//j7YA0nczFPxIQDxZ0+3czm
r5OkH0NUPKVrxsGl+RGbO3P9wNy//vCxPu+GsOK+A90NFBeE79XZEacj27mpOXcF9ESHusGN7sQr
DBFTsgEKhs2jzs3VdXw2qN3d0DIbyIvK0reJeWYMRbEf0XfPHWCGpNcNDz3sxijdnwbUTk81tEfX
OC/qAnC1Hn6OTeTsLSHlyTRCSC9Lds101vIKKgTWC01/71XjyJZMPCXts6P20QPlRltNb+snY8Ls
EC31xQFAcFNYikJW9LC2DFy3UXq2Zy05t5NqnnhplqhWzlqGl3PSexOKtZY9jxRpIKm+RM4ItHJu
XxVr/iCEwWNCsIPftRM3CjMPwSKgl3UnjB3fBcBSXzEbPajj6pGSrGjXNDLd93qoXvMIcVFvyofQ
rc9TW9NuWZsqvcMP3WInJ6ip9bbqh/kJyyaF2odFN4sn3bCeC7iA3hiuJ0MEQSMt3bMdg3BlhqGB
N5t1P+6sV7XCjhAZzbgLKxsm21SxenDDjs7uWF2fy4NXqAZObcCKOw1m6o4XsQtC1tZelqV+OCeP
yuwUNwz9MMlqG0kkj8tDzS8cYDPeg+UTTChk3IE+jIAjDJdXok13LL9vgIVsMsR6tTUU5+dctCMe
53ryyaRxQRvRmXO8ExSuCRovDWkBs+DGTMx70agZSLjgMTN8KzfmmHhNxuS12X9aubIf233NcvSl
Nivbc0OBeRmVdlMNncFdqGdfOZA8a+ICFMUib1LCVp0m7V5qGUsy1SbEjanyu1l/KS3j2Nquwb2p
hYhYjrkStFX8I8SKwzeho36KhuNioMSHazas5Bn35pYhB9OEXDN7d/VgJY37wgxrqyYIsEYLMQZT
MFtRLHNOWOPtBrix52zFfWYQdbYGzE/ASelDNA7qc512a5uxCLraPY/TBBiOBsZ7n8Vvab4n/xbf
5kbGtyyJes+09XuFNxMHC69FnmEiU0DJP+HKISLW5OuRVxBqJ0tJgUpP44to6mDOch1XpU5nYo5R
oZXzcrTYVu975ESqqlTTH1Rt3ECBmi4sMh7qYS4vvcNBzuUOkc/8lLKaAgP0hhbrqp+V8k0XaXwW
i4q8i58qMNmtohEeuGxr3sssB7Ev2R4I3vhalD96nuARTecXhpxpi73MYhWsVUFiZn8+TG1X0RPI
pESWzhukFl9AziZleFTxMcSOowRNObQPi+Xnmqlefn+w63mbEFI6kacDwAP1TpVP1lQlfGFYQfpw
jK2xOOLDmt/XYcWOR+YkKxn3en0xBmv8Ea9VbeUxBtZ1516H1z3Ng0GR9VZlOn7RRtYzidtg0ZhV
AAGOwlYqc18qmjH9sadAVS3cM+/ekmXoOO4yeMyBtRYsl0V7LTP2CVIM4ljVtLG0Y/7CgaO6L8I4
tTbnZ3KdoDsnOGKtnk9Ha6n1Jya1nsQbVP/E4raNykemQZvHx7mOv8XSjc5SaqlnqqI4VGH9benx
Zs0gIy8Ty7ZUscrnYXT6jTpOgWs35dlp8/TQ9hxMJ33ATJZ92HTw3ca5zN6G3fvY3qsyKgKFZngM
Yg5vmpQpLS9uxciF0gKUaVPxlBPgenHrbMRMF36ppGW6uYy+cMq8qKOdv9BLazOrchyfhfNGhvaj
pZ7+jraNcRfhuS1SOF2tph4UjEU7vVCwi6i4AcxIhOclrcdHHERwamPJqipq+fojjkB0BxM5LI33
lVLnUDWN7orjmNPLpCu3nsXMVuV6Dvo6PfHNlbss1dDDAP2NRJhnaCN8a1yC79HA8X+Kin1YheLU
Skfd8K/a60JNEIRZJEi3YMiLdT1CWK1wpYTawTJtkiZFG7QTzWuys0+lsA/NOKI1DNr3TOq0GYot
3gOfsBccoEayXTQAZyRsMTcWOVA8Ut7oXGVX/pqz8lA4NDkadvnF8fDeYV8mPDI1BH1d0oTMpSie
GfmY+IPdH0dxI3401s27M6UBDhWsnIru8yDA/B9xWsSAfY6Lz7wtqUpinz03NzZBEygk7NftoCvP
ijX1/CHjEQHiPSdxeE4r9w7SY6eN9lEIR//WWuz+BrX7mGtnOikE825c1MU+toBXLfjDcM6c4mjK
/zch8JOdejc/z5JI/sePYo3Stl2TfHX/5ITGWgzR8L/yUD//zD/K6KP8x0C/xevxt8/846EWf+ma
ZulEw/l6Glbqf/NQ2/ZfIHwcsHSaBZ8LkuO/ZwSE+5crIAq56n9gAP7YqIX5l4PnGpCX4zgQWqx/
KSOAZvbPLmrTZEmEYssTlIXHbwzM36GEkow6aT0dowOVBPq7EyeWx4kGjFzjsj/u0hYNhoCL30tg
QHmaLgopnXbVSEazvI2UOPXUkjMeGFVXnqMOEICUC3AmY544YxgDEKrZdJfu0KomWDaiZEBzu7CO
VpB3AwOg1zqWhE2vOicbevIxGbn1rb2bJFaNdOiutWI4DR2mhf6ldmE6wotvUMUgkUefjHXt/yPu
TJrkVLo0/Vfaes9n4EzOojeZEUnOkzKVUm4w6UpiBmcefn093Pq6booSEVax6N7J0mQQgB8fznnP
8zbnAjI/2udFzAtxy8RymRmhhrwBPerZzRPQW2VvMqVpc6Sr60m2+o9RKgxGmYELtA2Ng8YqsNmh
OFmFWGzS1FWMXcp9W3YY1kyj0t+KKovfRLNsN23YjEiU4jl5GZy0v6VLu0I+ZhUvkzPnn/VlaQBj
PtRLggqjC36Oh8IXWw0SLkHbYK4tp4TlXOmm9oOCkIlYYTYEJ4EW+8VMz5K3NsDs81zFzfhJ8E82
C7C6PbrGjJlZp9TRlrA5owFxyMuU8nuR89Km1rtUVjggZ25oyi4gqD9T362eunHGcCwJ6WOCYVjc
5rMl4VT15a/IM6sfRjg7d6M7uPlZ0M7dvnVHcdF1BU7XOvIMDy7Mpavl8WcF+3zn0eME7aub2Knp
lAl09lrUTusHT7O1Bz1NcFjzUn1PW35IXSjXbyxYAldCa6qLfE6hfc3zfE2RP3gszSK5m5KgvOB7
lIg8c63cD2xOLiFUzmSxc++c9rxhF1eSTvyhG68ES/0rW9aAxINZkhAOEY85ysOrz8s06U9V/9mo
JyenNoc653wMDLDms0KHRvGiu8RBgdOcp6zYQFQzFm/DjE5XCw315Cairi60CEtpo7JRETDpf6aX
p/lmtUmJ9h20tfRRmIIYcNqeLUo4zXcNZcczdEnhtahwcTfatn8EoIXCMjdBwGBbFV/lHpRFSj6O
9blIpHVv59K8zCe9fxm0Nr+xNQ5agTvEv/Q+4xQaLubdnlu473rGef2866T34hYG/YhtvICywji8
c/UiR2c+eFcRKcwnq4Ii0NkmupOZU/o3NVah2E1tGD8jg4I1b6SRyWGtb9/MOUjuO8cwricdq1e9
r20EK5m6mqwMAeWY2dplM1pq3/RtBPZG2f2LhBT0SrvDcOkMpFmbEApGJquWgkcg2++ZjvgDiXsb
dmfYnS4uJsDTF+1w9A10O/JR3tBE5SFy3Ye6aEjb91GNLDnJzeoiLamxV2nu3ZEyzy8ZtpHP3hgx
dpqYL30uwmuAPeITMUNVqJlKa0ns2XdlFVvJTpplHTMODKYJzCLYLYCBwqRU0wc/JHN7NxgqeXem
GG1vpLsDIo+g79hcVqhXBnKrdD8YKRoougqCGycAWNIVQ08+l2WV6vpSC7SR6pFoNoyXfK6l2ucU
x85ZybXPLhDDJ1lDOQCnHDMxtrmivV2fxl9QvOlCTeyOrZJt0cifJgPFKGihwPPB12PVLgncK/o4
EGfnQwV22hsyzrODDpNDmcw1kQd7YZRG/tSD/kB3M2nONRtL4q6wQBNCG955lCU5ILcVDY+inK+r
uu1vvEAzIdcaSwFwrEgAnKGjSm80MvXmvrQ7Cm6ThwLK0OpLwKHu11EUMWTtMCcC6wgQgWxqkmFG
VtxWE5mlM90JVe6Xzqjv6TGZvoC4DH/1jl48azO5jwEnPwqJnduT70e8aFD6ecgUYOvMjOmJ7wFU
4ayB290vKCTZe1nZNHvDCExgntgem2CJoLmgFnKGMj5C7tfxsspI6jPNlN5yiDcdY59mRXodzLO6
aWLP2s1upT7RNMqpycqw/iSxRFJkX8wtBqRlN+S/ojnFgDxi2Hy2OLTcyXSq0BFaJn0suT2cl5nQ
dyRjvCdWb9O9zKJBfWVDSm7VavsJuY1rOTEoqCn6mbcYPOwLvS85iGtGeBNKwyK9OHT9cJ6GSoDY
wK24W6Bb+Ia40CVTEPGWvInhlP0oidR+r8peIAKrQ6q2NPYm546hQ4QJZR++Ua8Kb5y0G79ETZG8
6gAaIOSmfXNej81I2aBi9ge/djUkAlGtFlb6PgQURnPv38k62KX7WYu6b65M7e+Elfszhup4qSFN
fkhaw0VMW3dYDdujcwU4E0SMWyBroYqL5TVHROdnNSWgMiI7upFY1sdgV0KKxIh2YZSqWkn6oeh3
ti2reKyzaSAt58TvGWN1J9smg9qHjjZuk/mNLgNS3rM5JM8xG3CFmMDqb6CfQgJox/b7EJTp54QD
T2iOOTmDRLJrniMniXDn8Yq3aW4WGn10UcfKfbBgsqFcmqxLKppRfZZR7jcXm+biS9862WtS9Nn3
hsL9ne3MCbWtxfCqq5unvB8VZFVYrCMV9lGL0BbZ8wB3pg4uJiY7aBZWBIaine5su6IexbEY7oFQ
xnyHTY/9l4uD8xP1Vc7yOApBODMAdzbuZL3gDGhcBV6XfMsT56uuUpOJ1EZnjYYpex6Auj3l2Ap+
tkNduyxiK7o2BcVx0YzNtepbxFG4aF7MDkCd8ymYgye2C/I214v0to80hMNNHbPq9pb8rlRU37Il
zJ8iWwzYEZWJA8jWcShkQoi2vhYEGXkfS36zdccasJcu4q+akbd3mVbQpRNyPLx0iwRJkZXQzGMZ
8qv02uGi0bpJXSWGk0Z0ZQ/WlRkaoNPm2hg4ngZ6SnXN0nexZiAjaUO8cLyyvR3rtDP3heYV1+aY
Tp9JHgGKSIb2pU3C5lmLXXllLnCgMsNknZJzZdxi8M0/Q4onrzR3gVx0VF7ceQChr6uumnZsDLAk
LGL73Suy9JpXQFv3EFgX0mgV9cHYa6+yzASjEYcRTgLka/LO6fYyT8MvloOCNI9JvdRhWFIjNrTv
hsY4uNCbohue6a7Lr3O3GncBQBg/tYrii1HK+ouIKWWxhnSA4Kroh2Z4+XUz69VehZbDww8ZbRze
bJLFi6mbJ70s/CJAYiNL5nRY59gdT46DVMBETx4KzucodQHtIQiiqFi/6nVV3Xep0V/xpo33uPK0
S+AG7V2+kMZ77A2+JbKnoSYx3OeoQxAOtgQoSk5P2fcwTtyr3q6NXScd1jYzabqnSWGujUyxMu4S
d9DOwHdo7ziMUqVtHYeQnFAQxV4GtoN2uuI7nTfGY93jqwSNaRFNwwn1yzSHhR2yct/Mfc4IkUVn
XUFWSKFa1+WnnrPD65zK7ikVQ3Unqlmck8Bx70zRzZ810SrfUdhPdW2f3LWzjEAmdPElSfLwIkL7
ca41bMp6s2wRK3rtV4rm/be5R0VoTPP4ECiNBiGndFlemnze9XELwq+28bNycNv28p47Ucm5LWYp
3pvcDF7rfMS0XGez0Jka2WG8icvbYPS8BMEi0K4ztL4jTJaCz1bFuee7LgLJBm+L52lJvQR1Iv/S
Qb9blFxZg6cMFxbP0ZZA0mX6mdO3sVfe5N23w5x9kak+PQjTNPZFpMuvThExm9tpYTxOnm3/sqGN
vcVdoj1YY4KIOWh1ahuFcaf6hqnCy736W0ipyc9EaTyFEdvQKcjHW2mgAKHsVb/oqSi/ZRTrKIEP
xi7RW+tRdyqJio3u8IC2UOm9ZtWIgK3prWVm0wRdejpHCqSuzTMajPjKbcQveu2865BuU4TihZVh
at9TFmXd/Yx0tz2v9aaLdnFpqQutdc1X8sqq30daln7ujTx8wYskfsYThWOGZBaB81DQa2HlonlM
3VY9VPBIsM8Iy+myTgTS/gpV6XNYVjUnK1ufb7LAIU2vAvu5G4rge0jp5NzLzfAy0cZ47xmVvKW3
KcTmumheHV2DyJtH2rmGLvW1HgsNzZYTBpxo+uRqKBxMRAZKusU8M88mff2lTk39kycC66kjK3Kh
5sT8XNd/F2roA5NkRK/RJTZoQYb5XoQ/ORnZ+lmq9JCy+QDHwzbymR4EEjyPEd0etNammf0IVCFn
JaGzh1RT3n+qrCwuz/Uul18s5CDQPROPYDS7InnrbGBFZ4xjST+lKmkVkxwgq0CbOTH06dMchOHj
FJjua5PSUJl1AdLV3JkudIV8Y6iS7DFhI3yLWdP74Ll0qkFlvLErijXgT5u0OhNT3aPEm4c7gyim
UzKJkFyaCfA0hBFsMlLn62wE4GsaKtud7gT3dAKgQ2CGgHNa2e54IXPZ3diRtFHR6AO1M1e5+TJS
GYagiEnEs7SNl6XeFWxMLCxpxjnpwx0UDfluBAhY6OVQLsQrt4pYGZzxk0LM+t3NneDCmbv46/9b
CMX/PxrkX2VXtPX0/DOMy+K37NHCY97uvb8CLPF7zmj5///mP7r/sljhDXwR6VKjIeW/+I+O/BfJ
I3I0kmzAv/NI/5co4f5Ld5dtJhkhsk+29w9RAgoF6AcoE65wLQPnW/E/abrnOh867jWKLPwoHNWX
v3/IEXki7h24S+6+tSnmYkgwTW+RcMYjJpWLc9Y/cMl/Ls/b+Hj5xNXSiTQMy3ZTZOE1qXDbOHP1
unnv65nUTWEMaGFao3Wj8w8v/vE/r/2/cEh6LGOC///8798RAv/ccUmKfXwgkhCyo6kLH4zeSB5E
plOkiNBL0XOIWqC+Onybrfe2AnA0ju6QWSucfTSxgzujx4Gcf4SD0Pvh62+9uMUu4cNjIAHm2MBi
BnIZRLLjaa58bll/4FfJthiRvMzACvOpUs+Hb7jxQGsLVTLyqneXG/aZ547XZdQFqGZYWuL94Rv8
ji75rw+ztiaSMfJ2akv2Hvx0mbwGcWS2PR1pKUCR2qwkCQSrsbPx0+HbrSwS/rnfysyNqbFJ7Wai
+BiGfYUZiPTNfATbO5FKQk3gcKiZ4NrDEpjcpdZMUwLM61CKY75yW0+8olhk4ZRjyzDY+0EK+9ys
Scj101VFGmiHcuR/ZEz0z2MucfBhoJQE6yAnFFM4trhfQgpce3r6s8vDb3HrEVbTA1m+2KFT1d5T
5Y9/6mVDFzReWWfQ652SI3QxXRy+0ebnWs0UpTbYqopse6+FVE8DXBeE3brnobM0uXuU9DGYCHcZ
p6kzkQ+vadvvDt95a+CvJoyakiMVvcretyW85j25yQQFOmiU8MQbrKYKMZK8mrLE2VOYhPqdpnRK
g4vM4+DEG6zmCkFKu4Dxr/kFvU/OY1vKWfvkapYeHplTNyYjl5Xr4xhr0HGQTLcJIDdA1BNHIA20
PkrR7ScVbS7DSOkuQZV00hdxVyRiD6BW1okp8EsNvsrFUBtsaMc4L3v/8A021oi1zyO9IYEclOb6
bUuF4rJwykJHtWpk4x55+TAeCZ6t26zivyp7WAVjLn0l0vklBVf7UKm2fqTfKHo47UlW0Q9sRhqD
zrFKLHtxy6iiFBExGv7n1KZucuIHWULnwxwTyVCl0lXSrzNrutLyWX/wQgMG2uGH2IhAdx36QTzp
vCGqU25FoVdPRuurM5dqf/jyW59hFeBdDzoUew/HRxg/v6ARpmXSm2ArxAbsh8P32HqEVYx3SPsm
OnMkzWR9Gu+zSaKaaPQJldrhG2w9xCrGU8ovlTcun6BCzX9RRV2i72OpuvY61bKiOu1drT1PXDGZ
DcdsmkWnfL4T3lzdk0k2ITXa2WlbQmcV3bnXD3bShQSfZeTdzg6dQT3VDUbPN2aF8u26hTDtPk1k
kpzTNmvOaivgTrwyXbfp06n5TH5kT0aLejajmn/462wskxRufwsQSv/YgYra9Q3IVO5ZKToHSpqH
YTzCC0E/c9JZdXzkZhuzsbMMkQ/ROHHC1XMSqj6KBOVe6F0HgTYTou93ZejGxn1q965OJqI1xq+H
n2+Z6P+wjYfv9dstszEMXITzKDs8ERn3AM3n5q9GQLvYY3VXOk9pIrKQeS6L2ls9EUp8mTgP20+H
b78RXc5qgqBAwfY31QLsFjRQ4FaGrbPjqt3hq29tPZzVBGH3OOJWovJ8U+dhAFoFfbuXYZLRmkK7
SvimNGvIL61ZUlAbOcEVd4IDW0IOSdAZefhXbD3jagaRRWKrcoA8rODXmOA3vZ90QuDGevjyWyN0
NX9kNeUVqvaub8EB9cNpgNxACeBZA4bpj3nQHTm3bDyGvdoqdEYNDDgJLT/U5+Q9kQjKaUgKj0xP
W1dfzR2VGRY0ari4hmeDjt0ISj96HuMa0Pbh17QRW2uPniYmGybGWvotSSpxZbmtEJ8rZVoTGf4O
touYHRX+peiaPGY3tTGz26u5wxyKjHFUO74DGrk7myFMqrM5Dauf/cTUeGR4bd1lNWnMNPJUncPh
IAqzdO+QodsVoF93kaFO3LbZy0f7MC/RDEVhs4Lx0XRh64vY6XeZst2Lw19m69Ov5gDKaJE2skD4
5Cjzc9ECUwimUpw4sFZTAKeoUhoxoSAapNV6ZLwVCHePxN7WT1+FNojOwhqzEJqhq81PQ19AgYZc
Zh3bnm9dfxXbUYK806yhJWpB7l1pOkV3zgPWaa9mbcVuqt5WbcrV2wDbGitnNZv0NDgyLrcm37Xt
iCzELMlHzr6RgqAeuktTA0+XU/Lx0k+jpA0ldS7IomOY4x7ZDmwEubXaDiQ6kPQhaPjYKvmqa7FG
+WwEmGcBrgsQnuPVlx251UbYWavghqEQzbOhDXRC2DSiQR26sNpUFT7qymOWvRuf31qFttm7fYEP
xOCbBDh+V4uJtVWmR04Yy9T6h6V/Qdp+jOq2YPIbZmfwDQuPcALwXYOPNygLKo4VfGlKen29IDky
2LY+zSrKjRbXbzknnd/Y9uKCYdq7cAbOp7ocET2aEjVmRx5s67WtQp4VH5WZYbZ+VSYBRnj2gl6J
xjTaHZ6wtj79KurtIGxgoZF/kmQvrqncWSigoIF7RVocWa22HmEV+CRutd6gXQ5ARTg0nwIDRtgt
SOzs50mPsJggffz2Kb2lVdiLcT+GOAhn00xjGBJbCmvhkfDfeAJztaCjsUkRQwY9fTS0IpvNYuaF
g8KRq29sesxVoJsqsURA9XWvCu1rOGIT0Dfeg2qS61aBbDn8krYeYRXioCNqTWvAFv79CJbAj8Tu
USOfdvV1cNsy6GRk9Htv8PQzsVy9Of0FLc/0YclO9V7RLM3Vqxkira2mx1A5990icnEc2otOe4ZV
UEeWLUtd6ORwLAGWpJD7wALmc9rFxeoRxjyTccjFkRjl8HqjaY+5WXR9+Oob89Gi8P34gsaWjFc2
YZU64leLH/2ncQGLNtZ80SvrrXHRT5x2o1Uo55ECHGnq3Z5KhT80+n2SVo/2mHxHEn/pxMds7LeW
27UmuJnrFi3m0OEMATU3oGCdepdaVp07qXYZ1jotwdZTHtsotKzTHk2sYhwETW3Sedvux25i/0Bv
amLRcUErL0yZT653zH19IxDFKtqrZrHHiLsO/0fgMU4CyKqrhXvkKTamc7EKc0q1WhhrXrsvLXzd
Q82hGwlXkgfmwuzIYNt6gFWsj50lkP15nT8bNdhMDSIWflkAeNzdSYNMrMJdVKOXdyrsfTud1LNX
286FyiXfwqKlVcemBi6wzP3DN9t6mlXU0ykr6nLMOz8MmuzaSxoDzk4y7Q9ffetzrMK+qwOFQNfu
aCM23xttvBkBmmDeddSXnAD/w7ZnDdgfmynJp0lr/TjS7pl1v5owQ1OVPx3++Rsrk1iFuxfHOEcW
butT+szp3lvab8vouZcwPpHFnjZmjdX6XaQNfBxwXH4dY7RUQ3MiGfXQOuPb4afY+AjGKrIpag+q
YY++FzXCySb4FE/Gm8BH5fDltyYrYxXREjMwjS3C5KOKxE1opFScwtw6m/HxAPeYIHsIavqb6ra8
G6EaQsSuj9n2bnwh/Bp+m/n70O6ilCv7eHXgDYT93C6n1e2Shkw0KjLrjpwQtu6zCvqOBmI9C8oO
GHjykOYpJBLBsyoBmqjyfh1+k1s3WQV+IOPKBUhGjzsGO2eo7x/yXKEfEeoxw2jv8E02An5RPnxc
K3ErtIC05a0vjeSnQ8MbmvnRfTx88a2htop30YoWcmfMbNIPsCrDB0zXblQ3Pp92+dU6P1ullwQR
bhV6DStJlOU+GMr3DGfp066/indrsMYB6lznS214TIvggh7/a0NYR1aOje+7GER8fPXlANG4BUnA
0qc99XT5nnVy5KQJRKjRaTw9/BBL2P1hTtRX4U6zi3JnTWjsFpH6YmQb9uVrQBNQuEggRXWkor3x
qfVV1GsRR46a9l0/7djQBfOe7vGLII/2h59iY5jqyzv8sOe1FHTukSLHvpz7S4ARN5Z95Cts/fDl
7x+urFAZO6Xi8GoaLVLL8hLHZnak3ZHpcOuHr4I4ztox6mAPAMb6pCtKyN7P097IKnAzL6nVnPJd
Ucx+E0F1n3ru5WmXXoVtV/XpOA1O60MHMV7mqRV+0pnN7vDVtwbkKmolQqtEz7zWN4KHNLL8ssVs
SyAN1/UngXT6tLusYjcUbagpS9f2zMdPM/3dmu58q5q5QF4LAUXLThqYdAj+PnwY9ZBrdfYECNjV
OdW+6pwWu+HI7Pz3ovnfoxfw4u+Xlw0ILMumyxghoT9eRV8sC0rZWfgOOGJ6AHNEi+8ue6pfg3J3
LNP254gQ3iqUozCqrCqasJqrwjtA4e82Lq1npRZ8P/xptq6/iuWBOuI0FUGzNyJ1GVPj2IHsfMaS
fjry7bdusPz9Q0jXXadTXuUGEkWpVMV3ZBt30vFOWhYwm/r98ngyTHqFSeO+zs3HUaTfM5HdNa59
5PJ/njGEtwpsmnRcE1+E1vcG07p3Sru5rEA8HIm+Py86Av3hb+8mgr+bsQPX9ubctWd51313Z2zp
C+3ViM3mxA+wCvHR66wh9ZhAIIIN8bmeonXa2bKe8c6pyubYbm/rO69iXA25FVAda/0QY0Zt6N8G
e4ECZUe2+xuXX4vregyXasfkVRX0CO2yZUnW6JxAfDy3R77G1i1W4V3jPUr2f+REIaLbenbfk3i4
Cwr5ejjSNoaSXEVykru65UZmQwumeVcnWryPLRn7hy++9dtXYdyFNfrWruewZS/mzPUV8CJQEPPt
4ctv/fblth+D2NaKKTTzxhfCFueiNt+9EW+Zwxff+u3LTT9cfIoMbKfyFvujqb+JMvMa46UHuDpH
QngjyOQqhAVlThTDWIOkQ/CMv8t1lugvJT//HCOreX/4GbZusork0qYDrLe4SYVzNF3W6lLK8KtT
5j80jAUO3+PvY8Af1h+5iuQOtHkaGUON+XDp5w3iX9tYHGVy+4c5GLcVbitAR6MrijPp+RBFahdD
E7G0FqZzoB87pGx9rlWgD5rJjGt1fK5IPDSt/axZ7kvjmZ8PP+XG5ddKuXYwAWg4ZePToAkR2Mb9
Sl2BcziyNf7zhgeRwe+DDUpg6iSZhVFMG+9dMZrnfdA8hYCtz4SkwdOuj8wmGyGzVsjFsxU09Zg2
voebPJyb+1yetksW7jIIPwTMoNUiQ7eCv33ew1OsXSe5q5zFYz0RJAhP+w7L9/lwE/p4xiItbV7U
1D5qTLJZZL1pKn05fPmt17P8/cPlR4SwmUPugRmlb5Ze7/Ycnaq5O3z1rUG0ivlQRDZ7GVH7mWW8
DUnyjHp/b2nqyBjd+vGraI+A4aW1vjDXRAx6UKSl10KhV2Z65PcvX/IPke6uIh34Yig7yPv+PGpP
cS5esko9jkXpjzjvnvaKVmGcxXZFRoBbNEF/V8nwruwA78bHCmsbX2Atg8skvVxQmGq/Nt2/dPyo
zjUp2icjHOIja9LWHVaRLNxet/uYAYqNbANmE3Y5rYJnaP4vT3pDa81bPgZaO2Jh69dWWJ+ZjngI
Iv0hqr0fp11/FcZtbXWd5fEFmFBv+kncgCL2cSA6bQytRW7eEC70tbDGPjT+jNr8uapBS0ESV9Wx
usTGMF2L2ijy1xgMprWvUwu004xjOxQ4md8O8NJPe0mrSCbt2uJdr1VAr+SbE2I8R+kfEtaX0y6/
iuRgtOiNVQlLKu/qzMO25Cy0JT3MVnPaPOqsQrk1kwruu1f5qTe+wkN+qkX61Gne6+EH2JiKnFUY
6zqHQ5r58IyQGRCCKKmItLHMPx2+/GJm+qeZaK1GSxIvoetw4udX6nV288daVnex1nw3K23Y66Xz
GrsC/8HKtM+S1AXcDpGBnsHktOezV1EOFcEJoIFU/uzVwCWx2AFvf0wSvPHy1lq1TitkaY9YXoQ2
bA4M1LH8Uj+l16dH8llbN1iFuDWVcN3GovIn1dAPbBgVTI0gsKpjRZytGyyT44dldEphn9R5oHyb
Hvpwl44uFqWd5w712eEBsBHia0makQvdGjwNBngw/CBzeTs6bXNeGcm9Xuvq4vBNll/7h+XOXgW5
62JPqve68s20frXjyQam0dTn+ECfeAi2V3HeZmg3G7MgsTXPxc9+HqdrQNvpt3QaoWyc9hSrSB/x
xayHkVdVRpjKtU69U6l4HjPjJLkNiMDfvzVt0kOuuZ3y60IqOC96czFkZXRktdsYSWuRWg+TZIL5
tHxoe37TyyC8pKcSXM7hl7N1+VUcA+5Wtpj4xLAnq+bC7SSYfpz2YEEfvsHGQF1L0qiOpmWheuVD
7Ej8hpRmXcvXsii+2aF14r5yLUZz01wgU68ZRlb7KQ6bJzDfeP00R07xWy9pFc1hMA1mBqbfdwvv
vSgx+4kwmT7ygrYuvvz9w1RR5ZMrtS5XdA1o9bvmGAJzgbw/cfisQli1GPphNlP6gW6fk9HVwQE6
/3Ytx0w8/Fk+/udM8LEjdeuni99/eg1Qu1UZF5cAzc9CjEzS4qiIbUkO/2HysVZhW8Uj8kwpSh8z
61h7Dd0ZE+qzpKwD89nRO7O+0aIAm9MucOX02LiBq67Alzsgo6zOllddJVIjPbe8YJh8+nzMYYcp
VFJ/G6WTJ7uCfDcLZdoW2I0MQVhfhyMNcrDBk8h+NJuUyusCwevf9TZN409eUNrtpWM3rgTr5ejT
xYBZb7wHoNcUX0fXsoJHGNkaxnMhJJwfWeFig6TStsrvHVIEBgjdxJ1uMC8rhv2g6nHaqRqTp2dv
xH8WyS9ohQujMKfukjTsHF4OXp9jvOMqR4cuECTeVemaHmg0WK7GjV4FekCSAWuDYn84VLc+52oi
y0eQ6dBRoM5T+z4rh4J05FSett9aK+5QVE5sDzPlZ06C91vx4Bngsdz4y+HfvrFUreV2PSWkMRP8
drsLmGWya7f0fDgUu9Muv0oS2j1CHyNPlE9xYzwLNDglsJd+0MF+ZBHZ+v2rHUmth6aD54QitZIk
mKU0T+agvTtJ/XLaA6ymsIQO6L5wdaJJ10Epk/q/oB0Q1gNuC6dNNeYyrD5MZJETg2cQTgOxYR6u
Zpr/Of3V1vPhB9hIEC2Uy49Xr3PcE3vVM9eMdXKOcDe5Ycs776uxFldA0zFVMfQjyaitj7Ga1yAQ
tTQFebwsurZBp1Sf66LC2TzojjzM1g1Wc5se18AUQAf6dVvZeNaD878SiIO/kh/BSuPwG9u6ySqc
DWz2Zs1kzDoAjEa4KbH6qbpo/OFqPNKRwFg+7h9m6bXqrs2rIdCils9iZb/QTl/b8BKPTBkbW4e1
vA6Wf91Xk1tyUi6dl0Ll3Zd01krQk9PwdSrN8tfhF7UxtNbyut6uZrPvqK5mlTdLgDExDGx0cOK2
SmcTq/ZYg7ozEi/fDt9w66Wtgn1QRWboY8h2RZbvHbg3PM7jE1d8sYp05Q5BMocsyubUAmfqMNtT
2qCfthVaC+0GnWZ8OybjVSwGHlgUpDdt2uifT3sxqyBvkiJMg7JkFi869zoqTGxCk2k6EtZbr30V
1u6YV3PesBVNgyy76gqZUE9vj0kQt0brKqYFpFYvXhY4YDbXVqbu2cS9m/H0uWtBNp/2ftYhXRtj
h3s2K/RUmD8jGgp+znmXt0cCbuMFrVV1toBrGiUpp1bH7bWr1MN+Sw+GwT6i89iQvYm1rI5m6CBw
IJn7KLba9DHGGw/rRbcQ2LA0pfYSNvm9Jt0eQjYIz/haOlM9XUeabZenjYG18A5HaPaOCbvKAeq5
BOWEH/JZHgETvDjpE63VdY5uzhxGmLQCEw7sbTo2kiTJiLPB7rQbrOJ71ruaVmwsGSF8xWxDsLix
SPHgjHhkkG2sG8YyOj6s404z53UhuEETxl8aUKnR3L3RkPHXab9/FeNZm8P77ebCVwBVz8fQ/DW3
9rHfvjWCVyEeVrPRNClufL2O04NIr4VojuzQNuLbWMV3rmlYy0Oo8ecBYSswBb+IxJMThXdaKF5P
ezer+G6jrA4N2uh8z5Ym0IN+AA6Ct9Dhq2982LWWbnBBQhV8Wz+eyvk21A3ob62XvFj4qhwZ/Vu3
WKUTGnxYS6swcp/92r3bzzeBI/yoO1Zb2Pi8awFdOFLhdOqS95No1qUZRHA+FbD8097P8uU/DHxA
ZbHsUzP3rbKJ/cma65cysfD+dLviNIiT0JcX9+EeljfS/I83H5tkTEkr3GsCQ3yqpvm0EaSvgrdW
RYi9ZcwbsqLhVraevmMdEo+nvaFV7HpDOvWDweqfmBFNxJ5t2fNV1CbWBLZPK91fh2+z9ZlXUQww
KZAO3D5/cDQNDnDhYQKSarpXnvil/1ssx03Ve3Hui6x7zvC47Fr9GbuI/eHf//ec8Iddsb6KY/Ao
rdRrHsDOmp3UvEuj6B8rK98DQD+vyvGitK27yQx+LYxR+omP3HcZRP/9tsZaZwejW2opWsp9M5vG
pZm24UUPFP5TEdnFSQFurLV24GuNThcAc+MuUBdGg+Wdyk0bazhbnvRxjLW0Dg5/rgd5gZfenP1V
QhsUGmpfOLNHkv9bb2kV5t0E26mb+OFs+mWER5xS77Fr1w9z5gEwPzwEtm6y/P1DnINGwvaxxeBr
rt3vdpYCp4w+qWQ6spP6c4Tgtvn75S1sdSKbllIao0tA4HVlRi9u1x5TMvz5RGSs5XWxaIoiCpZP
YCYBvQcKr5+o/ZIMZrnP0sWKtcitIyNqee1/GrSrYC9FAua/5lGMGixsDB66y2ta9gzIWIB+jh0m
t97YKuQ9Z3Ynu2HLbwwtXugxRGTtTDqiao60O2x98VXMy34IFNtnniNypp2RmtZDozA7nAERnPbV
12K7CX+hXBsqbQeUdCyvE93Q74VQ9rGOjb+b//7wLdYkO8cyxeg4HcOKLoecftJKt6GSwH6kUcXA
FjkaVdnsqL9jSZ/UgaSvKpFR+WbgN++rLFTnOQaLz244SkpdE8rAFm8kT8u+qFIYw8Wghqg67/CS
+cvMLeumV0l7PcVRT8ce1n3e7EVxdKbnsTW/RAatSk91gIXSA06xXXifqEibF4efqLkzwTF756YI
yv7IxnTjA66FgNhRV2Jpa9+HAWW03ku928FJcGOy9OTtpFlBrqaeCNvTfu771G8T+3MT6DvG31Oq
TacNQbmadDjMTrjGDikO5Q2sXWFdVXP7xauOHZ42pgW5mnXA8eTh/B+cnVtznDCztX8RVejA6RYY
5mB77NiJ7eSGipNYCAQIkEDw6/fy/m7ePd87cVXuUq548ABqtbpXrwfQV5QrwNXG/NA6ml2yQouR
b+3gbacIM9vxcUq8+t/UEjAK/b+BjgxJEPI5aFCT9kBWaRZViKEtwhBNdbBa2Sd7wpUgFF8EoQql
Pbijs2Y/aAFs0+YhANH1pLuuCJfps6bttTfsIgYBVSltM9pmHyorn6BZ5/cxAEg/XU28T4qw1y5x
EYX8MokE1UOzmxwDWWNVzsTvE9ebOcgFg4ufRKIr9+tSDQitBHzZQ7jfCInuSAFfftCwagwMyBa2
11kMW+JPvtCVmgG5VAaKCnUbkDKbvd++l/ErZNI7s7F3XYOrOupjQ+IdNEBnM352xf/eeAJd7P++
cp7TBCWJrtlvnXeoSJXDiyf1jZ9tg0kdaXdUDQC//ONLcakajFjZxJuKkhzGOJE5JmoKij5OIEUI
xaz8T17wK+/FB7bpP/ORAJ8N/kvk5a63+hYgO54Ntu8eFDLs/O/B7coOG11EB7ipDRKkMBTVosAA
XgjjbOnBKf7fPv0iEMwSBVNmSbUPVxaDrbDKrFbi/d8+/GL5+6EmSkWqhLu1PPklA6oo/OTGX7sr
F2v+w7EU9CF89Abw48aRkZNh//e/+tozvVjroDb1coLLbN5IejNWBqy4h7H+t93wUigIHaUf4ZUp
c10vwwnziXXhpPcogPz7p7/+0i0PzHl4xjIvyZ2F2XDc6Sllnh/slFf9+fsVroWOS6UgHHjHMoAN
zr7rxj9UDq+YTzzDUuHL6FhReuG9m6s5xRTPnxbU7r9f9EpkvDTME2EkvJla2OevVBVzX7oTGRAd
gTskGRox8Sdx8UqUupQReqtDC6kF4N4YdjMyflfO5e3Clh2AbpgW17d477a0s//mlEkuNYWglg92
Yn2Sox7lLUX3MbkCr8l4+7focemEV0GqOyjeJWiEh7diDoo1GL7//ZFcWYKXLnhr5cBnFEjslLGY
pLcdQrkKHv/+4deew8X6njEhsfUCuNNWR8/lEmXe/BpPP1rUKlhHH+fVZrL9TExz7ZtcrPgNblWA
W2mJ6rXwc1Ot9h3UquQz3d2VgHIpKkwg9+ZREyR5zPuNpoZU4Ir15N3O5ealf79fV77CpXDQhl3Z
RQNLMHO+pa75QkDw+PsnX9FEkkvZIAe+HEZtotoT0Cznm7YBpetnFDqIRKCfGE8VMEMjBB60h9Xv
5vzky2LGHvBWDOaan9W2jHxvkKCP/9RrIJf+d84bCNxhzMdxbTQCNBFwiYo6Utr7JNZcu5cXm3on
pQljUkW5TTYvOIHKtboCLuqYUv/7Lb2S8F+qDEfT2G0uQSe3PQwxwaV/kGV7bsrxT+AvhR0+G+G8
EjQvhYZIGUGAYy2uo4FRcmjkN7Xo0sl6B7DtPxGmX7vIxSavI7BISoOLzHYBRaIlZ7rJ47qRl4RM
n+ya165xEQ14ZeHOYjEMUNOt6LrtYRLzaxQGf1BMefv7M7n20C9iQN/Ese+z0uxmWrWgo3lwtHHc
L/7p0y/lhiJeG597DGYwGNBN+2YUZxUx8/z3T78SYC4t8ThKbeB6DmZnADdKZQjajjYJAeqefzYG
deX2XOoN5biQHr1psyvhevBNS9DC0tDfok9yro9Gxn+pkFwqDbegWgZjZxgtj3hB7QR3ej+4ozI+
dJofOhG/VNFnw4PXvsrF8sb4N9tYHEw7mQDJHPhdl6G++5k/4ZW1fWl/x0BB3VRjgDzvQYIiwZkz
SK2TaXi3BPNq9fr778/82nXY/z152GWAYVy0Tjsw+R5lKB7aqLpRerjn0/r0MRD0Sfi/dp2L5R00
NvTYgCezEHI/ooWMNtSjWrwmjboyX+Vn4qBrT+ViiXubbodSMfhMYZYpTzDPlyHIf+a5dm2FXKzu
DaMnpZzHaRdp+iYV/wKri/dei0+yxit//KUKr2qBnuo1t7sgqUCPohza/a3sd39/1Fei36UIDzhK
aC57HM/60tpqt452hQ+rbWVbrCFVY8FHTT+zur/yvC8t8MqZlZzU+CoANvyCe/8d6oWvMw0Eqg/x
UbvPJh2ufamPn/9HJV9XZWRMiOuAzqvTIVjOToN93VTxAZjk/b/duYul3tQILPFGx12swQMz9YwN
ahzmNDb0YWrLT1rYV16uS4Ue6LG+aYNg3M2NnYu2imkqAYy8FStZ/m0VXsr0gDsOw21cAEtDLSDF
gMKvjde3rajul3B+I0P/mTvetcd/sdy3quVbj0rXLklA/Ws8fWobMGZFIO4jo967Yf7kAH/t+V+s
9y5aIxPFpd7JZgahmAcirQHqSsdwHtMRVNG/vwHXVubFwi85VyOpQ1zGDFWmREPQB6ntJ5ni/4o3
/su+danTs2DXlXYUqJxAUxw16HaurGhEv2QwCL4Fxu3jHrqXgLsjxpnPieRDAQPUMQVSuDCB8//t
/bjU9JUMl7JQje+qwbyHLAb1ttZPAkRADYtAQOS+/dPtvNT0oWWBxsCaJAUHLDCZvV+96r7+/aOv
pACXfnkNoaRs2BAVAyjRGR+WLk2WoDyUU2tv5k3YZyjGQWpsy6r4+xWvvBuXkj6ioHXc4GJXbCXA
n9lEiOlvQiBu408Cw7ULfPz8P2PcFFucVXRSxFW866cBMO9/TCjpxfYPK7vBrBQfPVO63yQ43NGU
/9ttuQgBgMNIgJkH3JYPy69YYDSpHWz0yZt6JVhe+uTBfgdDJGA25w7TAgHQpt2ogTmMPlmR1275
xXr3AwjFWNvyHP4chQvoPe/kl7/fl/+V0/2Xxf7/6fjgmlWNrOMwQo//ULUEv+Fdb0+2LJPHfppf
wbb9bvV4Dsdt3btqtoehM81jA7OknW0rP3Vr36dE2TlTjH9hCdCGddJ85p94JaJeqgA7TYAVtH2E
1kpXv6pBoS+4kQ0KZTKcOAxFnv5+H65d52Pr+I+3WnqN5uCwAjWovemAsd61+0MtJncOot2WCvDP
8tPiA/1/7jD/7a5//Bn/cblopWU314PaVZNbOpcRJRXVgFZjsGpKR5Bd8ZZWA0b3MjDEwVJMWbOt
OEX4mpcUWkQzgKrRgz9ctYUmom7gxzqUEzlMSobDD8YWSDNxyK9Nk66jWMYFMyWSkZukAq/qPE/l
QsKjg+/DAF1gsGj1jWO4qP/ak2506UxBT4JfkQ9fUgDM/UFnMzGD08W6aRKJHAz6Bcg6IL9x0Chl
76UuioG5bpjJoAfQ34KIR6lS2/h97Df+DlwBJryjbfCiGzh0t2Va46i7pUnnSH+CHVl10kvo361d
YjCKukqHQ1+btN6074KSyx9LTLR36rqaC5tGwKGfIMEK9wtYoHvrV+M9nVZ0Exsw78EUrRpAK1oG
x9o+WtsC1V0rstotogi8jaeSy6Oqku21wiDAS0fGLHaiUGF3BC03+FhiCcuUXBxIuiVrs7D24zS2
fgaO745R4O5hfDXv426iBWSpeaOD33pcbytMCGUkcndsGQqAgLddOS/7dVb7gSZD7s8jyWQcZZNf
oyW5qscqpNk4/KbTTd0vQ9q7KeMwTwYD7gbOsKAiFMlQ7adBndz6CGebrCNgp7ubtseOC0dqIMOl
haHl0mPnsrDubn7wTe0b6k+ZnWw6TW8Ce0474rcGcz817s15vyZS/wbO4Y15bxj6utsGenYgOuum
y9bFL4zCvYJxmIUmSf+Y5984UYbucaFP4zqe4KcEwLY8Soo7psc0XL9Nic6rbbqN5+dFVGfc8zsM
jRwD1775yRwgOji8xqtMA7k9YHoFgGTI5jMDwYZTvXyEzhcOX2XYH1yCQWTnzdOZGMOzmJX9uaKi
3EOAzVQaNmo8ch2wNce7iRlmUSMrRRFyNGuCGz/pfN0GsG1X5acLdj18B7Rn+57/Yis9Tp17qmsb
puMSnNpR3ZYrz6KanedKFf4a39Fy/j7O4ltdzX9YCNC47nSOicEG87gLhnK96oWu4qs100Ow4ZUb
BgZEstW7TlVv/Rb8JJ33whP+Nm3JnYpk1q/LjfVdXnn028JCeD+3a+b7lb8DfPQVNPE9RqLzhpqz
kg3ei3b+5S31lIK8tuNyyEv71MYC+WMhNHyf5gCz7Ss7+HJ6bhLyxCTLuR6jdO31I9tgZJu4u4C+
kDAqwHLYuTq47ShgxTNPvs2Lukt89SiAJFlrd6uieBfoGZSNIffaBg2HIwuTwiPkrKpWw2F7Ok+w
H6qmMReVfwSV+ABDi5208WEhDmRkdyOqLh1qcjMIc49BIZH3st/ZShwBUsxkI79juaWbKu+FWF9K
f8rB0cs28r3ZoocIc3EfXGLo6bIV+z3CYAXJW4d/10lylrCW8+M5JR3A6P3BbMAkNnoHHeeDnbzC
hvos8EpJ3e0A/dktAFWQKanz0ap7IceDVX+i8BdlzTPGpPZAh2M4B1ljE5xoOWXhyF+orHCiBfy2
PepEPtGYHn0N2o3AsQpQhD3lY51jUvGWMr9owBMCcRnPNB4XdTstQZVaGr+tpC7iuX9gFhOHemZv
sMpGkS1+o1qftw+WhptPgnS3ayKLEYCCFOzz5SNifAWI66FbtoMo6VPrsJVWK4YQMZuKdJ4mYsf9
6AG7ETxhloClPQt0EVq/PEQVSKJJiFkNPbWAEagNL4XNZ5ydcxfOMhWg1ONl5fz71pTdE5BxCXjt
xm3lzlrafbU1+k0ppDTRg6Exf6qdS+I0Wjr71BEJSHnV4/E3o8qMxJD4Wv4O1nHMOtiNhBn+rwU5
u129B04sfJPlADjpvvYI1nXrT5iOr+Im2kvOqhfeAieS0SDpAS2oVDSkYYCb85wsYJ2mGEqAj7is
edRiol6XJo2ZsV/5PHfPbSLgcUs4Qmq+wU6tT+dKt7tw8qXKYs6cuVnkuj6UsMZlu7WEnugU9KH6
GaMp/hpHqLL148jOnBvvjrqeZ+WikELNgxNdMTk7eruWJEhngo00e3DCzU/mQQ0O6L38DhtfKjII
tvvXvqvsx9Q/z6p5627LRcbZ2rbdsaL4xJw65XdHpgYb5G0Jh9NjWK9zcqvbkjR/Qi+Y7COpW/7k
RAIdCoDuIIYb7emfk6vcz7Kk3XPcGB9hQvOjQ9/0DoZ+qwOkO+J/VqVnkg+TTu4w0/batIl3YyJA
AHdmGgIssdlLbK6mGPOj0GKxEyd9UJTGdmNRK5Mgllv6LGlcf9/KqseyUdgwn8w09UcTEfk0boH/
SwgYUID4VDl2O7fJ8C7aifk7IKHsd0yCuT+yrce8XESTb6pjx9EL+bmRjv5mdOYaz5H1B0H89Szx
FH80kC3BNs6M5xkc0V+lvwD6vXUq2U/YmB5aHg6P8OzontZ2GA7cJiPWIA/jLjN9iBpf6Ub/UPYu
Pm6VIOnM2/hF4qOwSqMReQOftm8TdBf1KaZhdBzqQebg4vwYCZ+6XeOYDB/7ZJTfPxBrNPVRF/1l
PGqLySYTPZoJPId7C6dhl6sZG/Gw8h7riycdNqaVq/vQ9dPOA8XsS7UEy2sbE/eNT370tTekPaED
EBSy65a9NpUs4MBND0kQrWcEzPlnOHvjBBTFUueNMfGBC/xN6wr92gcQOUuS2PsSrBgqWcMagt4I
dxHxw/PWDNvcByqcdHXe12swoxUUgaa9VXMbZNL06t1tQ/sQ1NMKb/S5uumWJXqNmGgzr6pIBpkl
y5aAdLjKgB0MJ8AqBi20YXDL+hNW6M0g3sUdyDiAdQ/jeJYxJy7buhGhd3WK6Ue4hDgvw/Tc8Gbd
HPssRe4Yv45Jwl+ULP3qbgCsWGC8GGy3tw6+1DIHBJFEWewLMh8bJ2mwcx0SnDJ1G8AiB4fJ7HW3
YUrLS7fZ6YcA+t8pJS6CvXgWBnAKK2CTjm5r1fhCAOddLeW7wou6eKmvNjUI+E5Gdra7tdUoSR4V
X4wdd5rCjaVVC0RYSYUA8SBhOdZmTdhgE0viNutkN7VjBtCdN83ZoL3KppwHlCLh7dijrGv6QzHx
FMAlKDNi8EocOIfyCVyreU4DVoaIfUvUfnWOig4JYCzEcBQlFLpbWAVIYEpPkl0UrMbLfKTY6oZ1
bNS5RRR87EZRytulboIscZsbi3Z1es2AGPa9n0h47HrntyKh+yQOIlpnmDHq+G0cLYn9Yy2oiU9L
42EAYyGTSU4dXcjIIS2ChfKWzbRN5I1Utom+9BzQ3j7VvbHT7TLT9Q4xJl4LQOyJ2i2y9ZLTYJfA
y0GXZP7jMlQLnMxws79rlBJj5Ih09oFaM+wbwAH1nImGLajuq7b+KdzHUW6JaJzseTt0fSrhmbWl
fke7F79BapG7qgRbulVuC/KJI2FsfSTykGd2Mjkn8Kxb867UwXZXj+BtPcw1d3bHV0CxdzFggQ73
3Am3a9p4jfJqYWNz6Ep4/OZr38k/GEOx9UG3pB5e8GxWeMeAJ2kzJivfZiUW/Jz5wwIjNeFPSLAI
FJLQ0QI82aDHOQPpjnHfaMowutyzG05NrA4dBk9sDjzbxs9gO0ZvauoQfPRaV/2u06HXprPGEH2x
LPMcnLxpQekr8HvDc7hXxvVhGns75MFQuTCVlOAeUl4BCQQHNJXWbqvKXbBR8y4WRhKQdYJQ/dr6
Sr5gYQV9PsBZ+z6eWL2h/LxMXQZLmZamM4bAuqM1NvKzeEmUzsD4i6oCs979eoeJnCnO8Kse/2Ua
3ukMQxs4eWs+zt/AwUToLmFT9LZp7t5NzLaXURJlMpvUMOLDg4m7AyBPa5RFa+3BgaGh2xkjH6Iw
GJmdcj3HUVzUlVZVvn3YG6R4N4jdJ8KzYd63TenfMMwIBykm1vB/BKAS8ujBfWncuUSvQ25dDMgM
PnFpCgYcCaSQExYeOYlhrNnvIDA42ARorf4oW7ngVNAw73cdDmzd67CdvQOXoDUegEtwX0oZNjpX
isrmw1Kf+mnUUoQ3EdZlm9NQDvyeLE15Jv3snaD12n4lisDyYcGI9AzjhySDzBD5HQzx4+Uk4oXT
YjCkDFL4qLJXxAvRFiUNFfyLVTyf+8FEP1ekRV1a4WFWuSMl/9NFTm1nIfVgDxEP6dcRoIh4JwkH
pmtxysxnbEFbmXZJH7p8JbYPMw9pRnmoplZA1EZsRLNVzNHbNjZxgEn9aogwWJ9MTRrjKdJDxTwk
WgKj0fNtTeuI3MyswRvrFG90sY0EixP9Q56cmSn9vuhmMbhclB7td4RBpll4evVjHIjw2ThB9JBO
1xtCOrzUygHWzHNDyxQtkGQ9V84fpwwDY3zbrVNoNuymrZoe4fo+b1mz+bOANNOnbcEEK0keQdAV
pZHnbS+ymZIyx15qoOjnMXn+eCsfMJgEr/XaazU5oZ4W/vxINWmKhJybdJJ+aQ8IcRAvV1VS6yyJ
Gw1JN6eEppg8Cpt0KwNS7pt11NE+mhKoBJYFNy4N6tW+TaqdTG4WWH/mZurgizGxFlL8UCHpOjV1
Nfk5x/Zj8yisRnOLpcvMSVgMIUIQ6QOOF2BXeo1iV3UZx4ESJ1ealA+9qfzq1H2YraZRCeVkNnV8
et9GW4aoY0T6Lh5LguzTTXhlVVg5mNRGaFhlfsRXOL6LLnmzzKxdynGGa49NKbpot2G9q4zXMnoA
FdQ8r+5jONxTtntZPB18aVbooCrPq006kCWIUD4RPmo/MEoPj51EloSjL1hNiDUxEV9R8VMSQrdm
g/SAiXCTd5HXeVO6Akg/ligPmch1Kdn0RxxYwlJuTVqX6iNKL3ZmwTPQmSPKKGCGN81j7duJACCt
P/ZO6w3Gt0WAZ2N++p6htUvNwofmZnGTqFTqwJ9ODnANQXHXwY1DnANszOoxEXYJ7xbk39OXSSF4
HmezLcnetvCzzoeFlustA7/2AVa2Yvraa12i07Kic89gK4Ms71cleRvebHMf+2fUncay6LhHh9Mg
LFcxzurKLHW6OBbzX5MUUt0TBqOAo4Mqdbzrl9BIjNkDrIrjUrKmwzIm5EhYMpn7YBq87ieVLla3
oWITSltd1arqt17Gsb+1kI0ojAesYnsuPVKbL6ppg+qM2dWaHeE+FKo7O1KAtneN9VWIYRaPlX82
gIIcDrXjbN9mEMAlctCY8PpU1WbVBw3lEBUpJhZmfzdpOMWkM94M+tQhCTkx2rLhiC75TO98LcHv
zkbiNUjxMC+x5EMbwQkNiJXlD+oSLbZdkEiNTlsMyjNs3pKqXw1t++UL1zHQryKWijwF6M/47z4G
IOgx8DiKAGbEcnwTMSTddRo1fSPfZujUPWRQbGjckk1DxMcj8WZ/e4P5dWWOpa4Mve+2ZSJ7gJTd
Q9Sb7jihzTLf4owQVj/Y3Ifliz8GzLz4boWEG/HXs7jpCxMbCmp60/CrTauQbKOfDl3ntfdxZDb3
2wMCk0GUQzpMjeZl0slAZdEibHgjy46ub80YaXEyLMaECiq8S5ekAs+qKTolRfwnMLYkX3GELl0x
I9eeH3zixd5Xf6JxeRpaVY93iQyaLY/myu++KJgx4BAJTSPgMekUYuYkvqs3bKVLCl9YteX94m8u
yOIpwWaH4O75R1NOfqvQnfXjsE9jpHEzyimgCOLQwVAX5QcRLGF3cFBY8zysKq/JOz/W5ZsK9YJC
B3N+O5x1NVQ0ScEScRpq0dAgrEFWpclNQCSf70nnw1x+01WcfHWawnEtJk1lvnqsj/HaRb4HQaYM
qxruxgHbUDVF+N9utOp7z6G0F4wKvUTR1PgPAZ/GOyNH/C0fCthG3A1AOuuvyEyp0CmvEUNPMNur
DSQa3UckECOKoWEG2mbIdqNfUp0BeGKbl7qBQKS97Ww5rgkqLXjxnjUWGnse63FlqOj52L1ZFinW
+y+wEVsVy4WJAoTEKJwVRnB8X6Oq6c1jO+8bh9XwPfDHZS5o1CiSIZWb3MnrhamRDgl7myBfXkzK
SNfOp1gtseyzNmzRVF4gxTM5iwmxB29at+AG/eco+OazRFs/taok8yO8kWvTZssEe5pb7g0f8EW0
2cP1pVmQai9ZW6oabWq2NqgJIz3kkKYYdMHuBxqW7K5iIlkeCK3XGmqlYKoU1D4Mfm9TOne6EUWC
7CfaY8hMGKQoajJ1EbSdrDvsVUSi0hH3bRf0qGo343I7a5eIFCk1kzu/JoOPL2ZMssO4m8Wb+FHE
ABYhnPQucInRB8WVh/oqG4xAkqRh5lF91EXnCee7lIpe0i9y2fR0M5vQ5yeYT9gNhYJuQBbRNUmb
mzKQ7ARBIht3KCuMv8utZfEJKWrrnwF/mkzRbL2rsY/Ds/hU6q0ackGhaXwiExXsbW0DL86Qhnn0
oKWW/FZ70nmgi6x0PdIkaFAkkaRO7gdmGUptxrPBjjEmcjIQdoCrmWmKDcsABvfobaP13BJdHYQM
5iELqF+FGMWbGnnX+4F5huAC58qyRsUjb6tpCIsV/epy14qlx2pvLc6VkFzxJfXqsN2+lMCDkx1o
3jFaFqhgDDu7liz5itFUq47R5lfyt9k46g0Nx0xuWmKJmu8+Rkto0ddBaR6bCIeAbxEh4fZUkS0g
hZhxcD4ChQY5BsYxNHgnHWctMntuILP3XYhiKnwsPOzyY+JnbJpX84yi02bPmGtjJK86X5ZFyNV8
28bOTUcG56vpIDFL2d6j0DXe93IVzU65gCTFJOD9VmCD86acz3BqAZh8i/1smpAKV+nSq2TJozH2
59+d1WGzQ0f4Q5aCPorBES4OxncUopq6QBJjXIpBN9bdlAbB71B10ULu+tqL/WfXe0n03ARNcuS9
RZ0URTWxiyIBNYtbmeC3AttImTVjJ6O8dn2AETk3bjXqA6CcHdAc8roUtkVtdx5liM7M3Hsh4vVo
HeqIiBkv4QLT8ed4QXB8hQEmDq9pH8UVfDZwempyvTLMXFaJ4q9KYo/flfADe7RwGUG+kah5+QKN
edM/+5EMnnFowRnEVQa1zKRkip6XoRXlO1hArvwWJ2L+OUoYa+ysE0u7t+gzfejf0V25MS4KUZee
w1jclhZp9k0TxPGENKHsu28ubFHn4LQV9Fu4iFXzNGnWkgepksyzP5tqjfuDJLopMYbuV8uBo6r/
btnKEPPI1kxlitF9N6KFAoXqmEJZo+5tUo13Fr+7pItiKzQcwJI/LF2I2r2Cp9yjGFu0WubSHrvV
RGcfdLEvlNiFfaELRUuABnOMWmg4Bs0Js7HbgLJLxP5MSbXt49Umt60fBz9CHJaLYHZrwSsU7eD7
ibIwrVCqNcmE1gGBM9kQQKnPk2W6RecAXivr2NzFmNAqQvwsN+EW53paMZ68KBArNwYFW1ePbL+0
LEGVkrgvPfQF3y1nEZQHXodfhH7oXKlEoXBs269duWKqArOtf7hw1YlqtJx0uX0v3TrvgLLqljTU
SfmH2Vj+kC5sCi8aDA4ky1Z4laS3YYUyS7ph571r4oQZ9IbagBWwR5pvPO6zY9dRmHCtAwf+DoOu
mUiS8icep/ejLpO2RJUGDOKlg7u0oxsEM5Um43tQdSAsB5vtvvnWtPe9Gt3ej0Icqaqet67w6DjX
2BiEppmIe3TcuACiFTJnvu6SKPBP0GgHR5/O8kAl0/sqHBRGHIP2VQ/bUsglGXa1xMekNaZ7JarD
nNVoZrnt6K1t3GQoIftw/hTNuZ2UuU1oXx/qzqLUAue+Ybf0bMg5MheRErsBw61bHAfsOHn3gW78
Ox/zA7cof5LdSj+KZGYjT9y0codtJb5pKSEoeNUs+V23IQ6uwbD6BSFtWYDlEj5Fm5T3jQ5hI0lp
lLfMNVHKzbKdxoi4nVQq2QGd18F/UwQsM10X1qk/MPj29sZPEF7ntYEPQsI4aBtTvV/7FhNpM96d
t0kYDBRKlOMSHNPSBCaJu15QFAVLFz/ikBy8VrWQSY6QoFSWhJw8BF4VxymZdfRLejCHQ+t5xqlu
VUqlY+PiFOeJDrSnZK7yBuKhJ5OM/oz5Cdr/9Ji33qF/UP5Iahcc6y3WDy1M8uxugGli3gxmy8ca
8HoXev4dIG3dOxUfvawez9npBbtmjMQZx86AzUfU+CkUVQtKEejaMljcp9qKDSUpDfd2uBEpe8bm
Dagjiak41MREX7ny6Q1r5YR5ayXWLCJzTD4AmahDdk0AOavCYCImH4Mln8Fouh2rKPqxxqu+K2u0
0aqmjU7UW0mflkjSb0uI/HYrDOtOYoNLMhxL0YNV8JzLml6Ku5lG5DtK8jh0jn0kfsdK1FnC/DU3
OHXceDGZHmKcWF4r3sPe3oPHA8MQjmRqzcOafAw3odrH0xZW/bcNQIj/w9x5NbeNZmn4r7j6Yq8G
XORQO9NVCwZR0ZIlxxsUbamRc8av3wck5RZlye4ddNWQMxcti/qAL53wnvec09h9UmK6qAol8AXR
8N4HQqpcZb4Z5nbh6c2FYxj9qZcnDbEFVP6No0jCrai0RrkynZTIKWX6c8I5UVutwd5GsFVOMWXK
tLgsscPWVRy2V42upDdtoPmgwURJJZniNW3mX6oV5PoaXXCiSZ0G5dAfzoVhgLsEyitrnMIg8rGA
UyUAwo+kVWBqQWMX9EqZx30Wn5dmUa+asvvklvCGRcAYvIXMPNVJz74eBnfj9k0HxcyjfneQaydC
S2582JrNHDJCtayJ552IllrPM/TrRdBEhH0H4UPFY5YhnopIx6ivA0b3xxTq0NwnEZh8QideSdpA
x1UyVezCLPU1VSsJbQsRTYRFr09P8sgoVhFJsFd108aAKqVzJmmd8kfnJMIVqbGjrVvo7de+rcSz
OglEwvemuLTCwTsp6kYeq7LU170ZNFe6YclgOrFqRraYBslC10TJxvNUFqURpxedkeofcp/4Npk5
xRr421pTRLS41pOhO7UEy8dXG2KMIau6TT2awxZuQ8Ro8L3+wVCsemXBT5/3ZtLOE7zTuVHT+UJT
LLLOC1dYC02e2aJhSahY0QME69M/pLS+NelTTxa9lK480Po7N+pNO3dBdG0EoUPQHDRVLtx3Mop2
JcpE0+3B8CT/CgAvp8uKGKTeZUIxLO0a1V1kK2qYfirxid1+QTk8rzpRi9hn0s0QkOBrh7WnusoS
S0qTTzugO/2TJgb9cOLqYl9fiaHaCZ+6SOjTVRXoTS4Ra3U6911qVJ1zqdA9Cf+epFq3OW2Q91W0
ICbYi3SCTYGgFkMCwRLg1FWNNrbJ904o/mxobnhvZpiXXygA2/TLQjNLJJ8n92yR6cNc8MEmTgqj
BsDAaKcD6AWOTOdfsgaxvBxK2rOqUDIcZLBdlEYlnZsddf7eqwpI0lnfCR0Wft4kmr/u88QLbnRB
dYM/6J5OHqKoJwXdtioiU9E3vKaoVGypL9KGE+5Tv7Sp8lyqbc+l0Mt7qBaRfuJAJxlOZdLwjXOP
WhMByr8slfDSMRwzuBvEXs0eDK924wfVatLItyWLW/ZHojZKjBXf0sFlZTWFLi+6ahAVOljIdCpp
8z5LA/gDTRitddPSinUSBFlIqUKgyGCe+gj1dE5v6HJYN3gy8Y03OG13klpim8ALkD3nvHC9zPtM
Td1C/dZCZ80EwOkodd4lpQ8PzE6SyFRxwbzWEEZnOzS+xUQBunqNKdVXUI1EKnW/FdWOGBpIs9il
65IWABkoXuTUXwS5q8JLzmqYrweaA/Qw1zOCkRroqnVvZQp1cONE5jzH9G1w54qmJeKHXChj4n+9
1NcCRRHSLtyAYeUoAzobUc0+N6jMvpbVPK9OJRR59t7qCrrjnkWiisNZRnWWnLIDNHNZSIHQKSlZ
SWma31PArozPOgcj07cFfKX8oxIlsXGhpZIwfKByqFRcymlXRUsOBts6hy3K6TctfkgWqYrrtQio
MNCe6WIXqO/TQkIy2aGrRdKDaA2F/56bmDa3JI+NXcVdR9eKM5mSHLAPdNp4gUqbvWV8FhpU1xcK
B6vxHXVVegnFWqRl/cEUgabhr4B5LgWDU30tpVQavtEUv8xiGwPf6QEJxKSKLnFpc+E8pT5VfzW4
VtRfGF0W5dTGM+usKkeXla4/SiTW7gd5cJJymThimCDgG0G+VgnQpIZNzFMxzimt02erVqEW/cpL
aTWLfM5Cvb7MdS3VIhs7dxAwTCIn9E+DstL7b00Drot9bpSddCeUblqvPbU1oCgTb9OHFf3nXWfd
q4kBDErAfZDeU2rRSuCdaGp4lnpK1xATrqv2vWWKUZzNBUsX3eQ0LlusRT/srerM8RVDsZVBo2SI
h+eR3RCeyQBDczN2FKJ8GsGJHGAxDBJ5WZIbVmpXUS22VnvJ1kG6W5Ue1cbVlWb4UfdRiHsKj9ie
VClpvQKMasAv0kGXwi+eV0YBPNrG5W4GveO6b7Gry7aHaKLo2DhqCP5nQBFLrV5fWsXgclc1EBZc
TsgUaQbpxcsCalMBPdXm28iyANVPodFlBAsGJTCKcuE2Vi32NsF2sw6WraHW5h3VTOIYVKJQ6/BD
JsBkugZLKfKboAgc8wHQ2GputdBXtPeexAW5y/o6lN6ZIg4+99mjKNlXKrQ7XQdHMy6BuCiQ0ZnK
QtT0yjxvs6ZzL0IvNPULSR38/EbMaupnRmnntcsoKqOcsLwoOuI8TLK6PO99sw8uDRn6yY2jZW33
sa8zLyD+W6qEuOvYJKJcVlQniDXRaO6GiOSw+Ujg1i48Tx3Ee1Ma81XWQPWhQYDf6QtIHZEAz8uU
62ydK76mrmQa87ZfrbJVA0JTlqOe507YQPrIlFJrm1OoKq6FENZFzbErOj9JQKcEpYt5kZVuNy8i
HGAAvAE+2RnEC7W+7Gm6lbhvE1JNwotSK2rzQ14AvthqF/fpMq+rql1SozRJlknYixfwIcR3QeRB
krEKiF8LXxK6L7FQwTfqWtD3ZdLiMTnC4N4qRNxpENbHxIot/53gImtAYGW5JYKTSDiDcAeT8xEj
OVWBy3pqxtZqeNJyznO7rkhgPAMJU6LzXjaBbaomV1IgVUeuFnrfQi7s5EwAEI9cTUNFAI5dFzK1
da4sYH/rOovBJ5q5WtIwwn2LA2UU8QWVJfWe1mGZ2A/inAZjuvBebt3uaxZxzvS5V8GzuxKIM8Cl
GZooXcCPah1bMHz8KXk8p9G8oc3WhZl6A/5FhGNPo+FAhIKi03phLlrMEdci0e+byHLFG6BO1VtF
ELo+WhGFON66hJ9T/FsraxewNxK4fkWPqUivKFkm/ujIUEDslGzhDFGp+RLyK+pa44uleeHwnrAd
2G/ZkwSm9lbb3LmSkn2hc2Z6bbkW74RXY7RXwWAk5lohj8+/glVqhPMm4XVOBgWNfhIGRq5dhDrz
sXGRS/2dl0hCbzvxUIprFQ1DfMwv8WfcqG0/ZYLqRJdh7kgfiwhnc+4GpZDbgezU8lsJxyq6yAtP
Ta5TUTGCE6pWFFAxYrgKV47lKc68KP00uw/pSAKQ3FHYa53mfkj2dZ7jAxFrzqITo3I1/VroIJfO
tdxoYTYRW0qzRarRqWVexVpMaRkMeIRwqOm3amaInwnxxwHwTKY7dtSGNVXoBNKA7DpxJX9RaLmD
h6EP/a1qpnk6HwxlCOcOqJ9u95xS8bS3HO1jYKgUfPNUAchTIDNAWGkIc+q25lLzKTFKECcvg2xk
2HrZe2Fol3GgySd12qXtbUidT9fG86TYvYreFFYeifLGjZaYnnCCgcp99bvAaZaDr/hfh6HrsiWo
tiPaGsUVxHUSVdnwDbEVOHNdZcbLovJACSjaK8lLN6Qp96WTlvy70OfxZ72vynDpaNybSIyhRkA7
FqFCEo2Eq+iV9TAXicVYS9RGZyxoqFH/oTt5pV6yayGORxB492ok0cMD7qCbzwNdC+V5WzR9Mke8
OQAiMajfHAe7CM56S6uNP7o2l89r3TPQK4lPxAQqdq/fmA3ScJGrrewtTMIxzbnW6Z27KFPgpmXa
++q5SgcoQqthOqAd83K0uRVRT+HFyGFuzqNkiFteGAT/1JAivbMN/KnyDsUjBwuv0CP1bVbAQ5pH
WEXEu2P+QIQwUyp3Q4knNY/luHXXWiqIX80oLT+jCxRppUZwNecUCa/DpVK52XndwftdpJXQRXNC
N9ZbCHSxYLfSEDzUmZHGduhlvXU9QGW8p/0fbo+hl5TvnVdaCmtWjE06EXmWQbeBtClFaHQgPuI7
JaZEAcCslsO5lQqR5rxRS8W3i1rWe5HMBMTfUh2cZrTXK0ld+L5VfkHjBMEKBFmFWKcL8r3X0bAR
Smhb6sFJXQHFzynwZUXnBd1dKHbUktqwcN1akJdx2w4F3TP64pzqOk16KrlC/7VIVMyAvs/xxXDB
B+8tMj5yz1LJQ7W1khwbC1gKQY1hRYCe82Ik3VsBrqA5j4UQnhz9hZtLC5dJjxeFFxTDF88I1Ruq
n3sPutsBtNk5iXzxXCKBq9rUxErNsa4kbfo6Oq6RH1o3MNZoAeQWd01oifqZA/BOuGyIhXkRlEYD
E8ZU9FtyPwlBpkrvJTRzzM0h6z4LHXrJFqzUKXvb1f3SueiyMs8+dDn5oSbWsmK1SykGTe5wWon6
Eu+ugLoDW0MZE7JXHQzhxIZLXpOX2Yp1mlvLpFN173Op1T15WHVLO2AaFoVNReSrcCG8ObR6NBpB
WhSKFzb94h8UxbcIXRvmCQz5aI6KGCDDygb8FZfe3XmV3yUKbYK0vq5vql4Ql7HnE7IuBW1Jlxz4
9Zg68JGE7Lrtsy9iZ1YrAjP1OzHUrXNw3eZz68jWddSKUmiLQwOKE4rh0s10aZXncr+GCJTcDBFV
cpsS7rtoSKIdCJY2D8weULcizAFXTbioIajc6EWlzYUSsowfxITt06xW6MKRjfhtqq4Bo7IPZKFn
t00TNwvPrY3zHMtGsSNYEyC9gB9R27Vg4X7xAXpVTRehtqSfoB6vlSZz3quD665MUUqgA6u93eC1
2FWhgXakqnc2GBgbkpulHyLRyj+6QtjZuepKGfG1tIeuq4CTpko4jxpJmHcmuJqhefq8dMICTnR3
OZBUY+MSDwsHwO9arbvuLofNSc1H31n/oxjMKHMSJVpDYVPphOw6rmLnRa7B7rQCJMvP01y2uXMv
JZ6MGUxPEk90DO84TcpoWa3cNVl9a2slfxCXsj5Xl/IJRrqt2iRknoSLZu6cy+fmmrS+pfotmyOS
KLz9i/d4JWHqed1oLVKajphItHTcT6JZ2Kl33sDj+/kkX0tglJTDSaZ097Ac3zBWEoJxqUM4pUVo
6sPxpLmx7RGU+wjXVTo1pbxeYuaFdpaQa9xSsjK1DejI6yqE8oUH9et3GnO1Xlr4Zwlo9Imgg3pP
JqDVFnK5iipT9a5TNDq4q4zPZQNID9qa0vDUE24q16jnUBo8a04QOK1/sTKvZTk9y091u6HqfKEw
VviU9I72Pb27NBzI3hhQ6hpmqW6e/nwPXtvgZylrRV72paoo+moA1DNuKaMZxAsphqawDv2U8OnP
H/NKZtzzMtUE2XMrbmVtRUBBhikkJcucyOa/NwlxzOp8clmyQmtKKlJqq8aIYSxIQAFubBvZr5oM
vLJIz0tUV7mbx5nrUL8ITMImQ+bUsYIrCs7+ql7ca8vzLM2sIvkTqqOurUw1X5IDCreatOpfHKbX
Bn8mSpyO2KqGs79yIQrYZtEgIT0g239vZ8enPll7OcwUeLusjTzEum1UwKPlkN7+fPBXEsLFZwJC
L6S4JeufY+OB2t6XiT8aZ3pPCVaiBuS+ZDVJ42BWlZZd/fyRr63Ws/vvmS5gGX2hVgDG2kc1L8qr
QCLk+vPRpdeO0rObbQS9oje9q65i08IqKK1kjF5K/O+hx+T+oKaJxb8kqpToJ34W3AUDWLBYOu77
IvWd/BaDyFsWfXTfNYoHha8yBrCi7dv990Hzr/L3f/LztzTrC98lpHv44+93acz//zn+zffvPPvK
yUN6tYkfyudfOvgbxt0/d7GpNgc/LJPKr/qb+qHo3z2UdVT9/Le7N6R72TjQNbkq1R0032dD/KUv
befx6kBvHraD3vXZw79+29zHfrIADin8b9Vv+1+d3v/rN9qEjfXZ/vuHsbbz+dkY0YZ3ru8ZXJJm
oqRLIiVQrd3ntzdRmlBfc/trw5yROiRSUJ77wIOerONr0//hbV5Yop9/52dvvluYcfayAYt34uxl
fQaBVZEV03hx9srMJPIim5Ihbj+71T6iRWDrVFNWR3Uz6Rgo4kxSZJEDpe8WggGfHgNrxhFQFBhb
R3cMdGuUyVNnb0IkVuGwHk5bm6mSzvoq6pHuv6JLo1yfNHt5POWqBNDKHX+y6aYxswxZt9RHyXB0
p1/WFQntNWn2CEDTkiVd5vhvPwz4ZBEMa2ZwApA1u9+Ku+cdlwgwFQrZTb0EkjEjn0g3dIV9PlwB
evfpsgmAv/3sHnREKyBzcafOXhZnmqSIVGnQXtIEpjpTZW6JIlq7RTi6u4AKB31UMNsnXQc0oqhL
BFFE+nxsPweHwWIddNShwVHZfo7OLFCxuqcugmTNCPtBrFP3u/1MLegzSTQtlRXfrvYRXQXJ0scG
A9OOgDLT4E8bmrbf5GcS0ZzJpknmEwlp28/RyQNyXceyz5MWAbUAi8VSrbFZxVNpqM5EVR5X+egk
gIEhhBabOHFZnukWrDMM3932UpH46fylmUaeAfEIvFVW+IjOvqLqY+XPSduO+LNkRcOq2su3w7Nv
oiV0FCTK8EjPPlbs5PuvzxQ0nWlJ5ksnwJJn2EOaJVrHugY7VaiCI047C+aMzjQKQRl9dxgOz4Jh
zLC9VcMkvLL97LTOEV2IR+dw8oFAFuq6qVroxO3ncCFMGZEocSTE41OH8KIM+D1TTwLeMQW51G1D
rKfCUMEQQB2QdL9bmKOTiRKkzqmzV7AHYKRqICEvyQNDYxEMgIPHXx/dPYDIKkF4nngIJBQjuyyb
Y/PDJ4dglIeKJOv4R9+X57gUo6RoY0uoacLQmtGVjwvwzDlEV6gizrG6txWPbvP3ymDq7gOQGVRy
o336y8pAn+ESaRjNeyDxPyUJvpHDVY1gtku5i6dgsTSGNv/KEXg2wp9QMZYhlo8mic/PgDUjIVQ3
sZp2UvD4LGMV117WRUw7nf+QATL/2lo8g97/XAtkojWC5jIewu5zIBOwDTTsApV7sVuS3dofoW2A
df9XDsWrCwF4qLPxsvVoER+6S6aG7mD1EY+7ZfpP3YtnE/gzjDB6Tbo81VaUtPEOyIpFdZuXzgNe
owaUqsvy7rdHd0X28NHk48B+IyQhfD+Cxgf3whq9avBUQ9yHGXbPO6Z7sYPRpsoHWZ0Z+KOjuHnp
PFhA7oYFhgBU8Xhcjstm4CRPRhK0GWYjYlDbI8fP3AZ+Da6sq2PQ5bgmz2UgKDoZQ5LRApaCI43O
3H6Y6FPDcYQR8U5Yhd3n+GwnNmcnsHdh++9R7/9PgFmcqehILPCXvQedADOILXG272t0fIcB02+y
RFBmhgqmho44PAUS/z4C90Du288xqgaRBZjsQSgzRUTiUffpcAFG/0kXZUvcm1JHaCvJ0tTtl1AI
WM4yJZl323woDA1kAcISUXmsoJpCOGTqIowCESYFJvijyDs4CSZkE4OThkbYrdHxCUSqEEw1FRVp
BzF/v/DPToIxw0uRJQTCsS6CNnbtnOQ1YC4TXtINbQxXPFGJRNstnaibLO9lwe7E/SX78C986Tsz
a+750f1y5Fj5D+UT9tcvv/BIXPpxgCe8rNHVPvjiyOPaDb3zO8affz/wSLZxlCe/fIyrbJ+z//P9
BH989MGzHmf1+I9r/6HYFN+8fvuLfv+aI2nuX7/9b3LvFZs318Xm/qH0DtCC7R7/+UI/sNC+b/9P
xy/qZPPN20QvPUKmItPjI18kuv21R5TlJn4cZksL2wZApr657Xub4umwO3t46rDrTdFvks3Tgffg
3OSR/fjVlZZ2UmvqI842cVy/+a9NnP3Pm/NN6cX+wQrtoeapTznfFAnkyvBwkRCIiILJY3MVomcD
by3cqQNfbMLS29y3Dw/Z41uOZ3EfiJ46+uXm3utfvqa7cP/UB7y993n9p2++p9RMHfi6vq+/eQ9F
0R8MvqNtTR88CTZfDwfecgGnDvxuE2zIl9gc4Kd7uunUsW99cu0PBNbesJo68N0m9qM3V5v7+umK
7CnCUwd/X1Wb4iUhvo+5Tx3/40NZvbEfEncTHbz9jt04dfTLDcIcgVUVB2d8zxSaOvpJHTB69fS9
vzMxJo+dHrzxd6xy6rgo/k28Sd5skvs3V/639Cu7e1pG/FgezmMfOJv8vJ8ZAn+iLVMfc+kPaXFo
DoyD75zXqYPfFX5WH56g/eB/g2ZabO4xxLbbsXHZjPWmeYj8p3uxfdY2lD11Ilc8YdzqZ6Pv2YNT
R7/cJOM6vTD437BMlw8u1uSmP7gVrMz47n+DMbl4iLzni87QI5Nk6rIsvt+3hX8goXdvr0rTHzFH
Y937nJ5DS367OmP0e+oUaKmzqSq//OEJ+xyEv2F/t3qGUovPT+efWQ5TJ3GGKnh1/L/hCN09cLXc
5zY+jNo9RXvq+19s7lmfx80cjUzjpeDmzx/zkif5ncr3o3/5LDPqtS/g4Y4Df4seNsXv/wcAAP//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Trebuchet MS" panose="020B0603020202020204"/>
          </a:endParaRPr>
        </a:p>
      </cx:txPr>
    </cx:legend>
  </cx:chart>
  <cx:spPr>
    <a:solidFill>
      <a:schemeClr val="accent3">
        <a:lumMod val="20000"/>
        <a:lumOff val="80000"/>
      </a:schemeClr>
    </a:solidFill>
    <a:ln w="12700" cap="flat" cmpd="sng" algn="ctr">
      <a:solidFill>
        <a:schemeClr val="dk1"/>
      </a:solidFill>
      <a:prstDash val="solid"/>
      <a:miter lim="800000"/>
    </a:ln>
    <a:effectLst/>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Deaths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Deaths</a:t>
          </a:r>
        </a:p>
      </cx:txPr>
    </cx:title>
    <cx:plotArea>
      <cx:plotAreaRegion>
        <cx:series layoutId="regionMap" uniqueId="{6CC37616-2E96-4CCC-B77C-55B14453C3E2}">
          <cx:tx>
            <cx:txData>
              <cx:f>_xlchart.v5.14</cx:f>
              <cx:v>Deaths</cx:v>
            </cx:txData>
          </cx:tx>
          <cx:dataLabels>
            <cx:visibility seriesName="0" categoryName="0" value="1"/>
          </cx:dataLabels>
          <cx:dataId val="0"/>
          <cx:layoutPr>
            <cx:geography cultureLanguage="en-US" cultureRegion="IN" attribution="Powered by Bing">
              <cx:geoCache provider="{E9337A44-BEBE-4D9F-B70C-5C5E7DAFC167}">
                <cx:binary>1HzZcuNIsuWvpOXDPA1UsSGWnq42qwDAndSe2wuMqVRh3wI7vn5cKSlLYrEq1dPqsStaLiaBATri
hB8/7uHBf94M/7hJb/fm3ZClef2Pm+HX92HTlP/45Zf6JrzN9vVJFt2Yoi5+b05uiuyX4vffo5vb
X76ZfR/lwS8EYfbLTbg3ze3w/l//hLsFt8WmuNk3UZGft7dmvLit27Sp/+ba0Uvv9t+yKHejujHR
TYN/ff/xtm7e6ds82Kfv393mTdSMV2N5++v7Z298/+6Xw9v96aPfpWBd036DsYSeSJthGwnx/l1a
5MHD76U4UYJwxai6f9mPn7nbZzDuhcZ8N2X/7Zu5rWt4oO//Hwx+Zj1c0+/f3RRt3txNXABz+Ov7
Zf4t2r9/F9WFc3/BKe5MX+6+P+svz6f8X/88+AU8/cFvnqByOFU/u/QnUK6bZm/2SbjPvz1O0H8O
CkUnmBJEOOf3ky+fYSPUCUE2pcImj595D8oLjTkOyrPBB6Bcr98UKFf7LErf7fbf2sf5+c8xwfgE
YY4Rlo8e8RwTecKQQIAL+NG9c95j8jJbjkPydOwBIlew+N+Qm1zs433dgJc8Ts5/DgjhJ7ZklFAp
HijqOSB3xIYwkVig768DAnuRRcdheTL0AJWL1ZtC5az91kKMM2Z8PVjAT6QimBMgsO8v/BwWdSK4
JIKw+6sILj91l5eZdByXp2MPgDn7/KaAOf0W1SGEvFeL8ujExhQxRu1jviLZCSMgAyhS96gc+MrP
zTkOyOO4AzBOL94UGJdRkkTZK4IhTmzgJArB4igYEEmEIIqpBwfijx99H1B+bs5xMB7HHYBx+bZC
+zaaCrN/TTToCUXCxog+F1mKnEjKEVGI3aNEn8PwAkOO4/Bj4AEQ2y9vyit0BDnP45S8QjS3T7hQ
0sY2PRY2JFxGinNwisfPvPeGn5pxHISHYQcQ6LdFTPM2htyjeZyQVwCBnHBFBAbhdIyZBD6xlQDi
4uzxM+9BeIEhx2H4MfAAiPnb0lHb/bdw3L87M/tvt3X4ODevgAc9sSkIWNuWx5xCyBMipeKU4uMU
9WKzjqNz+FgHIG3P3hRhnbV5vP/6euBAki4Zwcy+o6QnlRNhnzAMEpfRB4l7IKZ+bsdxNB7HHaBw
pt8UCr/l30LzX3AVbJ+Am3Bh0wM01IniNoQN8hDGD9Lzl9tzHJXD8Qfo/Pa2fGR7G4T7dD++Zuph
A4dBhZGKo3UThU+IgIxQoIdSl3r00PvQ8iKLjkPzZOgBKtvNm/KZq9t0D1Xf/BVRweIEQgoXnAI7
PSUvdYJAZxH5oMLQgep9kSnH4Xgy9ACOq/mbguM30+Z7qPin/4WAD6mholQqyEe+v56TmeInGAkq
QArfvw5Sw3/LsuMoHbnFAVq/XbwptDb7b1CefySV/1yTUXqi7qrAdwn6/eu5AwGCkMUwhh6i/4ED
/dyc47g8jjsAY/PbmwLj+x7Df8Ft+Iki1Ob4wWvuiopPSE1C9YsD0wGr3SN2gMmLrToOzcHwA4Su
35YCWN8aEACv5y4YnTBwFAyvo+7CYdtEEg6K+QfhPS0H/9yc45g8jjsAY/22Ar9zt60YBXvzmvyF
TqC4CIpMPsz4c18R/ERIZEPO+bCrcpDqv8yk46A8HXsAjLN4Uzy23pt83+yT13QUdiIwYoSx4/sm
EPqhQAblseMc9iKLjsPyZOgBKuvf3hQq2z2UJPd12JjXxEWdMJsg2B152Bt5LsnAXzCSisFO4yNp
PiQuLzPmOCTPnuQAlO3bcpVFlP2XxDLF91Efai1Hq2PihFBOMOUPxbMDsfzvGHYcpT/f4QCqxduK
/at9lrXvIOS8W4MXZZF5XNGvopqhOKNs2JE/KgPsu8QG2l0eLx9gdW/Z/9pn5f95iW3H4Tp6kwPE
Vm9rN2yxN+Or1gWIOsFKYsUOygL8BKqZsGfP/sKXfm7HcUx+PMABDou3lWTOi9eMOPYJ5dDXoog8
6ivsBNnQmccJub98UF/+iS3Hcfg+6ACD+duK/rs9NEYCeb0eaUGHEeJYQng5SloKuiY47M6AXr5/
HZSWX2LQcTT+GHkAye7N5S9NE9Wvm8AQqBhzLpkCVfb9hZ8n++QEMUyEjQ4EmROG+5dYcxyS56MP
YHGu3pRO3uyTOtx/629vy9dzFuj7IgL6hZWUz/AQQFeMKKjwH/DUC604DsezwQdobNw3hcYKkpZX
7h+Gpm4O1TCiHgtezyGBZgobKi6U8IcAc5Djv8ii47g8GXqAyup/dtpyvJf2af/ds3f8u1325ATK
j1DUP9RV6i7Ucwlg3XPZgY88dL7/tRnHUXgY9szi/9lt9O4+2+ffUw83al+PlAg00hNFGAja56RE
Id8AWrLFQww58IAXm3N8/g+GH3iC+z/bE55ZC8dOrkxUtq9ZUQF2Egw6jEDhPgMFtoIFIwLc4QGU
A2d4gSHH4fgx8NmjwZO9rSTjt7p+1cZHyOmg5VcqfDTNuOt/BBWlkDpecPypNcexeBh2gMRvl28q
ZLu3aRi9IkvJE86groug/nFE0QpxgrHNBGwr3id8B8WRn1pzHImHYQdIuG8rw9ju8zt2ekUsoAxP
GcRk6IW/fz3nKDhVAm2q0C/8x6GTp/tVL7DnOBo/Bh7gsX1b53ygHepHJN9FN8VXOFe5rO/S8vr1
MMLQpgp+QiR6HtW/t2xjULVPsHsKzv+jcccB+9ubHYD42/9nEP/6vOOPo6AubF9538+QPjny+PdX
v88DHG49GPp3h1TuZ3/57df30DJBiGCQq/84nnp3n2dnfw5k07HBt3CK7Nf3gkAPBoFbgo7gyGYc
hEQPp2PhCjRl3ikIhDETDPpkYIXkhWlCOOkKG5+UCyKheEDgXJgCW+qifbgEDg9xzkagxG1C2Y+T
vGdFOgZF/mNmHn5+l7fZWRHlTf3rewXtBOX92+6eFGySkjIC+RfH7K6XGj6ovNlfwGlheDf+36Wx
qp7lmHk4jn5vBd8JY89Lrq5iv0w0irGXjmLQneVfRQE5Lyf+WZhg3qovYd+mGlvB2g+nD0nL52Vk
z7BlefFmis2q6W1nEKkX+N027NGHitB50gSzcrLn8WQWJnVUYnksLdfYOLyVM95bnp8GrpomJ43N
glXpMuH0nBt7Z3M67yt2zny8Y4UmPPg6BOFsLJUn0+pSWuXlNPiez6nDwsJJMqTT5uuUXo5B5cXZ
NLcHPhOs34pSLtsg2+CS7XI2fCgpc8omP+M28spxnKcZ17Fp3JH4V9OYSlf67KrmwcL08Wnms1yL
UGW6ts1i8vtOx0F63gRiQcs6diK7+9IYdYWk+RQzmLYAsTn1+bKyEk9mzY3VULcqsw2LU+/J6jsC
JL4D6k9ACiQUhQUFKwcW01Mgx8yQOkQW89KqcoOc60xkm6CvTu1xPBXGqnUYJk4yCc9qbacDdP7e
AAYVxOcGgCaAfREE2bxgCDpcnhsQVUoWikS+Z+V6KstoI1szG1CKdTfatpeE5JT5CZ+3/nQWV9OH
Lo/oBs5YWMuM00gLfTvSxswmbrjTJTSaCexnnl9MmyE1i7ZKEofLwFqiJtHZVCOH2WnmzvN+VDox
uNayT72eqlEPKddF4dsLX9F1NZhYh8JHXluTm7H3R90P03mLovlUR9gB//tIK7L2xbCVcbvOq7Ba
FVUZwO4L0MMDfT0gdO96N0U5migIH87R//jxX1dFBn++j/njl3fH8P/4aft4fv9v3zW/Le52buvD
N91Z8+NeYMyDdXfs9eyHP7HpX/Dl/dcB/MXFl5EpCBQGJZ2/ZtKDlqQ/mPRh5D2NwrE/WNeQbAEl
QvctwX/QqDgB3U+wrRicr4UztFBLfaBRaHuHrwuADlFQrMDo9l0S90ijII6g8e17xsAwQ5z8OzR6
17j9bPFjBRUTBo3BcApLwD7u3fUnNNrkjeKmtbt5FfFRZyzbhH6s2/rDNMxEPsxTEZx2/W3Lkt/x
SM+7VF3d/fVHvCp7y8GJWLJW7MLSOosGe1uXttS8UMjD7Ricjoydig6n1yJAO5wsoqTa5tWUzFjL
HdtH0d4K2lL7NKxnT6B4WLRP44MNnvunR2MMutWkLWBqofxz8GhtzZNusLtuDp86uYzUq76Meq+L
cqyzynczOpz2Hfhr3drneTbMLTjcsLZRSz3oTPyGRVeuVAxOFTbll3YM8SxtWiD96hPhUblB3M2B
Js9MVbN1m4+Bkwyun1vZZVIGSyPGcdXc/ZPUVu3CDZnTMTyuW1E6CVODFhUPz8c0iNdirCqvNihZ
dqzvdZT19Znpw9vCr3cI23g7lhIijE2zeaKidcQKz2djsQlLHGiiylXIs+EyHJPxdMAq1EHqe0PM
1WIYk2aF+iHQrMyb2VgQ3eaNv/MnVutA2Psia9JFisJlb5TcdFxspd+2nwu0qPN+nkxd8cnPiSuL
kH7OG2tmZTaa5Uy087Eqa7eTJjoPR7uYBTWbtpMftdrAmeX5EJXT2s+axKlCJXRdjB+CEJ9VvCh1
UobdaV8Yt61Yui4LwxdTD8yJGrEakO87nKUXZUQX8HUa0W5KFdqm1EU9INaYjLhhHAi3ZBmHgBmj
VWkbXWaYXdrDba/MjlvhpDNDE3fMOHG6PLG0TMbaSYcGOwhH0aoMKhdTeSVFHS0U6izH1FE7K+qE
OG2IvlQdTq4bLqO5nVbXddQrzcYuc9nQFysmh2Ax8o8ILXsrBBoOOjKPW5LPui6vHZJ7pHXzssqX
PJuw23EU6RFNXwvwQN2jcUb9aZ7U5Vq01aAr+KYQnYXFAlXRjg6BQ+zsdAjQlYh6bWca4aR36JBv
LSQaR8VDomPmaztoq1XcsOucRmSGOP2aRMpfsqn3ikJOq9HwDymuR7dB0YUakm6JK2k2vkm7Vd4T
Lwq62CUmkHMc9/lV1dvrkdVmHRD/S1kKs6EsrPUgA3vNBzveZX3/JW18X9dTdTo0cm4sFjqxqTzK
wyUhk2671HZYrYxOpJ/ooZjOxdQsLRxuaAOCrCmzc9YHXmyloHKUPSvi5LqNq7Mo7k6T2HKkLYWW
LZ+Rni3NRCI9CLRIJuImaej0gL+2OxO58I0e27avtaJ15sjehI6oYuaoG0uY3kGh/CCKPNeVXQSz
piOBthV2Rk9Vie8Wyt8USfGZRzjRqk6XmAOFNV0AKySytB/TQHc0K7wip9sptec5H0tdWmmulZUv
6TRsCm52CRsX3KYeAs9xAmrmNR4c45+mY7wrjdkkWbatyUWI6Q3F/opzUzt8mrYW67wqFvOo9Rdx
aC3rsOgdlrHAox0PdJxE1yNKYAZTXnty2Ex1uzN+HcP6GZygj79OvjE6iLtlHk+jZ7tqRJ0Opnpd
BEkPF5gL9ro8WfC81lYSf2mDGjshrVyDZe+SPM20n7GPjWU+J7UoXdvimSaRiDWuV6z0t6BvLixr
XaDWOEWQO7aMdFj4a5LLj4AnkB9Zwld0cN32NnGGIpp3YXAVRQiA6aZVUSoxAyHKA7Hh1Ycoaz60
FtApH5CummAJdq5QZSIHpY0LPrMoTLKyyqrWkzFbO8xjuMK3TZO6LEpKjbNpl0mNhn4JfROpJiJz
7bw8ExQt8vo0lz3Vgoxfeui1ADby17DEmMN7rrRt9bWbtxDMYN9MgdeEH9Ox35rJzAu4/cjIhvv9
xjAxt7mXWbh0RiQmr7aC+Zhgr80hJkGD55ckDxqdii8mCj/gyJz6Sv0+jurWUhPot5AuyyjcRD6t
HAh5n/h0Gtbp52R0pPlY5Fni0K7IdBsFtlZxu0WomYcotVxK22LR5tYuHsHGLEkFHKctB01Y9BWR
T4MRn6whW8ienYmgNg5Ggea8Drx2GgsH9qROUZdfkl7sipEkXueHCGiMfJPdAIQXffStol2mXQZL
1y8iTSOFnNGibF4EYrpEdZLpTvROEcZKZ9iKvSkPb6cCEiouHRGHaIHt6GMfxonbWt1lzrCl7co6
b6fmJmuQWCQF/YwK82WojHAKYSGvo2LeGqAXIoNESzUhNzBR4nLZrXhPKk3SVs7bCYIfr+HHPG5C
PSmfeqrJZmOeTV4bTxdTobCOISEIA9I7YWmnbtrF26TxXVmBV6N6OB/zuNK1KRw/qxPHhEmj1VS1
M7selM5TCO5rO0X1DDFIdaLqpi5j7pZJzeddlRUavu5kHlRhADRhq8u+2KG73Chine7DuplzXADz
dvbKssxq6E3vCQgNQDitngJTeoXsZ7UaT8Og5rrrPsNDtttEJWyWGNDyNbYmjWjydRgkdv1Sfhyx
PavyPNFd3n4qB2M7Rpidxf1VTP3yq11/wanZ4qiKdGSq2Oma+MvApSdrTrWUUeNZfbMMs7pbMWOf
s5RmmjUAYV0acJnWLucd8evN938kEl6UoHheh+GSK0G1asEOnPWBViZNdBGySTOMY2+QtHaqyOrn
TW2V2tSezdJpFo2mnmWyDXVlGNZ1PRgnTe8WmDqtOshyZZDfkCAGFo7as3xgmQ4HNXk2rMxIVJGL
DcCrbDqHR4JUuw5cLionAy7MWwU3rdy6ZQrEARM66dUH5AcapcPkMBLd8d+OE9ufMWFBQOQjdcYM
2U4/odM+G/NFL6yPBcGAVZVeBE2xt6wStBhfMZzXs1GIzqlF558mJtoowRbhZNtO0lrFBuWsdeyU
phtMksQNhhJ7scwsJ2z986KLhBuKstWp3dROm3WX9iivoFww6xuaznkxFprb6vewxwNIxPiy6paS
TuW6VPTKBBFxp2bK3dzPAz31vj+z9qmCiDuV/SKbILtsOY4Xvp9tRyuv51GfXCSo/UTGMQYO6m2d
BtmubkdP9vl0VpRhCbxgQLz1rFskuO3nSrXXXYx3JGCBU5WUzqvhquos43JaW07TrMMyd6KyE17Q
T9TtUXfOadHO0MAUaL/4Q9QvY1SIHWiLog36OWlBf8uEiCUvWp0oE86NaZyypMizssLp6Ljyu9Rf
cmrNxl6C6olG7HDLB9etPGmX2bWBIJPE400pOYTVKUlnQY/c2s4+ybK/TEdfgDcEoddkIQEOqLzO
hinnQ5JqmlnZPEJf4hR0a9IGKzvpv8rE5i6wdutUEoJjAU1cl0pW55J1W1aVyXlndXQXBNM17jN+
1qoYFFGq8mWZknKWjmyWWqk2SRbqPip3vKTbxudQohlA0+DO60RaOyG3oRDiGyfj8TyTMnRje5hJ
3yZz2UOWgNpZO/VqFmPxtQlBPOUCbdqiIqdx0mzHOg42LLfIqSILyfrw1M5qeJK6CxcRtzULBzQP
O14s/b5PdSljMh9HyKlqbPoZ6glxAjlJx0975FGaxqehkXKdFHhFm+6jMgHXUZ6AAGKaZK4QFpkZ
2xsi0WwzE1zROPbaMlr0hnUXiATdRRBChClbEy9VM3A9VHk4Uz7p1nH5OYMjinMUiGpHaxzOApjV
8ywWSHdxl80rCa4TD+S2NOEmIb10W/hatJ1dDdIpEkzcqDDDdsjDYTuBYYtMdl+iMUtH/ccFCwED
9bFa4tGqlxJYesqK2TTa1gXtLJBuQ9ForqppnQx556m4sZwY43yhkuk6GkevTib7CgjR3sXdALWq
0j+vIt9cpNSEriJ5tQiKZtVKmeQ6qc8qKExe1SFkNnY5uTEuh8+2JKsOiy8Z67Jlhiq6IeqCmjTc
Df1m6EzvdulY6UIScMSm/1JN4QVI9L2YxFdiE0+GgdF+JL8aCWrP7oAN014PiKymWsCX6I0gYapS
D20AtByu7Vb4jkphEps4W45xHzq+amcBwW4m6JeJ2+dmynutRtk6zAKZhSGTbkHNRPwy4ky4Dck3
I64KT+RI87bYNaXfe74ylQMps4Oa4Dr8XG/9fmGhwZOU9DocT1sGsdH6lPdxusgYtZxurK+GUFvM
z6HsqYAzuMJu0kBtMhi8KrcSHeS+l4ZFuOgHNmoDblCI+GMg6GKiogM+jm+EX5wO1J8rOwbAxyiB
TCZb9YnhMDHso221cyXRZzuwtmHUqLM64W7b+bVb52Ojqxqf9oKXOqiG2KlAhS2bPp0leenWpowu
455jXeVSzaO0NB6tKXa6sit2SYvcxvIrryoLG2oO2UWchMW2CxBkjRZUXRtwQpewPHICNf1OyyKY
p8nEnAzTeGah5GvefqzisN7E8GQKV9YymrQsq2yuRJV5ECaSGalaD9BKnRGSmmxs4T1dewrrtDdt
5NlWDDoKgkOVo0KbCg0biFjddVphBFJisEGncKhMRlxe1nHHZzRuqUvamJ0Fgnh15Ee7vqyvbTyG
rdMzF6A/Q1UXLJKuLdYj94uV4p8xdP72m4miXtN4km7U93QhipE5UsYwcXBmvCVeL+QqrcOtyENb
GzpBolBMzjR5POuUBll1iq3QQ3GTzYHp3Sbv+Dy+7YkWcT5AQbuEaZtS4vLGgtQEaqd51bki978l
Np2cVpDF1E63E2quS8X2SIy6lV8pa26wmSKnbptLmoG2mHIL67SQq0hBiaGKAx/yhngn4xSK3HRT
UTaLZXjlV0HsUNKc26rfdTI1ug98Mw+INYKg5+ej3c16NXXOWEKGVPbmfDLN5JRZE+l4TDsnr4ZJ
Ez/JdjKETI/7Y+ElKoO8eN7JYpyJMDXuqGgzr9RtW5JwW6TF4NDGkg6yOF+gMlnIoHR9UVYeMHmj
bZQJ168xlGNSJ2uKHnRu0txAbpfORtKMM/i4QLcxUfOhAOESR7zWnAwfC1Zlq+DcMk3nsq7Degzq
fJYTIBzZ1k7e9O3K4qVaV6UduNbkl06XBWYdc+CTLLe3UjIHptHXBidfO4OXMWGLLBntZVKxT5mV
OCkkpOB+ZFlUgY7gFNIpqzbROJi5X+SwV1G6XTctVBp1rjTtqYKdDKea8Kzqq4+tJVaqvlNaI9q2
dyTW+M2nBjVM52GJHAsHH3z1eyUsT42Q4LQWT5w6CiNQ7fxzJMfL0R8jZ0hMpXtuJxoqDG4H7k2g
gqbrsUpc1iAtzLQ2YwcpYrJtS3vWZhCkWc5c2ZYTLBDfVUG+ZZaZ9XEACR0fqM7Bo4O8ckdrgO0K
eRWwtN3ENdVByPxZNLSRTiixNlhcxnmkdJFD/gOpyQZkLc6IB5s9xrGKs0DyYkVVNvMTY05R0Aud
BXHumAE3EFGjWRAkxhFBrLyugHwDGl0yZ4rVOWgr47RlyiAZnlzVR9wTVr3FY7QdcTNC5bE6symm
G4j8EqoPEH1RFDXrprAinePUPxXZgBw6XlRBic+rlIPc8ouLcMiupMpuBlBvG2Us6WI2XU0NMjPT
9PhTJfjn0iLBipC80EyFsIGQ0tLJEwcmHC8QLE/XgKL2qgQt8xr2VZpKOhKH+ZzkZnm31J2axwvj
wzRnYU20Ejhe52Jiuu6ry1q0v4NaTsGvKnPpB77L88q4FLMcdpZWEBLF2irlB7sf6/loios6T+2Z
EiA6C9JP7tSpc3CN0IMa87SucU2XVYxm3MitqSpYqeX0dbIG30lKP/Dg4zEtrrPah3XS1JVricDJ
fRB1OUsURJGshV2L38Hr02VeUd8NWKVTMu0UZv1ajuJyypObkKJEVwgKFCJPvqmkrC8IGfeoReg6
4VYx8/saEoEqnnYMHtaNzJR4oeHMhWC6T+FrgzfQ4reAmF4tq7ZudaiQtYSyzVkS+eNpwD6mKonv
KAWyiD7xQajjcRGLyngZMs0nQ6sLkChnplbDIo1ld273k6XNWHfuMBFgWpMsqIp36TBKL4gmCpt2
PfBgfj4ayNBlFF32fbRhU5TrvE1DHVokcSyTxOukv8ris7DOwgWNzGVRDNu8DtN5HE4zOxECaihd
CuXV/LqD93hTlMa6a9nn2mL5LdQRPTMoucYJxPl6iK/7MWyACDz4OFAyrU2dhBC6zFNQ4FMyVC5U
eLWBAiLCjfLg7Jw9M3k0uTIlH3DIZghKXh5PUw0lvhCiYS1OE6uXuk+KEcpW5aRLUujMosqBiuBV
ACVtp8gw3w64cAZezvoqzeZ9XUIVpR2LeSSieaCyjUzZumhx6dIprVwEtT09ZMGH0WSxTg2MlYnx
Zx12cOmvimKM10pV2y4Rn1TdziNG4Mn5rAzy0yYo1wa3F7BbdpFA2jUEm06liwGT1mmrswACS211
M2tCXwsxlA4ccwbirgaoaGU3FpTsLdt0OiPxoqhCqtsiWY9jfWG6M9mCW8AQUCzZLQgkPdjK0iPU
x5MJghWUVREFUBAsq6I5K0kUOYxn+yRKriCPNsCeoA4Ks40gthcFz1w5sRI+oHInm5RO6fM5XBYO
h9q309kLnuSfwTldC6po8yjvHYuMwHzJhgOxS8xOWS1SB0Tz6FhR4uuAqsAbOPC0kv6MQL4XwyxG
duY0A9R71DKBAyiaDhCQ7rYEBtFewxyfQkor4QYgmckYQjy15HaEzYZhZFfUap1iiKguetlp3gnY
Ccg/WBm6wgXGWjRrkpUrSlTu2qoBnYfbzwJZ3+LWvuXGrAfZAAd9ZhIoOKn7TzVH88n21f/l6MyW
49TVKPxEVCEQIG4ZeqC7PW9PN1Sc2JIYJRAI9PRn+Vzs7FQqcTpuDWv4fhon0MKPaqJfNnidY3Ku
V3x/XF+ZXR088WK6xMsaRsrI4Bxee3pb2qDLjilMfxNkgi1PwXYkhhw4NVPZ9uyxX3sYKz7m6LiQ
xCH5/Jn9fULIm+RsfKVkfUfr+raq+BJiSCdP4AhzbfxHnG4vc2eOhqoLntn9AKSLQdDOGl5jXTPc
J3DnnYCBwK2ryfivdqwvFhtUBpKxlGbNWgjUZS72wd4Hc3OXjgMaeWXLzvfvaiFftUb4y9BrZWYI
5tLTU0Z9RPxrtz23jP5tFIHjSa/GqLcGwSzWxDWZ0ssSTN8Jaf9Rtg4FetbHNa3fEkEzodcHT9hv
rfUNV8/PmrQybxCe2OGqHBsOLvUPEdzcEasQ+clQwly3WZgaVfjC3kfdiJRzW06dN776PMLi8zwJ
sdLFiCdlk9XJZxrVQdH77mlqW4ALaJprxZPca2NZbks9ZaMbw6xekAeHEXlf2vq7MwHEYLSmBzIm
UQFLno0GPbUPUTpubD61ic2GeQkRSt0AACSXUK+00Ot08ZKP2Sz2MiXkhJBFF2lSu2JVoiuBGXwu
FvIlYs15ZkG5KbNVg/49JpV3SBtPl/vsBeda7Ag15FzGu3mTPoEq7+aoCJq21FimDg7y1668L2ai
pRcnCB+Y35c63dYDY27JasOaso1VXVLhPTW9Ps9D+zYaRKtk7/tyg+8gXkgqMe80o13rH/ji58jC
VG4bE1/THpIjSIJcp5BZ3sJppZTyj2RpvbONcGQkc1sx38OuGru8o7VfbB2nh3ENl8o6d9Y12vnW
7tuNiLrY5vESenP/MbTueQdo0vj1cfB7gcRnNQePerpoUw9SsY/CLPzjkUQiZqgRJYVrnZHEVjiz
3tPwbGpJSq5snSm//Q6j6GJ6GMPobddjmtew1dnib5dlJK908hC7jdiQo5pPWwoKo9V5WMvCkV/a
o7YqT/w+Lcgi2wuinTtHaHhS9YaYIY4XhD7R58hxy0yj/WORCScU52i0rdlCNlns9ivQNpvi/WvY
3HqkXlsFsRfkclJwD7XrS+vR72hlJ84Kt6f+3aSDrVB7UuOETQJYOPUsU/5vnANc0aN/LzYKkbW1
Ac6QjhyU+j1OB9YfhwDJiDBC58u+ZCxp+etK6c/abxfY+vg2NOIQ7xSpYcvGol7xQhUEwKHdFeRF
3W9n3nYVM03zwEb5J+n746JCk3khHLgI5LMzgX9Eyaori3gwsmzCpST2knj1NVjHl3iq/cPos/bI
ZpLFNe8RYNZdIcTwXv86nZCyNKun/Rs3xB2CpB4rKZ0Lt+i+QF4oR4gF4lnki1id+Tr75eAtbenR
vjl6XLHK+Qg+pcdKf/NkMSeTf9QWupQ4LY99M9+bdgmPAS9av1N3lk9fPBAZDKW4N/ZfE7fstbWP
iFF9i4gawZot1erOsUyuZpqGKg43UmlN/3RodrIG4uMUbVMltVUP1G9+RE3eh66JSzgygtYXCshf
dG7asD38hVnQV5MiP1b+oetbgQt/xzFlyHaa9FDNRLnzGA60mhNRbHSY78J4XQ6aHKSAzt8Sud8x
HMMJCucPSO+46vZZv6xrAi/VDbi0NwYdXE/43tTzrRv4epvh83O39mkpO79o+8HciVqedjd0z/U4
4iIL16XchELY7Ibj2vppkQj2ExucvAF7TaVKzwuE43lR0wMM50PbEnvQdNNHCHKFpGS29D5A0/OQ
JHAwekGVh83SQbBSmXlN/zddVHPpx1QdVi+tEqg8hGvmqa03U3ReCL0Qlwtay4iZv3Lu4our1zGT
S4qjpqZ+3gEdzkKNyLRu1yLd6qncnXiN1BiUe7//GxoUgSPO8krBWkNwCVmmo3gOtcVvx8WSN8x+
+wJVBR7pHRe8hgmIoF9q5FI5oyjvoqmBXNDl2BB6HBxMp29FUjrs41zb3xL4tw/TxuGgGoa1ktMW
5wQsBbRh6x7ZYCHtTZR3EsGtaWRbzv6wH4cR7TmvaemsQEWHzMiYvs46OoRZhI4l75OxBFrh8OZO
05GsWpUDnSOsKNoe4jqNM/+Po9ixy4BlysJbyBeHamh0pTKQm8K/o6GQJ1gxpJlhKouF+GnZ9y+d
3+ZNx821ThOEygASsha14LpBmw7t+pg2vXlqVNKjC/Ff1n70z8vUg9YQOJBFQP4LBdpKmvwk2xLd
bYP3uI4rGm3iv6Zxmx5rfEGWdLaq3QbuSpu870CvOXWbuWz+2xxu+VAtz5Ns6op0Bq1Kp6HlF++1
GaDCzYD6y+CmfI/HDg0wbR4JUI6j51H9FAecXWgU/TfGEfS4e6uT4Zqw+I5u6l+3+dhW0eO+LkWy
1MguwflBIuQ+DR/x/5svvELsDLnAYJrMm1gxBl7uB/imj+M4FwFS3S2tnyKdPtj66K303Wv2Y6OH
NF9T/U6pgRQN2T/RgwEbYltN3g4cLUrODCd7tnnspWnndyn/1cv4R/IfbuxwhMm40im58/b93Q4l
qdMhkxycBt78tyBKn5qUtjjDW5FJmMyQPLKVVJPQF39YgD5MbMvaUV2k7zIRyh/m1HuKFhwO52dy
4ifEAVOjy82GvfmYZ8ji5J008fFH+ohsI/xuX/qsaCb/hzTb2d/aKon3P6mKz22oQRURdgcD9GJ9
fZ3S4BzI7jqb7Xn7nMde4eZ2QNymh0DFR9fKjI7dR4iOPNsDOxaC4T7Br6az/EuZfXCtn8kUxMTK
zlDKe2nr9ED3Ibh4aUNyXrvpNvqDeEgnZEzeHZqq4Ast7w0tBH2t9+ZnN+BA0gbaaNWRuXU20nmk
tjvpNcAG9H60HUfnCcbneRXerQui5nOFL87rmseFrylc8pBM9w0+0eJKNlcOJB7wS9Id4IfneyQU
Jt0TBLjMXXrXnTepv5q20a/Cix6s+4hm7Zeu2cdikeAdlB3NeSNDscRUPitKQCTaYC66oI2Qqaru
xqUdTjwlX37X7eXE2+Zu5us1QbZ0DQi59lEyvxCcPBmhUuRGybloNh2WeNw3bB4Iw8BrvaJdjF9G
EZROzNkfHigv5ySuthjVe0u5gBlExrBFNmfdIvIN7MQBrzuqxIrSx2uDo+bTwUwIIFuqTgYQwZHU
KN73cVNVLNY+4yu7d5aCt42ty3vs3kLP3TFAjcqRjBRTzNypG/WdJ1OF0hEqVO3zYa6DrfLNpxf4
fyfRR4Xfm+YyrhpJkKwLiuDwaW3oKwcPuyxTpVrQF4HB25Uqce6TGS8L53eBT3Wps9WvD1iu/k2m
ti4J15VORO7BUvzRpIjF0GfJms7HlTcCKbCD1OtR+NDexoc6hDPVHXq3HidXjkei3kzcty9RqKtu
65pT3Hc5bzb5HqsfxLQ2Qz0KpMYl2HJqQQH061Isf5c94ScetT6qlOieNThGGj4iV4BPXpOsruX2
EdQbGKGdiUvr0/ngBdf0l3TZnHQPUvnPuGsA0Ayed2wYWIG4n5KzTWxSLC6h2Lb2uKaGVEsCM1nH
9AHIhbmsO50OepMnPSCqT4kjpYCROwdOacRqY4T+z+Cwn0hfBHvUoIpK6ztwCuS2ZTM+MCkXc+o+
ggFKCgC2uYOYGM5bAC8YDRypJ6RKl8b7NRAMbfIeJq+sRjkrtKrzCTurjUb/czOIwZfVfa/N/mjW
tmrRPlyX1IiXma0CKjNpj7FEVdQsqtBiB0YiZQHKV+aax1+LxZ+fpl+xJsE//P7g4g11Y/cod/Zf
KronCD9kH2w/WaByOeqr/2wk9mzvuoosrNgXCDLI5ajpVNFpvuSCpwFA3OQ+5g5E9ggdUm8QSq1G
9IAwbl287QNpAvwGvmCaJBa0T7o87zq6htFQNMg5P+JfUmKnPx2MaxJMADDIZ72F8auNQ3SC4dmL
ZneIU/GNCzZcQCFMOvkB29vlzQqBgt43pfFTI1KgQ+v4b5hnRDY6xb63Q7YyhdygfR4TiVDNnWvg
Ngc3heQU1bbOmZgecaPNt02t8MJAqs4oWG8rasaKLua9V9QhsAJQmDD1oqjoDpqBIaHUa3AqfPNQ
n70h5rkTkNyBWR9ajwX3wpOXoAMesUizleO2A3wPrnRl3x6q1MlbG9xa6OV7Jh59gFcoL8EgNeOC
663/4lvyuPnNmu2Iy4A+V5G3F2xooisT6+Oq5guJ6/dg3fq8H8QJK4ZlAvdWhusKbW1EHy1LKwqJ
iWakziydx0J1+5CbnYdFb9I7LZML6fctFwQdIi6ELnMENRR4NXwUCuRT1PPf2tfkXtLfRwtFSdIk
KB72CpfACJpafA/CHFUYoYQRWELoTHwUODmReSTar7kb6ow6byyc8raCzCMFvuPBKsXdlnlLLI++
r3OGyBhGpQ0OzINxaOoxVxyOfVHrvT/XCrfrJA/KYg+pcf2z0cOm1ZtQAQjGKDx0Pt3zHYk7rviU
5tMU4uSJ0U5FXVt0eNl5Fw2PrmN/dbO+mi2z1rgj2uv06CzOFyw/SIAdEMVE1k9Nmr2s+Qb/HKBo
5wMArgb3lheMOIom/Zj2Fpo84WhDHP0JBRJBgIzQh5MHygkayw7B3SDfV9FfJ3LZtH5WdneQjoge
GljCfvEw/NA9eFW0g2tf4IkJVlBGPfIn8ce3UP3pRuzXuG8OU9jV+ajnPAktSqv1vYlWP48aIBS+
ig9i4kVg+Ae5WbCStZrwFpPh2YY+WpoxBGtpprPdyXPk83eQcbaI1M/SDmtmpnku0d09TiAZMzJM
XSkj3CyS41Jrk2flNx+mSds8PQKgQSulph9j1U+NoY98A9Nh9nAsCIDO47LRVztHLkuDRZU+gqB+
h2gewlAdu90/kA5dzGQmRNPxJwq5nxDFRNY06Bh4knzxpEdT5t91bq2WCHMVavFMvqFpRmQBw+Dc
89QgeVnHPUfZ8uUEsg0tZmh8dHJDjALX41BaWllS4tNLLnND/noufZ/hd93MpizlgCvXpX3qIvo+
+sgClxEoxn5Nhf+cOBYjlEzdUQvvLdibl6jLTBjgb04sQN6Y/7EKu2ZZ93PcvrTj9g68NjhgvRVt
bRApugkH8EoKHzCGRBJ92iYIxcVhBEXG8Tta3gb58D1eaOHxFBLXkWPK1d+dMwyDZHvc7iUwNlzy
8QCWeZvf+nA4tGZZL+m6l41EE7cHx7429GrE/GHB6+6Ru8P2GDNR7nwDVwcqEGWMPvaJeZsFlnJw
mXfivvBe/udF0twtc/TVI1M9y2aEaDVpjt45LFZg3QXqnqLlFK2SgY7pkjsE03Dnek3vZyC4Lerw
oB/3x6FGK8n6DARMfd4dNwe41Otcd7e+izFLEg/Ykduj57MNkycZmabtyrzlqY3bOZ+aqBzWnT8k
tkddNL2gyvhBEB9mFnHAFTRvpCebKUf6vB2NPrDNlC0HI9TW8rZE7GcTc25F+ujZHXWl6h4cJDG4
6xEcGAvaiqzdZ5JQJPUQyIaIfG471F7ul/EMH1rr/rN8zeogeAnZ2BQL4n+3Nq7Alie/HEMVyqgM
vS7KVtOth1YFfy1ono7H/HFzddGqSWUBXx4bP37oTA+wC1hD29ijUytuSKnvBhVSZE1dNdNZYZO1
DRBSgh0V5TXE57Uvpmb6EQpmquWBLgVoPSgOceqXFTM5jauEhD2X8hHc158tWu9pf2Eo3vIAmUMW
mB6sAe/7bMPRgn6npC04xgQkRraKG/+3huO/Wc/NfSzEv8SoC3i8NZtp+8Em9mInnPze3t5rafcL
R5wmFUFu2QCTHk5tSKIj+pkn4tC+RZu88jVaMojOHRofIFLEcyCCYYYJthGyMywYvMsUgY+kI2vP
w+Tetnr+Es2Dl5KXPeAui2qcVPsvpR111w4x5sK9v026/N/zNNmMyzHuxXpYuB4L7KRvAYoQQfk9
31cPRbl/sp781PGEEiPZDvR3JGhvH0abyAyc5qGhjca3xgKRRVBftuFrbbajXUDszLFGlDU3Y2Ys
2ud18a9+UJ/9ZHgXnE5Y0aGCoOgLV6cShOdWrWv6vralw72PEYrIHdVWhY7jnaNh0bUiLoxo36iM
O1SuNyfTMGdqx2aycxnu9ZwZ1ItsaJPDrudDgwImH9K+mmcS5PjdGur0E8jODNiiYBu997Tj2W7G
+zQq+il+oBynH77GTWmgnmvi4ByMeWkXYAKTCl666b90NgVL6yw1/DVs063quzAp+AwInPfTcF/b
5gE6l2aT28I3OqO9Q2E/qUkewXKBWPAHv5q0epJhvd9YZMqlxwT/sPigfuIJcCSOmoNk037oNfrV
YQxQZlMVZLZPlyOjQ3JJ2L4VkB1o53+5liRG7trWE0UKIpZP9KSnwYWnMYlFxc0Gny563KhTi/Lb
H9d8GccAuByuXBrElR4igLrajAc/HOyFzvR1joYuZ+lGnsPp0/cb+PoUZ0I6+bg1uFAH9Clgf5V4
jIcxOcXEHeeQ47wbXHBZ5CYu9cqvoa06Kr3bOLaVBAhRUAUcE6QRLWDrakxYjPyKNOoTiI97WRsY
xoiMc+mPVB6CeDAYLtD6bq2DM6aK4LB6ZRBcCXawa4/JHkyTXU2Ci0X2HS18HzJl9+jHZNr6Kuft
ea6JA9qg1ifXQKMytpVTip/xLoqvYDBh3wPRHnYUiUfkHPNJxBN5hl2AIh9+WotMwcEgz1KdOE/I
o7VAxcmiRK694YrPRh3PeIPErVcjFq3PK9cvT+Ei9AlzRC+xQDLB2Qw6qgdOgBkCeRkjdWOphQXD
fEfmIdA8KNKmZf3esmcj/PKXhrAorXFpLkUa7dgKC8kEDu9DPDwP+5Aiw4P6dkiyOTjkAT4jDbe3
aAqBsxWQsHdJ3X+EG9yZM+aHhYB4/J+uFtW0YChgS7BZBO7bo0qHG7ghMMo0zD0fwxVzJy6SVFie
KD4kPMYGzD8zy/IO/5ljrBOKUk+31uM/cciuG9tgSDkuwOR3yE8G9L+ZXhMATskMnRa1KTgY63/N
uKQyTGjcSbComIbIZpYQVAcfqwNcJEcMesykimfXoMxZLi1rOMivds/qbikjO3yOObwPEqPSRBj4
qV+bTVSq1u+sNRFYOVyQZCzYXz6zWzjW5864YiMYuCDuT7ykBzWqb18hhlBTiA5UtsdlpyQfol7i
5XBZEkhs1jjA2y0QzqZNz4ZjnbYd2gFDYrSss9fYIu0dbk9Y6XzzVneJpsXkczcrBIbz99ZHqpAr
p3Asti9Lw2l8W4j2j1Z0/1B0/U6epkGPACcNqzRa1swtDeJLKVg5s/o2yRrjYyEtkn4NbiseqHjA
bttLvUflrCV5aV7gjthplsDzfuc7i9DzXwK1oHAlDfASwitkm6JoJ+UXAQvAwKloyWvivbR24FfM
LwPuczjnZNPGp6iFcOEw+fgIIfXWri48xBt70370L/5lLUwkpnOy03KaMObRTAAuDP2XKBV/RMQp
1PignhWHxOjT5IMZr6uCRNtiaTtAqMCAti35h2fdi8Ia9Xdkwj60rP0WfOVHtnJAk35rL9F51lo+
IuPBPHJKbp7gBA2NAYCa2KFIR/Im919lcKHb0NwN3jzcWW/2boCsMRyjb4yidfLVBVluc9Mxn7At
JXZQY8o1jivXpuqkaPiEfy5c2YTEf0zsVRJi8nhe30PEnLPXPm6R/59tQ0RLHkeD2OIkAVxxjsat
2Lu7hCWnfuD/rcP9vNeHRllYtblTGYYJjY8JDJGASGPa5rFAO6jm+j9eQ3ALyMG8/WVYo66ikHN8
YFhSW/xAUKmgKcHOjpILOMw82iVKYSVfuMVAi7bpGwfQZkbyF4qqPwRe+mwA/OcbAiZc5PJCxmkt
t1Tc7Gqi06BgTBe3to+JTE8oHZ8c55+t1gKxAki6HbMpwsNY07gg52n0DycrJgESlDYak05oUjDx
gX6WDg5/ubitOkYUDz7wlOjxLujBoWNy49I9ElYPCL4x/tHFouw3D+Ng0jVFRAqawI6Gaf0axREr
6lQPOYQYQ06Whz6mIsjYewet2SXw0TCPIAQAgGL0wc/1GunjwMc3r2aYwBtsfRoQ/vxK3Nx433tt
8K3D9B0ODOArujNnJkegXWvR02HB9f37w4r+eRZ4OZgSzCl8E7BsuMRZgvWJ1x6XSsNya1N1/J3W
K80GJjVKhz+zVQ38ImAljqnwTJnpP+HmES1adExaIP5gI/lhtd2HJVAbg8a/EmHEZ+KBcFAuzYxL
Dl7qX1Q9FvuUvAT7iEGjjjzsMWSUwYSCQ43T3Dl4gsxQgalr3n3J/R/GW8bcauhCuwjgch2yi+hs
+lBkXUu/yTLdMFjXoenq0Z9Y/uRZzk6a6GrdwFXKw4psHylfarDIRo7BneAxoT0gwFqVOMcgUzeC
g3lx4Ff5fr9iwiSDpxsPLULPFJ3jUS/qIyZYcZBn39EWfVJqISda/h+IKABTmDv0dw/wsACc3zpV
/f6HfgVjUDHqzAmN4WgBxPIb4zvPag/uYcFrQG/hHbbmbhOYncVpaQqggX5GY3aVU9qep10D2yE0
l902XCGWYSeTX9aSJk9wIH86hj/Pe1tAQSJTh1oZDfiuUHcFIzU7CFCvnY0dWP5nfxkqjMRcyB78
Wah3t/zmkKwKGgkYfAtPS9D72dwujwQ2FcnhfTTTE3ZVvsf0QHB9GVyAszeicKcACtCg0XIEl+JT
d7EmOU/Ba70G0GEUlYrvOUQQXXBqmypyw989qpvbVvvNDQEFblYMR+RKPoTzb2C4jwdabyjroeWK
cMH85rADSTU+lyhg/AW+af8N0aL9Ylosq1qf8fCxBlcptEiPoHmJ38yWlmh+DypmXQYVd9op8OYB
kC/gvV9JHTyB5wwzf8ZdkUAZSnmMKMcjFwL5CZjmKR0XGLBuydFfDLm3BGEZg/7KJlYSM7m88fe+
kOwMhgKJP3vEgHY+ee1QevMMyJFFRzMIGPHhWXjmX6JR+I3TY8inHjpZgxcbP+WW2gyBB7DNAbGE
Ww7AxeltrLWXK62DYlMNVFBnbcHm4Csc8c0b9VdSk/rMxZ5PFlmtWbFSFqGw3PW1m9RbwO1T5ONK
2SaZ8dR/ZOP0nCAqDHr3REbEkxIditHwdUSB1fW7l2QNMX/XdUsx937pW6VPE4gRBHVj2endy4xW
57WZ2RGcvshMLID+U26ePI1IeCK+O60axeGuu0r2jB86gq/Okh6Ax+q/zo5dbRf8MxDDBy/8HUrj
88s41W9CBxUG+6phiq+whW+mG7N6GEpdx5W0wXOL0rzhCoase40hT8L6XQg1nzvtoKw6MChemnUw
Mrn01xeNqUmxiyfR8889UQgAG+Bm2nsJ06SM6favHpZSkrQC3JIWIGhRIXlrRVBF1jxEFmhxlwfu
EWjRV9eZUiHxwX6fL8OE0ZsYCWHvfmd5gwHfyzaqaL88pHi3j2jG4af8Oc1J7JIKNewFQ1BttYS2
yR1FaBKw0SviEbhQovfmsGg8usELvK3UXlwZYboHOapyi6PPbe2SKk7AAyPowb2geojoFWDJsG9X
Y8GHR0R2BxJ6VW9iWxAYk2L71FQ8KgNqLnUV8/Sj5v6xpqhGQ+kVdTd9Y74FMynelge+wfs8Iuva
9HTslUICmeznqOv+WwNa3I11uD+P9T3mnDpAQV6fBzVIrJ0gErvsy9AdUo2EtXcraBbcWZnCXJUb
MfA27hdp7JhrkhxSPDMW7mtMMQXu/bdRdPpD8NnM3pPug7cGn7xwaLoNwAdO23SxhdtQbyUsdyTp
y9iO4iDH6EOmyPs2CZKwES2i/jE6JAkYWhQkSOsaHEHzVASRSM4qZRUGazHt4k/FDEWZ6wYqTbTr
m/rV20ZZoNKw1RECWGBkdX2j2Fx6UkvVggU7LKJgfqOvel/rU+Anz3UkzovrSG6Q4LYkmkruVbVY
YElWbL4ek2YYAdRXhycLVLuwZ7Z517Gv1X0I1vMoHM70VFSE8vZoQW4USAhv2ui09HcQ0qyF0bfI
kE5jnP5eBR2GI/f6uLQr8oFUNqUNxxCFlzBnmkwQJr8nz4hRkhDuRkU0OLKhH4+TH57azkBUIt8r
gUh+9y8o/f1HhMH32CzeVaCAJcaQM/FAyilDWzRU+1+ceM3VcvtnN7U4CDtth0mFbTl5FozfYP0q
0cA+ex6cBxBFJzshiIrYeE09+wCsA09Q2QF1Bsi4Pe5OSq9eKftwP8h1lFfDkU1SYmLQ8rG79gtm
nX/XBTjBtdp8Dwd1MvxYs08Vk/xmAjy6QMa/E9wxucA/velhxlBe9zedMWSoN/PsLf63FzF6wNH+
ReoVk6aI04NNk6MEbFyMwJqKK0+EfVQ0yhe+4E3Q12iJ8BgEtSEO3kHxNsCbcbAhusfE1oRBTkye
zRwJ8KISP8cEc7VsSX/kjpytme4JYqdz7Nh/XG6HxuvrI5niJu/pFdy7vWvg2lI8FaGGWpF17T5M
gNYomtyIES0Lpy395xlCpwCfjrwEAj7rIw85wv1eQwdbGcU5pB8DHBnfSRy8pb/M73H8P/bOZLmN
Jcu2v1I/EGkeHv0UQKAHCLATxUkYeSVF37pH+/W1cDOtKq2s3uDNa8IU7SopkkC4n3P23usM3yLR
L1T/Yt9VL40sQwYf5XbAILtKsA7IcizwoxDl6mXUr7GFr4s6OgtneMNVo5/4ms+5vfaoblL8Yr2u
MMimMR60aWkPDf0azxP+wJG5RGC2GFoExeFEuWRkd9+x3twFFcKxpvU0ONX6axbdL8tcPqwgeYrS
tt67g4tvwbK+GE/gT2+b5PnhCEns+cvkxzy1kUDGxdcSMvvde4vBnCVJX52Sn7Wf/PcFFw/vcnnz
AxzyYwsUiXA7ZsI0zNympTWOfi0PiJJT/0Z86MI2vvYLjqygmIdNs+B8R968Urnj/Jtp6ofYGg5N
krsrz/2BtvA5WNlXhpcM53q7ygVqoVXo6jib8tPxJ4t3G6JvlaXeylv6aueO87OTjdnVWLZKu4zY
4yVYx1I1YdryfaRcqdvY5N+dDe9UxNjjTDPemEOKkOmJR/RL84vk7rYREzAgNlNG+TQiivTM38D+
DN4bV92wtucCJ5PZnCrCA4c8e8wSGg63zJntExlS+AB1fLcnYBmcV9eJwfu2aHHqOHN7iZvc3+dN
hVvHF5/EldqnrDBCM5/s7xjt3mnVvfOLQ+lX86UeXIPwZIVqlGX7ye3/1O3LLBrGESL0I5yXrvvX
uDQ1pZX/m6i0vZFu/0P0xa3N9c+qPU8aE+LdHAUPBA6iqQl7mYpT5Abf7ND9bOfKw6bEOxF9PeGo
pqpDpLPJ7qtrO4WqeTgzfPtE1vlzkrcodbxrVVjjSipvDePi28OWhgbn0q+Ub2V/7t0ExzjAAxWR
OzYq+9mOrGxTzNwzeYZY61aV3Nc00t5oRl/WnGw0xyCXzGMa4zYvZAlOs6OuXc/p30q73bRIJ7vR
V1jPmkWvq07+zgXqjHJIY5bD4l8mNPckZwQwYHlAGcSE6lvu3cy7ksz5oN7q0rmpWpXH3nWSS4Km
QDuevRRWr1eYi4091vTuoakrpLR5BrkbW0fXLvMNau20TTP3kTeZ/7I80z6psfpTL6O8xZgudxa9
49rgXkopycd89nH8FV+DzIhemX6yEppwEcXj1icqtSrSfJ+l9on8wC0faMDyRhfhLH/O5XCwbQLa
i9t4vJzpzR+crbLwvrtdM4S1cPe25/iHLn/WjddvIt/swd64u3YyjmKCN9Zn5MeJQfGtLBE+DUZu
Tmx++ySgw6mWGQPh9DEH+pAFmCnCbbIi2EGzOYf1GmPPPU9rEG4F7auMcFMWzc4NsMXOnnJWfWSu
R9ACVMzeLXXJVJiWd+mYuHgpwTluhpWfWPXJzaqnxG7UeRqL/EW208+e3PBYS1gzG53FkGkyTz0M
UcUmwzQwofmsYluJw2L67+NU3tm09VlP2Q9rIC2aT+FcRM9Fr4GJRN62cqS5s6V+MpLqT0AvtmXA
N0v7VGa1ACdhtftqVB+FcGFq9PbZMjAMUQPIEDyOXo+dfjbF0B+6pymNl6unK/saj6bYeaS/5sHe
M61Ey5hIGw15bD7iHetsasYbDu9yxbskzKooI1UUtKfELt962bzmsS7v7ViHZayGW1lZ1DBL8ssB
6Ys10SbMYwc2TkMmVkFCG1ST5L0OJsFfbMZYZcx5N5hTfC8IzlsmqpJbRoTV4j4916mcN40wqeMS
me+NPMZ0VFbX//4AFe420R7tvLbvdp1nFGdAd3qd4gA6FRxoQ+/kZwtEXRLl0afHswgU7sVxzOQ5
Ko3+ZC+JG6Lggnoq9rEszSdiYM3NWFJyVvT38RMWCv8HFy6zxoFvjP55upbOI1+mgy4sRs21Swt9
TKTxmwGdIO2qy0OcVnejqefjINGegza+aymz70SRVMmGm9uSZNeD9SvwzkUKBqd0zOYQfcZt/pX1
9YFmtrm4Hh4+x7FP+TyRpq/l75po9LZ3cdLx+vl3MloyMp/+Dm/jB+9DKzLupgrE0eY5WDt0vtAA
22ldBo13koMYeTVri8u4X8J0pgrM6uhrKJbqGs/VLTACZhssSkT4JA7aOubWt321TYQxHoMRORCt
It9SFXBSVgq2YJ41WwFThYh4vp6iwrxk9PkrL6r8rTnXJreK8K5BrHck2Hdqcnce98KvhPBmt5R7
5RYNbvZInaKZiDzW4StSh97bmUcIri/bMGfMsa4rvAVNskRkYCd1wGDHwUdunlT/QwD0Xe8giU4I
s5I73cnoOZrolUcjcn8t1isW/43itDgJN+t3Vo9oNwwxky/fUNsik9915cUftROTbS8j8ZTZy2ds
KG/rFkN0nG0OFR7XbR7lGBkenWAgrI0d4/SWJkI5AusPO2hObVX0R+ru9rAUjzwL8xFojBeZGe59
GcvD4EBG8FW0nXNOepkk+3iivx4H59JyXF8eQ67NkNd0wzTdu0FJ603UfkmukE/pS6BQLEW/j8Qc
bBJLqvu6aOti0+Z4DHOnmm8mN0U4VP5azaN7bmloEqhRdTZAyarI2yWt2gvEzrds0r/FfHYXDMeD
XPpTMw+kpcrlnEjH2tucDFA2+g0WkrVO5t84ja2T67m/lflcjUV945U+DjleKabM+R63frfNHQkG
i4eOI0VerCpCsGx/MUBv14tKxbmJs00zDNbGmyq99vq02JWU3sTKBBFmHM5IauW2n4NiCy6ToFAl
7iJNGOsx0Yawke4kZpmkNU690k9TE6S7dCRasYxpdOvNelu42NITj2Tcolc1cK0WH/dLr4r7YHKA
FO3gHVVqXIvcuqs+4Xl0dbWvxPIR95yWhCCgNpWbwSmy0IhLHrPq+vcvkjOF6Z8X09BhGOuSIb6k
WXLwnH46NcwtzErA5vILTqrZj45SLa/dpLc6YH6bOc68L7X6ipPxPdVG+9ww1F9n5t6vOuvuI0Tv
E6XgIOAgWhB43+oRApTP08JgxOkOJtHHA6pBvy67Th4Nr6K2NHvviOXvl88YJx0jeUO45RYZRb7F
w9uETZra9DxqH5l2u69HvCdFqtv1mNtAJ3J/R5rR3knbN09MAbpocV6GTldPc2ve0+ZUMg74iVYU
7C2sVqjzc0TqyNqm+cPA7CQbWDF/Ne0YcqrYn8JN157T2YdgXrJt4pJy7MplBRXBeTY8DPOjS1/X
uFSdjMwq2TXYdKmy3FqHUUQYATfbCiDAW4NbLjRHgDlu+hTVyQ8wYNNqmUsrhEh0jgSvWafqP76D
2ytRUoeFH/eQ2nZ2U/unbkz1ucEwgckOxyR2/HTflcUmrwLoo0X15peKrL/2gIhNpDWUvy6F2RMX
xuwh23y6N6TXN0Atq7XZ6j+l1xafk2hPjRty10/n2ToSnlZbBsHxpkwDUKPZ4D2STMlxicd3R0b4
KZQGa6RIjbiZZ5+r2SgOeGXeO2V7H66PRGO3HVXM41NPvo8QsH6kqZKnsXMfZKe/kryYzlaq1ovk
Hs2hUiVxHBroQocFbIPIMXu8VHQnOAx9TVJ4uGNLPcRwB1eZWf8AEJpsrM58xurypiQJLEdWP3Ox
vMV+wdjHmK+F5W8c8ylW4imG5BIJV62YUhaAc4pfVV9SDztFz1ikesfReul8UkzCmjfDLPod0ura
bWYdenEeTqB+CMBozK2dda6Xfec5h4TwfOgNwG+ClErnUM4eJ6vJNEEtZbPt6joBVHJJfBhHOhv+
WKo/VMN496PoZ+93DnNj+VZl46dlOHZYMSIs44cpQH7kuXOOGYqvLJVWW+b4vk2anVs8BtaAYj5i
2Ot4w9XDnUTIL/7SgPOQotvCqbxiFMN3bWTpwTW+/cpm5Eu6AVJWTGuIsYVpkbJtEHZ6KDZO15CS
YryY5N5r7fYGYCnn1U6XIrTbS9k+OAjgwTBSPSWgTPkqgrRQhuGDxKU8LBLMDKHcYmPq+jR4TCn8
xtxRcJNXnER5aEemrzqr1bEUFrM3qD/KxvMz99eqbODbtHjiZ+AYnTucJ+4SSEE6AccULUeVWWeP
h3dvRJmxGfj3KI+cftMNpnUd6rOIkruTZssPAXXHG8itG2mtNw3+4HaY7FW5UHN3PCm7rHxNlsrb
tL6VfMl4r9VIyqqTcguF+H3IcnGZ+v7e8MIxAppW/SAZwo1Eqak3l6egyKYQIUwfTC4kxs8Ph/Vg
q4swLZrzhRBr4PUUZJG98pjk0npWJsSp34Rv3KPTuoc4Lm+ejWCgyIn5o5fgQPeXm3Ujdi/PaTzd
huWhN6aJE5Y1+I+6E+axXNpk5Shn2vWormtVE4jgWnFvEgcR+JxilU5Z/zveclzQgXdB+tS5ut5U
chp2QVczMAdmOWINC+MZ4MQY47wbe7xRtWZizHFrIgjiTuo6/HHzPEww5bBleLqVD1AxEeM6jfcN
wLE1+e5+nfdLvks7ma0aUVXbKSezGZgYoMhojW07kiAM1jSy1as9GV9taRtHMLe7PMiCszLH9Omh
Rcklb55NPKNGwfu4jYJbZSAXJ9qPn6fI2cDlDPZqjO8CJPK+xUI95pU8q16gIGjUvnScsjDlaZ0A
WyE+iOgWDDrAKherfVe4P0lWm3veffiRS32jinvEPJjuaQJtZk/Y3+yMh+2my7f5kkhMQVhaJ+0G
d1NHGRHHtn/2bJSpxC1sZlPmyfAJJy4D8R/VFf5rrPCs44PMg22kJJVa613zSb4xhtCrrodGOJDI
ymxFOEg03+CtxdmtcdtXdTltijIyNvHSxPuhRn8q7qq7l3ppXqao/o5SC2tq/22pz2QoRkiMpJFM
N6S3cZ4qMrHGkLQHXxDasgZ8NAv4lKGplyODzzf6yOpYRGS/MkEz33xklWy+upI2Mm7eXZ2ZrxT4
P6c6BnVXOyepaZuYYYKAggS7r2Emr8e+a3noiS/lDCNcXzunWJGgMBTBa/sBzCoKbsxRnRZfHbUq
5XvZjgiLzjjcm1L8kV7EpS7Mz6VrkW+nhDBg64RuaVlbw7HyXVLBTmVMDfDCmZm7m3F56LLb4iR7
byLHkqUkT5X7LmDNWl1Er+wDFavsH81IMGEqQR2YkE2YYYhtwhVMe3U2g2g/WvgB0iTZdDkZtZHr
hU57a7o63RhkHjLmR4808puUjAOqajE2k7NmsBCvYZRe4qrjFjYesR4DHgpEsFWdv1pVfbM70zy0
ncu5Fzt7PwVAoefRCfvTooZ5mxcWxMDWv0nOs4I51dz1P5feC7sZWQI/CuTyqPlgwzHz4i3ekIPu
8NLhnvsi5ClWiUmWskw/gklwgBkwtVzhrzh3kElbKz6PtM9iLDexiS+uy7Ax+p4iFZdxJPlMP/rk
bCif8LOd1aEwXxfpcBc1337J+cW2H1hnszsf5lLeU7zMm6Z1ZWhTSzBoWC34X6+N2908MZNXlDjS
Z6c/Vn3sUKMkhNO8+aWqKS1KWYQOBHKiPUt+nAua9DbRxGUyTWg0Z+jpF9ApqBpoQArIKqMOMzvA
OGAxec50e59zR1+7bt12CMopZnRhf+Y1577bJjd/qYYtGXSEH2vC5jZitsznP0NhL1satIP21Lh3
svTie89mWQQQovTKr8j/1Iu0n8Y0/exbOBQtSflUyvo4xR3mTcUgvR2akzZqcyskg9gpdtZZHDAb
XFBUFj+ut1npMJlCYj7W+gGVrSFnzNApDm1a59xx8mrUxh+awD4k2zRz5OD2mKTPlEU2VAoFJSJS
QchxTaMsHeIrbTRQnOOj1h5ILn8urE/LCV57T8+HOg2AzusGlIoNoRTJYWc2r201YM9U2Az9PhtC
l9T1ShGR3OEX+i17n0AIHYkc+u4aJNEf73FSpTSWJ7euXgbPHOilgboVQyffht6PNoLM0IqekeBl
30/nrGkRViJ4NTPtvN0GyQsh82VtxYSTm4aQhEfhs7FsAEZkDhJMpTEmhBknIq2JhaI05puxGtJj
PUU7KUeIsR0W8g5cyzqyO+9oNcsXB3R9jns++G4OAjijE6pmum0/Wk4wY6KwqS2DC3YyEZ5hBDD6
8JC6GV9aRaOeihTvRKuTaj8jCN6nVhr3SHibTNmYU/DdrCpDm6GNNe5UzETizAoxLZl8EQaNCrGB
rtzW91dTYt8XE/Bt0nL+lechTWAfmITgTS/4zEzJJFoB7yDvCo/SPUQlNXgdDR+ihbNszwxjGW2T
MEDFXhw3DyPpAvudfqQTsCpJ67YSrf9aDSXEZn1o0FQcq37q21uusfn5In8uZ6wycUQh3YgPYY73
jvHG1QkYavSgVFaFKM751H37NVgcqsi5Sb55kKmCZBq6LVQDQLEjeIdHlxvwDccpwIUg6NYqcd6D
Fi6D3bXbxaAxcTQfSENjUWB+jYovsC9Cn43UsCVVcyhVsinnbm9Z4tSK7C+wBfkxNn/TCdk4aHgr
mZ0VxrbMV2bGDHXMKWKAiKyj3LoF3oeIk28H5jHHMlGCMk3/WG72R3ZZsgbQhr3McK/FgLUcTu59
dD/nLj4RKwgLTEF53aWHqGPxgtmtChYFFJA0yMBFR5GVtwpwD0rZQGlYoUvNjwS1y+unimDLCJ30
H31SZt3zA4H133KZCHKz9SBeHDQirai8gNT12R/T0B+PMCVYHws9x7nL+gXLFZOjrv+odPlNDu1b
1PWvMuFxSd3vMTWfcHVDgeP8oizR8eRvjMn4bed4P6+2WSoMmcdB61sQGKTp+VrlgPhhlY+NDVRI
lor/GBZNBerFo6QEShK/1MAQm0C/CnCDTM8PWKovcnlQNfiqWUAfYo0001SO90xiCTRUQB45fnGU
vGSJP297av0NgIa7vbxUIthlqSVXjN55w+Z3B2/W+u8fUTy+lThXrMygKp94K81szaAtsRz9IRYE
xIT2AhrnK4UzAbTYurf1RHUWVb/d7H1BkV2JukBGtV8zeG1FZISNzW9+sHAeRuqDZPL18b/B8Ox5
HP+2PFEjR/t6IKxXPHCVZux8c2f2fj9iLZltfnxlc9SbV9Em08FfcKVzZoUdze6euD3G10X81aqZ
sM/Mq9eIw+CbD3Uq2o4TypfCz6Dtv/Klv/0dOPBuRup+TG2B23r8Ind26adsWs9m9qIs/x3g33Uh
QijRpvugfiqa8ZO1Gpc8xWQsbHsf1DhoHCnPmjiRL4qvwLbfZozezqJ/19l4cp3SA85lRWvhL90/
cfb/t4Thf916/m+rFNhCy4a6//cShtevMi3+4/r1678WGj7Ww7B18/F/+9cGBsEONsvyfBk4foD5
ma0O/1pk4/5Dwt0LXNcSvhOQCv2vDQym9Q94SgEdqEVTKv/eHqD+ucjG/4fweKED17a9x2oG4f7/
bGAwH+tF6r/33fxzkQ2LTx47qC2u8kBIIf/HIpuutfD5Tm4HlL15BAVIvth7y+Pw90tWhbBpRpJf
L/XVc6m+iA4/1iWs6la8lY67LSxYSUmz+7ff4f+yPYFVPf9zMQT7lj1ijUhovmXywz62pvzbYgjM
iiIbvQaasZw5QpmVrmykUvB15l+u7zNRU95d1ea9dTPcRSgygC4hVrnjtPYMM6Kein61DnaLxtdg
UPMjJLsZgENR7Wy8qohv/dGeIXf45S8zE+S2be2dYVFhSY0FhLG0usmMEKV4nDtD9JOdAvxLjINX
mBWaR4BiDvFRflsWpyugYTuEykGFc0hBf104mr21M+BzMenecxVdueXAv1rurbaD6uxm5mfbLhwm
BR5kmxnPRm+m9mFoXtAdyTamF1Xpn50H1RqsE/VUPj+LhqwCWfsSN0lQswVhUK+VMU8rG/QryjEa
cmCky7M3lS0wdeMpUEcMEEBiMBUNaGkAf7kekum7GaS3KfATbgOH8qdEzsZapK9QheZr3r3nAnmO
S9h7JYZLZVWNj8KTH97Fbg06eF6nEcKyJbrbaGZqXTt62ZIrdRdxHNs/tR8fRgvIvFcdKQo4y4KT
k+UASlMJWdIpnKPGxR2Bwj0H8CzKpJuO1KS4hhipjUa1V4zaUDmsnY+XejPaNKozXDdsSHMC6p0h
pBHZZ7SOvwnyRtiaXxGcn53pd8eC2zmzxm+kcNISVv4psMXemAJcDPe3mWK7tH37E0WZshQU8kYl
DIHd/Dnof9mK9jz1v7EGBeuuJ/eFqf6ic/xwfU9PVkOWyot+Ia/SJSuEqpsJAGNbkIlhvw8asn1c
GDY+yN/cGCSHTL4MMBZ8RIaFCRWAaQrpkS1L3a+l8+Y3zNNB2JzzKs3RfDPegan9WXvRtBHkm9nJ
M2oicFP2Erf1T3tu6i8LouGa7LbfB3ewQ/0WiG+x87zhHXuSx8oKSc+q0/yKRYVZqfb9nTVqzEk5
BHArCdpdZqcQMGOhQZARS61N46mpgrfGg0WszcHYVK3BFCEw2m1a0fLY1nQzChkcncZpMBgMpx7K
ycl62F87KFY7mxTIYxT5bfQ3foD41M6sDFHuY/Lf2+GEcr1q3bnaTda8LmSEGRyoJ+hV3lB6wYBB
b4KD6dhVdseEPcm2tmLYNiLfYu8qntso37dwlC5JLNsntymQsdQ//xMH62NGlhmYlpPmkICGYWkK
MATr2I8UXPjsx1NWrs10ma5GLGjBbWa7I1FbMYGrHV0XE9zodfgggKNW0ZhuJ6vurimcwF0m4t8R
/Dfy/rjjJuL3SYEHzQJXR+a/pwzq0dk8N7h2/p8gGSIaJxYFtJV3tUV/CaAqs3RLt/y2ESJMo/so
81RvvcV6qxJOBxfW+UEUVb/BiTRtZ96JjITDKWrBe1tuh+kVPkOW9HcmNupud5hNhJX98GE4viUw
1Xe1DdRoKWNmQEW6n1KnumrmYGuVkepbxvnTizYWnIEDdn6K+CGxdkWlSTvS4Q8TajRRrGZjqOjk
FkeAxMG6FyTdAoMgRzsVf/wkH7dl9BFgTj954odfNeapCv6CCuOTjS586Pnd/ABeQABJh1uaLz8K
gncr1xTVLodGsIaSsHVavEHgMX8scCrJCNpPacdTpIhXoqXDKll65W/QwE9zB91u8sxzqu3uYPXu
sqpi68a3Ftpd0jMdLoKdTst4reP4qgKWoEhJyyB7A7uc1UDMJxm9iJdGj90hHjuFyE5NPj/VgspT
1M2ye7Bd0IjdMzDToWYWUZQ8oslg6nDx+AAvZy8T8J5z2byhAzOcR4aVt9Ex+UqigTRVHMktPpuk
E8JA0AcZjviZew9+rlWrfePUziV5LGSIe/a7LNcav+5GYSdZWW6fQ+tSM05WeKKdBgLOjg9GA+/Z
2A9bN53eHa2n9agwMf996amIdkVCghrLhaSHs6S0Nhil5EifCFuPuJWDvdbl3AElslOa2bj9nuEn
m2KLJ2+SwzpZRgZxEK4cxDuvDYAGthYHavtkTOqrDpRFZjgddzEuCyS9J2vhe2HXCvvPFiYPie8x
9nHfsYZcvIER8uIMoSUmtWmH5KZU89uFGfXTaiLyl/k2IpUDeZAdGEnfkr+tubeiONm5sQIOBYFp
3Uj8O6X2mUe67jYFtripArjMUW9yxGRuHHZOLI+9or1sPBt+05LUZ2ac9XnKaI4Wa3zyqMPoDaGb
SYJKZ4wy0KHE44+aC1MjgCDx+uOF5C83VKFZe8GiJYAcznzu+zYet12sxK4v0+E8RGzBgUpReWgG
SfTX+Nit4RQJzB3dfs6DmnaTaz/8CuIHcnJzdvhVnJ8yZAAa97w7mcnc/uvD41O4y+1pi9eXfBUU
aYAKJUdrWJMtXA2dVZ1KHdenqia9nwmeDRuQIb9miKFHvwCE2aSwTCumY+mYPhhTiIia4cdldrhq
vCHT14ZdSSew0HicgbyhWmrkzp9t9s546wxgyrmUwfgVmH55SvCzrQVWiNPMWyHwkKn7yt4zeD7x
RYeHaBUd44fb01CJwihgTwcsphJTgWTcEn/FjOoPC2S6FVZr5kSxM17LgV0nYunPgxn8jvL+bfAm
4IBIfagn/Cl2+dN/fwpKimnDYMjN37+umbzGabFSaye69GngPXqeHh/4+ZZNPHw2LfYfYhnqGrE2
LnQGZgHoxfZJJJJdJ1YVQ8JgRVbvZBsv8IZzS7jfTRpwilYtt9OkWfOiiaXp2pvBGlk+0/MWw3C1
t+Ilfrb77N0IuvFomPkGjt/WwoR1nNgdhmtQmTcMkeuohiEJXiWhumC/UarUAUWHQXBBbEI4+pEA
A3Mto0vjqOgSleNlcfr85Lat9wTFHAqkmRz8TlwBQJiXvPfMi7b6GEHCIGU9mGjTs6NvykkRvJj1
7Eoyl9CxznNfvxIMA2Sl2sv4iJdrAfbFqZJoHU1vLIZBXVLmFhF0T4gVLTsOk7KlWHUZhLLFi2TG
lsDfdpjL+9ia4VPp2Kwi6YnZiI6QIOucqDFjbMv8ZbeLf5WKyE9Q+kTKOUc2zlCZzJuXteeRSwaK
fnYUFafrQI9xe0RC0ZZqO3XjSzbo+WQzV1hjEKhDAgYztquTP7QRZfeVy6HfD5xPYavtu0uu7sKv
P0dky7ksu+DTN5YMMaoE+Mk2OMK5K/wr9ROF6Nm0MRlA0hpPU5kiHiTAUrlrCVlPQ7RlurdxeVf0
gzFd4R0Qn04otrMA7jzrGCKs8MbO8EBxL6Rktq79xvF9GAKGv3jdx0cMI8cLhoM38n7FPdOdsmJ8
iFnVnjilssopPnnrrWSKkdxULapwVYQiyXb1MOYvoKz3dYYwauHnuzq5+Qs3iLlNuIafB+Qgkc7v
gHfug8/ShsLwD1wi3L2z864b9lM8YnibKEvA3ophkwCA3omGtI1quaoh6B6dwCdFPAk6BNIx4Iax
5dr2CcDig2RVrnLjPBfjrqwB1QXOyiSaPeJBzrt+PbGzoco/c0mdONrHDm2A1TsMvPQJih+U6mrf
dR919diXQj7slQ1Fx3EkY2l3WP95+x9IWrDTE3sl65Z872jgVCNzDvp19jddPcmNrP2MfO8876sK
ddZX9BoLA9W+54pLeMvA98Xc3xQWPkjqXS8BdlPVtvFp4dQs7LXkaXpXMnkwVcjXUhSHSbaUf/WQ
o6i4jhbf6UuLE3CfRybpjlI1nyZRqha8y8ltMCUvUAxgO0dfEZ4KX8fRU9Zjw2J3WBUiB+5BiUQQ
bhjLjEOsf4nmqky+HNjFeF9OrIky9BLczLGrj5nh1/ggfLZdONF8WsyUJJAsYCxMS8Pwu8wuQnWs
JyhN2kPP0S9uWp6E9rcNaAYC+IG3Hyiy0Z48BDC/grEHlpvmbaUxB2xc0FlX/oB2WUsmXxBPeokw
/vjMo/m8g4pdtUZU3tL2j9vrAV4Y+HKyWJmPD7MGsLLOZsy2/izTc8KCsWDKrKMzsnOqNYv44Mfe
AQ0pvsLVV5cu2BdDH2z6Oik2U53n14L5p+NSkeY9f9upxne7oNr1fC12xcA5XxkpMDXxxJOqiQli
k19SLKfsleC4HB5I2OpW6X0reKaWBacQv0Fsvxr6U+zgAY1hAdh2e7O84M1gvBmy26zhOMu8DQIX
DS33EPt+CHwKYj5n0UbRhtd1WtdpVD6xGeqXYWYaSHG/93gkea9jKihtcckb88myetzoD0pxPnmQ
BQ2WYvS1dWR/wSvzsPLoGaQT3ZRpfN73BjvmCuPoUWYcoVzY2aOx9qOnym2hciazt166VL011hHP
NBgsecdVVxwt5mew3+INkrgCQdF2JyHxwkS1O77KbVVa9peuOxNeIAbkJe3uhSZxNHRm8jFw5PSN
c05A+/xA/s42/gw+mMOFDWuVZOGG734kRuiXYvzZUyXuWeI68y5t5cGxoLGUgr1ys7+EUWM93BAN
MxjNuz2qgmOamNSp8GfTYtiPXomdIXXmTc0oIfIh1yheIy9y2kPQTC7RxjChXr6Q4t7gEafnzOg8
pnwoT/Ac2xmslO5vpmIYDspgOZAEpRotkP0a6e6oZ7eLgxFZlDZoc7sgXdIk98xMuRHs5hihEmwg
kdXhXCXuxxxd4ijwf07SpadOo2nbWGRUzdR8ZLoxMQa5XFgT8Z/snUdz5UCaXf/KxOzRkUDCLrR5
3hvy0W4QZLEK3iU8fr0OanrRGinUob02jPLF59Lc795zh2anay7j+7S6IaPQDdEzyCfIt4xbl6SC
U13rilkkl6/poJFLQxNy9p2sa7IPOg10kvtWPHBNoEy5Zv3VKXBpI4hyLgsO9n2V7mpEfoIRw71x
fUqGybwe8RIhz3Ym5CCnBWskyD3h6jBBwEpPJnuPVEGSONlDaAk0N2X9hg3cQ/BDUerUyRKg7AZh
xQfAJTqbdmViqk2DHa+K3HN92Lp2DqIrTl+jCEssLIpvdsrpJjQO/4URrkqVfhOvrPdGmqMPDe4X
/SrtoRr8Y9tBeAApNV4FdX/A53VzV5QfTegMB1Kk0Y40O0mKCkwOmC25wmv8AmWq2Pc4S66Wb5dX
fxiNVZxxZhas6GXoN3v47GKFCxxFqCrtyzj43qJnm3hKyTyuSiOwbkJvCDKSKWZIJ09ujtrEokLF
sRLaNixqwsRjtw+ssfvEo42vvDE4lEM2AQMq51YKPDyJe++Sid2Kqe3CLurwENXcahKaCms5FRdi
bk/EufMHkl15pFaUW0Rl5I88fS1iMcxXp+x4gXtbPWy8/O2IGSAbSmfb6k6yUbCZXZMDAXWixi0D
JMlgv6NEIoqJHvVbWichL620Mg5usdafClET8jRtuQod0W2TjhtmP1XyizHPI2PcM1kcazyz6F8y
0/0mbbXxnaTY9ImVLDPZ+RAYPShZAYZxr8DA5If2SNq+tPdwFc09+sg3s+8vuy/lvfc1h8EdjpOs
2pkeh+dYje6liBwkHrd9m6qtEQ/Zuyrop5JR9wvCt9hgbh1uVeeO+HbM4VFqYKHYDYOPvE1+EVxp
H2VTv5Nafdgcjt5lYNUrU09qujui77IiHZR2MsATKtxNmgzdZVB/ixo9XFsVmOGGd3JUfuEDGu50
6z1nUBOXEZctGo68u4pLl2eVd+9Mac6UTtS7yo9UavBJ83p16Vhb7pEguTEJpqraFOyNukg3QyTz
K5C4bEcDIeFTBmxRQ7VqoO+MiOBeYVcpcF4gGITaElCIAz8qiZ2PKUZE5T/Ba0bbHs9wcpYOee1D
XlnPsE7NQ6Z5TLcBzTqy6Rn0O68j7b1LM2rjs01Fn1tXFsKXk296zYJ+Nra/h2Ecb1PWnT2gP6Ew
5GUaymWq+TkIEWY2Qzr9EkkzPrXWmtaCMC+0V7QyEsM2Eqer6t+6ifmNZsVuD1EFzh9FkQypso4Q
d/wLznvHMah7VaBZT76b94z2Yzw0RsibIR29zWRTTNUEIBbs+qkKwyPOXIJRblHtIsfFoZAp/PMR
AyHdkPUd1mp9d0TEID8yoapw537zhno3pvOM3sE+lbWs3zgyWivfQIu9+HgaQRoMDh/pqj34BgKc
KneisnucnnzJpxYgNXIP14+1h2i48mH27FO7eUlhPqhWDCtoDkuTVDY2AKHt4jZmHzf/EHsnHBa1
5R7CAXWr+o/iw7nqrPqg+TgiiKm40J7Kkkegp3QeEndYlvaikiyECkOd58ZbnFo2bjVfvGquExwB
8UNkVxA/XP9b10wsPLhxk7XtKkzAY74XMYugTT3iKo3hpQu0x4KCy9Lk0joxSqffi53SxwyH8CjN
hlqe+NWOwxiTvMlRkMBoPcZ0sRJuJKYPlIYs+GTCRkvzeq2PJHxMIyWUWH7Vw9XSIiA7qdNtLMs+
6o1F+4U3F57rtPpALy8tRJTk5lkot0GBGwlRtycooPVeiFfdwIGaNeteC0iRWvRE9ca+LFrOf9rS
t+EQZ+JoOObXWJjkCj2YTyGsXSkuVtSZ3KFSHg/XgH2c+BbeNhqBGks7+Z37h2MLvCt7yyCINEbd
bQvM6bWRvqahsxNJBYbhzUI3hKyIlh+Zsl3pMWP0SulfGpNN0l7y2PuUacJx1U7UUOKk7LJlCh6B
MXRe7/Hyj3Dd0H1U2Jwbihx58VnzFIRONLpkbWjUi1X1dKtyXuFgoP9LJF8Ny+kiHYc5UG0Uu4b3
7pPQqw1o+bNZfireO8spm4aVRpmVdHKLFFq/rVSRX3QNzdLlWQqt4rXHe2oN+i2z0g6fJLQrFDE/
c7TdusYGwIhk2UVXO+2x+VEBt6TeTaMu1vMSqpD9VUxIX4qWWwqS7Lp1uA8EmEgXQiBCmmHgLNC1
Q5/kD/0Lip6+RVGC2KLdl3iSRc+CfjCmcJdbQb1yTZuovSTAQdoV4A47m6XjDdFdHI0platc7jHY
xtZce8vxJSp9XDJzOAnDQFbDExq5VB7YeV4RWKCMD4RoRtCLVo2/HNMl+eTwqYV+sW7mVs/EdWk+
nD5td3DXrrft5TdTCtp4tkBtflTeUjgz/qlid2cRsGK2kaXHv1/yRhP7kSMQqgchXmBtUnrMFazq
ybKUtecRwteIQlIcGH8wpCNc6+alKpr3JAt+cg7/HJd1yNxac/BEN+dHFGlt9SyBM4xSf7fHYcN5
Ap9JVjpXPRLfXqumnR83b0lsO/f5BzE52w9sNnmZ9psSut/KdbzfES6yjS1ptuLei1zBsHkLtwRr
bERjmAf05Zzp8RkSJPmHsHPOVW98Ke4lK12f+R30Bb3IzKILBQetbXUl5cXqM53DYtDTZ0YeVl49
A7ofNBVsj5iMTucYB4I6BRMBQHiryO8imnEoEvEt1n9EZqQAPwhAeI1nQpvBsazJo6PiBce/P23K
bdNG73FcNUfb7UFZq7LceXaerck3n5sQ490kM+9gwA1OPPMw9uKWUl61HlSV0Llsy4e4efTunCuf
FEjJ68c6GiV/DI+G7BxGhw5m8UxFRLAOdH3Y9+SFRC/qZwJo8bJ8zSdd/JAJjE13wsrV9oeJAS/V
bV2+o8GBBRkU86nwp53W6ViBf/cYOM9D3OzCzMPXOUIc7nWOMSrOx+UQOs7F74cdGV3zTNB3oWle
cqnbY0++lvAD91F/mNcqAMN4EGc4fkXzq9lgf4Cqtgz7zngIMfcn9UvfaMxzitGBh6KxcC4J1GNr
Droj9XI74Xrhhjt1cSjBOtC2U2nQnFmG0sQ+wRZLyJdDjkHtoG4z4hDor/ORHxs2HxA+RtcOeTBE
qFmUfJwAWDd7mch9CqSMVx71Cn64oL/A5S4bMpAoNW/HdbR4NCZkpqFLgEebU/wALnCyc9v46I3m
vcN5tAzjmXWQUgHUmTiXlSLm6hs0xlKlTm1dNHkbj4PpSgEOSdNCniC5bZyIhYY/+iTaYbrVYffj
RJN2fi8aua7qcroYIh3hCPIvsNebD9fgSEdQBVTfXOjd9g86tN8tXfRrOiRgsHgjPlQ4mmlYchJ3
8uxoDEO5ED1rQm661yBV08LWhpLnLs6rrWBhX5AKQabPQO+xG7UJfi/JDebu9QI+OMXy9Fc3DuMv
HdxS2D5HsVVwtRYA5wZxamgfPJiWNVtrnHGjUqXR+hARJcqaa69bHEJK850k8EIPo+45rZ34BdwM
8mnO0M2b5+Gx8lbxDBjUBw+9pzsbOnJyYjB407xhxCAEd7IkHcZGSvKzUzBHQj+me6ckwgoKgq5R
M/6CEW1eCfCEF0W9S19pzZ70+BXstXN2kpUorYhyTO3WJkm77zHfHsyG4VowUvsECtTd4xdYmkH/
hC1l3OhhqqGhk3BHUiZjTMrKqdj4hwnLbZK6l5nxsLGGwXuJCrBm4ZAySYJ3h8OtO+d2cs5zHcEm
Z+fx5o8JwsWwbAklrNQQmkcYxEydavHoEsUZhiiWqyDc1bL2qEtSGumxln024yzV1J8sQZSuloY8
1YTL91pGb1SWOnSZJTlwNUOcIRgVa4IHtPBNnn7MNKvca/M3jOJaMmTmvhymsFxE1YHz57Zdj/Z6
EoHJ61knF9x1N8xxOplJoDhDWNNLpepyx0QOP7mg67ML6zej0Y3fCJ6cHTNgMaVw0LuyjNsWEFQl
jeKTpNVPXYT2YoIxsqKetLoGpf/Mh2aEgDb2F7ua3FMMMHjA8/UmSEyBfEDaBbiF0mnV4y0dko0Z
tNXBr9KPLi0SEpHQy6mDhsrBHEl2jJvyQgZvDFM4+xBxmKitgkjq45pM6qfaQwhZA6yI1wQJYdZp
aUKrE2SiqBtPpKFHjO1K7VTgnEMRWoesq6wDt59tMTn+oRSA0GrCj8tp/GKojhwoi3GLcsMlR4zL
Bg/kgrkep84+fsYOaO8gD56dMRgWHGnlgldyU5uAxPWotVaFiMjI3FiS12PXXf06HDYo8S9eYmVP
9Oluicl/cPAvt9KhlC4Vcb6mr/LsBPgZR/OMWZu4zTVp3Vdfr1r826gDtEDGu0Tk+qVhFAWhzsIY
r/pj6w+cIkP/ODD2LumDRfQd8qtVMMzoW2cJStF8KeNim3mCqj7WDcgsw5EyQTiTDBLSrlc0ggfB
e5u5C/Yl+RIHuQQvwCAyJaj27tco7K2NsAWiEvwvYOySfrpjYcaboJliJmvl3uumYT2VnO+rvm0v
k1NhaNe9DVYyFqkRM182JhVhVV590hg5ZaR4AfQ6vZmjUm9p+qby6RDXcfdkcMqjpFUAIgnkxsrZ
DZSPnGU5DEjiNIW0HHkF3dU2b58gS2+lRNT0YC1JfPKXOPJ3KQ8fr4cfXGRTviKGlXdTTGquOTUO
WVDdlUZAyUU/eiryAKRL0JhbMwgsQDLeU8+j2mWCYqMsKTFHMhBdwHVITtpfmkudPHwTeruwnCub
NqhlsC1vjhZdp3UKKOQ6BOMvosztw2IC7VbRSzVRO8loFOUMyhvHgqUIkuJUxOm6qybtGAp/WTK+
WYyhiI58Bp3A7G5dTkGrZXM9dikViDi2WUYyrWswoZh/UOhyk3Ormq/QxcbpdGsrRBqsegVBie9b
rINhi3nlmKEgutNQLTWPZLARVhGmnnQ71Jl+8BjGwW4NhkPgAMFt9TcDQh5N3JC+uxafUC4JWjuD
jSEz0hiZWkXBZO25K9vxEIcPgisZVVRsKT6uEhzNA6JLLLQzjz/m6fO1BXwD/2y8Ae0JTy7gvSLk
vNgOzZzHL7i4grFaVjW9H1Umn8YyFvuUePiS0HqxzF37I55weo2ypyXdgVVT25R0dKWprWVDyJET
3pPW7XVQfeTM3OCa8tcS+iKWBHI29ERDzcajtIxy2gdd3dgPM99j9M2Lje6/d5ghLYoUV7vmzUDl
Sl6jwqa5THOajc4092yvsXrS79TU41LaRYS1npz/vzGVzZaxf3W6ITR4Qme0IzHi6aaJ2+5fLWU5
UYmW3HazNvz0U3LASCUW1qnIT94gQZAzbtDL977P9zmN3uPsuh61rzLN15RkTwKawrQUWEj1lgkL
h6JFj8vZncyd2TqX2fHhzJ0wVZ794WqHs0NVi//7I8Ao+L89AFsI1/Q4epjgxf7XB5CQz8mSXmvW
fDJvs0HY9+3mQJKX69/4GusxbMQ6+TdePF33/g//rWfMPjzB/2t5/82KN9ZTR6LVbFn1/VczxzOj
D527NAroJ61n11urbz+0sPZPaYgAmBhID+Chgxdap7MM6cHuQGYat7Zp8ncNZhZyO/wez94MGkaA
TjtnfQAWK5luTk7OkYA4RMhjb3Q243+cOy23Evx0Af4PvDdc8ilz1nIgwAb3QpwMcaeNG8aFad3B
HYkcMN0uDj/qx7UlCuuvIqNyt4rcs0/VGG+3HTXBB7wOuMHY20MQrbLDJw7TVP/CEQMqCOBYKPPn
zLIuTq7eQ+keOi4btFUKTVK3m+08HXpgHP0h3PVjDtSGE9SBCPJlx8UtUtYt8Sn+tIoXozN+m5p9
LWv7UQfTq5XNLZHZnrIdGqc87TGN/lEE5PhMEgRDHZ99CRYsELtw8G90XqCLxi/Bvc97jHbqOczy
mw1yfOqTz5F5khfbG8aad4fWjX1Xw4BJyHlNgta8coBL6ya2sfMi2W5CanQX45DQR9FG43uUhBiI
YkEWGr1OYqdaY6WZNQUy4m6saSQ6QveYUy+mYUr6+07+/37if+MnNkxsvv/yoV99NV//8V9248tX
9vt//Of1J6rDL6zDeRMRn8FL/M+/8k8vsfMPkxXAczG22EK3bGyz/+UldvV/mKwJ0oGoYs1mYhaP
vFBNyL9g/MPiFz1MtMLU57/1n//xTy+x7vyD5ZgSGtPTPVMS2/l/8RLTl/ff1wrbZWkFVCNYLkxh
67Ot919su1FHYsUssIIWDnKWg8DKKjnNu5/xohXO29SoE9agM+v73uzpQTbzZu+AuAK49pv4+rLQ
YI2bws85fyD98slAtMRgnJdc2J2mJYRgrOq6P6fvooOs1tKR4rscyho8CXUYdwtT69j+6eMKVORs
c6/ndjJ5C8xUM7YigNifs4TTPYZcby9jP6aHOT8jc7zU2d9t2H+WNgKaXcIDRMnROkE0dJg+2sCE
K0q0C3xNcso7LBTA3CEZBPGvcfZqFkkFPFtoyMx/6MdsF8OzsFpnE8FFOTpQh7kS7sch1Ld1H2lk
/MxbBs/hOqkdvjLjmR4/INTQW5y+3gc6901J9/liGisGtJT34VsmQkV/k2JkAeJHc6K773pAGheV
q72Mqsg2hZXybLNuLHGYovt61CTHPNGxDVk8ke46qyJyqfG7gzjm+0ivLJWEY3POtKjP7PpKvOpJ
/8LZFX6remvs/GGp/scCFJKjBeWmxbigDXduZXLEsBpCxG4KkixzvGXOgfsd3jV5wW7rtkb/Kw6i
KztZt8EEixpjsuAEaTdcKmFflTkN+1yobE+cjvuETV5wPpvGLUq93TN2S+iYlLYvbyCoxMYLXRul
HwtenUFl6EiBNa44yDCmdNWLGcaDA8CvY7/hYX3XU63bKdbgNQh1SDcOjSVgog7+gC/O9RFGq4Q1
vybdWXh5/BjZSZqkm0GSrbgVQCR5d5r1JRiGK15nnK5dgEk7gRMQmVOwMUZ84VDb71NpUdXJ2DMb
zegQmFT+kkS+KGlWDENceaUUJV9PQ1GcVFX7Oyds8mXB1TRpGg1sGrvhVDXuzm8n+46XzR++ysSB
dd/i2wmbDjqJWwAQFgVz3O7bZ+iwdmdQ0ABuqQ/tm15R2kUgDcgrVu3e5wLhajrV3pk8loH9bnjZ
UcmAuZn5jaK7BsP+HCpr7bgeSoRpXFuPmXjZPytDWptCc9K1tJ9Hp8q3dSWbBS2c+O01r17aHBDA
ezMA13UHKmzAATPAEoSaBEm6o+JkoBtvBTnrExBOsTE6jqHA2YiqGbDRpeZ9arX1KTL+VeZitC/T
5dBWAm9cme71jMYslISAZKZMVbGhuu5gCQPZ3yFaZm3rUX5WgfxsSXguypXVyhYkYHtJJO+AfJrr
Z8Lflow+8oa2+tzB6yR4MtrSv3Pt9DWfVyaOuaj9YKn6cWsnuZUtXUWuB72cUPBVjCLeG4PT70Kz
gcCdNQe6F/NjXcgKCsJTq9WUSE4T318FI9eNKSnruEH9CnxanIpX8LzaPpumE0TJfGOI5mRYCf3M
OR5jDPXJIsyi4kkp9eN1D58JPvd5zz9UuhuRoo5oTLBxBuKOxZ7WK2avBr7CJqUHNCjGU2/125ih
0qY3Y8q+sFmgDZY/QdWaN62V0SoWnQF/yodYVVIh/PdHiVGU8Pa0fl0N9cHyqfFpsyPWoOx3oNpH
EbSbKVfPOWMZ3xHGlvfD25A8aI2c/mQTtEoTI3mBl9G2CAMafQhLwpbmqfVh2mQE5Ta1y3SxAs/m
p0kNHi/7Gsyq2QjNi+gesFmcHFxUpjF1a1EFMwFuor9qlOc2IhMOYnSvE7VcjA4oIcfvQTtlTsJ8
sF9LMBGfjZOc4hxMgV432sUYWxACPn5f7OQNqyptu9JSNzmbksrCTGZqnIdU2sQX4b9bk18c2iZa
lIajkZzsxLFN9W1VMwMrR/FR0sD4Urv9yr4HQaV/o7dyr7Or4VboVglTGEXP0N1hJ0ghs4Fmuxbr
HcXHOL3ZaL/r2pquNZseuA+/3KOGIKYoHk0k51Q1Zsajp+k3VJbu1Df2I1G6vmY6UR1nOFBbFgI0
lCa2rC2Yq4kbM7naVhyDFxj7eZeZbkuJk4X8laz5ZtyLxFG6T11uTzGmPad1E5q6jW5NEFqyeZj+
NspgxLvyVy1jawcmYGcq8ZNN9sylJqTnyLw+D3hBd401yrXUj7qs8/eu5YkKxxFGAJlpzthHIAOB
5R/g9L4Dm2pZ74C6xLK6ZDhS+vySATozYDYCV0HYaa3efq0RgFUtfw1xNly6ST7XdUDmou/Y0rN4
13h5BZCBV1F01a6rZXR1KgAsyAvOugxbamcjHziVk2BqYXKHqcvFi53zNvn7BbwSTS5D7e5KaOqL
qLS+7IARkLLhZfjU1e2pBUFqa8ZoE8MW3RL22RPfsR89jcKq97RXXDycOxp/Tf9eufFU1L10Uyw3
2AUGKM38NExsSPFOAyUGiwbpxdE8qsl5a42EBsSKXIZP2TRoA32diQPAVfcQWEN/jIw6WQiuu+uJ
V2FleMZHlnAUINx5wu6/TkMqDkwMVN8dHF9as2sK57zQAGwlpq3HgDPBmbGoZtcHTVzf5LGTFSXu
7JRWtofH7y2zJL4nwr8nGzEx6LB5Hgy4gC4DjSHQ7uEE75WpJq188PT0+tqxHGLPdsiOR2ihWrdi
6DrgEgRBYjs5alvAhR5NEpYAl6EA/WHCi7AqwhBoOGOVLHlh7mo1u7rxrxROQXGpWg8DVvSk0A2k
2LV2fbQ0ka4n8HGDN9gEM8ajrfHbVameiSnEG/1dkfLBpPwyFShXvo6bd/Chk2ECOgCx4agnq5zL
0xSfKNhlfjC3H5cQqjUssEtLaOauDb1tRJwkVIl+Az8ssATxYQwMk/dvMOwNaP132iVBGQ4m1Ow8
wALrlqyxFz3ECaJo1F2PTR0shK7CU6WPWD3aChPJNMEHwb28szheMISvvIXtEfZRmrPFH2Wh5AXp
pfKazdBOf5IxTfadCjqOTUDZisJmG5e87Sc1eWf6IF5t4tmL+Whr9q67d73ypNz4Ppl+uOC/wiUn
n72mmKu3lUVmQRL6V4i+gG+GI3Ci+ub1E4kOFrzV4OJ14o2iHRPKkmPZfaRuLTcFhvBtlST+YpIm
cVXHAc5YT6s+FNqvnACrUzcmqTyq30dl/sJ7RpUk2JPI9duTV8m70cbaISqNYl364zwbn8Raz7xx
bYRDzuTTviE3T7yK2V7YDQfwGLAXHQ/uKQwdfamFrfMJeexltwk5Xn2jqyC0csh3LOzLU/nRldb4
9TkZHM8MvfxgbMEiGivtoUmK37qBfxkuFB69YJVyeH4THjBM8PbaWVcdRQF5vaiGngr5NP+ykFaJ
Q2AGFJAM3WqEwVb4w0eI90tvRMnFl3beciSjJbhAoyUWiwHsxalX4RMMqG9WSNK1MrkiUBjLuo33
8SScO+9Vg8B+Wv7M/BlYAsV3YGfOMkaFL+yaLUf18gLIaq4LjLUvFZHmwXH6gr+13RW1R5bB4AMA
6kBb996zQXvAax14zJZ8Cfi2mqw3bHrRFrArlDxX3BomN6S9wnwTmI62Vm5hr7CiqC0NqTVsMdsn
ndfIR9hMxqm08SgAEJAPHvslqwPnmHfhSahcvkxjLm/zz/TONl4Eq/itwocbNgfmJ/1JtfEnsFlx
jzMfuoBW6qusnyuxSt9OMEy7JVVh/LbnpzSjFP1Dc2hMAZvtr1x7pDfVy93ryFjlmDTZNa6zV08z
SZKMOjh+kyIw4Siq2dy2upiF1+wwa38LZOfL3y8W+aq+9K9tTNquHtQG7bW4NfMXm2P4LXCXDk6s
Bbjl9DCh3gO9lzlj4FM1ZFelmZj1GRN1aawzKSvYitK5LsrXy01UM4IdPDcHV6U3uyyt7GXBTW/T
GnAeJhz5wKu2gyLYWBrQaumnXXILZcszka2BmDcPZ0yNzWyKgwmKx9zG3ydGDjlM4rofxM8+LYPf
RQKoqsAIoMzBPjulq9+aeb5riFfl2+Mv8l109F2sSrW/C6c+FFG/rLqmeLMbprh+bX86fW9tjPm1
Crv+24L/cWFH8/TqbpU58Rvz0Gls3jOOuWsLcy2BaW9rG6dKiiHJGjxUdhscomlG+CK5FrkqB4bW
JC8KFBkTKoApCE7pl9F9xeEkD0lH3WEU4nT0yvAKedQ5mHi742CvtdGEvzJ2tp6HJwL60HfWFuVS
GQVUyNZzqQ5sn1omNAffzO9DAvuj5eqA9rPE1ixXox4wufXnup2kH9ifEv1g0nzp7aFLDafMtrGS
hE9sKmrGBelLvLYdnnnnBPKfcdQ0F7KMDUNox9i5GJKBvFfRSfXcwO3ydSjT7ANp/kPjJXhS4dSf
aqOxGIZ34jM3+jfYXM6TXSkisyVPr+Z64rMNyhcKebPnIPS9o1B2tPr7593I26ZmVfzMVyUSjaAK
AuNdjhlLOf4h22NIGXE3rYqFJnP3LDmmDAo0kC6HhXRmnnxF88Okm1Th1K++g1xINGaZGfDL8wFO
DO9jGt5a+xHpwTYAhLrE82bv0iyIOVI0FI1XJk+XU+ebppUTFFg3vcRedUKXHQJnPnBmFwBYNtFh
Nwbfm6DEpYA58riuZrVcPpXTtBvPUdbiVzemliomOrwkTeRckrqGPAUkTbtgAuYljsLgNGEnxF92
L9yV7YslwCf9rS4a4wjjPOfDxoWDXfhOoBhxb4j7Ozk5pumC6EomgvhY2X4GATIyt/gm+UxMQ7Tu
9LxcyxiAfJczEat85W0dUYYvRja+Go6ePPujoDEEYpEdTe2aDBEFkAgJaCj02BSlzoXfaqt9xsR9
bPH/x0XG8Sxp0udSxdzDJpFuGg4bi0Zrq+2Yu9pZhaN2ljZXBbd3zJUMtGYh/bS+IneRjDI73MXV
mFEtCcHUanlCdE6/kQy851aE73zGVZi8R2xWT4y8jFWUMVtiWrFg5Q23g1cwM89SmiGH4aMLxIcT
Wtmqjt1Ha+reqWysF3aIaJsp41y7vP1rO2u3CFQJYW73rtTYHOKYRBNSDDNtsLm6gs2UJKQ0zYi+
ZlwrgLKoxOCMkRfPdG/nz6lJpyB8OH+q/jCrz7IZsYe9jvPfWC54yOBK8NiTCNWxPHrWb6igu7hy
vI1uzWSn9GFoxi/VTB8jcGIoZd3HNfWNL9SkrW5ihEpmnGnVTwsiV7QLcpmNpffRYaxb2hktUnz7
f5SL2zRqrmlDOadNlL+YTRIazNCFxiX0MIXiVPlV+BqzMJdZtp20plrB8cWk1t59jRC2iM1Pm8A1
eaGLj4hMLVbxg0GmoeyEQZufN2fbJF+qNXjEYkavK78hhdtg3H8w1PvUrcmgrzjNd3/t/z30U+Vd
k5TsoD93GiRNcaCxtEQKv/ZZkT6PsaRoE/PVVWQgSVAgbjTj8v8b9fCWyBy3KJDJpCSnbLkUuTvz
l34GB//9qdc4pNt6ehMKpG+f5N6N0pp9ibyERWDctzGbdFQZ9nHoQ7UywwG3gCGo2ytFxX5ZpFsw
uJu/dHY30K21FVFYMOFY2iaVByM3uavGa54NqKRH2JWUfNJS2BqxhwGoByLjvSpG2F9zWqgbK2hc
U6YdQpdYbxnX7xYm6FNde6cciMKj7BBRWosqjOzaMtI/pEpGh1FgNQmJ8umqfUEmIGQe9MGalZlP
WUHJeV+N5D2TAGxISt9ATFT8LcsmalQ16d9zXOAbE1fhoiwyfWO28Fg6ZdrX0ZmAsFT4yvze5Ljs
mvfM1vZkOY3z31+KnLS4QqtcRt0uStPuImUaXxlYkLcQ6ti4Ml0KapQ1q53OoRbL57GEZ2Cce9ew
vq0u+tQbXYGkTWhaTdUWAc97L0D/rWkw5rtOI27xdJSZFPA8jGhc2yVVtKE2i7GiWhhG8ivo8EL7
j3nnXDmQa5xKUNJSRu9WGOKO15Zd4P1UTH8XCbbUs6+B8SvCD71gdsyYCQe3B7MQNRMVtuDAgqjn
AJcMRm6HaRIhBmvZ2XD7DVmSgTeQuzSxWBuIHqAU8S8Kv3ifXmVWojWXNal/HYUsaeyUxgcQQTYd
kAWZ0cwxy6UN+wMvG8qzS22rJnG2kDRdpF3G6Cow/th6/ET439zaNCKgAnEbcbznMLLwVyaSgSqh
Me7k093PAmdd5dTNdjrN5fZwrGtxdsLgs8hJdZdxPEIWNFG+/MphzmMEgCTH/JA7zZc16v1LXXr+
tnCdHt9cvpGjfTax3v2GALADa239GehPLgYHiciUzWUKRj6AffWmQste2/45ovpiBWlfhEOEW3m2
34ksWwdGPl6nyh2OvWi+Gu52syIiP2Tv7M0Ia2iu3QZZpSfXxTLV9M9OYZD5TiimMiaT4vm2IthO
zv3qE00lShxl3/UQntqKnHSVR3wOJ2M3mxIWIoxwMdKSaoLKChwYbGGmfYJj4ENUeizkRMRzXwEt
rob5jDLdmLH/ggcI5SHINt6U/AnGi2OwWWFSiYFlcfZrsNEowu5+xT3XN+RuaECL4eNSnfFZ97Rx
/k/mzmQ5bmTLtr9SVnOkwR2NA2b17iD6lgwGe01gJCWi73t8/VtQ5quSlFk3352U1YRpTImKYABw
93PO3mvnIDLKBg2PPw20EGusQ8pf657c5FWO/8YwyNei0t51dmzucOmhLe+c+oZ+jL7Qck8cRwb0
/K/oPDTaiyX7CI8eklFP2K9lBo8+I8b70pUgvopxOnQDKjNrxDJnR5wn3BruRu6huTZBMK8tjj+Y
bbjzex+vRROASYLtbbIGl/3V9oXHSWgqlxXCoF00+O0qFp2+IY0hZUJAoIVBnaOT23QZg/AtLOxn
hceBc5xSW9Gr5NEV7WM7Zv6HwO4YaN4Hff+etJTOfYSqeN9gpcpI4N7znKe3IebS1m2QuPVAlZBx
HIb6ckIYmdvRs2GEwy3i6bekax6bFnOXWycRCieRnWKcPJGncbKpM3R+nbux2yo+axTLq7xpXpvI
STdJ4UZ4jtLgFFrRa0RX4Do1kuRusuLwizJuMDiF7EcljXtHawa0xYTXF5EjV7RomMbO2QYo6S9m
3SePRSlWpejEPseIj5a7vgkZx0KIxU1ZK9EjeyPojpvaPQ0t+tEEX4NS9mNm2RkkyzbahDrcL8+V
6UGfayuGMxhCKZsORm2s3TbrLmqbIOWDVsVIRPln+F4042mHbdMYEGTSc5yz0bSZ3T6yUkrxIQ8P
orgn9MM7OMj2bcjTx4y7t9A7/fz9izGifonqO9edNJTeqK0yb0+uXl/I4JxwjNzii70fa7bIiGzE
P774cAHrsieMm2h2hPRSnjH3rjzjg5onAEgawI1pIcpnlVWckt4A3MvCNlAtWDr7c8TGfeIQ+Mxv
pVNT89YGUBZFhaUuhGLSOWpZdSOlmT3eBXk1IPabegbItbUDluZhuk7ImeR+3odJbdPbNxBTAJDE
FQp1MyjamPYGXY9CCYqCiq7rKHWeL6wt92nMMtZZij81dXKylHFJmJJtJ7Irb22GLaxM6y4Ontsx
DS7DMASXtuSq5ZY4VFFzRtqqP6Agj+6wWyNSrYEQOom2/H4AiGrLXIEQfhvJw9qXKe9myBF/e9OU
rcbJtLY+9dZZ67otB8utE6bWK46sReb6BysMzyDhmn0AfnkJKpiTuzEH/cSRzzkUO5/4HMx8BKJD
7ZhMDPZyomvXLTUZSmi6Am5DTN0E9mLv4x65kI5mLvRSvUkV2Au8ZvYJkE+y9gbA9+RKmMtc79Fl
eZzj0OGbF1FoX1qZRZvBAVU2khN37/Xo7Zn6XggBPQfC7zlx+A1JcRV5RDJnoIMRF8pyhygRCGnU
4EPvIh9aQkxG69QeGhOPT9UHMJfDaDgTceDP0cAerVamS+zaN35t03hB+b6uo1cvToJ7B1cyPvdo
j+NTLNuyM1AnMqoi+zFgeSoOPIDVDG+IAGLoyQ7P5yamaXJINLSlshx2kyD0zvG79sHN+u82UPAR
c/9fL7T3nGwtPpd+2sBIt9dePdF3x8py0I2wIt+liWFAjkQN6vExjA3rNI7aM/2QZEub5hWGz/AQ
SUxgcVwwldDJ3OV5T/a9aUMaHBmDTLI54STgQBGB0EJ8RrAUmtU9qZrdnhyqZKPGBrq2yS6Ef4Qc
m769SauafQPq9Dr3nWI959jUURKeVA+E2GdMPQ7NjRUN5J0FW1MGzcmZ2jOPJ2BYH+f9YA/RSyNw
a+lqh53X2fWB+TIkAw4jMZN0tS+O2z3RB7QXDacyf9Cf4Np8yXyx7HLjoZpLJRQ648Yua3FutgBl
2ycM+e+mbRw7AipuyRLTNvT/zwLW1VITJry+FgmnSMWwMSKOO7B0ey5Ab53Swdy7itFDGDMzBF18
W0gnv1Wu/VCGXnuTU2oiR7eeA53dFZojz6Mh3GUth3dbiOJK3lBxtbUQ07cpD7nPyTfLMJka9adv
hvNkMO8vZaOR3WJrt5hDu7n5gPbL9JMtgm3/oMVyYU75bcVncC5bsPu16WIo7I9j3PRHZ+qB9FsI
Vd3vbr6Yh9jsUUymnY8+ZgrKW6eR5oEuVrrR3IjECiuNEftY5HR7evUQDW6zLR0HZHW+Sol3xx3V
EVmhy3rJukHjkVJoZ5VhQ/0d3oVaFF3L2uSsWY/ZM9mMeNFT4zUvwcy0nrGy7faLY9MnnVPOlSTr
TCE4n3CsKtvfGkZ/z3DqQSc/MBrTB8ef5fENEyP1UpmGWERleiUsZQ2FGQlRJ/k3Gfb2ZfRScv8g
BEei6IYzRT891+QBLMjUZcFpz3QhMrTx4lHCOcGfsyDkwbkhbmtFN9xEJUywjK6PhKpRcteVvepg
FzIq7rq1WXeUvmjGFo0TEU5qhf7pAlQpvKgkeEl7Yo9KemJKYIBoJ3ofPEEFfkzORK00t1WgoI5m
xkcMxP1QEt2lHAYIcTqcetU+pX5Y4oFuPjnHnEok7Y0MfM5OBdaSHuQFFC9tzsxG1v+1gBeOpuqt
ddPkJmWRMZMEyFffwMwyKrlMHbfGtsGRBYPYMKTxk+EbZ08ftj2wfz0bb4TuXFzIGSQGDySlkRfi
Gc29URhPWO+DhS1brNkJR4ggGl8TqKQyT/BeSe+16ExmYrV6RFmGEhsngO8bYCpgnqQF82tc2hJ9
KyETHfck7RcWl2pOZxMW6UkOnfVVYZA+rSV0DV3yIltN3Eicsx6iTrwB7couaozCCZSuQRy0kmFN
HDvDE55va1lhLr8acY5+cqD8ywxFAoGrSpDG2JuciHIkH76O7H1nKFH1uY0SpnBjdNLQ4L5gtXyP
Ks7RXmeiLUVfvFZz/yconXprd8TcIysnNwK36Ro9dXvLzVGfkM2cMQR3D1Oo39DWPZBhb12Akd7b
TEPWDvPhZZKW7a7sUXPl5JTQMU/x+nl1grNyxmBEIr2zdGPnSPcV3WpwAfPcH0xZfyFp47HCRYF2
Q7v3DdyVMXKEzSSwsbhmU6OHM7LrYNvXove8m2IKApL4hnsyjw1o251PQ0WnLFH6heKMTakdGWfW
jJiEOa4xqTmX0aiK/Uh/cZHjcSCDNeIn4/yBPqa+zopv4QRWmBwcg6hGJSa6J8J4YVj1Sl78rhba
MnfeXI9+0GA9xX50pvbdgLS41kk7e1nRa5rvJT2OgbRuVOtkPBuQDizfx97WE/fr0KMM7I5hMJ+3
QRhokfq3neZkh8gwLnhCNOLxcCKlCr5d7forSIn5EQV1uyUk770lPOMosL0uATqhvdDLU+PlgvZi
Q2y5xbCqjliEKl6GDNixZD1U08pOXLKnDMykaZA6q0GzVoEsKvx+aMA53tCR6WIiPtoFx6YKWK22
MAFCkJ4BQmYn1rQbaRyH7SHwg2rptNMqrkd6b7ar3WpRd18VaHzEyERe0AkkbiYADdfFb0nFvp4g
bAkLxzozjoKEI9hycVRdjSYhMQKfkEjpqHdNj5EKPYeq6MWMfnKmqWRLDVOx9Vro6fskUYxrZC3V
9Eu6yI0oCQqaQQTCOxR5gNYQZORXmE20PkZ5pi/Yw2XotF0XcP6OGn460785o+4eTU1eREsyldPV
DYwFUj2lbhynvm93zFZ72HnudJJCRUfHEjj1IPsFWYzcE2vM1p4R63aV28zn0GWOwbdwFNlDYOjv
qH1a+MxMXOMS6lVjs9tKK6mfNAHctuose1eWeAOJPnVP+M/WErgL5WjmrM1OzsFmxMLWcOeOikMZ
hY638+djbt/RdAFqtwZvHDxM2YtJqpQskTpbdm7dIF62eDOEayiY+zZRIdvU0DTwFzQN/alQhJDb
w27Ad3lpCSquMXse4P0eDNa5jUvXC7qCOMpR878VyXTlRWgDEMeyaM08uXJWvwmjG2wH9RT5r8Pc
dE8iZTz1ccHGCmUPY/fw1UKi0JjhsY0GC96Dw7C9NM4RytIzHf98PWQx3FoesxsUXXd26YYrWyuJ
p6XIT8qkgsSIWtWOo43jshUxu1+IuB34LZqdLtqnCCXGovTaq0X+kDYy3dZt51GbsPgyRoqgPnDb
OjzOzUhOiCbLhY88dt1U7XuocibxVBtKljxHg37tRfJUE2Ua280nIkas3qiog/LrFHKO9hXF/kgp
EprtHm4dQcb54BD/jTfIZsHPR9aFaJLfgjj4lg5zZTZEh0IRo9pxYmjEGCxqo2ATqvznylVI00mG
k+Ys4moTZ9GICe5YRB5YkTX9njozPtZDO+MJi6OZ4EGFSmKuO5fwUZ1j4iqD233jtOS+PtNkJuC4
xk6L7fejOJODdi47vGYy/aJX+rXJIxwK2KE8pGmdVpur0L+wKcA677t4AUGeeHh74zPcQ+lTkxTt
yZOGd0QHfcqxBBXEFHvc78FXDt10wDMUIXZgIXOkbVlISU/XfVW69eihF5yU/TEE48kDg88xOC4W
WkhCfF7QuYqUSm9yVRIHLgAb6is1tPd4eKhEE/+q6Wm/95lMch8zRlZ4fkGbYVJU49GYOTnVrIxp
6/jIHqvd9K71IZ1K27r9ARd4e1tFgJs9oPluf0XQYp1dubUjcGruNIcB1ZV/KrX8Vg9rdShoAoAk
aJ88RuhDo4JtL7kMNO3Pqb0fo+gskFHh7aDL5RDNCgxhiToPf5iwCVuwETaEvbYcY+OWmSo4kuQE
0R+iGu3xBb6bDTiZI2nbb05Qbu1c8DGTY95HJxRnGmIrDzCbPUU7yK6cZFAOPiQYXJzsJfTce6PW
h9sInMDRNXWO9z1Bhs2UfFE57dXAbV/UBM2Q++plDFoUfdSz+L2YbrbKPVQWrYZA6tgQqXq3mSPJ
OlM4tuMqvEJcfx0glZ1Mrj4VcHfkhHwALLMLDYzMRPo+qKDkUlsdt6QPMomCam6Y1TuXfLdgYJKm
DR5MCK7SRNoaO9g6cHh9zfQIBAM4FDjUFACIT7ztGz/LP12Ub3iEu+VAChM94VhuijH80NXWMdJz
bzLhIRBprUMeAci66GX2lMxasSZnYBw43XbwWl4MrStHIZUfqoRcrCa3QeuSSbHMZBfcIcRtFsFI
vomSOEmh36xhHdgL9JyYTkBLrSyz4CjVdsNSmS3JDWRl81tG74WBeayizbUFyRuSnOuZ16l8myyU
ZiInwQVJ5nvcPowoBPahkz2g++CG9t6Ej32bs8hKQ+T/JQwYOXBKQZB8IFDn4lI6X0eShFaNllWP
EA72Y14/RLHdvsvSOg0ywuGvQ4cCrJGtiPdCVo/Va7D05CyA/wQ5BkxaRPvWNF7GMnP37HLR2uuA
1nsuNa4DVmLBfMCaDamkyMfhi5ZKlqp2YNoFmTExEzRZbBVOJC96/wk/biWqZqtiUjcdTEULRAxv
mUXjr7O/iNJFbh9mFY1EnSdQxNvENgg2xZJqJIhKTUGA76TpjJiJsW3IaE4HDY1ciXMMoPNjPhkR
M1e6PS1IEzJ9iGx0g2SjB842DRHetSAYMtLSMsMjGyWWt/pKD0yWxbDITzVNau5eep9p/kA37r7r
kDGZPusS40sw9woIEbC1r1m6MupWbjkrfGo9hz2dFjJZTsGyY7tcwrMZ9WNTdSaN/LhYOUX4BqbX
BR9RMMYqUWUAihiWXUZeeeDR+gAQHObZY1r63rZKtjoNPEzSKCSY2jZTMEDE775BS3yYXMTYgpEw
5La1S9l65GYZF7WzQwCLMVxWG6eqnlzRnHyoJys0mYAdOHEMZJk7+YDZH4XFIs3OekR0AFeO3B9L
PKcsDPnovTafmme8VnnJdbCQ3wa5fRfay5b6ZZOF2hcZIladDYrU2rBdCgqk0nO+D3AfR5cq1fmA
UwXnKdGX4HnJh2fA0d1oDR+kzzg7yWsIuvXksVNHT72FpatqoTuVpGbWmcVAJ559X+1ea7pHPST+
MR3aN38O1jDozDV5/Ypy0CCvYoGs78wkrFv+YDG4/G6B+jdCwEhCzZr6//y7wILwk7HIdm0XUxTo
PF13lW3Pqv4fVPs0erGFFc3EHLYmeEKSI5QMytlgUQGRC24vsMWqgyoWlTCCCMNIaDLkzx4iLoJ4
2r+xOYlfjVq2q3RjJqa7RHpIYcxv94e3I0ORTwB6hm1u0hWL0O70fU4c80QYmE9bfm2W8TcGX2wW
IvxiNtq5KJ18q9X2N5VpLmyQgks3PNqVxy0pxepvPq5fkenz+8PaIL67LVz2gp/fX2FZtNHTetoO
pP8sYXPou8L0sp2jQCz2cOs2Ad2+hV1El4bpQzwW9cuo3mWEFdfphpId3VpnfdUjGeCO/J+11swe
ng+whlWIdLL+x3/84emZnSo/fbP+7lC5a79V4/Vb3SbNP/6Dn0QdM//N/98//MPn8jeuGTwrUiqD
y/Dfg/hv3vy35C37+qN15r9+7nf3jGv9JqXNHS507nfMLhjofnfPuMZvhiFNm6sKOtORDhT8/+ee
sX9z+Z8u26c0YQqZ/NAf7hlp/SboHXKXSsO2FO/xX3HPfP+FfnwMHd2mi0fdglPHcpT+/TH94b6P
40blRg17ia6scW4EsTU0Qfww0Z6NAi6TLUu1L5jvPGcmpgCihLbRRHgt535z3UeGt9a18eihjl+I
Pp5WCajERRa639BJ+PSZ5ZW9TLIMOR8GMPZF63MYF6Bg4jjZ5UaUfng2QWwl/yQcXwLvwDD2OV3j
0uuZ3kfs/65uzqBC9Lphajd7S3mvONFI9lBgxDiUv016hb0FxubCbFEkprhKIE5mUZ7sSx/IIb7a
zHLHI/5MTiv1MUk0WDbBIwM7+AQVEIl7+uGA7yK1qwcYN53gwA4IfGcZNjOvgOZYBVN+jf+oWmRT
jcM/bAktmGAqFTMZMPFb6JHoyOm2eyENIi0GYOoE1pkVWjF1hpHhqVBtOPa/+VMczuz1udz2weya
gbbwvSZFBuzYO3BZqAyDXjvCrBNHG/tHaFQa53cTmpwNQI4G+sGp4v4gFYQhzsckScUTCCVXQ/MV
qeBYz+ndWGqNeFBPg2iKE8lnBbbwOrxNhYDu1vlfA0ECaMvsFGGZudJ9+HCRAxWwa+pVKOrxoLzb
OOW6tl5iX4eMfhZIc4JYXdTM7K1pSvU+opiok0+7ClHQ5to+5glfxVX5EKYAshgC7mNiXLOiebYG
+6YYmpPHxYz1jgCeCX1brmPKCJwHbfYymRJMbVXHdyONAFMd/anZebUVQ0VrD4PhPZiy2VHUr8aw
RSrOKRwsJ8vEAKU4JseVmXMW8g2aHrqAuDqLsv0KXB1qd+iFR+F1oGDSljraTBVOGABCeWx4zPPN
GOP2CNQ03RSp8cSshcaETjPRLaNyoRe32egJ8iBxqZil+eraBUQsMGrPVR6gzG+Bc6Tzt2Y83PgN
SpVY29mNzmitOYVOSSIoOHIiumhHWiXJgepq5YBgNeex51IfzaY7grIm2rDS8HrYbrXJnfDriEF2
Y3R+hbw/utoDcx8YW9haMJqE4W0zsprXNeIINJYqgKiOqPczsov43vIdpsH5p6ZES09F+Vus/+Bl
J3hWNQymrLJbppmAv2rxGvfK3s9TN83pGkiUGQqfsrnNawS3mKwiDaRSa5MWn1v2KbCexqLTrj30
SCS+cbmb8vasdD9bwL8VjyXejmgsxAbUGH3XoOfOurNnCsGUgVgyZs6lN1b3XhB2B1lpvJ8GXk0l
iV4CvAs9uiKVETJeNMtrq6TcJJX9HgWac5YDpxtbpOEmjcVnopyWkMZsSTc43hlexbgDpd+im2CA
whzeBqmdAc4hD4LOFG3IHgl2RJM2hvRumF+STLsdxKfsnFXPqfnDs+bIsWyrUppCKu5sFsGmwXkP
CLZHfQeiSe+2oIuyUwvvdM/o5KX4nmltReeizb1NRqbrbvKw701+kCJK197T0a0XOL7GpcxORFZr
O/qVI+BS8DX4Sy6RHb86BRoLLCngdA1118mcaWC11GudVnsl4FO1BLwjWjqAokMgpiwcWXhpTYgB
TBdpCI9ImMuPxMIhZBuUa3XcLOC2RttxrHf07nc0ve8TDJx7b9KXc5V8i2tmbaT5NVa23EKqOkYJ
DGRNZslylKQbSRSs5G1A+itVhShvJNo4egsH/xnqVoyKCPCRoKu3lOmQb1s9XPekT9JgWuoVbR4L
w/iW7E5FX8Wp+bwoAyvtZHbZR53r0bK2ys/aT1cVLXN64f1wF7JLLcLmPeZoRgPZUkyhCCLUM3tl
xnA0O2IQgWW/alP6rbNDb23mhrUsHQPH2rSuWi5XLTgJeZGHURusKsYu6jEYW2ZrPMz/dWI2MqJi
2xWj/IWFQXGXjOLdMeEvWa0PdlAvtiUoT3JXv+WJcrc2vqkFFB6X86Cj9q6tzD3cshKPG/b3Lt+7
su1fx/iCnil+BEH9BT+buBWW8Q1mNtpfgqo+AuICuYUN/YTExVt0gvgVeqt7mjvyfsRwe85RldsG
gjQG8vobDl16NS1q8SjlN1RxHe98F/hBJ29927+tZzNVrZSGuoAvkxX7LNt0puJugu2JeOCW6Vu+
8gnXRMbU8+38pU0U/K14vK2NUi4kioB7nHPpJlUyPoWy3HMDwqnWimHlBJP2NnmMHMPsA3Una1Zr
NjeZipwlM4D7QVrOwYwJmA9FSoO6rLSVibP7LkyQW+VO+TpRHmIJG8HDQWwdwJIyyU9DDgZuDE51
sEjXaaKUTpHvpdY5b0n/yWOyc5t6U8Wl9lWbh5cp3IR7TcNmDx0D6Is9lGcDcdZa4qQ4SBeNFusU
F773pg1G4+7digmRGLKtW/rNfTZSEspmtK91Fw8rs/PEwSu66Ajcz7pFVdzYRXdbuAWtcoctN606
cnMQQFsl0pigMarVaPQ0m8M8OVZu2awsZ6i+pIl+NfK+vUeD2eJFi87f9xYvyKIjo9LoKLH4HehV
oHoergCN7GOaDls6CNW8BhnRwULrCt9vzM03LSO7zhzJdfAt52TaUq5ZH5vbNIdGWFqNiSS7rleU
m8XZMiW3CAaLO59Rvq5bwyf4W4SjjJvIlPPmZp5X0l6hhgH6HjLZ1sptXaavdk24H6Ffe7QB+6HI
SVB1DeyykSmuKulWIQetKCzMB5im4GgIUIByl3m0UMqWx9OFPFB7OD9SG+WZ2WTjXZHXZ/Lagmdu
4rOpTQWiwdA400QYyNPjsntRzqAvQd8EAgFFLLNudiol7tIAkzTBH2zsWegcw6k6O3HlbOmPFezD
OcLG2MYE1iZ3I8fio68CEokVxV/ij9Md8ljCQzqjYqWu3Y1VZdFpSkd0FJVhLWIULWfQLxs2mODW
DwhBSLXhEhLut0ilKrcz+yc0a+MGTEN5oxpKeQm0nvhFT7/Pa5vVf46yQ5JQ06GIpwdkWz7xy557
LbwKaSRPz13N4VVvZ3BClvsnW65SREPbyEU3JYMJDn0JXIHRAks4tMnGtXcy9noIoF25zLJnezJK
RrHmiVEpTp1zEvQ32QQoa55oGwn9GAyLS0jO74ldHHTVpovcIfzP9ghvLUumiTklXT9k07KDWLxw
tRxDao9Xsh1mSCkKEghlWAIyhIGNemRG1IPiJn1XH6AS5lsDGwoedt3Z+dgBQ91/H62Oo3qV7OPO
Ia4CWnEFqj5oOPv5dXyva2Kbivwmbd5wp712FsNGrk+b0rCpAiznKnAueAfukfhMh6YAd5MysF54
QbJWQ/aV+XRMxKmHrXow79Cvpwsz1sBr9ESKVshoaAbdc5h5zkPjoezCjZmRlG7h/Gqiccc0CgnJ
iESphcYEbXumqy+rIkuh0pMwafbBHl8T2OKAEGRppnja6BClTLQSu+LnW4ibwtGh4DYDOOJYJTu/
rD4o5ROouVpCIDOyBaBtiGGEyNZ4ZOo16SXq2lc01qNtGOj5J3jyDzGQ4F2OnrNCH+ydEVP+z5bR
P1bR/9h+y2e8Q/29mP7P4vr3cvo/v/3fUWsb6DoA4/z3hfYzetF/W3zLKLd/rLX/+Lk/Cm39N2pZ
1zYlYMifCm3H+o1ZsgTCaaMycdR/Jd5J9Rt+KUUInSL2TSnjhzpb/GaZ9ACoiZXjWMqU/0qd/Z1B
8SMHiILdcCUdAIu5Id2uGbPzQ5mtTM0vcdA6W1RWr2GanJWpPwy2tXOjAns6N7cPlVMS6s3ZEmvQ
fV7qfwPVseYW0S/vAe2MxJvnwN7gt/v5PURy8Ej2c0kIlST/FJb7qZR+BiU4D/jBaLofHaDpRS2B
SIAC2dRPCrvQehi7ftVFEHGz0tmNhrXGImkQxtNTcvo90fHBZNHwr9qF4xh7uwQ1aAh1OxbJp5UX
qE4neviGQSRRM+4cDCucwFDHcPSfbP7YrNJdJliTRMhYYar4wsmAYvpkyGxYI1fjZap0WSE7w0Lj
Txv2sgslU4gUhZJv5BymwlVvau8/3GN/1aL8c0/QMaUD+0ifsw9ptvz8gbk1k1IUN87W8syHqTsG
WpOiiNnpTQQdnCybEdA7h104Ywn7owadbx2AQlgy1z1BbEMJ4iY7KAPHXg9/Xyt+b2f91ZubMxJ/
vZqGsBjuSFuQpPjLm4sdPDQDJPuto7caIW/j2sEw7cjgQ/TOgwWTdykm0vKysmYEx1vUfO3hn39A
fwKvkCzJB0TfyHCJdHTnnuWPNzV3Bk6wiKi33NpZcf88AAdeAPN4JjPsgmO0YHuB2tnG6d90j//i
ylgGzSpuZkuaPDc/v3IlK6EPkePC2YOdSW4AObDDM2zJZNGDtltyg/5Ng3gGdf3ycbusBi59Mp3H
V/7y8EgvFqjbPPStAUKmMobVniXttUvDj3/5Q3UFvGAcicpyKAB+/tUsbeKTnp9S5SQfgE9WqRZ9
Ntx9HQgJTCiIKcQefsY/f1XxF4uDK7ANQPExLd3Sf3nZgVE/vkJTbbVUfQhl3CbA5fyxQLltvbSV
c2aYSaltk4IHu/Wfv7himf3Thzvr9w1keLZpOL9czlA45kSTQm3NAOayRgBiXRjlCiKRAxau9w49
pwRCnFTiIkujUtuNTRHC5T/p9WMYIq1vY2eDMfs+ovHGfGx47gQHzarOmfrMf79MCFYjERXLSuxU
Ww2BIB6wVUBjZe2aewFyeBt1ToXkBbINUgH8fRiyCanYcCKhDpvqYIlm8JnjrVwXtvkOBeIGj2q8
aRpQt7aIl2qkdpVkcB2hj56Av2ZUbh2VxYBNLImFsfdyKs+RiY6u69VCDul7nhgzgpBT+FhOl0EM
9DwJqIHVWh2ssUg3JMkjXzGmYMURHZdbVlLa6dhBDB5pJsKL0VPFupZKrAGlvDhD3WJHHMitykXy
N9fJ+Is1x7XoSbtSN50/P3Z9FkpmSaFCDxt/4sEARkrAaOhbxxRDYiq7i93ar84YfzH15LOTwxY5
5M7Mm8MY55fWJdkjLy74+XR2GIEXL1+5vf9Et1j64WdpLisBlC2OFGZsr7cA8zvLiVR1wiJM5F5j
DD8zu/zzm+8v73yX/R0cFboF6BY/P3BVNJqZ5ZHvh0zxICKP4SLOW7tqb8spJkRrEY5zGAQc7AWo
mtU/f/X5H/95WWH8xcGDBcmx7D/d+UER1L0buQ5plozjc3UBt3whReMBrtIXqvRzUPj13yyerCPz
NOvXl5W6+D5aQBY4jzl+XLlLVG2akjUPnIs8rU7rcxZ2G94I/KEy/VK5/TMKUBbTcC7LIlEuR8BP
O2n0a1N4N1g4UcJiM8vHhN5V65/Fqud+P+ko2eDplzZSb7ZmG6+KoTE3NWjAgU3C2AAfZx6hbjUT
z2Y/IqTubetGw2eMRJT2XZ8ZBz/OHpoay1DHHFD3EDsVrUggR3Cu1/OQurRXKGMYyQ/Ra6pDTylG
AgIK7YGRycM01duoDT/TDo6KGZBbH1XdlXksTIGYVKF0eJ7KDEpffcU8/RF22KAT/SPSYFRrG0vL
Nm3LCgG1cwkhimFksG8QbG8ZPpNQztAiq7aJi1dLg/JUAOk10wwMDGWkYyMZ59QjZllbRXK9SZd0
QW12apQ0kbiyadQZYdnhQHGH2WZy6Myj9ySnnjEFp5w7zBXP80mmKoaAyUPyBZYhe7jbExbgP8ue
iMFQTyFVDDoq1beccQVmrpLMMO0dMf616uMdE+X9gNeVD/pbBzdt4SvwVTqRSYuwQnnSvUQ1o+o5
nau101Pa61iOJeWPDNIvPSFPG1I4ww6bEZh8z6TvW3fPcHXDpd9y7kPmQd+NLliWfKbeTFdu1+2A
7bTZNR3X00rSjylq7104bLXAvtGPw9XOebXKm2ssgsHIYdMWhpk8QVIrgYade0Zx/L3kc+oQSPvd
1sCiJwoX9Ew2EbI0nFqrolUcMfbPwnLrhaNcB57z4A2sJ9Je9WQwYaOiZ1ORedly+MVXr73goNj5
PgtIGfP6ZsWtRB26lXrFSc1Xb6IsMQtxJEUk0byTDbRhYSYFy0NlGBVWvegfhrq5g9hM+oMgr7iA
r5WF/IOkKS44DjwYJoIY4dOxj/v4AyL2UwqzeKGb+WVomEgZ+tBzA/ITjBu4xuNXDbtEUbcHf7CR
YtKRpXvXr+g7IGQrAIRlXCendC/+iLhn6vNN4/jWMpFkxvVut3B9HoXcKnrSA0jBKJ2YCPbafmYh
DdcN364GEhvFycIthpBsxLKNH1q3zG9B2rh0W9k3Qp3nV3bakdZbuO3t6DVm3+LZI6VMZMEOUxUo
fAs5hOPsQO2Ui2RgCiEb/3G+YwSAIGI95SJU6jnvESoVzP8I7CE3CJPjUWk68cKj6taWh6e3sI2d
TuFGZ615BhWIyUzhvPBjYObEQ9edtgFRFK4TqRElN/shK4kAyR/9r5oRFct5rLo0Qlcy3Y6PWjSs
ZKIR+AaclvBJdlRWcOZu36PrOIZDCI1Kukr3fWm+1wEzv8ZDu2EN3Ua0CR18M1hqFWjzynK+mZBF
Qf+zzCQC3i5PU5LOrIWQuLPMm13o3MAcNZmsh1DmNIsHqSgudsMpvzVp6BqSI4VnEJ2kzE0ZkC1D
EBVw8pB2UCSWJuhNvYWC7ZKisSi04im0axykTPSWblFedKck+5ETHklElyDrn4FkfXhtcUmT2Zyi
p5euLk5ECMf/l6TzWG6cSZfoEyECrmC2BEFPiZRvbRBqqQVvCraAp5+DfzYT98ZMtCQSqPpM5snt
2qJNFQKtHtA6IbNOQ1oeRjd0+uBuASqh9K+mbQPbF29KEkjoINtk6g+1rr2TBg4IW2Fz4dfI+KPN
hkDj/+7WUhs5gCo6maJszg4vpBNJwg+Nj3ZY7U2L9rdp+GaKiYKpRufeSmZtMb/rIAAhCg/i/Nzg
E+/nbjNm2Lmmst8RI4LgHN/qZLRvq2Zhv+TMnur53WL7gqNHMmVkoTJiNaODIu8hRgc2rDu5HhAl
ocF830Sv7Igl/PXbNacj7d0NyPQS5VXjbetZYGvvio8WLx7LVVRQ9lx9Osz0dNFp6C3LVa+VP/DA
POGBN7b1spVghA6VB+CVvIAXLe7uVUO5Nq2nVMd/xD4vKtbPb4zMfjjhHCjVeBR18d34dDMT09ON
OTSQ0nlIuJgwgqMhazr9EDU2e5D5cUydvWlly6YZ2SyZdXZ3FevILJ4hHDgWmY2APsgd1IzyYvt9
F/hHHKsPLGNuTsRlG1FkUfxYh1qqrW6hlkWlY+bto4MeV2Ui8FJO04H87jxfV5OL++Y35Z34JBCv
xaM+Gca1MQmzmiWb7XpkMxDXA3h4NT9rhLJsjQbnqoYpIEAWMOGIMN6rFTwypuUPaYFPtl99zVby
p8qKFqUg3ugspr0yIcM7Zv1V+TxAfe9x/kfdKa3nJ2vEyGQZ5Y2S4rq44/ckJc4mZVzNSXvXc0wO
sTMeK+tJU3A0s44rczIlorrlmUAmOFKk7YRxTCwYH2pnlzekUygCbO4SHawa238Y8hhCHL7N3QRj
c1CSLSbvOxaRa1/HW5XD58g5Qv67YseRB2zNuUewtiBr9FdVG+HugCg4QXR2qzFicIINdS3jzLft
S1Vh/vMRBxYmmuDRo9JZT3RXi1CAGTxi/Uyo4hrtmbccEQAAcCVo4yVnpTFNaAFF4vhnLGwXm9Rl
HQimdO0DlioIiuD2q8ZvLzOZ6v+vYEZ+0SbGkLQo/hi7bk+j3jzbMUMMMU8EQXYf2chHkaX8HcJ6
LjCrbJoy8jbOgg+OtKrHWjPOC77mgOQud+c0DSgR9vfK5p9mFflP742nyMt+Y4us0CbjpPVYwY+K
utqxH1n4X5Kcfy9NxyjwWyzLBnlqgZXwU8lAe25r7SJsEngZnt34idGUBojFgYxU+MxG5Ow8XibS
bc3ZsI17bRy8waJvkr0ZaJPXPHiN9d7xnW2RnXVBEZcHEo7KpyE2MXo6+DpS2926nXt0UQDcrJ6x
K+VUvJcyqVlTsPojcEkj91f9HVtIBpMBh7+sppMoMrlnldJvnDx/b0ZmV1q1glMTXJLGXBxKWyNg
FZZ2neWfzUOWZyRq1aSijtSM/w3X9ILrvsNtRGMY85pN/X407Ud6tr1H7NdZ1tWHIbXsFrvNQ2G/
J4ykTj15XdjwV9KrHpDSbrFPpPdblHwoDJkc7eyUO+kzS0vgYX1CgKqZHWmZEd6Z3rWIMzMoAEmz
2u4fTUIfq6hOjnzTBBVSN+/gsO8sY5z3o9T70xgxEMSqNtAucZjnlLdOHrpJgSgV6TlCEgTqiH33
muMX1F4N5P2pBLFZ/KQYcDZaBQWe2O+9I4f3HC2VxmuUWeDxmMbEfnXjjdsjcB7Ytk37ieQHIzJu
aLiNLV/CP41IyG52NzsGKw3KOxgSzXzL7fp9qHWocIu2alitsPOhuSvG9Q3O47jAeuDHYmubzPet
sqXccsdtN5mAQVV/h4J6S6y5p3RdYx/F+2It54ZVaZSuY8IrK0IAP6LDTex3t5nKBtILh78ZTIin
Ax9mYkCyS7of+NXFGhY8rCM3FNQ29dPRnbniY7ONAcr3j0JSLGWc4KbmidCANNP9st3RSYGmtatX
gXuboLCMLcikclb3so0RlSYXqyXTQ6sID5kL72UqZgesQcahha+4Izi0G6zi0C5vrdc715osdfY7
gP+rxg3N6Qp57tCtOVi6TSJNC6yPDVOo+3O/raV90DLx5tBYY0w2Xsk7O9je/HfJMI/6oG+23ti0
gRTTZZj0f5Pz0jtWdHRSG+IVHuG5JAlH94GAlM2uKvpzYpH111T3aFpdQmXyt+jZeOudf/ZdvBOo
tcglY+luRazBYu1mESoRGDpHqF0vJ8cx3/SazsON+ZSWdLeAYsltbIAJf9SCB89CoLG1BBEmEZZI
9NfGwiwGv5+WpGsYH3qPVJB6ZujXRd9WP54iF6w0k6uBvReAz30icHBDWtMuRfkM9wvc/kBWCkYB
F423xRKV8rS9LY66zOwX8SRoL7PwNrTE+DEECe5+Y/5IuCjg3aMLLjU3sHySSnsZ+horG6ZV+ATs
5WzK+lhwpVBik/OHm57E6rs7pi8TCORoZJzdPTfSHELDy4xwGj6nGNvkWLm7thlIQ4CqiiPsZdWt
J6t8P0pJMho87Z+Q5bemtZcEFzK115PnrVUSSmG+p+TLqNenxyfCJ2qyZxqCsHJgcPks3vIEHdI0
1Fi2vRJ7doSQAAL6xrNQ1IK+RPy99EBfY3MriFMwm4Hi1kwhHaNiwrfWbromLcNxAqJg+vULWa/P
tuHdhTRJgez9B/irgVbYA/vLiJZoLcsm1rtBDOnLj++ubzxnK5gHcy411sUa+w8Wak7A28ZASmYt
vZSzq9rJ2OKK+Ed+ugttlxJn6WB1mJUkTMdiDA+IgGzO5HUwwP6uLauvlnvVuf/anLS1gjgeqeu7
IiI6kndor0fedY4fBpvhW2pPcmfM8dbtF31voCTqjemDYO5pwmstkh3QOBujXAHz2aQAoc6MEMBu
UH+u/wWWtmarKo9E8NJ9KpTm7Y3EIxnbpg1LosSnVeD/qrXDArAMxzcozfjIBjJIaevxfiGFAsK/
ybL+rkUR4Xh/Fb6ukIOEEUV7phZB1qfR4Zvd/NP0EcUUEGjSYNYRhl254TQW24pzDhCZuemRW/NF
DnvgjVCTgFeMLBNlTY+7WD822RehRdSAO8KTnpNz4eOUs5qtPlOXV1X5Y/hHIrjzVchy0bMGvzup
E8v4oDNo2JRuAxKrHvDSUywLTM4+i3LygOMomNRbO/ISaliCSWw3yvmfreawLjXmgrb7JO3qh2XP
3hqNF8W2fDN37Ufman9lQlC3MxyBRgZ2xmjSTmGWgb/CmJjkm7FLnjHLPEpK97bVUcGtOSVQKekY
IZqpdghT+DsbMzBoUShp20NW87qmzaMtCcxB331YlLnv5RV4AurPhMa+cdObzYaoj1S0nyr6o3w+
wHSMtrDXWt4yUlCJTkoqH13lgBk4nX8jECl+buEVFwNWwKI40S3juTGwsHV+Twgzs4HexFY9EwFy
UAny2pZo3snIj0vCU2iB3zsNw3wt0iUK+EpyQgzFystQPpavI+/Le9mYxYE64I4dkssdt9HEmkC2
FzexCTYxY+5KewkFcYepz7yJayLue0YS8oBk5VB30z1Odcjnq65ulsdCF4+4tBlj9lCKCB/0sw+8
j69GomEXOzSeuvV43YIuoRgcbLAlSxSCkmfOJ1b2O4K9xqUhHIzAtY2vKZuQL2BK4SeiiBVY5An9
xXWhvoek/pdgXZ5yvFz98M3uAKUcorS+b7+lIMOSlxhuWOpt6oVg2Bn74SRW85CB44YQy20XNWQb
RmtA9JIByG/Lvy6NhEOeNMKB+p+kN8HdTg1GHOVZLT4db0rP763sQxvPcGcDilWrCQe/fCBd/aMv
faK1dC9oc0FHEa30QyLWhFA7fLUoFrD0bienQUP8h2VDSgKYIKoU/ktW4WJJbLJ0jIgegpRTx4lD
Jp67NFtCQCVMmVKcGNIVJ+WSnOqafNcSkx4rfeI5W04mR0FZ8YttM+b+yWocfWumiJYruRy7rnz0
bRK6KPI2zPLCxvWuysHAnfYkSuN89SXUWrf/9L/nCAGWvez7adyKaPgenoxiYYIUc7635FYsaf5R
2B2WzLzm7iMNYyMmP8fCVT34fXWLDDsG4z0SLmDfpXjAWaJX7a7HZxCUWoFoLfa4bCVGYslH4nDu
kBbKTLJePoYiv1vJAobRtT7Tpd5X1YL1bsQcqswvE/FfUOUVEJoKVQ+0CHfu6jBBUJGVJj6RXpyH
ShKdS9CuHPHI6+COrT66jz46yKawSNeY04+C0dgeF2Ia9Lr+ntUf8MIJSGOyoLFBYo15Hc0cLZWM
iLMm4Hheme/2SkHtBReD39A4d4TNDnp8rJ/i2rqSSllQQBHdHefuZ9qmNSZG/8WDknKZam6sbNYP
uHd0LsFk8bSd0/ETe4N6lqX0flm5sWYM2TChaB6VhaRJU3dCgaGS58WDkyJVUsWLZDh59/nRIJ41
iCE1ks64DRAYRXuAbsmWPDHoObEdNHCIgsnjxlSTShCMGyQJBQSJ65wyzHxjkX1GXm+jQ+62JMDv
WWHB4850e2skxLAUqnhNEGImNgpm0DVhvkjsNL4jaUZyjgaFe4glMKmU+hqqql+V1VL7Nt438abq
DUqn2jgc86HH5BGwcs/KKkallNlY9JnDXMlHlMe6iD9L4NhhRrNcaib+YlVj1LZZEEdYaIeMmGZ7
MJptgZnyXOn6RbjDfKau946d2zcbp/piFXQQVeO9ymlEnpwMh0L30iBnLH+UtccJv2jxwSOBdpbj
nuTkFpCxe6SRYK6AfwlN7cwP0DFjTkbsvfgRTF00X4whKwT52LjBOqXWpkAUcRiU9ZMqyt3OEldL
7x+0hxx94GHRx590as1d5npRuFSPbjM8wB1LgiEjgggyjbykNLo0gisGvOEgzUmGcKrVBog5Shbv
ejQwKxaNA8UBoWAh3MCPzZ+Orcdkz9s8GZGQ8ungpgprG6WalZ/YXrtIn5DxuJYu94NlXovpbIzR
3nCiLszhBtZ1/2rGbXtylcuCbEAfyMe3ltD7dhiijeycBlmyPM6Lelq6AniajyZKy1zqXPfpv4Jg
6ccXvRt0BHnZr7NATtRatg7MrVgYlANTGIH6mElcIUYXhxWw/XwJ5toURz9BGegvh6lM4jCyBRok
BM1y1tlstNZTlYtPg9XXIba+7J6+OSEmozJhI+hViWGSMX+Lnsleez/NqP8MTv+RkZNYRUa/BUML
GKP9ML3+NdMF/Pm0JC1RfCifA6kjdCeIoqreDn0tQ7uPuV1tJvEu+04CqZFMcoEwL31OBpp17Owz
1+URRzZBvc3wBH9eMTXO35VT9eEMSwrfr3ag1ATfnwfzgmNSUKBOzpUFIIuMSNuBgf6NXPKYGXlf
HF6HHcuSPBhy8Q///ouTU8246VMSdwhLGmyPXYCQsgwQJ7eMpJO/LNN3qkRvgnRP29Q9sy/UDHk4
FNkzIuN15QrVEpPunyLKf1BVa8HSa0bopqi66/NoIkydqQgPFVrUAOAUmbu+8yXd7tUwdTvAWHNk
Bk1ICKb6uXXmvVAAU2sex877VOLxP5Qvn/02KZODtPvXBV/LPq2aI7IgpGoYJjTNo+CwEU6XJryO
vCWklhcOCH+Fh4ACrev5u+vMCRpme7tWJ/EwzfGL4WL0XMVFh7BUFZy/k0PH4XnPfjo96kVz63R0
8kU9GkHujfpxaWnZBhyAmm51p6i3yiOKuyBatCfLVPnG8qLbkFVVSEoF1i7etajTtswvbgl6zX2X
UR3xcnyvscpPFSXUTPhvMHSNtutLvBOioylN2/fSCAskn/yF7W89wGLqSFRuvb+5hISHKs7cSRdC
tuPZf20mJgFqOp5ztclT9HxQMDnG2bUMVL3CM9+XUi3bWRN9YMrywQSovXgAUy2d+aovmo+BCgB6
mvnIEH43lRzg6OqZa4m1BlWmvovhBzEajd5bDHdBm/LPQaf7o8HW2sS9A1x2JmdbNy58jzdr9IlA
NBL/7PkmmXeL5e5VGwVardYROlesiitQTTMbNv+jePZNPz7zhr64Y/HKxftX2LY65RZHoGeu+4Pa
Ecd4giJT6GA0e05vvK+rvkBHRKpeddkgkCooHeAKbmoT30pBKQigGbpJrPR9ZrZ7kb3U7mR/wNPn
jjWgPEbmuMu74tPUrb+sahTrnazbWH781lTGs+/Hj22CctiMpjCLSH7RZEFKaFztDWG/TB155q75
6/vja+NqiJSJHF2UALUEiRLkrfOLahdEbeUDt8qrT0z3gikAQsuSxWgyIJzH9dShlmxZu4V0nizn
OoKPSUZndiqAKi2sWucoYpUKXuHQEE3MC+LnuruJCwGUfenWQgMa0lKD0Jnr2+goTowJbNE4ts9m
kWD8ZkyRFox50T6c8Ggzc8A9kVqmu/+2KZJ3tK+rzUdsXH3Cwp4+DGl6Ek6EQ3nyrwRyHlMFC6x1
6ND8XgJ7ld23XVM1KsgnXILA9HK8jAsDAf7BazcXESGleB2qHGR2u8YPLPI94gzcewyTWq3YCWNF
WKGFNoYVmtCCkqAsDyez+3G6xdwqnaiynF7EcPN8C9AAuEoEwsIcraAjvGGwgqZARZ6kd9So5Zax
uRamrLyB3+ZXIzcf+jLN9iZ2sFyaL7nPPG+dtz/ExcJIfP1YhQ4hBkxoV6dE8zgvzjTumoRzjDz6
d42oi2MHepMhbIEB4D4kVOB51SryTh3OVyvmIh32pTs6u2TiO5yi6TiORM553fhbgfFG/EqWZ+Hr
DzyK9avtsbTGX7WQU7tjSDFvuy4niLvnqW1znT7Zke845L8JMHmXMYhMOVRvcTMitZ/KRy7mPGSJ
dctHOsvExWnVD9zcjWOqoG/L67hefZlGsHspviEOkgdiQx6s7oZJS+Ey0KL6Qygv5x2lGRsekrMT
fXxBMV0xVwYlAnk8d5C4GDMh4C6D+UBf1qA7BotxHjbr72jjodqUiaPhTbdfBCQpmAktGXnirR8F
oAzPwAhisILULi403gzHU8lq34q6T2GLH4opshHzkUjV+Y220xth3FiZp7FG9OIASPgXnDL60+jd
Ltfo6lw8EjN3KmeiU6kwSskpuQB8YADYdHu5PM5KHSej04PWTT88TeJVNEmpQKBpVMVxSKogRkDF
3HPJdyxwfKbmcqCJWewvkntfmpo/ODGX1yg2H71II5qhsP+ma4zHqLOva2oWmy6dJg/FbfabzykV
YewN707Mo10Bj54XhxRP/TQv2n4YialyHfcjGlrCftkE1HO10S3zkkgzD1Kr3tkQgJNp2LkDe32R
cekvqLJTv6XBbPCryA5fRKHZrwTwtkirqKtBSLALqOSH3lcwqFB4ipmheqV5n3pEsnU343SYPrls
0Tcg50gzmwWT6dF7FtlPGQ3XzK12yhAHFAWPlbV84sQgxcKC1UmcEqyL1Nin3UPro5ajjbPDUuvO
qtK55RFswFfhf91kJHAMzXPuaGQtNIgryaFtjwLF9kb01XnGk7WRlGgyQ7bgpQldGItI19Snwyr8
i8UaIOrHViDte9xB8PLbmlY0nb9AOjddRC4sQ3KpkbKcXUY0AptRCha35e/IR3I0KrI4c3S5VHPe
VeawCjJi1TfzSPKSQa4LzP3kG8owqoeWu6LCBVYIeY24Axidz2E8kjonF+IDgG+DN9OrV6FzfnZE
rUIxL/85BCyULlzRlkzXcEzZZ/YVt8nCPDdgA8MmrB9+bCKnXFvOFEdwjRbwUbh+so0O8wsnRbHa
nAI1uJcWlkBQS67thuoqH40ngwRQJ+EKH/yzGsx7k5E1zR5P9Bn6/ezOMkdsZr397Opqx1tlbPRc
8u2n0Z0MekvYD/0sjqZ4UcJ5ZxkEFJqQDX4oD/8UUZKCkumGXJ08U51jnbSc8lrkrnEYWJeGZPde
8CBSgBKQt4nGeRtV1d9kZESeoPzxs+WdCeHrRM10nfxDtfB9iynnla635mjf865Xz4P6MydQRuqx
uzkzI3ABAKfPo3LPFtA5pK32YEXZ55ho46k0HkEGuc8tYwhc7L/N2EFjtFSw6GTzRNaLOZXTyS3x
GCLR4xyzg2jUt2UsQluAnyD+K2Syhllyeq10mAzxukMwiczTi7PvjI/GRJnajgUWFZ1PWBxS562Q
PS4gcsO8mTo9WhdaLWToSneqndRQKKFAKvZGlLdhCtCvrUUWgGPg3dMzQjn6iQwxj8nvSAkOICCJ
4BQ1PDSbuHGpQ/OCFVAHW6lH6UC6NYG/1rzvhvpqwfrYEHnxz52yFbuF1y1zobssDWj7cnlw6vbB
HEaWgQx5esm1n7TlrpPaEHpFDXFojo8VKSb5SAtiMsgB4tNBZI1f9En0W6ca32TmphdDM9Mt3oib
pfYGfM02j8Mpl99m7LVHL/JrtBPTa65PCGtamh7fPQApPDZlf8E9m9Lo9aADGwOJjKje3C6+42b2
A8vV8dh6sFrQ0/JJs2KvrF9Nro/mMj+j7f2HyM/iYGi8sFcT0/rmtWI3ssut9GueFFINDCqFkbx4
M4WDkbOzGxSy78wvP5eBqwgjIFAfxsm1fjaFek7dbNmDFztopo+Z1pjRjQBKB629A0xfH9IGPLDz
5iDsKfEYt1H0ubQ2o+smQbeczgWxiXEYD+5ja5hvRZbKzVhw1eSRtWyXTDCX9bGLpQMRhjFzgTzm
aIhkjWxIWlRN23xNVLEsnj+XYgYQEnbd3C9HXhPB86h1zzkzbmav666ApAaTlYOZ25cYqgryGlKZ
R8/eTmxtMX1pO7tPHsyOf9dayV54T2VgDKjdeOJzUHtbQ3N/wWqd5tTCmTVDZG61hj4cCYHZe3Wg
SlRkmd0me66Xp8qKJWMYNyBkjymQs60N2W0WfpHNKI60MW6I4P2j1OKn0qnfXTjqqwmerS9c8SCa
ASFNdkMcxnL2s0SesPJrzCtnQlzdcVfp3YXtlv7AyBOcVUp7An6rdOLh9ttW2GBpFFEF1CHy0Hnj
tvOaTrdKo9S4bSMusYnlEhhRVLsujztjSFQTTe0FU9mys3Py1b9OCi8Dtw+fZTJEn0ttZj8tVqOz
a331ttrD/yebp7pbXN1CghiqOCdN2YwBKUmkMZb4vSxFLlUTBWwMFkpPZw5GG4CpXKK3WnQm00fG
NjZTW4wIv6Xo9s1c3nqVvKrOttBMeHJbyWs+kDqUAhvTtnp1HlCyBN7SQuVSS7vJiYJnj454hg6E
Ee2vjiE4dDrzgdJrr80QdrhgQX0uyVWUoHvlQjhKxubI/RD+GOI2rE+Tzp61aU4kQCxF+TlIPs08
rr9SncArQ8mw0zPBuma+Dbrx1MTtC6xYxKraeM6Yc0/uCOoIL1yir7Uhp3GxY4VHjco8Dpz5ssUf
99wIbTdF5NYoEEobE77SBmnh8zJPX/OglehXUJJETX9ryvaemtb7EPv7cuFSsXpwYtaIXcowHheo
cmXRzZteODfFiGfDvHFjRqsgiBzrAnxvYI4RORcOSxdrwQwfg3lI0JmJHEb2IiYcoWRV8MfhlPPg
ONW1tk1ITdgWU3EsmUeeEW/9uFPLZ5eoLhgb/MYlAK5y1PydVvxhkMWWsrtmlvjKCzZZhjSqI25a
jMq5wAtW/Yub6kyX+hV5zbXOfPiHFAYmV67rUOR76Z8+8Y9Kvk7TTDBew55ZVFB1K1rzskbatkcf
AYShB2aAxCmIGIEYpfaw6PaXS6FtZzc90fuznvS/ivMw6FX1PVh/PYbawEctBNFY1JxhNEI12TR9
JM8hvAAy4Gvux5CVX7N96OoWLRF0fzmWEx0PQYW6sadjtEPtPuOW29RTs68X3KRZ7v6ZCX3EXMoK
eNGsBacsOOKiA6c6ZV9FRvno6ego3JXr794de3ZOxrPD3JLNObXjNHQ7IMiBwH7/Ysp0QBLj31KW
q5sxZ2iYmfhwwZEzwT+Dbxt2asHT3fhveTn+1fqaqXbmn0f8tmEdgQGlEub0s98U+8djnDGcN+mv
s3gYTtjmQseS78VMCmDtL+920fwx+4knNu7gM/E6ZT1FfhfBDfOtIx+qdsma1WPkQcI0nXVPx9pJ
ouf1pjGMo+IVwwt23Vi9Gn7K/65Vc+BPdyMDndHb8mVImZIrv3xotV1pF8a54ugFFfqKfscPsMnT
0BLR6TbZaS5kfkQ29txlBsNym9cVUQoAC+RTdj/rJ215B1u1CqKDurzpoAp22VinF2gpPio019h6
AvMty52hUbAHwLEFqSKGp7P+yVL/p9hcYtM1txXAgto4mrD7sV0GREmgW43LkjAAOBUdPEN00KuC
IgIulGi7rjWGu6yzJ4PDQg6FySyG6YfT7azCvdHtfaiRuDs8bifcxKcSkh2zaxa3gHfrxqkvRi+f
osQ4qYQRyyIfIzuhsokm0FAGbR7aRD6fmVz6AW8jf2bS01n4ixOS3kXCAxcEeVehVecPOZ133bYE
6ZjadWCQExcEhk+07f5PP/xrSt99GLI0wEv1JJ2OuKVlG2XVc02mAoCSmBPb5xuqIncz+tF1FEQf
1exLx94gNjFhkzGkZ0h4C1MH2wir8SWVPCOjw3ypS46uLdzNtLR7Cl7Sa1cqgJuiws0r68sj7nyL
kov6Fgaf1J0fz7eYY3EIrwRXphd+diiSSN90nSBfDAY1XgD+H6b1dWeqUElSeEZz16besL4ggRjm
/C1SoGlMx80PpYs8RTofVP3NMxN4oiV8KG/pOgbUj0yXZMC2QxwHk6FGnDwykinPRZrlOw4rnRiF
/mDnvfaU1CJ9do2MrFda4wL9+yFy6JlYeZM8CjFZVQV7tISPrOCPO8WRekkm+boUvnHxapf9UFNN
CBnM5Wyt/0FAVHmsI+gTg+1fvXrwr5k5nOoKKk82Lb/YDtNj25TjYZzMvx5l2JnCDeSIRnqXL8hn
ogbTqA8wOmt4114U89RHNmxXwNf2KhIMtdm+5VyLO9nE87lCSHQuHfHeF3m7z8p6uSQ2nvIFvV6Q
FTUTQyu568WfZciRSXtKY2e1bLla/Z3tpOUmhaWMOtJ+mDty7xAp/DjRHRDwZ2/21ckB8C/a/B7r
Pp1N++0NHL+6vnq5R5YFZTahgYm6y5IYDFrz0eLRitygmTQPATJESjKI25ldqZ4D2MyFFcygigKN
KwS++pBeSo+JNkXTMYGxilDBDSO+Bkat9UumMQBlRG6HKa8T/D+/43TmY/jTzRDvy1mxE1TNNq7i
Dh18BcL8FtFsbEvhWSeGUwBdFDxhlX0pg9XWPBozwBznS8GRPqDHVZu5MblXUv0Kn9h9tEfx1KNM
jKseCvWfRHLWSh0u8ejgMWtrzp2xOZGQXW11JMdkTYGHjFHnbeH2OduhLj5tCt004UJGoE+oAQCf
tpqTSxk5O3DOzlYWlTzrjQrwfD4L9CSB0MynyYiIS1GQZo0Uxw2uAyJk5z7dKz+6cCjTUeP9o0lj
1Fk2CPbJTgh6l5+VuKwdW0V7OmT+q98ZxqUV5KkXo7YXHpoS057eJklcSQr7aqPHEBXwhyJ2cuhm
THC+VTZ3j1ZnEhlZQMUldMGsFmObATPcObi5gw46NLsw1OlJHvMb6WlgD39shdrMpH6qaubkPfVh
CJzy2OJICgjDZrZZng0hL6O1LCexztxgo18Mq2QKqpiNrAIvP8rCShCECBmv3EHcXm4NWbCmRJ2X
KX6jafC3SPV8yS0wQPyd09EnRm15ThMGkeZwSGb+8mSwyj3KmAMRmWyEIvXcQZ2C9pegsT6OJtVF
B62J+eF0tBfIsWo4WuzvshkDupiwp1Rmc2+LmYt3KA+l1pIni8FwQ0IZEiC2XbY/veI0Y87j5PGu
BP3GiV/K3QRgWNO7iF4j27WTovWxiNOLObYYeXViF7G83vBJI4zKOSVVd2AMzIRHIcjBLpqhEtIp
xYYS5WiqhU7Rb9vZIqqp+UcwO4ki6y7STIe7r6aSR4U065hkAkdwKnFHEhNk2+TbyuRbJLK8Jtmy
64c5BWJLK5G2dha2vX9c2OceFiuu92k9/W0He9ss5qtu5E8Ze4G9K5j4yYwsSvx1Z6NymON1MQWA
/TfrR2CKNtY23WQeQpQzN3Z2x+9B5lGBAzn6tCfB8O+eaz72k/ySaDGHHzrGyG6f6F8ocO0SDFmF
Dty2eMXMB0IG90s5PWj0xjtjeaQVr8O2cm2EU5yz+pGBK4ohu8n3Y6pfmCSRXWLTqXQL4ZV+e0Ks
bhwX9Z0oFmay4UzpcHXkLlgdyfLS46QO7JyCtFmeTBuSKEs75H4amxkx39jfh7adoumaHmdMllQH
1Ul4xa2DNoFkDtQngRoV3uZZhExhJ04klcPxUXtHxOde+e7FwxkXVgujHjPNflWLqyGyWgUaAi9o
9cuJmR49PtoMXZ9w051SOhqx7s1SvGOVbb0tY3P1vUi/7U2X6Wo8Om+c6/tq0GCJz26yTTFIco2G
U4rOMUnsds8A6NHVxnd43nBdxvGUSuehnbw30IykT8lVl7sglSwzyntbIUOj3Q/bxls93Z9igSXF
LmU3YABjpPJb5mUH3NIUG2UzwZg6ZBfKL44s0NHv1l6+m+fVZjocYo+J+GolSnKPyIymkGHuRL/l
lPyuFfRU0CkiuAZqJRB1RbHcFnNG1T5UMICpk5dFe6hr82NBzO+1/nwYkWvgEWVPxE4fbN2YPYpV
XjSYxvF/1J3HkuxIlmT/pfcogRn4omfhnId78IgNJCg4Jwbg6+cgq0c6K6cnW3o5JSlPMuuxICDX
rqoe9WFzH/Fbk/gMaUfOzsIAl5lQ7UMKha5J9u1FkkRPFgySagzuRFY2B2l6Lwna5WBAhAjyjMnK
1jTsoQtDr0mitkOBCG9Q0zz8uNAjF1aDldybXusGXaRuGBptW8LXLcY7YsT+wTeMe9lG104QP80S
51Xv5Y9nsm4xYBmvZUDHu2E4l9E3Ky6ikXSUhpEKSvKyRf7sq/ZGiYY6lcVwa5OmRIt0pysELP0q
4+SrxRt4+OO/XDxUIKUmA3rIPNMVmL87KtuWI9Zj+n41rtHSeR1J6x0SQkk3iELTzg/VuEjnuwwy
Kk5ohxaBQOP4QNMSVqbWcw+x64fnTkCR7gDTO2F0Z88rTUmM+4sWmtrU+wMoJcr7Go49ja4PWNeo
tyCJQ/EP1XxnwhlPURu/Ny7TDgulPMXj/pPr7bPqMv07cCDzV3p1z6O/mvdqGlV/iA+dwMDbzD+I
6gKQK6XlK7gwiDi7VGPgM0rvyQRlbZVTd3LmHwIZnKOkyY9l3dI0paXGoaEsiXgFQtcUlsfIbY9l
EccL303QZoYHZbZEnkDT4NLNKfWA79lb1LmoVnM3MTudZZ5hkCvczF8485a0TlP2LSPDRWTxUDHO
ZhY967lzLDC5Cvu78Mz83ODLT+cKBgO9CtDt3mlCsVSFoMnNgzLcCPdncuLPwqVmNwdYg6Z87Y0O
p2IAloaE18oV5laLEFajCAkmvYQ4SCyXzgkvm52mNDCNNHKtoNS9VyMmBDvvVjoOLH9gshkHmEt5
gvcmYmF9AQ7XITuHt6BCUak63rWuY6dPej+h0li5xkCJGhbXbN2ZbBLmrSm8dhWlNcItXwtbxkd2
Rv6mtWR531hevIQy333QMrKDUBZd7NF6Gc52YJ6deXwUT2TdHibgYF7PbtMea1gTznNbigmWb3fF
SLWLNfNB+jhFSpuRYqrKp7Yxb6EMMfSEw7au8l2Z8zq0hqXyDEhYZG1CamIWRQreuB66JSWI766I
j7wHFVZO4zlkx7csdUPtqF3LVhwkEOYnTA1yXcsMQwx6Vzm2W8xsHB74YvKYoOLq0vjYvviIF96A
QdTgsWBd5tNCxKW3bLzigD8KMVPq+zhMUSOJMW0GaeB8JbytFe6xoiQhSR4KKfj6M3LmHUuFQWb3
tovRSnEU9kqDLtEIRFXoYObpL4Zm/w54lg1uiASP3y43cHpYwXynBdoZYi3QDc08DYA2FnGf302K
Ag6378trOSbJMu7jr77mClgSMKr2iNuBB5lDIaRTsEOSxteWVla+GQkeiKaHhejPc3c3IuQ1aNs4
S7RLFTX2Hok5pcqBTBcWqMb2mLgLThiFw26kfm4wxr9qOcStaSrrg0QtdOv0UkqB0WU0tWUyU5tT
8waRwsW8hUkyE+ZJlfYBA5x1HLP6K+RWWTHz4sniGekHYcuCZ6aBT7eCNpNV7xCHybjk1qketGsL
87nw6LPVBcp4o658W+8o0f720cZPCHwP3SS9XWMOt2Hgsq0ZCTh8DtrRSIRLBvctLIwv1fGkbutG
v4gehq4aGTg4Q5x5p013R+x+w8rSzNfOHD6qYFZXfDopYvQ8SlTYIxbuG1Oe+xHzL8qvIP37ebYN
eWafiL/Qpq5sD/uSdVTcLytMiU8h1T5p6oJcp64EmYW7CGzo0i+BVMrcW+lqBvuODmcUYxm75Ka9
Tvfwt+jtbQTVspnQY5iDyuEI3o/r0v6AUB5zL7riiQwTERw2JJaOwwzGxGI0jfQWkMZfNS6KwqT0
ra+P5BqRsrq62KSkK8BG4pWvaPng1Yk7p4mwm/kOJ1nDK7FHav4Hp7y+4iU2zY2D4QXsh1gHDcKo
N3U3BlO2EpZirmTDW/Ly8Uu/O/jCw+5Ww0VwGnGkhdlbdWF8daKSvaZoQMJM7YOdLU3diS5FRymh
Xrg5SELn1GftuNRFN+7UhGFcTk6wHyaSfZOpBOt3BokoVLSv2PkxzYyCG4HjK88eDQ2UcDn8yHil
6JyhXlEZi3LS1CqZCuMYhqxdCex093ZsnQTDzyLiUPtkT7Z+tlL9x8alf/AnO17DbH2zOKZcYmZX
ks2Kc0Q9Hkyr5hHVrXybHbL0a5STidrRKjggYxekdzMfoZB1t575/dnNqv5sehWx+W4f70rgp5Rr
V5iswm1YEFtF0+8OtdMC4jP9wzDyyCG04a4gp2KtEYm/bMs82UqP2dxjqbVI6ia96OWbyDvjhGJf
HWhA3Xpd2p+oiw1OdAcc48C7adAqT45obhUW932aCeaDgARaFG45DPDKYQYNcz99q12duyWr70rg
n5rZUm3n9WgESvSnViRvA1G4vfBDfW3AwsSRnQIX7INkpeNsHRwf4pfJZOQXzhEnX89IYyb75Ie9
b4gbtXodszB90M6CRtsD6L2CYyc+DcKgmJRqj57gxLlLJG8jylSaKUvesG5/QG9NT8M4spKiMqid
hLqWqRhgrEf+1qhatO8EEneQEGEKeHuPI70bXQRKv0nrTTMiwKMejgcY/cccBzWp/zjh5Dh4R8Mg
SaTJomfo4DEEl8mjM7Bswap28Q5aZLdsouRSgfs8J462CfASYu0U52L2CfuZU29lN1cTmc8a5XGc
AKKdJ9UhzLr06LfNW9vCEhmoESqQX86aJ3b2KIlhNU9KjmLFY7laOhmdwcPwblX92jEkXtaS2h7f
J23HaXDBapVyEKe8TvUnUyjrXCpxGHlxocYW1wEcpbalor0s1Ss2ao7DdPxWfX4vsol3G1QzlrT4
KRLiAFHIq8HkZENjQtHyJq2Eso4sCxY9KfJ3pZu/nW1BcqsUcwLjVH+x8ZbOy+EjbpQ3AzgsSliw
0Pnihdm4MRuEceny8SqH4GoT/IZ2SnEk07AEfOA2nKjRON7K0n6EGnRpaSwwMoErFQca61p72FNP
UeNOq77thIRwLopvFoOJxorJoqdwoTv1CWtBvkyilQnndCkji92GABbaoWwvY48XbVQh07oGV0ia
MzdgTUsbfCAC7Utv+0vTek+h55abChOySkixQNznhA0F0HcBoKuy4tqR4bXCodoTwqHRxfieLPNO
WtNbT0QvMKJfszRuqlWLsrbfwxTzhTc6jzZhFRibYCB9MuvR5xT6H3WNpoiyVS5qgS+gbT6FSbNx
B+WV4Gzu8bNNqT4no7iFU/E+Yy+0mt1Vk538uudrg1oPxbjdTzS7Fcrek7x9dcfYW9TSSfC8+I8R
SGoipou+S5pViEdwYdrjjeOMa/Un7s+9ToMw6vXKqpGUrPQnbxPo0j22lQp3OjbdVRaNJ7Oi360V
GsVlGikBQ9qsV1T76iqwfvNVIye850O36FT96KLQTLghSxMSjxijA+GXXUJCi5WRgxqDK7rq2jVn
MaiOlsbxtZgGHDFrDIm8L/wIjELFGkLDEhtyNMjRhFaBtF1IhxSoMAFdk/B5qCfSnR1B8jKbcCcQ
zFxonrUp9LmfVpEw8Cj4pTixthBjm8ScMQPug3MYsv1YmVxugkhYbt1gS1xcCyg39SNUq+VWuYb4
QHklSXA7eKTUmlq5uuRvcA9y0u5cOZs4odDonFEB97ybSPzkRqYJydtA3fAwiPB6CzjWtdssuocU
czKBKu9r4NwM3B38RVeFt7b2AIVCF6hovcBf1qacg6UFyKx4ApGSXVkl6S6NaTHUBAsV5cIW66o1
Bq6IsNNWvj9VG4AZv7XOch/ux72MKyYyyMsB4F27x1MgS32eClLBqm8w90w+xHYglGM+4xjqHq1w
xM7PVTKF1I0JW7WPuZp2U9jemCmfO24auI2o577FjJyb6Y6TXbJsqJdcBWylOBXGJXtVWAc1ntOz
qQZyV/rKZFTlLtR3EIE8/HOIE67fDa8c/5ZQfLoPmjtuFRjsLEu8PU3CfF5DRlXnQ4UGe5iMkkAI
tHcMYxjl1k6A45H8gdYvePKREoNmULJLRGnfxVngnvVuOBkxTUI/VZPsWQuSFTTYBVjenRwgH1kZ
siIOwKuDUclsCUGHhfNUaWRBXMel8N186gYcRG0fdgedDMsV8e6qtFEtS3I5qzZv7zU32raGvomy
Sa2n82CxfRmHa3jge7XRyWgU7EDXjiRC3O8to31ohunRZBe3wrj15RmYckT11DekLpTBnkOlD0ND
Y5tXWuuJNznmG+2R51mBohM8G1A0sQHr+N2jKlhlHVm3tlg4uvbrlRz22BR8dHp2DIn8RXl1jSva
Qqvpy3PGrYFjFNJY8quXGY2pfrltauLlukYOEr2s6twjxUnt2YEN7LJT3nWQOt2qDi85/u0wgk7S
+Q5DKDujo3hD0GX2H3pj00+df06SfN1IZKDQMl2W53zAU223p6HfOUl7p0HbeUrbGJR0jkwYJfzm
OJwTozbMAp43DCq4PyEr6PCsQXhXnDK2XcCXGsPRa+aq5CTZ9BJ88A4T2MMd6JSTp+n1wU2zaJ8P
LJ/Myjs7aLs+5zZOTa5+tCxOH04JHznV9T1rxI8qrNfj5FEMPlBoAzCkHVp17oP0URQ+uTxrwCxQ
GOXJTGnJHExA36hv30DPOXoiuUEv+CwTGyWMJt64riT3zazS4ajr7WIVVpzQha6GU4WjjfbObdAY
fJfCTi15urMW7bwEVq610f15aCOzuK9qdceeuHiEVnpHvyZt9f297tr+wWloIAhHGi5ZXVlHr52K
jWsEWMbSYm2PYfYsfPml194xo0b8ycKhZ7jeyF2KeaRKLPJbEbB7htO1G91Z9F+/61BWADNb2b4c
ss0QJ+n8bqY0qE7Be6vgWhp6dKBeV5ymcTxMDd8LyDPWNrI45o3kWamE4Q4LijvPsI900r+yZeh3
QWvSYJAWfPU8ziT9OPFoxRE34yiZ6TtaIMmjsHPAb8F6aBTDrxHrexoB5vJBHp74mE6CZrosIx5I
B0LmaB2YcURMyCEphI6WCgXuUlmBgp0WSq/BY4RusOMDxu9UMzno9EUuVNxbl9GsdwN0s/fJjPY2
4J+6cyZyd854GlpjBwTtC4vE8Fw68a2q7S92krRDpOlLgCy0DGSUHOJG3AYe1kfD0yhNbiHdO8N5
GBp6byfrgdM8piRJU+gQ6j+OyemklQXyVu8ZWPepH2b5R3gCr8KxEdkq4nlBPM59HB0ht6YN9bwK
TV4mfXT2MudZ663wEowXytW3gSjtO85/vOXiYsBPkMYXXja7lOKmbVvq0Obm+RhMj8JOmGE00zUb
ZAMLez2hfrCrKc9Lq2NX9eZV52pfO7njrN3WISgepae+s5J//pBzBkAb19RCOmayxj/1VWPOf7Hj
1FqlyN/Eay1InaTtWyww6z4r0gcZocOV5bGtuhGe3mNCYdU1mn9g2y6zajzZXKM7QlzhuvN93hMU
Rz96LeIvkKJoVRuMjWUCS1r4eXtOGmK7hd1uBlV/S5jNhzq6WJpPrKpqfsK8rQndsKghl2MQqVql
LGe7ul7VyHWPuTmrRoNxqGt6MvJ6GjZwXdpL0gYfFZe8C4/YMA2s2MAcOsp0l8L1n5qY0reGxEBD
YcmC7SWmto6Ho2dsVaO9gD+KYv1N9+oEMX16w9b2Rc4yVyx3jFb3Nr3VYEVhvsw6lvcqbDdN6MeL
RZv35J67Gqq25HbQpxUGL/GDSWbWBI684GfnrzH+ZL3hHI0ooC09sesNneMF2X2jv3oxTYs6oTgz
1OtTGro3jV63k9aF9jZh3cDuublKvGPbLPbufa32TmMgX+YbmtX18Nw1NrZJelcVBOyz5WTVVvVM
x7QfhLr/ZrvBbfKIZaaocmtPlLAeRBqdTR54GbnojnaEk/R0PH16itMeQkvoZmw0AF14chDrJOfN
nhPygWxAMUFAWtyOm/MAQHnRiPhLz9EFG3in3LZHPFPu0TMw4yq9vIoCW26YwYG1iR3Rk62x04aU
Q0sEAUwNkCzq5EnDjckKPP0C1f7gcQDIa3h/rZmsLEGCkTH6afCHaKv51Vdfusle8G2E8who2RT6
IrdtVMzWPTSo9szYXb8B42Ato8aw9m5yMLSdULcwumemoud7ELi6fMc6Ss0+gaFmeRd9yPC3qaYH
UdfXkB1tKeZPPueHsAEUzneSOEvuFe92g12bsuHxaUW1w6rLAm2P47LbFzimnTVTmn81YwxvQE23
kKuxyUSEHHTsAO0o5Ta3v4MQd1M4vRSEWNauDqHdEfoxMHFtNw4xgJD9SdlZJ4IN/pX3ZlYZ6EgZ
Pu42TKHt5yxwHhvIaqwS44sz0XbicHIIKdxiartWwYyyGmcYxUdRo0m0s1M+wnscTBXWbp+bXMjq
6io21CAI1NydEhd06/mhM9NmHs2Sn9FF7O5M6xVxmZGD0i+U7984xF+G+WMVV3LTFYoBbOCT6OPe
41kul4UlV6PNxFmRTuOZjC4Q0Fga3zk5Pe184sBVEuB7/FlbnR6yFGPYrhT3I8z/ZTW4HPB06/Ne
X3c6H0oyQQVhLww0K5qHqsZFDA34Q/UkAU0f7OoSPcdXgE/qEZOzNQCISL2P3gXBM4jgtZnIHama
i7aqnNdMkG70B8qHtOQLWDiez4kyH1AUvdMBRMLxF2tjg1pMSFUM+QMWpLVHBwy8MaR3F64EKAq7
Sakqn6FFY+3/FoFzrUX6iOaCuyl7r5QR4WeECNEJxm2Tw1caOrsecMNyQl9iZFml7LAA+UW/skHk
p3UZWNCKyZylntt8xiUzF7wt+LseUTu7ZVdo3lqf86yfI7EEOopzxFu8dDi5lDyP6hYA3DDhVHep
667mDelofzfZ8EBLDIdPDtVjTeW1Ehpm2+JFCR5xo0O3chCGHwyJ3cBPIwTfBZrm0MKHHXiQPL1I
OC37ccRgkT5Pcqw3Q51t2SImGyvjnJFDgVo0sof0V3GSaWV210oiBA7eUB+FhuQfP2RjfjG98FQE
mOoC6uQ5f/ebLOqfe+C3ouQrj+KejmG899hz2dTGxNOwldAKcDWX136af8sIDdli6iZXydTatpJ4
TUe3UGxuTA4zQdGSEgYJKVgb9532E3bxSQB9BVqsZPbLPXMinA/QLIfowvxx/nsO5x/EyyId6TDd
f//7vzmmTUzDZB3BulmaJMFm/u+fWMYh+aeyDCt32/vGsPYpVhI8Y7legi/ucqohUWYwK+HamwFY
jR6dVNtcc8N+hW7xPTuVl/aABVrV5sFh/sbGvpXlo+HI85Sl5YFo8BkfRLScis8iVG+8Ku+TpIeO
nRU3vW3X0FAYErEy8GbxSvezF0fYnM1/gzEWxv/NcOUTdW2pQ8WWEvD9v36iE89MN/IGd8ukPTPM
wB2WATnE0cKsgx0Ao95rXzf21pUZQbO+1DFqEKDXCgtmQM+1XVvnoGt2KEUonjMI2eMJZrAH40CX
34ocecTwUc5hsrFilCt7Kj/xVaRlAXiFrVXsHtqAhG3NPl8kNPhEQ3E0CvuQttw0dfWQllg+hplG
Qh/wrTfSNxA6r1qq7pSmzZcR6xOUQLIQ/vPEH7lAqD1GEdGQUWHYS8Jq5/kaOQ+h6i1+aau6Y9o4
mMVW6sAVO8O676eEvzw0DprhYcwu5ycMDwwcsEcciOQ5tRjdo+X/HY0d094Jpi51mF5ArUWMnO9G
z3/cOKUFiBFs0cEY3ReCC/CGNkHdFXsT8i1Im1Wt2fvMsYeFE+NfaNL2IW2NPUZPh8UnuRVQWrYR
vjR2e5ni5Bdwzm9exV+lToIw5vY1skYjSzru9QChotK2sMjgU9hciTJO71Jv3DR2/N6WswxLhqqa
NU/VDzsETW+Bms7+Q8onRwAESB9NbwU7jixND7Cr0ggpDP1NRfoLfDwclKxCeK7pX0NTlWs3s5lu
pHkIdf5Gg884Fpu/v+v+gFn/5a7zTN2D18+eyUBN/NeLMcsbkwvShL3r0i8yMVeULDnhhOhsSXC5
E/azIWVk30VT+1tCqsTCeKW7+LJJRFZnd+i+JyeTq9phizxnQH1He+cIRK45/W1E3cyFpy9kr0Gg
2AQ3vGhn13g3ZEyfdQgSKCP4iorMn1CQkdVm5MGQ8lM0FOW6Ma5bLT0Soph2eo1CQV57DkkVz3Yc
8Jfzchgs/9UZukd/jqKUIISXSES8JqBsgmrh06ibgz7D1fwSj7hTZPMXdu9ZwLVN9q2Sz9TNYA6N
tgCYwmD6919h67+43T1LWJ5JVbkFZnhGb//puRblvQ9Ksfa2dfMa9tGLKA+p1h5HG7EtDln9CGH3
mFzSPWxD0Lo06GlJgNgvRp3h0XxTDYdgp8+xPyartu9B74XBl2ex1Ok0FM4ihuFQls9oeqzRhp0T
9V9BxB2aflgNDFERnI2aivWsOZRN+5JnXLmecF5cqXbK5gtDMJiIGFgAS/dxt6SnP96dDP0ERpx0
xRZlz0f7lZaY3ar4PcqZjtyIgj+4RX//xZpLJ/6KRQaVY7s8GMGFEhf/1y9WIEPNFnbmbQdZvI9G
/CWwFQKqfX4fmnmkQDSGDZ6+j8r/dc0BGRskMLDZtU8jwEq3+pe//4Cc/4LTTNen1OeHtdA98ZcP
qIy5Odj5eFsHIxjiTfThpg9pAjHKVKtKqUOua29TD8BzCt197h+6sn6gToIxS2Liwz/P6Z7bYzSM
LyCnMg7ZApTkZTq5TgZuARSu9ygrD+YM5TQlVFPftV4N6B26BrUfdP938hNHinEs7V8ytzjQn0bO
jvfdqms8wSUPE2rMHmXhg8qpCPXPAbpUnmFgqJUHUHHRS9ohzkN7rwKnvk2Nf1YZAE9bQyBXRr3U
vnOXcBbE2ZepGoIzPkFdzMbvIGW0ybyVYaTbjNbt+UFnVFxvvRm9BQNnP0fQcBCOvJT4zkCfe1el
9RCW0+vffx/Mv9LxHR1ty8J3CKYWXqTxl7IFfJkTBHieU1R996tsLOmmAG87sB5rneRUJvdmld6i
KPqCALsf9fwz9pnoU0oYTBVXy2HGKyN6UKg+grDSOAXEEGCjkQucx3HUgYfGuWAoF5u7a9GJZ45z
k8HaGDmJ9ONTbzNOU3nxlaWkP7WquA2sCFZwVdf439ylHVENNt+cMJv4QpTuP58j/1G0ev3nM5k2
GPon/lwO8+f//F+PRcY/f+2T+Zdfco6+eE4Wv+3f/qr/j6ppCFdQIz4/CP7f7TRn+Dz1R/bnZpr/
/G3/UU5j/MM0HAvhzOAxbEsePFCq2n//N0/+gzHMNUzHcVxD6vO49n9KYE1+D4R0/mfolqAM4j9L
YMU/PNpsLE+HN8Xvte3/UTmNMP6CoXfZ7tL9YFByYtp8iPIvbwnoBFrBJrXHpG48l7b+jAV02HuT
2isTspLdUcjqCFGssvuWghrQPtEBkxQOel97BCZNmHVap2HLQ3nojz5azILtwR6o4zsIrXzdjeHL
lMi3qrGcXeZh3BhmmYTQe2KPd9XgtATWpnNsdtkKaMJV0zO8z61HbKmJ5Ib8goFmhcknVmTY/HzQ
90H3Ffv1KbM04FYRh/sA450ilQAnPCktPmi2R/wmEEBR9F7ZDssXIMDKsM9ZGt5kgoOoDVHBDP3L
xnAi6+itxFwFtpKQR9RgvdMhTw2N28IdIq2dATUjXgBaFGKMtg3VsODxeBpMHkr+8DqxbkGCxO6s
Ru7BWkfr1TPypny1152Wf5lTSn7R9dVuctzPyhpOiYcUDTmHPB2jI8zxcqOkyrEIG3d26v84IuRZ
gn4xPiajtGBGeJS/W09xS1Q7lK1Y2g6mFgChLGkA5YPnkyyU+8T4FjofDRLuoqrkOy8nhPuGSd/B
eM0jwyaNuMjQrKiF43yNvA14pHrqwG1lmvPM6yhcgSD/FsTgMHaAirDHgF88XJocN6UACmlWGikA
443Q5ovH2g0sxQwW5IDjq7PhZEfl2PehW+OmbW7Cp/A0bjf2h46FhLWVsR2Z+auC4F1La9hW2fLU
FaNY9lN2ROC7+UMPt7B+CMeMB2HXvkw6ayAzpYK7GWc+xaKfalZZefUVKA++pongU+Nl1UcoOZ5J
LSyvuqBDCMVC1NrlDVDjdxkBfRvYxy9oA3wBbLKCUUU33hSDhuIBC5h/PWitfutr/S6wIhhrg4XR
Dq271dt0NdYlQSsGnCoe7lwPp0uEIJ6myFWcQ0j/TWaxGqlrg82YR0hv3klABFiUBpkXCeoihLvu
WOY9Vuwv0qfa1ojlBRMW5mW/PsbcNhE7722MKcR1mouoc48CAigGoKVRZ7UnI8Rd6If1b25U5Sqy
QH+piN7x4ZLnjVwHxUOmgs3YN7eUNwgZEMdrX71GgnOkitZxFBcQ5iTLpppxKrDnVLfAgCoPoZgh
T94SrOTMAQZNCtlzSKoWvYae8QwrUBqymYuvjfuq9dNK1vnOENFrFBHsrVH9NjTI4BrgzST6mLpN
DwlCK0qM9eNKmTl7WMrnlV9+dHlx9r3QXTgyfaqc4FIkXBqVYE1bQN2KazT9fmgcOlCYyC2fLsWc
jD/rqUXhBnvWI4fEH57G7Dcak29l+p/pVN5RX/eDoeuhs/oH5IB+kTu0QrqEmmaq/aLT+13CdIyl
aqJaMa+WZg/GNXgwTFPtkeJZhJjxAGQCBEk43MjasjrxowOEtTnZEaxI9yxCbYo3sGFWSJ0UfxYR
cHtWQQlgJPVbtX6+jiZFDIyqEQzs3a535Q46VX1faDB+Un0XUh6/ivxq2E3mD8dKdqaAQiD+X7S6
P+kkkPE8w67twgoWDMaDyovfysD65a2/nqqzqvPyc9pMLZKJB/LbKcxNKKhByo5aCDUPduVTZ/GV
1wuAFF6YGdsYmw6Vk0+xGd/bxEXXvVadxwpBKAGZ2yGlyvFZtebHlLzNaIzRqFNY7xxy0X4tMd3P
d93Es52tDSiLUcKB9XIsEACT37Wqv8+cVCcsVsULE/eS6igHBaIrusyGxElBTUE5LozGKl+2o78v
8gjUNQZNzp45QKhDTxd0Arbe5bhvOrpYShCsODNIJ6tfNQXrNpVi6xfldJUwCdlmojKKGkC8j1PC
wS8wtglmzJkt1g3x2lZ1t7Id/xsydrcaQmLYgfkYOLyjtKZj0qW+Qys9WgEifEth+I754CMU3QUT
arhl6Tcv0JNtxZa/VHa6Z1F+8djA47FmSRBbNEBLvk0jxSJLj4EU9WXfsplk5Z42G1mUjygzG6fy
b+nk8lDyqns7EpKtXPVqTmpFfOdHqT7ZunZ/oWj6g2RKRZk0CN4ZxJM3A20NXfXojaral7Z2V3TJ
zQrD375jaHbDgxq9biVcFrWVCfRR1wjPmDhuj7NuR+eEsyF41S6csl+MsWnN4tKLMzp7sLX5El4G
6752mtwVl/gP1TASJw3LeERrDButvUzq4OYWCgdRJ3HGpM7WBefPgL5xIkWGMX9GdOQsQi6IpQDp
PxIaFpZk2+J5kssWcutEGM9SaciOUjc32CUwl0nLuKT5Pi0m656keXNOhftcetZV71PxQCqdOb7q
p01Pp9mBiYhUaVJ9mnpNXMABfum5YM5Te52RH1yEIefKEpO2a/a8wW1Fk7k2ZYcAGjMPe6EOg40X
I9b0bWnQjFRLEwsvUdslGvFwhsVqjkreayBzl3ro3xnuRL8c/nRz6YLAyrTpGoMVoC32sTLHL8Mf
sYnMBRTGkF/sBCF/qK1sE4ZhtB5oYA5+RY9pz+Xk0uSEa8u+5Nei3pR4X3fEgOL1qG5276RfqARy
UVlyM6mkIx+buqQu/J4xQaSnahb2/vi3eJLRvuWBiu6+78AavBCMrDd60YqNrBjN8rZ6dPsUtz0A
6J2jeCN6DXtYEhMEgkuY9KQs2N/E6uKxwj/VNXb6kl0MqBJt2BddePSLaDhUhB6tivUsB8V9i1l8
xcsjJcGbUYSkaPvConSx/Es3NgBTgsFbu5WUVLNnAK/U+Ma1BvK+MZynVhsfowYGvJB1v9OYEjBZ
deinr5PTRWen1WGxuVl0SK6DLVGWPCjE2STbE1LwzR67epcnfv6Qm+yszGoANRhysMll91jh+9l2
pIZXRpJCsfONTWOSPkYyInTTVdHNkPsa7eX4xw9WYxq7PsOyFLcOpzCrMFaSx0tdjcdK1A7szEVY
N7c659DrNWO3ql5UX9Tbka6j8NkuWLVNyqkWXdk88rsHlqNnFRurzA3wW8r6gGRp7oCFYrAd2KT1
lrrQ1gUXeIqYbNgEgcx/NChw3mZZ/mOZFotvE4qX5TfQHzSoEdQubql++kWjc7FFcWmWFc0E3Csb
mpE+9OkHZKG1LU3tvU848rosAmnqHQjeNLlJFb1c2ql8DaO03RtzLs+2HyMRP9Lbu415FpIZy7dJ
Sj2wRjcab0O2X6QoMMQ4n03k4I03SHNgzupOnet0aJU4SItIw1T2a3fBuc8kDly2WL1hv1cA/wyM
OG1TxGtXRL9AHzBRwgaQhN2XRpV0aynGk+V1Rxb0V4WhGHiDHa4LOp/U0GxbSbxX482bYXb2Io/X
Qhs9V7qPnkaoSk4oyd3MijSZwCFsQhH3Mvyg5tYNC1iS/HrBgbr32GlSiQafNf3l0MK0bwJiEtMO
b/rNT3LCJ8OpwF2rUxe9aIV6KovhGRvv2R/jbmfRiWGAQM+ECE8EonfSxTGdCp3UGwFlXM7g3jgD
gYOY3JNSF6P0+2OG+Qln1S7pxGMTecRtnKFfgPRBGoTwapnftZg2rDl3OlFiC5lhqf43e+exZLlx
dttXUWgOBhIJkxhocI835X3VBFGmCx5IePP0d6HJq9ui9P8KzTUQgyLZZc7ByfzM3ms3dD0uwcSe
l1+02Ce85Ap78nEYSFa3dHrfW0SJOMnNxDer/eg1ABmG558Lsq2ew7F5qzihVtY5DsCS2diGNibL
piyYznkF6EDO6ROCh308F2+V9i4ZW+yAU73ZztIVjPUDBmA2enV0ILP40zW6fi0L47FCwev20dmu
YwaoafrEaftQC+oslKHcGbl8xrpGard3Y2oSKhKPmfpc4Ekx7isTm5OHMDJwEJlltTa3ubwZJHk9
QLzvlCpe6nZEuJifC9s8tE0+71l4XPSmC78jQF1OJU5rHAOUT4hr9/uHqWme3dT6xEL5owVcNse+
syJ9S4Cvx2WnjGCT5pN/7BhH4x7LSdeKNqVXnIxywOLeEsOQsJ3UuusP8+A+xnTy7BkCyCySuLaR
ZdOGIuiBkAdWSRWwN51/Fnm5D03wYHNHqAwG9yqaWNMNM41dXHBwNYeqnm/mUKwT6T70Ntqu1ngd
BeQXRscb0Uc5rID+qEseWGETtR3Dzu3m9GtOkVVCRDpToT+knJzQ9sC9kT17hTN6PU3WSxk+kkad
NNNjSUoLej7vBifmzSCwbTjOZyTKH7bNewhybD/mFIjREtdl1yc/xPPj5CkyDl1eGswwcT54B3NZ
tyDWpJArDYTETW31G59r34HSu+LB5giHFeZnzSvAZ7bsWQo/uG+XFjePdpVldms84h8KbNfKBPto
GReoDU+keu3omYtFwLYTHAZ9iRvWuu3t5Kg69hlZkXw24dIUyPmlB2QGuW1hNQSIL0FMldDaQk+e
+RxSIIv609MI2fo+3HpNDVaKcLigfHGogXAXXQgth3VSDjeT5ZWXthkcfWxvTF6xN808GGXg4ubH
egdLbHoQEXWUM1qsOVmuxdepZuvCwp1Xkv4/S3o+LKm6sKFWXoKnvE+yzF3ZtuZEM8sDB2NztnDU
Qr7F5RS0Z7q241zw8rKKRwKhip309HWdkU/uRMzn3epojEsRm8Dx8BCHViq4FnAYtmzyXcm7lU3A
ZIA+fCA7yhC4JrwjE0v5aJJHYb30GTqlJIqPYWi9V5wYPshz/CEwKFW3E1MR7r2KotJBXuLzs3ZV
8phHExDApxxt4i4QdbuLcu+K6eNr2oxXrqounLD7YdXWbVxP9jbELyVjKa8AJG0HaGV7ItroLLJk
H4X4D+NacFo1D1xQ1FPskgPuQAsrHugI9yri90gGiPTpAAAW/cjOsIJ27aviCyTKY08+e442qlEs
u9yo15vLJSgm8cRZh16zqazgw0ULQh9ILpDu5yMROuR3dOOWm+OHSryjj7AFWDCyYtcuyf5KWk7b
hm3JFL4gxWKG7c4bbdbvPBzRjIcBWSsmHZWbdGzo/skM8pP8R+n5l4shYTf4rCkAggXmBSQntQb5
aG4myAJA9THQyIgAJfxAAOGv26r4YjgT8tDRa5W+eImMZJsj5gfThhSkoZF0q7eO+Rg072GHtJuW
IY+eoh4bdRlNA2BAeUxaOsPAN1lR1QaaVGAA0hteQzVdz256ucxct1X6nbG3HXHrcGGDNcnZsQFN
st5YFKTrgh5gY1nWbZa4bIa6lmrciCD3Bx991eXbFC52X8sDy7/0v/Nb9OtxOz1M+sff/vr+lYMQ
jhu21Z/tr4NYC64uI9X/eXh70311n9GPup7+xR/7fXirmNFyYtqmbToWJrNlevr79NZzCAmXpucw
2XWs3//NH9Nb4f5GpijqXNx8hH/TYPx9eivM35Sl2MkxcLU8R/riP5ne/lMIsys9xdTWY1Ft8rfL
CumXBZ+jiSzrdMceQDmvAYbHRuH8DIGY0cX3C98QrgKuvwtInZ+/vFJ/7AT+UnT5TRkXbfO3vy7b
p3/Y3v7pW/9pamwlC0jVbNDe2ylcigiVM0CAg06Dj4F5zu+PMPuD8Ef5L76bXL7cr9/Os0xi7MgQ
d0zXti1rGWL/8ptCy00Q0xTTrjdyMgQ13kIRymum2q+xF17WBNStRmUhjWn0CxGlyd6EIWDIElp3
1mG+xHBRNkayTrXpbHq3exGdeI2Nlyq6tufwKZ7jS47jqfUunWRcyw6fLBMPOKFPbJgu5GzcVEOL
pAEqYZmcBVuy7f/+grLY+6ff0feFWvLmeaB46pZ3+5ff0UIX6rl9BS5z2s42EU4phTj+hrS7sTt0
+2WLPSicw8dK4OAz2tlZD3oCO0HJLyL94rZOfRxAJmYGQ8WS7GA7cNDNV1Dchu4jg5LN6ULn+hbw
R6P+NI1onZSVfBg2oWDS3qN+/nAllpQiCR5wpCwgyeMQAlO38gG9meL+Cx0yIk3lnfKo6I+FHYJp
nqoj/zg/hIvfeCwVkb8qe2i4etegX5BzfJdcjVPPVDAJYROSLkn3HHhESKlpbzvweeAeGjCFmEIt
8swtlIoN62u0xT7oG/sU3AgoFo7odjYk2wQ9cglg1WkOdvXVCID6GD+McfXWAxY7i7A5lDj6Vjas
1oM/Q41hbH5CDdUchU6Pcb4QnLnUrMgt9g3rXXzTvEpjIZ/sWsg9wsrjQK97Tb9/29j9UzJ12LKd
6G6KCoAZqfiy+lldIfZlh53SvAIYvcc+sbfxyvKpgBTLbJ++BaVjSJIrL6GLh1ZjxmP8GHUoW+sf
OXquTdqiD5xqj4W3j91tdASwo0fTA/2Bejlcs3nYoxfyT70CVNbqkYBQhXCWfcZ4FbsEvJo+a5MS
yqFLZaEit8L9GLdk8oL7MW0w9B1cl7CIy2ubabSJzxRRQMYctU6OiC/fxjTw4fyE6DV9K7/UrX3b
1U65JWilO/jplddXwZGbzY3J18nB020HNo6bXljTmSnAvamaZud0NBWOQ/Ms+lSjH0Jz2vFjmuR3
2T2vWYlqYqNwBbAnyY1dHCdfakTzkScIMc3JaNeN81KVDMytSvSrk+2KW8AA140VAcln9T5FpzIK
9pnMdzGTsKilCQ/zTTsIwEzZTi4FN6jGfZ49ikbhUU6C+DDkAWTKvKnwIJJM0ZUPXsaz/r9/cn/q
w349nJRj2qzkJDoLDyLUsuH79YPrh8AUdTuJbZL6F1YRtqeRVGHoUcvf/v4XUFEg+Lo3z4RBUPTQ
H7DdXMH71ft+XM6mFICUHN/i2BovhtGxti6a3aMXg/UL7VRtM3q6k1YAGNicnHnB5EF5KGvRV859
gBUWivxak3V45sl8R4PtXGZWdqGTp9h6FY2D4JkBxDpy1VcZdNj7UocgFY9+pKnIjK2HolpFQ5xB
tPAILy6D30Pm/7tE/jdFCNtgLnrp/fJIbd7b97/8XsFcvedUMJfvRay7+tci5P//sT+WyDYlBepE
FrTcf44UlBR/3yL7vuv5juvYtLjK4+n7f1tk5zfXX1bYwhaWdNjt/r0OseRvSromqGrJV6Qa+Y+2
yOyM//HuUqZLIeR4lD0+VY36Kfb65e5yqqbQhpn6h05xZ4FiVuvEjq3VANcUh3Gz6Zj+rAp0Roi2
3X3vjC3z2ESyqbU3MqARS+qt50LyFQ1QYfDHm3C2nXXNCA4kMY6nTApFkMtzYGhQvx0eLA7AyDCg
6AgielgxraYpGbbNEkNe2SkpqEg9N7IH2zJn9qaYkaaHA2Q7eDmnyP4aIRVte3jqu+TFn7Vxwvps
nGShLkqme4dAZje17hVTpqcm6e6SeHZQqIGVzeftPIB7Sjoz2aBUxIbLeGYOAr1hWX2MkUXe9Zxi
ezMLYVvZpFwnWXOTvM6SBIVZhWqlG/UetDHwjNJ8lG1zXcTvXhEZ13mKJUkDfGkEyFSrbMS9Uz2I
Qlw6Or7lIMUzENcXMzkHkcadPOGT3FCmrpH9EVzYB9kG6O13Cnp17YK42wD7Yn3RgevPO4FreMpD
Fk+RuVAF7po6irG3m0+uYbMykm34ItHj4f0MuujGmqp875cD2dQ5YrrMTY8ugZyHSsIDGKzXhSl7
43QMKirNSnEa690Qk1zbqU7tI8jDuwVTslxQ3m6+yHtaxhbXInhY74yX0zP8Bx8s00qG4LTnqXyI
DA85mtc4TPKWCpaI2ijHN9XrGgN3VL/mPu5Wq8THHms5wXd2fDTYqGRcBckzGI0daSztxoGpSl3j
K6AqkpWpUN4OLu9zFi4uSFaeNwaqPHqzlBzYCOIISSyfKQRY0nvK4MJPlUA/zbiw9iKXCaBmKoFJ
sS0lPIFW3wtuts3UQPdCVNUcYoo1oqWKG39xIRnSuh/HvjyU6RiuhkfWntaZFoFpZxddR4mPc4t8
6Ahiy4qhLYb6GN9hQDuNHo473DmFS36VzhbV0CCXhW62ETmpTvCW9jHullXDitPxSOhLUnyBSUkm
uNvsnVDxxVqv2zLqpxrXxsDPAB1ucLtz5xBEpG24J/Tw65liaotDWmI4One+Sm9y3/5Qw/RkiJb4
qECXe941lji8KjxjXEI+SwAgCEl67XTPWYKDTg3d9VwXFMsIDhaI/wqK9hauLQD8Nj056bKXJlgm
BIZ+bqDQrLPl/wJP6Ng62K+e4WXbcgrEsTGvYaIv9w+rND2xSfEH5ylodtDGCY2IfBKnEiIRlFN2
q5pfcZtmJlPnoCeQLcauhQ8wXGfRyEZYKfZ6Fp42sLQw+NTBybMN5mj4EaWRnof2orL6c9YR+2W1
+KSCB2GTulIjpIjmFp+rd0bRTJTCLST/cM2Cjsmfpho2yQwdO5kAJhufAnT5WIcu3NG9KnX7nBHE
kDBBPSZ5caHS8sFMPUZKvkGKZxHtTPGjsp0NhHvkGnWOBAFxz5EkOkBObBpC17kDHogUf76O/WQ6
FX3bbFJF9ooogrOGeLPxEY7f+6zZWsf/DAKAdQPF9nUSNnoNjRHzrp94Tz4EKRWFl/mSQ+iagurN
6SeUNKXcwQ9tDsr0+lMUTP3JsSYctqDqulgumNhpY0L2OFvRYJztjuwakZvuoSyi/BGcD/PRAXgi
yoaO1ymNL8qkfTe82Ns5Gbtoim0P11tEWhSv8ozVPoi3ddrC7skz65S5lnWybCxPINKbq3Juck4b
m6dqG9XFiWOIUaJy1iXD9lrxyKU1Ag9WKAdCagTY9nvBp9FNksuqih7TDDq2as5RR8SIkc/nmuwv
DMzUkuSf+AjtmNLidAWNT0mNYC4VFKTFO5Mc2MWxr/Z+rV4rY2yPsW0QNy4AFFTVOEF8r9BRdMH3
ZJqnOrdweiZ4aKE9rRBqZp9gcQ6aMzyQFmZZJ0z5luoTFQtI8NHEAZqyndDuD40EfhVlBn4ll7fV
rAHou0OwHWjhQX3aSBaxYbKB0dA1dPA86dg71hnDtXKQwTNJTEzCho3RhPLS1W8iT4PLesJxa40w
x4a4+Ewis/xWCSE4/ddk9d6dzxGwnQVBfv3IyZHUhKQS35HtyR/O9k6Wga5S5aOXtGJrafK0agu3
ftNSABooLDZ1mJ/RV/JKST7NZsLdYs+VvAfpsQ6YCDIa7clWay1umTCodkog67cHFZwNbBubtCZP
qotqZqK5eIDEv2yclrj2tjsZ2gaT0gNTMvWQMNgzcU4rvM+k65LfLY45KMlV56X+upndm6xRdHhh
feB+hmxG/BzwHWtVe0g5LC9kXO92r3np/cge6aR5hlBqWdL9GjID/lU7ryOl8lPhka+Jmx3m4DYi
tW8RL0BcCS4Ra78laJVNWIZpD1rQd0ksijBpFXg+XDcRzD7taGuZxkfEG1SNfBYib7hIl0VKFIub
sXEl+8Sb0hx3pjogMeMsDK9rI+IRzLJtD3nLrDJou8bz8hY7soYBxPum7YdCc9F6EaQ6SZaG1QG6
B58uG5jH8eWs82PbXjg9AZaVg86rnEEcOQKoSfWeAX6Cm7Uz4vLLqJ3bhdnruHxWdFwzLdXitSWF
hdDkrTEaqE5NsHZyXCy+C+kmbPpx7aix2GGwuyJcHJZ1AM4yNaIfJmTXsWle6hrIJhuS1Uyrw/HT
4+QdG3hVjGUueuqflWLWs/PBTOia5f3YvnCpf7ZhhTMN/io5jNkVdIl8B7+e2znpuLqT5oJU5D1W
wO/CkV8ZKqukt5qNRTJ3GGFFw9Md1XAuJSQTlYTnEAQherILwapjV1NqoH9S6DdssNGJcWkD513r
n6Z6AMd5cWuH1pZps3kZee01ug+coXA7M7N/D0wQZ16zuBoncghNRmNdHx2y5aLNi/qSFnNYV8C0
O/PGTRAdJyV5aBUUStlHN3N5xqSEcMV276yMQC4/wuQf8lo6CZc5T+tnkCKzbkaPrx12my4rNdUn
AwzX8o6y8qDg1t6udPqPGCaQzGA+8V5t0t7e6Vk/9ItED99Dv1Xq0siNE27vban7DzcjjJuoBrgB
hOvoq1yxuWMyFrMdhmmZjgdbV0+FNimh+Qq4dNjrF7DsmQOZWERunEqfO8EnVQiqQzGyF2udm7kH
omMiOlu5JFojUCgXpUK9aBa8RXa9qBiS8JtyT1QezsJF5eAseodZZld54/DfWhR+bjx8tjpi2Uyh
saglPLi5PGr5iX8NRjJR10lH5kxopdadFsdiUV34i/6iogralIsmQy/qjDYu9s4YDCcI5iMLLDQc
8aLm8BZdh7koPEKkHtmi+ZiG2t0OYervIASHpOKsZmuuPpB6AvlGMxIu6pFx0ZGwBBL3JdISOF9P
xaI1Ib/TuUOY7WepfZXMYXMdCw/lVDZ9E7+OdEeqEJVXd27JXmGZZGzAqH1Uc38WgqKglwYI+mji
Qzt4q6589gmwPTnu1kPAjVShMkFF+HckBi2CBgLg/Lh6oWgG+uE193YAkqaLnEMpsuA6nXp7U7fX
nkCGVYzqlnp0b/7cRiR5vbJIKfKn5mIQ0GyXwQm+4+E0CyAnKmH0afElijz/0dlGu5vyrbZamC8+
qNqfdXE6vptdu2JaPGwrn6hnJUucrFX8xU9xXUPDdkj+wpQ/gFlRTAu62b9O4+6rteutIeQtIVEQ
YZ2AAB5aiDHrkg60BOi9ykHg68HMybl19kAvVqZKHDhpFXRZC6uAKEvCCmH7rithP0/0Jj1BT27k
7Y1UVRs3Dd5daAh1ix8yauLnMYyDK1b4BBxWKEvA3sD+vRRQ2kg4ksFaZZg94aNTRhY9+tWBbHls
+ty5qf3ObOJY2/Vt7MevVR9fI2+G+JBBGJD5hT0qqAJhd0HY0inOSBwYczQeZscmpywk4CpCtdR8
nMPpy+grFqSBdS+jAZM3US7g1yEZVdY7/3vOa72fWu4T2isODBnfFXrkfNha9BeQugqsz7A4vZTQ
ph4QSxLkh59TgP/OTP79zMQUrsuM/3/e3fyfuiveP6P37C839fvXjyb60/Tkjy/wx/TE+22ZqSOZ
l5YDem5R2v8xPRFscRi1I6zC0/kPwxP/Ny4A4BuOLVAm+B4jnKbs2uhvf7Xc31zbl47y+KtabCH/
yRIH9cE/DE9A5zCAgQ4iXZ8Jh+lafxr8k57RMaYZOopBmzypyswqnuFkTDCSGly4xGAMqwjDSbky
3GE8gUdVxBJBULzo+IVBeAJt2NmDaFDce/VNxxz0qeZi6CHPwK5oUpNhtB87tK3GRFT6usk8iyDR
TgPjDYIlT8uJI/GSdhIdoY7kYJ2gvDBRAIzWEva0oCQAKcSIRUpnRrAeysS/QrHWAqMFUrgH1w2T
LZ6My0IFwX0py4EqckobFM5VdYPimwl3H7nJTSRc9GIwrCgpmQR/pX5lweweWobRcQt1sh0MBAeJ
y08ZYQBKkpgtf9x12RrKY/Nala55E9uKYg3pc/04jeHwI/VgmEDJHPIvxj8cI4NMgusxN+Qrl3X0
nsfY3osOWliOuAQO2uQsvG6aIx9Umw8fXML02zUwIr8ZuXYcnlA9m02f1UwwRGhPtyPro2c/8+yn
wq7666qJwUwNVkCSJS/YMfZDtFwp/lRM+GV7b9cGm2LB9P/oouZaIy8AbOBV7WtvifgBaIL1NAdJ
8FSRpAmauy1QYqfu0D/kXiwOA33njRcJ0MZoIYmlwIVwVnqMXhPFJGSXty5D/YR6Towd8loiFLo7
nRn2pU4JnnGkKY7RaKkbhw0L3XnVe2hipqx2sH7ysyPfzM3vKDbLeVuFChW9bRv2XREFdrbvOPUQ
q6QGMlgfPh9EB9gNaeXPNzoBBg7iqei46TUFTMGt8VyLMbtwlJOTraTd+LVm2q+QqCZhvJEFs3OG
aAhrVxmsLbkRQ0gyVDEjMyAQLkCYIjC/38sZxi7ew3IkPQ6cIRdUM+rT7A5ZeyVjxlc4ArRZolDu
bBZdtjbNLTgeoH2R8ogASLwxQNprSDP7zkLWxceqaRzzGgLsoNNtNbOV3yWZF6kHo5uS+ykGZzjC
M1wbMfb3esSOMmrXoyEM8vdoHpH5yHRsPnIv6sV16KkQWa1AKmB3JNuCQqkovkv5LXzurG4gvKIB
Froul0bB0Cgv6grxb9A1ZJIHdrdv4opC1gntleuF8Y50INwIoTMinsHv629QeU4IhkmvXA2jT/Fh
uUl9xnisfqQwIqk5w+Yu5Q2nhCYdmCewO/bJLI7kg2ARyKU2jmnn1Rs7rdXZyDXEpiyOt30N+kuG
ZOXNOPYvlV0isurz6qIOebpnnCWfbeBC/LWL/DlunQKUspmgNPebO6dvwusS58pWKxU+ECdavEdB
TdIeOUTvw+CUL1GdXZdyxOYAf2Y4OfkiwFCZf1FWocttifokyjy5C6egg2IPFL4pmjdoH8AQo9ys
3uoonDd53/RfplNPhG3VwAgCCqASsx8KpKSBdU+QxK40PB5UacrrKjYCdCJS7T0cSAwMZ9PYhFOi
3mJP1t/Y4pKvDsPNd43EaNi09YS9OVE6e+mNDvgSWIljabr6I0b7vIvbKIT9lxfPQ233RCZIj1is
tP8GrTdwKo/EuiL/vTV88klD+GOERJA+XUxOpTC0spkJQU7gmQKGGuQmh2TflCRgBzWCJrsIN2TM
wDxzZWo88g2x++eeuALw3m4bwkcQ6yP/qkZrPJqdqhAwI3KNxOBvW2HHwO9lcOpnHCtlbbJQUlHy
1XfJtDOdxECBTLj8VTBZ9iZjrHSwvdJ5BZhpPlZk295qdG0mZ3w1cAh78akK5vloGnZ6ASxsYcBa
pBiqrLjPlKP+PXGAS/KXvf0/XW3yT8QBc866VGald/S6EFVx0Yb+ibo0vELzCA0eLKODQzRfWmYQ
euOjH0mAxVmWg3oMmGYbvN1twH9S4HhdF0NikLWZe+3JYd5VIFpMs1uYm761h1WZemudkbNKdl68
S2cbvTOlMoMBz7wkQSRctZEhAJja2C55WcI3NEMUuyAtyHUzdH6LsnZ6Iidl3jd6LK8GORA5Hzs+
2KCsLs8OkqIbHKLmWeaJe68iGg5ASRMBDbBJ4bQUZExbNPSRI42PTPcd054pwyJshTGb+aHB2486
e86teqvSqvUAHBtVBZ0ImBhRnWFBpHXUl5qJNu5csaFkTa87zqnwEnLVvERFaLf40lCMPGLgW7Oe
WlLKI2N6o78E/DLOZUdu7FQuAKPRJPM5MsPmmMJ8bMpVRKaCt4m91kkPEVxHay3jgk5wqCrFGT2T
PMI8zsT/NQJZgWJ2NFvD4HdIcmcrqC8+bAqHnWlJwKwJ63mvdkAzdtjfwEjxkuhlhGgaRXebF2Z5
tt3K/PDcJAZlN6eXQ29Pe9/OvYfBDfRZV6LaNxZebwbD+Pld4DAs2tGmsW76MhqDHIkp0kdD2T4E
ODM92zOXyNgvs3ujvgoM0pZ404O1cMSwq0rxDa7RekZ2O50NwM+X9c+LCn0+ZcRye+XLPabtzOr2
XMqRwgwtYECj6nZIUVtuQW5oGJ7+bIlv/fOezKqQfUT28/40hzQkhIdGpAGWI0DoTZ13dGp/NNa/
1LL/Qu+CtuhPHxxfCLZozMLYzoHq+GlX/2WhVpZ1BY3RjI7AVoHzBmLIQXfGZAY0UEUfh7K1txrd
cLpJhxK1oReKlwJZ8kNRGdO2jjLxJcg/SNakX/VcLShmCIFbYAZYrwPCecRAthJ2NWR5gzkArIu8
QNHcdHEOlElhP2S1o4br0c54lsp0Hp6Ye6V3GP5qTZE4JGV4oeNZXc6k/dy0lYOEgVO4ZngoZbsW
kV+PO3hVhlxDWOGOw5XiA57xMYEz+pgOSdbGJEkmTD218eXgcIZRQ1M9SxAWDjliJ3/C3a4s9JWc
IeE69IP2idliKFa2OVsnEgcSJMr4TIKeD3Ih8MmX9qz5OPrzdFBubWAU6AXOUNYZBVNcK5yldxmC
yDsQnJaBASlmcrYayz7Cx6sQCmcGQQua/Z8RWcEZ3KS8oa+NTy2fq1U1sKgiCgD5gnZWoVcRHNB1
iIYhRTgXMR3jDWEd7mNhaLnpJYLIKvTizVAOZA6aU8tQ0Z1gN6FG5cO8lME6lzDV+O5zTD2eKh80
XJ71bzLkC8IScaNNS5TwXWdn6iHnI3YwzIDXz0bhMYnJIuoX2/ypqlVw0SSTC9CtdW96Txrvg1W5
T1FWFlfDQCwo9Mnpljiv+ptOA8eTnbEGtRikfdmocWHgFvDhi69ssvVLZrtMloCU+DafV+h8zKt6
C96jaDia2iC353uwxHF/NS1H2SAsnHCm2edv2ukEeWMdEQagfBUTPhlrQgujueDbecvRaozh/M6H
NfbYAVQy2EF+IvxkItE+Q4yznOXucqzbP094/fOwNwRa3CYz0jt0ClwEPGBcCv7PCyL9eVmonxdH
VU7jIw4ErhNteRBOwct2FSubKbzKl7sHewPXUGqr4LbQ9fxim8L+wctMuk/StNZqksy7pSagBjsI
mIsyt5wbhgdBdRwVRMDt0OGCcp0kvZxDBkpR4HZ3oKb8l66R4sGVZXLqOnu+JMEHBYg064LkJWaq
Va6ms+C4X6sqRmY/25l5ctXQnzkUYYZBQ8aIIXCb2kzt9lkpYdvoaRgObeaWZ5HjCHMi2ycgzdY+
9P5qRI8tgl3PfJewq65BEj04IKLTdBrfajnVpOLSG0TYklT+bmhEH8WUu/4qi8jORdEFHQSBW4xO
Ksl9XFy5NaC8cds4uYtF4L/rphrZjo3FRUIJwsFbWKj8ELU7YCf9LIYhMllr+PJ4Dh3YSjAQnIyJ
kzMRd1vbbgQ3Lo4b+2CP7fRmKtJ8B5MHfmUUgUNPYrbRnWEn1aXdeSw7XJl8JZYmat5sG/UsCmaZ
q1lHyn/wXDMCJooqjWEMXxk3bF27q9YzrVfFquhej2b9aNa2E+1IFyPlNynrAqsfe8JVnFfZt8Ad
+WpO/ZhtgFXgK+5wTNFhys6ctyPTpw/w5AQClq3nv6E5cD6JOm5m9oXaKc4YfWK9M0AykpyFM+nV
k03HUVCzsD7oqMOY00K1J47QeCwaJ7pp3UJ90Mi09wq+NGtOLx2JRyRK3dpWS6sc+yaf3dSPwmGd
h3Mw7bq8MskQQBW/jvuGuX0FEHkzeo3/ykLH+G4BciYEw8F258CeIPNR/vaX1Vx0r3Mk5UdoNBPK
HWae/qloBsZVfKKA9kYA9NPG1/YqysOfcTpisfrpEFin0aegePNYfTrZIIhKKwhFJz+hvxO1iK7Z
hE9MDI0G8FnKevTc1Il/TdqLf1dHFmiwuW4STA8AzwtWMHJbY0Qn3CLL/XibqxbGKt1F8l7bxCEt
HPABhrnD9xkFtxYHNr4ql8eTRCigiUgtZJeTNeFl4P5lkraYUCa3wJhudt3ajvOYAd6c18WW2CDb
xso7EeHKWzMeqD7yAjxdB2AyaIu3tCqd/BCTqjbvK7ekOxxG/skqnruJaFNDylfl6vlVj1bz0lWy
+R7xheQbo/XIYWOhHz6J0XSBymVVUmyCDsL1RdN1hr+O57DizqwTVt8Q0eLgEpquJTd+x0CRhDaF
rsuP6utUVACphj5kgG0PJPmuTXziFEq1Ka+qLFjK01FmRzaDQF7mzg/JA7YIibquBJ4CQvUKlg3U
oPa5n4oaI4xZXrHSJXkJOHC+smt7ABFua+77qKkb4InsNG9yaWHDG/PmyZNh+xUyFMDaFowh6e9d
xlRl4kP4TgveM80ukOcwQKoILKf0XY3OwPo7TKancEiANruz4QN88TWeBqmjgbQ7wPlI0PgETaTo
zhImsqoWUHP7YDtZghuVdBkCEDKJr0FiRTxjscu25JSM+6xibxZiP5LEgWd8MWGxDGvbiafLB7sK
ODE2mQ9wSMpz6TFy+sloZt0DQL8ndsYoCanDlHkoTA/JD+hDvcUVZJVbLhmC683MZ4RfteHnXM/y
DHEQ4iu1LABAv3ChzOV+Sp7RmKKEHSIb9wuOFnKV5ahtfRJTpwmttMvpTaMHWptdkj+OlV/9cNJB
0TP5xbPjgCwXdiXeYcBkj4NpiGMp7HbfuJO7ZSygdzPV77cSGuUxvuZsiQ1JXbBVVOwfICYwqkZd
cxaEVREVFHrOp+2FDdYIXzsPXl/PpxkR2JEpGCCJfpzMq2wIyVDjwL8GYUlSb9lnCVlRPTubcmaD
U9Hw3nk+QB9PU/KtgS4gsIi0+9Xzzn7MiBbpXs0iX7MBGR/ybuzo6qP6rc5cTnqOWZyrmemcgsKv
ni2XYhkLR7+nucVoVSqvuC5RmbHQ7hOHFOweXo0rsuzRKKR/xzLMu9LVgGPTNsHA5XB03qJOlgeX
UMglVM0GFzyL9KIWefkjanL6MI1UgqQDKB2XU62sR7uGihoWTvz5f6k7j93YmTTbPhEbDNrgNDOZ
TJ8pc2TOhJCOoSeD3jz9Xfy7Ct24DfTsDu5EqCqgdKRUMPiZvdcG8TAGQ5Z7dyqV6rubFoxj+bxA
1mQ9khwsy/IuvRPNa8ed/0SHUl7RIQMWxuV08AgR6ZFKEHH9/2QS//8R3MZC8Pq/k22+4i8sN3HX
fP330fq//n//ckfo/0GfgtFBWoIJNqSxf8/VXWMdkROSzIj8n9E6M+1/qxKN/9ANW1+n55QNrsQC
8e/BukCwKGwbPaNpoIwQEMv+wRL9l0ngPzFF//Xf/7tFwbLl/zBIWNKyMA6YqyQRO97/xdAy+lni
itcm7JiMFRo8hqdu/TIatvzPL4CFs61wsJpV6Nsy1T1FsigujKJ/JFNUnTTLTxfSCfIwls+CS3HX
GgrUiiuuBiJpmY7y5gBg3SU2jkQqYRKY5v7BBwDNQGdygG8l2y2VjrqlinmakT5h0pqPhJL8RkY0
X5U7VXtj5CqMDXbgk53/pIJ6Amhrnzr80EGs6nMpNXWuyWPcz3L5touuPXMpQ9MkYym2ihO4gcxf
k4BBJthcd9zVftwMb2VutffVrhkh9w1Ft5xSfRov5uC9iWyRR2cU7IuZSFZZr3a9U1YHBmrvC0/k
0ejpxXNoHRRIlnsgQV3uFSIev2ecxgjLHq5sLRASkjlI8ZQeMktbjrOn7t1ca2eKmP7EOg6D3FTc
LFLa/Nx7rXWXQqlGzuZ2j6i39Geq4fwwQT93HUW+vHRexlRvn3vtdy6QQGjFdFJmp85lvYvY/l+5
270rLL1/fQERnfhOCAtMS6i4Cfkx9jkJGJjnqkDlrALZICDwh4MB8J2/KCqsrYxBozuJPIdOu4LS
rXkXzwjUUw2DB6WtTRYChVhEPN+t1wV4W5X/SGeSW8g5SC9TnP4glBe/iNYTCFg0Fct3LbpGtG27
RVX1z9IDF87k+p2UuD+GSWkiuuRlsoZ77KGh3ziUowgknjGolR99ZAVNjo+UYB722AwFgnwe5R4C
q3pSBhqXsdWXs7QBBnCu3jqmvQdq5uoRlnN+Enr3p7K+RpXMP1NrLHYS/01BqpIfRmTklRZoFogw
f7xabcbSftJNUeGkGyaIw+YmLwAljO3fxKuBrlvu1SwN8qhacCvVdc5RnJHt4V4rW3cPP6WeRD6n
Gth+N8OmLuSZTTCCA6098q/i/l0V6OE/Mj/Eu4lZ33uO4BHF+RQgOByfK+TNG6pu9Rspnl03/R/A
5OCXodIxe3LTM4OGGquE1gcUbDeiBPrrpBjvTKsu0MhIDvPGCFInZxOFHnmkcXsaLXCkmCjryxy6
E6hMolKpYOoToXrHDr3t7Ezuakd1z82y7DKKrGpbEnzpWkCY7bIEsufglzGrtjnNrvsUg5TZ5oix
9k5F4mqux4esVvaNNcwvbI3hhYPEM0PM1a7mTQ+foLKObT4/nLZ4DFMPPydXO9iOSKbALP10ZXzv
kGMFk5pBXFISXGDND2ttwN4BtpacXPc4ov7d8WotfKEX2sUUt2EAUk6IZvcpR/dvikyaDILKd+e5
2rOXMDqE/DKbz71OZIVNctCmSWf3HjJJtjN1iCizPkyuDlZjA1dHqrp91uR7x8Q1QeDSazZE421y
CmIdSWESJezZmYLW8G7DLMWnmEnURgUznOHSZ3tGk9ip8MNt7RhtwKDr98Ub+d/BAiJl7ODSWHP+
xMuCSNGUfF/R9Bf0ioJcGfgt3aoiXNzoFE89ydIlhD+nnM1NpwNMXQey435JlmKTW3W3x/GPc1WP
ssBsUzQZJXDBHsCEjUBnC4+WatzuSMP0F7iU265w7X25RIAAG0rjemjm4yjueZxYVwdFy+hxxkpq
i60q4j+IWq4Q4mk0Jcb3HA2VoQbMJ3OQT8QWEIts0Lfov2e7vSw4LshIiE8OYMVulluDjfEZltRh
iRwkYGrjET4VeFlIRkb9DPmrBGtQPBnOuEL1dxxuEzFWXYP8L46T1lympE19W+czjxcVbSJFUY+c
W+j6iB0KqUFuHxjLjWcTipVY2tcu6sZtYs8/nIYxS946gijsY9rgvjVYlG3M1r72y/QTSkkSGFMV
MqIcVzrR65hMgUk2MOnF59aR7V45xm02ab5Nffxk9vsttJEIrCL947JJMCIEksOw/J0TxhSx0HYy
YUYNLWJbDKlJ6YexnonlPW/zX7D6xwWxXNQM42HQZ392+rfKgPWGgdXxwDE0YWJuuJV+DvF0GPKC
aUOaVGi14QCT+dEMFh8e4DIEsGIvKj7rOE0vaaG9jZDJujAnl9qDzDVb02kUIHnj9JTL7OpadWD1
65GJnb8ii9RpNpDZvKBw87yiIaqEhjKS+h5fGmOcWHf5yS16+cb+kLhntm5CvrXmxSfBmwFQDgMl
1JUxy4Pl77DgUEv+mWrV36wlkXvlgB4A/6Ko7pkgFvJGGiC6rILOgVC4PNUfIzyDCeZZ5TmnaQoJ
Pmoug0DwPA8gzmGDjGGjoHOFoOgbKAHMrjiDT+66iF26hksiEq99tTxML4O2hTgeUvYxkdGXo4mn
pYsChfgJcTcApAxTXU/uu8lk6oyYb5fREJycRtKIlzAPKp4N6O4JQcWEbu1NSeSTQnr4HIUZdGCL
aSWe+FOjSguDubVj0z68OehkTYtwl7iVuu85xtFqpLXnm/5kID76I8g30tBgIwGeKG9DnjPN798i
rxCXLjYxJLGSyfufuVnV92yYpoeXwDkhqG43YF86OAY7MlQEABwawBUGitEiX8IzL7GfJQnvgRcj
Sd8UHmHlkJoMtv5GUHHcdl1c9rdQjj8IosgCUKWkljZm91yCEmez+qu2vebZpuflzb9UZNG5cAXr
Ep8oqdxlAZtj5tSR1k0mdG5RH1RLdxtdM93r04mdsnqDHTDNqgwISx8CPQT9IE1m1pMarYsyi29j
kJ8swQc0+lP72suPaoqXLTfjdEsLq8O1zZxmHM0iSPRjnFvV1+K2k1+6/XhKTRdRVuFcvcwOxJpy
ldva+NALB0h4a7KMrCQiI5TuK2ADRi4vTyS+KOFVR1lCYp7hlMU+yxDU0Ray0wmFHZAiQu6WzbFN
ZAVahJ0OnU93cjvc6yndWeyQ+5Qo/YmDIUJCQgbtA2z5M9KwW6UJ9qHTJLcTBCkZCuy0QtWBwyI2
qezmZIz4FkwskHjSO2LfogyeK+ox7msJuqa/gdhJ7pMzZhuXounU4dOnVJ7XfeauprG7S0QQrY4u
nw1/c/ZCLMgl3G855b6bI/YyIvIdIhNUwyA7LRCD6wSzpt7NKZoeK7w+1dZJeqz2vFJtf2iVu9KX
SYd3AVLy+UwbNBTOuwhZZOjRk4CkGdjub6dT4hy5mnHRzXY4elZ1WDIiVQvdYOO/Jk8kKAAKDIcF
EwU/aY3mPlrWgYV9/zwh+ePk14T0iaAbWkDm1iD35Sy1rTvO6iUE7J5RooIpnl5nwooCvSJeffYY
SmqR/oOMLfqHIryw/L3Z46pKjmedZ6zfjqnqt1VhaudIR9VqeNGpcjuJIg1JaROx+tcWYNelwkSp
I9ABV04hgsuVwFmivv0mBIvk9n3P86nV+17S4S+NPBRSIya5rF4Z3r3bM8crU2n7HJHSRvZfEV2T
oUyJdprIneZz2a0KBuRF9fOsF/UBPLkMJpYAtjO+giVrb+VknxfAm6MY3Ufl/BiKUp08fiikhuY5
N+SvsdC6U5HZ/ZF57WNkPUgGs2PvlwjtjuehhoHRn23tfnp3l04dnaqqHiUpQ9ucf3KvPI9ZU2IQ
VXnBDLEbXW2+E3/lC+IlDnoMYmqpNWI/xPgoiYLauy32JbeOrt6yOM9Td3D6VN2JFWOaVf1pOrNF
5UOcQ4SOBsrYuIaP1Rnoj4hK3CyxprfY4Zm5tQimrJDiVUXza1S+NDX+pHlu8oNVlJM/2712mQyV
nt0wZQyY4AqzOVWMzQCfNjRzsPQcMB+xtfVG+QPZFarx3PYO7MEUuGKeoIlMvC3Bm1Ut74PGXFnL
9ijcV6NGEKOpOhZ/4fiAaV8Uv7g7HEWcrptt+69m/V2Idb4MU8Z+T1akjHzoevbWkZbL1H+eD4Su
uX5kmO+D8F4NrTOClM/nObxKUq+DonYpze0lSNBB8PRkL502vmeMu8iVRNE14jryU7cjraMA29FN
gYfKJ1XbqMjE0yTqP+Dmv511cD4n7qdCJBxwfuZDnJGWBWqM4Jn6EnuL5qdReiPFhM3PTHhREbF3
Q4pVHCBAkmOwQDM0O8jTtE/azqjHJweWx1sZfi7v3RSlD9FhnxhsUiFU2h1DmVvXptevXtx7DxZQ
K954sXc85vy4hXNpi+yH3Y3FNZQQ2qY0PzRdnO21ECewHjPcV9J7K0eFeDUkqIxG0x/YPbF8rCm2
JuAgyM2+WLrFd6ejvLSm8GJUBdQuq0rJuk6SLQTvbnRM1gu18Me2usVRnl3ymqCQZj2TfeeBF4vK
gxPpXwkRqwz86vmUDv0umlx5NVLTu2gl4R2Tph1KOjKMMOMqpumNvWUl1y5K0RebpHYZNmvnmECX
yq0fbbmuwtRytNWAaXn9KzrFnqVcdXMW/Aq8wnPW5vgzxuLFZtT6nNsRnEUtYng/1t59skluMGUf
BspVhN4jdE8ZlpOSUtXnuEk59ayr/cJ287M+uFQOSVsgRCbUGf34CeNjfhgmF4k1qpEieuVYFjca
5oEblr5wVgQFjaHJXBTKkWEwxc0K4oddMoaPmHc+CU0W1xJW0EMVRCxjHjyOtjxXCvIpNvSP1aF2
4m2Haeijz9TJNczxi6QxSexWiEh3rt75bacLMAEPvXf3KNe4VTt29TuoG7XW5CWot6UJylaSCFs4
4gg7JjuUYxmkfQtAILHKlxFrwxGWXrkhZhgNoqztQy26P8a00KXSbDj24CNqNs4gjepjCXQFkph7
GpzyEqt/jCfgPr1OW1PHTpVUF2EnLFea+GIS7xbAoIKlNEOFtMNsG0fmcUiKi+q/vVBCFwovOh/c
phfun0zBLxvi8Wmhs1zyqtm0QBOGKo72Zci6il0RAjygeEPyyMMa2ZkjfuQt5AP2rTcHeSVUzOUl
G5X76A/MnGnOa2ljfcf7FuM1dYiz2ruRvNosxPaaqASQmVOdDy1gJfx13fApPUKObXOBSAAK1T45
1O85+KjLWMpPGDkEfsTRby0nAjEjr34scyg4g3OcKLKPYx6d2WPttEKHu9V2QWzAnCPCjByktNzi
GPsjZCw3YQJN0spWfGHGdIjVJUkyZho0DhuqYkxuCdUl+wsThGFChkOq/0SeAKgnmd7SdIbPtiR+
r3ytNynUzeYlLEp3mzRYECf1hNphWNRHLTBwtUX+NgzDD2M+MN8zsBkt9Ee5dtZq9bfVxn2UwlBr
FyJlqCKJ8YuLICzNv1rc3W3gU0KW3Pt95B0Yfvx1TbBkKDa1TSGBi7qwr4gRsoKsVdHR0trrlA3y
gIDru+qm8DZobnjLBLYrhTTVt2IPv8zcYpTjTtiyFk/oMLhs+t7trnZXHJkT5p/kNUowF6WxjSb2
RFa+tCeU6yFdz8nJs7vZVTfhyfaaIk1sIxJIJGR+n2m5txNVkd0w+wCqy1PoAPAl8C0Z0Tnr4UcL
JKRnV5/svTXQqI3g5uk36z+OzrZQy8Lxrteh5WvE9hZyw2m/iHF6qVvi5wvXKPapxFVrjpRA7GV4
hsOavXFniQN+0m6rYFXvC20SD3fGhKP194zGvU9DjWEbKviOCGkfX6Hli2KVi7Z47ao+eWY6+gWZ
sbx0oZ77sGPDXdVmOX1/k4JAU2QHht4r0doPatyzC573c5KIO+WoEX1e5yxakip+XmLEn4Wr2CNV
3Y5vUAMbdMgAYEZ0sia4ZnC08Sry8afUX0nHhr+13I+IJbLRaM+xQSveQQU/NE6f7ERpkuYjPpF7
Tld6AaSU3ICL5IOxNUQlWXaoCZ7l5xv3ZhJih1aEME2lU6+aXVop+h8KQIzrTVdjrenxZ/SI8KLP
Vkje8voKP4sdXkUVnGwtZK5nKCjddvcdJepBri9cvpSHaPktJ160FpccutX0XbTxr8Fm3y1D8xMG
A69jwq8AJq97eeJG2j7x5WSpA38P4r9Y5lJMqXZbzlb0UoTaRxH2GKWy9AOb2HOtlYTgjWl5kObd
Hq0CTTYG4ZJV5D6vTd4MbbGFnak9Y8hzojzyOUn7QY/UnvXaU6Fs5w63bdotzrbSR2sHNOAp1nFB
6DaRbxzT+mw68jw01Pcyro8Uz+yRuibyhzh/rSUF1sKi7KC132yOeH1TeaI8T177lhkPES6YNxLr
DoMW0TZe6abo4sCd+Vt34zGnKzpnGgy1sbT2ON+HLTcuC1vpnOV9bnrnnT0574RpMfcL+cdbElXi
T822965pXkSjf/HolX64MLVh5OxBQAP2BuYMOE56j+MjXGwzcJzMz8y2pYQz5K6ZoYGyrK62Fe3r
BiZYkDjAViz858kcXdGpAA8sx8tQU9jZVQ7rOuPetKkCV0+nve2QO+/HHoxwwYZxDwPqL3FtM8Dw
/CcRllAKSM2SIZ7JqpLeoVpubuPemqiZ/QyHK6GSoTop9G3bpZmi65LM824Od/ZcdbdCLWQWee5H
1wwmvLTsneo9A4OgYYJCdp/ov9w06v3OYi5o8rmiYagI20K47ZBPyZGpIvCGKNWwk+FqyfpHVVrm
UWdUSWS9fXLVchkySLJDTXyQVhSnqaCGy+fmTL5iGEQVIEET7JytfuAjXHMqsPxWaziFMwwv8RDa
+9p4wpazqxjZbcBLAEDva7nFw8oEkWSLsSP2aDVp9ZiC2zHiEszwcdMVbxaBf3MEcD3PTGWYVLzx
TsA+I0gHb2L7eU7SS+QsTKY9VTPGBwzY9zw4JYMnevK5ykwEtt13E6bmWbP7HzTg1S60AQX3dXVI
MUEAy0aN9GjU4BzIl2pRDfjsJPpgbpD2tJyRMtJPswZqrwDrtr9ysU0+T5vkvcdFgMT/FGXir+PG
oPKiZcDY04I4MFbOcaI1LAqGd/ojbS8H6w/b4nbbpt7vYm6Qas8nJ2NShMSQYeECY3Aoinon4mTa
DdMjryfA4ouUW5x36b5fEG13DrcuNGkvBeJpQaQQjOnm3vmJBCvbu87vybIP86LeGgiiKmIdVfTq
nAzkwvE2GEhTdXXQ0bMC5dQvOESc2saWPHWMFWpylZBU5eOFjBrghqP+1XirPR8uttPN1XbU8tds
DAV5LDEYAwnLgLpqA6W4EWF1ZkT7CxkI30S9LT1KD5EN+xSRzUHYWZCyCnqOY31rYwDXzOThYs9b
yuTCFuTh9rK6GJQyHInqbw2q1Lcy5hS8Tz70KT05SAv3QG/7qIvu5ogjeGrFFfw58EQNUSPv2p9x
OxiE77FyqwQngUVxhjGcPyd84UvtqmTrxnl30rv8GjFuYvxaD7QOCfVdyt7IeR6LYT6q8HuaEWBx
+biSjZeeeGsBDbCigHoNcdHAP97e6OJ2FSOv9oGOxvWTOcSL5tpXhLmM7q2GmiutDlNZ4YmwxcYN
7WOTgBhDfU56dzPuZkJATpYHbLaJPxBRyp0ZZ2ZQ4jYRuhQ7sq/fyijufPbWG3jw9aE17PdQ5Z9d
pdAngdpEJNFubXaJ4KQ27jgeUV3+YvvUML3Qqp1JXGFcaUiQX8y2+7vOA16TEoh7mIhLgodSWzo/
cwxYKkP0okxvvoF3bahtwV6AUiajaWDG3YsRN6oLON5eShorIo41ByefWeSftSnwlLPsCuJ2+UBQ
WZyQIz+3VISHkdF8GhXekSf+eUy64SqH3hd1GD0WhA770nZJoTQhJgv0QhfasBPelpAx3kr393pr
iyGkfUN7x+8ILyMq3kbVhsQGq2YXmWHmxyVo8mLdsnXasn73OihC+shOxA2ei5Vs4diIW0mppUwd
UGGS4TuI8hmTpnWu3eGqJd68bWB778C+8ixorbk1Qz0hXXx+MPTAt0u20UH16Znh/PKj7nRuM6jZ
ElXiHlFhA2vbwU4Tau4hUam7QxVLejEDZbzPzbFw0IRxjIgCXPeAbVbu+skc74U5q2uagORAS+ah
QxoKsmvLP+i3k53eOu0Vq9RX59H7Fq0FJtq2HgX68bvZkIrkwe0sM9eldOnEtQ6d7BB22o9Zv+IM
j7/xvE5xAZ0ZqvgrsKht17kfTqNOGsUP8/eMuz4ssjNPhH5sNZs1LqG6coqcNQyFmdYCX20mobKR
GYQ1gi5Ta11kNKI61OALAeWAdSODxidbiBn6MbfS/KcWGdeISUdGa7ZPPba2hVNfLOqa3iCoddaT
MdAXrA1p1B3qvj0OvTBP/3xplfe+OGI4AAtO7kqwC+AFku5nI03vJq1xwxrWSvVol2Wt5VNlnXoP
w2iWpOrJ8mI/n2og/1kck0NbzDsbULMP/M70s/WanjMY82Vck9uWkNSWRfKhDR0q9oy8vtRK5VEA
3jnEHhtVtjzBuBjmPe+B8kh2R4zCEYZlptwPjPV4GikZOjFYNETak1yq7pha3qkohmWTdV4VCC8n
98PoxGpneUdNkPxBsMQtXMBe64362DCrfxAuL/yln05c1dNu0sUUYO1mjo3jG7p3cSVBJ7mqtPQn
DMIX7gCAonk7bakX0ktiP0nDTq9G5/wxugnkfq4IMoiMgrwPZ7lamXpWS8+svUIXhp+DgOnkhh6T
CbSjXYjeEYs1Ps95F6ieJVizNkSGgtxt1717JWo7gHHRPi2VgZLZUN/couZZGgYOoBQZ2sj4O6sm
xuel+cMqEv2pYe6QSzfAdiTPrZbr2yEjfcRxSBuOk6x/cSze+mFz94gy8O2MaYPJqbv+8wUNFYTl
FO4QXiw/N/TxXgL7gEfVX0cj007Y0XaRYrYQEaaClnWy/dGlXa/c6aPOHO0QmzBeKqvllZnsXMTf
V/gnp0RjQBWGLU0NhiuxjnY7K/GCObJunip0jhqPCRYxa4fppjtNGlNbHuygYD986BmScFb6V6ex
wcvNAX2tuMM7Ga5N1Xzrrbm356Z7KTo176RFfCz4kEeCiZiHjel+lQh9T0tifCCOgM1vEFw4Du9k
OyZ+3gim5FpqnUFVhX76D58FHsq+jXN50HoWiiYn82wJF4lgbH3N3nLUlPHTZOuD2j75leHCpNVm
iKFxFFEzgZ5Z9hEiy8zFklZCAtoMrvtpFs6T7CE7Mz/66BJgfwCSPMu9J8WAlxP0gay4fP6BgNDt
nJuh/aLhdZ38ybVigrIPFdvyzSrr3VCGIyfGkG7LziTsJ78Ppvk2twJte6avHHnDC/BLsR9FvwVo
6DF7xN1UEy+QEhphpNjrDfGzk01pAIye764fXeqxCFtUtqZGCPKvR89hqdNnp7pnFJmCJaYllDo2
Lw/n3vxXy4ThG7ENi5o1JZkrzr7gTvZLTK+ySn4zCk4769Ua1JuHzHbrxN1vtwxfLMa5hEqLjyq3
8WhWMHbBcwad+FJdN51MesnN0Olv3rq5nVrNl639e4LC64EacpX+UU/jt2Fn57BrYxSKmF+mb+n8
cGez3Q8OzkUgMjUOb22IGp97W0N9C7GQre1njaCfnRjQ7KpE+M6ec3Lo5GuNxXcpzvlEhvpouxCA
6ByYxx46u7vMabIFzU+QyYygxEVmykfKex46Ay+b0NlibZh8111ekfW1WxHpV8bWE5NAvD68WPNr
luo/KkMjapxI2ToGZlJ02iZJHwQvAnsC4LWRZYnkqFZ89v07a47Er0v9eXEICyFqZ0M7dRK2epfF
uARo4TGFgmP2dSyKYrZdxqX9cTHaR2KC9NIIg0D7ETOUe2Xf9ZJ17pNVM5VHsAgra34xIkhZScfw
M03ET9G6r6MOYN57hj2JNAngSsybc0EZeIupdzW0GVHxiaurBKaFq7UFnLEhPYkZuRHV6+2y1zWq
vKVeoJ8PHcQlba0c8bTudK+4FT23lo4k2SgpvWYrfAVwn6d958/keSFQtIKoFcTdGIhlYm/fDfZ3
WDo9QV/2ChUzXvvMxdgw4yARQkVBZ7F9p+eE4FGg7mpSX+NPxm7XxuGSIRCPnAn3nHQfmKP4rIRZ
ExPk7OeaMySs+bX0jLfUMLBcRuzyjdX7N5rNvCdf5rsvmFJHnKSNh4fWN0zzxMOGBXXNoec34Pf0
rK9EP8dr11w32TXLFubQLKBV5+yIlNkxvPnQARJt7IjBPoD4jUXWBPGNxG9HIzhJ627F9E5xSuJB
zHIJBTe0laifMRVOMYFUofpwUYuhd8WAY01/VavtmbyU/Nsualzg7VKPxh1hQkAMnF9aIW5tjFTK
zPR73zvXzN5nA1YAKFD18m7rmXPh0GjzryyFWG07bbVt7OzbMjB5qKYPMq25L/kCv8EpbotHN+C8
hzUysUjxJ4uj9iOZWf+IGUUPOIqdbpeBB4B3LuxbiVoLx8ykkciVnW0ntneWYsjZexXyi3zaKQzE
G3147XDLuc/EinJS5KmfiVKWJRVgxJtjco6IMUisLl5mscx+mC9HCG39yvaQe6rrUw4CisIf6MxC
ZYKqqj63CxxOPev2yBRg6bkKsXJI6DPqm3hprb0guCcdBHSz8dZVI+tlg+NLOlq7mwYD/tU4oogy
eF8SzXaqa6Q9ND843hsHURXg9aNVPyH5ZsVm4TJiFQjerowuORIh31joRoYm189pbIodTKp425f4
dpMKUR+CAes9RuY3YhpChPmCngtSUG4doom1WpzaXkDOkIWP7q2G1sFOp5PXlh3pJKK13FpWvZEA
u1f/1e2OAxx5PWvS9YvexsS5rP/JHHbaGNFpd6V9D7uBPKUZ5Lyi+hI1wjivG9urNMfnnp/xYJh9
ckxy82ViDvOwktR62C0rKPZNhFbF14z1VpDrvNvbigACLOH+gKXueRoRJTVLQXJNRdk1OHYCgzc6
eonzbRAJtkF9cdX5CLfjWNGSYViG7aWE8USfBtYOzLwWQnGpl6cEIpPbNOkae0VAT+/A9gdcvGCy
SrlLdwYO5C0ave24KAwEhnlxYcIvdEdbBA/NJQ9ZUheF+zBDkn5xltgXOwDhA7cOBI2I5sAdGbsj
yEYlXhrGoZwbNP722VZcZa37lVH8nVoHzl9JPnmxJTrwHsLjnWRYv2NvQNPRR/i6+l+FKK+uHrFF
wI43Q0U6sBbKbnZsFlxFnPY6wSnm9IV4LCQvrL74Q0Psw9GjznRLUnMGZ01kSSpe3lV5ZmQCQ7Cq
h1uYkScMgybbJEkNka9NAXMt5ok4K+9m6v16TkkebhCKxMuEUgADRmZEOn5sE4O4p695K9LdTRYQ
I7wHpm+JkkkgIsg5wpnWTtoI7d4efVsaywGqYVDqaXaUvOsq28Ug4NTJxfOYjPFEh3jT+i/HaA4t
asG76DEHZYu4NjhmsbiKYJANg2p7TthxIFkqBdAzx6M2TrW9lrX9oVw5cZyy5hQNvJMmdckiRi/2
8DDZoNzB3OnblskBNPjZONBkmehay2gbE39w8Rb3GeSluimmI7vFdS8kGi0/EuZApqm3gaGTzQKu
n6EelK6TTnmXvMNF9m4OzzA3vZMTWWCwzEMUpCwZPwZTfBKtJ/Ys+17itJtv0LvYVYf0DZ1ZeBun
HNmew7UUM2zwWhTYDz15y0h83Q4R2WuqrHlMpXlqJvWyoK8ZJTDMwmp5osx0IeY12Q8JeJ7ZMRJu
Y+wEssKD4ckYdVD4BJpEvuBJepc5KATDKa9ELrevla7zyLoQseaeWwOFo98LOAoNTNFbDPiDGhPK
Yk91ea6nhmgixztMpvdLt3XzR+Etd29Imu8EHmCYYvcFfL81ptS6dmhRQJqOKcRwBY0qKj9n3mSk
l1ceU/HFLj5YOH9kZlbtsXLt43KudlUf8jKe2PZQ//x1G+aUMAgfHRYQBH39o4UNzmh/1APkF9Aj
SlYrVlOfikq4O3OKs6MuenosNySZr5Qk/7Caz6bijeLGPqJQ72FvhTkTY01/bqJrwfDJ7TXiiUAG
YGFlQJjM8cVK5zkwxQmk62oQm09ZSe4My+75YNFi5W30gF+C8sqEv6URGlMR1VNSH47YimotGBzx
iGZceLAqul05DdfKG95GK7W2o7EbqozLLU/+cvnom6HNv2IHI7hxhEmR8iND7GtRkeKC3Uo1T/si
/2pS+1fTknbixQc56m+mIHMOW/pBWalzlVpxRnRWfvqtFaXvPLrAL75yu89+yrHeT4rfYjZG48VO
XcsnctFESqob0P9U+NB09nYwK9WhFMI6dDy+QF9iKhDc31QQr5FtENgz9vmlCQv7ki5lRYuVt0Ga
RvC0prl6zvIPkbxpjDxhh2jPht58R03oYqg1cZCSjjUucvAnxyJ4rWtXtDmZeThKmH0UQCfbOTbx
6/LWMtZDGHfUiSmTQpqoUl36HqCkXbXWbkJktjURAWUAzm82mnlyLOdTEy0BduVx2xH9eUSSlHR1
dALwOT6VtnroWRaf2Yhp/4e989iRXEmz9LvMngWjMApgZuNahHsID70hMiMiSaMWRvn0/TEb3V2F
Wc2iFw1MLS7q1q3Mm+FOmv3inO+k3X2EB+QJtkiK1jaPGOb6KP4Ue4nZuS4br+vf/+ZDMmPcXWIu
Y6tiAog5sxj7RGyp9vbE2EM3Fw9pcT77X/WU9De/sm9QDG9gM+I7xlMf7VwDMQt9YkybWu9DI7uL
hvCqW/xLeU5qR+X19ygoaXXHonvQ1u+40v5ziFEQzSGgtJilyarFNntfZJa3jUe6X+ymu8oDy8nK
qHpgQkOXgKJi0zgpVacX6vs8Nl7YsctNnOXNYZgirAgYvwKVLvq8EWCWs4FkPJ5C8ormQhuXzBC3
tnObXWhN1z6PGqSiobGN8DuyuFLFxbG898ycxdGQ1A5YZvfa4OWaCv+XWtQ3QVO/ReWkz17X/AnH
qd5jGM+uNp4b3sCw3GSp5Z2S5S/gZwjgjqzbXMh6ySxs8LwSXwbEjsVPtTMHy9hxHm0HrI1BnTcP
ZhyOJ0eGr0lQ6oWJS4M7zXCGkckRTPRiM4ZZ5RN9ir/UdFmIMwm6ID0AcM+dqQih6QZ/a7nNF7FC
h0EUBkPk+NM1cK22EftCynS/9izIuf57OzliNVL8e/zWaZWyAqoQniNiUogpWarQ2Vpxes5zRgOd
SwsUBlD3A1OxP5hvmnpm3TekK8xL6G/oH8dYYBNEtFXBa2eWCPRt5tAjBRTUDM54wZ9e9ZjSZAsY
4UASDdmVefTUJ+v4lzmySGMTnDnGNU/LBKppPGOum9F1oRASht0cONcPxMS9o3ifj4Pej4lUb63N
LDWNzHzNmEesJkgN7xw5mIVnvgN3Ng9me6PRSp/9sYX65CON0o08IttFCdPCYhWheEhwUuBU1KTn
lWjKs7h/oFe/sZBJnhx/PHMAtMcwdTxGakK8z1VNjrEPVLIfzD+lKApSAax3A9HBX7Sx2kSJiCHa
iXSHaRaz4VhvS9/6MiLaeZuUsmfqV7VTUD1tZFgbdBWc+x5tpEwnEHwhqnyTlF3iUemk7fEjKsoH
USKKlcJTW5z03klZTLAHxuklOyJH9SUm+fKpjDH/hnxUuzlHdpgYPng9nxO77pEFulbuH2XPni/u
bLxxqjtw0/LaVua6mmzzgf020YYjzKOCeIY7VfOkRgnOs5SSv1wFZ2Jq53XlfWXEN+9ajv0LYwWe
GUo9XI+LQCh3Xqc6vM5gAE4MFDj8LeabJk4Ep9cWWn0LrE03PZRV6xFoCaQcZVRRpXfAZJKbruBK
Zrl74ib8AjR9zGHS7nTl72oDp6Cv37tcEzDa+tSt2XS0htrbTDXITcwiE0zTmYVg628CY/xASMeR
AKsaWU6FDb16awMD2UC3D4Txac36s6/qlmINF0sUefla2d8Ybv1TwD4+W/MDs+NeVCypNT12MdYB
lbzGeX6te5h7LFHZ8xFBjQyRZ540KOA4zSNQ3HSbuW6xQT31yMk0HFObvZD+1VDlrSwjJOkjjwiP
Q7wtO8SMY4S8dqBuWKeqZxgrkiePwbol9LOcB2IMItA6PJf6eUjGdisdq96ZxXlwgm6f1MantFmM
2KnXnAROi6BDUdW6NB6kWnCtVGTY9elh8cKXfbKrC9zuDN23Uz3aG6iiPZMFurXGqllUAtClJaZ3
S7PPVLq8vjgZbbJBNhmEBJR3+WQgKGjWodDHhtraKk4sNl8l/sh67NFUEym1SqggUmJIfJuYYvHc
hBkCi/4bc+IpzRP0uZHA1+PbF0aI/OtCg/QGfR5DcZ822BEIABGHFuzceray56FjwcfePt/Ocz2u
rcp375ui2sUsrbYCQScjMqTpyzbuUIcL8aNCMK/IzFw35qDYjtr98Txl6t3w5B7Xo4AEgyRbnFIa
aiwv0W4cbY0sk+FxEO3SEEihbQVbrxviFyww9aQeRq8nnRYPWFaSQ9UjlTdsNnqTh01dn0rE00cP
WpLRS/uu9dt6A2Zj2tA9Q4DAI6Ycv3qqnZa5XBRHv60WD13iOHt40qBnU5j/2JqctVzEs5bTdPcB
equcKn7sivGY9sOpzer4CpJ1YN+Alsm3zeg6RmyCp9o8x4PHj2Uj09P07L410VqM4tkGUXTk2ssP
0KAUrLBhBcDC2DZufED6CXNSLCgF2znmQYSOyio3gErCD1+bqzjf1PYoEcEY5bMNX3mGf7f2ghT0
CSsknNtNeykCFi7pZP5GYkSp2fbGtrP7DxAWRKgD6jrh5v0M26DdaGIqVxlyV8wo4IZPRT1u8/5Z
0EKeS4Ycx9LNf0Vdzvy5Gj7QPzFRr8pmUyMJJgxGfiiUW3dBnTSEHBJTbUXR49+/8P3zx0rld8B/
1q0DZpfz6FgljYuZ/C7Hibcds8gAY1PNBz1T7qH02tI0TG9AxGCp692Yl+OrlPIUUJWdlwhefxbO
Cfb5rbLQgsSjeR+yQkwRtl7RxFsrDIz2JbAYkPsz+FtkUqjKBgAWBKvcG4wgdtzNh0n3y5iBQIU5
VnJDUkCEslOWVBGWv5Vbb+FgOw5cIr5Up0YCaTJ8RSc5ky2/H9voOeiEs2Epa9ws2TWk9/XNfsDd
8OCNPJhk16D8l1Z5kG2KpW1Z1VtzvQVlDKM2Tpb0kgElh1kTfSKmlQpK727MDPdu1Ezu0hlzujHo
7s6dcQL1owp2wXCKMe15/qDvSWj/7ifLvUDDIoA9yIqNEYO7ZcnFAN+wYOimH3ndtI8tfbdrz/mD
lbGdyXvdbal+7qc3O3aPeM68X6ZkS+VU1oGMaX10Abc95cUlk2K8T0d/S8xoeMxSHMu9lUd3Resx
hpWLm8PIPM4QpgNBuAjuhrjb9pMcz2ZB9WAh1mTFPF/1bMyn0VY3vyuqvWsG+U64JHGPqgpWvdO2
B8AAE9JEe98oRaSO0keQdOZyApvKfLbC0tvDNlBMw2INLzb+Yc/z4BeRe8xMcP5NNf/m5OSRx/TN
R8VItbe5jBuGUJZxBCqHoi5IrDsERT2WtOeZpppvo93IRVnWVnyMMCxR6HiNuPNFYLJrlEcT59nD
37+grftw0zTkyIvHTYOthEkyf6vk4B5qI2WOnswnjN7xvRrae+RB05menRFV8GXNFVIIu6X6ElN+
ThzUQiVs5SlzHseKJfNs6mPW+195p40TM9dX7eEppUG7d2yiSWenH1ElwS9USfA5hNr6lXW/Y6fe
ml2YvWncb6j5eX0sMyjfR+Q1sWNPn2aGdVEUAK9lzDLYoa5t++wubV1E4QGWTBbdsmDobsaULLGb
j9fMr53T4kqamyS7GpFdblVO+ysAGt2hSdilDl+1sUQOJo2zr3wqIk+qy0TVvIZccgiFyayue5Cd
TdXi83R7H7lFiMgUdZd4FN9xN6MVLRQ9QXHUDlSVgpIR/5nHgvk8uuq+aFFd+Ez2IJfZRCPHem8o
RlqOZyzWQr3HiZavx/SPjs29VUzphpqp3VYLYx41u01TDT4q2bJ3/+XUXrGe4UFWU783hud4iB7C
AQ2Tu3ho+om7qUqihw6Mx/1gRPFllCFCQp3Q60UEY3VgF6SMq/tEHKThfjbCMbAkWsvnGu87v/r8
O6VB6NVf4rR+QGUwHYYBEVjDmQQDRd311ZshWmSqgX9MSqk/QmpKYgHyDW9BsR36GotbjCMhTe4m
F3SyGxofRM2A/8Bqjv3Z57aGJ4HOr8UNA5hrZzPOvzDqfrbDJjqxkqP0zSCrIzXwrw5sBkZYBLZo
tltOsitnQgYRcTITZVvfhI3YAOL0d2XkFJeobJE3WcQB5Bi8ddOMD2rg7EFdNtH5ZgREu9kSwxAf
zTFe7JEAsLywyI5VzUqqTkW0zarh0vp1uHYNVK+o0B6qCsRD7elblUM5J6L2fQbEtKojSbq6AtnM
ShkoN4O5Av9L2L56qfpudIpqM3ZOhB0wTRz5/7Kwlchb3LuUpINtqha0s2c/MRhot0lQ/YI+9ae3
h/euORqmf5tGfCLKnm6RjXiHbu1Lot2FnYnFp0irJT6VsjnoL0M7H7MMDjaa6+heG47N1o+XefAn
pCHzrbxHtT/sAwhCizqDmyCiDOts8RFV/IgVZDFGKeOqD2P43s5Y87mY/JHRhCp3gI1lGfioguQG
Aa7S0t/oPpDbLBkRJi0OQEBfYt207eOQ7PpufFJB8zvr3J88Gd4iDx1CrNDTa7GpyDBc0Z97fn6v
gDqeJt8y1wUBn50yr8rhQ5/N+buNo31SZX/CpBkROJVvAp1baSRX0fZ3gfBMTh/11JPdsK2HYtgD
fbqLfcULU9rBCpwnDooaMwqFpYNtar98BqLnx4Jti5rYJW7cW4JGEkIHtln8BwZIt/HZiTRDP5yj
It1nBjLPIAuvw6xcyCfUSUOZ+IRvGB4uk5WI+OUeyvtNmQ8wSgpdHo2p3iZWvfVUZ0BZZ1lXjt73
kJKLlFXzyZgzUplV6m7bxiV8OXkJnKFggs1WyDey4qTN/NglNqNsh4g726MpbbwoP6bWINmh1+/N
uK4EiTQ6qaPtGCZkB5jgX5lFhGLp6ZK42nBGtr5j7Tzh/arGW2KdxwC7lD3FPQ0AOQJRCiYdR/w6
J+YhTqvu0pp/nAKPLWojQX5NAys1icg3ir5dpw1Ja5FfugQ8HPnYQN2c76h3GMQHqO6GeLrBP5Y8
bvYN9DACZW5Bq+zEhk6ClBzlclQGJVzS57zJXqXiKbOWt6Bz1fdApMbKtBASMyoZeX+YMjKN0gwZ
OB/jIfl2JvWMjBb7y4jdthvh7qf1PRu537nkD9uSx0rqO5ufjrCL1rmhCM6PYZ3SMRKzjdfqCbKe
OKTtB9MPe03LxRqiBcyDJKHaKKLT6QYFrPqC9EWotakhDnYETdnGSoEc13wDkIEDeqahioqWNCJ+
GfZczL2waldWxAQGEP19LIZrxYph41EdEXHCeNliqR3Qiaz5bkd0lc12FORtg1glTHfC77sOwmV+
049sr+Cve2r2ViwA910c8V2mqPlYrdwxGNxWgZxWtSLWR3JxrBlvsaCCEe+8+EnyNdYFL1lRn/yB
mpd38j409JcRFs/e8vWVYwMGuGvvtfsnxPqxrUc/3/roHGOShtZEaZDaEvL7xyRHzSEnmZMmu8qW
l5kwISy56Z4se7Hx6sdobKtnZ3Avc5as5yD3PpPg2HvhB6BCcVfXDJ9RBwT7oYmJSXC9s8l0LLdr
77HMT31eJhRt2ALzNLnPqgi7mi03woT2M5lZtaUxwpxS7UKbx0MKRxxQyq2Fx/4WNwSRRigqjQQa
7ExR5KHaMoMlKkvuwc9EW+lpBImQJwpoTmts96A1QgcsV6S+maSxxPnTuRb96VjvdOcjCancpwJ3
wdpjILJytLdrUaJsCWQayQ7Ot1PE3ov3pNhh31nVlL0rdg5IYMg9Tzu3XY1DhTTdUu/Id+N1OdPn
i8h9hOu96fld1ulYLcMJtYJcwA+tEhSrFXOComE3pnjDuwBRWNiSnlCxLZlaXxxMl0+a2pr2R7d3
iR0f4skjo5AX2565ZxkZrjtLkLZDs7IWFgluoQsmz4sRcxSkgOY4UXej32rqBuO1qznrWTume5DP
5o6LsD65xZNiT7RTTYK+SyREWIeLSARrTzEl46o2g3Y7pspB5Og+9UFxQN7DGN/j5rMDlGHEqePw
/I6lsYQ/RA/DGH/xUYhNygG4xgcuCI6ucC+GTFArF+XH8tI0effbLCEGzWvQ3RAMkmmR7Ycz47yY
QAOuyLk2OfbgpUDDTvfz0I2Ium2oEExdtdls44C4o9h9FDy8CLYDkr86JOcuCSbFWDcbXyeS3fc2
zutP7Xb2A+XqbiqlpBKW6K7wFVduhaoba/reL9s9qU/P+ELYUI/qLuutD5hieI4oSuG9jRsft9fU
l0f0JLfBZUfcJbwwUwjEmwARyh3bP6XCee0S/WlUzQ6vTs+jU//y4/AFjIx9tE37VyeDB7C5RCUs
r/vfx3l5ruuUVbgjm37XwdqKnWhasdtut2WzJ6o0WZpbxp0Y1dZYfd8oQT9ipb4akXzPxICuc/ye
m+RlDrrLMsmkmCJUyOtSFvczd6iEYw49Y66JdC2Ao+fMmqivMypJPnXPX+MpiNZjPbyPpo+kKw7f
w2Eg8TuPJOpFcaMfJSvYLDZIeaNt0PHl69E4MZv6AK5HsGrM5i4YRx+N0VzsChQHQa8/ynAkKBzH
RV2FP1bYYbgAWQ85gT9yzf5t1dX1nsck2KCHqCbCOhKs9t4cUl4MWJLgQkAPcKh6O+AIkUUFJRWP
ta7R8Gdpzqoc7yGcH2x3k98/DNhza+4hPaIqhp3N88YvGcHkrUUtnv/WBGxpM/pRWtcm4Fqhp6Zo
k/xWmeT98zSeXFQXpm+KdcT4Jsp4D1PDeIJ8xwGABFwX7rhneF+CBUQ3Oruh3PrC5VrI+LQiFnNA
T7EebPufuBnFvu0cEsXQ7/69lYkmJ++wgYwxIeUgDnCP4TQhiMN+Nvzygh6I0nKJ26LyrVjq/L0d
I+J6VsKl2GfIDdDXaj5bP+Z75XgAOnoGxEEmcIKXCoGOUvm3CklgiSkVe8VhRMbJJ0SEvYnuIuhs
TH6sQv5+GAQ4ftOU/r2XjYTQG4PAMsAw28i3WGxTopU+BAy2hcfUVGQDLjLkcW7WhhzfLWO4iM70
nxLCajrZG5eUTKBubrH3LrWuwfER1xMyKs6lJhHv7sgl38UWuwc69OowuvhjQjcydn87cqvX4R1J
Sfd//w4pETwACl0fTIvrju0O1in5w1tPZ2JnW03NG67X3VSfwrpL14bJvzOUw/PkAUz+W+dNqbUP
5FyR6atRZQJ09WS58+uKLyWkjjWr7imdi4ehjL5RXQNbIb+xi5mowATi0mEljS0elJ9Z0QkL56ox
wZHtZ56WCjOZ5ve5ESwTIEwPFJEbGTHtUMWx9nF9K5tXoi2jctfJY8LNzAZiiSp2Axr/uGXWyccD
8xtrGmgTxkopd0iJkFB4xn1aZt+GyeGU9cs01GTZbOAew86JC8irPbSXnHHrvyVeKsRRExa5shF7
b1zQhZGdsgRs0OvZRX7yC9FScJApDZWpx+EAI2BTlAQz1f6eMAYZ9d0q5PtMK/wmuO23vcObqp1H
PxiB+SAWpV81Nq2ge9B0BEUTtSAr9B5ByLcja28dvLjR/B6RQbDKQw6qKQqesLsSmmivuq4kUgpF
3mhRZ3f2UvaH7FUt4slq7zUB2ZT6TAsCfIq+cbNr6nZDUrrImM9Gpv7ZxCapB2pcmE/xGp02Y0T7
ibfjqkG6bC3MSNzMx6limI/ibtMCjkBuhdifonAnStIVDTjYqzbwnmqZOUvzO3IwJsGDLJm4uNkx
T9PPyCSPSI/vZUUtHw1gfEqopJGh1mlP6OlyOvqSB0E3D+mwICSZwG8a+6Mx/JiN1qqfCG7Hr05H
CMN+ycRuPN4C0kWxn1D3WhwMTDrOOSwkll4UBG20XV4JSd24CtLxpU3QlTtEcOb6Di8bzwl0V1wA
fG49mZ5rpYZFTshMoukP5DZ+tSmV9TzoBzEs46SYhzar1PffG7Y2+BTYvEOVkEtdPdZwUvr5y6uc
9cgZiqiQ8hCLnKOcW5D31OkVHy86Qtq9gkMR7tY3gxoQAljhq57rslgis/oSQczkcJ35PA3rseSk
6dscAb23NVhqrbl3+fwERRi6vZ2rehxtuc8dsXSaTQpQIDAKtN0mWWmxh9bClgWXJfSnVF3LmhTA
Qed/cuasCD4rVJxFyIUW4ATxAdCt2GHkzvReBd45dJxrbVGeN56XrzSbo7nhFUv5x/1MNpLtq2cl
C0wK3TsYiruwYws96OmnCLJrQyYHE2+Wh3k0nhKeNvoGcleW4gpUS7t18nxnxIBoEFsBjmOMvC0h
JTlOiVTQZTtALhmDeRx1Uz+/jKrPLsq7pHn+S2rBxLxglYkyb3wO5FX1Uuxg4OeEYcW/vICnUZng
zGoMVAeZplseoq9iJgqxSQn+LvCZFRNvUzDIc6ez2+zwWPWg7pGIJkRYLS1rSivJHMZHnz2k13qc
X/IF9znXXM5VOOEqhjmx5q4AVAJPOcQ6Zqd9gQwXW93YiXaD9MO6x4rNrUlHzMv6lsuS4e7QkK7l
yB6Udi+uUR0PDGtffXJ6Ng1bLuyQtNOiis+8Vf9ef8ASpVBNEDdmfxr7zOmXIr1F/g/YXvLD2lVG
IWEdfRr32G3m41jhAjLnEkViGxubTDT8rfDa/aT4EobQf0VjQIxmPd0kIZedO3m7eYbQX3vPYqC7
zf2Cz7DVcIwIcVS1/aeG/w+JgrNJWb8B9PFyYeNjenZUihg2AMXPGFCCp5ACy+Hl+XtJMTjgK+2m
gqGrx6KYsZSDDIAUDt8bvlrfI/a2FNT6wvtB6HXhdSbXB7NpagNCH5QRMMJuNsj7qCIcWibVRqxp
yqbcYwl+qZRhco5Y1ral6Vorzx+Pqml55qoK3afpmLfUYSeBQPQBj1hJD1qzdOVeamC47w0j786d
PR1FGzT3kclJhkqL7MhGXbxw4rS3uPQ9zyGpYMAPIBIT2tzANZ9p6nKD532nG0Y9g2xYiScYK8fR
g79m+eaWdW96XcjJYSn2/y3UzQsVatmWf/T/XpK1vspqahRGqr/kyP/6u/9BbE5T8IwSpP330+JH
Anf5f2WGP8P66v4Vzflfv+zf6ZyB9Q/btlwTe5kNodP2SAb/z9QrU4rAclwgoEvuFVFb/0HndP4h
pevKwOWX+HA4+Uf/EXtl/SMgQ8vxpc3WFoHA/1PsFZrAf4k48Chmbdex+Q1dF8RMIOCAVv8UcRCl
HQ5ex+wOvPA3WCHvPVEUSWJ/KsE9CLTyeRIL5Nm9cHUBSiNOtehZiiJ2BggXw8Os4tNwNj0cz4nv
vycTNzfUyctADOoKaFqDjA9MB84Qhm7inNY2Wn74sMMSg2eb3xEip6J+TGP7WY9utzETk2iY4Vf0
FFjLkh6d6LlsMT81P6x3lmk1uRxBuTUYjII3us+sce+haFpuXUD886kV+U5Zo9i2PvjQjl36GP7i
iPmoJIneiNS2s5weE+9FIEdZi8l7nSZ5DtpyZxvFU+sOyNIRCvZYE7n6ql1pfYrI/t2M4XZOjW8n
sq921lg4xSXpxq73Fgy6XUn4PpuY06iT3+DDx0OaM4af51Wo0V2LkqvOJRPrXEY9cqjsYMwMgGTY
nBtiCvdMbGtavdyNHiLzc5idekM6GBv+Hr5LMmK8Cs2rzrR7cnyW7JjBYzbVB1T/sEBqhBAeqnNF
AXJQdboxRcjAH81xzlCFmY+Bu6F3KO1xyReB6o4JHuXHxiTHfOgOPu77vGcM1fZ40cC0cciA5Cwv
JHUDeiI0YHEN86X2JB2WYfqQQFfj35GRO4UyufbZnuHIbhDPMxSQASErEJLXpCs9BgF2RVdgvXeR
woHOEStrIjnJSkkdMm3mBa6LLRqHNd6FaNkwbALknGBvmCDgW6TOxZoWuMMFve91li+xn4g7FxPQ
RQdqgFzF0GSqdLwLKmwXYO4wR5IOghmT3mc0joo5/9pxyfpdAAJdrQgQbxQhZpX3A/76WE1ttsPo
A389QdfCbqjZ4ITUTARRhrVZlR2zZPrdV6azTya9cD8elDefwiE/N24NGr3N7ludN7uqisFg4f6p
JjNC3Zzi10ZWsC96juWosZ4yzZA3YPyYM2lgjPoWdMk1Nyh5YZ1Xvur28C0yOuE4Wzv1q6WNz3KO
WcaZLT193q9JeuduZAMcDBVuORaWDLmz/Tx6J+y9CJip4VamRn0TZu7JYw9e4vtITD3so8pTVEQA
c0Jvh7wEM7ZrfPlVnK+HCDMR0Zr4ihnDmlTYa7C8xLG6DEFTuG8YtOeY3xzTt+0W2V5L9UIEDzEH
3KuQFdLF1uIXo1gLmFa9tIZ1IJaJdGDHfKHxm6fzm4MDtjcM/ocUNIoq/Ac36M55K+6cOu22OVUy
sZI8aJPBdK3P/sikS7ZJQdRXBqqgDD7NhXmA3mdd5+ri1AQjO8jF4r6nEsz6u973ujvkyQPhFfQ4
aRz+7nMB4MuFONBgtcZyYq1wZCCe1hUx5FitvexZue6zEzT02Zk+epjM4JbRlfTOcWpMb8Vv1W6S
huMuqNQvy82w8M0/so5/VZ7Z7Gq806XFtGXQMbOEIfhTUvHPaWDDwm1BqToygncXJThoqx9vCtGM
ZPNzPYxq03rJPks0OxAxXV2PFWQ+U7+WDdJUVg6nbgAPNILmnyVaWxyhYd9RLWFcUh2GpSyJXynT
e2ZKzVsI3h1FLwcp9cgjnctkCO/c1tPZBrPAr7Y3uIbgzuZ8Vck75/hvglfSncaXR0TH8GPom3T9
p34KnucxeShsIlnh8k42bAYzTA4sdF1olSPyuxLDYCM945iFKFVdtW8iJDDh6Jv7FB/jMXPBg7Yc
w0j0/D2LSvseYg5raLx8L1NMRztV8FuZRyCc1KzLFqseLKunBn4ERstW7yI3YyHgLrAbg89fGCN6
eeO+8Wgk+Wq4gFLmTgHDWqdQj9oAvyCKgXSwRXDoO+2tdKKBJG97Z7cl2kYyRtBp+WS9JdJca58n
NQLu24zpXs1AArM45qIP2n2trnVYqYvNSvyAnfwCtx+LP4/OttHO2rUzAHLkt7Kb+eDaVpDUUojH
UOLhJFlYtWT7OprhS5SwFLNMcJjIJrPdpF2EPglthPaPxTi9asd9yZoU8k8w4q7KnulHx6tlu88p
a1ii64aznGfGKUb0AQlCQ2iFvdRM1HnaZE4ROecqZAzY9YQ740gJEWmgeGuJoInsg+Fgc3GbOoZT
lxnrrgKhqGL81n7bbqq6YQLalycmAT9+HsEGzV2IbfSPJWP/NR9QUNvMvxrWnXikClqTiQkFQUAb
+FqSvrXGoayeafc+dOuSUBlOJ02IDyMI0AjjrsfIx0AUNzMDLGenzPJTqPlxMBkd2oR3rfKYgVUU
JrvAI7jSSkv3BWtRaxxmOb/F6GWvFTLNFarsmEk+szKzTO77jA5OTfNjpKLfQ25+AyiIVoZn+xiT
xGk5EEXA/qRlzJaayAASIyJkhCGEUdAwDWyASBukgyKHedbdPux9/6aEM2xZpeMVBdlHwnCOh7fh
6qiuBrCg3Np3knQPbCAPUze28B17d2Obzq2LOo8LvmIS5mQkkskQfhcRWIK8eDgG9sbL+T+ZZKlb
SZAfPaUfnJnkds/wYdhVwwGNMhkEklkDRQTGZmYrSv5m+NQ+OXF+C32rBJEBXTmfcQCkXv4w8qGc
svGONYHaAxGr6ZXQwVhsTYiSj7+rwovY+MQO08Zx64rxEoNqCquZbPIWEqifGoQ9Y/IzUJKdF6Fr
Vpps1gMWXm49PJGbbu48B9lVhflrj8RyG4fdny5P3nrhEGsBtBVlmUFwTCSHa9BeDcNqz2kyw/zF
98LGmoLQK0kcyujSqScmNqJlvNeaJf/Mxp5oaJhMXpbuKmqUzquPnZzvqVizjWEBwKw764dlbEQd
gqwwDIpjHDBz8UG4TGRR+J4kmSznjAQ0+06V1oCATbhWMXfmzM2h5lDeBMUSvFzGN7sH/TrPggDn
yQ82wMJJaczyVWuQz0I6HwPx1uUREQT+BB91WFi7ifDkjRQ8JkRrBKvRnJ55BnZ9AUZqYD7QTkuO
aFX8FEP4m6W2tc3biakuQVBRvKtb+42YbCyeUbSeR/4Uc8QPrWuqZyfc65ksDiPp7okHRfg014+W
X5CDV7vQcEb3V5rKrQK86s/Ubia7whhi06aq9KaS8qlLZ2BkIZTLTPLMUn5CrNFP2P3gWwnisOiv
Deg3KoI+rJ3pV+J08MCS/sXH98Y+TXGOVd0Lu+A7H+nGymzL5ui0A5yCan6FfS/aTq/qhGIgENSq
Q2GBDofDOZc3RhK7OvvoPSqOok3eggTJdeox4caTyywSqabKMm9fSjQLvQyO2qgRdRg63/NOW8Th
uIaCRcqbT7qIb3wYoBIhyLBOLhISI2Gdb2Ylf+aknFa2iXAPltB33rhfUnVIOJoUOwpQQFao9vNo
Rydt229pnwxESrExsJobyNORXUSOqpq0vvAVRzCSWxJeS1mcLPQmW7tzCMCpfpqVq2mue5f7ChXa
YZ5RUhRcZj63ZsQtZ7XyjTDQnZWP8dlOEqYuAWMSTDPOmRAfxDwte98s8ndQdrcm8UB3CeYmggnw
WdnNnQ7uaqCasOpb/I9jcTKMCqITKB0EQA9Zc9COxm9X+X9km1zyoSM4uOh/MH8fjbC6+RbYSuKO
V3LC6owdhaFECOSMXNX5LGLHWk90+gEbZTqq4Gf0MKwAHzdW0kieIA8i55zXIqBKrLODHmSHU0PP
OxczFZCALYuaYduRskjGFpYzqB0liEkypIJlkgsrLJADgmjeiAlOvQ3+ba0sfayD6jtMnN9isJZx
KlJO3Kahh7zdxkgZ+/6bH3UGJ499MQRD8hLnLmJWipdJHRG1nPJ4/E5ohubwikTeWrcdK4/K6teI
Re8hcworeOmqkwyMQ6PCdmP3kbVCdotpOPJPCH8/0hyVotcTQjrnjByl0d3MinyzOTL2nMKPhjRf
8XtgVGzDn8namgVq47mr4s0IG8WEg1IG7KRaDZncM4qfyLYeWaZezRH+z8R1gB0PCoeVJRe/azlF
Z7wRsiZiFzhAz+lcP8kUNhRcHY3dn3fLuwZm8ZKU2Rc2VyodN0Vpc8W6zJi3KIg8Fshvkvq+G5KD
AIg0uwbgr/xcGsgICuswOPLbRKUCJYdwlkU90Hf+9/8f3hRa6el5qn7+z//69Z0jCGMy2Kgv/c8B
Kab7b5Sd2XLjSJpmX6VtrgdpABzrxYzZkAR3ShS1hm5gUkjCvrljf/o5iK7unryYsmqzqjSryszI
DIoE3f//+84xLLYO+j+d3qzj+KNtGeJ9yL+Ly//rb/6HYcX6y9J1C1uKxwJ1kYP/xwzH0/8iJIIq
xWVGogMZ48/81wzH0E1D933d122XCc9/znAM9y+IHQhbHMvgb3Vd8d8xrJiuYIb0/wheUbh4KF5I
TJqe6SOCYSb0tyGOHqZ9xn/HLUx/vmztnElqV8og4YmdcEh8a5be7GQb1SG+GnKy70dudlvUqdFJ
MyWle4ozDC7TZ9vvHmQ8iMtkxuJqaeN6VrK+64YBnVnr3Q+ZUZ1Hvi/qpYiBKW6plP0wx1KsnWaD
X5JmslGXn7k+e6fEAhyvcvM6Ol4g8FOcs0Gw6LVG0GbUH+xqrzkf4dx7jPXR2slrTBKsQUIbWPj0
wpIin/4z2Sn0A9d7phbmBKJWcuXaWrODs7sOO+QB7swPupgixtHrqHIeXLsPWQuzdESr/ouhAA+5
9w7qbJNbr1aO4RAOS7wpy4szNjA3Jo4KuomcoCIgUooRo3gCYoxAmme0LzEsMJnM40plB5My6wpV
RX+iRxeYELR1H99SXcunPp++YeOSTSF1YMbts6EGQD/5Djl3uKOR8Qwa6FCrXJAH4gph9uOa5xnW
jRTEgqFItxHI+cgJl29IidM2LMwT+kmc0GvEVtzNBU+fMY65Flc/qUApLyWXm/jb5Gob9IJNrh0J
Zzv0vJJ2pz3SHXgK89I7ZWGxzrBVnPUQ6j++bmCAFZnTVeVMAXfijTmraaVLn2l0lW95NJKmqett
y35qFwk3Xdu+9VwBK12hwHSXM3tK54NcLteFaHmAutZCLypNd5U5YtsBNnZz0oeZasgZhRGxpth/
l5LMYZZ96Ey1GBF6JZG3bodobGPwFkrNq1CMwCyuXCV+IJZD4yFtGexFWfLWoROm/snmwY2X7pBP
uwIJluL63KcBOSlYqYXzFifVIefL7DiaODuNML9YI8vvsRmvuirLTUWbeG/oqPLM2D33YdV/8vl4
oqR2sIUunxug3Ru7SKqbu4T0+eo/SvruThGkoqnfFa943Nj12kX6+KGihyYBBpVTMU8h2uhm+mlW
CC1s2L9689FHoUVVNofjkApz14ouO7Wq+CQ9E1OaYhUQhvO4zonI0bnHJZhwLdrigYZSK7Qh8KJo
OOVT8gB/lzd55MYPxEh68m8hvokwmvfFDNJXm5axkTtimixT5h+VAbiNl7o3y5eSy56L6BKSW4D2
rg68vgJgss+ByiWClR5jvAjCsNczNOIuGMmfTg53JIbOPq/QSgIJc8OENhPDaHQJQwDIY1+RgsYj
ThWj5FpMr4GbKKl94x7R0L4zIlJlA5tljuNaoRakMV+EzrB3K76E82Q4WbxBWy/J+Gc4v3LwKLeQ
RYaEFRWQ403APlg6v0G2hDRY/eOk6KtN/PMdFw4JpsG3PkZFmPjdm8dad8XoGVuTObD5tnTYF2HJ
P4E2QBr6j375VjjEe0ScPuHgsGDwAOLiriZPpjlqDKjPigeDWxF1zRoJFUv7qEDEjw50yYnvebeg
ct35BfUP8zhn4j5NBm3dzhD0W83d1T5DN43zXg5Hg105t56xki9zml5K55C4i+Mn5yG4pI809rpx
vwAiOrmHgu8eHbe51yw9Osd5QqfCyiGOhrtchfZl8IdbMYXFFk9J5LvdfTgcBf92u9G3f/sxKc5O
g2aN5uXTlRwC04H6rzXOe+EwY2zUvIm9JZ6Ds/RQ5dGtUjY8lrF7TDl1M7y6q93mCO4M2jTr13WU
/sGmZTX8OloVuURPlVu/sWWTH7ef05YTIctj9pDOyWVLnOdE3QhEEFGJv0RHBiIGkrDy0grICHfH
KqS/0CnWf6AcN3O8I5HDXmEAmTj6LM8TeU37idO603gUXOZj7ee/vc68lWX9Lvv+yxyzS3Op7ex3
F7WMjVVOzCh+08WxmoW4gykMv92XTCvhEtGww7zBhbw+Mc0G2Bblp7Y3+J2nrb6mlc8Ur+PHICy4
d/mycJhm8xBG4YvqySB2KHao3vXF1oefbVE2Qm6HEkeFX70zfw8QMxCUcGPUc/7iavQI1zYcoev2
gKGHNbpjsDYc4OmwQrVJFtHvo+4/EPsfDqORvxCKvwle/J0insJRvlrX2vBp5Q0WoYV2203dgVsV
g5yIkzzAkz+i4hXcgedonpkmcstAP3ATC7neMLoXzW/3eDY5jEMs8Fp/WLUwL7eEF58QrcpjuPRM
tSWL1fjJBmYacxPWv1NJ58q0kjooFynPnNoX3UvJGPe2fahldsoJWJLDGL8yrj4rmmbruq6sFyMu
yY10Y/SL1iqT+Bb0fMsd6yYHp4JoF4+nKp9vxqRF33ZhnLyJwaVJJHWrYypgoiKOHeGhfEC7UbfJ
tI8YKO3AbapDLjR+ywQkdjN1pTV52I3p4JyCvGnfwTVcUPZUccu3kJTUU6vo7PR800Oq4Clp0uLt
DefqNWV+YvdZ0S80+0Ndll5ATQitAKw3xNP+uW4S7mS4GPdIvIGB2rl6UU4BVaJR8bZCiLVnZIaw
SuifMfqgpzH+rn2mHbasnDt71NGB5LG1M7wG8lKl2EF74ZaxRXYi362fSxdxEKLgbs+DSpzciRxn
MrfUXwvWV5p15fLuY/UU36QZtl1M0DDtem2vV+Tuu2kyL5j8dqmobpSiF1Yt/tG2Ow2q/upSPz3y
NbcOk+aKtNfc+lH2WchfExrWR3C9fF9nF0dG96oDu172DPxxm6wB+AI3ykswNCq66REjD17rbdJi
QgmlrV9tO/8l4vKDZBZq7rShjELneytG3wuirH80HV/DMoRk1O/mjcH7aq3psjsS3fuyt4Yxj/tq
+fID5qDhHzDkG+AENoQ9r0lFYsdMo7fEhCs5gUMk1ORt6JX62yYWJoUhd4ZZQeldeYm7alNYW/x0
NEylbbbrwsoINL05E3uUG1PW9KRo4578WP8EudbtLA+oRutHPMqQdyBDHze+6YKWE/gwNK88TkAK
7i3nLJVZBonTsw9L3DNfYNHRiaItgS6K8rBxuPo5a15IrpbuJ8MIMmvdQwWYoSzmbR5xQ/fcF5uW
cSQ/AT7BBZr2BFB/FanzxjEp47GhY3Jh/tC3gWt9J5nB4rFpngTwa0YLDkh1MoOrWch6oWh4V5OA
vaUcImSMRFdc2QmEWlBnfI2qVNpH54ISI4Mu+Hozhz0gZ+Ed44mb7NPqVnemOsIeKpiyjcRwCovK
lJZFT4L/y06GZ8Yt7zOVu2NohTG9f/+XowtsgkYBVnHhuYUq35htEVJCyvjoDpoWAE/t9j7UzrVb
el4AXfiRiYNz5Qv8KHzjrhqgPfVRdEcHVJ2l1Lt7qHF9MKmJiHVv8R3QeGrnwcS9G31eb60nJZnJ
Uru2Vf4ZNZP+5pf5OYx7dRlxIF4aLWkvlTZ/MWn3ya/AmvIJoRfCdcBODhA0sopqCo/GW7RAw9LM
G19CPhFsHEfjaGj5czN0T3nNIrkDl2BW0w2V5V3vGzwfNSLsuGO+PV5vYOCU9dRENyWqkT3PqeTc
ThcBhDS6MXqxDUOJ8rQMM+GVMCnvie+Xhv+MLYe4VRG/m1FNIh+qazvpv8C6QJmNJxa+oHc5fdov
ptc/zhDZoc1LrpwG5Go9vOqJfje09XPoT6ynrSXKm71kbCPYm26KqGxPnlxG91g21nbO90rJMbr3
i/wucqsP3zU2fCl9u2krgw7O1Sp2RrLxyFvmAtwn+j7WABczGX6oKBPNdruXvBjPnmeRheWClNHs
Pial+K1iF1K6ae2Shv6iFTHW6WeCUB59irVjgHqtCYKJKX3TNJVcX3w7iagdp/Gu8fkMo/BBYTEa
fTDXDNlt+i2bOEED73sT8UpIkEqSFYf1BEjBu6NTzOOLBGRsPFPzI4nj9Bc9gby6fGGGJghJF0UJ
3J5NEnGdGET+1qKK/hP8mdqBvzM0g6QpbmKJq6kqfFu2+m7knJMJU54xHnM3e0Ji8cjJL96FAMB6
QqiMzjgYcVLLxuFsO917G+IBZf3MwVMn1sc7QjO18tUBbLjmjpnehih5sJqk3cEsNPbDODIG13kI
pTMe29zKdJ7ym9rzunMy+jQ33PbJHsgerJjNYpRJwELMlltsPR7uR7KvzX1BJmdlQaFflxHI7pEE
+3WC586rY/LEaczhVDgnvSXOzCLKRNDtQrcZmnuKJau0Ynsj+craFSZmyi5y+nuAmdemBjnQWfNw
HdICaZMiTDdSMYrQAjT8iG36hqwkjPqGALa+SXP8rASU8bgih+r3hLgI6Tqv9Twvg7XuzvOdp8b0
qvvcT+/TjE8x78D+XI7WQTSDDVp2GjYWeCyyVgDWu474GCsIoMtjSHJMp8FLch2uoUJI3NvU0opP
YbXdSwd2R6FjNQCaE7Gkp9zbTxJLoeNq74NrvoyKUfrInYLc8QsRvY/arAN/RqTOdvEtDAtvn2G3
VAazNGdM39LIIVrV+gAsZ4illWyBau5az0bOPLZ3IaSBHejPXZvmyVn4gKIjDyifX4LxlRyarWa4
yzLqWtB41L60RmhQWDS2liF7nDcCBAc1zJ6ZDrkAW2+WtzrAOpYmTJDJWNR6fjALqbZezHWHy2EC
x2QanzS7+IVIKN/BWXpLlndmUxYn0zUYmudGdlB6JYNcU+mRhIq1UtJ04DMP87aOyYrqeq19dtjy
0P05L+Ra3U02uN1TKVOGjxg2Cm2cNnkqh2PKFRcte74HWs0NPDTlCXA7K3xGF82cAamIZ7EyhGas
R3rUB18HH5fl8WOb/sLJ3gdYZpYArXvnRezmhIe9kXANiJekHS9aA48atrK8U9kA7qs/pXNdnct2
GC4pmYD1QCdZs8PpXKkuDnS7d9ek41q6RjVxH1u7GHZ4LRwo+85ceo+5HUtcMB39Ijf+SOzIRiXT
w6II/fxVOqAyCo73O3bjeaCmwTmbBvdcpmcfOIgsMt5tehW0FQ/2jLRLcuffhU4DQpoGejBOIjnZ
PG9b3SapMLJNqBGvRXSe7nUBkwi2WHNuTWvmq6BpD6BWLrJNAH4Rxk0K+5fjl7uINwssivYCCtPe
Ec1BG1aRy5TU4o5Ya/OD19sfgy5AJRhIOmzdCxHIQQAA0+1Elv+cxKa+tUK6gnbLnTgdzO61K/lY
agAf3/N+OCT+XB5MC52RrOKvYsETNJHizUkPFJRtwTaO65vBXP8dEGm5lbNy9gWjTD7o7H+Gub5X
cXFf9slE3qSjguEa1kHq3PDjnFFIA7p050xF/wz9bKrBTWSMMLi1yBVNJsUz8b5OePgMtW9t4WfP
fLFGBgVU7VJMqXEeh8k7Sis6k95itIf1fZ+YvJKEKb6pmpPvaVNqrq5zH7Uq3RQFh9JkyAZsNjm8
8oXnZFZDgMyB9aVAlTQ3XDJFRbgrwutxzyziljNfQNBbsMbKWnzmtbtp2eZtSt1CXW+H+P2AcnBc
EO0+oiEZFBP58dgC325UXNKS1nlBcSL2KmEqgMSIlzuFvyAZzURgS/dhlA87y3KedLoejy6faTMN
6q6fHosuZRYxu8kp9h4MPtWPk2LAp/mcJCl4PIxDfgzz2rgTCVMjxX5946TNTepcK2MRWnvlDe+t
ObantgPzwmTQy0+8vbq2MF5YoUXu9EH7XzETHHZt7HI7y9bs8rInglj2nQDBy/qvofyNlcaBU1hG
UXo2yW+eawIAK44hS/uVb+eSQULoNReLOgB45+axs0ZaFnb0MFnLFc58ZOt6SDRTIFeZSF0Lvqqm
ObtzrNDauAY33VFCnMN88K0tv6O6PytDv6UuGZXZUd2pTLr7KRkAg1BPH5OSk1tfYOaSYNxrW29X
tpm5uxTzx9Xzvb07iPiAXsNgmVpPB8h7HJAXjSvSFf7axAXgkwIB1syUgm2zoEuHxyGszG1rzJtS
NeiVXHLrE242BuLkBni9hqh4jNL0AzoX6OJw/DQpt1A4PcluPM12+t7Nh2b0f+P36AKQRN9jr2Jq
R2N60GR7wovk7Tyx1S0OwjJHL5kAQKgmj7VA8jZ32tUqK3L7Ln1REAEjERzozuXwMKV87ZrSBcni
uSbn6+7mZtBxVMj0IrWgNgjIngWPgZ563vIvTxV7EXQ+zqZ6jBbFKUBOEkv6h8EFmrdk9NgiJDe1
2lvPghBD74Ss67Wvvqu7wGGMlWBG2fXToWwl0qPw3mgVE+PW2OdV2e7jmEra/LtWLELtiBIk9NI6
d/R9VLX3WHfOacbusXKjTdzbOyLwbOJ0sL6O+hodjr2QAmGS5rGzMUxjmzgNPNywn/hOkU++MQe2
33/OMLOOxTsasqub1nsatQPBJGmzKGQAm2nmVpfAQlvJs4KLHlMP55eKRhagBs14XZIe7hww1o5H
y9C/Gq9lJAuaMS7rarp6mkINvOCpOys8MYMhOf4V179rXFcHGiN3mfZD3W0N/dRdj3j61sKMXorU
fSUcsEjRgNWJ0obG2H3AUSLBhEViq5r41FlDwZepoQUwB42LBdyM8uBXkubqmtYtmqCayTt33GYB
PCR8pvr4IaO4hcm2XqfcQk5xMVlE8TRFrGqajs3yhxSdlJlzQwZaFRbcUvsYMrhrVdzFjY25sFNi
/9XGfYSYCZNX0sKXSWlRmm7P17Nnfvl9JQLZo9CUPn1KJR7gVfBx5WjWMVoZgEwTOQTPZzFxaaBs
bgwPnVEywUV3bWAYdTqcnLn9nhGNxoP5jOzto6vRk8B8Dyuw34Zl7bknUZ6YpkvsTO+h3dzTbgBU
Fh84At61wnuZjfSxH9ORHJt7GbvhY2ryXTp6b46FimJE99FBMYBdvhzSqNtPQoTbgTdPVgMC55Vu
bHirgOh+20WqAmUM/j5ceOXzRNK1iZmypzw/IoajQ8V9svd4c/DmjQ33s6h7l5ti7mymrgv3PJcO
VuUuooLahA2f/CQaIMqefYq7n6wX4NL8YuZDPo+Bkh1P6QZiUa/4Ba0qevQn98kxs7PX1m8RQm5P
NNZWb9NnBAj0i1jB1ubDHHlPmuCWfmqs4RMiwWsxVG9ypuHR0shaZTxfzECMHjNozNYWT/g75ofK
oICLbEffRGvmUWGga5HcpM6zV7JdakHQBXFtbLyOiGYryvt+0Mrt7BEu9gza8r5eG6vO04Y7XTIR
pBziB1GOpcvOAa+IwfMO0yDPjN7HJ+kT9McFZEZWeFcZ1ZvIbfOVFR2N80j9ruwCj1I+fEU5ETE8
Kh+qLj8IHGQPv1oYqeu0wQmTRoNzJ7t8PTjmh04bgBcOvFxSPnU+zeqOepCKwYMPMR8azyeQZ/BU
PebNSA904LCgdfWX0VZi72e6DAwAwXhdkw5wKFcZgH+EHIR4rmT3qvLifXRRIJQjbEJRfms1xzTC
WzxPAXOxDq8BgzE+248khNZ/flEBYRNMbt/c5ZB0IHuMuLWaxbU2GZtSMMAMM8EtQzPpHlgmHM9k
T1vCPLPw3EmtsE6WvmD7hnG5BSzALb6Z2ScV54hhrEVW7YHJDi8HehQaHeSRNAQMgNJVSPRGb3sS
zs1L4ZdBkXd044mFzUK7qzMDMmUcXSY5ndmKpBcgmgHXNWM3KHYsdgUWHAfrqVH2uXMTZ9XF7vDg
Qw/LyT7sxpDQM1P8F3PQ0gd7WgghWX1Hjy86+Y6m9g0UXbsENJfANdqQeaD/SjZCcgLdG/y8+S2T
tYwdMJehZStOyB015lLtLFYseza1v9sR9FW5bLjygvEqo/u1XyiDx7+7HUW9b1q071Wa8qWg+zfH
oQhY58S9BtU9y6pUR8rR5k5voQJOtU4NSaaPfiW+coHtaeZSTXuxexniLH6hcoy5rTBYSKCm5vyY
eOGuJIaJDoznOsj9Hz+kgciM7qpAanxlePoGIjsGFdZnOjM8WxdMb0VKcQdJUOwri+TGULACDQlQ
8VVb5bA62yPDKRqNaSRx+eJ8m5pHRvnh1ZxtmEgM72tjvK+1OTpqR1UMYgX1EExPGs/B4Mkd7m0b
5TJXx+zB7IelWs0FzfAsPtKu/jNHFeq9imUBoP77zpPZlTXjSyNwbUgf33JfGz/YASeSdkQggTcf
W1ZWO8fmidO3xbk6dxKFj17rz4Tmg0kC3HRD86V24Qcxdq8PNZzHldnU3TFj+R9wVQwyCAxEc8EI
9PVZGw/uBLW7SgGcyQ7yoTFflKJz7jTGFsnpDuVzefHq8lSX1udoThWMgyG/zhnot1BcO8LcjBDF
0ep9ZJvOxHpBWf5G+bYeOGnG/MQA1AViQ1+LuvnxqvG7LCwjIKs4P/a992r4Lub2dL5qxyl22fMg
oSNeQxFsEYafPZczfjst2pSx4EPKU35jt/ZHJLiJjABVRqfkpETwuuno4lei/SGSwzISgeGOqJW9
SRYK3sRNkLEanhafGBR7G1QJ5c0hPLiz2Y6s5nUjlsYlX2u7aCaySY5g3TeC5CgVhJVmcjOumNET
Vv7OnJ7GZvrpZezEHfi9KiLmjXMZ7UA9CPQ5UDGnglx2RHawRFQBQUZuM8Nu9h3tu5A6yBwVywHZ
/GqbnuvpGKFWsWGeDeiZocKzUpK2V25tfuBkbN2Q9Vb/bflj4CdeEswDnhy0OAfNvZQWtAlK5gYo
d7VvxT0VWn+vN5O6zQRRd3nbzadE2875d87n/lGkr3Zk2bTxvSMBzmJnVhV08FDs4Ulhwpoyhbx9
PMxVX8PLSV8lKfmNxiw7sD0n32om7hsC4uNKsJpOtAh7ty+GXaEzsJrMyWZ4IcN9YWAjmEHT9DNQ
RXsZSTq6fmL4wGqsjW80nfuNTU1+03JJpivjEy3ke8dgDNUIipfS0YGBt4TzMZWFq5APrV+X+s7J
5p95yTaEqcllNyLsSaiBih6vlBxaLXD8VaNb1qso7CMnud91TyLK0BhX0dV+jUA1nAfWTYOxNJbj
eHjOvf4S6EUjHpVh+keCDUBpqumUTBanvVaXAJ8b9znN7a+8Vqu0S9iA6I9RxPqpmHXqktm71tYv
5ZxaQdeRW4gahka+QJQNVLoq2fSBeTez0jy1Y/6cqpb6AqNvMgVbD5HXepyMfk1576MCRuGA7LOo
ySOR3vkejZIhL/pLnRO/mprPDqJpFnI/wcpUbtoohBeZ0Xmnn77WqH9DzUiPXiULCqXy0Z5sjg2G
74Ec8t9o1bm02Yvn5b1P+aFINtZAasP7FCWbvLSkvu1E02Oti0+/yAJhdjRH47TfjG37UI2KjDFJ
2V0T5r8BBaUB7tKVmYQvlpcOD1EKx7TiQ2BH/FCU33LSYihY6/d/PmY5x37+pdUhrvVpY7mc5/18
hH2FpyyjDHWhvjvsB4jRh3xiODy+mC4HFFXPePQyZoFUVKKkOVn/fuvhn65c6zbIftpk3QTYr/4p
ZsZsI+Ws1SgwyGjwCW1IoLwdhm4z1WAQx9nntJTkZcDA9BT1oXfJqjd28+YOOMX3VEZuMGotD42J
hU2q72hTOhwmh30zK3zXPQIJ2wVCAMor7DlwaBXC4YwUnakzNo89HiUtPeNtNpF5EFF41CLrQxjU
F8wUBQ/bIEKAfHL3kWPEW63k8Sxo5gcVY/wTTd7soqkRYUGf9q9ubewqSjNxQkGDAw2AuIYrw1QL
4w18/lXBKwuKJJs2baepR0Vml9/2ZwiDnaYIEHxrHPmyEFB0yHqYrX+XLyoif5ES5W75WOGaOfpZ
am1yM2EZ2bvzPSfdO7VojRC2JKeaE72/KI/iRX6E4vhIF6C61EW6UTJtry3xpiZLogNTwzf+dr5Q
WnRKkcPbf+gISnWq21iWGx6l23QwdhjQL0KmblEz4e7ihoqsyXRwN/35A5iebu1RfQumRe/E5o42
Tfs4JaZ3ll5dkXOP2WsPnJLqydkJHgOWYc4PU6g/65mCRbLIpIhHs9LhrkFlRpwUxqneDpNjnPXq
gcHjru0t+F34PnbN3DL2XKRVYw60btFYQcUSiuJ8q9DGgC3kjM1TvmlBRWfUYHFhYV6dL3aEHotT
CL29RZkV6uLbc/v0MvE5cSce7Qbt+rpCbpK3Nm4p9rF0JZNLhY0rWbRc+SLo8lU37hh1jxuQZ0fD
kkZQzpZ+taoO26nOMS4Z0yD3i+S70vyXnknq2YZ+ulGNWe26WUJZzb2jaqP2AHrygaY3xD/Rcra1
m4k8OGvNwRyKvdtTNKr5gseEIe7nnng6GmT+H5BEfeO6h34ZPEF+bbZAslCaueqHNIK5SRiWgBHz
vI1aFGgWB5wgX7Ro1SJIy2DUBAJnWrrI08AfMBMrFOxu2mtiUazRLK+OcwWcAxfbkOKdbLuI8nXf
Jfda0vV7ftivqa6I1C1/SAiaNy3sRU9oa6d1e2ahi4K152sO/1vmu2qfk2LaxgMJgdi8FIssLjxE
kqJQ7CKRo0vB8srm0IPqGBoow48szd45zC6UVTR03pKDSblHgP90+O5BVidZ0zqLvs5aRHYMiLNj
GIEFsLHcqdZ9y4lSRaSfntqEj8lIrCMKo0+ozeiinkmcIAW3UkwTxezuNV/2QSrrB/xb7j0SeOva
LdI9hX1PYuFj7gkAcxHzdVHzjbKnYKmFtC9b9H08Q+oLZb3xXuL2Y5aYnp1F90eTH/HfogB0Fhlg
hBUwXvSAmo8oMFyUgeYiD3QXjWC9CAVrzIK2QDFYLa7BRTo4LvrBpJiuGKiTfdNgNxmyltxAIzVO
+dYE16y7yM5EIjbnN7Q+2VoZaA4bfIeVg/hQdBwxlcEUrZgj5iazwQ4bU2I+oUyMFnmiZqJRzKkR
bnrCyEdvkSxa1SYle4J0QBHKQsPIrZTl1KJmpMl4RLNBGkrw0ysWgSNjx3wLVT+6uhQ1+qTtL7OI
bxqb+UOUUGLItXkPpfsGrrs4Jmp+I66d7ybRpTsTgyST8xL2C1JJc9FLmgyw20U4OS/qSYkzYlPP
eAqQ68q1Uc/TXSnDG1nH9iQnFTSkt7hhgv3CCCqgez8BR/qxH9pwDq9pbF8B4i53HCmfrG74XSb9
YWb05+DMjGzkmTxEIzLg9Y/GobzFrynIOe3jFM8vjXFibdoLP2HuYTGxJVrOOxiD7CG18JV73AXg
inukyLfJFqknrohpaRMdGpaR0yL+dGhq7jtLXoAHxvdQsC7pogkdeNcFtGcSZ7swthQ2UWqQ5olX
GFsUbp+ssRxa9NI7QFLMWzp0bf85+AWzTr4/Z8SqyLx2RCF6vHXQwIDAXUr4yxwOSfBJez7rNKID
nu7MNXMDFWoTGdSYSXL7inip5vNlEFL7NOb5kpajXJncpu+xUycTvHIVJ8fCcN+sSXc3SYUwue7y
H3Op32gh0UzNjK7wa5Kz4y+YNKK38yov5yVbZN2oZ+4gksf7GsRw39OD69ziRaMGl84JrAkDTSyY
t6X/Gs8IZG1MstCXDEqa6dOU4wzMJ8b6Khw5dI4f/iKilRhpc7ZYPTVnE2KWU5NmKPB7gwkT0C56
NLbppO0ysAUJiS0+XpSXAbU1OHCNrnrxpcVd6Ys6A/UQX7yPQm5HLjABT2B3y1s81sW2sHrSoR6w
cEmhfZ0t8t2OMOYi4+34AaONR9BbLape/IWs4KcjFmRa0an/JRatL/mCb30R/UYYf+1F/csanxJk
iA6YCCTcXBdIlJYaP/YMgnS2oWkWo0ePBzde0Fm89PC66XV0Yj56011joBJxBHVbT/LjVByqavob
RQY6yFRkRbZD11R7H4kEwcxFa9w9N4vo2Md4XFXFhp35FvTQjcMZsq0pKS7sMDkZz9xha1h3Ueyd
0zQ0kXYxU9YTe5/nPqMSv+nXebO88AOZNFtxpGQ3kXPRZns4uy6bjrZh00BKuUl7GqpTuzF6dxv1
zk0k730fWqdu4JSfs6LMho4WUGhPHNoNauo9GV1fZuQjfPeaOyL+kFX64WbkaURrv3ap/DCycKu7
EbbKSYaP3Qxnvnarl4jZQemk6FFkj4RP/y2WpKVB3+GXR6cKcCbnmvJNSm6j2VyT/cr9vccdYAO+
YNzHvcdKXLQ4b/kBb4w4P9HMGXfK7m3G7QxSGOKLFfNLK7AkOUncdEzbIweBORubB/qec0D8zNz8
+Z9m6EwPooFnwneQRkqN/YpXVjVXLu8RtUtMrf3LYfRnmuwsbGHeRt0+aR6rZWtqH123ZUgsT0kN
ydyo/duQFQCn5FDAG0ryQOjkYWudEw0DdLupsg/BJQMuttDs/gfRxYqvUe7/8w4o5sPJBsiyr9Iw
DMI6P5t6X+4JymPMgB5cTxyq6+oumillRcwHKVo6R9ug3DG0bFxwwgcuEQUGG3y9FPZzPxMeM7jP
auonqSRpjvpiCnEYKJI9hQzsjgSlediPZf3cRRp5sMY72S0f2alNi3vox/g65jpodM/bI43UDqEg
YuQ5TjC4JKpsT/e2IIvPo0n2dc6r4cko3GxNh9M8TCVMKdaj/GBQtJ9ig16ZxlgFLy+zXyyzyAOZ
re/aAkegTtNp+QOZynIXN/1jYtGYWSnvwpWXIl6+TIsWos1/v6vyr1FEnqqC//xT0Mj/9xf6G51E
/e8/v8g/0B5/+x/Bn5rJQ/ctp9u36vJ/J5n846/8V//kv33/S2UVuBv/jDLyf8qvWH7821V+fH2r
vzdV/vyd/1lScR0g1vbSALEMS3f+o6TiOn+xwLCFs2ALLdex+TP/KKkY/l8GBRTIJMyfwSAs/RVV
dW38v/6HYf7lmPxSvu3bjmXq/n+no2Lw6/y9ocK/muH4xlJ6AUjpLA2W3x839p2Kf9T/dDix9AY0
xa3klqEe+Rx7Ty7B3P/L3JnsVq5kWfZXCjUuBkgaaSQHObl9r6te8gkhd7nYt0Zj9/W1GJkoZCYS
hcpZIYDAm7zn0nVe2rF99l67wU0EhMse/YpbsRXDwNNl9ehwvaQ4gUWGw35gm3eRu/l3H+G9yie8
x/+j1MUd7HC3/Bm+95/QJw4/EGkeGhZRtqQAAvgffyYsDTKhicDGKKGoxPYRdkMZhEdf1/VRhJV4
BHsLYTHrMR2Ppbt3AYaA5vYx98A15os5Ap5NGlm8df5koh1Nyd6oK5e6xd4+Z9Y8IFGk7aUJ0m/U
KPVn7PQEkpWbwqoxOCGNhrZwOjvycNspL/kTm3r4sDV8kkMKvfIsdQaXI7D7jDxzi+UDbdg6EgkZ
v3h1ACwZ4nGAJVUacL5EDvjAW4qqVkHs4/NAeza/Ld7LL3kIFANxNdqVmOx3CL+Ui+ZLNY6ys/CH
yhNnY5aVu+o8Xx1Rblom7zR5aJbCJRn7FCEETnePpAg3ti49MLgoE7o01BWeHuk3QI6EKzBQvcZD
gMZGEcRjbfrdQFTec9+UYwaXwUBKwYz7i2kZdh6iCnXseP2woQKyYi5hOnbLuyZNu62HhgJA3djQ
ICaj/oxc2b24jQk9N4FmgDcsOAcODpa8HNwP05/995iqih2uR3agRetAChHJSxplxvswNP2Oks/2
YOQEK8Nx8OmCAKk0syX+HPqW+xFMzJ0IiYVEyi/+UneuF8S+Be4QdoDh0QjDB5vtvELHcMjpy8Az
iN26Ctp3P2QmoZeOjVeHi9nLymCfuUl9MkWUPFMbWm6jNlErT6tyMxRtcpjYXK8Lw0jvdZZ1Hwnd
3XvCVRXqZQTcdazIo9d6Os6sgDdFE8X3gv0uo+byAFA6vWtMk/ERSP+uSsHIz5mMN9IY82vUdiB6
4fS/z7ZhlyvD6qerIQlSZKw/mCtpGcI1Pt7noRkuqiPoP0Vw/M2OX4kBVj86eYgx27are1URGVNg
ZpgxC1gEjuc9jfgGLp4iTCLshBXUVBNDz6AA2mUjoeol1BwSRHrXwQwHVnmNcWLbWLzMLaAL3+cE
1qmskJ0beZALfKDjkkuvOu4zuLzRujAdbDWVUGBnQFWmtcD5GNn1ePIV16J6zPKTlwXduu0Mf9ul
nd3B6JggKeTFLH6VFgdlZRiSdwcOL7LueBvhpdNmf8D/LxZhPVzVuu2X1sk2WAdT054d0fY3cKfz
vidEgTzZDYfapc9rpO/wYcZoe2gdqpenqo1/4Muxz6Ggc22h6l2Y7M2HGXrHBzpWcJi0wlJB0cEG
0aC+loNDlKJM47OZUXi+LhALtk2fR2fyv8lJkm46dIPWf1qiAE+8IP1j36XGnbkJwKeXIjoxKMVQ
76keWXWoLPpIUVWLdO5pPe2XiXFGPzLw4CBimQCDekp17uCcfCoJGl6N+9SwaBstTNUQ0QBlsceM
H787RJzwSrlBZRPNypHlpAs8mho+gioktnyHAogUfyM2gxq8qk9VwYvT9yUrOf7CV5YTsx6bg9Kg
Uy2ui61UeJTAG7Yzd0guVXfyfYbYTmGO142tXP5Fk6774UPzP1RtK6jB7IyrPVaQI9F12To3Y1Tu
AKu1GJJhJR4a4oTZvqBI60sYXrH3KFX75ApjY1uNo+qjKmMNpqDhntHP5SWky2Q9wc490hU1LEgB
ugbWLSQibO95o1lZhIMzHmU69cQBCtjxfyXADk34EVjDGAVUBNuMNjyUtVF/KZ7KrzAkQ+XzgFOk
UDvw1hKDlgE9jXC7MXtPGJAt6oHr4Br1/UdWBMa585Ki4m2+pMSS3gg02HY/zjdyef4cq6K2piOa
uUtzSogxm9tviHrp5xyyS93pnHq/506p6sgrLnmGiWL+iaJ4SQ9bNNld+iJofqJCIRu6fac/DZAB
f+kawOIwRPRt5qU4toZ0blky2t/C7sG6x2AmMVqBmUn4u/yVzfyoZti1tx4w7J/QHDrnPpd5sFdo
kvfCwXTtcB16noqmOTg6aBGzSKCWlARKJuRwbM0DhH3/iIQAFcop/PeE/9SRjwQikeeo+VVZoYf6
bkvv2KSUx5ux8aulCWGRm0Uin3hvJp/cTVF9TeHDoDdsvVM6UPaxU31Dtok6W7zSNNJhjXAqsaqc
gIbZiB5MiLKV2mIXiR7jwR0+wFGOr+S9vJeqs4pTQFHNDl1/QPyJIbSIiPu56003mI/9l+wNHJ04
E1KIOJ1/cCJ+pgk7NQAz5BmmF4OtMJriJLGwrDw+xZ3fG2Co4Xr2r80cXg2aXgRiWgOcKBta+1aA
UcJkA/Cf3ri4h5HiwR38GUyruLupmvaz1cfnchi8D08AMTLwiK/Z/cGsV7P3x8EU+A0XUm7gcTTb
GW2a+yzVQCDWq95Z6SRrAW1i7+jGc+TQk71r+6wev4p6KM1jm6R98Ea5Csmfii5bmxTAFumMqlpZ
i62tU6pvYIHpLxy8nMxWaj8FFGJuKZqbd3E/umc/CcqLJz39GXlDAqizt7561VQbbPywmbD0L5kA
XGMGCgElZK++WUQHGt0LShVgwiE+0vZnTPl29ip4CT40mGQJgvkVnvYAmyJ0lPY3YN/Hjm9jEKlD
1oO5ycIzjY4XGyCHlvoyit9z5Hy207mjynvsjmZjr7IIuRH0ehy9tPo8NOq74oy0tEdxCPk/yPPw
pOVj6rBnUvFr2VAiWHvY/m1J86yLdZ0c2oRygecqb1+qnDKC5y5MtxVdT5rGNT11B7KqR6/MNh0G
btzQN+2oozn13xiwEf9grrDgGslUYjglcUIXeW3HRx8vuIjHtQbIPrKxLHNjz7yZrWjUiLgjXswG
YxRLG9MAL+oMH3E5/q3tcyvii4D3IeQxnOtPsDiYh0kXUcveTeqRZ55gXVbsu6w7tKYH6WkJlP3U
zl/NiaaGR4c/uOFIX5hJEfsvvHap/7hcXpMArNAzS25wIWxkg5c8ob9v/DSHcaO6e1yQ/1BkN7Cj
Zl8p/ZdZ/kj1B1iep8CJN5DMSQib/U6Umf/uTPjzpYHFaEZrbU3qS8ae5JuLLbGGT9e2KX+KZy8k
h6oDs9ZCglsFnBl7KcAa8WrdOHI8orL8hpxVHkez868SC/ZZhXUJAhuuk0ooFuiDjq+S4wbPQzIk
V1+Ce1PGhQVn9eJMEtKzUO7BboDmCalPTRtaO5VjnPSNLN0ArKaRQhWI/njkQPTXkIyqq2UE0Z44
UMSF2zvDC4AYxtYyImcRZ9dC49HdlHn7RSSn2mg1wf7ka0r/ttXTrRnWx94q9Ix/0C+TtRpNm1Jq
ULog9Yp+z0sluCa2xqncee6tqY1ybWThvR4UcBjjzmkfscKDWCrwNH+Tbk0cxPZq+tsjz3rrMou8
j7SxJS1oY/OUeUEYrdIQmP56Isy+8uqwYchJnRZHZSfzl2xMbHcL791MqaFnZF3wKW5+TGg2BJ3H
n7tG9TR3Xp15bKypWpDAd3nOmnpP0xv/TpfgVml7NLlNbMXGb9yfHFO5YyLXxSrY2qq2+4ukQEju
6jTreDZKPtMMmg2YsRR9Cs/YaB85m4h/UpGtyV+KyNpZQ2S9qzgbzhSFJIfZr0eizqb9R7mpuc0E
a0S2WBnjcWWXx1mb0KprUi1ezt3Kb6cFkbiYD7PWd97BIs0UCowOPWai1QEJJ+zDpcKuCec1nR7b
EUgHd5qeYzUgeUQnB4EOpfna1QXPo9/78YVKMFyqhQc0fvCxG1luVb0Zcp6BFMC/4qLBZXAPqhuu
fg7YYx5w1a7Gzha3NjSDdWoCXbLHKTi5aR4+VgSK7qkw6cp1auCTkcmtlcj0wXWXlY4RiqPpa0zp
AT2En5VDiWQXVCaQwcinHCL0rhPZwbe2xbvjtCO1xOk/rfghaCDuQt2lpbztLOkr7FfI69z9UmjU
AXudo+m4E194oA5OXp7zKn/NwfOQjzOtBzsyQTI3TGfIksbHzAL6lLRcghjB22uaexV0yg6UWMrO
h+ls/p2YILG1mU97bIvmcSLWybMmlgKgwfZXjoywvoeVXjFi1nDE0othDfcehOaTjGhuTeSQnUuf
UhuZhsivFmlyroe9dynoKENGrukHZEYINhCWfXboUM/w0sVuAZjTxxHSWSmRVMPH28+5dabdfuTl
ZRfZXhSVfQwM/xNlnbYNh4zmGAtYLCPcowwIi/2DxemIp7faQqVQG9aRGv6W7cIqDm3rE7CUOoY6
DTdSzu5LaoDU6mdKP7cUjQM9ohBvNXd+h3LcpYcwU8neH6P01TOCiZ5KpZe0udVOhzhqgg/TrZ39
Qv85ujVeXB2N0OFkxfhY5WzbtLLe0Z5DirmKsnrzBtt8FlTOLK5lubPqvj0VpRXu+BinV6vXLmj6
hlcuGWDcTEnb71vOmittFjMLpHr4YwFLPSapiH7Xkx3vSt4EW1ebxaU0IN338L4O9tTTqD0E6sBJ
6x3bOONCa5MOEvnkP00zqRBr8OZ11HXpxkic8DKawXBBHKC1hPIRgoKhGF+8MUk/TUxD3ErTcWsF
3bDtgk6dClCwrNT8DytSVz0Wf0Jdhh8lKdKddrl4k1bs10XeWweWb2oTdURaUn9m5znq4hB0EtSI
bdKECYzh4AHpv4RBbV0BsIqzbGMDNZQsy6ii6A3Rtz20KCUneGJwl+QQXqy0lq+Ba9g3+vs4LMIx
PtbAPX4LO60umfbSeU3dl0T6HtTFVZX3mOeEuHNYQ/vKIEYRWCO3uyoEgU2nFdeYNBrH2yyKZluj
Z79mYERgNSGHc7NhJpFUxUBL8gvwzoExSLhjwtBrh+ATE2JXvc+aK4UvqOOLcRpzne2nsxQEntLJ
1biZmwRTelqd0cDzvyzMhpvnGemvqaeqIKto19hSpIo4T7chNkMiVh+yT+t9msgAkANeCZhuydF3
ua4HSztXS0LtT4+LJycuWoSXNFBkAiRk2JVvUDQd5xomedrbL14/YE+1I3iahb1YNK14izwdgYCW
+nmhJkKZnvTKTFFwswxeycqsK7lxgdh8A3anWNRq4TTp2lh7VszuvxnICxnFcHMHjRgMQEDDB29t
cBcd73PZ/Q2aMMAk4ld0YBbEvEm67ItkSu5jL+vnhieBU7ZWd5EE7kMeeQ0twD0bPlmIdi3o5VxY
Cz6F2k9hosSFFgH3KKpFDjGD8c3phvrmOnVyGlvhPQ9pxZ10RNHGR82BkXjOwtAkIa9p9jNnCcF0
wmnJlbZJHrklKwhlrXox2G2QwCAWRN7aJh+p+qPUbnZ1fA81w6/Vi1U7rARSI9y0dZdvHIPDe4vT
4QM8R/yVJ9Y/U+Ce2A1qqp9xro0fqRdDEPbsvNkGoiiAEWbzCzvL6QBpa743cx/9amWRXinGO4bs
Hf5MQdJv+cKEx5r46EHQ9YXlw6+tEw0NI8tIwj0RPmQck0FVtl+6X04sibx3EJ1obg0h+VdiBbRv
NU19TAt+wZHXKYgQoFn50HGo0Zi+M2blI3M0yGv1ZA7PqRkIfvVcX6yO9k4cu/k5ELX/6sm8OVpT
DplBYDsKTW4eWgnQjZ2R7TGUsdHIh/rFHvP0J61KguWGcC9+GMhdEAr5K07F/KCA8O2HBHQF63+W
9LSFxYZNYx33lW1GxZy/EnogljhDIP3mht7cQyHAXtG+gtMw1NYD43O0r7iP28QduvHBcAfRbUVU
k+4a0S0xG+Ph3ONZD98txMXb0JZyW8UZqVlnxCq3GG1Xs5Wk8U4ZXdtfud2Rmk7oyHjPG1UwkDdo
RcqwLGj9rkVOzs8wdOUVTsMRvuDZC2vrQIAjOI/1TAa7t8h0rTTIA9p6ZvYhxWATDwYuWXOHn2vz
nVpzcaVyedgDfjE2/F7WT440pmmY4hFelxTbQH82U0AlXYIbJRYGx1nr2s+6sCNWmrb9wmugfEiJ
lu1VmwzfZts0e5utC/2qJjakVcNWncSPZz4PRTNhXYmWL03FefBl+XRYpWELhQHAuNGtMnNkhNaZ
7n4Dx1fZoYtK+W6Qm/9VUxJwdB0xvobTNDxLSkJozLFoaY7m2oc74qLqDJnRHq2+dd+nLHAIU3bW
yZ7D9Ma52L2bWSz2uZkxr8xdlDw1Y4OTDXq0+0UpMR5yjE0uhh8RPRJxCI4iHYuL5RJIzroEn1k5
In70lOO+WLwqyDeT7P9VTWnFNNvn9Y669+THMbBQDGHG9jOp+pegIafezqNzK4Ex4JEQoC6KMIco
29eQUrtxoNlPh/PdthT9tp4RnbKIVno6XuxnlZpk+EtKmfy9YLdP57xVzE/c0+oP3APpKcEjhmwf
TMP3PNf1YzA3Ppl+HUJ/NeMX9ta40OfMoiTU1bN5kOBrdmkM1WFVtH5CTsz0SWipEk+pB6uE4SIC
74kqGiTc6EN/b8HcedVVwYygLW8n63HY0PTLhRFsyxE9oz0MxYJ+w78Vr4hy1YgTZXql2SG8t/M8
n3Qwmb+EQRppKMfw6OnCPPfZ4O5ngb9MCX8416qm1wh000FHU/swaRovPdTgE6/t6eAOfbKb4xDP
DJe8N9dOJT+sNW4Y4apNR13crolrZzt5A88AKxd5TQLRfJdlWv/ltJyfcK2UF6drNWEIPnImg6F5
LAjtwY9psuMC1qVXt+mR58gcTsiNVUb9mxtQ29AbHJIdGxWOvKigY3FMO3m2lZs9jhOiUs8OJqLS
D9tFyo2HqgYDT/SqdExxsbLK+OaABYZhdMpnSILy0W7JpDFAYha3kLFcj6Vtr1X92ymG+GsuzerS
9H12j72uP5DFdP+YhWr6TTHSp8Yk7cTvM0fsu8u+hAE0HTCxdZS3yzhsn03hVmCypnJ8y4cG4qWl
CnqNR78zv2c5TDX9MTkkV/5We8iGYHgftOm5HkVvQv5Ns9g1VzM148XaxrcA67nOlFprGm/f8e/P
C/w0o8eTx0qcq8BJrsAFfEgFYnYfPBniBeeI9YiOpnxdlTb9c49fJORP4n+bVo71i5Gk5aMQpvuB
lNnRIFhbeB/pUgEO0Iw2GhY91MauCj31gphWgmagHZKdFNE17ols+sNSPhn1pBPmVBeT7YgcdCan
QjY3bcyDNm0umF6cyD3w0IDmxkjC0UIdWjcqK393hhyfB6+JcSNTMby2wyZERpmN+k9gjgO3VznG
mwFuMHRRjU4u2CNyI2jbMNmXQ1v8qD4gI2fak70B9KNoF5/4kF3dsm9pyoh2Os90HUIwrjE2q7Se
CR3j10qOjskftnKGvjm1tt3QvikVz7VbwNegwSignkkQat9P2iwfBpIeb5SF0qykRfNoVoSTVGd9
FmZjYG1qi7cy8R0EJ582qCBIeKJn7WzaoImJ43UJSaweieJcMM07APuz+MP287HCS5VEDL22Sfo4
mFxwvCxACDASiF+xJHNedZ1Xezd33Nfl7xjgWazQrCFuAk/2UpQcGfn5p6Iy7YxbKb3k7OzXRcPj
gHFEnl2o8TRipvliAu2vWWuVX1Ol4i/VdQCG67o9c0Il7GyU+cR7DkgOrdyK5UU/PfGr8vXpgNE+
I+PJWxXZwLDYAFl3flOHn9CZ6qsVaneNxgpPjDY+tMDenKwf6qGtfB/xBkeqKpPxFHrW6C72/uLV
NZAhA80tohk7ecScTWmeKd3qrHunOycwiO6NCaB600RleLIjmbzRbRg+kmSq9l4l9HdeSGPXGXl4
yLnc4Z5qMp7JDJuHBZOw191WomRvGYuIUnqZL357c69v2RA1xE+smDIBOTt0jXt2yAXPcRjMV+Gc
jFtjsBfChdWfdYAit6pc1/vAOZQi4LlKERD3Y/KKnOUzynGcPHWNz2sDL9wEeQoDNCY4o0he3Myd
ScJPkzrMEjlzHYcDvDLciukPRPd8raFOk31dVrouZ9NjkQ8DcT9/AosPyL2LNl0sYArguqGStBRi
PFZxifF8HGf7S0dFfi0747NBon61Akfsev5xwyyTfNdOr07hOGOwmkk27QFOxo91zYSTRq56phQL
S+9gpYcKJ+7PWGX231TL9pV3rbgU0TB++G0OsaqNzOAZKEmbIBJpcvEILvkyZbr9JloGUNpb5Q9R
8h4Gm5G/zGVGReMs/G5nqaiiO2ucHrjhM0s7+YkVe/qbuwhJ26TCU5RGii90qbLH3p98Gpujfto3
2IVfSqvOrl7f0VvDO/keegEMnkg6Yt+LHDWSiEG/R5LB7WPwSN9Se+BKQ66OHYHrJziYyBtBvMAZ
P7F+Bd2Nz+eayNY6AYywX4iPhSkSSoGPuSNonlpJh2hVTgthtkAnpRga/iAkyWwl0R83pBHpi3dn
7zaReP7V9L6g0Us0JOL9wX+0zYxIH6Vj46OZWMUThJPg2Tac8Y4ZQf6eh6n97HHkMTXF0SEhnfg9
ah/bvtvnn+0cIxf0E9pMq9v52va0ko1uNRxRTxTSeuig0PC6flPFmI+bxh/JM9oFdjK09REEbZ69
5U5FBK/nYzJ83theW82baaDaPrMNhOk6ls6dKyvbTC3gYPQ0DoD1bQONZ1joR6A1haS9UKmTS2b9
FpYty0UBBbnER3mosi4/1bNTkSVVzBuWqnFRBuEmi8LmhcZ179J5hccI3DbmqfSSnOnXKg6akOHE
G0oKnOx1z3ewK89lU9D+IAeZb33Dyn/FbUN9al4Ee9dxileU94wKdBYox8wphxs6znTBwdQggshg
45fBfPCMhD6nOegdFEfarLelgT+hkQNoSTzpB37n8jRgN2ff29S7IeuI+Yx6oh2kRS/d8vwGb7xf
oEf0dTS/pE1uPNUtXEH0W/cQDHZOKWBnmohyNRif5RqDoEOVWd9F4w2pZzgE2p+f8MTkW88PrWeu
GsNDM2Xtk1UvrB1nsuha8EP/mf7Z4D0OLP9HjiJ8C5afAi2FYGZhldk7BxbphhYv+cG1nfAwJm7w
jpFhOo1wqM4VW7sNeRZUJmKJx3RwqyO+6WrDuyc98JYYqKcI9bEymSOIQGXVsTdxHeNIlcwcCYPZ
zo+s6dEIBuuikTrQCKbpGQWT8LqeJ5YOHPc2uA6ThrCixfNOn4GPWGfb869EO6x82tkPTnj4xves
mHLqvvwx+WDcRaV0azqqsMAQIbUrfuXOGeynsG7obgnTEO2mdgtW0BCkVq6JJhrrhvVV5+u7i24p
IRtO5rmL0+ynskT/XJawU0Z7Ch+aoMEhSequOBQd3j67kfKv5beLYhC65as9+oyUxPhODuoItgoG
txU1aUi0CDLOc0HW9uCASCfxLlz6sJrR+nLLXmxBqlG9VZJ4olExMQiHyXTteYkizK592sRxNhCZ
XEoZoCikSI95Ch8w9cMzm19uRTUmXwZslIK7g2H06LiZcXNi+1fdLdWbvkCW4BeT2RMdGGqfW9H0
VIbJs22mNgwybPkte4ijzaC6dclZAoDIx9eE+sqdMxdyA8YyWrveAM0gzNuNOevsPUhrVl2NEcYf
hCpaIOp5OuzQQNR6TjykMSMxsI+Ywjn3FgHCZLYUYcvQOMMOdtbBkradSbE/K/BtB74K+SZFz2bT
ZGr1k2V0mflV5D7TozvDHOTptB0SyrXp+jszLYuHOS0nqlFYSEy9oqrQMzX2CuQPf5e3rgGNAgWu
ZetN9MemyzIglulHibEv0beeFRGeExhNdU5iwa0WwTHEKYkV9IcKmvShoBviYYxiSKa1m+x7Q0se
u1S3D2ZRi4eSqJi3nmkHeO3DSZG0Bk7/0U1ueAJthUD9v3zERoLh+cTGcQAa2yxy9uiG+WemTXrN
rGWELtPOeAhCjkDZDEm69nmy3izKEh8dN7Yv0uiZl//7nsP/Bzfh/m91+yr+qv9sOfz/0UwIn+H/
Sr2+fn3H03/tJvzXf/Xf7IT2P3x4/dKzTNt0Tc+nGGz4q7p/+Z+e8w8TB7hpOj6QQ8vGyvdvbkJb
/gOgHRM0Um6AZC3E/3ET2tY/TE/akLIlfrulCu2/Yyd0XWdBWv+rq+/4vfwM0jKltCAluNLjhrh4
Gv+9oTBhvwdRbVY7OebNaQqpbszLMds4lYyfvHh4qEhLZ1l8Ltz6bjnu8Cj9KTqhdcaztLD3tRjn
KI8FvjWdArkIRqW4eRmRsMBy1p0zOsTJPBJ6U1lfkgLZIlq8MRY3jjNak0lUIhbsWoYagq8G2I91
Y4MVMd2zXsOTO7OH95S7oqrWuw8ZdANd6d/YI42npYbGTt7y/GMmvv6UpeQ6R/YXewIA1ZKAR3gb
dH6JWdKt7Sl/0cEIK7hMWMVRBjWPgXMQjaoPs01kNVLg5lBT7XURK0GeIyYJToPIM/cYXnf0FMWG
n/3idoxIj8tcp+/XxO/Lz8Aozo2TIgJklA45Vr5RcLrC+KDU6B9K1/tjz18Zc9JOSELNfnYgQEBi
ayQrYR0ZG7DFqPyLsASAzjD7mRVQNJIcjsbVM5TTm1ePV+46WI3HRl+0tO61AbOLpHA02W8G/iZK
eNBQ3d0EO3ot2X/cq+5SFezAsgqGRDCYpzbit5jDU6Rc5s8yvUQC73oaDv1aWHQEAQIDsX11VWs9
jVlc0G6DRYszSB59Wb2REOO9TfDTj9CbLEtHG2eMs2PBg7rRDuintgxvbEDDTe4NJnVGXKKmRN/j
REc7L47u2McZ+XF0jCO9MqUOJwp7p2oz18UuFVlF71D7IYr6I1qKgdm6Jar6XUblZ4w5Yhvm3NOB
WiLY4oG/4sV11qqlDVjOh7oe2998LA8+vS2vVhd9+1MSHhLUyk4AuDSiWu/ybqKJIXcSysJsdiwd
2XWxPIS4Bpj/TOuMeoOsLcurB/rhVHbeu7Ckz0s0fPT9+NGrBu9saMM6jpKTk9Qu9Iuc7flyRyq8
khKUWHg7kgNbGC/PQB4xKtUlGe2o2aQ2UNaSz4/qUKvYmBNEJ1K658nWp1omwYpcAwE7Jyq2cMyn
W9brZyAG1m4Q1mcDRegecQtuQzu4xJKZMgkaylSQ6W7wDt/Zcpp+dpok3GHaGKnLEabax+QxRkDr
r5PnXaoFUMDNrr75swcNMhEXg5bTddoX0KLVZB+4VxAWwta/tikAe2B6vKe0KNHsRAxTb33ltqfW
NOwT2yp9QPnfNTIorl1pASsZ3CspiuQZ6gCoI9faN56gkTqbrWvMugFItfUAJfDQluMXkZLw4I49
jaiVmVwcPtIVC9o1e5LsiBy/t+wQzN7MVbsdISGOET9iWcoDLFBJ9dAkwJ4CWxyW6g20Gr0A+oKz
X+XmumKHj0csGEFTXdrc7ddeapF7j5Pw5ufuyQxqYhNointAeBkQ4owdmWn2N9dzzdPgVTTM9wnx
hJYZxtGsUbDj8BErHIWFPmBaoIlptO5SoceaFHxtcBwV8CC77DYJev9iK1uTMYQkbpVX2mb+NNEU
HbkVY/tS7bs9eEjPwwMPAxP9BRDyIePlfMqa37mNFRbCVYpBbQPa3j5wT9I4etl9YbuY9k5Wbwub
9qJjK0t5ITU48bUI7m4eMYq3bnsRpdexV8f3RcUqXGFwOalFjzrNQUkCW5Jdz7byl9eOlofYxwmG
xsS+JOsvRjU+hqFzqxzulKDTMXPbjz2ngej4JIbqNsfQbzwvvloscFZ+In/TrXycScJuwsSi1izh
JGAQrElMJfZTxWqprYQNK3ZB7gyet6+p5r56AU03yvslWB7eBw/ObJyLZ0vo5MgqF8SqGJ78blBX
s0mZaWuioR777dvibanryX1o25zXlrVxMsc6m3ibzv/8p3/+H3ALh5Sar36mqLAPKYNfV7fpgyon
IDfCv4JQSdaoJwMU1KckdYN9RPiE1W/nkGlNr6wCg2cPbmwA4xNPwzuCfbbtSihXMUL7mrHO2ujl
1MKUjsoZLrXB/hBBwHBQZ5AFRjB8t8p+FHTLHNOEYbcwZ4hlYUQ7pAi7U+QF3j4vp4uFXrbKybdu
PB609Sjscif0dBMjZNW2+kunmrOrFtB3SKQfnBO2CagX6aKom17DiZs35ykradFpI16evJthA5wq
xhHOAZ+biWlCzZ6nbRkVz/QFXSzchRNkbq90zsDQYm7RwanHzyKflIVtusfXZRLcDrl/47w4ibpa
aswA55hBfuZ2alBEg4kgSWAhztEbhIk9WN14o6yJ5e5kX6JIfRgVUUPKz4a14b4bU3ah6uIGXTo6
+F73QO58L2wiXw3VN45U1TpNKXIKpz+43Rwzkxdq6N+7LHs1oy81UdvoXKG1PLTxiFOisG46l3/E
LNBBEBAMnd2nwGOLYOB0qZSxk8740yNHyqLD/RzWH672sdQLlQCWHUnm1E4NpR2VVBBKRdt7MHr9
K1ssa4Pl1Aw/UH8Y5QB9AT2c3OZDpQTIFIdcWeARyuZL3WbXyADGH7NXGLwvu3KpWuBStlKlGezs
2j3x0qMmkEQqfwlVuJ/a6nfVTdMuzAQGHFLMq9L3qMgs3bfRoBoWAzjIVTonLEzGzSxx9/ne3YCX
jYdtjtYc5Tlm5YCdbYpmo/43UefVGym2RtFfhASH/FpQOdjl3H5BdrdNDgc4pF9/F/NyR5qRZjRq
uyg4fGHvtfXyaUHBGHRWc9NxDqDqRUPa08xt+la8pCvs1ydigF28/Y19yt+lljhrrfEaD9Z+ynuW
hIneb/Xy32RFL0bFV+bqzMKQo589s76xnfIJMbIrjJojdjgIQ4EeA8JO02TPXE8GkDaZedYIw2zJ
7Ysgn4QJ/Q8wf2jq2W7Gd36r1z1kg/5/hrZh+k+DnpwT3X+pFnJxR0i2pVjP/ujZElPHIRoTu6T8
O6L1Zyt5ibAkbuAsvyVmw4rEUI9GNh5Z87hBV5J5as3EqVtAhXW08vum6N7B/5/yEZCkOfqbWdKi
O0zlUBe+I+Fodi5RRCzEerLnh/GQZFipiS7IYERcLdNDFRsjpBKvbB2KK88q3E5vnliD69e5AWnr
uMvLUI4TgW5OkDNYJm9LK9C7NK4M3Bm2BzN+tjXo3Oz+ojUgcOhxN4MNm5RneJNUxrnRGPRjAgkW
PTU3zJoqlL8SPQrmN1SMNusIpqWdBg2CsHDMcVtGYIQ4pojsIhiq1dv47WoO92jfJVvDzs8SQZJp
ig9vnc0lMtQNiGtYH/glCanM5rdsvSB130+nzvgqk8rZ69SXVWF7iNKNDxhx8d6pomc76f95xhoe
XlZvaW+96OMjv/8/JrYbXA8FEwWW2JqhzgyWqQxzgtvi+XeGYQ2Uw9Mh4BBt3ihGz5Fim+U7E2Dk
nKA+i1zZWHo4m0Mt0Y9J0cPRmLI9GZlPDG0OrTdtq4mRsvTheWtp/VhCzHOtmSXJKHyWKmxDps5g
sWKaMG+LB8vrTVJb+4cpZ+mgW8ifMAmsaSAHh3UVFdJ90fiumy+39M5qWgigqIcy9NGsg7MgXda1
Kd5oElIUmNXy4aqMWUDp3Nm5/HFbhycdJe9WM8Cyclc2HhGvul7aewuAv42KL5uKv23SIbprxOfk
L0e0PdEpL8rzZFFwGKw5N4pZMOZUP4AV6V+0le8hVtKH1GJvr/sfKcv5qzlOh2h2nOPcGXsAOsSx
LJhCVelu8yr/mVYcV1F/oBz2rjC9UeBCG+lZTIZSB589e4YKnZVKEmfzO+YFJhcrsaRUhbsx7N9c
x5rJOmkOvch5ykp4nbYL5zEBfTKsDBSspf3KRCHjEXzbR+Mb6HMH9P+q8saDB4LkWoFUYY+T7VhR
Gbtet2cuZH8sVwJLWnIgFBrYOXLkcupEQxXEr6/cFnaO17Ebxrvo43e0qmgw+Olyqf92FE77WlLD
9Wq4GysRxlrZMPAStuyvv51CB9VXcSSsHBn/216pMkQVpSFQmYpPUbz6K3umA0JjrDQaZ+XSIMh5
zocBR2w3QfofIZLrlHHkp+7UyrWZV8JNsbJuBqA30yy/yXAO62IcrvBI0sCqEGKvpJxFwMxpdiYA
HXI6iA1au6qx83a4Gh61Ti/2HdgdY+Xv+IB4zJXIQ8ID1dqOJQ5SZh9OzcLJtHXN9q0T5SfGqGuy
8n0iEPNssXaEIZE35/5Dkum+kj/f7rMZJbsEE5S45RTos+afOiXM56utT9eMueurNfHOiU1QQ+M0
XYqye7cJdzgVKSv7OG7+0uyfyDW230ku6UbIRX0TcZqAedxUZPKGqNAF3AvejZHxmyxK32scy/pK
QwLwQNrJDMN57lS8nWDSiAhkjd/FfxviLaiw7SiEkzWE9WInT9BzNikibHKp+xAMZXfCQrdVID03
qltovUbBw5rAck4LbdwTFyz3WVyEYAMnvMHYr9kZQr21KTTlyoMCVfo+1xCipmE6jiszSq70qKa1
D4Dp2f+hfN43XJPe8uDYT++2yNRzZWDaIOHRXMBs8GLrKqt7EiuvqjMfSCs5zDEcq9KCaIV6lFc2
xqBYOyZOQhhMvGwFEKyyybQDfkteUHVW7zyP1xL7cvaJhUp3SEbJXK9ExKvb/lepgUGpY5wjjVRI
mYBxY3LCFg3oRw0dwMtHdSktbV9WqDCspAM+2I5tYK1UL5eZrZF9Zw60L9WqHwvGQrhIIF8rEaxd
xYCaXQXJSgsbRxKIpABQMIT9yFHy32O23vsDqLFpZY5l7SR3TtkdpSIcQRg2s+kmq/fxlBF7Mo2/
rYJfZgAyA2xp7vD7/cY+Qe0UgV8UBCZbSUkMYxFXB3Q9bADTq/CZFctXboEUqATstOViYch/xEn3
xlz4PYn65TmTkbEFm/MDsOfXsZUOJoq0A/wpwxaRs7HlWSNws3DFkYp5CgaZWydVF7euaaxHEpkn
2LqPhXTrk+E637lfnwWSlmvXlChJCWPoDPfVSiGBYC95shxZHjRMhvF8nIcGWg2kOa+Q6Bx9Fiuu
tY3iGY5dNGGBEaI5FunibIfGfptdnoTEH7b0tuhJzOJPfFORKC9z7hJZAveu+4+AV4itPjTzGdjW
b1VhvZk7y7gMVvE2rAS9CJSeuzL19JWup8DsiZW3V6zkPXMYvVMJjM9ZqXyABvG57xFULVvcj+lW
9ylTl0sxePFJIh95GJcTFH0GwivzTwL/Y7+6Y2NNcMzKBawABCKlKbbaygycVnpgs3IErZUo2Kxs
wWJt4jtspxvhQh6cgKoUoAj7lUkImvUxWimFLrhCfeUW1ivBMEthGcqValitfEMDxlBA7Qf1MAN/
qK8cxNKEiIhN91/GxP0ZndbV6NcPg/6CFCxIilOnXgE51Td3pSym4BahMNPL96PxMZvNgYnCLlrZ
jLD3VGCgvb7qOuotLBWrgvZvvS5hE5LmYgfKo2bRcaQr+TFdGZAr/RNjAB+xXgmRGqhIZ5k5qEG5
BI7G6H4C/Cs9Kz5jz72BqOlBoMv8Xg32W9Gh4WiEb++5UjfUttNdGez4ZOaiXodfyRiTHLZI7DXy
vPYGvn9LIYdOU/3izgitjMK8zwAxrZWMWYDILEBlFiZOW8s702X56BPgZ2WNpV3wRWxQ0M+3bgxj
C9EWEbhhZ8LinIFymosst7CpXupFaC7veNidOhDPHATuBZTbAbyYgFMM6bOmDeCq1xSNUEBj1IW7
eSWD5iBCU2XLGxB8pBRtByuzZ6dO/94cKsT+nNyes5kafM8La5Zda/6UK4t0XKmkuZF9jlr7To30
6q3cUto4whhWlqm+Uk2Rp7Tb//7QSDX/YoS2WzAic7BSpk+ejerCmjo7zCXFdOlT9AlVbCZbVbyx
GFLkzbGGk0jBG5ij49yGWmGH4E0eUHHUSXHHWfrl6uVXjRx8hwv83zj3FoVf95f1NiJN2JfvIyM+
pADarVtlaWbzQr9DRmWJGzbK/SNtVscUbfF3sUCZi6SbCIdGTje76eHwmlQoLMXbs2GWT/7cfZrN
qWZxghDG3s/jQsSPsYOBdIwV0sxSe8GC+hGzP1ugXVMFYHIgSlbuy7r6Y5bWrWuJWzQG8+7R0Dqu
9iLInsqr9GCOdZjqxHVX0b8SgWTtkwYZmfdlQklaZBdD+yvcP1rt7anFb5NeXHQwg9OAYWlA61xr
xIA3oD1sXkyjtO7egPTDp9xModyInH0ubGzEIHP8W/jTmUX934r6bjNU1h05XMrIRn4kWvpNw+V5
GOgQ7WWbfpqZ1VosoN00Zb4cFEX662KWc8mxQ457K2N2o4huylUQNEEG8Kf0S92I1pqQ/MHqVyCF
Taawul0xA1p/jzWphikYssm5y3+rCT4FE4xA8tKKSuc4Gvkvx/nEtbfvXoeKpVoXSkv2HU/NQDV7
Jq3je67dW8JwnCPD/ydtAjGz9KeDrx5J2mAf7MymHNPv0i1p7k269zzUzKTbxQnWAweA1JetgNcQ
xrDLcolp6aC5xm0o0/J1sqwHXc3xg137+rZF97BBfRMOxhIFjkWY03oNLTwr6zw21HSHj8RNRLhu
95GgGK6i8svXmXGNXFprMPH3c7Hm2D9NSf3oxfyveFg9dmYxn7qJbkPRcxIzu1N1dOhbLoy/oPD2
0eDYU5udx0nPzi4eha3HiJMhQlYjaPNCQ0viJ1pO7T7HTXWgKmacgVHqAeoyiJhUwA3iVoY72RhH
cFmMWew2QsUYLeeaQ5joUERyDqc5O3MwRj3/sJrli9vdPXWz0QfgWNMA+s76uFM9W2Z6Sgfyvs3I
Qhpn+AW+gaIOKZUTGFkgPr1h1pG22RWVXy5JdMDVYEs/eR5Zh29LstewadVXx8mnSw79dmegg92M
eJ7D1J/E64A9IxhdYzjOefEs26k4a71LbETl/kaUDICh6kdTeU7oZ/FPL1S0d0VGE6GyYVt0OAHa
agDY6D9nSb3sEV8ckyHrt9ZAvoSai/nYArL2KpMGCvtYAJtQD6TrMOjTB/3Kz5KMXitJF4beWkai
2c/CC1ovGR97+MHBnGckjTXaL29+8Md1flwy4tCbOvepaFNomXEdn8itIGPOi1kwLM3MsmNxz34B
xrJdzH1Sp3Ajq7LBWMrO20+axwzXPllrAHll31+mNP1sFmE9+BW56UamQIsOPuKIZy7FdVr08dDa
xnEsLHKu5l/IQvkJRWK3USOmzzxOhp3TgQ6uneFiWJ9tztgtnb2dOfCQZermjJa8s0vHuLeyCbyx
3xpOcTWJdjq3UYIKv8xL7r+MHl4mPWpHbydrhv1FwUKAembr5hnfpjs/izFhiI7qd5ux9jopEV89
fXYv0mkfMSrPzLg3WANqcG2O2GKaJ1e6FHc00vMRx0kDmolgbiqCb13Yx7x5IbC32rb67PMuBXaT
TM4d3DNKELfbdRkI6q4jOGUsw4kPBe80vrBtSsDL6QxTMo3hzaTvgA1+MDI/NzH0fJcoYRs768Z3
jWPDgUw9gdjgw+MO21QDR4iuXAR26k+ZMihfk5ak9wj5iHiIDk4/crV5tIHWwv+H92Af2tZ5sFvD
4GCqwUC8JBUMM2gV7V7XLKyiYGW7kq5nYIiGjbWuSEmFmIF9yYpecxJxNgyAD8IhS9zirx2NVUcU
CKpX5jToRINp9A9IgdlcAgKMMjh4XXIzMifl6xupsax33dNi/GjU8F1ZfOnVe54aOE3WqDvdZgmY
PepGXOJnUFkw63lB6wOCf7HHfO+WpsldI+3tiDoR0VdynQrrU/hQWmWp/0qUyPdSLBirCFp8M3t1
anMiKfLePxC/IHAPtVdcQOC9vN4+YxM7MJEGFqLYxzVWlJN1N9mHBrfIxuwnfqFUs84+Qy+Olz+z
J/SX0izfzJrVoqiaL9V8/EcsynGGtmZfnYhzeiXiZD6xuQQcTtCprohPQb0sj3UzQhgQ9kPEcHdr
9WE6gEKzus8C9G6L2wQA2bcatYYw9rtR3McaPT8ZSIeyjMijQeHNmICxeR41+qXRm2/eR3LLOU3f
i/W/lg1Qilp/tZR9w9HeHXmsd9gmSQ1n50ahpQ+MmmKWsZcUTFXqFNbes1izMYjpn+z1pCJHz7/X
OT1WB9+LeN423+mtNp10ZZKj4JX7haNxjyXeD+aqfexnLnwB6pRVk/mnq+32ADXZD525iR57ZDZk
tA/AIoFo+n0hULIxdxmYAyDdgtEMKObQjeC8qWQPiBvDtPfip1pTwKQpah4XrEQ2Yi9FesIT7d+m
RzS4JkiREpupfUvneLIn7cv0q+pFlF6ARWTEu0jufN0WD0XFtKZIqh3Za3w2teR7oVuKoUHCOxk1
zaEXGZgOUPtBYubzDoPJtKkaPtOwRFBdsVuAn+5wHqkR2HUcz9xXo2BkORnblmIUXiAXXkzIDh2Y
bU7rpw9ccT72Lpsy9eMUxQYfCuufqXIIpeuzAD7HGDidPe2rRa4lJOpDMqjWYNr1IBJU0ChV2VEp
cVkTI7zl0R/d5KGvGaRZU3ZL4vLRkSyZ09lhOf2bZop3a0wrkI6wseyC2nDBjZ5XRFz5o+quGHtg
eZgDmPqekCK8DYwPs3p5YMtEPMUg2v0EKl12CxFYSt0Ve6Br7zpvjMYFd9CISD0+NB50t3ipoAiW
LwBypr1yKharJilK0u/2ccZT4Q0WNG3GaU6aLe9GlHAXX7rBMG8lM9BQiUYwRM200CHS59Bm5qU1
ouWEwCbZwu9uDh3H/qJpH3TB3Qe1qo+QkcjPwX/wtSZkSmAGKqu7k1TkFnukGh9tXtHrzHnPy2r4
En19LtlBhlrl+zhh8LKmmQ/WDl3JQzrS5VUshB4ihw7MaU6WfrVcCzyM575geYWFW3kvfT7fDDwt
ocKzSvPMaohsKLbJyZMjs3/gi9Ig91wIReqvFneEa5dGv106BsqTG5t45VGAKif7NzbTfT1e4mUz
0hbx36DTQC3vAlNRhdbVjugwa5O7ziUq7I8SL+wyku9WxPY20+dP17JehTHYiNyTz5rBoNWpI8XC
b+pJtauca1fXoOyXstlJo6UB0SNecbxOiQnF7Yn3tWihNNvHsT14unEBvmKHs8Ga04vzrduw3dQM
clhmXSEGhhrY8bRmPipOt3oT3IKMjClfE5H+owss9v+ViwklL0L3ByN+tIUfKr1ZbgkLU4LXcY5V
fzwo2FS8xquFMCJCYhyyz3qPXVIf6E6PSk53PGgqqCMs4S9Gjr5fB2IVG5Z3TAGbzsR7EFkMopOA
RZylI6vWv1YveC6cVJzHxVDvJrDvWbofqI29oxxzooXXf+2F9lrPWnF0wYFchg6yRm3Cwys0h42X
6N+AYiUnOa3W7tTPePezMvUAxOyw9yf5zJBQx5dDMIuBcCWZ5G9VjPBHUCyEwrHGO+BwYIUlx1LL
LBZIYPyGYP6JnAX/sfJZwUmT6qvJw9GkK+rAkZAYzlSYkrO71FrknitKKF/0TAwoXHIbqAyu2t+I
OvhRM+VFn1ndZz7wPcDW7276QFtH4N7APtUS46tDCaNFsuRF0G9xkgEZTzOSuLOrhJhwnnAKb7ml
BrYtmv3E0odr1lGBIWjb0WNZR4P3MFN+61PKcZvSanqTDcOpsX6BA+9ivJaHRaPNKTibecsn6k9K
Hkqz3DORVmi2K5vAtdN/eVxelVt7W+Ye6zHrWqa9DJrRGkPNsOShRmYoQeActZkdoZUqaKSoHjf8
UeKRSHi+WNBkduGe4nWrjldCnBxF5GMT28uxMcCUo51OgrFE0mNWhvkaVa7Hwk5dPY2eEA2Aeddw
laElDtKybZ/qdn5TmvoaEHAcaD/I+IELbXbLi6RnOI1eMYf2PIigYH+tLcV0zrKEZNQhvuL5ROGt
oQes6iLIXdggJWSdpIx3o11kW/IESphDL4kith5t/IcZYzWGWqOhVjXueunfEtYPp5Y92Kbssnsz
1cVzVYoQhzcd0xA29rpJNaDLj2n0SLwKmX0UGfu+6x/iBDCigeGWucmebwGvWpqES1rpKMe86zCz
xKTELneybwjZSQvmLoIDVqXF3mHUE9QDnVAdZ+HcMaVpNWYrufuXT4FaNGeCjY3+nC9Tiz/Jl+yj
oBGPORBgGEmneqQl6Y0n13V+Rs03z0kz/NgQqkodZDuOmBvmDhOA2XKp5yHdu5NUZ6nwHxjzJZ/6
H2AVAxpVOlBcNWE95RFWPkMQXLD770K2MOshaNjbwq7mxzZvnH0p6yIk+Ep0d5H0fpj4hEo7eY/r
YtGrvaeo0eG7mK///WuLp4TlkVeGreaZVzEO9jUhkydm5LyGggSO10U45gjBwr5dmtK9Fx1f6djs
9WJwzyZDqWNbFepk+83ZU+l7tKziNRdX28ChF87F4q3+4Ps4Q+uWlAayLpF95aW7y63lU5aRjrgH
hUqMUoq90vLtN3a3W1KHgdJ/vDGGkPscW+ZZ9G1Y5a+xUu4/QSDxJmlT7cljjrBXtJWVzLyj28tx
X+bC3MY19oTRsxlJJwvBuBVrTgajBOgovOMA9bBtlczyhK9do1woRthGd+6kV1+GuuDeNw5Vxk/S
QQRCg9vhptyrTHdvpIQYGATYsqCY9Xl5j8bVMCx6AkBRht5A6ag6eLgZ7hZ+QL6DwVpvDE+MJ9/y
GNDb4NoQgm8NDV7w1KQyGMfm0VV+dSOx4zvNSvrCTl94fShzqzQoOKqiTUzwHgAXN9Bh4OcM6Pb0
EyjEe92QVmZWmniYRWQ8oAfHLHofHOYMGD/Q4daCcIypvDm2dXZdeN2DUs01VzXWv+RLfSi9b44l
PQhL/YsazH94etVuTCeKI0lKR5F/R4SNjyJlr8dS6DSmzd0bjfI4+1CPioHBD1aiU7kycMktb7eV
jdAbJMN087lxdj4PAu97+DMZ0zZj605m8+gMXYPmxtUfZIT+qSYWsXdtkP9CnR3bSJ5yy31eXw6E
sEWfVuNvRzzflxIDkRzp/tNR74PO1YqLWVbtnuDKac+q9DGFDnv7/z9IX/9uBwUdeuYAYfQB3T1W
6cUt+cUsA7dJCaZlNKaY3tNA16RZa3xG/GLJZLxNSCTWdCDBVDGjhCaNbO9YuATnJcFhaTobWJjD
oxyqLV758l6O1Usx5q8y1eXZhJV/XyzaK/YGgPej4bFp2JX4ArGpYMXhAW25ppl5GPrmbJXswCoI
dzcfY+9NPiAEU8eh7Z+qsmfgAiF4KzTaJktZ6Jg4LUvGSlbFPBReAexF6OZ+cvJKp95FSfVriv4B
Vjxz5sjd2Wjcd1MRPVGdCtICAR5l74w5PuO5vs+G96Zxxx1HqI3YF6h6TK8IVcY8qsti71KGIwK5
Hdn0z4ac/oxjkT/HVtNd5qp48DSqQk9NLHjdVLAxDXXTJfdsTC8JspHB0LD9RMSZrrpZ29cJeC2a
vRBwNtCLk5jOht1rnDucd6LDt0aFRghypVG407WO0o+SCeRIhg6BBDbjmtj4LnAiX3mokW4xiCB2
mYaj8cFNRv5J9TZ9CMdrkoCiNK27iaz5WOnOwW6bYUsfSfDwYO8g2z3OToNuLzMM+u/+ONd/upGa
G8kG/czoPaI1OwM2Qx8LcIm0ul2eOyxWiWNps1mAURLpF8kC3j0ZzOcMQXzrwFOrdStlteAKPpT8
dVHanmlo/kqSpS9lbk47ArHyFVVpnmDHzGFcuN02stsWENCoHXIiDzeairPneCIZFXTPta278mSV
5mOP3/51ilibcZc49zihpRlycsjjnPkAqJqCVfK1tUd8WHo/o4IRP6an+iBW9RA49kRe9AScdUCI
sklZX8iBwEZRPUvBtneyQUO5Ig41p4y+akHH1WnGQe8w9U8WG9RYmzPU1+Kp6yjqZm+69A55kkS/
TWb+6lONsnwbDkvkf62SqgVRGjMX5d769tEV7SfL+zOh7+sOZUuPbbAZ9AGoEmJHI5qoCLlh0M5w
SPva+eSV/60GezlnY73FR7IXyHif5p7xZS0v0pB8WdljpLr3lry9cHLtH/TbiOdy6y8nG3ZOkOU6
X5d8nh31O41MI+hkN2DBsfp71XztvOKY2LK7J1pAOJH1PSTRNs6rNfN5/kSzawVx67kHw6mZamDi
nbWYHbTsb/bk49td6vjum0sAzNU6Lw3SkiJTGHd7vT2iQWzO9ly8iXJB9OkN7it4CZ6rUa/f5ZRx
OArCqAFCocvIeo60wtW5MKupnTIvDiez308UnZou4ZDaRIQ7JluY0SmbrVNAOfNyUQPM3EEOzW4A
gYgRqKp9W0fOptCA8vcpNxhO7E8LrOWp0FGZxx6yLo/shdHMvtI2/vScd5nkzmaMzeEoZtJ/9AEM
5EoalAs/l3iYIeSWWtVLt1gjAbm3foiBZxvUJD8VRSmbA1aLyBl4MYg7QBvklJ71OOSRBh3ce+NO
8gJSw14wyEUbAisO0pbFFh6TuRGzN5xTa/4aqDx62SDwj2ZrDTr8cgc0Z1oKsd3ykwfLWD5kq/5x
kfgGAxYPDM8iTJq2+VoT+OZzX6NFpPfmOlqjjsFJwUbxNY28t0XSyyMcHnpCFLMOzw7PC1zvJUme
o8jsH3KYHJOmXTQ0NZi+h8BuUihBpPwGJK1vWjdlF28NJWGtyM+W51o0+sFIwJI7w7ehug94s3wn
7KAsnw+LoBI1YcGmoVweIkJCHBMPkWcJdk4YiDl3U/25s0e0ruskXwBpB0W+/NFg5karhGtMdmMn
8OAlV9FiksrxTe4B6+/cxXsVbWweCft8SBbjOExQ2cYkPg0N3iDUPbwacDVtWOrBYGh0KtUcyAIb
LoIU+lUJrFDBpxK3qZHti8UJLNmP9w+rYMEklzUR152MvWXaO5vCLqBE/7sgt9gtlfmTiuG50bjd
47L+Sz0ZEgH2TsA8qgssZ9Dm2xPRg9cxJQ9L6PIXoWZ/MKpuOMnCQ4eu3H1NHsnFNnqiuWPPQetd
pxdIGTMaHmJCAUIuB7uymw1m3OWhSsJEm2Gulc0lbu3H2lDpwSpjcfRkgzkPD0GnjWztEp9YDsqb
3dJHyW6Kxy9SpdBFJPNfwlbyjVi1mKLvDUYV2OaShhzfWH+AW6ff1VuRzz8sWif+iN7fdOgkGL/X
gEosts3mnG8bSl4SPLwtDIAnC8L6kUGVeeY5zrYKUM5mbh3eaLwuY25YanTDPHS08iAwO0nADItD
MTsAlfUlFOt4L0pO6cI4wUqLbM+2p3lgAnpZkvGoSWoo5kVQdOAj5DFlIHdGSyV77maN9wN5C2UF
gUdV2RFh/TMjmeiQ95yHinFNU7O4TZAfWKylWL5pV2uSsBs8iQG1b8ZrjYQ0zod3uaxYIuiewaiT
LLUsZNT6HnMy6R4bvCCh3iHz9YDcu8WyzYCbpkTzMP7rFO01T5Zjun9SpiaEViQVgsYQdxzsqEof
w3bdphfTL0pbsWtK8U7F9LTkbL14bZoavDSrZh0y8E5p4Gkk/YjkFpnRjHG5dq1DucAiKAHgMBCM
4q30ejLZzu1sNMTdKSJL8IYkNi1GTe2IR/v5czFWaEn1urjE9DasVFjFQkeipjP1HvN1RyS2FrV7
rWh/NDPVQs3ySZky9gCF7vCOTnR+QWsl9/kTzAGcCVMbw4YE2z5ril2CBWSD9m4i6HihcRyn8lCr
Zo1ftR+MVrknwnA/M7IMVNIXj/PknVqrmLcp1Ly9I+dsZ9dDFZIEqhGFsxhA9EZeeziPTnoNJMVZ
3BPXhkSnQREn0S0Y00v1aJa5fbJLAVYgAW3hzue6RT4xJepcAEkG/AzU2oq+HaQD99ocWWybe9v0
Ls00nRrOLEaE6F7mSjv5hDDb1vQvS7gTpfZSlePTLEAmpmX8WejZE4f2a6YPL2Uz5wCs19VwAT6Q
XBWsV93RL5I/7hIuonhbsZ2djpvCsJ5p505aRf+ywDDW5ve6dS6NpZ+QP/MLRO9dpV4W04DbOXEn
8FL4R/INJELx5rro6poOj28KpHCXuuVp8RGfdzwih7gVBkbeuH9S8IAPBE0hP8o6xiBEHNqNgAzT
MDKWLDBBOMuDV5Nn2UsVDplWYfqvXibmi1PCn56VRh2KGl4XzBgPSWuXN8+WOxNexKw7GsZQZPOT
Ldr3xmkv6NKaQIHC7IBuBEkyB9rQR0cE1VadZ6c8sb8hwBBmXoCLZGQqwioikr3A+XOdFc9lw/Jm
JCAtZTO1sSz5qVz57GaKKlegDmHy6BvwgdwKN2gSZJ69d5k8gQrMq62NN01M3r3LJYKgUyXMMrQ1
9Pudt3VXFlOme/hiAEkEuWpUYBfjA8XrUy7ST8tik8V9sG9c97x0M6s0yLruZD1NSSYY8CJyrGiW
iUc6SAer7UQ2nZp8sjMI4SVPjJbm0OnsJ8rlqP6jx0t71f3NwwYBvtooAnKOmFwBPgxeHrZey6wH
hRNCxLneWV0UyBTuPKKEPNbykLSy7IoRI7uCSf3rRcesEIxzIMKRBwNWVkPEXDVvU+8eDWtBgqyC
IprIEekogLoK3T3250DQMqcJ0Erwu73NZq3KH4QiMS1Xd2ibhGdO5qFkRwUl9UQ7ux8sjeG9/sUG
5mwonOjmczmixk0TxrVT4RMlMsAFKyPw1LO46XV3jEkmK8m92LXt+DVZ7lPrIvJrO7aqWTFVVKiY
uqDoB3NfFMd4JsOlZy4djwtvv4RDds5u8GF3gwsFXIxoTJmJAOgXF1ClIa5djyvDPYgQ6K1L69P6
d5RYcaD/J8DQUOCJVdnXpa/ICXg9T/bnNBg/LnwlljnNHxpo3tMIJi0q2904I5OQGd88wtUAjbqD
ISBGcxs1W8je/r5IEFSwY2YSDEx9lMSUIZKdlNi2hjzFUwyke4yfVF5SL0WspoRqr2Vu/YDTQZQ5
m0eFyKmbq2Q/yfwP4mjO5vnfEBffykoQancwjL3spiNV7ylXyBw5xuXyGBFOG8jcfpFRHcYR/kEU
WDCrfR5kiVocSpQEuzGiUAjcJPuT2VW8GxzBSNM2933PaVoUzSsqQwZ6JUPYbqIDc/zqS02tZKSY
DFsWn80eFpkLfrtA8Gdi0kBERbnHaThmjh/0CdlTgw48YkUeKjaTG7zeIUpDOHhFfxyXpNokzXJe
QMGESvshho5wdBBZMGaiQ6yheKzj+r0dbLk3dFoT4sYUzLHI801qEqBHADl3lo5bwZ8qLeBZ16hy
AsexcUf60Vvd8QX1I24pBVwyc4ywdJJtN9Xwm9fUrvIOD6c8m6VDelh9E3HqHEYc9khHiEleOacG
Q+EdOgw82quI1sPVSCyulNWvIr/1wIziaLZxH3ZAS7wahjwzeyAnoDBDrfaPMIRZUdn1NVv+R92Z
7EaOpFv6VRq1bhY4Dw1UL3ye3SWXQlJsCIUUwcFoHIzG8en788xCX9y7u4te9CYQyMzIkOSk2T+c
8x2EX2P8AwgDDHkbecGUjlc7p8GyM/fJDLKDGT8OH4HqL6LRyaIrVjckYHSowBbpcxqeQcYkiJ6h
hgO2Rgw2zgBx54yxaxuZ326aPemp/BBO8J1CVKyiVyJ9Nk0I4AEPA7f9XEFv5r3HB5kcQ8P9WXl8
whif/KVmNtcU6pc/klNV2xC9Gx7zOEu/W3v+AwjnWV5RjpDghu9pqfmh1gMpYV3cnJFvf8M3IEYg
fX5MgKQyq1VZIW4kt/KJoRQfyxSdR43Y07OGcw88LKD7ASdIOpCF/xeo0oKROILsdDlV+IkMN+B4
7JHn8PjQHE3wGfkupsfGTMKbD3qBRsgtp01DNjNpeQ1BRgRyiI5TXTB8If0W8hGVYlNmDMPTEn6x
56+I26bistn6M2RQpDyQ7Fb2O6TH5zIJWx4+b2B/TOor6cVBg4Sp8PmIwodaBo6NGOY/TCBf8x4h
rmsRFxIZkbcIhj5YBm5PLsFEfGbfQzSykSHaCSslI3443upxiSitI8u8wCPTvQvlypVdf3A/+egc
kaHbSlGiWh10Ih5AL0aejlOKLs4g3sSsEtblnlrOs6F5kmfe4lNSjHplhoiZLJgVuAowVz/SI2PP
vpl2/0P23kdAUgB3g0dWaE7MBvbaNdQSv2nOWWD9cl0owEHN+IKV6c03h+JIPMSrM/9MeLnJweBA
K7jFJ4fJB9TO19I+oLwdlk1iDlzJajuz3l3Fgq+/C+zfOKzVwjM6cuq63xUurO3E1eNTDpGpRDlZ
sqkR4dnso3oVkkmWqfIQvyQSfQA9lYPCnFQRnMQIdMM/Vhw9OYW02c3P+0zbnMuOA5PJ//RN1T4h
RiLPtNi1jxNeYtEAForKi5DgjR3nN1e3YKR4+NZDf2y1evZMJ9zVhG/Rj3Iopqj0A8PcDOB41sIQ
1kq8GMQq1yUVUBPou6oTtNUBE5gsK2PE+Ioqo89WKj3XykjYKz7WmJJeNPTFKR/M/jBqVHiDGPRK
ocxfOQwlKzP49KfIv1pE2niaxjPDhpJY3ocsOY66xMJrG/22oPUztXUvgaufil+DYX035BZAr+sW
4B6+UA1eRseDNFKjDTEc/W2GU0F1VbwEmUswItUxjKdmmXk9Bh3uE5BHwQcRZNSdQOsJ1nL1pmQO
NFfe+6RRZdp2ypfHNbcUWcci2EknNN6IcDPp/jRjaoLYSz5MuuTEGMddY94qae+72pqfeldsQJ/P
XMosYKGJqbXC7I2bB7m+ahJU8YQtW3S6wDW8XRdbX7rkv2QogiSwW2UhUptpGMSa5ilYuWBmrMdS
EH+rPfA+mNrzAbX3xrqhv90HW4/DHi4PhUkXRz/sxPtDhgGpLMMlVQCBEvxKWY/DPeGFiAG6zAFW
PAKQklU9V69RE0WHWANmhEOI0oJ8ADclGUg9pj858bjzLdAO70A0mpfIHhRKa2/dukW34VsGgDRi
FZ2jLeMTva84O49VYN+KjFuSOABOpWImdjpDDBdbDBpJGcTubSOvCz5JRIvYSIc7c6bnm3WB/tvH
DVZ32EemqN5Ay/5URb83gcKvbOvxBoc8lPYEy+Yln9AjZlaSnIpELz0vYU4GB4GgGKiZVJtnsHog
6MjhWNiWvhN9qBduzpdA84CskvoOLgP8ZnfNLon2Dlk3P1ZszYWHfcqR9yZzRvbpgC4fw9o81fyV
uLL4EJBFBVS57F2eiIrNd0nZHLEj/SRpWu8bYOCLpOansiCP55FvWRhLtAYInl/d1ATKIAEBVul4
GKv2FmF3WQmJayHFkz7net6LjOkZhLVllCTD2vBFvLQDsmiHfrrMghrVoBkcv7tH5hv5rVRtMKKQ
kFuCj5b3Zyg7LLNpfy2oXDb4xdPV9LiV+LT3U5wydBNPsfmlcgY1cWtl607k72HnG0wzHbKVWX2f
yYuZ8AXhJKkYMm2cqrDuPgyFsWiKi6LsqtHu7usiRrpQ0m/UCJLHsofMXlgTD4YW2OtQ5WP+AIRW
JBuAtqBfq/iPR+rm3aGYM+Z7Ae3wLt/Y3ow3xrk52YUzh08+bzy7dO9doB5ajTj9HWBEqLIXIPSY
wLTwd5EyroNkCt5CD1mhOE5WkYYa1tkZLCcYAK9ju7aQALx0GEGuSTjeLCsxiQIT3UF44rddOYI4
TJQFrWchSBKs8dE64VoEIAIL3z9ZjtqVQ3AdSsI6JOCxtZfKT2AFNj4tOINqATofCOo4qKPIRz4k
jPPLJoyDaxgBS2hgQ8Rpm968jvuhw+KyJVWqXjMkZq4fdM0uSqZvI2/FIcgNoJ6Be68Lf4HNZGv5
iLNVChsyt1GpOJ05rVuv3sdkaGzGCPgDKymxzjsgtIlr7eKMrVwPznYD5KxYp/5kbiYF/BoiN6tB
TOjIQ8ejq6AgDa08WxUjE2eMDBQ3lrEUJpcRy3agQxCTFmiHna/RnHaywyBUpba9TVF9kwwV2Xdp
mOk6JoxphYiHWSwzs13l+xhIXKWfgmlEZdk0HhwLCloUc+zvQ6h/iGYX3NH+OW+fcQlTjCS6P3kM
NhajIZBWOggNmkwaq0E1q5Cu9JbZMmdzcO10Z65URv1qYcPFeWauw2n6TLuIKxpZa1MgoZrksmx9
OENFde809bCava/WoJiWxAexFN9U9vCDieKuTsnXjRooGbUcy5VJftRjiZNszT1RJ+WhIRyIhQ3W
0uFxGFiSARl3h1VWckP2db4b7RewKi5mZzQi9lyNp2GYimU/0neymFmkVpO9u4822Y3VCnR6fx85
8mDNwdecB5I6oC4Q1YBpw5gTzrUCIEQRPGWJSR9l4+iM4Or3VUAy78SKAbNI03Bx1bXN06etD06q
cpO69WuXO81RBeN8YDLQOpZ3rOx0l3gEX8gkvCl6yK3dWq9x/2YbaItje8B8ItUuHb4t7lO9I2iC
jgyDV+UcZdQ5B0kTvuoQBETSZkQTohhkfIV+QvpffU0ssoUnmyEd8i7WHq8InNMdRndcgTm16pw5
+6g3GW7K/lBpg8RL88tva+a1YXsHMvploR5YdNHRjZ3m0A1MNLGtMYindYuZ5cSiQu2yEcRV4cLr
G7pFNldpxqrcQK2HMCPfMJ8/mY+0KdkAPazZRyxHVibsmc5MY8TBsKwXpufjum2zJxxxYuN3A1iS
Vq4NloDUVs0ynOr+QFj7kkjtBRre8q0dkmLnKvvdhHRYWMylG7STuE3kURgpdZZHJi/ECbT6MaHq
AbMN3vCWfEA8ZSIOPsnpWgNLbbf2LB3m5qa5RcSm9kDoY+YbbJRTkITPY1nctH5uZjf/GnT+0hLD
bdeOiYgYp3AJgBOASrNIjXojWQwRW2vpLfsu60B9RHeAoVWPBt5tpcWWDZxamNqdji7W/e3QGCy6
RplATGEuaTaDe067zFh2bseszBs+XcbPQDrSAVN8EDMTMvBwqEKuG8JB46idXpgRdvsHvQ/TGBpV
B78qA1zgdoZN30OXrhat77VHgyQENMYu4PM0XEXVhK4kmY11RFzQD7rDu5VG+9zyzeeoQ/FZswig
hPHOHaZ1+iyemIxPHPdEIdZ2YY3PIky+ouaSjX546V2WbXakynUXp6BSPHLHQ17UbW2gDnNw5Owz
Bjn548fVhzRn4TC1bNlG9Hb1hJumJ8xG5JDAfRq1pcHUoy7HguEmensLMfFd5YAXkO5pszRfwx4B
vXpsjyGFXLTXXcoylAB7iM0zguonR7w6M+R9KK13ydA4bHMh6aFKiNanwJPgMlMaurkPig3t2EOX
4DGCnP1pi9CgekRI4XgMjYpta17cezhybMusZ4f0FHbpJMeVtVWCuNPzjrbBD4lIoIK9hvFvD6bE
vmzb+TKpniRtY67/fkq8yTk7aBghQNI/RNN8lZBWVmUJUWKYk5pFqQQzl6n7QMZT34MF9nqTxKGg
P06IrtegYVkXhcGw8drk2mt0RjJsjWU018ahjlOm8IN+GR1iF8e2WZpkJY9+9Bo3sw24LqE8SbP2
BAvxRdTVKcgEIT01CI+H3TetCpAPEUyOlm+/s5CJoXAf1xIuyjJgd3/Ki/436L+R1+Rgjm50qJ2U
+iqNz9ZQUc2oniycIjkZYsSxlNLvJYbKsL9Bd9NDc6bdK1dppG2WyPXLkLvxgY3iymbzdLBxBjsP
XkkuEchbjx15OzOmz8PuYDQs9hkj1qmiGSPz7ViFiO6bIN4YtWWjuigBQkHLZvyaP3XmGJACoW36
kFRRJfjxkrJyVXTdfGyrj8aOhk/jkaP28CwDnDhAae0PuvfIcc+jbDWWZrK0kDddZoa64wgaZHSd
vVsPRIFL74BZ78YbV2z1pF9jckauZkutVw8DQXm6UxuCgsiZxrK3xMn71OlQbPoUG0hvTXJFACs6
Zc+geDfT+VRmL3FlxidwSsbJ8TBpTpH8nsZH7L2DXjBMKM16agZGSfDRrQwaLqtFw/ReyhrVMjKp
VaXybzSB3N1eQuIefjbw1L8bhrGpGhkiVWhqQD3j8PKzPe2zy5jF3UIw2eYxkVAdyz5YWuNbEw2P
MO32Z/vQ1xAhxfiS9ddf/1etxvXUmuxH6xg04ex/urr/yRxYrMRDDml2nokHiNe6A9HHMfaNf3F8
V1b4nNE6Tw0GDo8NWgmScIe9bwf1u2XAApWnr7jpbEo5zM1tSCIdaAUUMzCoF4jtavQcNUaxghWH
nZI48+iNlKr69eRMezIRhzVnzoIIzX1GiDSA2ncu5QwKozteGwoQabtvcbVGdGijqpyaq18Pn47H
UKphlhPH4FrxsS+CCQqpDyAVPbKW1BBwRPC77fOuMvdV30bbzg7BqJfjW1oSadO13Qt/cX1pfUdu
ozqbjsP0wUZ/PAzF40xTHmt7md2NByUKTzh5h527zzkNuKcLMEO2IRDhNfjrDLntizbbEGJbp6W1
BqLI1EWqi6ngIZjmL/R5mPKV/1NEM4QfiysD1WW3TdS3h7oYJiuRJ5H6UQcjoAL/6CP6Wwy2Ktby
qRF99ZJE48sM83vBppiUa+zrtfD8w2wkP4yuEceU3y1k3eIK7nL5qgLn6LuaHVdgHVtlkIdNPKpm
zoXlCsd3EChIBrVXLV3DPoLeae8lh7x2I+PWpTS0LKvIFu1PDYDlhWTWn0hCCLOGzS1bvU8ZUZiF
bhQt2xYnnwlEIg8ex4we8DLnzSXsbcpRxI0rz8/PjnTHc9+lv/M06fdB28QUjs2vQfMFIHaVxCSV
lCAZ7luNceeAgbZa1Q/rri+dfENxV5ytJMM6lYd41p0i2buoodkLJ2e07MapYrpZW7iFC68FOyxx
HnsydZd97MltQj99Kge+VuG4T5M5ypsj0i3CZorCoP+GQal4HJryDtvI27JxMHbzAFRv7PGASyaj
Y5QU6xz+02lAGEw2IVHBUgRLBZZ1laHiBfNar0H2pL9AvccYtfSfaEZS2rV+vI8NC01ilJ/86JvA
7eLUM/o4d033719wLyy9cZQHr7eDo2KUS+QZ4XWUawdNzGbIiwWtSnmAtIzmLWPbbQwwIbB/JQ+Z
3lllaxtT8hd/I8QpXP2CGNqbiCjxSTbZlqFTIvBiUl8jugqmyjwKp0baqGjCglgByWI69IK7u+yZ
ZNYFShpA6w4jQ+Us57AWW+srs9x2Yzad+a6liXK9EBxOYENw6hPqp7QHUyvduii6EBiU8QrfEOux
pg72nAg/MIN9sIgixbYpiaQNRwS7U7ecOpu89HnWT/ZIoZlbbJ/RP5KFJstfIRL1rhvKa+MF+doG
Nbq2a9h3bMvxAtQ7C3ZSkRUAqB9MXvRT9zIje8sl2LQioGpXRkzf+PkHjIkEf2miaQZNGOp1SO1m
GKbe9mWoSUt8SD2Z/VkzuWhVrg+qTuG4GkWGmBM5EO6ccJuTfDDACts65cQLLleZWCNINFZ9P2LC
epihnUxsi1+kNsqdsHMkDsnMcWoC4lkMLcvAIeVc0hZkYgs+OdEhw7TvWQoezPQyY+17APyB8sM1
23iWt3R1+KD11ACknNj8+5ekdC1iRFM8MxwLSylASJglOygjfNCCQixPav7Wdjy+jHraR3xEl7bE
B09pB0zZP8Q174EAv7byEdJt+HEQcFk/T9BlTgkYtyc3kyNUzGRdzmpEjTBjF0oevJ+o/jXXTDk5
4Lxl8WYkpB6B28U7kFnT0ezse8WBssSBEy/7JPuucKoQchcbJL8NOOf9wDwD2cDF2KlXJ7Dfhs61
sMVCvPFwmE/wbY/EWyAva/Py2vH0Mhbv+wuzwhzimmw2QauHpdvV4vbXP/vrd8xmD1nZl6dJt2B1
8ijZkCP34Mg0BZxGPF05KAyUdevRAdzEanB4snzCHGKtQNK6sLHwWR5xdFXHCSaR5zT6qDN9JN/B
gPtJzF0TsMWg35nGonuaWTbZnUl4gIuvnVq4uOKIF1fhxm+DVTO/1H17ArV0q8qp32HzHLbOPDLX
IRGOzX39mjoWEdXh+EQa8KsqvREfasIActdnfX3hxdYfYwvPXPwkFCI5Rf14oxNF6VoBU+6nEiHd
NGBL9LyTnafmqejiVwXx7Jkixn3mkOiXJW53RpaPvZMEcNSY0Mp9qb7CrsToJrPPaoIRklb4cUub
JIFOqfStNb+9RqbnOMH8EXg1ZzIhZ7nV/yii8C12EGfyk3iesZctcp8qUfWPTJM0fndhgoMtyOUa
/MukyIiBrw4t+0rU9rwEj7BnaO4e//pl7HS/dGlzj63fRoitsA7OK1pq0FMJvY43Vt0qdKZi04UQ
HWRExTjQmV4hN+h9jU18VSjnHpqB9xp4/QkbP44un0iY3sP/BjBl0yYDWv6AmQEAvE09rQv8szsS
8N5Zs9HQCQE8ql7mgmSbBqRS2uKRozko0/cu742jr3eR0P4aKO0TtumceecljPIXpM3oG7kWSgdg
Ixdkbrcn2xH2EbHdT1+6ZD66xbnPfQSe+izJDEhqn4WVfxDQvT4r4W6KcTk3DuL8OZHsus1vMDO/
PIVc2oiZhmjWPqd2L/OJQVoIrlU/Rl5sXSXHETVymon0iqYs3gxMthfIsSEQ2MQxE521shuUH9Uc
16s4VR/02tmt1XST0HZ+hWJwjx5h5h3v0AFgarcsH8kw/djxGHV7p/OLH3nEoDkn8vRnoasPpsYL
b5TWIYhlsCNm4jkt3Ok7Zcw2G53e4eGNl2OmH6GLjYMeKEKP21k/meYGN4IpL5hS8SNUbnflcxAM
WQpSPMKRBliF48qKqnHpIhtYj1a1ZaJo/aJfYsbJ3XgFV92ctA0Ciphw1pi9650Tfxtfxm5WHzLE
NBcxVuZEYAuZCkV87DSfx9R4oZykSkB3+Rw7LuabNmlXDFgVoKa0vhotIMhgCsuzbWCiajLRbFpk
mKvBard1CJ3QS8Y94lw6lB6Jri5Hf+lAqllxvZBGMbQhWkfEjL4yDtiN7PXYEgWezPNO9P58wFIH
/CQP6t1E1OEJPtKVkLkNmdDxdyeCX9oDTIAM1FsFEarOnnHc2v9Go0d+SOYtZesYN9RxdylGAnyt
ElvdkB0aJgkIxPCmdQQzreOGpjlv9HxQRf1pu4BQ0Rvi2rWOXVUWdyO/q1hnl9ZqYZ5ZYlrbOn/M
ZRWpsOlWjkBEMufx7X8Ns2hxSxEQXnm8jY+U8kUod6PSn0PUvE3wS3yMOVX/x3XBULZTxbQN9gbL
t4hVpXSfHyc2u09cY3ChpiXX/1+dcLgHoDVp/4l4PfNoDsinop59fFZF9s3RqwDW6FNbR4epZDra
cxd9WNG0BIiWnKbYqSn5EG/WARl7FS6MB5f/hR+wf+VuGLEbtelu0Fm2AiOC34cogT5q5Mso+ZmU
OZmPGhKsjgQbj1nuwmG2jqG/9jqwcpbQ1p0IJvARMxJvUhDfsKXuGwbeyVDqvws1YuMFSYO3kHD5
ZRZ6I8rP+qlSRClOoTe8ZCkfjeKZXUcljERWghQDlR8fJwnqU5cs42RO3GeKsnnDoLLBtp4gvSbA
YO1n2MHbssy2lr60woAAO8uOG9HPDolMv8RwsG2vXXJmo6j2eaa0T+QAmzZ6Gx8JpFkfGsaEecMf
teDKUxnO3coiZQdHCOIjlWImyBroKc5ABk5Eb5PgcBV+tCD0h+SRNplPChSffNY52oq6xBZaxoiU
e9Two8JEaUctBEUaMCZ9ScaxltIncySOQhEbqPHo8WG8C7TbrhMAucjS4MD0+FW0YXNHEUbhMMV6
K7uBBr33D5Wt4PX412l0UIblJG0XSbpNsCVTa5Xjgbpgl8aTta1zjDxUFcympzE+kl1ytCOICA1y
sqWO/XJnDVF+aHJTbtHgQJhQxr4P8LaVZbfxSNfde07ymhYFvEDG56satR4JpdbJIyUE2A0tW+a5
ydZqJg4N+v3ab06FkgejRsM4GWyj/ah7NsNsPc1OdMqqQDChKiUvkNrb+TzuXcLngKmSWa/jjugi
rxYnlQB6KsUNPJ58ivrmQZkTAanuw6fXd/4tTaaQ2QwvnWqMcU36RvNieT1i3AaZPFl9Ce6EJFjg
H8VFlulx4WhBVJ2gjyz85DGFr8m0R7bCUxOwpfRaxb65AV2RoGsZDPKszUKZn3V/TqS8pPkPnaK8
Ii7+ifgMuTCDbtjAEfWI1gq98DDJ365EVx+G0QShbmhZSA0/R2oDIixbEieWRdW+0ajWe0eQFdmH
3bbugWW22MVKyGqyJgSsYScAxmQIVoPopr3vRTtZW8XeDN4ZtHCFDtEGyxJ7USn3pp19CXQtbU2I
cUq0xF3ykwPEQfYcer66Dc5QcG79Q9Ho9NremwA+attyGGqD/JvIeDiMTXzpJLPOht0LdgnCxzqK
LpNr9Oyl8MqL9qvLEcGHx5y1XUVPyd41bVhuykGoExBmkneLyN5UsI9vRHNYEBaaZUVzuYvTzlm5
SF48nOx7siJqlPN4CQwXICEx6OE6Cpp4U6aKY8TEDx+Z2A4UcSIR4JkM839QaqSaClbbjCdwYUgI
DygVPmodL1lTh+vcio1l4onp1pI3F0ZBcrNHWRMqnC+Zf2cbu5mGlziBRlmG9pczwcnAmg9t0xcb
Eo9SrE+SWOx2ApUpWu+9KofyMDfuH0Rq1gYoK7rC0DTfI4xRK5/cmD3Js8eeJI1nxlv3oMDZPqUV
mXCGp3eZVexigr9vc6s/fUPHW18rb4+zZ9oEI4PGUooXs73ztlu7oEGHCn56OaZx/z51Frq6xMIA
6/Tdesi97M01twhO5/3QZu8wyHetZcCbq5st1jQUdmE6r4qHeFCgw8M3njZs1i0+r6Ujk+ec0M3F
zJbR12sfA38eGQ3SCgQ5YF7JXELfD6SqEpQuLHzQAw4SODx4PAbOSkXGoiVccJkb1t0M4+wYRXyP
PlqirmjQEpjF0Z0gcKZOhLEmAxunR2rAWlycQb4OSKAUJ+uiGuL31kuclWjF2ny8LwbrBs/Jf/Ym
iYOkimD1UF+NTYqbmTERbIhI63KkQyJGhRgAsFoxzSzhpPLVAxp5xQKMzG/OdgCuqEeiSt8cL/5h
pvGIwkuqW+/Za2Dua+Y/xgbVR70JLW9TwOBFpqiApecKgrB7r2KFwzIxgsP4+MVVec08DYd2w2l3
iVjRbf1O/THKSR9DxeUtWvs0+fFn2uTYuOeu2SK6eRMW2LCkiCGctOV5MNhJ2mlsrDviGo+RPV0U
gVMbrqX7RIrVOa541od0OpAlgqqGyJ+xlT+MOiNyZ0q2ScFiC2ILs57UeG2DWDOyw8MC9QjuYma6
Swz89a0KHF7FIt4ko2OuZWEHaxWK4JqYnrdI8aktmFXQyNc6ZDfzKyeD6aaJseXIx3xBPhmqLCXW
Rh9DUytOkWr0tolD1KZzIw9h534UTp2egJDdg9pB8573d0ylXyXvjzk66sxzlakG3bSJkoQq7Tiw
TWEyiGFMgXVDYu1e5gaY+F+/G7Pj/5OwkXP2hU+r+qP/a9rI1/i/vqoaaUyS6v/9/1Ekie3j3/3r
R8V3kPyuVp/683/8Lumfp0eqyr/+ccOG8PnrH//+Z498j3//kb+jSAL/n5GDDS5i1YZ0wXHd/xtF
4vwzDD3CRGByBK5vRvybslI6/dc/HPufnmUH5Pril/WtwIr+I4sk+iemDMvkT3qBz9lh/3eySAKL
wJP/FEVCl+nzZdmR7QL+oeXn3399ImhI2n/9w/qfSZIIH0BauWVBgxBREmmwS0InviUqHvZlOPnr
zCvTWwlR74ARozsGDPVoDaHfgt+D4sV6qHyBFI70T3mk5vRxk69EUBQop+MM8Mxo7MLO4QitBWZm
y/SOQivj5gfggSJfpb803Kot+AcmUaWD/YAY9Xw7tkV+aLF73GCyjRcsZKjCKJHaX2mWOTsL9dZm
VqWN9x3Tmp230U/GrfDRDTfdhlD9QFSHAAiczkXmaQX1dXal+XuKWjSPScDYmnWWRFI8Ai4XU6qJ
apskpVFDnyxxExD9/pihgzDkQiJx7VCgxjkbwi+PVTJ0z1lXOR8kZMDwq8CH7qcirV5tJJIXg+Yf
ts/It4t4hrqmKTL1nkGdemKKT2GN9/0sPTDHHl/mvOAKfzfsgAue1O41I4fp2RGNt+fQqFO4S5XY
4nDCnthSyQ6KMWmUVPklHG1AKK3jrpxW4aTNLCtaVBNJS27fsRCrzWBVPG6AtvObdz+bYuqAqf7y
5/hPQEf2OaTdzxiBLfjNGXc5QLeQ9WqYi1vOiPLd9QmhGAZYTCglpzO7q+I7tCUEOh6DH5i7KDC7
SFxxKRq3knxejHVu5H3VHge1i1oaFRd0yYsWgGpaEZsIzdzkHE0RHsjG9PZtjk0GQrdiwGz7VNyR
1Z5Ui+yExiS7AJut11mFd2yBOJC6wXgICSZEf7fEr8SF+2cE8gMh6G1wyAlO3Kp5M9C8nGfdFNuM
XvwENzU4NlojPsBRPV6aiv8UfaxCfqCx31KFYsJpIOZsUI8DHBZOtU9MJ70Urva3QWcPEH2CcNNO
KniJhNFv6gLiFIlU5Di0GXYBz8fzZ9VRcJ/JiluOE9Nr1s3NqjZC5AAisM2dORj8z8AXPdOFzle4
gaBgUQgdEHbdQAkdqnQyL0C62Blk5NV7sR281Egnt15RRVvfUpAOk7w56NxUnyIDSgjhYQ6fjGZM
f/bpwymgyPXMexBBcywQZRrK5VuS8bHGac8jmoI9hf8qVjUbiIUslOZtM/JDbMh249iN4P2M7Z2v
qV2NCeMuqn43es5jVqDYluyNXZKhUk3w1M080Sg+xLyLZ81Ikr1eea7RDkAsxIJgpF24jrMgujMj
NRk0y+TotugBKq+aNzxFmMjZ/DGD63FUgRcKYKs6vkPyjyPt7Qzn6GSTvv5eukOEf3UuoAQJ8WRZ
NQaYzsBMY9FoTLWXrRLFD18iwmMXohA8MyaXZ3fo4t8oJYZDLdPsLt3A3mh4KFvOLGtpiip+c7DS
rcTkBFtSgvuD2YzlAU4LEh7lMnRs7Uxv7GxIb7w6AKDpDmNkpzM/i0EyhlmaMgUur6eCHapP87uI
2jD9jLFq7IKow+XQ9El4LWDtbLGC1AfhF9WeoatzHZCkg+nuM1RTPc6GxRz6+TvZkPO6SV1B71mS
IGAxrWTgo8TZLqFcBuSRLRnzZFuTN+WPmslmIw46eJAT+yuERRLPkEmQzafLmnkP8ywKC11e5wEm
qRmI8NQydNsK3qYDK4ZqEZXCviNhY/OOpIbaae5/z0PF1rMfwHK0NMW854P/WeROiv1/9rLniWhB
tLq0dZzvjJM7tjd6iSfGe9a6bc99KWioVP5pWuOhL9tiNeGlPnkFHUM6tilcETNHvijcPbxSQYcd
ZT9ErdyP3sX5swyEle2mpou9pdX3WC8A59fv4xwkx7jCQQrmXt0qWLS/Ub4xFW499qXB3EbPGQiN
PTPc+VJEEt2LN3aXKpyCN0bgVIZRCv6ZcxSpdOnl44mlB8pgVHaCXYXOxJODOoMx+u+Sif5S6jB5
JfC4vTYj3JAB6ffR0yost/2QaX+V0UVybBlTdc9nKJREJnZ3afbsiRF6NvMqyPv5xWRRQxhTWrLD
Iw2SLUNT4gIciqx5Ao5W4WGLi7PqCwMzlT2ZPyxoTytomOO2agD4sOpt1iYv3WqGHrXqBpVjCdfl
yXv40mJfiW9IntI5xWXyAONZfXlUPAm7IPYzdITwt2mMxpB9mpjAj2aN2+OZZDEPdJSmroCHWET8
M3Kxkh1Bn8j9iULiRGX2HvyK2to+pYHJNJB7M5FLDka5lni696VhmcQXkp7cjIN3gTFIuk+Rhxvh
2NWVUOt0YxrZFJHt0CY/LSv3Kj4Bt7vUblofdNpZPzCV2Zt4tpNfTpCHJ+SGxDzr3nDXEd7nvWVl
FyY22JdEdjTG1gBzNzg7zLvm06DC6R456bB1rYBVbwj6Y3T75tj12CSaojv7eVsd2F/ILYLm+B2e
gv3uGL0JbW5qjzyM8S5K/eAiR8/f4fPVr8BKyx98EM1B2DFo7KD7ZqmAR9gj/sGdCdBwUm08RyyX
t4Vq+25RuCmS6zFl9Ozhd+T4IisG4GX4f7g7k+XIkfbKvko/gFCCw+GAw6ytFzFPjOAQZDJzA2NO
mOcZT98HqdLfWSWT1Fpo0b2hFcnKZJJE+HC/e89tvtSWat+pvEoeHWRu+iF8q/pw7Vi3KEJ4J4rR
QJb1PPgiI8QWK9XykS5fjvBsVjOocMt/Rrz3j+jLwwWPt3P2A6N8NNIGm1Cbd5/KsK0uKtL1Z7/G
9dhNErxq7VQGiloCNjiajD0FP4x6Ay5kTlq1Ewp8WD2ZgaU34ALCh5Id/ck1M+Kyyo2OUzkEOw5O
8tu85HU9jhZXv1V6nZvCf0jIzL6YqqCqxPer5LlQDtfgICBkxqSZB8TIs48pg4m5Fz1u2czs9A7E
UkKQDRl9a4dYlYqgqd4KmwZSDhvBE40E5h4/qDg4hWdco6aM9510mLpWY/E1Q454UmbSPQMknXeW
ytAku2Eg+65Yt4U/UN6EJarARk4SRVdUlud2/ko5KNK2sDGgN/Rul3n41MC2RoU1DymTtXsX+vbB
aMbh6soemi2NjfyCB3XPTOVuUxg6+FpC2HM+UXZ2hInMDtWqO4BH4qtpZOEpyDP5PMxOA6zNKp/a
shxePeW3r4Y1MDKxqubNxY1A/Rs57HDSxY14aX/WZjR80BRVM5GqJeBGP6q7FyC5wzOaDSGxIOFy
WVQ42sEwpadUEqZdta6QFzXUyc+KZNFuhum97+Omo2O9LyN+56baeVYElV2ApgtZxE+xG3Bgbcjq
XuFvdl88INvbWDrjASmFoUUUGZ8MHNLvrQlEj7MnBNHem1nnckWiRVYGpRyyDr33kknM86RJ8kKu
7BZbWNmExbYPuFxWqe+8Zm4fHfPEHHEUQU+oU2t+L1WJeV3WfIbiYfur7TfN1QG4/OCVXkUjODdX
yqPh2WGD3VedKz/hJzCchZ3C3lxgvOCvUFvIz4xP3cEk6MPVCrRhbYKVHQmnriqO5yl86Hl4Uz7t
JSQ/o2pYU7wMAjE1ILRDhK7Hq1v0+jJLZDqJGP+t9gGRrvwQU+XKDKsR2Zpz4efRVlmbHWubVKyh
27qjACOPr0zc4esgT8AwDXD00u+BPxIwDe7uBc4zw1fFo2V479Q9Fa8JV6uEP+l09Ik4ql4hAnkr
mVcBjSJsHQ7F6nu3DJxn2tiSUxaE4tiKQN4ac8gPXSnHHzyHNMriiq0/hjh1v8p2JkDaCe/sV6I4
ukQSnugfBKZnOrWPucQIDj1W6xcV5ViAHYz2nKZSBzZSA8PNSTODuTzOoNyDeC7I3X9Q9l5fhoac
JBjf5Nl0Y5opZKySNzVkwd2MVHBQBjbPUbAgwTNm+W9skl9lYTbnQgj6FhvZkQQ3mo2lSuwpENC3
iXaapQ+kT04c32tUbEvfSpwR3SosGkYoQe28FeRzT4D6w6f/FmXi/yHNQTj2Igb88//6n/+O5nD+
UX+kH79rDn/+kT81B/cP6VkOnceCVUKq5S8bfvxZf6q11Np0fmkRQIH+oTkI6w+Xwm3Xs12pXQeq
yD80B/0HyoBJHQeaBG0CluP8VzQHwVPxN9GBllUH/weNXqbtSPbGv4oOsKoNqAaCzDrWt7APw4v8
lMnBJ6ZLPfEC7d1ElW88FJSorqyZpEICJ2k1uDiO+/Y+h/iKo/AeqQL3V8SjqEcuiXULv6rOgcX5
UcoIOSJiUzmsL6HYaWa1Jx3loLYbBsIyS/cyrBamCzgwbx6xRNDrbfGQ05wSl9oEkYNxz6SuAys+
KXZj6iHvZe0T1Bz71neECdhLPS6fW+bNTH+DeicVSYIhT2jFtvvHlorT0GSpdJFmI9Mnqjwb5zLG
O0OVNka0gFfYQHw8suldbNONr6sIt+W2t8ruPgXTt5Hz103uDDe5dRxzP9UqNNeN9G5WAUu1ClVy
j0uqJMIovdBpwiaflJiGEGY3Y4An2KL9SwWB2smgtfcc1rO1l5EnbQycZ3lQPc1hY52UOdeceZPy
CdbwWzEW4TWc2VYhQ9PRamXXAn42ZM5ik4Rj+uhFJKMyJioHDjfZNu1ZvnqBbcYzWn5gVi53SYY7
lzqfXZ/1/bMBLmGcPtm+XX8K65xEpAOTsbTyY1FUkotizQRbcR31ga4BM8VRm6ARUT7R0SdpAWgZ
1bh1ZXUcyjD5PGBlTYPUOvc2TonegwLgFbE8WRBfRl0A4rdw4GBpklyOLPnawdr3JNC9Ee/vORCL
4xYTPjSKEYfMsM09k5YJOlyokLBfcRa6a6egt4cqpFuFFXk9RcZZidA/9/649vxwOMe2rTYlIT8z
Rd6g7SUGr1fjTGKbxOOr30x3FjcYrPaDDszkGUzPQ0bT9ZaUr9q1DlhBq48+ezrcU3CTYRL2X40m
JP7Q9xBb7G3ybI8DHazcNzeJVgLjHgik0pAraoDhCij3QdWVc2jN9GXMCbKMsYgYkJFQqdPoWMhi
2ncdKYA8/Jr07uJMproqGBPjNAG26KqZBqO+AsKp9IOO5/rQV9F8qZjEX9KElwYVf0wulxgj57Lt
Q4OL4M6NrHluQFPIuIkuGL2IlgJuKGij+wR0gKB82WwlrbD07Kl6DwsvuRpV+lkFXXXKiFNoX06P
mNPwMEeEFjigUZgOe+mTxDjAaEZfumBi3mvP0zEs/RcNN+pmsmcSGeEKaifed3q5ii8TqEqVjulS
QdG6BJZwYMSkSTM7tX64ovxk2sAr5tGECmLxnKZ56uzaNtYPoxFyq1bOY+SGjE3g4LyItGGsThTa
5QQhnNE990ZHA6wOStorieXkBgEqjw6uM2YXhp8YS8j9WOYDXOtFM3D3QR7x9/eOffRKS17ALY67
rvlCtdd4G/EprWd4srtsajkQwAGkjc/Ot4zyNmlj3isd5zRbhXSrtzRyYdYf16GoMR7Gfb1lnS5O
hZM8tEqS8BAtaxAvQjJBqE/jSBZ97hvCS/o6zUP/pCv+wVk1MJga8dDDET5aYWrsTTrtdjayog/p
dJCOPgat9tZcJsjgeljfqX7sjkERPplOEFNNtAEK5z74pKjGyiAtR/Sxb9rwaviRjVEs/rDj0brB
haw26BX1yp14SZUWpayVOSc01GGPCeja3aQWRE8pFnZ93T9wZPIOid98nWOm6b0Hhm9WOeAbAa2p
ceNXfPj9ywA4PSltzlUqeDDMrL216MhNyuA+sdxpp5SST53RBpBZrIskpX/CzFXC2xte4E6Ac4yh
9A0tfPEwpa169vPiyXfB96YJRb4Whgt7WdtB0sG2yCn1NEZAVmFKe05h65sYmmAnx7HkFZVTtkGX
7iYmlpZyjNqZGYyKVnQD4N34PS+6u2uSeS1C/PaeRTsaeby7n+B5xdoGwcv3p+tA+PoiYeM8tGH/
XdCM99jUybOOINjJlglx71uXBXkIb4FStrTxdgnONPQXe9jzf5Jd5ee9dXLIjlQtRXvKfiirToZ3
p0SDVsN08eMggYPciUuZzowWi7C8t41BUIt86ySidEfw0kQsQQDEy5Qf7URirbfInVKMFs0ocAOl
0yaXopsfLfUmZvoaeWxGP3uqVl5jMoMbzxuTW5Y4l1zJDjJWxcLZcVeqjJ5eKe3R2RI7h3QM4Bvj
DSIoAsOlKQ+06hlWaz9w6hfmUmc59Na9wHys2kWcqbCjz4KKnzbyCK6OAVljr/b3Y9SAYuvOXDRZ
SXyS0eZgP/h6OoiJJ743eZWMRB436PbL9C5incPi2neyfMCO5FaeOAyVOBjsR5dyadcecJodUBbN
DWGc4UQ+31wPeo1lTXwX7xUhhrWGl/QSxOUTzvDxiEOAQo0yTm55gZLZNg/AzcwH4Dtf8kx8jUx3
2HRtTtATGN2asFty6QWYHG/6oBwAVBu3hpUYi+EFisGmjMv+4sR9y4XU/2aM6mvoNFS5mZCxLC2f
2iCWj3rkuKCaAd98xwsZcpexzdsUFoP7xs6mybCxpMR9U24NA9NSEtLSEybTWzzr9pLGFc0gsnEp
OcG1YgUHEA7Q+asMjy6nshUXLNJxtnmIBQ0GPQ/vdUrHE8spH4ec8UOiytA2nbuHWBvcBAvqq6HZ
7hp/9o4JPmzc87z59V+d6bSwUzBAa0DCFbzW52Lp3HYqezjCjplWbVDGN9cGGj1SuZi3MIQabAUT
tuWtpedxZ4EixIIELMM13ObUYW46TW2odwwa4JV2fn4Ylzb6fsSqkxIH3Ok4qveeQ8NShnkdVY0q
zYIF5ah6eoINv70kDY3tdgy/etX1zEYdmiLZ7tOrP9VwLSiiOYRjbW7HNjFWpJGCs8G38zS481Ni
BItik5f7HnzZVbY9gEKv7nduDfg/0C5mBrs7dA2GZ4t25AS4+2AQcyHHjS8pArySe8YTJS2MNzLK
UOq4WSOSnILBsI6BnoEnax0x4srjzdDa41OJCr+uzLw6VmPfHqh9m3cVRoCzWdPm3Jf9fEFpfJ1j
R56c0AY5hg1mLggeeSiXW7nY6BEHg+9eHxzidHqMjeKL59KbPTUQ3Dwtl6yTBV0HyBq+yqC6Gi5E
Kdk25zzPNpCUuXfTLroWSWFemGE8Zj1X+AQe/6br3eAW5OI1N3Gx0viK+ctwxoeZLWxV6CFae6ka
zhxRECM4cl7AP1PXST+2L6301VSmi2rQD/tEN2+WW8O2kOlZYC3fSZsBYjbHZc1MMHM3ZpbjEYKL
xg+QNkRNYBh3SYIPVkbFHexZf/Ea56fBtIk7/JSd88JRLzPGDX6g64qF4NrMRXclTvRomgp12fPJ
oBUWwIu+zKC2tvKcPmWRZ90bCAL3onLOiZWnV11yyKMw8jVrEbqR+YrmGxIQpk9T7/2S7jYVy73f
OrQCeGV+x5G+cOua9lwPXnY3c2IzJsMl6ilcYIAzqQFWVvNm5PUO3znxaBVJnA7sN7ugBk47E114
Ihi66qvRf/71oTQxky0PpoMbh/8D5yqbKkLsTkzU3mMKdzbKApAv5wDBeaLP1cOCRB0loTnl1dRB
qrWUVfoVEvOjWzXlxnE8kvYzCfBOc/EOmmF8pECNFWDywldDcYKAJEj5MNkcSjIwpJHCDHXSHNHw
/IOoNP8CYsFMN2BgLaE/hfi7SmpUQW/uBN5liHoinJZ61hr8uu18xsVHRt/63GT+tP/1JbiRXIYq
zDaGMYIyZoY8L329eWg+tqk9XMpmxM4F7bMGqCsLYtZYm+0K17D8Vtu4xnRnfqo8Sg7w9EXFWxGz
2AUnOXwWZvWSlNMjs+q11OFLH1IfCtPYt6jhFRQze5TopdiKt4XD1hrX8ptRG6ug7/aiaPc1aa/Q
h1E+hsdYVRwJJmzYFbD9ocieCJGEPDs4R5io1QDI3Oq5akgNhBnHtf/zMYrZto0xd7dURd5O1+HP
wKp+jHb8yaMRbdDp61BN41aEnMvaMLnTDmEd4xY2RCD1PXCjDRPg8AqrmwhWmp3YIapXO/T8Z5O0
MZG+6pWphVrrxaxtaAR63914NTnrKZT0dv6YOqxYa8F2TNPAdJMg957TxM0JWOIJ+vVJTVeQigAe
2VFJiCakddpmOAHCqevfKqCROnqwKSZ/iGte+7MGQGTrSu5cTInEMku9rZdjuQizC+BB65zCCXtM
a5rBc5Ate2uy00fTqLrtHFLDZlWxda0yCB54WuG0t524uq4triMC1IF2W4bvHYkXvuPNnDcx5WNk
ZtmF4TDNbXMMcSjTsyzFvcMxu47KMjz9eneAO0NQWqWse3yWK3p9JF/DHGx5l6w/fFgU5spX/stk
H5SuLZCqEYZAXqNpHdBLIcvrxCFsDur65debEqjzqu7N4fTrXda/7OQsDS1i6f4SDK/23WjFWBUK
drHymUlJ/CgWmmIS9a9ROdqPxogGUbei2TpOtre131wppfiaa8i4mTt/Rs1/ivt4OPn2HN3atIxu
XH7O+CXCTcvDsqlEeDKy2Hlgk39X9Csc4Oi/CS+gqQlqV8Rrg+u4R4lkjHM75xxKb/EyMei3+pMN
xOqxVu6SqrJPFFy4D5Ob4bOFs7F2G/7nmEv2rmK1etBuXJ/DBQjEXeXyL2/SgNQhA66t1Y3VBcp5
jro53lgaoVuhF+zs5eOKjNEh1c5Vcy16+PUmRCivGDRdjLnyMPMWB3bO2VyNXfVlTmb7iDexeZSo
HqzX8VVFQcEmV5ZcWXN1oYriW4sue//1poJ8bZqMyQinxnsH0MDdqIjyMeii0GF5l5qhdFcy0N0O
BBVJgwLd5t4yYKrNaX2se/vegiG+JaG8OSQz7r/e0MvXx9hwCQYwCJ6TOx5VMIWs8mtlFpwNqrjd
o0YI9sdgvk1p6p/iMLuNaoBgp/tPjPsDgvewywf2oWCQASoDjKwmabfYNXBEDzhhgKSTLrwStIGr
nD3l7lCcw164jwRlZ5J2+fx1dNJbhkfkzeoQYtzlRrZk3vGLt8BMMAloOnm/jRFP31jU7yqMTwEX
vkXHAvuuuP8ZReptuJjmCEP0AODAAZcw/uhVdwYb0KyMxgt4ukD2GX6XXxF3/ZOpY2A7xezeuQQQ
Vu786IdFVC5VZIbGBqSBmmFhpg0Q+iYwiz2Z0PHkOhgH+ob1Hpz7LZryq6fAKSKkpQyjFAQWq131
dX2sLcBt47TcREt8C1koPgaDQi2S5iPu+k9tYUiWDoKXgm3+mrpLhSBzpr0cK70PY5t9jPtERFcm
jOMwWRtF1l8Rn73NP1mxcJPEpJpqrAT6jR18o4P2QFFOAqI87Fb/pEqPxhkmwoj/8lvouZe06kid
mVO+opPaJSvW50xxoGa08vN/i+L8/50XTjjC1haj+P9Im35t2w8sKOFH/v2vAvU//uy/iNRa/GHa
lucIYZmMqWwHj9ufIrX7h3IlHxY43/RvErUUf9hY6SxP21JIz1nMak3RLY45S//BJ7TjaVeiKS9/
6l/V88cinQIac//2/v/Iu+yxQPHF5yZd8ReFmqMR3yv/LPQVk+VW6cU295stbpp53pnWhoeiIQSQ
oAJ7jZfeOGIVsBmIrxsdFVxNK4dLoPzqYcQw8mNulq4mSnm5adoOAhKDwJlbQb4AinMFwIL5Fi5i
ZJeNHw/pq20Y/tYTWKURshSHE9eDexJN8tDFHPs82yBDKeluEIOmwZ4cApa32CQoPNK2SCc9S4TV
5nuKDjkfxvoz7DbQabHzNuEr8rFx82qpCM0qr1vhXmFvMmq4uBzk1gxyy/tckC4mnauHDdBU2tp9
2Ieuhy01q3waIRjB7uw0AXlkl0D8+qmJEVzoizG74EUz7znGAWgEg0svYonzUtTVSz/4b2Osr7QA
S5K4cPDCucItNQltP3WJ81MlGm4VZiNG1W6anOa5bBE8QjioZMWo2jQhYX+32gpPMhhzCIdTlsFp
7g06oMBT0KpeRjqp6NKi6Mt3ISL3OnTuTtcahHYs5ykJwbMkyNYHezRvTpOiuY12+lF2AKamVu2w
ClAIw82CTsRcAfGybaAHvrOVulR4xmNOprUG2VpxJdD1QGa++AyzUxF+5SMGgsmx6BqSoAmjS04Q
PxpntDelZb8MSXoyEIOaokbwiL4mBs2rjBypFrdbFFkAR/u6B9NvUDe+FhaB2qHkBNZ2xqHTQ8gv
kzNeaAXenljxm9nG2KoG7GxO8iVOacjMChmvW8haO+i6cb8iAE4R5FRm50bXHUv3+M7dJCR3ZVvU
n6qIAXcQ7GzJdFCX5rc+SKC7jo67qj1CCcmCfhyAehFo8PRrQCkDpHLQElBu6XOjiGIRQmmPJGFB
nM6i2ybtgT+NRNpWrgqddQOqEKc0t0JHY10CVMXTnTmPdeCJnSK+ta0yj17zOvIPhYt4ASkcn8OM
WhaPQbcnr1rdc+6jazV1HbRNA4N1GJHubww8YbWT4CNHmzNbXBDDVH7B1dLuXK8n5EIk6JyMfv/Z
Exn3qbTrj+lgMi425z6nPYBblZR+fImnRJ2VQskrzKBam60QX7ICWEkwTv5xwrFFPFF4727Cjgpp
xHmuCXGdTeW7T9PgYNhCa9k3xNBo9+kAWnAu2ao6cm/esocSyHdejNoFssN0fN1L7P4Y7oznUjvl
AUs0ZQAe2NCO9eYxiuuGuQkABzOGaRbFxHytkZh62wCkNHtus9OSiSIQtFJtnq1KI+1wJJjgUNsm
nPd9q/1tRgb8Vba+SY7acA9WuESB/AHTALaSU5MFzqdaBrikHCM+6ja7YKnqOJ4n8DfHuPJfobTL
R4eI0SlTKjmPaTNvdYNQgF0TMAFetoNJEQgYzNdeOeYDy3X6lI5NTYwYSz4kNbMEykg310pm/ltp
z1wYAbgcE1wK65zD/Q2w8kLlpXiscim+NRerfhgPEjCzoaqrcu2aLj2+OQEaRjqf8ZRSN6unBtaT
yHmOQX99JTCafFhzE+/9nMbitMa5l1u40DeztBi4hToQtA7AcmPM5s8j3jY9uG8m6/eeeb64mQa4
2WwmqJBW/KtWlM5zawhRD+FvHIRlvHnuwNIpoy1lnvCZMhkd7QI064ijqCWMBMQh6dNDS4HyOpgz
Dhdm+Mb4glesidBeYF5Eg0HD4kzSLlY3Z5XMzUSToTQ3qecT1Yv9rr7PpU2cIAHqhwGyvaZNTmqI
wvd58M/tHHBMzkjXtuTmTG28TbTfssb5PDs6NwHXt4w2Iro8nTBk4iihIEa5+BnI2LkM7ojux9fg
yDMS0Z/q5zk14L0Zi7Oq88LiTnFfd+/iFO0uteu9jUDOgI587SoMzb5c2cESrcuDGKdHLpBCc6e8
2UOG69WHKDc0OePVHJzZE97d9mRCU14jXzqEYGpo+CGuRnpLXn47O/y5M/++EyuXY8BvBvV/uxMv
s+TfdmIydWWtpGMBYFRMbd3UoQHWG4bq6GAhem8gfT21M4a8pGu8bksEh6iok0fu3nMVYB3K49eN
ynjNM3M7WCgx+9Cp0iMzsOy9rGb8vQRFmbBRJwF5MTDQtGiCgBmgaZEzJmo1QdVG5vOYBsk1a6jG
9KyCOou844vajkF9aiGRZ+MUxyId8jG3r4xTaFdTQUyyjldOSxFToC2xnaw4gjg4ixe7pVEEYgwp
Lyk8osysZmEsve+snECuFBegncC+uwumyXlx5yi6JQT9KHu2XOD9I2AMux0Ii7qCMF6aelvQYiho
iosD8c2ceThFgkjDeFw8rHj9RIdk4kl7m1MnBGIsw2nUa7v82gRt9NIuuFIPP+4K5V1uC26me0Ah
+rlqhaKfNoi8DaZJTP0cy8QjHhHGqqIv3W+RwaUUhHrvm9Sg0VVaJyNGGpyKx7Lx+hDIWVe/QPNh
hpR3VvFhSGN6IPXof2FOo47I1iWKYy27beVJa5MQCwaCNDWHkarHBx2BhQZDASOd8lqcJT7GlNxy
zU1np8ZL0EdMf4Zkfuq5J4mV1Y4TffWOLjfxAJDoopIajaAAV/rD4QBESdBc+nIV1RCEsaxV30s3
g/JgLC8up3eLiSGt0lBHAHTY2APS8SMsqwIopvC+QFsiJuBnebopGtF/iscx2oYAgLdNanmn1uAZ
28z1hJ1rqnP/3OVthQDfw/NovCE8FlU0vYwRAW06rcTjXBIJgpS5rGXYCsC0830i8fH7iZdFr4hC
52u/LIQN6wGETmJdN1xM0Zfi15qZh5i7MAzCPKJMK0mhyw6ZUW86nOefxYRrDHZ9+xai2B6svqUv
wgWksvaV8h575Iq3waSme02gz+63jPXZO4xych5LCzA8CIMEdT+JLJz4ZkivxVAX6PDLDta5rRFy
94vkWTGwZ6aam2S3lu2wmCcRbKiwil6xmC5hByoCydBqytzXybIL25Yl3s2p4NTWCOOohs45czQc
kRzLst/PZhU99oMSpwQn1yVSy1mD1Cujtdkhg6YmUHKMdKdHzKhQyIvJuRhWAZaPueY+sUvW4sg3
UiTOnErovBOFXBu5iGkbrmkSi0cIe5Hft8eI+e7iKwMeCqicbLwL6MqNRMtZdciSawR55tGacu9p
QnGAakV4Z43P30VtTfSTKsgx+CkxFCJqrN+uUT0aRVTfhoAGOFlJ95MXKPHdwBd1R2SxnoLYjzak
2cufFp0mfPuWetOetsB/umZC9ZDTf+Y2K3/KsGAlV4WJ0dqfshdKIUvctUtTPNvtfNSOSA6dpfUZ
WP1A0XDQrFtRBT3VLlV1H4zR2ebE5dvVWFkR1RcBZkGLEPFBe63eAguaocUnWCeqDsZa4kb64qa+
vOUGWQyZt+MbA4n+IAzTwz+aRXvLabpr76T518lt+50trOyL1UXel1lZ9U0rFe8tfK34dMnOMVMJ
rRFlOQw/x1muZrzWfX2m0K04hQU1Vn2Mwtx7SQkTIy922G4o6JwthyGxUpSUort69FEc/KYF1SFn
z7wAMtYvHfvSz1J76H01HWZs+gkZSUKTS1s0+zJ4qzz9boKmuNCh151JBPifHV/nn6NpVJvapPwS
oqDemBblXAVlE9PkjVdumAxW64hqh4kGZzNP0i1nZjgZcVYdyt7jlQnIhBVlAt5hsYgJ0rNKpqeY
LWiFb/teujNmSsMsxK5sDPzYVoga0Qx6ealbzKDmLo92dVLkW2Fk+bHvCojFlbMUbOrEj97qsiyu
mR7KL1o087RBFrEwRvQxdD3tkBIoEZPSrGse+WGVX8tO8uPpjU8D8tGdamlOBUVl7mOOIY/dBD1u
KBtnZ4Z9vcLTwq2noaehpenmMlulD5zOt/agXTg5LDJrprEkKHNU+1aFIMbIpJ09YRNkEap+MENh
3kzaRN+y0CEzDU1zvAVG/muEUEhFrZlpbzSmoLMOovLL2CfNXVhF/aY4YV1A4NE/6Tgjly1zfMds
2RMlLd1Ta5Xzh0kv0WvQZ/5LSFDAxkKpq3MmOX1qi25hu6mofg/GeCN56XPYA/2AGi/39FSZlyaK
svehN/ttHwYlhhyj7wH5kgY7FCZZrNXkGaHP4itTcbYGSuB2WZHNL5Ep43KVUDj7w4RF+j0goZxv
jCZ30j3sPrqQ+9AtJCZng4VusFv/VXXQ1ELmiGKmB0ENY3mt51zfBq9On/xWRj8grnvTSo7NSH6J
3gxeFNUdK7CxiW1Lr3vkixflDAUkbyppJpcmu36gN1onLiUffoh2FnMnqj273lkDcwpXBPapc4fy
GYn8osHv5KVcjWPdHJG3gTmNMt/l0cDlwJ7m8SPApLvJO49pAHbU6DFQEV0nc9ceZpc+cn7dWK6B
FXxxG1rAePKZ31T0ZwWauAjJ7Ls1D9wiLRjiFYM82DV5756Ai4/Xlk1i7xeD8dImBCxYnqnVsmiP
pkEk+t4apPpjMOLQ9QPMyPU4PON3Tu5h6QWn0G8wyAeUALuhGWybmQH4mEG1nNBVXpco3kWTUaZc
xB8Yg6DgbwhFcgp187yimVcV4qMCNL1Vfe89qWTEyhTKYFO7IB6KJlZX3oMDEFCg0XlTvp3nGXlk
YAoEbiYaFednurVLY2G1Eepxt6FvUq6eR0sLXCrUgm1LT+40GCdX1/1W1CMVTaMjXvzWC7fVYCnA
k4UHPdAmijcN4q1d0lal1fCUdk3/ypfCdtg5M2fIgPDDu4p45imVLp9NCSzEy+rhase8LLU7229h
Zstvpq+KQ2Xp9uhwvqdM2rG2Nu62UyQyTYqjBRcdlPlPOpL1g8O4EBNG4+64h1LjRdRxh55QnoKS
I4sb++bRForCljTh4MQ58iuglx9eNxFXiSzv3Jgtfvpm5+M83U6epXeZhJ0w1vk3gzqTkoa0DUZL
5m2cybZkTcRJxZjuJysrHtxWzKDhrPxUWibFSyps6bbLyQ2OhDK3XVO0lK7xG12FRA2B+rQpv3/g
fndeqHID5IjT6H98LxC4Uf96LbCkK7G2KlQ/E5jt3wQ6r+ZoY4+T3vOYvMzv8r36MN6r5+HaPFH4
kd+M9Poff0Xb+stXZEQlpSC/6NKz6DkSM91fLyKDH9iZA9Bq3zva/wpbgnJalbByrUwJzR3+TBw8
2iU3u3VjG8NPoWYeOttPfhJWIq1vQrPYi6EkUlSYXsf4wJf84OKiw1qTe1H1Rp2Q8YkLGVKWi3Nt
5eTFINZ8zWxZ/WT1Ao6Xbly0RrHrR+EfSov+I5A3KIC24DanIEVLTAg/cbI499I3IkiS6QT60Sj7
DTnAnnFXWE0wH2Kej2PtTdklHqP6zQ4kSF/gzemn/+THZv79x2ZbpmcLUN6msB1HL/e73+5vjefJ
pK/IphhirM5+C4NlohPlFMxV/Fr2sP4Yv/R0WBQRnGLLFZ9J0oWE4wo3+K7TgBoxuVCUDBGfDfbG
R400/B7aRb1PF84cit0lIs63cWJBtaO0BgFwk/70S5LEwOimvBkehS3pHjFMN3x1FvRA7FhEdLtF
UMRJ3bdr7c/5B+PrFGADdZ/st4sGCUQWOTL+JU3OovbwJqtScKrivPrf42L/d2cK//x7wB6te3n/
z7j6X97BK0R0/an7UU/PP5oubf9VFl+C7f+3n/wz7H6fSgLwH9+zKKcSuK0Z2v1V8reE+9vT8m+i
8+ePOuerJn9zsv/6U3862fUfSlmIAMur3HJ/T8/bf5ieXALw7vJGKHSBP9PzQv9hK+HhLedK7br8
qX+MCYRgtGDhZOczpD6Fo/8rYwLx1ymBazMY0K6lHOl4/FXy7882i7JRuq3XblWjDqTLbg6vdqHz
HXDmjZs4qBGU8zovck7fWa3r/2QRJP/890WJFxRBNCVw9CvFN7V8/rdXV/C/OTqv5ciRKwp+ESKq
4Ap4be/ZTT98QXCGFDxQ8ObrldgXhjakWM2QTaDq3nMyI8ea3TnroD6SnbY63uPV6F4Dm/pmGtES
HVtPciXvvhYm1dHzBrmvlXsW2OT47cPkgkmAn27ifCe5A1qTAPcmaDJIZLZ51SADSOaCioRg5Owh
C6ODt0JgL3Vu7pTyf0t0nZtcZ8OuMt+YRnV//KT9SBJXPZb/4HX1fBDQ2xKU4k+Rw817gj1MxsX8
ZHQdIdiw9VBfQOqflF10pziTC3DcI1Af/7gSSItNoR4xBAiTmFUKkb0TRigOYEBeYqd6JuM+70K3
IXMWhlf8B+vZKuTRGvrs/N8XpIlccyixU6L5n9X0DMjNnzI71BAQR+tvkx3izPa2TvTtge7aaLd0
AdkDRqm75Llz3IjlC7aqKUr2BQVjmc75GtDSu2vanI1w+K0C3wH0mJPcDMDaobgBBY7UkcEJCQ0x
Ee3jWMuJGui8y6hYWEjOmPpyxWFgAR+q2cg5ggXKjdd5CnCuwiWjc1ylXbhaKjRtSPRQ3ZyI0rOH
A5QVtgfRlmjjSlGX3CYN6pIY/ZwINp7PnNUGWLhx0eU60drJSFx08dMyDhdJcLli3QyPpYLkzAIL
kHiPT0vemZyvfN4DoacxcPpsglik3iI97hkFOGcQI9titMdNtRBqLP1FoP5GC2nn+O303OugPOgC
wXSksBLpvPgeBm8Tq4bdeC3vZpnW3MmjbEsOAMtKz/8oIoWrqrqF/Go9/Iz9go6G5jiGi0Bz4HvM
SJIUdW9cbCZAK9E7ZPfL7FTX8psh2kL545jrRyh13EoQOXQ/gEm9Uz0/tGb2ri3qqE2/J/Vb4yUH
CAHA0ui9/5ESvVgyqba4Mx0WY6k8KiB0KMaYfUlL3NzIvyaVz2ettDnxmt/9NJ3Jzn6DkKpKjtqj
eWyd5bsECJe/a7sluoqUp+ebHWYuhsgFS4nyBLHXqjPiOwiGlRjrAzH+wW/E2mwdxNuZcwZi3u8k
0yja5E+epEJpmxl5mu4rLxrQPXWycXQPQy6TnOuSvYdgA4u7jxumUf+mOAVDNCXvHW1CYp17n0ko
XV/8R0wL1pXt/YTAIxup98AYATtF2GxlYnKdSabiyEEX4tUWLBRxYHOXc6Qh1Dtx5KeSAZ3wnMcf
snLKiwMbKoEKO/uvVUvAlJw91nQECNBJgawhM8QukSx79mw3V2jckiHZuL39gyvqHOQm9hGftP8i
7CuAczJg9owDuIZsJRsg4jZ9ToaZP2M8kP6WyXGkXbDxDK4JNO/oh3a7iY/gk1i+wGk4BKre5byp
T+guFHhellQ+wZ4eZ00UHNmjQMxVJbw9fDx4uZuD/7F48+o4tk+UMC+aQOvDNK3mkRBuWJmI1VaJ
8kJCZGVFD3pmfERrx+Ka86yrq1VjicpAge64qC7QUpx9HfftneWm48V2x/dgkP2Ju+u/LscDA1BY
7WRmQrgqBbppO6thGfe/qeIk4Sc4olq2Z+8iw9i7TUlHPGdK/nN5iW2criwvAqZTLEzrFsT+IjC6
TuM03et6/AXEQfUDjTzMyMrZLBxG27cwgSWds0bq/W4V7vDqSiAIPndeMTc29HznxdUtIF+e3J7d
TNexugGc8585x2qNrS9IoKcyGEv3UdQw32c0vpOxaW/8UB6onSASnHKbesRXHPn5gd5z+dS51C+J
64bH3Hb0JuZSR1Mie5BKrW/4gsgUjRU/fIMHVFenNLjduxH03s7JjUflQzLKRh9AQZq/tLU5PiL9
3bVYsN2+qq9J5vpbrY0Q1IrfcGmHpc3Dcxfxq7bxzXZNmzJ5uEWdHZgk6OPikPebTlLuCJDpFOoW
LjnO1rUKfm2Z42snBEpGJ/6y5CKpz/Ml4YkPxyF8mPVuaIL8RukjXiOtALLSRmuO6h/AKqYPb6TI
IFX3Hqb9sB6ESZPluee/WTWtJIOkguANfiofORnAJzDal0H3xrMz1CePVSKF/abZQVO2j6Y70EvL
fOS6wFJPZqCDj7io932/Snyn/OOMGM5ABsPBNliHcX+vX50OpEqffzWwl7cmuewDyb+t4RyHgkQ8
oEYu8QaEmFQa7dUX22Ch+BscnNGg4j0614VLBs1bT0L3gKRQnIT9cy1y+eEN1QtllU/WBESjGWk+
4CZQmbHMJ0+pXTnC57UwEWzGV5DXi23RbXdzPKoLy7BNFaYtKmOzPYuwEaiVFKmGul18t46GjpNm
b9GQTysqMQ64ViRpPVnp839fggxAPR9fz2EKEHQdGR2johE0uh+hV3Bp0WdZJvYbzxv5Gvlcj86a
QsQfZWfh3sH0AOgufYUodhWJ+hP1wv9TF0SQAtohuQQ7JmKzvtrGr8l+eFvFJZgcpzhN1M2Mdv6R
ibK3oCjdQ5LEj9DFs838nHs3u/LcbZA+JzZ8R2gxtvfVk7maax09Bbb1YuXQaB2ERWkCEjuSWfyh
bCbHfCrzfKLFzesYmtN87qbxuYjt5DzGjmaECXXfoR9z7tkKryKe8dvcDbqrzJw1k6tu70ZFtRMt
aD0L44smZXApu6tKURjwN3Pf0S1Va2tqCTM3ODbDqmM7aZXfqd+dYSqiAOB+vhEySRGG0On678sE
ode34vhMvrS4FpLK1OgcBm03p9FLH3ADgs9w+WWqgLNwH/vxoK+daexUZ3IQB0JczrGwRXUFiFBd
m/w7siQU1ng0d7FW+1S2zlPV8DhvWISfx8ikWjghT6Pq9K8oy2AZuUzbnHHgpjTtmL8OikX2F2Kt
XED0Dsvtpzz8qwOmPtaCfQj0E3X/jBixjS4nn1iuM4CaGK8f7TiaDk1v29uoDpjxep1aZe2QnXx+
YgBlo8WQ5eAoMaHIw5lwNyg/UmL5HkdisvdMN7VHlw8JmC70rx2I9GHyEbjhAWKmOsZyPxgpWQ7D
GuFjhvhqdfkwewlCe0qswzBPf7NE+CdIccCajMGl/Jf+dvQ19554T9IufzOuZMH918RAttmhe1nj
Z+PRmU7ValTOyxTNgJ7tWXNmxbzWzSVdJin6wxjp20id5xVaSIZdVhVv/dh/FDan2gQX6DphGHUq
0/TZpDJOHr+q9vBIQ/7YNOhIS12EF70R22kxKhCvt3yuvJkIrOd6Ufm0Nn85NyDZDPeWUz904tQR
wZFR5c/gfFOHqHZzRuQ7qi4uErgLp2JIr0XLKY13zoa8bsQNuzfXlcELe46yT7o/9ZFMRbcV1roH
PU5CIHWuiHb5MBjDIbZC5+xOnnkbxGeA1/IlbsEi9WX4ZBgTAQlL+XRVkN0NtSqIRQ1/HT7cYBdM
sHnw1KPYLf9IWA9F6PcXS0XTHjE6qOGcMmkTM4tX+JBp5RU7JZp4qzqSkr5O7U2Z5rSFKit4AJ/g
cOTxPYKj3++iObkbITIUkfTxuTDt9mTQJ9WaFE8Gcbn1xIG1kNxj0AG3GNXxtQU1CY60u2u7Xme2
SRBlLMJzbSU3y+Q10fVu89yVcp+mrMoxqtPUpPwIDc0ldNvmHaHsWbwdhh+YHAlPgLQ8Fwp/A5t8
e/4l7rQKo3J+8fuAjDgnlzRz+hWnoWIFgxQgxtxiP8YDfx7MxlgNU4hQqvS2ymf9bdvjzJTSije2
gIkUxSENwVRAMEdtR7F4m4ctP20+vdtcROS47LSm7KqqM/YK0L1owVeBzJ0teZR5R4a/wcc9fCvJ
Rz5OIDiVyj9H2ghuTHUCZBQ8RwJFCZj5zJE6NYXTwebWVkRqPVllcjL6ifboWL/L9DK7Jf4BeDTH
oZ2uZcNSIZlD+TZ7XBWHIRIccdvqOZriu4+5I89UesVaxjAcPyvflICSHeYTbNCROlulHLZeeR4r
h4B5YIIlnf8Ftlu/hJ3FNVCTCa7yZJnXzySeu14ezAEdcdQ4r7qOzLe2ESd+Lt0x6Px/1mvdDfxx
DD4OVWjTz04YH2Ykh0fzrKtXM+Lg6QtdHwBiQI00SVfnCpviyAJ+o8AhrVQc4eHtIsWulVd+6DjF
Bixo/AgaonJm8u12hLCIkMi9z26N4ZYtHkrDzy1b62mCfIvdjwN7HpIJaEJPgCDzJMIRowMFYQGF
LphBxRWweisfwz3HsOGlcNHFwziCerJ40HqkJJjA89XEBQKcacCWO1ZXay7m7ZjD05wcKW+8j9c6
h4yq7BYLh6YnREocGiu9i6NSN3LCyZlfPwIBAFiZFPMT0N4Jh5Y4FTr+zPE2x5WmzeZ04VGkM70b
xjQE1hXLJkXqe1blZe5qbpCZmHcTWZuPspuP9UzrZ3DSfC+4sbF0RkXKc6R+jPGHdj372vAxo6Bu
vg+xBuPLEh4/xosVJtsayuq1Z4p+gdL3CcPAOBpD9T4ZaX0Efod1p+u8E1y1hmy0/xR0+KRAWsWb
NHR/MSCav0b1Ok3WJTQN9RTwkXuxkvkrmvz0OPvxH014kIVG+2UYXnaSsiegtmxEgS0bR7O1fxkO
gFMLOXoncNZliAc8Iv+4GQf14A+njmU6cHIanu1pMJ8VtxCV2c/cMkkeKBfQU00dhuD1s6mMcDc7
1sTpoF1VPeoxuwvJlbflNYgqf+81uHzorYUHHVvsIQjwgKLGes2xDmFXz90ttYkXGKY4M4VkHc3C
Ai1Pni2xTNwFIv5m1SQQdQQXKLzZWQxOcu3b6pe+60dfGc6js2bnwVbdYwcotzFD/oPT8qxJeJAk
Uakv2mDpwzXxGmcw2F0OjnYhxze3HPalrbCLqLhjcAuWZ6A6fM751+yGWf8geivuExQ90LlyCUdZ
+8rMG6Q9o9hIQGsc8fZFl8r30IVjbZVGu3KRXm2bKszZIhbb1CzF3TK4B/Fg9ogncFmgqwfSveMl
k4/qte2i9CRr+ykbpvHcEg0ou1SdiQff2dFThmNX1poIylSH7xZYHlwASp7nuIwZTfVoEJcRTyIM
eYqYDB/Cvm25iEt9QDi3saL8p2UB+c3/+yrprPBfQ+o+qZIQWg3FYNgG1AoTjo3g0tfVMDvsYMzX
ORy7h1MoysmpfQrqcsZ4QCQvJsi8gcB+ZwJY/B0Xxrho0LJL4mEsdaJ7RsBoY9fWKcPgmpnDOWCb
swI+t6v9gipuEt2mltKDGCqb0AIZBCDkH2kDa9ixoQ63E7/vMZW8NG6pwQt3F08bO6TFXRv8IENC
DYkb7jKTglrPbpMqPdTeqPryGMpT45ExXVl0QbLr744f36S7bP/j6iNT/IMTfo+yAO+ekYVhqbox
2MVew+3AgzRMSGhij4tHdphtbp2xwqKcteZuJweHzG7VvwEn4rjqsDfZeAMFf0ZDOOSjMNtUTcU2
Imr2UWk8ScOlPp7W/C0s7sqkBOILO+nvTvTxpYZ7cbOZDdDH2w+WjT4W6eG6HWxnm/Cv3tYG5x6t
IMpVUfPi0teGicPrKRuN3QIOzBr9QpTNuOph+BeDrnkL5dUNsR64sJieiD4f2adTN6yXZXdPokSN
4c22NTgyC4zzwFUp18ON8Fh4lE3y6QX61QZDZhfBzzAGIZrj8DzzDd23bpNsG6LjK5M82jYI+iVf
1vByZHdxMOrxn5Eu2p/2zlNX81Y5ooK/OKoyOOf0xoo2CiwvMKHwc6ZvDyr8wvB8pu/108IL4adU
LtFk7xbFhXcJRwnZH0NqJkk+kPXidchBWvMa8efM241oEiA+gZYSkZ/eKQW2gBpHBXHEbM7VWK57
ghWHadGUasQ23KU9kJXpnHxabngxKp+VFB/onUe1bDXWo/9pBNggK5EYJw8g/LYxGb1lRCHXkLiA
EPLKJA6GCMOmcL9WiqN1ERtUW6KcdxlVbhnk9pPoLNw6geURoEFx6IaVvlKk585eJj/e0nthoXV3
+W3+W/GRClv/QmHAXLUEV5mhpKcq6MzXHhyEQ/QXa4ljIHmbtpbNip3IOzPJquHGbYNSY8FOJnw+
DbZLCgaoIEylV2h+EpNVhs3ETR5KvtmiL176IN2mGWf0quOQUnL6PpjjnoQOf3XT3U+q69aJFznX
ngXdlmcvA/SXWC3Hqjg89SyBd87wv8YT1iYc/B9PxwdgewBQpoQPLxZmM69+wygcYRp0O0+wLKQJ
tLHb/pO5Lk3qofZPzTSBP8eh8ICJMK2T2FS7puq7HUBWno6ew8OBW+N1yOFtMFkNaW/dVZTthwKH
rB9Pir9T1/InoYBkj3QEYtGHR9Ja4UawjiRrIod10tT3mvXcCtUzbNhUoxIrWPS5QzVQvwkbVByY
F8LIOEkqYAdQ3ckhT+aXXDoYud0k3CM15N/tuDlRLL4kRGX4fFfAq2p5NH1AU3GfbvjN/xrq2br7
IoFiJo1zXAynaCYRArf7FJk+Fx4MjUR/CETOBWnNAl9xSS/AEJNxb0z/0y2YcEBOaS8Rd+gdq8F8
lRoeOJoJQH6ouo+kq1+TaYZenM/7qme5Yve+v1MYyu3GMG+clM2b76t4XwQKs8Pyj21NLqgwOl59
NPtgbottA4P0CXrAB3sR8CAWoMfQAOrmiKNTPerRtc4cDcD1Cfdfy897V8MXPLK+PflOEq9mEygO
q1rBfdm6JLM5HT1Ni69SQ3Fu/Ho4kM8Kr/PYMbN12+DWt7baQgkJH0WFf4NIZX4cHfVpTdHwBMW/
OpVh8WJWPU9JSe3ChS/8wpB82rrh1e6ks4eEXgLUkmumiOIGt/fbn6kxtLDMdsLud5YMgBG51Mya
rCs2cHGzLS6l8h7y1DLqwr+FQV3wW6K/oqD2SbURdqpzdqipOUmC6DnKYas9iqCeL0mSg4Zn+U6M
2ODpkhjkR71sfkod9hssQoa9ecq6sv5Xz5onchZe6UDLF3eRhtSlFx91Oo8rYgzmIenAJjFH6M6+
CLE/8grG5Rj8Dqr7to2QmW9HE090EkCKdjnGWwNoHYDZ5zgnyMkGPL+PqO6TsZnuod/VTG1TwLAA
22gLeuu08pxHym+tWSx6isl6sqr0O/dorRUQjUeMQ9YQv4lJcGUruZ9ZAVXwEl9h3tyKdmZgO7Xx
KqoQZPNDquWiDqcaETkz3TN6QyCqsHINbUHwv/dCSNDAcouvzDCtnZtY9ZqIAunnWmdbfGKruWNX
jx/tW/ckVDzAb2Hov8wB6nkc95RSAB+cm5BHdV777lnXvf2K0u8T8qC6MvpZ9zC9XkUGrjQbQVoV
ub1K8Euc4g6hZBESYIvnHG1XF443DSSau2ZTnTIxYNLmiULTNDuQReEiNbMpygXSsTqKKF8WfnEv
+kwf3W78KD1aw4EfiB36ova1xye2I+xubEJl3QNv6I7DYML4Nb1/lUlvnjEmsMFen6zwPaRxc8cg
x8VJnW3lNDfOHOPrFJ8IvnnkN8nM1aJ69rywX/e1NJgisG2iNJ0cqVfyiS6YGxGNr58zl8QJHOEP
CgbFa05i1gpc/BuAE4gZg0roS2Z4AWVl2EE1rAPyQaFI6pOA2HlKjIA1EPNiglvCJ74Z1Gt4G3SQ
6QENKdS60m2Nc2im3TpnQWFSB3n3K0LufCBvZPP8i64SSChifouBh3jk8dlz5x4XVHt49cD8dhOj
N6bML7O0DHwOJXUDdC+rSs37wK2AVSJl10bXPRNRPcSyrp/oJ2EicQitItLZzYhIjrQgXuHtxWfP
pic7pLx0MtO8cMKU57b50aMU+0beNSlQXA/SITc6gHAc2prxT8wZe+RAWtOF2NKh3BVUg0HcLGF1
OdxxGX1EiXD3zF8NDu1VTPwXGECPQpSeR4O4fQk8RPauUwwBPCHjs+A4x8OmfiInu3YTc7yNfMat
QSc84BZ5Oendp9lvbgnnAUhFCUnLMr6mbeqf64DRuRwARESlU58cUX2FDHT3TTCkG9kodqqsdbQh
0fio4daK+DmseuNTSSorpyTW3IYjt33ABvVaguJB6bUnO5eoPqLiVlUNfjzMUNt06px9WAu00REJ
/o7E2i5xknIdD7rdGyOV/gos1TkTXHOpTOwGTKl7PtGftOZr9q5iuEcmHy+trL3gKXEtUnbcaQ72
xc1JUEldfrv1MeyHfD/UKC6Y0hOvFcZwY3KIUrD7JEzavHIaxitsOCy207/ZnNsXjy3nOq096FiE
ZPc0kgpik/esk/p9Hk+9wvcZlnN7W0a41Nt5FJoqOqi+m3fKC4BPIkbXgTIB5M7lxrbo3GggDhiv
m385gIO8ttpna7SAGcwihcY6vDVRgV26lzarenMfNJ1Jr0SPay+S5PjhrUV7s+q+QDIGZx68nM68
lNTuwEfUIZk+hHZ6KCWapCC26B6N4z23yuop777gYpy6yOrOrHfkZezeBy7DV07mrH952+xLlRi7
vuqZEzTRV8kkbhcwNo85/2xtm7Sf4qKsE7d/zyf85WBK3i0oz0NcNtB3IrGC9840snbczZR0MUUc
31zbFUQstxDJRtXssrOyz05zxwY9N51zr8DeZO46asH1sWvwN6INgTTJR+KF3/5kHueU1koS5wuT
/M7G8rV3uAdaJeKbTLgP5kSM7GruUcuZLqj1i8GTP5/YtQwSbXx9keSfmL579Oa9Z9bdr3ki7s10
qiB7rjEhTVwoWPuxZOLmXK84k6vdAsZf2YqchAmYyw7pHNXD/5gJQSkQ9bDWMYo4tVCpJtZnjY/b
afDNzwiCy1lkA2hOqOrY9xjsprijAzKB62FcvxJKJZydhmT5YsqR3TiuPLva0zu5VjO/kmH4FFfz
qXUN7GkBnDVO6kRX2SFGSXIxy+ZC7pDdJ/vFqqeM1WY/LkWlVad8upwBLOhZMmjW8VfDD5/LOrgT
kdGjNqOP2eXnDSIkqvsBzg509Dp+0lb8r7GsJ1rcNtksmuCGwYizwEmpIh7nMS/VWQ7/y4GCr6ym
XTGG+TUNrJx2XPy1xfBntphlVi6HLxdgD58tG2bcaoxJE+j4deqHjQXnZm3F3CX6efyyG+dqpsRH
gZJThVCHMSD6XpHvwk01vXUh1kxNSdCMENtDEjqn7DI8+kdRNtDCdXl428E1g1NNhI1cyRBzPZO6
4hGbHWVF+cefE4sLAkr7tEe9nj7E0BX7iLdUGthrj4LOvmCTNYXg+H3nkM8QCLW1oADJ8fILeiqs
bjU6zEkD8SNisuHp6NQrwpd7qfvPlBNFMzDGifwphtZhX/F7/ihRwLm183Ll+ks5z7KudvWk+5oD
Y83FMJ9Dhvi5wtrVkoCTFL2clqQGoYeM9fPa6ZHd9UWwM5vE2JCdTfci1Wyg7KrdTZwDMDMWw64R
nP9XDo5FbEbgw/2q5MacziRvFypezeCuc3zJjrLuONxVUCtltAkAnjxMg0EDIy3Cwf6Q7gYgwm6U
dMgpXKxSEb5rDiiow7mgn3Xvam5JnfyTz7dYe1dHwwkv7f9xVe5XrN36WzvnryRA5Ge2hAGSpdbr
l8UukZ6GFmT1TPSKQ14OizNWPWUuRdRe1NaW1CuiPhPWV/sXH1e5MyYb0HDVnIWJFyrM2j9zrzgO
1beRJ+gFcwcJfUlQuEmZyVmU/xiCJ08ymPtdZYn00mIiXXVWYuwZzj5xWkm/CsnUcAGDDmOXv6sm
h0Az3Xv0jsdal6jdA+lvhrC0VzWIcH6p8n9ZpZ0bE/SDKhteX7gjdnEJQqry/QelhPpkRdwt3aJg
nGePMINVROcPWAu3/GnD5k+dIb0rrusKWUR0NHoUDnAPu+0YKMDsU1Zdejsy1oA4+YQRy6hZiHpD
aJ4lIpHLMPHI8QVpg1T77TVrrVtkWN3eM4FbU4RMzvFUmZDm+IixV2l/w/Si0kz/2JHkVzcmht0V
xbg3lWcdrbrhgU/+hvjMB8X7/CzEnJ/b1GqOaKXv1eSr80CVlm50SSLbMza3QTXqkDFMu44ZauHi
GjUiPCYFHazKVtfIr+ZdOTT/42O/p7m/yppq3DD8KVG4WQ8Hu8c0lNMvJ9B14I7gp7KSkimTl5Ri
4YZn0vSl7W9TtL9InzJenUOJvHtivizkO3hAbz02Yj5XJnKZAvrMYzQ12PqaA9Nsh/POgoZHBd7c
axDhn3nUYGXJ/sBV9FBXqfaJnHcMKz/fDML7HaEqfySoOola66/SVOlmpmeN2rsu17PRNaecLv5y
wXn7z3WdLgpFDvZv5NItemNJcLMm2a81q8hLbBTA46ck3ExUdDYB/PC9E3tE3BcIjmHBfNKoWj3m
bnES8z4GtXIhSlXuUyf75cgE/57U+crhI0ubO423Ra79639fpnr2r4bl8HtYbcgSaSSWBORYuq5a
46dPRPPMaNt90Yp+7oBTlVnXwWht8ey2d7tCla2FQmntv1oNW1gwG/kNFhGHKLtj8FAZ59HXTw3T
4aNldlQZDUE3BTCqw4rtGqgCbtvEnryoK3i2tq34V0Wc+pZt/QTs6cjO94N9ZHkIQ603LKJIkFTT
3TEr76hS9W6EkOtRwzCOCcCNobZQbds8UTB990h50ZZzxpVQwt/2tPTZ4PU5G/pV27FDz5K0IVww
/tUCP2HuGfocasDhfSH2BImdkz+2D13X2Vem8I2qKdxWauSRgebgWiTpz2KNzp3Kxn4bCRQCwlmn
7EIoohFNNzMS1WlTdPdSyTX4GDwsUVJsxEIUNJkLdsR5ro1TblxKAKyPiVA2TMiZ3pTBhnpXefTN
rljTeSSUNlLccDsNZjEfr7k2wrNflLAGGmkx+uUTjohs7U0X7sTRW5W4P4RyasCd9ntSOtmWcbYk
WRn1j2IaQM8l/bnscKhE3j3BIvPoB7hl0BhmloNJ+TDmeGLk2rjQfY9sSdv33Juju2zbD7JgHO1s
Ve9hT0Wrfqq/2L3nO35GxopGpMaFnWe3tMhfujFg3E4n/gjxmWgD29Db7NDd1cMv2sbqr7K7c0Kn
8Wj3QwsVQd98tpa8UGicSJuZRI30QU3NlcKzswUchTSYl9g292dqj4y2j9ocEK1J9xwGnjzwtjm4
rBeAdPKlmAmDsYZx90zZ2eorcFpsqzYzqwCwDqM6gDfaot+Dw2Mx1JPuJ8X36NZ51m85VbwP/ewj
C8L+2mX2ybQ7EKejODUtIbaaMh1PgrJeGhxqb2iABTlQhE3Ux8TtC/UHKT09VigBG6XJRQp7fnUb
AQQ1aH9d0q2rvAzzg/QgGQF91Kta8fOnU87wsZ3vLjLDVUr1kgsHnAzjmM/duxfUEKQjQdSRmhTg
D86LQ+t+Tgh9GFi328lqvio6tms3GEDJhf5f1ysYJIDVn4jfDcNzEgvewvw6bKyJxTEh3d0yQvLx
a7RyHWn9XhaIm3tE5GB6yHWAFomy6lYkZkJzlVU3Qsy/wASiDTaL98AUd6coiL7X/nq0q3e0iHfD
87A5KgOSRSLPBWMeuMtvWIfufl3x7Zg7/mrLnH8SMySviFRSmjw7pNdAVLxCwkpWasLkTFVoJAgA
9a1d9O1LMRFW3TvRNbnuSp8Aas2AI0qfFJPIPTABgpUbx2yDFwZ3LZw0dZq1/9MW4cccjRAbJpCH
9jdzi5ep5reYX1GLLHAmNqYxmuha+N63o3n/7w+I2LnmIKGwSdp3TgJ/Af+/W2F4MRsMYT3MWen/
6SMenHIw5xckBR+5TaSAVS37J5obFLfJ9893v2DVQrJpgezpky39pTBy17w1Jk/xotVQCenMIzHU
OD0bPTNKTQN351otsKYufUlcPlGCnvAoKv/BlO80q84lXFYzB5qrfZXCFR0ng33I8oMsKeSvFHJM
owLd5tfOTS45kwlAyN7uy+zGdGQDJs1h5opGZnDIivsGGTnoJ6umA3oZN5IZwFdtxwp7SbChu0Sj
o+r/TXIiEwS8MHNPRRzvuBFy6KMEcLIbsExWFqSIhMblfsXJJuIbkOb+30iTEY2go6xsdjIbXdNZ
swcoeDmfOFa39RahHQVIGXvbqk4vo6xe+NMOh35OD8noz49xsv4GTV0e61ocCZfqM0KJds2IGt5d
ELQ3RuEO+1rKkySVjQtRcHstYzYdqhsgq3SRzyAfU3pRfyxCiKMMnadET3vySc9Gwkmqy6YZKaWa
OGeM05XSyLgVSeIAlk3yizk1AOl45ULdVGTQpZNdUltNa6/iO4NXg9P54JIRCcrqHJZEdOAQ7Xjf
zBuDjwyi5szn0MRvekd3m7Rmx0G/51zjqoNl59YpX2J4cc7KhIdVUUGORi+R8ONKmZXkKeKjtnu4
8CTBN+cMFXurYtgcRaAjEvgVxAgLSHDbLCQYXJVB8vTfFxDl6VPbjX/ivA02wul/Oq1JOw859Nys
rW49C/+TnVqkRSqPKSZgPI24de/J5yLz00vBcvHi9vWrbzresZQuBh8+kJlI3su2IRtYuQYJPb4H
I3vFAvbcwxb/IkH9G5rtvOlMttlslkFQzO9QG7pr2Og9+P/5KQc0R1h4Jx4RddVN7sPhFAuRc17Y
nOFC6cz+A3aaC7szKisonv/lPKd6n3jNu9IL6TPgqttFFdu3XMEgggfKn2bm0gUj1FtooYSKYly4
EESdhSXKMYRInKhrZLPyrV2Io+SvG8JsDJmswr9HQ0BrdSGUZgurNAdaqizopQEYU3/hmVoL2TRd
GKfeQjuNU22dwV63B+v/7J1Hj+Roup3/ykAL7diiN7iQFuG9d5kbItLRe89fr4fVNfdW1bS6cLUQ
JEDAoKe6y2VGMMjvPe85z6miVzbbBxM0ajkwUuWBlmp+46aGnjDrY/p5PVP/iuFa05ySXauBt9rn
kFfTgcGKA6ufsWgiy1fTI8wCDSfTQG0NBn6rPZBcBWNgutZwHXmarOiCw+/rUh6mCcwVhnXkntut
vR4OVD1wYn0ecxLgWHwpdMwNLFlMBgYP1WBOkrSeYZQssbP1+a4eKLT+wKOtjf5Ip5tydEhyr5uB
Wuu08GtBJVsLa2Da9gPdFi7hshx4t8o39K0/UHD5IG7UGi5uPBBy04GVS1U0h5KBn2sMJF0U9GLm
u1jyqTFppokXJdQId86I8yspwRziQT1AeVsHsw/NBQSYTbi97UDwzVFUooHpKw50X8RcTBrwflsX
8i8nMCxcAw0Yx7V3ouoUhhFGedkVynFRY4WgIi1ZffuRWZjWMiUI/g02zJiOv3wgEMt4XjGtRp/M
zhmuGKUjDguxmI0hyRYgxgmww5Hp6UCaWEWtlIF1TDUCbCJ91TYcStIu0CcxuelNWYm3AP/CyJci
Z6pk1ND3A0lZGpjKinEjtJhR5QVtORy4y+pAYGaxhKltoDJTs3HsBk4zUROaCkA3Q+B9B79UwrxO
a3SzbiIOnGcwD+lIH9jP4MKfFfNEPlChw4EPXQ6kaHdgRkfAoxsg0i0ZgK2JzZJgNol91d9b4BBo
UlGcqdu4xdaH7ccxLVkkXhawSKcgKrXBRZnQJLf9odEi9SL5GPlbL06nbSMe/MDiXETjOaw03jTD
GZdBvTUB/UwrQuaAMRFqPCTWNWSYBx/9muDMuhz+kRSKsPr2r6RMtpxznJVW48m0M7zmgU+LFLXJ
0FQGZ6BZ+gkos9qQV98iYN/zaD/B2N6T74Wwf7LZ/v1f/8clifjf31bI/i+DcD/m4P5fKppVRFP7
27TcGbSkF/0YsPv+W77z9Mw/iO1aNLV8o+kNBLzvPD3T/IMqmCF/Kf3M0wOaJ8n8QksxVYmcnfEf
lS+y8YdIxlQ0FUMlbaAq/6mgnPFzTI0yGVXhq5IlC+lLNEnn/RxTsxUXKSyW5UVIdGCSN9LGFr2z
fLTOyQ3+7D5JtGPytB7irb4EYbaCtjSy6RIsah0Oif1I62zi6NYis4laoIpOrFh88VGrEFG3Qere
oxZAnmWKbAXuYSsOj7pt8JbT0z5P3+s2IK9iTIMb3qNndbMe8i2lpBkKkLLJHE6Tbnl0dbI1SOmB
fxEjYvayKr0kSnFytSbYO0E1zemVG7cBPmxPYWWqFNmi1IJrdql3KhSUUU5u6aTo3dqMC272To6i
qC81NpECEmpktO5v4n/KrxnoX1/V4ed/CP9pQkc22OykRRwmzpSlwCnU4n3BHkZs4b+bS5osLVs+
6fAGG1Azo0CatXnJNs0gG2EpkPnW3bKP3/ttdo7O6bW5F3eNPaPxQdLmYiuDcRUnsHf4M+z6Z+T0
L6hO1r/Et3/90n8JU7PhjdI8VbpF44kbBsBNoRJBEbyGLw6xkETDKAZLM+5xr0ydU8yObV673Q7A
zVyp5V0ga/u2zofwlxVNREVlLOD4bYKSMQbBtI82Ivv+EZcY2WeGNv1ay/24YGXSZOGR26eOYQIU
siZAH/Y4LcF8e2tLnRBGSpjbVsN1JlL2qHYVWDFLS+dF751CU73WpTbhVX+DL5PMhcjQF7FlLzEV
+VPMruQUa91bCgn4JnCz2z5z3ytVjZdBho2QNLY96Z24Zip0uI5Y9pSyVx2JOdPQGiVzhl9jF2n1
GukyWmoKvpQsAIoAAxCjOvm5oJ6Kkf8WmKY8NUz9zWh9HilYRnkmqZPejBZBXMZbJQQS6FZDpgSv
ipDrkG3Eyh33ociSsB2fHP+g89YOb3HOe21+6Lzv5b29Z9f4nJ9FVvrv3lra9AGvT1Bzuhd4b4TS
F0ZCn25VlcGE6T4f4ZhbAbv0lzy2D7LIQijn3KbGoTgrdawXKk9LLEf4ft4bIDuuAEsswBAxQcxv
sFN2xEqjnUiV3clHUgSIAv5hwFchSlSE8IBL+Q5NTZ0jzDRJTLH5+9fk6BUyXsc7WTnHXOm3oAjv
8Ivm1H6Kyov8LXcpPIpnRPqYEIq4Ahz8UIuYLrWgW5Q+Z2QaGVZUdF4qDapIAWZGB22nWek6uwbH
5FjC4SkA45d3ldZJlIkZIh4AKK64mnc821TX4WVyJG3VXtwX62G9B1oxtZpy6V6im7JXt1nK2tz2
87PKwttSObtLcHDZd2Ff8UfqzX0R3onf3osbmEBtxCloVTdaPGIlj1ylFcooB7iRO+SarLWySWgK
pI8NKM06ilbCo+Jm5ssaQ/ijfkQ5/FBbwv1fWOXMryVGv0qe9tabXdkywqu3A5BEiXImTTk7LqRN
tlOl6q71xVwmFhdMQ7Nb2uG7KIyKdlW+tW/SWwKMJoKDjj49SgQKC3blJYvPAt9r9PSelvqe0xaU
nYRHc2ObiiDPat11pypEfp8ZY+I2bT12RJmCVpn2WaXas+BJx3CQjkwOlAHEz8AJXuJA6cfButqp
ebePD+nFO/kXX8fwhj8jfRH29tEw5/WE2x3uxLRc8q5krlWPdUQIDOdPza6KSQORDSdNN/Jqjrma
VNLKUPUbDvRZLoabdCEfnGtwbe/FtbpmR1TccW7PspWyKXad3wxFHVU7lcFauOPUbS+tUWZzR+2A
BfbI6XFurN96lb17Hzgjf199Fq9lrE6VlHHcGRp5CIAUwzk6bqkxSatrnGYrpLKdecBDw+Pl6r02
gZDANI62kRV4LM6aiWWowWQg6VS464htPaMrXsoNXSDTnvFGxfsIw5pd/yRKVZW9ZLxJGoZg2eWd
58XdiIcyE56CWhRjwdKeBUyKUWXlhF3yzBqF1VO4qhfAOLjtDt41uvZ35Z4ce/w0hpi+eK8Z1zN1
ls0EXMkuZ5tnd2eu0cA3W77LcN8p4bIv1nTC5P08ZWh29VfntfhsrmDFp74wFssgI4AYLRMIkLFc
PVHH4OXOMzzslRjpU/0dkersiy3lp/REhL5OF1Xymk+9pcjlLXeTQ934LCxY6An2J5tPEHvzPpT3
kkwEjJVnwzpqKLkB0H2KyMWi0syDXAVq7SrFpJ5mGSbedWaRT+zfqkt7iy7ygwaps05/va/7Y+m1
GM4C4VvGwSDigJDf7eG0EA/nBlx5d7qWtwEHCkLOLxJHX6xK1YqWpEXYIfSk5iMzUoLh9YiENZSt
ZJWfCv4e9YFUcJQdd+9ctKO8txvnrGj9xtXSkLTiiyKn+CMz99HybKLfJwPrJQmf5uhpFPmrVZNk
iS70hZyjvktGBaNKuCUhNHPxMLk3zATxh3zuDgSWR35jfmmn8j5cRsO9p94D7Ejo3ewMzZ0g80wl
lQldtbbJoyBxKR2pSJj2DQuvhyUBw45w4o8coA4i5QhbhycSZTlehPe4/EIG/gAUaRVvlpFeuod+
LrTq4BsoE/Y2vvk3ZQtgyRqnvpKNy68WlmlUkBHsp9HBP7mkkwhMAy+NeB3UPRYa21j6t24vnewL
tH+1yGYagvp4GjbBs2ARFzSuN7HP8l7Zpql5UXbqwTpF1+xaXDGXPAI543IdnkfSvbqGk5jPabnw
rvZLf49e83NxDMlMu2ehSBbtvefX5Oc4j47SupJxlXRWeG7a9dTgG1DfhVfJPAfpRTqy72uLZd76
b+LDPPdHaWdf8rvpCvOqDieUh68KWb1ZVDdASeV7Gzb6tjkSJyCRQVPhK187UOLrp/1OqnPMdL9t
jHraFreqBffMMjZyT8qxXElBescEQO5ghPUPGdDZljRJyTUkxpdozkhGV0PBD4jnjTV1zr5zY+TO
Mharp29JJXIGApAzTz0ef5zL0mt0zvbFPu3aK1QjpR8VB+nW3uTWmmX2MZdx2j6VVSOwDskt/wXj
L74hAwsUUlewD4+5S6TYnAkHpCJ6puV1mIQEp4kJU2D4GX/Kbw71vl0y0V7iT/81fqXpZMGYyBLP
nFNmEx/TY56lk0E8sNfZIT5FXrhpY25HRHRzikAGjwLOf7PvgS3LrGZjf8G6A86UeoXNZCMPaWux
qy81t0dfNPujZ4WM3fJD83EkpnJAGwjOnaKb8fRao3SzErd9is1L96xjVJ41hv+oar7hiFZALc7d
bWAQhpcdplO5jmZ5yNeRdfEkUCx1IkTaKge5Q4NCM5I7W116KmqBECxFLeWE5uUPtxVWFU0dn2qX
kfRuY0w1dOg1VcWjN1pQSXPDpY+rToJ6JuRvWoixzsSE1rJkQ3yQjGkf0uoQ6MIorYAd2nK27MWc
kKRgYc4ezD45ySFo+unYjKlqI9jwmYS2P7ZNI11mzUGpJLQrVbxGnicPnMpmjao7vC0Z9kFiNaIT
IZP35MX6knoTzRv0XI93d+iahPCxyJwME6bOrA7pZgFXv51BGMcnbIgbmaYvoYysmW0XhMdRK0dk
h6hly4Sdq+rSWo9UkdBAMcmhQEehpCBMkURtVBRaP3FBCyrEoTM0/w5fLYsbGWFIxGJo4w7M3Bax
u7xztD3bYeZghSJhYKhIKMNhwUACz1MCT8CUVvApT5Ut5dOjaZJJqpV4G6nKTewtshthuW9acaca
3gy61cH327VVFBQZNtmXGqws3hoOmwKABs//Co2omhRyDUmsBfuPnXStSt3cj9nnOgZ5JixqFFpQ
Wj0K5dontKpgirH9g1PFKxFhfC72n7QZQGiNcxwXyIMdF25kSwvHKGhST/uT6nHi8JR43Po2oT0h
Ord0Ro9CxB1YkWfN+WgEX1qaVbkqUF8nQYNf4QcUzl/MSJL1M13m29DMcoBJSZNkhRA2tPsfxzt8
4I0fF7206PfyMbqJFdFrIvEwzeLntvRAs6htPuNeal3EU3esH3DkZX+hHpNb21DEPpHZv4cXjJUn
Q5vaQjMqQf5CgpRK2IMS/cTjfl8/+oeZ7ISO3IeKnfDmPVOvuGjGG8JPJKgfqll/AVvEvlovmpUG
4obED1N7xLXd6hAUnKdSZhMXU5R2DlrzoL46yU4cHkUBz6R2eDiZw2MKbsI+O5dX9zW8Fnf1RBvQ
l8hzrT3YV0P+CDdyGNykd6myZr4VbYtppEnksG/+pYInjwO8tsrXbCSOrcr74pjNJqhIHuytJjgn
5hxvjC958GL53nJI9JyM9MM9BQeKLV/ryJwVfN9fbkQ7YPIefyVy+JFsWrYhpAG2qZouUbYFYsXD
o2luqRh0rYzbmrqMF67aYW0ynxGPgJBvmHMu6UONFWdNrrO3cYfocz1tKZ9VYIn2CkUxcP0HBhUw
P7I4Bp2ohQCNjq3Q3qhfi/5gn4uYpunMdhaYeBeqt64yGn/aYW4dQNUDkDyrhpD7gSQTH78KJrVQ
Fsk44ik3vIzdvbnbPP0M9xxE+5z/Fr52d+vFvRaLdBXNgkl5Ffk1xV05+DxNUdMf+TW9hlfzpBzk
XcJT9++vWPkv9IifLthfUF++GoagXjQa91p8yiZd66tiFCwdrMkP+WE++ltoNxvqhQLpRd40Yjw3
Hf/eXUJGuPK1Ku8uQ118jBnwfvOVDR+VP2sflh///b98/ygZoiphKlBVkwLjnz5KUkOepQxaaaGc
g1vwhNjwVnEQaA/aWQQzkF769+aL/OR4q+rrTlNfXSIKsfJCy7ton6RQgqbsIuBySDA4LGR3PnK/
4cuhxf3mi0QN/PHzLng2xWtEzhaaVx8sukxNsWPdIeE6T14VBrLyjd7guYbJremOlstyrHzj5HHr
bunBA/Hn63NnZ+2bUB2TEJsoD6BAo+HjX5Axr5MxrWkLO3AvnG1CD97fWErFqbQUj8OnnjqdfXbL
nt1NGNUz65zdBAkAfrCw3q1HuZz8k7LX3coLBxf1KJybqVrr9qjys41AEaGln2TlEpyiU3oI1mnb
HXTcbzh0SYW1vrZt8ygdaRV1GkuMKFMTBUQ9NT7wTAbaNR3Q+1j+CpIdy+6RUI1iLXsxRkrFc3Cu
2bBs/eFWBugQZ+UCLowwlqRDwe1cqd78gthRjgssUItZFYOarjCej/xbfIuBH4zlR3Tpb7IFjDVY
Wzk9msnBX5vrbJitlcw6Rx6SH2wTLEG5jLND11eSRwIiuORqes+f0q25GBEr+zRHMDFcXlB/0/Aw
rITknA9zvrOhMPVsEXItliJm9fTZ3uBEIrSoq0FfK68RooE2iAeDisDMh6SgIC0QeLnnvGHKV3z0
j+lVRYL4zeU/wBB/vfzJaWmSoUhYvYyB0feDUCgJ+MGEoJAWDRFMOFzwBeEufPkfDYJ/HG6chSYS
NGCjJFqjCmOEMiN7P0p5vVhlwscaRYccZeXsJ+AZXAWhzvoNJ1D7mRP450f0x6/xF4k4KClaEmVH
WWj4pmRd8mZAQ+/9W41donrNvK9SggHODqdX5u0yTy/towTQhmVUf2OFh/LwoCbwlh0U059r6XvH
LSd98h+MU3pSNzEnEg64EEANJI34VXxr3oo32Ao93PPwPUD8wDKKEFJCUXCy4t5tXDSvbvH3b4Xy
F98mcjt5CgM8MzejX4Bt+M91ZnFaScGe3d2NcbaLU122GCVx6hdlT5VmTf+p09vj9K0efVZ97czF
PN0bUXTJSTmo82KYGUAvRfOCMSKcC9VLOEwWdJdvBFuZkJQc5o7fHUgGot6vV9FPX/ovcrNckqAU
8UAu1IZTRSZP3dSY4elZeoAZEcDVadMp8+Jo3AMEgvpeVNZUjd9KuOnn6DV4bd/0FyAt2hFbFokT
HLTUBdsS1tARnslDVVJ3WS27o3ZuHy5OlLhrd5Co4KPKCJfjWprbe39XGw+NKkq1mApH4FqnfKdW
zV7e5KtoUJHE1n1RwvD5v/G28QGywO1hIlKtX85ioSi1RRp50AVUijcf7ktxKnPME1R1tNdyn+/j
c4ayxDqAgQ1y5TxEwg0Myl2j9hlr7jJM9b2eUjxBiqMM7G2SCfchbFhVGyt4M1JvHdAe+PdftTyo
6L987q0fv+pfHsgVvDFM/466iANnLvt0wHuon36dvxj6XNKrC9AbrEf0nQ37goLaiY2/ToldzpCs
x+mxvObMnv5VuEiH5DefBPkvnsm8nCIwfVGSNf7/55uS23hCXiaQN2wmzYTrI/nUX8hDuHxMlbfk
M/iUmE0hBkZMqso6YmoNz86RRBqJkF10DPcpsy2sL6ptOPlL0tNu4QQl3Lj+/mX8q2XFT1/pLy8j
z1KlBuWgLsK6+OQHk0qBKN6KswL5L38tP709Ll6Cdsyf154Ew2/+/r96G4cXSZQBqWvyv5xeUquK
+14Xse1Fm/ySnbRNwRheMI5nKNWgepoqnzrdGn74B3f630wi5l+c66wf//5fDiZcHVVph7m60H2b
ziZMBxyRPX36RjP3WblnqDJyfGp1LBw4KbfJkRPq1T2rjOQaY0SyHT4cEdJrR+RX4VfkZ0wQi+ya
XO2uBeiy4BN0rlAm2zu1saPMlDfaW/YpgGGVn0W9VcAm9rAh57K+a9hPDH8aRvx+lGfMXeZLqIgf
JlIpmCBkUwX5FAIVUmoxaKrQocxBY7UQWzHQeKMG+bUedNhhEmkGZdY46Dt1FyHX2si24qDf/v1b
+BcvoSqKhsw9X5Qti03szxe77bZNZni2ssgfmvmUkornLFuVUT6otQAkn/ag3xYIuf1B3eYTuUHd
TlIKYMLADudppY7bU5IbEy9F/xjIL/YmXMPkeN9gOZnam17tsOrtlC0uKRqPz8PjL4dd6B58CFXk
WPBSu9LUSNZGJDzrGhR1olobs6VewTkGtE96J8WWx7nULeVIxHjZeSfIPucUkbe+5p/Ci6PTO4Hc
iAwcUpi7bhGG6e/b+4NSjDvfQjgmjJQiI3eDnpxy1nFfdURmmogP8VG+d3fel6ty6Ac1WvnN+PHt
FPPz3U7FsqpZJntxXmbtl4+pINXM/H2u0Othzas4mMSXShZW7DlEWnL9kUsVKMtMdZ/alBVEG1h2
Xymu6EF6vmWDDG1eu1WNqpK/xjIYUO47gitX45wEUfcVGQXoYjyJ6TLOAzhuCcT1iFxkzXIvF+WR
W6mbduh2hucSaN0nIx+qUZt9ad2r46YhYBSlxDdfkovOpvQJJIUwqaDpjDoPWy0tZVAolSOeibPe
PuSlvQjDrywK1orWLhNvk5mAVOpKZl2pbQPbnWWx/2oQZTVlDwPVvXXaes2WeplZ5fjb9fv/TRm/
QxhrALN++Kj/C8J49Yyi6h//9Rml//aP9ZMQopf/6NCQ/vz932HG+h+GgQPNkiQJ6zIPvX86NAzl
D8WiA5FH4Z/mDZ6F32HGivYHPGuQT6YpEdIxLG6+3zsPFfkP2YD8g3lDBfhB785/BmasKsNt/D8+
P4IMEVk1Qar/8iBmY+Ng7S/6eS6Dd9MiQ7plqpuu3Mqrd6ka6MlUlXXnFfNex22rDtyZKGSA4tra
XqIvZ0QmDA1sBpW2kSCJkGJ9cRkqSTQVTdvvRr5sogZpctvOLPbVfKiwaSkZ0IjGxt+UsVZdIukC
3kzk+Kx7IU+6ojGoxdKbOVONtJFwLbKqFMBRWFaP98KnxtQEv2M5lrWM+0YZQZSLplHscg4cUK5p
4kmUwkEQM7B+AMrqMI7jmkUvN301nQdRwBgg6vG9aZyMKIDtBO8N0f8dxA10VtE2ABtGpanMNKGW
L2UsJKc2QREbYamNwbLbIvNGX7T0MgHsMSAizzE1ftDsE+yKXAgfQlyy1TdiJPBI516im5y4MA63
B8XJym3fq/Iae3O3Ay5NsQQM0HlKuf1csoOhk8XtLvAgDXFdOAWMWLVzXW/aBmlFtCWUy12cq1RY
y4B7E4H+MM030jc16OtR7dI/5HETmPplRhChEPPPxI+DuxTX0btd+v1UVFP50YVSdDMBmEDiDSP3
3IdWBQm9dnhgVINVcOYaRKZHaeq5rL3NEju9gOGh3cI3VoUJTZfuIac7DiihVaq3WoZhSU2dpB0b
GiX3vdm2VxlCw9iQhXzN9ctyEywJW0ElL6dF3gqLwLflo2KwsJ04XiWf6lRqdwIpoZxoSKgchXCo
GTCtLHWuUdGxHC88FZYEC0v+HEI1mT1xNSoGLdRoAih0lUtpbrOuTpOGOcoQuH/XYZSSejI10liW
tlb50+QDPZrJs/LbSprSH+cPEWO9u8QO6Zle68WH69G4Mi4Jzk67VIevUUQEkqa15PLXS1wN7tRu
MhhQemE/LbEKSGeW2uCV9TQAuKRNfMgqDRKTAUtu1FspI21FoHPcVbq0xThfwluxvffWpttbZLcy
tK0o3OLDPC8rIF8CzY+c1yne4NHgfdr4fZ5KFwQ3o07psKG+WP5UXYUPGFC3JEPCd5FNWh1hDdNi
lHVvESZNSkwoRTKx3srYwdtaUxcWOR88MoJhqgc9FQhuV43ZO09QisU5bkujGimpgKe51IpYnvpc
MjCkDS//aoiwIkN6EvXhpBdzjMZDEEagy2IldYaDWTG0rFOt1/QUCHmPLlLarXtUq7g85ZZGwFQy
0/bWCr7zdMEpvwYU822AIKfHwSVDqK221nEbJR8472lIVEhoKeOoqXnRm6SR1hgZInOEDcWcq1ZL
8V+n06VAcZ9K3iyt4i2MMyoTQ0WgQFLQWuXDamXz07NUqqCFoITfIfCdHIi9E4a0hpS8A0GpGbFD
UF+FvIM6yWqITIwXgZSUdIq/A6mayG3QgsCN6wWLDmWPYK/MSd4oC9uXcWDU5ABxuMPWk1oHHdNm
6dlJvk9KkSPJmHaXdlJmObCqOmppUnKBI6chRC9WMTY+aqQ+OVwCmOh2NfDNGqqTmHESzo0indph
KYL77JxbhJ+eq0E0d0kPb7dugnFtZOKI1ao2ywiqEgWhNQW+a2ksVU2sxlVVqe9aKsSrnlFw2mdk
FtRE6y+K5+AnKkirKdRZLWRP0CZSXWST1LHladYY+VSGDYX3vrIXutOqLwoNd2za4BTOU6dXcJi2
6r6rhHDtCrR/1j39d4GJYIS3q58qYApO2D+YVeRK2GVaY56zzjY2alWYUNca2uqrzjnjroVojWvL
YsPlW/5CU/JuEbsZMivpoIWnhymCvB3t+7QnKkp7WEx5aEiWRsn8BJqKoG2tjMadiSJnygt8+YyW
SYKtq4akWDtQ5QGz0/ISF5rL56NSlQuP6XZLA6n6Sk1Ncu1FmiMMi7mczZ4u3js80uGGFhveAr9N
3K/Q1yRlzj4l3ms0yhSkd9CUR0HqJFOt71hB5ESURaVst5ocEoe1YogmMUhNuH017LgIlsgmzHt9
ohew3OW8F050yxUwGgIt2rWkxfalWxfHIcz84eWcDO3Icq62C+ZFykS5oQHKzT9FyKnuTjZqipPa
XF9WVabtyqDn+CkSQh7Hvlsu0CMdxkGbpWRBGXhRlPVdZjKaZTIG4ZYKyZe0a8Q9S0H69xrFnYpW
X5NZgaMNswlDpMNvOSt1AgMASgPRRKlDWuHnRriSnDP5Yw/vhZoUr3JmNssOh3I0qkTCKWO2kdR1
8nljGLRkZ99nAfiivPLAdml0Ezq5rixzOxfFcW46zUqkNwq2p4gTRoCGy7q0WeppFr0zTXtLD8f5
hmRdfzQi2BcUPfqrQjczUvElc2fDw7VwPWbDykuh4BjCQaOlaC6YtnEpfKs+UEupLPqo46TNiLNO
tqag71xRipew5UEB90M/pkFfwcbCbP72f/bYPJzP/90V/X9JqYcqDprmf/uxNuR7HcjuGVEHsvCi
57v7DP9xyJ8fn4X703H4z9/8/Ths/SHieVYMGdOySWk389r3AnDtD81SOdbShaBy5B1+5p/HYeUP
WaOO21IGf/M/D8LiHwot3SZ9IBK66iCQ/PPLO/x5wP278m/5X9zK+tAtpA76rIXcZ+i/DOsyZvy0
MUtznhcWaREVwrbM5pw4prDsw6FvOyctlNdors3ATPBpwp6pFc4G/i6Os3AJlQxZV0HkrHtEIbNJ
IT/4PGsan4hrrZIqKZxkK0jpLBHhPHRYmeq6QdeuyVgP7dBFSpgqIi42DnRrU0VWBFkHOGyhKxBO
W0wUxiMWOndG4SMzaYsH6z0rQRhYRUaRsmG248CkhULPKJ22zLrg5OwKs8QrmllnaZjImEhIPTX9
1qJTc966hXFqeyV6bUHOfOQxaIraASbUZVIEGqKCYMBCfFuq3Hf1pFo6kozNWSLCfVf7lta8yssW
rt6a4yanGQPYm/URCDq3DNft7Hku2JBEI4Jio7yQvashafbVc4P4IdZpPtG9UqQ+waPfPCFFqjjN
Qykr1GCZLWHRZjDK5HALXMHcc/xuhiJVMhF8jidGrlkTP9fgkDHDHLS2nfdyX44pFyWyFWHIntth
zFOpB4Vxrfsk+WycOt7FQVOsqBW7gOix7nJfmAfFyLhf46j0lrKeoDyaQEwgH7ISMKa2WxBH68BL
zEEUtGO9jrMHdpt2pZgthp+qHntStocI2TzkOHCnXeUnI9i08htxQnepdDSECQBdMHrakrm3YJ0Q
drQdtlBeoW76JpfPulRj9FBsgfYnr6Y3s4DjsBXEoFmzGIy2utAki7w3LpT7rgjnGaDcaITuRzbV
jKvc9+KrV0TKR5bHqDdSS+oQQGA1K22d8E7uetQrCNkbZzsEod62Jq5ZiY/ayXxwHSFxKq1OJonU
NYtAiOqtQfBrogq1Nle69uLEQ67XKOpiJGfIULgyuHO7xdUHHoExRYouqhjSMGVar4mGRErwRVhS
Uwl/UDWivReGvsFN321Gel2StfXYpRnDyBQGPY5Aq2bl734yrzlXt2zoO4TC5i8D5H7Nrp1tWorR
pkl660NLVefa1pJTjVIJ7kkZJvLCdG39gvGBTGNngo4IIpndHn7JYwwep5roybDVV/Mq/RAIKTGi
uROJhrVZlfryrid6OwtkKB9Vr+TzVOG7VGS9u+syl7AnWuFVg7NCI1qUnDK5BTQfudU1Mvzwwhqe
qFhD6Rmzfzbqodswj8Cr7+sow11hiLeqBLSc9EoxK6punvSRCwKCd0syO2tHAH2VlD1l7Iya/VTq
pPJB9BfnE8W79L5QC8Orbk4CX6o2Fb1n1I5WLob0pNnmAZdKquljWZUkoj5cr4kFaDpM8k1vgHkx
Ii1+D7/dJNKuUKdekLxGbvsgjbJUBIK+jGEmluDg0GtJTo0ORO84RFBSW8rmCux5YZuuWuwL3Lyk
jaIU8zYQl4Qi/XEV6+9x07HkT2rEQi1amJqenGQXe/UPz5DvN+kfe6B16Wd1YqiA+vmm/MvirBPg
G5iBI84VG56X02oZ7Ru8KLzXyUsdS/YLaYxqbSVhvNWcwnv1iOKhqEmiugyFFBCkqkQkvPUmrx/8
+vxLdg3j3ORtfhCClBuwrXIOzn2J5XHftVPSs9R4KzGQ/NLtRi0j1bzVfWHfDO2l1mAx0741mrZu
toFKko17zbXBzDm1++LBNsU+CzyFPxeC1oRJA44qka69aXbiTVdq/aOr4Tc3Q6mqHCnVTg9K0JpD
5Wo/lK/KQw0rKzd7Wbsp2FTuUBuBCNkiSyOBGsi66SfWAC9WhmJX6ntx9jCQeqfoW/NrE6n6tMS6
daHyxqk5t0f41pieJhRR/k/mzmQ5bmTN0k+Ea4ADjmEbAcTI4EyK1AYmiRLm0R3j09cH1S2rsmvd
ZVW96o0sLTNFUQzAh/Of8x3/6qugOM1bmWz5t1e225LcKsHppFFcQkCYA97+snb+JNyOPpfcKO6L
iWw292QhsTu6I0xoqmzTrdTWAFj9tHbG+OonVN6uiZG9U3bsfPKbvQenq7wHH3ogfvvKApaZTwez
L5bnoOPBpawFVdRXM8DtrWyXMEb6SHivuB9xdHck3a3smDoEpFsbjObccq9Y+LxCU6zNUYJ2+VXB
53ql/rTHq+W1MADrkZynYRrEFFPYzJUKtnRByz+uvU6P1BnPV4po3DvWeUCYW5uwJ7di4Z7xOSWJ
VAqB3V2KqOae9Qgz3LosWy+xCUx5PHLtXE4WlsTroGgwxrm7EA0txIe9PfglSRTWJcSRQ5qmdhu6
7kIvAQeXSz1meOfXQgX7iVMx20OSeBFRIfUApgyAvmNNrP8i9t2Uhb0KPodWTX+4hTt1mJZgV/lg
nBmqRtA8EOTDbLg4DpWYKjkOsrNeaqqYADllcQnm7+9qVbigoNKG4fqOToHgntN5Zpw8sdbZvhEZ
jDs+CLT5bBw+IQ0kbbSYjXxQbenEIZdPuHmm2YMgGYyWCp9A6/lkiB78aN0m/s+C1FdMGcFIlZVt
6iXqBsddgDUBAax0bR4TVZhp2G+bi9+W5OghqyPSENweD/DbyNn7VqwurlX0tICYbnChZZy+jsKd
8j29Udi2msZ0fXQljussg+t15grIJMeYz0HAm1iMAZ4wVTYXs/GcR/RLVrHWGc713Ayk573auhGM
wPujG33Lk0p8S22vaDndpZhFhsz60zmBfpzLSf7KcgPhyliTd2PI9Yvgu+AMN5TzM6uJwaiKO84D
if7J3/GK2/euYQ+nnhaiG0eFhRcQpZSkvxDysVra9IKwUd1rTKsZcxGv/2m2eYyzfVNPcY9+FLYp
D1ky4VD1AFFHuS/EuTdauFApSLXXJPAR3Vol7aieqvV1HW374HHvfqnyxn2cA9jU5TiZVA5wEv3W
wLo9V4tv9vt2gPGEOEszQ9XUp0AotAlfcJoJoALe3LbmbDhOAe1sIHnE6C8HDi1uiZO2j5N91RnO
Q1JVxSnjmsmG7SZet0XAGeJ4mTxiTwIzsCzCvnhuW1wLY/HP2vf7R4+ySRgVlq4iBJD1MUsM87OM
+/zFX/PpMi4iuaarhR11wqj1BNxxeivjxoEfn2tk3L7SPzXQlo9Km1ak24KsqSncU6p8rHg0zEV0
xYIBb4l+I+XoMhJL19ObZvBA2UJgGWzEfFsW7v1TkntPS2aTgZ3sZW+lEAnX2lk7WFj2QkahSbj2
tnNxQDoxPxoF07vJ7fIAFGmhT2wyqh3B6eFuqv0Ow5LPrjCaWPzSykZ/C/pTEywG2x9ZuoiDqH+d
e4t1bMj68mHQDpiWBYGSsmkOsNamuQJfhbZWJ9WviQ0BAx/abLGptETeNUVlRLtjsprU0KDmwjpw
z9o1UmAcqOMGj/ZDIATILvlXDDbHOeBCLWO5HmIIfd/9zppfzU0+1oGf0lengbFoaR+p4MBy4Pi0
w/TdfELNtz4o3eDw+1eZnqa839tW+yYBtpGzdu3qS8EcOkpqgZ6dttEbdhXRG145XXbDpoW7myrO
CUNdp8RLgfCYJbJ5kk32PZRbPknQWLimq01izzexPebHe8hMrhT2Xy3eiCXgfn+T6G2PA8loiXqP
6k5Z1SblAxTYNrkyZrjtU1RgTaxEnYu6tNV47iowbUeQEMV5hM5xFOwz8JeYHAweXiO8mVRFOLkz
vFQsxBme4Bmn5ZTOkCwWauv4LzfTLP0dpAkOsZkBCrDfOk5gPSESwTdxsJQOPCkdXIdT0lPRnZSb
qdvPVF2diVKNkASla1BuUXn3VuuXB2Po/RCcH8ARUEgR3ToUjKdk+EwqwsNsLs33paoYTgzCUTfl
Vs1d4oj2qa2nZm+XCbyMOa1TfL1s0Ql/klheLddDtvU0HUOwJJvhJVtNP0yMpXlJ29FssGtlW0xR
0yF8rCBwvOBbla+mKbqHBv713inAdKwhZDvnNHWj4AQ7iDi9dY3hcr0w1a1s6AtgcNk+YcbPD2tl
xEZU+4v3zZJolaljqKPhrhMtHa1/dlcVPENzDLagJEL7iIKLOC77/tS6i36YVsrjyrRuP+aODXhB
KrxCXTMIGxZGf/SpCmfNanvnE7gqBr05walqKtABBtoO2lp655ZwSf2UcCS8wyoCWA1+hdbCrB5e
mb2wS+tlvWV56z6XEFQgNq5OvK9ZaEJ++5CF1SqzZ6f0jJhbd2p+z7oZUkvPTXs0Jc5atOvx94L3
JuJm1rIltUw/Fpf9WHiMXrJswiM++HfaVsu+0bh2yfCaQBNQwTIQkWDNHBv9b8g483fzPF9nF2g4
+bf+j7k6zaFWSL1Foodj6TfpjQEF/L0UDPLONfripUtAYo2tzj+6ccHPmYwZiPLtFd4BTLUJyQU1
h9alveBnHI523tgPuoFGuQ8quzylXpf9MORaQX1fypbMoS1ASNaOOPuiwBuQGTlIhKZsyJWNSZ33
IS7G7DjnIC2WOiMo5qzeL11bW2ePZr+m/aw6kc+mo8/c0PIms+td3gD3mqZuYmgO2yQobP1QLIu+
DHyTD6ylwE0QPy8r4PZ96uLQxL83vra5Xz9iSqhuaUHDFNq9F/qjsVKgI9OZAm5aJrI41ydEzeou
bVrFsaqHPUPDLxOAztgsYcYa18i8rj+/a1fG4IMN038x3CS7NHLBJKljfXUyOZxNvAbYSl1lv1tu
suzL2ZffKlYwzhjrQgd3tobSa2lngwF36gYVh6qdsoD8UpEQm+LSUgVx/KK7qnrUBvSszK4C2hrN
Cm09fe9MKQ/OqMsXHBGUexDJBORv4YBPe4sLJjIAhqQg/3fp8P8akRabW+E/p7Ges7lF8CqbtkWX
LWrYv7gZYi8HhqdQTjIScikn98SudpSabX1jTaUeZu68+6kSka3qD2HZEJBsy5cfmqnAH9a8IazT
ury6vd+/cXQzroMulgK/apziOOvqw1zzAUccD50q0pjZ4h1vVfGcAflOb3aqbLzvnuu4Z1gR5c1y
2MNBptobI80xiu///f3uX6xq6OC2gBLwt7HXhDvwr0Nokg4ipmbNPxrLoiLp5O6vPiFJDd0nXdgi
PUL4c1B8SlH3v/si2IiPaWs8KcvSn/lI1iQqHYnqkuUrtHyzdX45vUEac2A2h0Tn1rB9KD9hRpEm
cGTBWWu6PRrXv1AwDzZV9ZM0/h9sE/8zUMX/mXjx/6H+i4Lp/LeOiOcf+Q+l0x/1fxV+//m7/in8
+ptvwQscx8Zt8FfI/Xfd1w3+gQHBEy60IcdFAMYI9x+6r/kPy8I55aMD/AVS8J/+qf4K+x+8JzII
pI3xx+J1/N+ovzx4m9/hv755FCozVndRfzlVkaH/F7d0Y7azUZO1OCRzp6LsT4cMCAMFpD/AymPK
AeC1GopogCETFQyQ2bqd7B6AGUt0+YKAAMq03VB54jTa/Q87Eysk9VjR+eS00TBymVk0/Wl+Ulxg
pwU7cBN2lDS40GGmkY+S+2HmiCO/AN+OkRt0DnS+QoZzhw4RO8FP6cn4C1PwIQODkOkKKzotuSd8
x8yrRneF+7ISHs6TW5/2Ikoc07h4K3yCHEi+Ebhm6AhLMhGZcehPc0a1rLSvDPnOeIygZcX66Fcu
Gdi16w4xJPWdv/j1LaFZFzVDNA/ZQPzGLb0ebIKz7gBFN8/oXwPHHeO1NuqV/rTmp68SkmdOnh1q
Hw7NMqz9J7kz9xiMjryB7rJ2MnUX8jt1f1em+fDgrUw0TacWP62gPTZ9RR1m0FD20ftzyGbA2i3K
OtSc9HYc7seHgnqNcPRh4YnRe5SG/d0EOxZqbMqhHkV6Z9LJvGdn0yc9ErKe6/Urt/xnvAveyZkr
69Kg6qZ+BzZOzd9tOFSboat6t4YzNa/yrhrqJlRSDhgIBGCucYHjNjnXglJrU0PFzlo3e4wn/Zk4
oHWrkaqDMZlJPGBlFVMSn3nOMbvZIj6U1pBy0VcxHnS32qUjf1hLl/O3OMHO7F8wg5TMpN3kCEF1
uRAp/9k65te6JjS7dBuObd7Tc3co7Sn4YWQgjpLW3dXWrrFveR/X+3WqbwsGn3AR03fYvuJaCHXn
sczXtT2R0drPApCgn1evi3E/Vg7B6KZ+kswluaydBkqnrt7wYeF/P05lqvb9gzGXIswSokkLiCp6
nS6UVnykq+edtEPOLzYOdFKf/MmcOZ7TFsip7HNyjeTSptQO+nK8C0xPvlW9zbEnVlgNLH2eizp/
qAMMo3x2W4HvQj0M1/UQkQtIHl1lp4pqtEJ91y4zGFkJ+8rFlUE73+P17y/9Kinwy2F6UM77wODh
0YRQBHsRn0+EwE8cfPU+GPI1UeGWyR2iek2VNrp4tYg9E/FvXpVN7xtFOfFlezOS7OhSUHzT5heT
TNjYSgqoDQYnDpfrW+UUPwotAsIG+leHBQNltczJ0gFZaSY6lpRkbA8B33lWXS2fqyF+szl8gouX
8m6xaVRNx6W+I3cbZdyYntNxZTpZc9xdvpdNcN9PyfA5QaG+z4pzu6Sh7YHOzXX2Ruxrecps4Ggr
IwyEAooBqbO2hJiObb2MJ8S8RwcH6V2DRr7zi/Qjq5PygXlG+WCtCW1Wys42Rut+nssBhW3fwql9
MlRiHQKzoiU64zRlw4RaSvlBPVZzLeO2uVqDdSfyZYEwQgyyNeX0VOqcvmDuB0Np0CnLVV+6pKKG
QXs7k3Lww0qAdJ/XY31XU0whh7Z4FAPpy7//5CvG5FlJKcXff0dqYbwXZULtZzbUD+s2RV47a726
hogmloAfTOut0PHEN1/oN7fynH3ml9bNHCb6jAOAmFwv6v2UZF9eH8SoanQh+6tD2jterrqHGRcn
crovvjVpLfdL26unJmh/DomDi4p6RRjcG8zKhQiWgdg1eHOf5taTWFKeMXfBh2mG5ZDjMwqDdgNn
dWAWs3zfYxC99zkB3k+Y12TVLxgqxJetjHOvbZTUWDp7MQoHTjE5ZoGXaefEVBvGZUvofPtlNVfr
vvFTO7Qmd6uFgjACapkLlWsf/P7+b98GNxu+vFnS3jXwXDsFfUCOa4pwbQVmm2SlixaiZ3+BaQf6
5afI4MhhbngYRvC1dd/ADaftKA2h6tI/nuKlGDl6+57wj0OMnSpNjfRod3G2Y4hBbyMQOO7NHUte
GzGp1zittD52vrNcUT7UrtwuNS1J+Z12Y++xCSjpSRJa1xOoAlXWmPspn60XI1+4R2GC4SZx6MwA
ptzSBRHaDwtBR0+wl0d6oCLLS4b9XFGZlqVUbawbu9LAf+Rlhn7q+CNwQ40MWOfgfuxqcPBAO3eU
qX5CWHvvGVGcZ1ToPWfgGD8KlwjhsSC5tQxHZ6T72xvqA2Wq+YmWkchcEvPDzRYgbD9Gn58URXQ2
tU0B7XVlNx8b4AAQh178fhCvcF313u6tPCrtFkVxacxrY3s3E9/fvvKxiVUBFX1ZynNfDNljiZ1p
b6ckNefZ/oU/Kxfq5vRJcownxOi0au8Ko/smetlevKa23J0yml3mxPbF6igDgUV84t5Ppco8VxeL
tU53g779/WVAhr3FTEDvZPBVFUF+FxhWqJUbn/3VmveqnP40DiToZPDSn5PVRVnTqHNX9WnogX3Y
D3nGGCEmSO4waixFBWqeHkguS2N5b3T2fnY8g+w4nRtUbtUvMzgMpJF++kr48jSyHxfLrx65W8qn
itfA6PP1jueHHGCFXpFVBj2PUvE8Y4vZxkdhkBtQ7BHZbrZdHjHFAkl2bTKILJ+RlgmYi4qejMZ1
EHjnbY+dpXGJqTMJ0UCIezsKl74mr1Wp7qerunifpclI41v8lVfDfKNQ75ZyJaaWE9gAGcR7V08u
VhWm4XL1MccLhveBE+xpLgRi06ofGdLPJZlq+64qZ5Y6oEtm7Qx3NhvkmAbvA87CxwYyLFNR9SIN
cR1avgEjY57m5vVwJ5fV3yVDeSnUGjwrzPM4ChFHKnE1CC68xVm+XJOV3EI8dMV1MZJ38rDuJS3U
RSxJf11a4maGP7+2xdi8lk+jgBcrE8GePLrscJhg+ql/z5oS3Q/ghPeryPLhmOZSgYAHwMTa8H3x
6pEucvMn9OffVt/e8+HScEBTaJSYUFNVdmB6ezSXDkqMMIq9zywyyoQBlXRwzgUz5F0sl+wll1X2
0veUxZRMcueMycK4fMpczjTVANpKs6BhrVKvAeVuO9SN6Rszs2uTlsGRRJF5RgY6UwAnf1qiI8sl
je7s48cLaZHCaAV7MrIY8Tw58sVrpx+lXrqHpBFiz54MdvpbhvF+SIaZTDlWn9T4tpDhP/hGeqas
imNYOUWMZc9AZseIaCZvl0EVU8kkyA1wNDLmICSWx/XO8jdRx0fnaGvrt43nk+l5861oqfkeDbVH
nDtx9C1O1EYfXGctLm6mftuz++ynjOuV96tqODozDC53ytw6NWOlbwbD99DW4/cFwhAbCvQ3RVoK
32oE8I3KzhwJqDM9VvygZ2lW39ttLrAG8zc9656RHAE3c5mO00poj5Ucck52DjwFmqnJcnyHs7Fv
YYI6y2+v6Nggtq9aBe2A0J58cYZtw4Zxk6ft1xyiEvN+7hoNXUr1yC8Ss+BB29PbDPmLUUD1JfDY
HUuvNu6CrQm+yl6bZgM9W2UXcRleDivjcEjbjY5iXNaHqtdPy5T0+2ZJUX310B+6aWJbwVsb8ZQO
D+ztb+OYVUdUx0dVjvJCgnSnZsc+e8heIV1s6FVUPdfkSbo8AHUxSiOUsJku9uJSJIu/Dkj0YQGN
9kOJz5RW5KuFyUAmBqUdKwQG7UnxHKeuxzyxfKIsEXCy5ozcl4E4tTx5B2fL7m8HP6tjKKkDHDhs
CkIWDBRLQrocPrb2LeafmAuCW9X/rmQHRHrAy8D+dpmt/rVcyefjVaPRone7W58xoExAnoEt6XZ9
4/ZXkMN3Q7sGOPJGGtXsnkaRIH/9G2O3usC8iDoag/n3OKf6Di8wQ6zOnjEEl/KiGPMJFdQHS3ZA
cq2e9vXM3Nc9lxJaJO/M2ntt156zODOwPa0JwO5n7w1fRyhn1e0nG4/GpF8b/H47f22NS+krykqw
2dFslzzUdKccDIC+u9knal0P3njVcjSjxFvVvvH3pjf0L4uoIIUk7ZUmLYhAtDQwJlvWBxPHhchw
FzmLfStq2OkWDDcE0ZFNTKn1nv5e4+zFv72lZKxoY/XojyrVK1VcVr0JR/GudwCjB5nzDIxNHRMx
li9FWcCQtmGq2I7RhIZHD2rVGGvYZ8wE7YDGpsARzC2CRb18VPYYwBhDNU9W0755S3GKV/UxTX1/
W/vqe5NL7KnYZQ8yVvcFM5z7sWG0IvjbKbM233C38Igx9o2t4cVhyBo29VxyoDIOpKpTFOIUCCOs
3F1PscZTa7GmeZgT7gafQxIH4vGGLxclKKC8cBWspTmFJq5pQwn0GuMQUzcarV6NQTsrg3tOaP6U
/4qTdHkeEloKAEsk+1hZ/IyFQVFOTaQdKzDF0nMeQbs38T0EZ0YdL3EzOu8l+0AUN0txjSHkO62T
PW3WSI5NkuhUx6w55305CErRL30VozPTi8OcYvO1WvmIs1Murzhg3+g5rSJ845jH3MQI9ZpOe16w
Yutu/jHSoLnH/IglvZucmzFm7m4Zetz0QakPtuvghtKc3aqN0aN7XRzRDqB26UkcU481whisy2gP
+lgWAx41oz245dzRTLk9JeZEA5Vhkk2gG2YtX7u1Ln618jko60dLFtNzjRYeMg2OgVU4/Xl1PfM4
ZMoGts9T0vdGVMwxQKNKhRmVARTzuDX7eCwj1qT7IuvHsCRitU3LrwT6ZFRZRAStQvyWvfjQU1Ke
+mUbIGFyyTnnBUs7XgJAGYlsVUhhG2O3YbotIyM8rbInGrvmKBHWqxJWccHmdFvc4U/HKJeXFW63
xUO6Yx50pwwGHQwT0dtZeDKMTnhY1Fa6m6d7srJmgdM5pviwBMm2r3hqx2nA0jB2FwzqYmvhpgHs
V++rF4bkPPzmr1YbBF6q8RKPJq2MmX3GL0PbY8MTQ+ghPQ2N+zb4jQ4FR8jd1NYrgwj3F9EQjic+
u0LMNfc4+lDJ0lyEdTDYF6Oxr5jZRpzZO3UyR+c+mb6avKKhXExgRioU3eCbpay3jgPvEZLGo+Ew
gaxFeuqRlimIeaYeAzRTbiPsOO3bhOfuUGrrU/sSWmq8Wqj/A1+OLoG4o8DNdu2HMTNPS47gvBky
hNID7WVpiOn7BLmB+iiS6vuiMf3rUuF4TPxsfHEdKiQleGhccNlH7vC4wn0E/iFKkN3LfCddb76r
G4FqkL9hqOJMLoaKmw7UxWmwocpPlN0EkBi7MTjlnLAv6iJL1BDu1Dj8W1GHsq3IGS7Usy0e3E0x
vQfjaB9qsgqY+MNulb+0tihmK5uXCp/wgZW24tq3x+7ZHq0s+eUtyw9SDCYRGA5tGLR3lbuaYVw/
drJDr0hV+ug0GBJFb4RB5rMbuhg6rVpbiGBivGsN5exoC51F7t1sP1G7xvIhYZiZcS64ubRdJ0N3
oa0XVqB+ql1X7LAcqVOM1Lgb3B4JhLwPzpLWfim1qvdOHwj4Y3SzWol54j5q/zIcoKUBlY17LJRk
6i1Sms4cGHeCISpWpOome7+M2rWbr2LQnKiWVfFbh7vMXczDrErg1VVi0xxF+dVId9rJYIhSdwFp
FnKaeygD60HLllJy6r8KMcO0TyHEyiHZLu31MWCARFmufBkN0jaWiVSZLF+Kru3TJCk9FNgbCAik
TLg2QmqcpSRNfbZlZMldZ6y0rwdwRikGpVhR1z1UK5twkIduGAuJUAhto/oRJ+7ARb9QByauD60i
XVzIu9wYxHMjKvA69sArKrmE6TRxd3ZjU/Iti9+kmYaL4Mf1nPrzI6Jd+5Ai6bxaVZS0yfI2VH5z
iHUCinJqkhDoPyNSYwTNOQQPgraMk0RK2ekme/UBqppx+nv0+pGO8tqhQzqnqA+SzyKLPOLlmB/r
b3PprthB5pc13Wti6y/t4P2ZUTLOfmpEDBQLjKNcyVs4M5EuLY489SjOXUuUrC7yC+cUkFqD7Z4N
me9xrxT3XalCpymtF9Bn+YENEQJXTZoHQ858U4s9nYLBhTdf5B+GsrJI5VV8ZKFRTUHFXXrksNKc
mcDvXdMlecf+eVjT8WGuBwq4PQxtBqspBCI5HhgCUt69opBY8xd3R3rE6l/NNC73Nke9xCtidJIE
NsgCJLekwhgtbT1nHT16FTPCeAjikCPcI1jMy0yAhQgJLS0eZMnFeloxi1CxMyc7Ss5acerJzu7S
LtbnXIrvad0h2Nk5lKT6SZPHApPssLguLg7lVL92POTDSj98n2Eu8+3qRQ7NHd2RbJVzUTAVTGxY
MKYTJXZ2lXAGpxnKadNTrqtwmw7u+GJWGSRgHB+cLdz2VqwUTwhOOOVQoX9I7GVpl9yNPtir6d0J
XKaGcYYWw5CeQCa9Put0XrX40edFdyjh+S8Fp2J7Vv1xXYk04wpjkFgFkZ/FP3hETgnHEhbenMjk
ZO0z2gDJ8wLEAsFGu6jrPDq9m16H2dfnbA2O0PHFKWltYl40QuOti+YE7TenQ/F+NGGxmJn1SA6Z
pHG6953NlJl6H1PLvoqgTJFRFV9gdr0JSnRDatK5X5J45Iykt231ZBaq2FNH9t5O9yNcEAoavT/Q
2781a46MoCUi8ZnUB6HMUhgYGwNgpG3gksPTOe3hfxybG6HDnNZtBAvECkyQdDq8lJnPMaWoznR+
2eUgT2nCPTBzx7AeUgw7vRsZ0qLoopJ9ZNf8n4Mt1p2HF2JwE/Npsuwz5c4OAeaTDwOX3u9PRUxw
19lkyauqP8YMZkArLQZ33RTYUQcQM8uVvbeF90GS/Wfsx/rQETDD9kNSA3/bZ+K3DrcVk/yfgkZZ
BNnVxil/tJPmtRjd8sSR4KvEYxVNtuzCIfPvqQn76hJM+50ZHxzhfBU/XUc/Feynpp2hvongt06s
Z0xmyI2F/7kAKkWko2yRtXAZMTE2dfyjHzDvMzQKEwWi0VKKLGvFVUcxyI6tcuK7KgmSNOhtdQ/v
iHpLZ/Rx+VER1MbE0lDTaW1JGBUtDVIp+ph6V6qzwsaJWWpKcUgyj45vE8hEaUxXxsM+thX97DjX
uPWqiEMi113kVG3nxWGWqG9lvX6YCYUNHqp52o0Hj6eMfefHhFd3hw0w5fxsslC0ZITi4Glo/T/D
NImoz5sLR1Bnb5SWGwWvfUZFNDcSZWYdHeLBbUombMW0Ezo4wDpV3pqMjKqxzr+R7s4FjfM8GfI3
hvnN0AdeQbfqmNGAtHcHfqE83ksyBuhmijZArURioHo1ZX/MsS+gay90tly9Jn80xq6CfejAsxid
n3z+N4W/YyF6mWACcdBSd66muCWOvU9uve8DF17l8qQ1s26jZGggPNPXPW3F99W9IH3BnlcM4RwE
5IMMyl4MuIAx5Gi+2ARKtUevX63hRmEvbQsQdzAU8z4I+1NpeOKu9xEncKrhbdDHNQEN52B8GjQP
UJwjWFqzaI6uQ8zWLrBDtiY4SiZZu8ZdUSkwb+xrO3grOvEnWPFMevGJaRqHiw7ylguc0BmsY2PH
E+OORAPhrm412dzTWD6POUjtCQ7YLs+GmHokA1Yu9NxwsTHHqODJpC3SNOnKoNK64N5IHhljSMi3
UO5jp14O7ghnvK9QMuepPWEiLHcjGVEiiGgkaTWeqAnjm1DE5cq9sUoAfEFV0zKIaSpxmR5kGL2Z
w+N55WCt+auvPAmaGWTbeE+rwYUuHng8Jz1wv82fyxnXVp5/CeTOjr6U3aAnKEXbt9NQ11k/1NX4
rCbxp5L5V1ABd9FufsimjnCr1D9lAGRhpFqkltxwPMP5zlE5wZ5s1zv8vftxC/O2Pn8LwswH6jne
AgruKdcclvpTMsTQwVbICVFrWenkaioOIw6D2D0PGLtxiYEvZgppB9ydpaHpD24efTyA2F47erlp
jF29DNaX82TlfERzOkMhQxkdC80XEsb76AavwdzdnJYfAQjcc1Yhby65m+zNJPnO+OTZzwJ6kcbi
yTMJMjTKkieIcbe2mcdoVeiAZdMdBsWXt43ghaszd9xlwZ/Qv/VT8C2dtu+SYlR8wv4uzZZ9JumM
THqyKID75Ow8NqBh4FvnYSfLC41CyFv8gB2QdryX4BPTTEWjriYOFkPIiW66NfNRlxxxRigcRK0D
mofvhRG8MvY+0RXjNHPYLepcFWhoGUXsuINnFZLKfCuM7Klv7fvOUB8p7gpiOeNdorhNOwU52cax
n43Rak99gxpELAgMFMKLm/R341Dnt9Rsr1S+RYnfdzfQ1bOhjFtjqPpe4ji5b6/5wjst/eUbwY46
pMqJrTFLKP7TgXVzPXXUXZc9uedyS70E42YfS2BglX7xuyU78sgr/8sCMx7SHv5VuxYVdoFzqpZy
CvHUlLiTJHcbn0amjX+tZ1jOhNYl7uYv+OspZO6WSM1oR4NM+7PnleOlN+UXg51vSij7wIy4/VaC
HuCiUe9IG8tTmzsw/zkp7P08xkkzBK9ty3nO8omAmXFuYq8Dc1lZKrmsM5f6tRM7z+H+bjMIKAYb
SXks/JPxBB3R5FbvRAQglwgvkX8YWyluARq24RKf1H58I+LpRwzTgLxIiNMNsltqTf2tH/zz4KOP
l18jmdAjUyz3dstzUUXd0jmgX+I2VHL4zc+hfcCAoPe6kusVlW3rz5Uy8psWLos1I6Uou/TDNKaN
kYFIcPY45iu1PW6YwFTJ4N2z+ywUVGLuddwWx5If2b7AVq0T9RsE5sGoxY/JQk/WaygabJplfDP/
KHDZpOMJTWvJJ6A/sjm9zPE7hPYDQ/yILCg3ngm+cEmlRtcsNPdQ21vr4SoV8zhIfpe0sX8Oazqg
an36JE92nINZD72wmagUxm7GEdL86RaQILg2Q+6fUwYxt8xw34yeiXhfwdIuaRznNQGTYyR/3K6/
EeHJ9ppeaSLRH9Zk9zi4iRcwf2Z7ovuTkP01sdx3FgebOTNjq6C+ZfRsHhfO5hQoKaxDQ4JV3fwT
2G+0vP1xSMLs/bjavsubxetTYLe24VEH1cEp89BZyRVnmvJEKw92roddMe4PhjQ3/b2ITOWzRym0
QIcBkbFE/vgy/AgCBmUrhvVDDDOAG/E0nloG1HhfsmtHCDiirsDfglNF2E3GqzOk3Wlsp+fe9JPL
ILoPLuXpLY39hvhse5dOVJFNnOzP+B3EvzF3HruRM2GWfSI2aCPIbRqmT6Uy5TeEVIbeM+ievg8L
3WjMLAaYzWA2Quk3kiqVDHO/e8991rt6n8xO8gXMlp3h7yQRwLLINh6u0tp9TKnIjuRayoXEgpmT
OeLceklGmpDfns4fGiIQ9y5gSpu046NFHDzPmv1p6KwkCUOljeLusaamLDmPPa5Vh4u/bzkUpnk2
RVRDYDKzq2ntolZrZZR27AujbLcDoz2M1NX8Ygb2l42xAJwVpzXAuBZratYSqHOmTVWmx9yOtYs9
HKlXPPe8v05dMZunzqI2VxrzThalJJZfRc84xVcp6B2fp4193jPytaEnwd1uvjzgAY/OKbK109pv
hlUMJ3xupR9jtUYU0uA/ioW6OpnXgETK2swax0+TFvd2t8j2UkRH8lz7yhz2uR2pL+xxVNoLGsfN
KWZnHnN6pd1ppG25YDWnTG1XOwV+mwCWRKf+UBduXcNJbvTl+UVRYarBzY+B2hKoqCPDjzqMkM0M
Sd2rLWpnjSHxDQSkdRzP/QEuk7kxwAH35SJqZ5mz08v00uXp2pwGdU28srvBYF6MCUyOS6C1RZ+J
vZSjzbCIE0hmfhCW5i6SjmtpJt3ZYQ7VVa52Rvb4atLMRAl1iVZA+A5BbrUfM0+qi0INFGa4FjrO
4hSR13F4RHPvYCdZ81XRt7crPVJibhsNL0WG8UZZWxoYXgvd+TUH7sTtKXkDyA3+lUDPGk3e2RR6
2+3YjnkeRwryinCanzsU7JUdiupkzxMFwrPZE6HzpO8StFrBxgqviQ0tgp7p/UywdhfMdYx4ak4r
jl3DC770cySG3xpFsntdMfUyRts7Jg4sYaaL1A90HN9WKdmYjRWwuVac7zdZjpbcSXYTPNaQJrBF
bLOIkXcxroM0C1/YsKrnfqo3M0jdl3H2h877rUVZ5odzCIFVjPYBiChDkcntN3Vua++4p55I4i+c
X6adVmn6Vje1u6xuJnKPEZXPs9wJKXIfNbpelcE0cdutp7WucapOvPpRlL3BVZKL9tzBUqRBZtW3
oe8V9bbOkuCQqtRetfVMD7Ch33LbCy910DAvrzzaJyftycLt+qp5uNUE6OJWldazqdfXibejLxjo
rU3SM1SYltQbAR8+VnRRtnFUHxNWyZXejeKAP5puZhZLr9FOrgycg6e0eznR5jSq/mDrTX6Ie9Ey
26EznDYznARp+yZHGaxoUyufPPqOdUOWb03xjEB81UWVMSY644Gbv7FzH6UXKAIL4KwKu0fDbrkB
BHaucWKJ3xMs6NsG+wwzZIY7PMf+kI/THUQHZ2BynKz/5q53QtyeDOSWw3sDY8Pel8iQnkppgte4
tc/85xWAA/YaUZXinAr4Ax6XjbtI9ZfQ8frdQO+JAiohl1GyfVFOd/B0PGbMN/O9VWUZ9E3Go9ky
1u8E1qIo+uinLHgiyMvFqzSxw7fQFsaS62Jt0kVSBSkomUlts0LwutZgltoYQgq5RN5/3A9iq9RX
0kiyQyQNrn0Fcq9ji/OQwbOL6NeQFTpKlDP3kyEXXiAVYyFBSlQW7xe7tvdGlZ2sbMqu7khgVtUT
NZNavSEfltAqwI26ybFAOAq7QmdOh67JnH0McuLaBvZrrAAjx9VxLuYGBC+LvwufUreGJ5VPmLSj
9DetWvmm1sWJiRpglNBFkU+qpSqYD9EcP0qbnaXFpsBujqPxIxj68MgIB9vtEBw4nIfPZT7/sRxJ
5qiIPqM6f+/z2D3P5bT0i8Zny7a+ZNMEH92E9meHxiEkKrUN51iAIsJawiZGXrCLoMq43gsiNN73
Zq52auYQ6TRctWNVNVeXyx99rsPJgA9ikq54gun0kypRPWfiq+o7clrRyMUyosdDRcg5FU3DlGgF
t753z8IctEOt10/VjOgb6DiJ+jbZNO5AlEfyeORQ113GwdCWgkMyd9HGG/XEB7TPxAmjDVpcqa1m
ZnLXYr6nUlivkO0xr9csXbX+VGfZq2aV83E225dajO2u6voWnxzcFtpmsol3kI1cRqU052Iclu47
Id5sY1ViXXmhupnR0rT609T1/AgmkvPZTKuZYBFhgkefCYLQyU3E1WnKcK+Iw4R6lj4Rt8JEvfyp
KEz9auYMBZz0yhh7YJTWyy3ltj7GNgm5RnbHKaTAmrWFVESmhp3UVHdmGDZvosbtVvNg0pUzVNYm
SiAEcsmbn62ThQ2b4uDo9d+HQmAhiEY/GAfrouYPrYrmTyyR9T4bwdcpw3VWeL68rfJS+Wz2prGt
DUYm/z61cnJXIoh+L/EdA1fHVz+OCAQJbQ9sbQUUghQMrmgeBl6ItZGzYrsmk5e59I6olsUjjuaX
rHHLhwRgHAbO+ILDtdgJI++p9Wnzp6or/xrBLmeDplNHzX6mY+ZL+IlLiwLYKJD5/s/MvPkhnCy9
zLH11SfQRTDoMG9w9h1L6VnStHGJ4VhuRhnfcFzRiqKspQqFQZLu9E+waZ4Cl19fpIr+ruby1jS1
2BurjWfpkc83x5lUhN1G0JVwLCJcHtJtaHXncHwm1SkBrdTNOl6CBjaP4zrIjP6IgzR40sgzGxPT
i/5hy6A9R27CO7Ck87OnrntVV81PKRDXm4ycUqbADFvyaEm2M/IswdYSs3WnevxQ6c1PEOpfdr4U
Pc3MlY2oKZnAo4EA2vETIclwiELS1RUH+IzD9YhmwsbbvYdm3lBw3pCb4MKK/hb6NeFAlim0klp/
swp6tAeIknCjEIKMBudkGtoGzkX6oTSDWT4yQN/OYm11qFdR3n5NpJU2XOUZf9QaZwDRy1OOOeog
MovijorAMak2oOL2zxy15qXV1LR6T9ezLoxtUVXdSQ0knl2snBFXbRR5S7bwZwadoF3MHixrVN2S
rMCJm/+pZXk8t2Sl11XFat0bDeqB9+45RnYOyQ2286ROEGjIlJjNWF4BUpf+PKgEroKDDzEzxttk
Gr+swh0PVsumgc/krInuFk9MzVOX0T+uTKZWDMMoVs6NpwiDrN6JRxnAry0GNW0rpb+HgZgOUuAj
XA4qk97zwcZu1I70rErRITUN4N4o4z72rldswq48WAx1fOIfus/wghxolMPYqmR4aIXmbGVgkr51
NMLTDrqPZpOOz1V+6NBqK1eWD4Jm+BjLYR+PXIbMwUkv9qc79LQXwvba9VzN6aL67w+hpxVbdAhr
3dqfxZiad5SA4siSSr0QzbXXsD4ZzBeOsWm+V+pqORwCwoZim4H/pSU7As8s3fat8DGISb+siUMi
dO1EP43UGBYQKUTmHJrlTaMHQfLWhOMHlsNDoeKO84vMmS9TUx1Atq8DJ/ObnJW5NtxzZS1RQLiq
zZC225ZB0ymqIeQRmsafYeiWX5ecaMfWcK+NmiZMT3a74RxP+Y47EaPs87XgTrnpyKzzblvKHtqN
vEMd4/g1l+yWRfzHaQP0jqk/lYsFoydNw6WnRdBoehI3+qQQgxmkHButZxwQY9BeT8PsruXyXpJ0
4J6n0jCYk8xe5BNaRjGPRENf2/QrpCztaNmYsBoejeO/T//9CXDip2pJB//PPyr78E8xtdiicjEc
Y6u5if4zxPh0mIFzb62y2bdaj9wwDz54L4avQRtvSU9VGKl6PxkM+eyU0g/apHjKIjiFYrDzh0pN
bvwOrjySTojGM+dHYycSlIpMP5cFQau2bl4rLwn2xAjsddCTJWjkhwyYBzC4POdBnxydeKDDEF89
Cf2cPjFMTQiZrGoJQm7k6GvwJC9Z4bqsxQSWE1X+YI2osSob1ZPGO7zSEyqKBswe5C55J1MuA4Jj
yjkAuOZOh/1Ay50ZHEZCyNuiDWlZL+3yntBCfu+b+q8Mw/fE0DpfOGPOATGWN6v6NVhLpKDl+MGa
weG/jXHRVm+WsRzowHrx+6jGVccppsFbqonLzFnv1CWhuUgw3oYp9ZPbQtDS8ky/xQw0zlOLhhyA
lfJIZtjsTT7ScLWaVfzLdDgh1bP1YTvmzlbhfEHr9XNdHXGRhXgT+Bq1rA8euwyXWep+mrZ0tilO
j2c3HkJfB/KxJCOtdZITItYb4wKLK3tXuY4FhRiY1ZEFBxm4NuFz0VMlnGvvsMR2FSXB0bgd8BTj
VpubYz1RXo1f4RAG1EIqDMP3tG5fePn6Ne5P+6TKzGUFwukbzu+6k+efmasnh5wK6q1HHP3c6VCX
nfEiuVfToql355mq6beKkV1fyHhtm4x35k7XUR1Nk7NSFN56pvWsImNwYsb/G5kF8rmHDz00WGBh
juZXCJmzb+bIrnWQ4aLPHrQiaUR/vcPoRtkzWHvjFUMeiWBmbd6Qwa4jqVFP80sZ5r+SnDYCzjLQ
H9vujfqM77mGlMn57jRBmNk0pLjv6Bkdies/eq/GTQ9BZD8aNiaUaR7vBnJyjEB5RntWezz6LPAg
Pk5GcOtG74e6lvjZq3/FPf4VxTbl17X23ExfUatXmM5FvZfetWtwVsuGAXAwuNraI6P3jnTmbBhh
1sAT1fd002psjEu148Ck+MBvkQIKx/0aBaNYxNe1lGF2FZ75gZeGdsRHDZVu21pKrLMWM/s0BOeK
fDR8D+3ZpsPo1qRcSrSGJ0vDyTTmdRmuK9HieoqJfGrzdWhh8GlK+6osSg0cUaH31iF4NFdlvmFU
2qU2spS9KaaLAu/4xhF58JxwgVjZdK37qgDQoMFcu9l4IHJDM9i4+M3WivdaweljP41ORDymfWmG
WTw7aNwHFOgS63Yj1nFRfHOb2SPBFiS2540u6ukKpnIz6ko94VrN/Tx1242lpdFdznG4JXSV7Jgf
5Mqe35Gtmb/bSHNDHOhY0Ki4doi3w7DOLqE2NmhrTN9obmKMWmkejlz4gZ6bSm5RUvzgCtvrDi4Z
1TT3CIzCrjc/6Z2Rvj67zttk2ZfOK7HFM5l4GtiAQphO+7qJusPgcuwtcb7mM/WpnOL/ZkLOjyh2
Zuj/9bDriz7ZJ6yvbIJ8BbNVKPxatIbNOW+ncO4OjiOvcTQkFyzO6SVyneRilwUvRM0KqrTwT6SZ
8mha9Ahx+1yzeJRrVyMmNobTZw0h4T5bdrxrKt7N/z6FOGXtQs5ja0IETB94tVdYP6mRJzh6Vy5l
iJn9ZFNUWMVkTe6NdPPTv08katRZ9kuTKiCcGejAEl42qGOa5myjjYypcWbgrEdgtjdGwOmavQL9
NDe4bpvUtSK24iM0AX4jS6/MRLmnsdLgPS4fIiecVzSUvXApQIrCnbozlcnYZj4QNzHurSPVI6ve
2KGnNfwHuWOTSl8MBuUHAJT5mjt7dRad/bdiVkMNC31MRf8YtNC941BtNXwLFrDFncjr+hEl+nQR
Q3FPHK84W331Xea40JCvugjzgxky4B2pKhtM5BTh0MIIQtVLMdR6efUrSVR9ipNtMFJbaAEcobkG
U1Q5eH9kt2DcQvo18LFggrHuExDnk+J3vjVG76QPDG+qMQFbn6N/mWP90LSeS20T+20l/hpugw6X
f0eWC4KmKUbfltW+I63I6aAA6UG1W5ZI7s947QksI2fTrLKxDWM4sgYAJ4u8fK9FRPRG67EsafTv
ASUeOnH2AtxKssrJWszTp11+hzH/Q6vF3UsVRP02dktvhSuYbVVT8g4sCIqqk55ctU3mxjtaNbKe
6YX6tqorBn1OzWGP6MS2EBYMxkEP/SlQLna3dCOLqj6XETYa4F7pbvaMEpNRmx37oLprlnvqJxDB
VsamVOTWzDXKyTZ2or0HlrtYgiGkeyjQq4gyIK5kufuRcOlbTzoLGC8WV+oSpQk/AheKbwtr0TsR
3YLr6xde+vJNp3GP3qhx5za5e2tICe80m3c38Gb71cvG2whaZ60NLvqUEzk3xzY33OHze+r+0grp
PVwrpJBMDOPp36f5nBF5SLExiriqN/FyGeS0UT0a4c/sr8QhwgJ3vvXS9FzAmpDxYyRgI8SN95IO
Qh0NhpHsyeNFm3G+RxVpnSyn7a/oqTgVzLtwjGnFbdw2RRP87npOjXUSO+dwHn5AHbtrsiRHo7QM
io6YoGbdDaYgWM+Wrblz17gUrGOf9t1WNdLcOHPSnuteAQh1hn6Nc8G9keceV1Zd+bIr2odLoV2Q
hRppCw7VITM6PyRZw7iy6TZaxsipSxN+qMyuPlKTgEPt0amYtfMPkn+IjDXtlRMzNonVIQOItc4k
P5OaTox9d3SXNNeYVV3a8fCoMMqsKghm6xRwymqxSKIlOXg+53pvjvi6TCszNtWiJ6pqsMmkOPa5
VXq2HxSNCnnXIsC4s7+wBkaQR4EZyJOxdaqxubaDUle8ah+5zKbdEHMlQDGDYU2ZN96XS+YYr2Xo
UAEYYrtO0JSamgmkhdqlZt14jt1AgFW0kgNuxZmhGl5ymCOFblLUO0yQ2qW5hgbdrguXi7A+5DiC
ImufZ3P2mHtuObGsXzom9TbLxi6quWa3dowxX2/vjtYc2bFx2lgJOCydiz7+0rIrUxoJeeKpdM43
si8wGIVM8UrX6v1UuUREa+H4WRDsAlc9QV/odm1s3eOaOwanoh8HbKovvLDwrTb7NLucU6xE1fN6
jQxYsjen9G9uJM1F9jB5uionGhykHS1VNsvHMq6bATFb4asV5tIvAv2uO2aMATl7xYOFh3AhU6RN
udeSOnhxM7VrJw1YXJ790QEM49Ps9mleM8bhoALYdhlTALvAEtz34CMIedp4mhiZ7gPVt5uITO2a
SPOCxDO3wZTN8NNN8zx+uYY2shQApmlV3287rXoq7MoDEGfrK0F9pReKzE+L4dXihX3KAAEdItf4
qgIPjKzomMHFyUaFyUdQuI4PnIjaPu4e3CsYkGAsfsLVqW1UqvErn4kvQSQjoGO/tppF3rmNDszv
ujUe4qVub1BnjvUbs+/Lr2DgV7o0k851Hu65U8RCletCmCFhuHalSHxdBq/LVh1pBcpRddJ1Vbnz
XNkesXd8Y4jKOZrFDXMa8Q0CGuJlz8PLEWnP4dJdh16Q/MAm2SY55WyUomggg2dzMxULWYWkzVsW
GQwVakv/GqHxJMYyB205qSUwgvdE3j4CdStNNb+qKf9bZjFvQcTdHWZYLPSOd0tUjrCfYL1zFVWm
0nG3ZGZ9vdUDamXdZw1K1qGLsRAXDF5uLhJfUmjuXqWorNBYdq4c74KB0MrojVc2Y0aVFEEC+NL5
bXbaOhvR0PtRUcZeDtPezMczSXCsBWLeh2AMcYD3TP4gltNnyiXKAA230qJx35l2uq5C581RzVk3
2ILhTd07NCoexd5ciZ7nVNfCm2ic2reIp+SUR69xi3+OnVFv+iRj0SgSbz2+2jZt99mQMQ9ZVFwS
Rkeu5+ZZau5MvoHnPIw1h26gYO0EMZemvD6aWuXSnibo9Aa/vu4DnlFPatNpiCuwYG0RYlArzrNw
4M7k/Vsmw3sW9um36P+qLjLfC0fil0qtlTDGRUXQ6Dq30gpWNQBXxlN8Z5leRYz5S+rWeBS42wlD
f5lZ3nw6mo1LQhfhxcT8utIKpolFkhDaKGzEOy5pzxajIG7ZVBxkZVTtQ4LgfpEDpBGTqtax1c1r
bsBdINMLXLAlKfni4RLZlxaHigK8667o8F05MSNFl/sUjsed2T2aIaEQMJYeisZwM63OuGZTektq
s+Dw7eUvHCn9vDbivaOgnDt2hA03b5uDXeWXBJD5b2So7yIZX4c6Qekq+uFsw9xcg0lhu5Ik0QDO
SyHkir2nWKF7IymDKeRSoOm71g2D7WS1j6ly0Q8m9FrGBOs0gRBnM0Q0O/1CPdB311tvcMLzjWJ6
OrTn1HqyDShWsekx6mJ6pMsGcYBMxksaS/RIPOKRlpa+F2U9ZfQCBGJv+H2eexfs0hmKsqH3qDoG
vlqiUcMNEPq2hN1IpP2Ztj954mBhr3P2SjzRuNJMd35JIse91xgaLTvFxx9WT3Ctpzup0k/sV5Kl
mXMYjDSxiociPNsWli3QjtUmBwR26mXb+F4KZSqO3v/9XCKyQlAqoKmzsG33hMZSajrNPXZosQti
rn2FW+Cjhc5FXHxwgg0UgnjthV0If6zipOOMr2PnnRvdvJsdzre0Ii9Sth9iiatXhPnx9eu/6yVO
282iWtlj3R0CW52KyjB2ntnQ20eDjdl7tu/Y6haOcXL594GIerAZlWwf5qmsjWbpM8x2ivIJDOtB
91xOprYhr0M/aEyWZjCm6OA1UBvm3r5Mrss7wLC0a+oWv/S+mk66zB9AszOyNvlR2rwfRnRNmhj4
Lmlc4oGFQNx3rnnJvQz0fBOfyasYT4I30mWyvIcenBRJgmPOX16izOVB6R61ZjSfe055ZkbtOIci
vFTY4yXpzc2YGTMTdc1cM9AjujL0TDCxEa6DcV5oek67SYdCbJypRtl387WCp+8bQribFoRfJYZX
MdsaU0qGQg5T4wuhdziWnPTr6qGNcX4vsYi/RlQd4Vrbll5es6a65QV5fSuTiGYgio6JJPC4knBc
5u0Zlzi72bQF7kfHAM+bYsp1alxMc/cKoUOhdnCdTjtv3I8mYFoT32TQXceiUJ9lCq7LKNJbNE6l
b2he+8Y/cOwCtkZWfDScbrYjKj46tIr2WmMzoVpGID1Im42RlfZzKxkjtXVibMsYvjOIVo73TWAy
BsD2UKeab+Lc2ptdzcGkXhoGoulcBVmyryf3lifWeMolQaMxWS4P4CR8FsQzxx2DU3Ck9pbd/Knq
FvFuscFF0yILk6re992e4wyJkXLau64wz2F9CwAp7ixOuJsIPIIZFOFpCbgJPU5Pff9uj1lydivv
R6ub8EI4jpSq0Dg5TIutUaciAw0+QvSa8HjnFTxcz36usfXhf4mMfWs5m3wJ/v/7ME1obHTIFIcS
GpGPsMl5JAH1jqcWDJurLJpDO4jFBZo+g/+1XdzmEnNvtSBw3RLeRpCH+SnJ5hfKExguBOW8qUyT
XFLuPXuTYTFHwpk21XBfSdv9GpA/V4M2ts/JmPMB4gRJyOFFl79mKx+fx9IG8ZbZx6ricCNFRlix
am3f6xp3Z3RBuCOos/PiPHkrLe03VL9jp6fwvDTiq2mw9EKXc3SuBSUafda9TKVmnLwKV24aBPOn
1cMqcNKavaYZ7rbJU4z7Ff/f1vHi8LcpWm6aemKwkCZ8vRGTN2Z3QT8qZiIQNt9BMgePLMBgnnQ7
pqL2gcnZp2p4i5cA+N+ClEKKnnMFZaUdUdGoesQsnnkBfKDV5pNFlt6jf2BNntC66vYfz3aqByyr
d8dCyIt6rD8AFqzsakTVTw61IwnfG/gJCzRGQGaCawutoHgh4SZ4L9ZQj93qWaur82TD5wLVsLbk
zGbk5f16SrqUQUWir+YCtYqFt9/oeSL3c1qcyK/YNCksDMeZVvUgyeWuK5alFpcQaTKOmkGnqkdI
v0vY/XhW57CKGAT+rGRD8K/6bariwxVvLW5WXyurn7qAj1vYgi2VfWxowlViVO0x5Anc59TlqMj7
0xbylUlDucMCEmP/8PRTPNu3sFYgKDLvCUIWiT5dfHaTXuwlnTzkL7R+pfWDOCmBgSupn4S5yUPP
QrWU3dYhW+/HzVKa7uAeZxqWHOQ8kRJ0DcY1NJcXVohToxm+a6FIFsAU3Cf5dzKb3Rld8uq4QXku
CMG15Iw30+A9IO9uSCWhw/bxsxWMWyzzwT4EidkxHed5jHgFpnBH/lFwcK8qis1qFx9Khvc/mPDe
2Aw62g7OSlFaBB36yDkQyHikNiwLUhJ5YCOE5+FTOtbEr5uYtpPU7n09rJ/tSqcAhvMVf930U880
JsRB+RKhBR/GFpRhFVJlVqXTBe7LklrBtWfHpbs3MTZOYsHl1S0tntigObt2exK4+2F+q+g/XU74
nRs9BRqjRnOywSPXrreueucEU3jmmEKn6KiRFmBO2cHCdt7bWPsVcP0+dXLrWuax73RkhgpkrqcU
iAumN1kYRMewlTh3CgytYWKWhwmmxSA5ENstz5Cra8POc6aMfSezWMZBaaN23MsEhq20myuB3uLM
D3QIMNkMgQE0hbFoj06+msqhfAsTbzM15g1qY88YkL7PnOEbKAYLvPCUkz/lnluJ6stttBgHexTv
4rGgqgoa5FwrvC2kKBD8X/8h1P6fdbT9fwgbMyzHpYX2/1A28d1M3wVlrn8o7wC0Qtn3f/0//4Ua
kzRJSMN2uN86NKTpfLX/6piw/8MWltB1g2/h4Rfm3/wPa4wqCWBjhm6CezZ1eGf/zRqT/yHoReBf
mYb+D132f1E0YUj3f4WaS/Q907PoLJQW8HKMjP8b1Dw1zMhM06jYxbr5Wo0Ajge1191ueCljqJsZ
oJjdwASHG8ix6yHv5HOBcI7zrlwseJJrg4VfN3A+zLKrX0fzPOPYaxfrHvzUL6IeGnYW6BKLvW/C
5ycWw18Oh3YxAMLixQcPAHIfyvBFn5J8C0gP8X6xDlICoK4tbkLagS48Ss6uaQzgHCAdGRKYi1sB
AvhiR4T5kfjuYlGsF7Nip+OvGqPS8IcMfouYmwlU/VhsEDvy7TC6bE5YH1v1Bzvawq7HFNmSYcTR
KhAqBXKXGGEOpZpt+sXYW5jLnXlDdK79xlLDclbi326bO0MB/ViVWAh7Rvk7Vol8NYgPja/+3jX0
WTN1xAFpFJheKNfKMkuysHnj0e3Ct1ZfLu5gnZrXtjJfMoW2C1PmZZA86/hqAGlIBUjepge+EbcA
/3ddPwU1CxkGyidTbCLiNST0v/smbFYt/EtU6PKYlnKEIdNizUulz9f4a09Bu8LfuW1remr1GGRv
BaKeXiNmv+l7DnV5o2m2xUQDhsJ41Cxn3nEcd1fMPKBZfXjY3QoPLY8k9Ca3vMr3KtmsqEz6MBiC
Jpl5xu7ACJpqAl4rnA1hRdAmMHnd03dBQx7OngGWPVyf9WBbuEjA/QzcIB0mNRnxYL8RzXrU4q+p
Jyg69hQHeU+GU4VHu1F/ArrjN3xv9mZ0BI5Kyao1aILqQ+0X46cDGvB5nHRgFMuEjJ4qzDbGS5zc
+Iv/EEJ+L/GSHjSbQnYXn0Yo7Y2ECAS4C8Kvo3vUlYJhXdnFQi6CkDrGZ/DkmA0TBtgNSBpTUSyA
qincGfZpvG7iYTpJM34KoQVCTHFfOjv9FFj3SE6TNLWT321gJk+Jan7bf+ELFIzsV06q0zkh9e3U
GKcKtvXK6qjvDOgcX7VMbNdYLgy3e0pk/d3H8XMce4dsTuaj4iIQcLnmE3utEyLceiQ2wbh0fwt+
cwMvP3RbBKCVU1fJhsFQtQpSKh0qdow5rq+aBQi5FWo3Zf0qsgBx9Lp9s0L1DAeXFOqsbcY6i55t
vJ9uYP8auow+GS2j0zx2tpVrHsEQYQRLgmkTdLbfeIzHg15/GcMef878OsTODRZUs8Lp+sQ9J1p7
RAWKkcepz74GoLBH/HPpStd54NomuSUW4rOtiWePyofecf9mQXzJQsY+HjezjLWE5DT6Br75geMp
KbialjYDhTVIq7/2oNpXwD9/aFBtXwX0LH62+KYFRbMrgdPCcVfDtdUY/BedDHypCDAljXqxUFa3
wczZPY5JE8AUMsgAcLYzdY522Svzkuoy6DLZ9eq7UmUJWK9mlkuWH8dGc0kr3dey4HkK+uwwRxNm
xGJYahjwVhNWvYjQ4fo7RJ7fJ9Grzbv+1rjq3uLhO9Oph4l/Kju/7XHpaxQphAslTpVqr2rSV4Ap
21PfkBGrCaZsbajuxxoLPHaj7gWEHDGn4ZNrVvBep+HzZNSPNM8w5s2dHxvatEGXFkdvgnkCmfAd
S8yB83eC1Vrol4GL+WV0zD9heet5LPzY1gBAVvLF1su3Nohupkn7cCiRh0KZ6Vs0FdoLyxFcl+O5
q8DI9R1Me5h9Up1z/ipnKCEE1qaRa73bdDvSAcVqxBXlw9kA3K1cm/twpY6C0G9WA9EY8egh89fg
Ttj8nkZDPzXN9PCyUJ3a4sZFTWJlboitNiQDMmekM9AMtq4WWadodHsOcNoqCtJ6N1S30FmaiQZa
f8MQyThGqm5C9o80wr6hZigLJqLOsWyZPNoCQ0Ln/Jh29sKl9wMxXd/1KPRrFOZHfVUD5KxK1+pV
7tgfg0rv8BA5QLco99ivgbl6H12CvUr3Tk01EC3iRr8qyRhCU46Y5GO50yOpQIXVPx17wbpFBTNn
8trF8o0VaohMqMIL0LYwux/d4Fp6WMWHPvhJkWXXNlUQMBrcv4n4ajtim0Amx1VOkr60MI0Uk6Vv
F4cbq1y1ZSucV9DV3kwnq3dqslgcmTBqsgnXaqj+Non6ix+KeeHhP3k7k+XIlTS9vov2KMPkGMyk
XgRinhjBmdzAkplMzJNjxtP3cbbK1NUymUkbbVh17daQlwwC7v//nfPVqJIQwRQf2MqfyiRC4S0W
JqBIn1qj8Vbl3N95NLUbVNh8f8VfUdgjt+vofZqNJ0488iAn8RKRPOPv1k+88VDacLdm3tRFH5iB
WafXzjavGV+S1wlm/51Z98Khs1OAD6LJIt0WzLMDu/7l6dUbE+Nfde00HBls1AYLxpOzMZW3Et6F
7tBdpcREzTgvu7lpnlrjNMYF6+N34lDXkLxzO+T4RBsiF24peER37l87Ij8Du8OrQTb3yALIiTJO
uDHZ15yVzwqpHm1ZBimi1kCmxF4YBxFrWn3k56Hlk+Kju2XXTyuZDq9I2X+Tdr0XordpVMmzde7k
QSu5NQ90rgRI+YCU8NrANVhbkrshy2n51mlMhaZf6Lg6TDAsaYyWaNZQDw+kHgjfkmMNCK+980Qz
t57hsp7oZCB7LvAmgz/VDqU6FzrIPz2b1zZjYcgMuF1KUr9EEXhliYHMnU90LN0bSwDCxd0uib9D
EoF8y2asgLz5OyoDdgx1iDE10Fc6qPbQUsPVT90Zb/06oW91lRjlj0BhYiTsncIKJ6oqFOBeVwYI
2qo1nXWhquu4RoN2zBxxTw30VNhGx9U4cLUxp2RvDVMRsJD8SP2OX+vprtPmd2YasM75pe+i/Nwl
UAL27HOJq7/CFLsmmWhKHmHMSy++0wIWbq1wTnke8PattG8OixWFbeA/y7QpJJ1lHNBOrVPSd9lO
N6ut4y3pUprD8/YQi2/bS7OggfRhxF/l2zIlC9J72YFT9YKUaHjn/JkeFyvCBN5XxO/1eFNnVnvR
k+7ewZAFQ4GZIqwssdXcQ5UN7lM8PbkRaUIfSHPFYuzJ9VGu0gX4R5viOZg877H13kvAfj5lhIas
LPyb+gtcLU2MfvxNGGXZ1oU4sJp+CO3MfXXTX1o/ZZsYUHWmwmSGT9pYczd/LCa/urFLyrgensic
TXvdVbhbrR3Sgb/vZfl+yvooMBXAHrblk1NAELBjejDUqWGyaCICwajXqgMniZnm9iQICFbbDVg7
YegXu+b+mNb6PudHtQ3j/BEP2Uue33VnMgKXdBvBLb7Q+QorMEZ7GTlf48gvLOlXgh68V7Dp1qyX
qDekk5YC2vw7zvnYVB48N3ga1G1Yw//hn698/oGmodzGMxvdthk3pcjqg5VGyb5ka0JNXbS26dlY
D5VeXcze3mYyeuWIHB+iMmeesC2FWVE6ND9TBmWd2bH/ZXYzB92UXPNsTvegKeY6KqI15Gd/7C07
3pkZmG+75PUzNjdHNBeAobCevOd4BvWZYbaSjNSM7uQfyZjLkxfx/s9jrVuDVSa7jtDlCksckSud
AEKKSdC3bP9c2j3jVU6bJ5Dt+DiXcjn4TD62Ux4eCfDVd5hdXf6RIXHNaZD5eVBf0nIbuka7HZM4
P8xRZBxpBEI+5UlsAEZ+6g3qLqHTQRg8g4FGnHy0iX4PmwnwfaFmRw+17BDVHL8T6kvuLpcbthTx
QuFdGGSzb+waA6VpyU2kyi2d36AY3HuBKcgEy+CGx3lQW6Q54oznvVsV67SYuiupInNLvxh8dOay
mCjgPcD0snPojHmQd964HezcekQJ8tbk7nteLPNzE/cpy51gEkCUQwQ9TtlEw+EIMalBFPgaGfUV
LeS9x0ZzagqTw42mf5m5O96oiWAZ1+mMrV1X54ng7aF09GApMKaNNJScFrNJ8AMM06s/Tc8yxj/p
9d2znusJLSkUkYDkMW5tY94Fg0kotAdxHX3z2ve0Fi2e9knU/laK0LyJlPS8KopYDcx17aFFM6cb
REMNYeISaVI+xeJP7lT0R8ANFKjtLmgVi3WC43mDUCba4LS/MUZsdpVZO5s4jlxCDVUHK+pZn6OV
PZragaNm9oBklndljSG2V64zhvacA/gh78fcjHe23RH2rqJtR9XvLRM/H796X2XJsg/HMH9GpRVR
xtOK5ncbLfwnfPnKTYTSLT5ih7615COqOKLQzPAqYY/P9mSYu2wiE5PpUB4JWp4NPXU+ecTw82cG
lhmVd2FX7JGfmd/yQfevCOP2hleKrSvbuxY5Dyyf1R3zoST4nWOZO/tNbF3MBcO97dLShoT0UZlI
HyHjD1ZS/TFrdjvS9RhFpZBZEdzdthV8D3ILDsNgzJ3Fr0ZCy0+YJeIghhScRrDmrokrDcI8oUli
2yo7Ao95yqGvBooXHWoOl6z9PYrI/rTOLh9M7047RhUO840OErSkE7rCKXVnzs4eygUjOjdJ9Uuv
e+9CK9Ol0wfrqcsLMpSR5ewGPhukPDF9RJmR8OnWiMrl+q/O5TFocU9yhRVuFnMaTlFuU+/bhrCF
POCE5XdXEzvugyOXLS3N3M5aR/9oXO2d06z7h2zyRstsng755OzqsTa3TsbLYBLUPiY+N2pCgnJD
jKBEo5ibYMb42XMbRS6+uOY0akO1GZLa/MQ/tqon4X75Fdo+t1tIyCAE3jSapt2rXlvbctoh8HCe
kUFNj433UhpHv/cn/Lzs9qoEGY3FAfU6jnePMf9nymBvIq8b8AOgPDIf71Fs199iZszH9+k9Rigs
Evvc8cQfOVlywPCrkoRxUtWXoe7cbTEBw1XRXF+M3ud8Y4TVnveEfo05ZzpWo9wk2I2n/nWa6Uv2
7crldQGC1WV4PotKvsa1Zn9E1m+9EPqRV7azLijqWYd+VDwy2TkBfaW8ehaPzBr5jWykBgnjT3Lj
NwpX02AN+KZW7k4vZnvd8RR6dm03pXvG099TWX8XtTP/NmNEYDiK/kjERO2gpdcqZFJi+eawgVcn
/G4k82ukwUAZFruVCZ+Uei3UTKLp3MzNhOhwRJ4JzasZOf06oXCIb1gYI3kE1qDjwtpbdfGGYk9e
0eJHj6XWPFbTXSxW/Ncis9t850Nmv9stqTqvmsiLD/iFsqxrAdzy7UIZzBlLdEMirTUeam+BDjFJ
frg5PdAziZmt588fpoivqKLTXTilw05vxXbiMXZ2Iti6gVJNrZDRS9+wBy+97GMoS0ONo/tdOsYR
Sg+sK0PTuSvqj5qHPHTzU1Mmf5tox6lvfKV+hSuwALKZc38/5yLZjBlCdU7yVBNVNd+RaDdnY1C4
XXZuSotcWJqqk/kTY4P4cVFNoE7HAdioko0k9rLjIawz2gh5aOfJmcR6tgutOt3KhupOyt35yVms
gUzU4wdrBiOcTPQpfV/BUM0sGys/uqKYPHScZBD+ZnAnLc9Db2Ky4NlED9m0rdqkyfYM1eOb5Ran
uohfsc84O9fM92KeErClhnO0555Jfsi16YliXTe5sXXaOEOkSBgnG/Z8v8RNxuDeuuXcSBzVt5Ex
WzAuvkXeBRpXrzCIcnxLSFYyQqDro76ODkGjIqUVbjH9jZB9uAWWTncNIC4EtaW9ZJ3+4oT6uGl0
q9vUsGwc9mbc1YUf7ztO9quIIeZJUwvPuCRNRFiI01Z1Eori0PqCwyJcR6UIj16xHo2iPkbFf1AH
YTLJIT/fNrVg6qOjebEzyRoqlJu0xRth1GCTs/TOZcNmSJEmVghz0hEbCRWFQqoDHqXtDw2AyqJI
lUYxK2x4oFfslg1B5RAotrVd1abLxlO0Sw/2kir+xSNYz/mDWoMlOpiKkanoWTIppsssA/LjxOW5
u/oooVX9CdXtuk2Utvmo5pDOl8QpN7WOqv/ni1T/Djyl2LmK2rE+DMXwxIrmccn38Bbig0Ct6xOa
EQy3zE08gAMDKT+SQAaKxHTitbcgh8CLER2GDg0THwvAGQumyFR0kdZWeCfgjUpFHoWKQcoVjSTB
kii0yo+zVfj8IcGVWO/9gQyhDxGcqVBcU6WaubPFe8qH5Dgtk/HQU5ZGUxDk9+Qxs3KyqtiHwFK2
oqZSjNyUQMwHNtS/vSaab6S7aST1efXOrVFBDbrVldadAGLVdvuTZs5sUaFrQpCtHrKgUgyXVDSX
1OG66t482bNITvSZdSgf+AEiUrYgOSHCUGTgGNqmihTrSJEUih2bFUWWBhghGUOvSiJvF5qnv0KG
K2s6hJO1gELLFY5mKTAtVYgaKZ8ymBS2FsGvsZtHw5TZDtWh4xfao3KHq3QNzGZQWEmaym24co26
5x2oCsb0lwLKMUWrFTiXOVG8JRRM2hKXTVSO8kyRdPfG4jhYsM/luLD3Hrzmrmwxi8YGUSt60Fai
HoiHowXaWArjI/D7aUT1Fwqww4L95lGw8djQbc2J3T1mCgZsFBZYtZJxlN99LS3NWpqD5hrvCb+l
tCWeCzx3E3VmqjdVAYfF0A5Hm7x6QHMBOh4FJnYKUYwUrDjE3JFl16LwojvzyHO/5VJLwGNqwYNW
+qqRgI8dBGSkUEhfQZEedOTo9sMDCHHMT4ySC8k8Z4SljBVU6Si8ktmpoD1+j1QBYEohmJT6fQoF
Zc4Kz/wTKVSzVNBmAr2ZKYwzckrYElJ8kGE7f8n/RmlSPMyD1u+EwkA1HyDUQqNWs9N7apzxmXFe
+TRDj7oKI63Zt64nnxMzvP8TC0xOT3HNSUMBqDjeGQ8oKJULxEZAqUKx9OdOcayEdgjSK5j15y9B
6v1Np1BXVKgxJj7w11CBsN3y7iswNlJ/5MLZJYqb/fmCoHBjnmiKW+6RgmsNhdkSakdtqtBbjZjL
2lE4bq3A3EwhupOCdSeF7ToDAK8JyVvyEdmwDkD44vbZtQgPhcJ+tQUA2FIH6Z9/10EH2woTduGF
MwUOOwoh9hRMnC1QxQovbhRo7HwZCjvmxQKAzOyRLWm+DhWcnCtMmUN3eckUukzAC/lU+ea7eXtm
TtruyrF5XpTodvaTF3cBgQ4VDO0k21TB0cXyOLPZuRLE0Wg+BKAOFUrNP12KRgBKQyjQOlfINeFI
CcS6bRWMTWkYbzyDoocQUQp2+Ye5rChgsJ2z63r+LRpoIw91c1/1sjoyGTIAudRFzflMe2DwGCoc
fHF80OHEQ3hxV4HjsULIu0F6q94Ojb2o2nrHB4bkm+E+W2nIE0th6JEC0rUZND2ytHpjT4vKR5AN
GH3/fSmNz66KkzN07XnpbZcwTfG2KOzdhH8v4eBnBcTj7D/0CpFH8hIdC4XN+yrrfCFSCCVtZU8W
M8LTz5eRrNyqy3KDyhnvlCkcP4LL7woAfUKwD45C9pW4ZVYQfwrNH/fWk4o4MM8ernHViT0D3fnA
In41VM0CVDDxSFGCgB5TAFhV9uBPyANspREwYd9qJRYQE+PCTss8rgHvnpIPJEpD4Ckhga3UBFwv
Np3gm15pDWT+YJ0GG6zPaXgQ6GOq7ZHB2gx0CnSgo7UVY+qcJnpTNwxHiLQoQUI9oUqQSprA8RAd
cNLeeyVUWPr03RBpDKAFYIoobef2dR4YM6q7iSPbFVjkYNsXIq+c63syISbqmAxaHZdDqKQOudI7
JKwKzppE+TD/2B90JYKYsKQe7C498M/M+2eQJ6IZ7SpF3hnESiVR4pTQlVxiUJoJRwknIlZxjVJQ
WKIbN52jvWpKT0H0JtuwN4rWnUmWnZF7f4jxWUxKbGHOJFJrXpIYL5ryTrylevU4/EulxHCUHMPC
klH86DKUOCMxSVBF9lIcRqwafIAMomvao16VDjpRAy1OCOSH3Ex30O9bPfls3WR54NOK6migEY7e
99twQOXbkM0KEjMjiDu0Vz3SrXvSO2tXmn2wxFP0Uo0c/ZBaMqIZQH7mMr5Iw7wR/8r3uVKKSCUX
CbGMsBMg486UWvOrz3hBRFIpJUmGmwQcEIFANcxBqcQlzPua1dwA5HiK3xjRm2QNohNTKU/KH/kJ
7+B0TMUenPOhVoKUQalSyFSYV02gT9F4ke64OuXbAbeK3241JV6RRr227Ka+946tPXG1oA0JMYQ3
NRvX5DNN6gydesZ4s1IiF9JqBGOU3CX+8bxYLcoX3Gtss9RJxSPPzwmJ+r887f+MtTjXmT48u+ky
M18tEl7dXr1z0aDvEywzldLNuEo8E9lIIEINR3w19/x/kYA8tUpVU/BcvrtKX6MVSOUXNkM7DKeC
9/6CeloJb7Q0fZ2VAgdv4u//v/EPmgl/V/Uskyju/m33XV1/Fd/tf/+XUMi//etftv/x19F3tf7V
/fqXv9j8xDHu/becH7/bPu/+GZNQ/8n/27/5P0Mdz3P9/T/+268/RVKuE7Yvye/uP+c9uGqSmvg/
R0T45f4l//f/wn/kQzzvH5ZuCVBl3xHYISzjn/kQz/qHZeFJcxyGu5YwxP/Kh5iESkziGp5nUEfn
uyapjn/mQ+x/8N9wiI/ourBcMiL/L110PPqptfuXLjr+fzwL1MwWwvb53/wvAZEGnWlb+oW1I6To
LeO49Ygur1MeDwzYKMZqqh4HjMZsHfQ0pNUCHFfDEloiYRndmxkKzmE44Qdn1tibWyVZupFqUsNr
VjC7uAwyamMGD4ut1lrzsSIJcGiE6pOeyZGqSLRZgJnnkXHJXxIK7Tp3XwNrs1qJya0jSTQNMz/l
uU1tl94DyMwPxiRGgiLzwoWe7LKTftd0ir/UhfmH3yxKuDxqI5zlO/cM51T/5LjrZFPoyXTIe39f
+jFfpvmLKGVCHIF0BbML4trYKStKJwjU8KIKa67XcOtdpl97ZI/MwgvBUp1VRti8+SYvg7pwsbBQ
MsPNcsOziO/KvNMXU2688ET7WE0QED24Jy0GCHP51oTRfVgIO/b6zbMrZGChZNs4Fg+9neGzlGzu
M2fi/t2jZR309OLPBE/cMTH3eiSQcNGLokMDL20IvdWyu+YMdM4JNHhzgguqoXDC6VmeMaiaghju
frdQlYV1kuykOZb0PhMC2XNPwLvBxe1YQTCup7n0uHBZ8bl26y4QJmt6w+qjk5no32NHiQFqthY7
Y1afp9KDEPJcnnRuYu80Dbkwre5iV3DXXxMiudV9P6zxCiBcdModlkvG/CEoDG+Vmz3rxg2o7neR
+O7G6ew90waNY/eCr9Q0dlTmdpuGTCESK6s51jqaHmmPzqVTsipOKglEDK+AOoM+wxu1tWbtifUY
Q10jCtd+jutu9jODdg0mgTyaSdUufcnIcc6uWpX/MSsWaSClfBHt31mk87lJIVbZmMe10XAMGBgx
u9Vw5ioQxCx+9iSn5l1esGf0PHPbzWRFQj1fOzEtBEWeZUGhLbwEKTc/dGSEyePbqAMn/gygPCta
+sbTlAzKZu9sa7oc0NvYS0AcFYt7GJsH34tYJttAwb3jeStHhswrC4H7UfB7VC3TeYyNlSen6Bjq
iuYqcmOl+6O9aYjqrObI6o+xyWbAdKMz2fpsSxeDs4pM1w2QIhlBVpKOMMTcbyEHSanWrUHJcgy4
MS0sXaS3FyG4b5WvYiMML2VEqqQcidGWwGxnzrAPDJScIwYGbLyVfaY7/QuvXLsdqOjd1oApF/Ye
YKsopRCUqezxtB9LXTszLCIXCg5olI78w/sJYQUHOPZsf+s+2/f4iX/ZM9pDX+r9CZdvc00m5w8g
CcQc2+DHyR7fOEMnKSERzfEvZuGll9CQYiXYJOyTPPHXJK4Z7KaJRtwMuWJuaJz7izrwsuJX1Epx
rVQKpx/Tk2clGIa7JEiohDnUVvXoOByhbHdtVNR4iJrrzNCep0iY51qig/Si5D7N1BYwJrpN9hrI
d6BMZ8D3zoRGSqpzNJZgukZL4FC251RwVqJZb+8kx6ZDC1jkkiIP9n0w91jSWxdps4W600rd/li2
z3UjIgpuaFWSdRZuHNYUhZv6+64gB4Cxvl+JwjJ37DeCui2SXd8m5dH0KdLwPS18ioWygSdOsitz
W+6btzqf5nPeVs/6IOkXF839RzrF9BIsHGXPwfKKS1LpxrHhQncawuWB4xDxuAZZV1xNv6DJ+meS
M8QTjqFZ9YexrIf1aNjPvZF4m2FZMK+LOlujhMAEZHBSDVv/t2ALd+DYWvAz4FuAJmM40bQnvOpu
at5O+MVrW4nsuRN/CImwsJtceSQ+kIHC+O906oEXFfnX4Dsul129ARxjJFcZdLshB2n3sT3TFhBj
aJ6QALYsK8y1leGN5ECFn6A/1QZ6Q0uvms/F0l+rKeG+aPnjydbpe0mlgcXPNfA58E5J8qY4eYO+
HvpBcPyl8b3tQ5oCovrmN1EQdUaE4rZ76SNn3vutQaKszEgnNlzRBo+5MljPWhry9xwXz6l8iJaQ
WcpC3ML0qTnxxZ4aoU/NyMY9K/Bgxl9xTuRVqe2OCbMmRn8ZbxvkcJukbKkp07N9B3HTeE1NwrFe
9hy0adgOOg8UgpWaTZEoxdaMbk3GuqSlTFtHDqaKlVze1hsnJxsYNY6PHYcvvUmd2uAtC85llnJu
1MC5w5FA+tusu/KZZY076g8cLkNKeWbY0AIosSgKXr+jXPGa04+yEnJXQ1Lws6LgtC+Neb1MJBoq
0i4E9/S9GXpvTWup+pnsg30BohRA6nHE5GojEGFgg9ueg0X0lsFrXfx0OiIlInCvRZwUascInK6f
A1yNuOXbLNtKMeOQK6INBTbAcEgwefxjlNPFAJhaL1uZTq9m743A0ciJa9pzAhc5jabfZtIUezKw
VTBKmCcShhTMwELUwI2rgQUGQ3dtTxVp8jzR0kPVAYKAoJ9tLeAZhyJ2Sv1rWP0pbDLApe/Z6zb3
rPfFGV7DNGEc3ocnDUSDXyH9UuS94tFuo5E6h4wiG9VWey9jYyEHyBfYhbscWMSmw8BeuWVWSfVc
wLiOJh3d3zMs8x6wlydduGcPkqCUjBm3dyYNZO4w1DdrQtsaV/KQae1HPjYfJf4p+NlivPx8Kaye
yjwn2cM7Mew26JfgTg/ucM1kQegpTU4xOxazwF3hevXjaBaP0s7MlWwhFWDYKBTMnvSEgbh20vOF
DV/t7OzOdLaAl/n2Z9dWszWXfoUYeCZGIpL3+c33j7XxyrIXNs+G39aRTVB0zJpp7kDoCfZYBaH0
0NwU0dPCm455V7FGaB7vhUOpYRpaLJsmKm35E466/Oyxbk+8DSAWWVOSj8Pho48Hh0Wn31B6oXFJ
jKdd7DgVH1TrxZrli2+VTMjtjiNn5j4NjLbIwDy3tUGCt4reGr1lccaos8NvK6kXqXtUusl2zLL7
TCmUoCCxSa4z2r/JENMXr3EHrztuIpu85TZKLeiApn3PijlkGd1bNzFBgfAUBD0arXGjMQ4/atwQ
+Ud3ANl6CtTo+OqDrsi37BVYC9Z+cq0ynpTWqP6JMka73Nwl/WdrOSNEi+vPhAvgWsNWa4R+h020
FoSem3Wtl1eNRJVJQCWj1CNmmbAGj4TsCJnNdGV+d03/1ITmeXbTr4kVUbxAQVWV0IjLYuaSvXkg
LAIcRS8CxcoMtm2IZCv9ldZcGUv35IvidXHti8lydiB3skn4xXnMXK7nDvRCa8A1lyHCTt6r1JRU
aFpEjw3IzpjzerXyps2Y2V0DJNG8VVXKjz3Fh6AWoiln6YkJNuOc3Drq+kiWm5X1UaPbmpBef7bV
F5Xgagmuv5jyO5rM/MCj5ETXBpQZRAmft3ts1vO9JnC9LkP6pXOH7BSeJPk4MHUnaye+pZQv0WPf
I/coRr2+/Xxp/PwzB2XVMiu7UpBBp0wvMd6KAaBf1WfWzOi2Pt6yw2x+yHgxf2O0KwNpNCGtLWuN
p3gwmFWCV8WsTil4UGqanAgjckbnjGo57gdevktaF66VUkk2i1F2l1aRnOp0eOF3dXrQSYztNLOj
+rhj1hUxrbyMBvZrn/Fj0OrecktHy93nDknJn78snVK/lXpebwfPqo88UArpakddWusm5HsQ8XwI
JvSqhmMX56GOBrpiOWwl/mdSlJS6kKoMstrmqSZtZqn5srUkJlSNhBNtTJep6D70wdY3lF8GRZc+
j2WuE9NyYeX5CCLYxNDhTP2WWKW8MNvfjh4fSHJ+9c4yxWPaiU/J0odfbz/A8fteLUwUR3lhf3Ql
1HsomKSgrfD7vcMmLtCp7jtm0n6sCp8cMTcx7F9Gt9FpueXhPsFEIzieCH3HpLfXxMq4y7SvSPvw
uM6zcZwTycI4S4Mkc4tnNKg0BbPI1vv6gXUps2t6vU6jeYRfxmLc9zfBkwH7c3jhIMeGgBaxtVXg
FjWSr75njMiNiwx2TNUmQpZt64c36N5i7Q1ztGkzYdCYB5OYhsgjOZ1M1sxJq+DIFHOiYb7O/YBh
1irUcGrHHDmZeHUroYk/lt/2lzxrozXCop0fGzeTszQHwumvbZVvZZu/63R/Fu04vzKoDlIxnsn+
fg6NNnHPSuEYKAeRkcVDa35gdZqObbW1gIEDHQfKyeOV6DjlZUh82s5UAeOBH/aFw57ABY7FCCeI
nbcPORfsrbvkj/VoIWkkfxLn88s0SmtT6mzGQwPfKzrzB2z382qR9m+9bfi8NMN7Q3F6o3EHQMW8
45+LcGAsCCws3m9MHQSCoOBXelpiodZ5v2bWcObDba3m5LWQdghwdxAZYCIo+l+Z1GLbWNED608E
QFl3TmqdyAY1TmgjCnOXux0VQm57b9mDrXyt++ro2WHUvTza3LkN2Q17qekUkNjtmfuVITmrLK4p
AmK3u6Gk9CPJzJrGim/mwRwXFsTmk12RQyWDdsE5m+HErDt6I/157U6CWuAxQKnD+lvDXMBr+TxS
JxKkY/jOkIU3OpSE6btvwgCphuc/pezW7Tn+ssLokM5GuU9EdBqBw5jX8eYRMjuOIcsilykrV80x
8BeBo7+PmfGag7O1h4yq7zjfO1b3bFqpdyKWoLOBK+nwmtuPMmX3BaQ8qV/bZ3oJjD3OM7XawRmE
/SMYEUpsBJlHmUzdcTbRW0Q4c0btPlJLwUUG7VtXktsrfej6wuX9oUe2fkglb02NTEhSnhua1NZs
QKgmQwRK0HNF9rHaNk6sodRhB9BtY8On1NnzPtK5HI8WyNi6asl0VzNWf/LR02YAD6V++JS0A6JJ
L1unmF3WNA6QSbRqn9+epuF7TOC9JKO2LhxdUC6B9WguSBzHESUEKCyfI/1KKFsnsKCNsN24YSTG
imQ0jnUy06TWmxQh2O1HQnMlvY/aGJBSTPhjyug6AK967M3xkDSqT295aFAAkZSAbFyEDTFZcoJB
InZi7nr1TNxs/GsMT/hh88p1UBpGkb1JU9Vs4RSoIl/coWOSzTosbp5qQZErDzH2RnS1P2c03HuZ
wZwr1tJdUi55MLJ73QDx4i+KHo2vSkB6kj2RAzuFcqAsrIt4qDO//5s3xrc18IBEO0xzRp96xzH6
DdrdH+B+f8Ukb1qHQYXoSno7m+qHrSZEzm0wt6N+a0wLItYWdCVJrFtJiIDqrhVSUsl/usuZ2YBW
iNJstuhYWGSOqB3dWnh7h5WupKySX+Zy1/XT31aI4aWZGqT4FL0LdCfrmnwQTtH0Fvf8uKqYOUpk
8yCO26Q64exs6Ez3EZMmzq/OlpQjhalSedDSRr8Bj4NozZGf+Oj0IfUspgJNXNlQYjmnqQkJIL8j
Ux7wU0a/2icbmgEYw3gh5yqaBobKe5Px/Di5JALAMnZVfi6kqVw7DAO4PIREKwoO/PwsbIw7VKpy
FjEdHLHgj3za5ZYelxeqYHhipNHHEMYoy+1DRAa/9RLy76J4ajEQcd0BluZy11qQbfrI+Ah7VUd5
SkAgiQ/Lkj4US+KykNWIxrYA51SVa1uSgBwB0vm28FmKLV6RjnrRz/bMNkffjVP4OfIoIfNePlBQ
5J2MTqrKvTnj/FRuWvLXW46Nr64u8NemOFdHjr1SByUmJjkMVrOvfMZhPiB86YvbIrr40vUu79Vo
eM7f7Pg1zENGhNyJM1Q8q4pJ7cFv0RBkPLiGSD5HE6rMkPfx2ujiTzdn9WFP+GlD6kaGyv5jk3mL
K/GWThrgQkTk2q99j43mWhjDKbX41kqdqi4nQbcmcA4VWcpvZU2HYPXKZe7biPguZTbnDBkOe4dm
101WjH8k6zmbWJoTQskZFeKs2iAelPCCiPrB3We+vWPR1x59LT80hZcwBOgfIm4gK6vsQIF8zT5R
onoaW1JnRjQSe6TWFG1mAeDuoO6bXOKvhSPg5Ds758g4nHmMFodi0jZMMumXcvMQppkBVGlqJytr
PNzBHtozRA5+MqaP+DT7DYtpFnbM6DhX00Ll80veZ4cG047Lmauw8o2ZWXxuv0ZKnRY8qVuCivuK
6wT9202VOIdJ69tjN8M7QvXx50Csyv8UjbAOza0T4CCJmTMRiWsStnSUWSQ3tOXDsMyP0CvawOxV
vHDCdRt6lK8BqVdmuHdF/8ftO45X8UCgPcYwrn3q0h32GmfSYG6ZsunDRSAX3eb2Zayy7GjTMW5m
7a4Y0Xpo9kuYF48lwgXeklO09inLDQh4+EW0g213Awad1KwP3iXykCyN0tRpsF5Yu9bTtU/KeUM1
YoHf9GT5+W0Z0geKdiNsK+VL0vFMG1MgmEVreR1ZuGW8uuh3RjvWu2biiNn58bB2LTWzRe7j+m+u
XeEWKXkODktBbMT9KCd93Un/Y1BNwqTw12k3eIG5GGfJxVG0GPlMVSMU6nTUds1j09AmScKEBszC
ejLNUHtMeNyeJmt8j3xuczZP3IHxaSf8l0gRfA38SOAxOYiM8TO0eDzVdjBJ793RB6pMTfNJSHmX
mnnXRPVQ9iqtYFMoKvqzLKyb1oh2j1Rpr/Nb4BO2dx39ZeLyvern8MzPkSqXiBxJ6K6zTFWEOE9O
xcgjR/w3+LxdEyh0J+oeqQpVJyFmccno8h7RSc27NZNMn7Wvr224acpNyYuNBHAxvs38TZJ/oj3x
KowvS8Fl3a4e67ZAXmt6+qaIh6Nhus7GZl9KPAz5BmVa5zI36IEeKdPqK1ucWYxrG8+kddhywjWz
BUT0cX/7d/bOZEdyI93Sr9Lo9aXAeVj0XfjsHuHhMU8bIiIykjTONCNpJJ++P6qEWymhW12168UF
BCmFjMEn0szOf8534DvcusBkAEyqG/qGQm+dVFiEDBzsN5ynzpmZ9aewihFhCmINoozXeDkDfMzX
6EowyVum8k5xsirZ7jEwUnhB36ZOs+s0ag+ERNRaG+wRdfhcCByZMo6B0/rdNU5n0PmUj3A/WJo6
cATnNMJT17nuA0SGxEYBhBEBo6rGXJeWJi5yDz8/lb4zHjvKuXcqK576LK8P4Gd5G/wGbyWaKbCy
R+ZCZC3yyFvhHB42s02ppyOOwFzMlSq56orMJuZSaDz3J1DMxw6m84j6sKKgyT8qlOycYTTGZG86
mbg2fFiUeYBBYLC7SyXBSZaMnTZtWEA0RfpBg8Qbcm56l98L+Y56yoy9ZqC6ParFitHdIez12wJH
vNLspSOzqe5I+DLxwDpILHCnR0idnrsURDClneN+ExjunTHnm75jIAHJDvAM5GZKTBkW6YL9Z5i5
/VaNJk2vWc31kPsHyYwfK3+3LS1sziO/urKwokwgD2du/WAmoeDPY8TxKsUM69Gvp/AhMm7Id7k1
PMIJ/SE4uF2HEpeDMR1DRe+LYhezdaTesTUnTlVKsgDTV8C9ceLYMPXGcUwVIzYiUKiW3CEHWv9E
gYGuzjj70JBa0juL3WrVZKkCx/pCzdtnAWZjl+ezu7abOtmD1PoJW0JwYRIvy1uIj9TrLsEsWZ8n
CMlNU3vP5DXB1UIFQzKpb2zlwJ+sM1pSPDOi1Q84gkQNe8C8uaHNY9cgcB4NmJjrIQBaxNTiIivu
z90QK8i7GOFEF92ybz2PRGkwre9Ny3qBU+hvrao8pUtJTuiRMOi6iJ1NdQF7+mXUvMuG7xyqIHth
L7nk7KYVAZP0oLNoSxlXvmKxQ1Fr1wWx/k0eeoRtXUYXZBYxbj7aAYPODMLWQRjG6+++k4tZ+Zob
HDNAfZBn6zkvY/RydiaRbNeqiTW1GPUN4jmfxhzurl3RG8PYIfUf+r78PW51WchH1Lj0KMCVZuPh
3eHmfHdNe9Nnejdy7uXIXB0bRhEri8jZ2jTEldWn2ylc4GmTuZpU8A3H6cT4Sq9CFhjsGRSPhJ9h
m5Hm5gMzGO6nV84f7Wjc2WH3rh0Ugh7hidSX1BuNlWga0hsruqeowAHzwUKMHfLdJSEsrGZ8Q77Z
yOUo3LiB+5int2Upc+J4jjyFODkPuSPTTcNU895v4jsx8JyYnXg3ksbUJa6zDfP5yWE3dGiS5WUc
yal5tNVfuRwjVvZARJPglHFvYO7IC26pbOWOTGLCY6CguVWOPmMhGc+//wmFdDz3sns3sKwf/vmX
iT0Q2tYqBAnUBTeE7EISfAamofnbZ9sLy6ku93HvsH8du+ROpgPWE1u3N6WenX0VvHpeN1x1nOJ2
44zQaKksO9Y1hyP6VPv7hEzGfRwnBzvLIKEmj1oE3bmatwN1tDtw+Dh60io3DyFZq5XdDZimMN0S
drgCaJldooJwkBEAbafjwkZ84uocoUUzRs5sQh/YaJMBxdNJRxPtk52HGtKDWyrMSa5OL6F9cCrD
vowqS65F3p27urUvBM+vGz3h5Uy8z27W0a43+12g6dyNAYQPgNrjyEk3NgPlaiaO3zF97XHQrbU1
bElAkGAIvC1Czbmuq5uqzuDUwjH0pMMNcoAJkFrVcYCguLJ16d+myfyU6cK5qY0ouwOIdW6Y9rjD
aBNiY47Fm4CIwbyIt6L7ZCZ4NCqf5EHxnhUu+eERBE3vlfTKI8WqMiWNzGx9wfcHq7zoHyCpvBpM
acI5L3hlUKOzbPpqFTt3rymfpnbrGTQ3DgJK4qhD80jJIACpDl5BY54yA2wEZGp6oYhrRjLde3Rr
sjwFR6vvm1XVY5xHO4ByGNykmkUke57pRFh5DgVFgzlQ7cUROm2wOCaYMlV35TkK1Wow6MIcH5vG
cUg3uCRyM+smjPqnzMIq6Wh3ODBSxRzRpLhwdTXfSjzKCCQ3dJwCapymbJ+Z/Wuq8/s2H9SeKds5
JnB/6MHarKZGs6km2Bx/wOSOd/i4CRR2c7VpE2Fv6L16DJy5uWpAY4TZQ6KtEfs66r/fWzWna6fY
J7rfkcF77MrhIfc6xb6R9HA1MM9Mei7KkNfc0A1TA8gg8PUcWJZk4XA+GjVYWQ9mVOAymBDX7FPj
yxgEw9pBP9qVCUNgg7JDVX8MaVvcV5w8hwBzFb4u+inNy4jraG35mOKdgFJUDzFslxU3pBfYYxZU
gM9xwlpsPDP95/BGdRSBSbkhywiItLryqE82DcQ0+mGhi3n7hmP/yvcGQaiwXhpU520J/48K0R4c
QaboAKm+RLQAOlDPJkKhuKloMrFZ921jaQxJCrWzBLaKodx69GSsELv1vtOzWnsWrd9N6nKwQjZa
2aVG4euhKAUR6m6Xpsc2xz9hjv42yC11/fu/lJyafU6L9jqRNFzUgklX3Tp3sFOG0yzUke2/Qofl
eAsNZCujBEZKna1tQRTOLuTZV++5EzefSRATHJQ37Si9ta76VwwE+bLV3PWR9zKNPA7LyT87yyDk
wmF/W0S5u1Mi7896eBMJKkgXTaRRNBgliT1U0SQb5jSqaalRPdRJ+aV38vE21GHeEQ4ZViEnZXJY
5wnT2wPZ9J8BhMEMVXoVObm/N12suiL4VG237IRMtauuag5fPsirFdVn/Y5UBndpwZxKzdXap11q
ZcqBi18kO9WxDXPSs4WQTQOxrdfwVdhFRHxGsvkerMy8xXW7M6PY2dYZvp42x8TWC1rwSpfjYFvz
vxM044SrYZMv+FA7ZGtdVq295TaMIuShCYxMuHK3fjdd863Hg4jFpv2K6uhudkdjCbk86DTG09In
L0YDUX2pH+Zlpd2ZStfIA4CdGyFlj3odNryDrtfPDwLKI9qga1JrACGcqAnrFqLM0bSele6gMVvz
jwCvJaZvmCml5d0oWTzkfoBSD/51Kirw8gx1MeKjxI/ObUbaVcvgdbZfLVd8En7iWTZQjivmNitb
RjdBxviAsUC8yZXak/U62w0rjDvUFKdUYHEi+RIyDokEytglTfWrPzOdqEV6naXgvqI5AhcQffcc
51amkHSDpc958B4GIee2yn8fqhTfvTC3uWvsuEvCHjWsBjl5O/RUTmJxGV37uuqKDSG3PRUAZ+Gm
L7GBcit7HmThwbwVhGdWnoYPrLE0Jd1Mi2ih32t0mlWtLqGDjFXK255ca+w7QMWYBmAmssv5xhME
D3p+vFLu0mGRrU0pz0mLhbdBROWEcABSuVEMZcG9iZNIjIPtIyoNhgNzvH32oycf12TPkaLHEekM
Myu3KTYEph6LNN33AWZ+xwwWsoJ5rBIFltB7KebwqlDgZ2roqWYv1/Q8ina+r3VISvwUA2+B6uCD
aeUoBElUvtm+9ULEEfaAFeqNcNqNrbDNBGbyLizYzhEtIvUGZXVTJTnJAaO9AvLAJbKp8XJutdkd
SfXgag6TTxHodWU01HaP6iYar4vCV9vZRBQdQuMxo32PCdIirkwZXzgCf+vjg8yCfYZdWQTjWeAj
YfIWs99yvjr7vijLc2c1142bsoG8hPz81JF7qzBTFkJnmytqbXx5Y+MTSqfyWASiIsQLIcagSrvu
LWZ/6J5Rxm8OIUfzmcFvkxoxvo3iGAgrh9pZvDURBRBOTKpow6533aNvsqRwWTsMuMF0eM+kN+h4
/XBMKgMijQc2xu/K+ZbDQ2Cei2WeWcOAw0uRMOSyOBqbBzVznmZNpB3P3+Ux+pdJgCPLhsuQtbc6
SJ/AaaMeM5hxtbFRTXlndw2JzoTeTRAAENaAJjL5xOMCTN9NGBQJ8GddQtkIuwYDisfUhfvQri9N
DwsKn967aIeMEldKR+YeL33hjvLasEjSukpe+YFzxdyleux5NPspITg8d9aWprD+NHrsnkYyeUdl
intu+UyCpP9c1eF8cugqyEQEANl3PktH2DvRuU/cItqTYGrVZD2PugIZHXjFecb6sWaZWqaWOjEf
gSZe3DHhgCU4+ZcHeC9QiHp4eaFbXc0WE8p+3CUlG9IpGT9lODJnKGdrUzZtxX5lE6eQRDO1NmKy
96Zd2fsE68taqePovzjhmBycUdc0HQ7ojkKjMxTtk/JDsW8GK3/qUvO9UqwNrcIyF5oDZoRAiYPp
hI91AizDEuKUQ1DGo0Cyoq/gsEyEktc2jv0NmclpNUTyxh2/a1zkD1bJVLPx5xO1TdDxRt8nxkJX
aBgi5XrYJ7PZPHdLoj9iuDHRBQOCg/JvYTPPxMXWg3VZp/UFy1O3582yP0OXuFVrmrdRAhmviyHC
V/IiOfddgdIVpkRdIGs6Na3Y1TZncEIVLfbCYanYnOSVWZ10NsjrgoEE0iLE8jnZcTA29iQJHhlV
G7d91hz9WoLCpUwEt54gDZBZt2WEG9XhVWmm5LPJC24xoHdbNXfnQGyCPs72Qd09WEtIQiYcDhtG
7lk+YuqOsKVIitQRHxoSi/lcXFNcxcbA74oTMqup2WS7lQphPnPdGZalTtngajQ20GCBGwHWgZUc
VT+zsjxZZIa5NsXnmIZf4PGPNaoXI976wTOHPfyYtTsQEi6JZsCRDc8tae0msnd4IzgzJRhfTOuo
WZAYWj9JHxmpua6Wc78kXO9fDeb8SebgmcTPCFwNCfze8PAV4BLwbsYUYZW2jnUg+rVE89q5IAQ3
Tpoc+/ZFOxj48kC3mzgI7mVe7393p47CNWlaR1V1RfEBTfboWuqcdCV41WGi4SS0v+1m9rZ1ExRb
3xJML2g+PQ45pE4xUlbVURsMpXpfj5Fzqc3iHI4dth6beYIX8MEj+ZPse7cASZHJn1PecCJNS1rN
HAx4mYcnqD0Yoi/2vudRJGBKigCdz6aYgoPHAXLlp+CwFX6Gp6V9h8lEue6cKXlNhuHFU0xc+3y8
DzIBZiESe4a4bL29GOWDXpm9YGNdB054qyj7XTfIwcc64P1kXlDk9vyAP40zpN/8KMHUHAzo24Zc
dJeOJTSjKey/vfe/O/j/H957y7RsO3DNv/Pfb76JwP3qv//nN/0XoxGv3+KwD328+L877f9gNPq/
hZbrRBAcI9sJ7RB3flXLLv1f/9MOfwvDYHHuW7/DG23vnx788DdkF77L9HHO8xPtf8uDb/6V0Wii
3tqR61q+42LCD3m2zdfHvWDHAm3yP0TFeZbHB+qJcFw0kF7Mog8NARmqYdyc3fGp9OSDWjBm8wI0
yxa0WdxzeMooStly638cRpru8TUZO7lA0ThgUp+8gNLiGGQaFrbbicZeNnK9etJx9q2bQD1ZQj6G
9FZwuSa3KvOw2eQKhlF/b0vJbgJdxwrHTT/eab9iBlP4jOHj4twU1TW+Eyb5DnRAmdCIEtQX2lqm
u5Qe5RVHzqwdostQ1vnGanVwEy5ip7WEfRQ6sFokgcnZGIztW5i9m8pVwXFQ3idBNnXD5+GpY7v6
qajcTttNa6kX4KrtnlCOs50h3outnWF8neLxZkxwSKbqjeSFe22z48kFuNiBE3ddDOStGJSF/QtH
RfzADtwG9pXT1sTPlkJnteVXFbGWplG/8QdnUwVtfQnLt8z3IQsZztrSSb0CloGAx3krbi3axZvu
2oRIxNhG8gxSZ1fU42uQPw7DdBwbAEujn3zYgU5R10kORwwj2k9GuQCLDNmvSslOY1j4ZUVKzFkt
TLMMuBkVUlAPNZvThJPSWscXsZDQbJZisbDRooWSRiXdtly4aah1xBB6hvPYzHzCipcxdbqrodQP
XQp32ZPRJaTRaGVxOr4aGfKsWxGzAUn6U2G77irr7XJvmZOzC52pwm3PUhxXvVqF2NVwtOf5dWaO
/TX93zfMu4BnLZS4aeHFWR3kOIPz4ZZYAkQejFUnKglvE1k+m8J79DlSUajiql0SXQgJfyeYQeio
0ubZTjk4R4k6BsxhX8ionmxH+qcJEMQGra7bhb54GS0G8wDwsEvFL5Hm3YCMly6MvBbCIO+IPCGW
Vdt+IelxZamrbqHrlSwb7uLy7mdMG3LwzuXC4gO4kDO7gM/Hxu7eWYh98F2euoXhx2i82DcL18/t
+z1BaBdaE8y/caH/MZK9Q0nC8A8XcFwIgf99S/9XbulcidGvr9S/E9j626jXv5bmAonrmJgHuN/T
PmXbjsPt+P8e7rr++PGRp7+uLv/HH/BH2Mv8zbFDoL9Mrl2HtYOw1R8Ljf2b51jmEtxy+cOymPyx
zjjBb2bAIhSES9rrH9+jGJyxBDk2CbEgdFlinMghnxX8O+sMbOElywXTLamrhVts2PwW17UZeP15
gXELioUsgjiHQgflrufR001RFc6FkjQwAS0LExwI1ejbgDo0pIHcukwmaerOm8VXwwx4V/QNtiA4
ING4llU4ITlYpbrGAVz+aLh/gc1zx+pA5nPAvI+/8dvMcVWVTabuiMq6NKhlJVN7aO014l6TJIZc
l5C69pnscABYniMcDMdlRV9BW3v9vbI95wRiDx4X3R+HWRaM0n0dFVswC8lVnmvze0qFOrROMbg3
Gg1m6QVwsitDzNDoS+ZH3ZqqpjHapSM3lC2alaIYqLGy9oSH1L8PKggY69RjuzaWcXlAoqRPLTWN
HPUDTZ0Wd3dxP4O2Sy5RpZvrwEtySDUzwdEI5XCJi8pMbEqQPSBR8y64x5JL0NXLnOErw8N+iuiQ
PBVl2j81CbzBNhT2Q+nE5qPryvbOCKrkdo5myLS2CVFRB9huoTftB7patr5AGD0ELAo/p9prYV/G
Db4tepR2A/JJz6i1T7/MvrCSvRl3hb0rbB8eZpnr+aphyvWzCiNyw4CcNl6dw2MUmtA/syGj/cJi
YL6WydLnUmsyNJRwR/Nz6WbJUyMtviqJZH7H0xd3Ug/tmzYEJ0KBInKcOEyyyUgG/ZRONE6pUVM+
EQFEw+cZmE9hT2PEKvI5PW51a3evU5z695ml2z32ApAM4KOYrLTj1Wgm6rZIQ/Rh7aHvwzy2jGf2
zx2cjlQSC5dNt/ftstqWGFAnHBMmQWxf1eItgin9ltazHRBpyhqEmzRcW70TvyRlPD5CJIFmqNyO
cEbYGSFwI/hSdSN9tQ7agQXYq/KJshyrjLwbv+UMgim8jdfdlFUYF3KJXU344M6u9BxwIi+ntsZK
RvzR2ZVUjn3DdKI/M04DkJtDmXnN3m9tst1GRD37Cu9v8z5j9LrCSKMOfgmiHY8xq9tK2TbeKzTB
Uh8C5ovB2nCi2ICem7g+OZ2eR8vpPcroyMEgthp5PbNNEznkmErlxD9F1gTTSQK//Najam7mQswU
QKPx+OcW0z6AuJ7xwAHBcXzC1u7w+ZrA3qi86b8LQ0146lMxvPQRQI2VVcBtWwcNC+AhxSpi4NZP
kxvLQOhFK+yj98GPS+s6Ixv5Qaty9OCOsXcc6AUhkyMIklXgxuacIrvWJrtjFSB5B6eBfw1BEcS+
mQb7wZst3MaBvqoKpKJQDmJVCZxyHIm/UNHvqrKl0oQVHh+TT40KNdjLZu0c2laypbb+gycDB3Ci
sv6HEVvE6EyE5rYREHtbOA2uySwWqhIbK6u4dSq7wTvpLladYDjXzpC+J4Hd7evSe9O9pvVFatoR
Sk1ZeDEM66JRZBGiFsVV9VTlDgMobOrqVlbXovia+bgrDIo6DJhE8HSa65zgwFJpZa9cq74kTZZv
21K/MQEFv5E27q4WWFwnewQv3bhXo5zPXaEPYZpzVh/gnQz+oBivj/l3YsTldZrLfbpcoygzmKsn
rEe94cAwwTygiV9el7kFKEoa5YY9362Ds5RRS3exhZqvVBwRoKi8EGxC7dX7Gm7yWVk0nrEeNKu0
0/pY+i32LVKLWy09emg8DdbQia2NnPHw1nbpokdNvblNSu9nr+Yn6TSScpzxelDuhaTyxutdYJvY
EP0pZ2cZ3mqBmb/q9kY1fI9ZE0OPCLBz0A48hXfBRBlfh4442s2rjNIfdJLe+DQ2TCFkqBFbxaiA
Dsbp4xAZ3B0YxBTZK2bPXex1TOgo0dlRy/sKwf48hBACPC6gLhzvLLSfemoOVsdOTQPbEQfshFv0
xYjYDl6CCo0eqXXfttxcQwKteO3aNnrVU7kDsvhOzcYh5XLE3SqfnTA9uxHkk4bhkI8h0TjRqwsa
/Sqs8kOSCKJe97H/3FBW1I/hXuSQewN850Qdf1jU/PntxkM2WDV9d8J6udJRu6m0cfICh3ZkzYd0
CFlfXevKoy6mgArHYBkqlqwZdKbR+xZc9ZFn7gWQ3Cg3uwD62wKBY8+7JBDuUnVTTlcJjSYGLZ8M
GbEDX/IofG1BlOEoerepU0WqM7BD49m6Z4m+q2V1L3V7IESLiSNaUPVajJsikNQ4LUaUFAqzldCd
PbtMyar+Z5nljxY27dF7LwJo4+QfaV52obBrdu0rs7OsC04TtPOG51fOA0eCMhj2UVkH2x7sNsGC
uF7CmAWudfxMfYeiS9YRbJpX4+mVubmNFRghEcbOWURT8eWnZEbiHIZKCIJ7HbcZQHwXl1asi2Qj
/ITUj2n84L6DIoQThFoUDrG8e59Eoaa9PfZbUH24F3LdNK8qi3nfejeio7BzVf9hd5S5mmVnnPsg
TaCGenm6mlB33lUjx8+Z4Mw9htNg7/HanAoVg/lyq/ZliGyGQIYTD8ek7qvXGkPqNnAWOqBmMI3F
lolF1DGOcEJLMNLOrOTKtwYl2ASF2XuGMnZVMHSGsYpz96VKy+zRyueMJ4ChX2KcqTHHDDbR2LVw
ZjgrruzsAqPdkMpDoCTRY5lipTJzv/3ql5AoUctev2Y5NTFHx7TA6rNkzNi7KY/F8JSWiPZU5Olv
+OH1Z+E5Psj63seIxd6P5PIg1YtVu80r5azowxVNkD802XSxI1Ao74HDuxJgyGS8zlES9/hNWM6s
gPpLlVlZDkDO6cRdankplV7NiAEvzSaoHPhZWbhqqijvE2yZ01NWmlOwk+aknEvTNpJ0ROW9YXso
cDbLXLDHqYpzWufqbUyT9Gdrl805jKP6vp9BOmV+yZjaphV1FRR5SPIVi+u6SPiQxZPVUAxEGfjB
ZbCTbIwsCrAYZLZUazmVLe3EQZS3hyysxW6McMLrpnUWw0o4MZ3pGks8uE3f7IVbJLuxlvzOwk6e
7bpzDmbjwPaUoFkhyvvfE7e3n85ImRGdywVRvtBRlCZiAqOBKdNPRB8SMMXuAEfRBUbHyGzw9L63
LQ/kn2lbuPtVSXaLfglvF+O9YlQ6Asgm04hLdu46BwMdw4E7R/n2S0gega0E3RCAEcpU3IouK9Ds
BVS5waWuofHxvcIL5OKo5t78GeW0IaOpMtRrtAUszE4PbZXG+7zvp/epSb37KJE46/kswXBxg/hV
JMxhGTUnTI0Tn/rkuYUz7rpufisHQKLEBeOPtDaqe0cIKTdaZNz6E/zeuF0HcT+hadQb14iNb2tM
gKC7oUUscWRUHa3ENDgXiQv30rlD8+aPbJ/XiZ0355k34qpP+4UHUQzVpRLKvlOQ+Zkk28nw4HtT
8uCWRXivQ1hGDcFQ3lRLqFuzKMaDUYTIWEZaVjTHU9gA9q7hJqa76Q4Gp9iDsJmvga2nr1bHp3AF
EbR/n7oeXabvU4qOIv/LEh2T45Hx8fdAee2eMXZ019pKfY3wbW+pC6V+11KcBfIZmirlatZ+tKbh
nPieeIhqP91N9iyfZs8O3svZyaY1KdjxyQdaLhHVyuQ7Ttv0UsaGc531DUgEMvqQ/Vhi+Qx2ODOo
/uzfBnfiRjK04YPhOgO0MjNO3spmcrlgG5qTDeIZ70bZimFVGxjGmigjpgDE/wJMtt40OQ6QIvQU
d2zh+TdBoqbPiGKJehV6DsQATFZENgBLdY/RpFF/MirhMwB8QMGxUUzTXYgLaRdMnn6eXXSjoK3K
j8j2I7Y5YzHe9/Wsnz2nCu5j2THJtsny7Bnt6GsrSRDqApxdd0I6jBx6RY4STb23sFrUCPfYX1Mp
TvCV+3rfd1LGx2GKkmlTGiFe7g5fz2Nu9P1DnsyYanGescNhoMzYCofJAO8NUQsfbdw9CPJAyJLu
qLrNoDHvrMPZxNLc261Pyy8OhzfdCSj63RDRE2m68XgSYFaowev89Kisikl9bYvuI2EDjFXfC637
fAha9Lawp2SzpCL4koTcnVws7/failxiq5a+tx2h+DTRUOzmDuVswsImulKeomCNDVNF5CJMqBDp
2P09lERXkg+vMTQyp8FB/hZ+5RDv9LAkUwqbWr48d+E887EPiTXQ0Dac2a6xT8om2M9sAxm8O5VS
M0XYmlhumofip+7x32ymZIifevKNnxL5+3vg27rDKAVyrmQkwj2/nWo6ZwjvbeFrFrTINuk1Jozp
yWh96V3HrR6XUCG16phszbNTh8x9FtYwltwYb5bvq/gj4nx2b1YImcxA04hgNqehYjs2dCggTkKd
ikIxzISceEKreWjrHTLDwmWjhyUBKGHWH07UNja816TY5nY6PfUF9AUndskJVbDvWMYaiVOLj4S9
jss2vQUbmm8rtjHxZvJVQGgVABK+WzV5zJqTTqbXAI1IR7KS8jAsNqIkJGpQvDJsQeYWwr7PaVXG
yi2sAhGwGMdb5nYaUAVueUjtefMxJRKnqd/HpyiX0Q6HhkEOLgXoUdQ2HymORe7zUEu+nt1bekvT
pWtsYqNkCG9Bk3gccJ9xkk8dvA02oom97xx+Ws0n72sq8OGz2lsJYDlNNAaLU3SVcULbWm4X/nBn
3V6b0DvXYyvrj3Im4GXmoPs5gjnTS4Vwv0uqzl0AxuYr6Zx85wmv30tyBQksdnKoxKSm8RwNLUck
yBhU7OX9vU/UDp5/Mp2lY4MYA0AsyNO43k1g4vO10GrYKhRZcJVUFm5eFVaHkZPk3hT8NbITUy+V
y3fe5fhjDDNyfGkh3F3Um/opUXVwl8yWGungMZIFuRMo7u/x7ZR21psI+vk2trqSRIFDOkKFobxF
8oC47Tf5FUWezglzgY3FIBDevs5N+6WVM3fvxG9wF7Zlzz63NdyLOeDVIxszkb2zhnDahXlPzp9L
HU+twhwRjZk659bcLDdXb2vDRgQdbrln/AzppphCEuiJMxdHoefsxe/y/rtO0nDH3se/9f3RfWA5
cnaz4U2PtcIlof1agXHI/OGxNZqEg31o20cbPj9IfUvEbz5F4q8kpImvR4ngku+HSKyKyixvKlbT
EwE3/3bgMIUfJAwxmzu+mZ89IHOcJFJCIfgvaFFh/nuRBVDRjWeWBkfUPjjSGTkBHOyz7sFJquQ5
zQx9iYzE+/LNqbvtemH9bBVeHWxPHCOCAYcr72HrbA3tWi+NDc0FM4oJvdejoeXolswhHUx9d56f
dceigpoes2nDN2jAN8pxjjmzOxPIxn8ViwUDzY7IO4O1HW/mmldmJVl5Ug7LdnQrzK54iO0ifOzS
HioQPcKEbppU+zQtZQ1mE3vEEMr0ep0XuiemDjuIVI47ZLe1a/8MAklxBsTvJNoEdLYcJncMnvPe
lTSO5mHF7N/Vzz7LY7cJnTZYJquV956747T+j1liHPBsaMDoHOlmsBIM7RSdz3jfR5tzr6jUUyvB
RW2sgBjo+ldh+fYf0icQsV/JY3/53/98rEv++TN37M/f8Z9n8SVrVf/s/vpVf2KX/f8BK7OCyA//
XtDOVfrxQ39/N7+q2n983x8DU/c3xq6RazLgdAMgfwjJ/6VjmyY6tumGXujAwUDh/kPItqzfCLhF
EaV1rgO2zOVh/CFkhzDLLPL8ThAxj3ER3/8dIduhHe8XGdsnlcu8NghMSniJyVjR8ve/zEs5Tcap
dCp34+vyBHkdy3RYXCelfO8Ujhs3MDdg5HFByZ4y5qRfe4H5nMa+eU1b0Kujs7e+kTcw4ac91dHI
pZCr1l3b3WYcLtY8FYwf9QTmmHQRfe7g/FhpsUx5d2aUv2qv3kTDdHIipJ8Kyudag/exdXb55W35
47P5P6gRua1F1THoBf/212cZOo7lYcKB8xa6f3mWGc0R3TzV7oY6NNIePf6pn5Vsbk0/+MdlwKce
ct6/8Jt4ny1m48y5l1G3Gy3z6V9eT5OHQBttCVO2o/XBfBk9+zKRA+9ksP375+Quk4Z/TiAC13dx
3VjLf5jDu/4yB/n1V004okqKa4xNViQFYfwOf1Y9H0uj2HS0IwAcsSjFROrA25NvtIRXw72/2mkH
33PSpjD0dXeYOcO5Injjix6rqjz3OcGnaajv/Tk6JYa+qv3gAx8+ANVo3dcm9/gqdTZSZV9j1VId
m8iVPcKK5+1B13V6dXS4AZMxz8etawpNs+9Ep/v8RrznnZvW0umOs/nvXwzrr+g9XgUct6bHRMbz
PQof//xixF6QDnDIo00dhuRGGcEkLYBN9aNZvD11vI/q16b0PwxsoDba+iho1SOS8aMw0u+/fyz2
4jH48xsTWGQVHdYR12YS9ZfHMqXjmJSJl24paieh7RTkbBqJMM09eT1axRewziuyK3tlmcAtzHrn
DYgAiLxklCP7zunlQzayS/FazErBx5wl7+WESFZ49//mQ6UmPnS4IBjiBYHHTeXPL1uVheH/pu48
luRWsmz7Lz1HmTuUA4OehBYpIrWYwFJCa42v7wXWfVXJvGzy9bM36QnLyq6RgUAA7sfP2XttLYYh
tg5M7yn2QZjDjLkNXHTELrCBoglva8KAItfeTcQ6hKW41wIG9q1JsTMEtDuJp5HTQjUSlyRWaiRU
t31RmYvfX+jffl8u1LUQldicoV1gjYw9vz7sll8qOwyVturC5Ca0pbU1jOqVsvyyt0hE8+pZpO5f
EmPwaev+e1xNzx0Y5BGKaItG8/dX811k8u1ivotMhF3IJJmttB7VxVCIRYwwGy0nqlV9W//x48z5
Tf76QM2fZwueJpPfSiG4//nLK8OLnSlR7spoSM1sfbKenKZiyt/zXJg3ElEA+KEU2kROxFqlNHmI
0zw9jyKvnomICVbp7NGj4EDquElJfprCJD7qAUa11sMn6lnhVeGUz87kfzQEFWjGdBaWM7nJBw8H
IuamoFGMnE1fOD0xnDzOq95vj47LXIWwGNJWcgK8kDWna4PDfOHW9a5x4OgxapsW5exLLVC+zT4C
dGPT6fe/xy/vj85EmG1MonD69nCMBnyPvOH3mMilnjBRBuaTmUSb33/KjzXk559BsYmzWTJGZl+2
vu0i1sRIKiMLfQ1x7ugTzrCYyu7edIp6SXpCS374eCigrUdDf2OW0x4i17UBG2f2NC8wtj9XnkMD
t37nSL7IAJURWXAckuZhyJPt76/V+r4GKfvna53Xy6/7ELEHPpxh4JWTDda739QxcSEiSh89Nm/e
8g4OWMHciLQkLm7EazkkIZDqiaiYvJ+0C5t5z3oYSmMXT7mLtnTKdpHexzsrc7yt7Ea8CBCuVtif
4vu2B2dSlM2FXaOWLK1LeoNUvg3xsFoUPDNlBYIuOmaS05gg/jFRvfSz/xCQCA0Jgy0LA9CCgfXD
0EQvzHyoByIf01rq+3vYfff6BJZhGoLuE25gshw8n9lGW/rHzM6nDd7++9/fwZ9LBkWpRl1kzXo2
9nEUb/MN/nID4cA3ZWJih/WgUbvEwxX8zE6VHVPYrb//KPn39eRHUYJCTid2BVHdz581RKJsa5x8
q06fjIOOph3zSoMMx9aGpwBgIES8dFk2YmsJghyJg1o36Mxg2vn12jKMszDnrXQnuUtxmp2kO/7h
0f/7C6aQYPA2Q9DlDfteJYL1y8PaRZFM1+xYAVl2y1MVvf3+Nvzq/XIEhF5cBlJJXX27DZUew0HA
NbyO6Fj7kYfMjESGBXEQ8Yox1pbMASLgauQMqoJOntBUTEoL49x4ZTGJo31iLpWZETo8wRsq6e9w
ujZ9IilJGU8wNi7I+jb/9ONRv39bnJVjOya7J8+JLt1vi09cCbZWGyp3E3tHqv09szMm4ZhJqaux
+RNGQ0lNCqI5IgXuVzSwFiMolt/fvPlTflqbmG3raDJthY9aWd/Xps5J6f75OZi1Qt3T+6bYeCRT
OnXzFePb6w7KWEgT8/cfKn/1qTbHG4jM7MvIan5+cF1CN01FKBeEOW+b6sRgUFKa+6wAKdzYLv0B
77GqCwi67q4MzJcIJortomrPVbILtDy/wL4ILsS6anAp8PMy1Kn+cJGzwPXnW4OjguKQMpnfweFN
+/kiB62UudAbLBGQAMMICSdOOi+iJTb1gb3ATsuUrS3usgCDXDsRKooXdtPY3lMFQHIR2ea13nef
URBsyIHa+ND4F1ocnno7hhg+PJQZ87Aif6tGPV5ZWjxd5vyXxjX2TLrHbej0t10rTyMhL5vYqj/G
FBfDaD5JzHn1mG26Kt7kzGcR0DjLzmCq9/tfSf3iBticOwhRsHiz3O+1cRaGDSeWQK3qTt3qqXUF
umxlM0ZY+pzKghh9SeI21bq2ICuYgpxJUUO/8evrpuqv84q4Z5FmsO1iUBF6deY0YDOdVDyq0vZX
qVv3DDWqM79ugMqMLPJl72+qHg+6SuMz5WNjLwTevkj0L7bv3JAM+iT18Fz6xorw873mFh9KQ66e
RohYEaJM7fQeRB2OIr28qNpw1UHEkSK9ZIhxNkTQ45LYQgpqvXRNs9IM7DhRhhOxsc9zLd6WFqGq
YdBpc/WcEFVt6OvBKNelBbTcNzTOpSNrqoztjTHY2kID4apbxVtfzbCtRzXhXW8+/vAj/O0hNKix
eTU5GCKf/b5KtIh+UcQalHA4RyY0+bsuR20FB+av4nTuj/z7CPqt8/Lt//7fNGK2/3ug8coli2o+
Zf330sJt/vK1A/Ovv/GvHowOMh5kARJ0m64O69hfPRjjH7ZlkAEg9VmGTrPl3z0Ya9az22z/CMoV
AkfKvb96MNJEz856L/glfzR7nP9JD0byD/20QM1XJmi/cLCh6GDi/PMChb6ZkWGCuTxSRH054y2h
Tes5sXNISIRIO7RTBE9vaEm+1FHBJha8woeYea3F45ebdvrnfvG1T/J9n//nlXApCCQFt+rbXpb4
BvAMaE8U0XC6qKQ/uwn/3dhDQvr9J5nWvOx+3bH4LMvhfaA3ZljKEt+W5damGDKwYq51KeLlRKuW
LRIfWTK1kF8Q0G2dJDU2baQfpNka+yYxD7Hnd+etiwxgpH/ROMaHp+zgYsif5KCcZR806SUZAOsS
JvJO822y71IlV2II820wOjsJAGQLar2fXYv64ccfRWLsgGzJnRYDuC8hV9qN1+/bzAQxKGq1tqF2
r/woACVUteehY1sE5CGKJ+2emNmYUGa3uKDhTn5ENJp79PnHKWzK16noP4TVL7RMNy9oFwWXEhTY
vhk8Zxdl6U0KxQapZVysGclrC2LNoStH7TMLXbBo3bDeRnHUksTRgO2eglMY2s39SARZj1jKF+G4
SejRXxF9MO37viABa2zzqwTl3gmPeqJF3TEf+6vCrLurdMRTlgVaslZkYcuppj0U2e+FEwZ3LllQ
uKvoBpHwWUtis7I8OGYFU4shHc7JcIH2OygDDDkR0Ey7iGsqwnzvz0VPnCmc/dixltRk5mbQNbEa
NKmuO07yBGWuaUFmh9Eu7/LGTc7YWq/IWov3gpw3GCYkGFq9c/jxx6BbzqGb/0CZCqDDy8XWgJas
VHxRYDdZjwOfX7MP7werIiG8cvut36XgrpsCKXzPKUtGkmY99JHZd2+SNAKyxPFGQVxJFZ4rHVmY
dPKVrN3qsjPGPX4LQsl8TW1LBqnX9ljAOKMpOWhFfopRu7pNLW/SgNLJ7tAYlaMY9mQ3Y+2Ke52U
PinP6KDexQggthERpTyi1ozUD19Vbe+VT0njM2JmAUAaWD6iUSVlyL5VzqgWDZsebDHtdsiyXZ2E
V30QfHZIYMuASPuIXJVNn17FkeEdyPU6EGHw4rYQGrrSvBobtY+LCglRBZJuwAJm+kh/x64+TiuB
Ydr0RLf0w+KxQzvYTXySI3REJw7ceA8hYQ+qIDtSlFQL2OHraBDPXTWhePNfM8CoMGk+iekyIOXc
57Z4LeNlBtZsJuxEGE/VvvDze6Q/lHZejetPncc9BxHK973HpHuj2XwQaXyvTveRyOEt1RFwubFY
eAp0BOQCnROn7gkMq+adNtaPeCuwpw9gexwn3+sBqDzELG7e3wydupj0+ESg13voyYekhgsIFX1Z
I16KCmRmlgYZz8vGbezr5M3wG9rZxVh2K7yhS0OrXua79eMDlM0tk246M+IzpJlLTuFwMW8hw185
o/WGq/vcZ8qdVMO9kP6n6rRbIY0rq40+s4hCqa9PZSyIhpcF7R6RnU0dD2UFAGdyUDIEQKGx1mDa
tvmMbWL3V2aIxsAMXtqckW1mVo96vkQs/akjP+65wbqN0xltQwtYhFzRaIHYdk3UzWHQnFsR7Aul
zp35OdKo3gqLZmLHEDHmEbB8F7kATsk6e9C0Bxlj/DHuolLn9IRCKFTe7byE06N5y98Rd111sXtS
h4DoAwkCmKZ/k48PTMj385ail5WxyJrugrjpFar/GBFg9WiJ6LPznAskkp+xG5512HZDn5sIBfUM
XnqISti9N59zcq0y37t1NBvAHTetRH1puEBfSDBZIEwyFhp0sB3GYaAXuFYXlKrgRi0CAHxhR1ck
d82G4ITjmj9aC8p5fTvlTXtqezpWAQqNwisv5QiCASjDOWO8ooAHWjbWRVF+SNe6tH3jKsbFGw0n
33HuO2r1unJvvUhsI9Dx+uhuCr9kQw3DTxmwrcUpz041OAP2fGttSu0q82xnYRQnGcEgT+2dZxbH
yYExGrplRNPT4UFUw8L3jlR5Fqg9CVhoaflIOBExPBLhK1VmLuab1bT8u1MyXdSkQc93xGj90+B3
z5mtxWtNTx8RMi6NJH4dQWWipTCvamXDZuvip8ZPz7j0g0CaJsv2IApIUbCnWN4WSR++1mLaMtas
+BQIEauiqx7j8ab35W0quE6wbuDkik0Z2q8JoZdp1m3c3n5miPnRYqDypHlbtBb+JJM+r4Xu0sn0
U6e6E11rNIExP9YwP1y844cAOXEl3Nsu4ftkCmQy7lr0mQ7jZG0dN966wWO96LL8nw2Y/9917H87
UPw6qPzfFJE01666oX8pp2ZXz1+GnDnn6T//Y9tGL9VL873i/fG3/lXx0pFgRiRxujhfbZq28w9e
Bokz0nIxS4o5ROn/2DTNf1AHk+RsKypAxlhcxF8Vry7+IVEoMiE0dQSDtDr+JxXv9zKT0pLDKNNG
4dLmkT8OrF96a64edvQJB7VusA5ixJxGePhjoa8iA23+lzvzi5L2ex9PuMwMmJRS9tlYAYxvfbya
Q1nU+5m9Hvsyf9XKId8U4YTsKCadb+vTTPxD61X+6hNt7r1Dx96lYT//96/fLp1ip409SDfoSZEy
p0wfkZ8HKVkLikynVnXqIfLddBsYkSWZVBE4DMvEkNvM7ELgmaZ/lGUHqj2D96vFkCyRlCH/+/2d
+du5Y74188HHsngUlPgRZ/XlQiOlASoZMtSgSnPPOYHZW8dukLfhdkVr14xFsuj7btgqUdVzdQC6
RuPnvPbbNr7LEKodfCJ5Pn9/Wfr3Ud6Py5rjvOinEVPg8BR+vX/KLUURuaONiKowz5s+mUX+eh58
2gjVIJVr7sHI4u4o4lk72kQOowjl7ILBVA/66BMbOgSsz8VeBNoVcuL84LkeyRpd67ARk9n5rpnV
uDf0iNDGXM9fW1/GWxwpxfXvv4n8uxuZO+wo3huOMqbD//78VZxwAmjSGqT1ghk+qwb6ItrgykNC
OOc9uV/qyhYkqCzarK2utbzu34Hf5d6CvHaXUKkyuUn6AGNYvm4w/tNzsSk6Wv9Fc5NwaUZy54vo
Mq/8fThl1VpkxrAhXIQo6l6F51NF09gIplNmBqspSO8i05K3sRHtYG/vtFFhO6rdfk2zjhoQH1cE
7rRhl10SAEtwqe0cqynctN3Rcq8QWj7EDeOuqER4lY/6TVvZR+JYDo6T3oBu2ZDhvPUasWxLa5NL
Wihmu8AcAhnXv83C60YFkGA5pXild0zwPxOLhMA1FI+1hN9thnpK8+jNJ1uCuMQeekeaO2it2WhQ
J93nRXtkLLkRNMoUoVBYa94D+nndFNxGZX2s5+68LolDCNGXwuyjv7UpRF0vE2HcMSd8x02F/t6w
AkzQ8dk0edcNu/ACMay9gP2K8H4EGaQnvXFu4NNpFj6AqJnBbBRHyy5xnEQp7ykaHnFEwIYAPcaU
goTYh4z+h6byvNz/dDjmHVCY4U3UCoY0bPvbGoLqtaZVOFpr6RkpPIc42+RRL86YkG6NFJ65Ur6G
mjZ1hrUiaaLGwZv0n3aZVK9DmXZ32G61d1cwrlGBSUddKyxzYTVputJIJj/lQV7vOqLUH4lZT4yN
X6Tju9v28qbl3HWEYKc9gszyz8Q0VnAjoLQs5BRYawU944jELNo0rS3+9ML84tVnHZq3PzQaFgvA
z+9L4QgYcfOrb5TueI5trPEJjdDMfcEWdtJG2yVPReoUn8l0BQitOkvdaWDwqLTiIDEM3CVdXX0i
o5evv3+Xf7GoO7REHPQFjBk54/98ZQQzQDK2emvd023GOZR/ojfYl6JLVv3g/2Fl/sVtoBmEaogG
E6l630UkeaDb6Lcbaz2CoXz0K7Qj84xz9//wlb58yrfFKXHoxtdGZa1jNOofAtXWGXQpsEKGZaP9
brI/TZHk90Y0948ZkuHONYRD1+3bTeQJjYpCL611Zhn6cXDiBFFi3UaHapyseyc3EX/2UFdXgU53
mdTG7OSSWbL6/ff+1WWAB0ebQ5vLYnIxj+O+7Hu51lsFGQTWWvNR7sGjvtetRsGacVMGuThVWx9H
RGLj7dHTnmj77k9XMHf0vva+0EhTS1nIvpROaKT63vFDKu+MSWSvk8mCLx60JF+QcUYc1pQTGGn0
I2xqThZ21BlXoN1CqgQJGd1tmYj9Ya35XoxZtDLRVLD9o/6iHpy7k1/uBurGuGxtHrHAT+K13aTB
KivoFgWccP/wUd9fIsoMCg5EDDblmLScb79/AHo3US2HdZXY/qFBWrtP5dCfG7XX7rhL7p/uM3vs
tztNTgIrCnUfq6jCUvDtTvd6Y+mp7L114pXjCRE2GRPe0D/ix5zqRRJ6hMT1RrlnKWUcraoWLhvS
iniU3hq/rtpSW5BBog9y4YcQjxrmfZd14BLdSWbIUZLcBkecHvKS5SPaOkzEunXMFHU5akn4psP3
eAgwrywBrjdrOUnz4PkuASYdPTpBrhmGWsdIoVFiTj3vQSm8c4eCi8asio8UY8uTZ5bIR0Pro+nE
+OZqVr/udS9dJpOdbgsNdFmVD7lJcYBS1q2wkUVNaK2HxGJkHBjJBdkOGdroAGDmYHtkX0UlVxJh
EQxJYLuluUX8jRE752lKDmEofblqyPmNl1CU3H0zlU2KgtREIR2TVHiX4/jQOCRKnBVe1KR4EuFp
HUTSV1DP7OFThSPjFjwirlvux6FeidZw6KVSiN6H5HJtenMcz4QVgK5uUfHTL5L3BEcaVx0ZFkTl
eEb7ZsaCrGfHwLlXC/2MgqElXdzDHBwXabQIJdxiN7eci8ghaU0ijTo1DEHfs3qqgbnW/gwxiuML
8uTqXZGAxLe6Wj/UpJg+ZmVBB1mvB2vDtHLEsBV3xBwltMIGXxBOksLqIk6nE2DdaZ4a3ojjXKep
mHG8vwWYke+IPSAEk2xVdFGVdh2rKrxoozKgZawTB1SmCouNXVx4k9au8X2KNd0D+YLZttpbVUjQ
zaQ3K9y11kIrRuN5aFN/iaWlfkT1ALN2nNonujL4G2kPHLpIMSOUMUPGNu9uicbzPu3KLO8Tmplw
f4llYcD50Np9eT6R032jYdJ9qoyyeRtoCuubkawLuJMWfHt44/088wKa3kv1kfUw/RBTYKzye+wd
TR08DVbLsBwKJpQ/z27vqjEZVo7W4UvxMn1Jfysi0rMm092t7J3o6h9I4WhpGXQnTTcYnly8Ysei
zVCGkf+wFjLoNyiixzPLd7I9DE6WG6uOtnHSkOY5eFPEjZv6pUbK+AYhV3DTDa4Dur7TNrHhOJde
XcTr0UPeNBBYi/s3IHkSO+JijkLcZoUxXVa56R9qWnAKk4oKj6UbxPecjrOtmiy5dkl72ARu3y+7
lhSGfPDDtWvBmjJ/fDDWuYe8DLpTaeJyxTwRbSwTat3IdHIF0r2+C3zhH+xgxFA2ecmVqcgo6+16
ONP95rFKovEa+X+wzw0Qcl4XO2sPW8amcNphMWqD/oZYlooYfvSqCXVsIaJuLnQtxYXpcWfsTe7b
5qFhJu0vyjl2BEM1/dEkM+Gq6GK4MMQg4Y2H+nuca97V6HgCxWeFBCZlxZ1x0KXaR5Gfb4J4JCqx
xdQzmRixmiC2Advq4S4JC/eihitx3qWpixu3NerLQA6Yq7uEJJlbmsU1H9cE+g60WXbh42rfNjqB
w0FvTDhmEQND5kmBRQ6lpq1F11rvuaHx/kjg7WZgNWemhy0mr8yXMovEE4Kp9jLWRLXHyKeeAldU
O+mp8N73CCZtPZY4cG59x6wXBjdK12bjDg79LbsIXlypRQcMOopTw+QdhhgJTAgB40wXOXKmXGrJ
cTKIN49xxJ7XHRSmlU03+ZYR9cxUBRuu9NzZEndmXNt+7ByLKhmPo5b6L2LIU+rKIT4gTSsfBwV7
1AU5cA3/iZlAPPMgAz3Cx9iEz2j+J55QgtHDrCAhZSrcfZqY3kXNOOFcx3P1QMKL/2g1VXeR8Gg/
aZA/FmCxOcdJUtBorRn9GWBHc82GwoFNcqirvARQW9lva0cOLPTdtOrGHGylKLZpW4bY+6kTOAT1
3rGTjkYoVgBjMikoDbO8Q70VacQP9AkUkMjvzTcrMbSz2KzAortxeDbJMZWs8jTq+lbotySSZasg
s6qdNjgExZaxsU1TQWe+A1N9ULXoYOspFHz7EXi+QC8cZ08ZxGS+ezK982ORyetr+FZWjEaLc7AV
E4hS8ZBlDlYoTuVwYrVmScKIQTirDwPbSKrsBoqxXJdtEBMFGKrPDsPeLT1hWJ+zU7zsHeYvzLLY
C+NI3OUMsi6apvbvZkIMmhK7ItudVwg7Tt3BTgTwcK8qJa8rOKZnEijeQfMy73wYhvq9tmaOcFcG
AdFsk3/ShGl9GINw3xh2Efg6aET8pV51lJ6jrSo7q9jaLZtGLaSPp3Iwxhdj8EglwMlFl9zW+vPB
cey91IZpg96oW2PSBEbaI3peRIZWHHHLQBXMzOaTtEubQYNTE/QyJkuCJgxvJTGqwPJLqg1OW+eR
o4t37qUmZHJT78WRd4mpSK+Z2dKqZ5MpCggwg4aFajOmPiGYCNlrZObVU2SE2X3nDAhHUNGXFYks
Gr9t41XWTd82xjEWoXYRB3G3EWmfrgtQqt0i8DTrycyyfDPhnoQfkpG6lfrmLWTO7jRVvru1YLuT
NOukfKg7RcaadQC0LPaU6XKIabCtpnCIiKFr9A0zteTQdD6cbz0c4S6mXbT3VdNu0KmjGRa6ggdi
tj2jDJ0zxlnsJGDGrL5kB6u9AxooMjTqTCuvhyFO38yU0VmmtcFnY6ftvfI0z8JbxlAOr58TN+iq
gn6XQzr+rHKI4sAFteEMBx17rWNl5JQVwU3Y4iMtirA6JMwK0CZ3bo/NwGw7LsVxSGRNGLfi6tbb
E58FVZfOV3w9YIXMsWoLY5eKvv+Iy4kQZUFjnm0v32RFoXaAMzL42nEZcUDWh1Vuwho2654fiSju
ap2EY38vqZjXRsFvmFWORgS18uJrsGnVcyH04lLoJt+jafpTmnTxGhd6VG3QLfbvgwC6uWiJ7PyU
NfdwSlr9eTKR2zKmGiDYWGnbE8DKxOja14OCrOtOP1Wp1U0buxqRVZqGOe3dMGk2kSvYEEMzn6Gy
A8Eh2qBS/p0wNR8zFDr3CcKdo5EzYOIlTsLbnMqXeUs3QOqlFP5s8Bg/l6DSThMSzS1VBiYmJoT5
3pqEcT5aFlAAodntLVm2zWcuk3xL7hzfnNruOkod52U0c7IjcCjdmLoxrDFlVx8Jvk2wq506lXWc
fnLM0i/aWNdZN4W34F/x39pB055TPw9uWry2FhumJJGw7ItlASPlTk1Nc1tolTBY1IdyFXuauUo0
cmqDjmSfXpCXCsbSNDdOKFgM+tnwMGbl3sigQwRE2J8lTQiGBVfAVc7INUIBOzkPAfXLedCr+qlI
MGtAjnXe/FZDRay6Acdp4TlgUTqT0Bgi5/fwVZlqEU8XXna1393HJl2TQRvTQw1L5+S0enAaRVVe
yYmdorZHx9+zJs5mxlF8Fo4LbIMI+fDK4Mm6CjRl4qzpyGgh0FQ3CZiIq2wW4mq8Isu6TqunMiJ0
eW1gfYtAo0/CXc1j3rsWocsKEjIG+7FiKKTSlOJVlkYH8MJ0H3rd4TcUPuh2JwYae8QFppOIRGoH
w1dn9mAgEzhHwTY9i8AHmdqjl67WgWzIx7BCE5+XaKJhkyojfRhsgtpBLSMwD4gVfwOj7GUADrNM
bJ2So+7KkxZ1nGPMudtOZ9CBRNlBfHNJ+uJKm8a2PHa6pLzUHa+8pjXgDQNOoLSm0aC5YzUd3BHT
MXEvUo14EmMCNHAjaNqlsOhIH/uiG/wz/l58H2phOS7SLm+cBYJsAuNILtDzOdvU530u5a4p+zmS
ZiI0F0PMgMJEUxD6SeLxUpKJchWfaC14ggAv4DiNBfWwtFV353l1ekH+wnibiKE5FQkRLr0mcM6V
igDGsYFpn3HygjptZ8NZlXvVdccvdeaR6z0uQbRAnRU9qYgpSL4HHRLjZ4DkBzdxGxIP10nrPOCc
KjjL+8Qp1UlSLQD4mdl6JLikuoAhO16U8ThQEYo8P3RWJ8gN8FK1YycVlIVeXlzCzg4uO9conxxR
U8kDk3Veo6iKU4bBZvaQQ3gKGSBnzr7JO/8GCthwOQWcEOthgiLO8uTe1SXCUCzm/p3f8sTRxgrX
wgaQi/p6SiBHjdaLFulylen52ujrYInPdFhTorgbIfMnVU7OQjObYdtbXZMzH0XeYrid+zG0Q7OJ
OcMeWqfxT7EVaxmDREz5C70akt2YTWz7KRj6aoTXS7t4ms6gTuZ3Kre7XUOu8V0OyZLyl23tkyz2
F9XPtF+ztF5tXRXr2kHR0Pd5s8tJSNyN2EJOwD0ItzJbUcPjaJPwOiXNE1Wgb8h6YVYTiQWtO7FY
Dt107qLEe8Wu0b+IWOa7pJy6tR9gCS0x+i/TuvIP+kiUlEuLdpMIz1u6RcRV1WN55pAFd6ZHtvZR
TkYI11uXwy5ktrtRWlNsslSAnmwo3N+apMgJrCY2SFl5+kqnHYeEOdUdq32Ya69JhHlzYTLUcK9F
jy/8OHGLjYXNXIk1APUUQ3CXk3Y5kFek5+3KCbz0wZk5HbFBLsVokgXr5nrGgcpusmsHfICBhooz
0wItMLFxTPNJBtQa7LpJ2fnemlDnT2UCAcGDnZxEqYxHhzrsUFeht4C/wmuEbmgmRF2afv7eudau
xZy4EiODdaPP4XALj1gdZFHlwU9dDkq4dBeBKqgjPHMF2MDF8GSVoC3QyAjgds+Gw8yeA2S1ZivT
tkCKu6UG4GjZJJlGv4+te86KiI2LrIjST5ie08ZrECjxzOu3zaBBAWp9qnmDSApDebA1ad4sfSzv
Bbv6CKZJTwxjheDTpaLuypYMDEWmuU7S+FrnZ59Z18zfgT8RCOQ51XmIM3pX4RjEbhXrRGNL7TJL
ZbGpWXQRBBfBA9HE5DtIi6nQGo42olVbBXvdhEldRGNEBqmjqm0vSYJomRasBjHQMFFEXZpVWt8x
t7A5NYblYyft6FgPAscID9sapgATjdZhXk5QRMBAoSW3gLQRZ46WVcbgbjk24zZIPGAMiT5e9Ian
f1aNKG58v52uNc1X9wxM4ZJV3tSOC1AEiM58aCjNwJfduZ2U7xMyqpXEJ/VQZb5zmdhiuLO0snlG
vgP7CBlhuyxy9v+FxDIgFiG2ryVnHqJHYfH5Swh+zR3atAYgmB9Jb0sIwbhj7MdvMNZlkW6qsO8u
2kzpxyTwSIlDxlX2i3bQeSlci4BVeHvRRZnn3iEBrXIj4sI/SVWqg6y4OsoU3UNHzftzN49YFkWY
kqmaj/jJ/SYyTyZ1OTMiID1nvh+Ia0KvjGWZGc4hH5mL1QWRmouC73QZ6MVJVaZ5m2oNZvLMcFs8
1Z6hv2a9rX942uTf2FOabuumsgEgdq+Ob03HnpyWLUG71pkY3fAaB+FwKpq0gMJUiU0UNJ+aJsk+
pyc+Hqcoh+ARgBIXKG7IAS6AHKT5nHxgRN11hg3rY5xlx35odXsTrBPHtrbBPNXbTnMxeYYJ1xp9
dUsi7L0dutFV0ufFQ6WPHJd6I57nCDkR8hwZR3FoSs/bGnln7Yl1mfvRdXzO9RIu7EG5ibQKYExh
yEti0vstEVUhgYcedvogAikZNZZ9O0gZrxrsqFDw9fApNT3zk8fD4cQOTImasLQBqo1hf2NJ4S7E
QNd20zsZoCqOqyRSu25W7L3SqTd9q3mLEPH0zudosTGnsbwImbs8WxJES5gHNP+UH3erJLRec7ab
m5Qm8itNgtDr8IxJzX8ZSQFUdxAY9XNnYpKSL6cpqgCEZSGlRRnD5ps1kQBTQmymaPym5qNVZYIb
eHAZSb75sS37J6XTNiUVMizUmsqohkrXtavRgeU/r5isVITpqWwzlGb1HrIiPfVMt84LbxhXsWKy
WJlum0IV41jUNQPuGRPLXkuqhhHITRfZxpOWC7vcVDndvpaZy6rgZHmPGJT11dQgDcJAC25dDcGb
Guvs0fJ7/7WCs0XFkZf89INmrNo4NfMFjfCA50jkh9QC3LgAwtnu25zwH7eUpCCZXQ2brPTt/KpB
jUGLmFAz5KOdWDp5AKIl0i36OH5bTIshNMpTgyT/EnFmekw85d1nmAjQ0gHXI4o3yPuV5bfhqQOm
/gwQhTyJyh6HI6AnqDJ5Xpsb3e2iR7A/yCpLpPze0MBTwXkUXFd6kD+WvSs3Zk/jJKQxvWQt+oj0
ZGm4LE90CginHWsyNXKL0CbNpOVgmYF+B9zKQMMb1eKVeOp4R/4QnGcElvEmzecZc0n2CfxKLT7m
bV/YR5aThKPVvFSmte9dGmNQv4Uy7Y+cPL2LsPNxGg4V3I5FSCjndKVpQ47afzDp6dYlMPu93fba
9ciElPFRR3FAOrZsDkHapc/EE033EXxmCs4hevPAcZLbh/7qv6g7k+XIsSzJ/lAjBfOwbAAGm2fj
uIHQ6e6YZ+Bh+Po6xuyWiqra9qZFUixJDw8GSTMD7tOretSHrpjsQjARLhdDwHBCo1neHIc8QGSp
gVT2FZlbOu6a32nEK9gvCslhmugpNVzsMZwCvWDIbWZun4wS1sHivPxC9Llr12msEsyMFK3mG1gi
L0tosnci5/kkGgvcb6PJOQ7rdKLdiAdlT1NZl/hqzMvezmAzuWVF1Yc6p+n7SGjCBRGbP4w4nLyy
7IHqRDIHT9GKwjML6vI8UQKDXjeknYSvKpURzBK0bFbR3NUzS9B+sFAD4QL0r0gp5hUl5pCmdX8I
xyL1OHYnX0aGHcFNR1t/j0tFop/XTksHVl8Xnqts4o1nFxPok57GX6pHbiwZlnXZJtUqXiaxXopJ
pRN+hvbY07hOMpti01ptX+Xc1FY2ewo/k8hgkobg5UcG3HMy9Eve/LjeCtO5iz5F0EIS4JglO6ui
cmY6xRr1mBmkpaiy4uieNfg9iyzmoj9QwYxQblOBAJjbgBx6ZN6WXnG10mDQF6QxRdJm69EydW3V
R+GzZjOJjftCjs+L4ccc6Mu2dyzt9T2Bwno9mGbFVaQ3GLwqdTf11C0D60jUdUvx5wOWbjl4Fbma
dE0XBR1bs5waVGUX+ZCfpqeO2wySfjOEzXGw7QkYoTVHsluJWj1Ids4oMVaN/QVFkTXjIOv5lz6p
iMNVg4bp9w2UwaOzsIxY14zY8BVA+HEXjvLZ1WlMuWg/U/NY2PEWiA5t240MnDBHtZEpL8vnCTqq
ZV2UCWJoKZRwozPy/CFWWd0q1ZJuOUFsKuF6xXgfWku7FJlh3vXakj96bZTedGGlvh6qrS8vprRj
lrH2ZlkxOBUJjIZ8FPF6NtP0JllG+4ZFtQ10u4D7lELO30ayVGx6c1DuTrTYfk2T5coxl/kOP9zg
wJvXvgrY0Os1p/cR+PLAmKfRDZkQcShC79z1MDj3kb4I35FUilvTUPJYO+WbIdHFXuqxXrtOy8VA
SkiiSqUjTpNQ5+3C/ukriyLzVc6KdtN3snOO2uV3ywbOcHVJbc+xLuE6nZrhaWaJFiuYWzp/VYBK
b+aitx/lIil/03a8L5083kqrY/hPJ7WYfSzP1P2UCXrxaFFyus/mSr5EgrIinBPmoqB/yfUepj7j
x7IkxhvmSPOXPGq8AKmQss7ciLGmGLGa0RGkaXu5zqiXT8FYySaitdvOAH0y7HFvAkLDWrW6aUWs
+COvNgAfK78b2xrG29z6SZVOpqsNjYBHy9ffzkNkPWCGiluWdvONaXR4zyqzuxiRyfClxBxs/LyS
J5BRkPSQjzt5nUdxcQGqPK7lpql/CRo/g2bE6kPfShKwaK93I90IPh1hedC0MYfSSTQi42QGEqRD
iNxnpknpC+9hKqajpQukQtSvVYI719VneJS8gWe/NfrZh1E7XDUlUve6o3DxKqIu6GQ8qKYTmb96
JxvpiomfAlSacPvguFxqrKDSZD8n3UxFaj+vEbqL4LlH3tZCjmmZhXPTgEJbO3mbccizDPtLmiXK
wpVB/5jGYrrKyI++3jr4dYxEsa5Gluh/G21w3izHSf7UowxcL2pmc2NxrV/rjZOvZ8W0nmcmfdPZ
UxroSq/ibk4lvOCRvZYEJimuyml9X8IeZ7BSdG9GSa38SGMJRUhUf/2vpZJpVB/LcOWQ1/gk6aCe
GFGZma2FqtTJND9/rAv/rz2x/x9lu1Q46v+wb/wPq+v/7rqv4p9G13//C/92uTrmvzDfq3hZNX7f
/8x12c6/eBkYpL5MTSaq9Y9cl2r9C/spcJ0fax5NIbhv/q/LVYfV41C+QP6YCK0FueMHX/Tfc3f/
+fk/w1R4Gv5rPhYPDw5Qy8AvS4JMx8n13wwPsE5HTIidtlHsuLmgN/ci2fGzUPNM89LR/IzkZfIx
r3Z+PSxiMzdjvKbA5KHXmf1CpTbNb5L8EeUtse9FwjNTaw4ILznZ9vW5X9TilFLN5qhtSI+2kb9O
I62kfU/Zlz6r7qyQn4raaUeJPMUV5bzFb+KAvh1zerSb5GCE00lhqoEqRztpSuBqbXfLQgAHRAop
KIDpIqfcjxnkoTTTFtVXCZ41KEFvpctbsehbFq4exXbJFkdxfqhRtQ4/H1k6zb/QqGxKFLNhV9Pm
ClVCZWCz8u9pvPbmSH3grEsbxpmuL3GdmiaDUmdBrqbNl/2HX2gmvNKw2dtYBi4LIGMD5yZzck25
IIpkDeYdK88r0+20GZUz4H/8ihP89fwyNzPZsYgmsbxX/LoWv0x6BRcD2n15yhcknyEZKTIyWgIe
RqANZeuTJTskkKxrQ/ySuWUGemNx5rC2nc4EGjKJr2o7H3zo8BanZc2zM+fbTNVwXbHNmXra5rRc
qbzYtm+Y7Bl0pr3Vp5epwUIkNeONXbgMBOOC+oaqaI5eXrbHrEZe62mljQ0ahKtqJrzUSfuBOik3
k8WXIpzDHFkZeoE4O8KSjwbLhrK8cqg6NBwNn2PG7BmpdExz9Y12+9ITjBJezVwTVJ18GI3JG+yU
RfFseQ7GSG2yS0axHNjZmrAWr77sierQfjPs/o3TeD2m3UFKh2oVqqCQkSiKYOb5PZHH39Iu3LhF
Hn5nZMydxrqEbF0d6uoDi92Wy55FP1QN/aw2zCUWcY7uFz3Ikob22LHr3pdo3qdQd7IQAnKs6YSK
B3HS7Qk0kb08z58w49QJrYlwAztIOwXRJiMYGhBZDe2jSVqbCbwzULn4x711XYzm99SqlKrGx35u
vhSDg8ySrZK868ltGeyDiCZp5XaWk2OhddtEBKoGscrOf5dljdoP8w1Oo86xeUFoaveE/7aOLr0t
TX6GwhWUFGd1Upy6zhidOUis5Yz8G02oyiXPAL/0sXbJJcjv/TQf6ilBcOMraLL0K7T1GItmqnhJ
o+cu5gx/ziRWUdUCvrbeZhJcVtF9OlF0muiAjQDMAx+X6hUQhMoSgNttGs1K2auarPHZrP4OEdRA
lLRugQnb+mOZw4dKGhFxGv+cHhYqN9cEpHzYX4nqbDJy71w9bHiDzzjpPCqu42wFxH+/sg0cFIXe
4oaXaVub2PdYaUTbcih2RYN7fZxlbGi99ghjWvm6GE4R9jTECjuX9s/B3Qdu+SRx8E6NKv6uSkc1
Sw56WC1Vu3cS9gb+A6i5cqOsYYjsl67QQNZDBJSgpJP5zki9l4uyUrL2hWrccl1J/TcZgWKTJBrc
v8pkl6IrhMgJCmyKpNjLyhx7iiYVHLwo5pZbdFidkiBZCb2Ovk9WoLbiRY5G8s2NZwssf4TUyI5w
IxsCH2wZ75h0SN3L3O3rNzynd6XtFhoulADB2vabmXCSPulXuQh7Stg5kvH6/A0bdFUWvBUHLBLs
9ZNlB6TrbhO57OJocAVXrEDk19HgaCVI8qjhZ2gWJ0VS1nGX0Sckya5sUXDeMsJySiRSmpNmFCg7
ZfprTDB09La9sRKiZig/6zLirWtoBzVWxlOqOS+qDqBZmmg1mpRYRn5djk3W7aeepJuF182lJnxB
uSCTXzeGZ4TjE1NMvHOxED7itt018fCrw2q40PHgqnVGf2E7USk0nYRZNkeUMMU8oAU0q0V+a1tq
UlUZVahu7M3SzbUnP5/lUZL2wHtnL3M6oORN36wbGwLJc0ujCnibo+0LM2mveT9pvpE04c35gQWw
g3gAQOBnoIQQYTeukHMbIpYmJiYRzhMtW4T+2bNpJ72a16VqNev5+WqZWgx8bOHcolDBA1OVAdSh
O1qZZbgl7Q1ub4zYktLFCRYDLaw1ERRxrC1XqudyQmZ258+D0Pd6n16ldMnWdihJu6aP6JbOWqhh
S8tqILH3tKuQ7O2Bkma8ma4cLeHQQFrnut9beyetiEGwS2NMRhQQWacdK6QIOFj6sTO0+I3tzrEK
IQRjGUPmDjNavp2i2CBNa9SMlEC+gUJ0bjQqJqlO0lj4I4AKccJg53KLLadbzXU1ETpOtwYLBRaP
yiozqo8sBVkrd6DLUk7Ta6lZSQMLBbkmzKWzfnS5ntCb9Vef2ToMJWngiMaCWlbqYxsDzjTFjO5T
cN0tDLU/VxKuDQiAAHqpWQTpiyWs0PQvx0W7XcWIGDtDKmgHK8S8Zk1p7rskmW86OrzdESRMSgpi
qKHaD9DUOG2kR7mTBkpA7eGO6+ymZFH3qWVj76fplO+bQkEtWOzW79mHs+mSEM9p98Qw6LKUTdiy
mzV1phNnpNQ4O7VI2fyV6k426skP29BEqKprvxZdf1eGtVJKCY7ZYvw1Zgp1zrLpceri2B0m4bxL
aztb9brVHB21z/YpCjZB4UG/A2wRrrQY0u94CfSUu+zYyPpGj/GV1fhBmO5V1XbjhsUVTST4d6iP
RPfiXZLNBYdzwS3Jp/nuoykkig25dV9bfBh+MrdcUkUZBf2SOLvFUu6WXNkedK3hZAK89pRsKr/L
+pzpcfTLYqnpt7Op0I3dbQd2ZLgaBJ1CsSzf8QLA+rWH+dzn1pvdjs3ZfD5IFVRP22I5DYOsOadi
MYIy61DSNYp85CfS9t8PneGsUX7PNYX156i6aOqSbTSmVY8+Evs6d6yNOUTKXzMLVXdkxzTbmXLE
gKzdG2fYtkT3N45WgQl0MsRsqG+vCEu6N6MjwZdvFF9XP3A1DSeWB/nWTDNnMyaE4zmg0eZbaA9m
SuuIJ7LnN2AMr8vSw8WxiuktC+uXqZ/ai93Qd/zzQHVxP8NyStSDilHzwNNuYaGNSHhUqTj1z4fC
iC/sBGXPmBcHDFEBIBzMNc60M6eDjnC0vdGeYKtxTqWtOjr9yhTIMiiWFN5VcezjmdSeJoTdmM0x
v5LiNe6Bgwzc5U4DnqU1Dgdlj6mVepXk6UQr536fmGnrV3GkPKszL4vRAtWulOho2HoNb0jCpZ3K
29DQ0KKWGN8QDzVn1AYv950s5QN4+oSLnytta0fNxSr0ZCPm2Npa80Kfgg6lq840eigyZ7tkRfxa
z8pXNs0i6FvsKYuOHUxpScOw7olPec3dQ+0nn6Gf7H60qxN99hI9yzAmYdI1e+tXSYnPbqArgmHT
OhIWghqhWA9ovSq8Tb3x6b/hebLecWpDzY4Fw+XsxM+E/VtNzcUhxNK3tsay2UwCuP5Eq98OAj1e
zZib7VArlKVWRbSLoDxeMJ+keGZL+6Dkeu6NDXRrE4LxaUGpKFBd7vqTli0ImWq9OPPsG7c21Y86
+OKhNawzy4EZecjp94qD+TVkte7G9bh/8rjDTmyG3LlQ/uAWEdq4XpoOGeBOUEbd7XSRX/Q+YS6u
NuCgXUQ5uj+8MBTEhjFx4G6Zz0K0+QF7u7YqMpUtEwZIV+r05VvPdc9ppArzodnu2Ggte2LCVLdU
+F+fWhfKAjfrxpQxK6WRssmNJFzPcy3uomb50yrwD6tSeg7qjQbdQFP//VC0CbwbMmVIO1BPPf52
u1W6LxHRuBd1Df04mdTxIw1zOQZOIf3J8aqtsdL2gZ59Vo660Y0YK/TzFPOEG1Yz7/G5q6Rt1VjX
cVirJsj3MbejTaJSBLiYrlQZvxcMAZCFERrDj0rSabXMQfxMPRT5ig3f0FMeqeoFhAHDDOYZBQZd
kpUbJPVVUjXmTjFcrVftK8Vs9ckGSVYXuboDzKXufj76eYB9wCJYX/WZ0XPDaeJXzcpyr+qEukua
uHip+h34CLpHQJQeU1aCb7ClacfgNR9bM34DGOkvfTUGQuvH689n7CE/2ELYnmmrqSeShLYIrVUO
Px91XBhoZ8EOO0ahdqBJM16r0uIl6WEe2beg38ha9GElvDRk1nrMcAovuDyCavFq3tulpweL6t+u
c3DfVkxJNX1DQUH82cMbpg81jovDi8QmWja306m+NY/i0b6Gd8uSL4Sp8535jhB4C8/2WSoKZHg3
7tLtXEfeIZUuxtU6RgftZNy4UdfF1um/5PMsXXu19GX48g1lx4n+O6JO3DxbR3kr9a9xd8hBKARW
ccr3+oXGDW7VAILM7e3WVUHyvGO/KKyPOZeX1WmWTOUq+psjdZfJkfSH6uCWYqB2806DM6jbOAfV
5l5UgPUn2cj3bIPau5I/lzqquqELhIYTWrcfOFTK42hHf1SUq50CxxyPfT16BYuD0xxHj4a3TX+d
H6C5Sn4R2c8vIrM2+rnfJaztX31vehmwe3jyo7vUN7M+G3/tb7nfpV/2fbli70OCN8ILE5i74j4c
hKBPno2lbnifqeLmvgoJIqNJfPYXFId1nu4EKQNCsFzVNhpbsPhLf29fteg4v5t3NTl0wdqYjxiO
eOOM7qkUh4ZljWc1mZ98GH876Wh/Ez1QH8VWd9yIyjX+L39Vz4hz5kG+5Ao7KpdiGLcRx7gBVnw2
E5gC1tb0c1R3jl97vIaOJ9J42yrK6pZRc4rRctUIxksocti8XFIBqnkzDNn/cGxeJDnay/rZ//5R
JNKdNYvbdgHvas058b/2b1/u1TN5wlv0wirNLTzplCBkFsfZrDfbamLxfs3PS6d4TORu9Sm/KHyX
oSmwTjUUJoQvPQPbDYTBlS330dA2+JeD2B9Ty8N6N1pbJKBHyk1+8FT2F5uxKt+cSDqEPV8bA1m8
bu1E8wuc4mRNGSFmTz7ne0X75Kfq+Xb3ybFXv0BQuhNf/LUyVvFtVNCuMYSwsufHq+UN5Whu/0pv
wF0997HulZwe9Hc6SbXvagrSN8XYcV4xD9qtfbM/ok/tTWQ4t9jcMMe6auSXyyY7RNucp2+vXiJp
k7xIt+qlemmOmRoIwJ11EvTuYE3BH8epVpkHducyTDu5ocljxbvfD59awUvzMjmLmwbms3sc5zHe
4E/xK9zE1QkmwVdygNzOEmAIv3+IsOaNUdmGY0PCvvzSv0W2s+/PX0D4sG54lRWYZqx82B1vHwZj
/ZDPm5RCre5YnhWJM0+4raJbzNW66lZCo3AEs9QYNGx9juYBH+Zb9rK8ZZ/1vbuW7GL18/OHH18G
8zQfdVpapmrLKSTP+5dvLcW2NETEH1pqCYSY+CyZ1cAw92XHedZI5a8szVgMc2OpxejPbzBaWa66
yV2N4lV6Lc4Ubrn1NWp3Mkfz/mqNt4l+Fs95bW+t2zNOp/vEUtfDo5wsVw/w9MTRup38tD0l+EEz
PSS4Uq2UkZYg/17I4Ya1+5UoK/XNh428iXfTcI4xO26lS6ht5l9RjqiUuf0iWNZSiPwiXrq7fugu
zcPm/Vm/2nemSOM9Vj669yx5McNxH7VbqhQo4sU31IeXwmz0PWuVE7yOfCvJOxub1bFQHboOa37n
Obh7r8xdth7dttDpk7clz342sJ0yLkU0HjzCe6sZwVuyXEx7bSIlgKgr/9ZpGTCTXiuNrI/2oMJD
u4zgREOp9dtruDf61G34RiuuXxF9XMwUKFum9cuQa085ilN1mV6LR82XWAyx68E1p1tVEivklWwk
LdONWw0eSCLCNXkp0y22U/mXw80OC0SyboCKrEfJeQBTGvZJmsgk6NT4ncFunw259K3l+V9VmZsH
8KJ9BF/bj4lX7pY5cg41RpmVGnXzYxoxYsjsQi7KqAwuAVR8fgCk742Sz0CvoiFIzbl/x10YlFNi
APepzHPNaJfYmf4Hy85HzkLwPWweTtR85RX2KfVZCbEL0xGtNy1I9QeTvhyfWBWJ+PyuvpW3/hXU
lytHQ+HXwCplyzXp2OQ1KUdZ643vHZgaMwnK1jjLmfwaDjmsPuYQQzTVr26Q93ZF3mAahjccKkpQ
F7azCisRn9i3pFsKqu4ouPjMnGnYpou53AH2bLk/NXeL93dnPg8dSqiO+39/aNbksvUlftUXroi2
0ParUH7VBFaV9cjua5Wq/NkiPzg0F1xtUDM3urKcm1E/KmuSisVGWVd4K7dimB/0VVgn1VGxN/18
iLp0bp+s+bDiue1Lazy0z4efjxzy64lGz1+c6ABeaaEUu26mM21QaMaAFKkX8Iaa5JR54xRKm3Jc
HqbPCinzbwTbmCTlqPCVUNk4BnWaPWvUtTDVwa0hfZ2Q1FJXE9LE6pzXedFn6SpR53uc5szz8AEA
agHANUXA7zJ28V3WayrO8LQpEzR9VYm540nzVoCSODkYC73ooJyUVmOpWnyZW71b1F2/0ev0RSFx
CH/fbjd2y4ob3P2uQEyF01vjH8DZOXpYbj5ZJRYcC/c9BdgbwgBvk6A7PAOMOpsmt81JLY9d21TH
aYiqY1nnNzaD5dbCC8cXMpYA2Rmzi+jvdMwAIMry3NfPiyiTwMyrZPOWFNMfXTk0FRPk2PWfWl3R
M0Id4vwXvwf+zYB9AQhi7V1FSD9hbWm3ieT8zSUju1QhC+aaFOMmjEo01XGmrKRLj6YWF2vKLBs3
NmV51xYU0+EVslaUuoSHxbT9JOwbrtYD8gABC7bXo4eDRNOhjRJvet6cohf7Y/mVfY4v3bW/cBUB
niu/8b6FonMhbVOlpUnPloAlhv3Hbcv8QsqivkTNdDTtPNxbLwjFx3yaH5ZUlWAz6GRXh2PRYoTM
ok0+oSvGCkYMQuJo8IX4NkSbrrq0QjCFW8ZMhNhBixq21N90s4xFzqR1ijP8xXVJ1WM6TcgL1ExV
c/yG4QmbYX0xFP1Xy4HVHZSn03bIP8bG8vM6l1293/FNWCt7aibXem5VdOuV09KnmgPPDWNWpn1P
2jrahrxhJEoBEiu/25W5KZ8MJ9nKW6JT2rfq1JtnMtcd44UDVLGSSFY2vDr9noPFjCLuYXnKt5VY
EYTIA8mWP8HIpK6Q+vJYKnOQZVF/sCze1XYX2czY5BHm8txKzafTS+s6Sp3NsqMjQN0JJCvsXxuK
1N25NdWb4dA6OOgvM/7CdS8Kbo7KX73pt4qT1htbcT5nqmRNS+pWtSPHfsGWO5Z7emCiBiFdZKja
OtcnM7rRc9idh/BTAvAGpLVwVnalqoQolJ6Xy/Su9PJbTmGL6wjIRY90aZILGBQ+j7nNmYWN38kc
Wr9Im9VsTu9qSgTWrK95ttNsenXqsaj9qVPdVncuGHsSb9a6oO6yLyZOCUvephonscJ6nmy0v7Gi
zSvSrMlXrxxbu/+Wc4BUTWSDLIvH9SS1YjNiMqMZg8uCRfBdD8OY5V32reHtnVp2ICNyIHSMJwsO
23ww4Y1JMmn0ltJUDqqSpHStsyHUUX86y5I4wCEB6T4lnyYyFCGYPsJ9b0ZT56USkd1mIhQgKuMq
HJKe/O1AWvC2KEaa+aZTLbuEXQawie6VXu3fLcZiTuaLskOrgFsyoQtaLdiM5PkfnCid2zO6AbiK
P4chumOcN4Pl+acAJ5Aa6NNhAWRw5B0JF1Atf4DUZ2+o9vmMHPHNm5gu65k3jFOKX/UkTNfAA0EH
lxmMcsNAOA5zEF605aYUc3SW5hA0m3As32hHrkHULKzoB95rnfUJawUWeF9/lI3DnTKxjMCWEJOZ
wOpxoM05HRtqjYW0EVG/D5OyfHWWX1JmSYFUzjGZ6vwwc2IMegx5XEfospDa184updXM7wbth4O0
PpneMqvnlFCjR70f5/I+PRWLurZyrfEKFN0jVc8b3D+9J2jAXk+qeF8m7qudJkUrXYggazu0lDSu
feTLhaLO6oar6tjoMaxxozlFPU990qIBO7VTB/UXEUsqPxXlLSozbTWnWAmjhorpNDeOWkFy00Qq
ZBXNVJzLL+bzrFmDJPExzEVuMVGoC0eoPo/1daGNDXYuZvWa6cIrtN9Cf7AT0JDjazCbeKDP4Rjm
j85Q6WuLzXaTDw2/xVbGDY8FZo/Pc9yH7fgxNKGxmWxN3RQSBAMDg8+eNq6DjAx4/HmgphsI7zxu
qa+Q9xbUsH2IK2jFVpJtRFqVB0t23uMKkTqkCZKonO4uqpYRqIoVv6iNYUWoeT2xbeO7kJbtYpkH
oxycq62k+aOedMiODm1vYdcFy5SZuzKPccdADU4xzrKVrb00XeRtQx8bEp2z7QWM56K+QxusawhQ
3FLEWppw38mDnr7WCLfxoHDkLcnL6lKcrLsyXQKM/iqjI4jOOqLbFrbWStKcd1GH6ipTx0ctsdRN
Yvx/yyJ5cQEMTlivuYEbFVFzZVY2Izw/YZQKlS9GCsDk6HXHsWJMYP2s0XzVi4EnVapwqXIWtWT9
00po1ei64cCFswT53t4qKd2rRuZVIUTTQssWlwnubx5P19I0PPqAD1GOpIG9u60ykroLl7BMavcO
ERQcAuRQUeCCpHj+MMYTBzmUJzISACtjbQc5FXa6AhRvMR00rBxSspgKwgOZshtNBug+breWnGx6
XJE+XV/fmPtYnICKjMr5s28wJ2taZhJeCtu15ejJs/Ny8NLaTNZDd21EYhzSsTv2dr/uaKlVc+fv
UkocdBG0HeAXrlzhv5PbltunbHMb1KobZEtWRTKIGjg8TYScz3SDqYDv8i0cjc6vrBGDAZP6LlyA
5mvpsNfAa5HDGFFwpQ+nrdRLncpmkDlPfKeY9nDPxmMlt7sssyiqvZjLcSK2HJRVxNIoLr/o9aZV
To3nTThRw21BDvVTIaxdrU5/YPJYp7ACD/hBFpYcomlNB2fECiCAxi5yXvBS79ZqWf/mSlZsG2lo
XtS4OURWra8JeyvbwrEvfdHOD1aO8W7WhnHFs11/xahxotXFxzRI7DobEoJ66qxibOdr7sWOp6Tt
cDLidiQdoK4a7r/s0y1os8S93C6vC7ykWDElrPTrQcZ9NcfaI8sVcHJ2cVFHiTZBrqzcJb6l2O5W
TVv7xcjWo2qqfiugfiDAcFScSy5DickJtDUtP1zw/MMtix99yL+ULYypP+vbpDCsy6wn8QYwKNmF
RdZ3kdH+8+Hnz2hRo/T4558oxkSUk/soN6+Ce5tsENftl6OhAO9UWaSvCdFobz1JDuEoH1kZOo9K
YYI1Gk29UI49SEN76Icc2viQWatkVDi9VKm5N1kx7NkejLsRV/DPZ31c/KlyaMBGpEPTTPuydNVP
MgLNbqg1gaVUURkxqkDYIqAYcsLWPeMm15rGJfFlnH4edEv9i6m42xBC+I6E09zr1mbB288b7AfM
+3yjXHnwlgs5728Fm1mese5sRdb3JKf2J2npT20sxq015WJLRy7nAUw5rjZa/Rvyfjxi8mYZkp+s
0JC5PKPR4w0t730uLnlTHUTWUL5JMRAHJl41M8HaldpbGq1b42cWc/GnCk95yci1+qIIUb8mVI25
WyRQliruHcoxYFVp8mfZ9wGNTNEfMt5f8EbKq5ZHR6vpi60Zh+pB52IftE6hn61i4D9CAueaqdfK
5GXINkzelFlvfLRIKplWIFkNHVKC8qookXyrGq3eSDUaZjHnFTEz06r3cU/niIZje7TCZTc8H34+
+s9PVdIqG6HVbF6m4tb7rCLsi10CrwR1dTSHJbxgZAgvzki0mJphbWuVAtSXU3lqh0YWfWja8wAN
OBlTgXaRFu2kGHAWlGmPH90n9Rd5aNFc/eKSnl6HwGlY0jPWkmKe6NBitjIXzlKmsXpLZqndxrFT
+PPSHphbpF1RYmQmQ4Bq4ygv5pzj8pTjNpgQrp878W8AXGLSn9RVzrlKyzw4v9UEGljEOyuTnu2w
nf7mkdyvClwgbmGPO2fQMFwoI1jn1Ho9FPHNbpDjI4Ojf/nsOwQ8rOPM5i0ckt5xzZlbgJql5Eh7
JwE3bWDhQjOGLOfi+LRPcTvHu2yKX2aQTlcdwCkAkbzcSb0fgXk6a133qikg4+qm0oOkZGgwMtsA
5i9tTDwLSAnSM/ftG8ZNmt4inD4e6YmbLOeZB+NwYwvE/Lle4BZM3akhcB40A6ht3hJdSfmjqMsb
S9R3cgSqt6BBDtzlBFEELGhHR1F/K7X5S2qtX6aOkV3iMLLFJnIaumKlkzfmHQ00teIP8kn+m4+2
axEpY/GVFBe5Lfm+knnNSNNd6GesPbz0+ndMhXOsfYckDS4Wnq8tfY/EmKuNHIvhZkRTdOkGEovG
nNwjB8ZbzZFgbWaqjPsr6bCoiP/zqRG2dbDwxPhlxj1GHSxjO5s7uzpzmSX1POrZekr+g7sz6W4b
y7b0X3mr5oiFvhnUoEiwFRtRoiRKEyzRNtH3PX59fZeOfGk74oVf1apRDTIzIsMhgSBw77nn7P3t
sH7IBunFz6HPwHM3Hv2mNB5Tux6OVfsJni/j9KRU60qCZp5pCUGcMjnSgMqfAckVB3b4xq08wnWo
3N8gr9IUM5NsXkqBenbA5XQViqDGGKpjlnvGNvWTZBmOzvRq5MsW495Mk0Pj2MWZ/8Sh7myimy6i
KN1EedNsrUKFXUWZNg9aY2uZ5L+B72ne06wf5qFk8yNo5xxKjV51G1k6d7o/ozFwdpHZyjs8OEyj
1FXnyR+q8LZEVmPtW86zy7wduvkAQ2FJ+HTFzJcFrsUmt6myoDlmk7ek3l4nXug/Jh0NS3PKbmro
4ZFwVGPDFlGfbb9Qlllrh4sEhPFQWOpiil0wJFuQyvUO+Q6GXpMZToqthCMlBT1MJteOkTZaYzQP
QrJfSDsHCQQsKMseDBz8tFLNU2gRcNqND7mG4pkg2FUW1NuJy9JzMD3TmiScczlB8qgzbatjr0X+
Ly/jurbmMiJQaCzRIa9wHXksaoNZLA0/7VcjDifqdQDBpNfP9RrNuRmkOkOj4jPz684dR2nByKRc
Rml4ifSj6iT2Mk5oupHZyjlL9mvXsKqNx1MIeXd8IJtF3+NnRj8dNEwuQtAltD4to37osuYgwwFi
AJV6NGma9wz5Nh/zmFG6v1jmDCuFvkvWgviHm9xiHKnqHKYAAjT4ljjiNMiaoamslHSge2zl2s6v
tEvoxTMyb8LHZrC3GBDjV/BJZEUjC1l7Afk5taYv2RBSPMPx0JjAWxQkOKoYEasNpXbbLIkuTr9Q
pLIhUoq84PEb3E7yteOE73ul1+ifYjNYRZUPrGmwlVXpF/wgsJErBJdSMUmbtlW07aQxSWkDnakZ
JaQJuYpFDWwNoiwAjo9RZZ0TjWZ985yr/begMIZlAfJ7aRawsS96rWvrsraah/t/sd6UwFFOQWP7
T5WeU3h72pI+VPDckCnvFkbBdpKp7XkM7LlWDsU6xRnMzMnLng2wOGsU/CfBX9qhrfkdXe6X9L+/
an5/QTdqQ5th3m6GTfiaRm8+gcbzhsIE7Vy/0ny25ziN3lUlXo4dydT1TkXQgJLlK0jZCtGOw6Gi
lMzFD6Lpv6HgWoLi9m/i3PergqlIlKhqWhY/82fKW5njYIOxwMxkOMirQmzaDIle6y3aiZPOFHHM
vo1MrmQtnxVT7pbVk3wa7E8YOa2y0J/Ug77Xjrh2ytOl9FHfGfGGpLNGNGBO3sms1Kfys2q33h5L
6GP6ql3a1/G1OTePlrfxa392NYydH5SzrJgtU2yrzhIzGDoEdWZJdr8MC7STLeePxmSaGeyrfHk6
GRvVcSnnCt1lZ3/451tCct5f7gmGaPTkmiaj9+aE/PM9QWugNmTmtJvpqJ6G/gHBf5WDkToOUAnG
ZcHQj4C/M242k1kQXJd0TsvmiZaKrrgY9p5G1jESE1FS8jjP9nXiRgwNTyAqFy1jRJv749pisMih
zmC8a22M8BCGR7/k9djXnGMQ4cTKYnpU91O85CIuejDHUU+xMqdRFr00nIhucnFQwtn4mREVrrhl
5lr67sOG3D2brJVj7x9khjO78DX8BCGnXfLPuv+M7E2LF1h23QheKx2YmKjJdSVPrr0nCmXGWWhU
3ZTQ7lnQoG0+STj79ya2xaQ84RRHrKQ9x6/aF6Bp8k38evnYnOsn+3Uijuc4viwZlr3SBNnpJBRs
xBde84VXZ7+am6/tqWKG3OJgXTdBQRVWyNYelYc265OIMXa8Fth8zHZttm+a6D1nfhkeR2aZNjPN
bAXvbI6Uilknbz45dnuHCeipZhYaMBONqfscZqQys9LpJfuomJ2iZ5rHx+CUMfckpZt25p5s6JV3
oJLhPktn9TesUtX8GeIoXimBxNYASYL4dcxfXynq6FgqaMRvoqFYELxqjuOD3b7YH0n0kZnWxWXF
vXBbPsfX+qk/NM/0nV8ypmgo/VecFwJma3Sg+IAnR9+EQCCO4VZZQ72zdjF02ZO2zpjQnR3PVfs9
TuoFJt91ieezUw6aim0OEcTcxzdL3MAriQArbRcwUED0ei7eJ7z5eO+f2hNxBwg/tyXhD94sO/Jz
xTTx2WSymOJEfCuZNTasyDGLxLxR1U+rga2TxDuVxWQZ4d8FqRBgao1z8GINWhcEJd0LJs4+30D2
mw37xjx0L+qb9G7qx7SdVaf8OfoY36KX8k3h2VaOZfysryQLh5+Jg2/EBg/jrubQ4G1kXF9HPPmM
XRvGrzr74nNvbPKAZCpAr4v2zXxyztKDfIpfo2bb36wvwdfkq108eMjE02dKzlmYfo3E2Hdr7h37
023GQ7ttr7L5kTJk6TdGvw6XPYPj4sXXXvCfpWKgvOAANGuGrfFoLiJxolh8bRhAQ0xoIkQ3bqQu
i332kr14T8GL5K0VliABhNzalEdrNXEH+AMxloK3Nj6KD2+9l2/qEx9XYaC3Dd98fZmnX+VVl75X
WBBtfY6YlGfCuGSwThJ7XWxsu5hTDfQ0dmbJGZaTcukJWpnVb7X6GezLh5QhPaBI7UPcgDFBnX6S
nj2IjRj3ciIeWiSUjA4oAJG3tRoopqTU3wGvWDg8BviHTJ70LEQBX/TVEuym7xokGs4bWSeuvGsR
6U3Zwslo5NGiuTm+VW8BUUfrNC3nRocoIBjpNnswM9ZD0H7+8xqs/dUggzNGEH95mRht3kOCfoSP
anpgJXnLjfCBwzglQ8ZOfWWkcfRkH8XQh/9ZV1jvNdIZZuMtKOHTIvEJp9S16GgZl+rcnKMOHS8i
Z75MZR+vq74xV0SLOPMj7XsG6x41X6fCUE36pOS0VnE+sGxUnuWwpJumbrCdRk+4/isANH19rqAQ
cCRKXc9Llr/5wD8jUMWiockkfiuKrZDrTUbnz3tO5Xm+zsCi3jTaDUmVYc72pSEhtWOSZg2bOvVm
aJfVgD4jKTnDEmD9VnpW2E2dS/5UPY4Hk+m1WX5pynAV2JxmWXl7Vt7ySUEiYexq/NLIFWF7uLSU
g99smurfXj9EAL4vzdJ0XYCrf/jC0NSrWWJDbvMbayY9axdHcMW0W0cffZyX+L+Z+MP0MZfpa05U
fTWrXyMOcQTVaGTFTXBStxTsVT4bYmmJr4cZ/YAB5Z9v899dJts6gF2DzD8dkPbPl6mmtVJgs802
BpG06wChlrn3mQIrUhSvsRYbW9KQXjRP1zAq0tR9sAy/nqXhG9BpQ3vw5RhMVPSqy002v4+pObPq
C/h/0OoS3+tRWRq0igAVMCoy9MM/X/4d8PxztaYZxGIBvzBA8vIw/nz5PvZFfONGslFpm83rrvRd
Qu/iiTgQVhEqJAbVg72X0szeY0vapHSKt/e/u///qiZtQlSKu9A3by1kcES+GQ9HKi0nixowTiXj
qQBiewhS/wHpaLmSMaSxOaNvNzrVerj/VWFF1oMuS+u2CPsNAiRj59WTsbv/FSMrxeV8Q6h43j3A
bxkpLc1kaStYP8REGYbeWy1mzPmDJSbObsjwGcAt6bJMo2UxlybGVUypgXc8JGJujeMJ7RSj7Hqt
ibm2senST1nMumXKz6LA5TZBnTpUFFKcl2y0ySGaCYeKehapVFXE9mAaz4GNoh7ORmh6vpizBwzc
EzF5T8UMXhXTePTaELXEhL4Vs/paTO1tMb+XGeSz9qRuI2b7J03M+Q3apNO5E9N/TDJIARyhCRhX
//ytq39ZDEGXsxAS9azw3Bq/pgX45D40yHzDjZa8lxkpvTJgSLr4dq3cqPWyJsD23X2MY1weemmH
O/AbkjS1Q01sYYfQTyqJAdTLqkPgVPesZHrhRrh6D1ERO0so/yPqjqA9+kzfABAclIjWs0fU0lxY
Wn7zYf5SXFNbUzwTLSHcljC/f36EzTKoS4A1MHP2ls38HZaBSxUsAXlNFMfb+x6cHmALwBxqeVuY
jMA1UpwXkRbkO7DFj2G7aLK3TtXrxXCoTt0LFcXVev/PSu7/tan2/7ugGYXQMYtF/Icv9i/2W/fz
a/X5H5/Z1/84fPqf1X+sP4nrCn/04/77p/yZPKP9oaKKojbWiZ+hOcja9WfWovoHuTFg1zUOWzbt
WwpqsP1N8D//B/EyrNZYcg3tnjuDT/Zfllz5D1kjOVPWZZVpoqz9H1lyf34oLf0OILfw6RI8w4XI
v5z4qF7VQfOIO+s5aQKgnpV5ODf1YKnU1NOD/ps3WvsVeG+Cp3PY6zlyK7wC5i+/z0+JkSuMmuMU
u6SDD21oDTcZ3mp6ttpTQJKBJCN34T8ZDA9SB/Bqge0BquPNUlDYTf/maMtq1JfCsaWFnK6ivWWN
10C7MCdgw0rJ4otcqaYQ8D/NTP1NRsAdyf/vnUh8g3wC8I02mynUcvOXncgj6M8x09JbEGyO3rvc
sD1QmOtLKToOUv8cPfeqtVT8ajGZuCEwNppAlmyOxY7fubI94zuZRyaXSPp8TIyVT2+mETOJGUN0
FyTXbxYe7Z72/sslk7fCPqOZfMnGr8GSKa1jyZE5w9aMqlZqpON1DP1dMjgfkgUeqy6OQxDI6CXh
MVe0vQHAQDvp4y3Ej/h9EEn2g4kQAiU1TVSGCVHc6WAnsg+ZHujexirAwMJrFCxNKG8WitST0Akb
iibwEmvx1hYnbC3rP1Tv1tuxG/fBoiOcugeAESJfNmtEG7iqUmOmtjBYmg/DNGZNg0oILX5NqFqZ
k5d+ITkJRRi+TmMvl5LrFBFNicz1nG4pXVU8icQbzMbNGH8aRF0OuCwpS+a5jT/im18bcy9IXQNS
pl52xIh28y0oGR44t28dWgLzALFpNVzLsnf7Pp7TkgY9PKxCmKGTZjAzxo3MyAL4xBTgS+3mSpEc
YiyEeq9tCyyuqr7W4mJFu3MrGRbtHXMDOv1ZqbtjMRBGR5VXGPrKFpCYLl8NUEA14jKnD1lwMUp7
Iy4qC3WAoQZ9VmNuk52YWt7WCDBd6qhyPEQZXrxQe7jECSYmzVoO2OnpP0OJzCuEMw3KjmrNEFP3
UGIVDLbxLN2vNre8hcev7mT/AWsCJtM38a4kWAiBLM1lPl6jebNIPuCwpU9I0wc9LzoeBWlBlBrz
GvxP1xwcY1q0qGft+sr40bUMotcCaaYytovGaz9xP4tdDqTJ5OlvcTtr3tUvQWalnRhcLKLJch2O
3hFHfSLB6YDxspKz5tcRNtqrmcNkXjrcYjzwtbF0YMzY3VEpr/Rtbf8IDngDM3EWhgSc8vEMErOG
YlgUuurWzkkCWShHKMvDZ4Ki1hLj24IXMirovM4nPkkXeVCurg5xAIHe7W0L5bf/pTR5JBD96zpz
MxzD4HRn8JHvn8rGppfaFlqBYV4V6UdNuJCbIPfUM3g7kmXvwsb7SIt8ZQ6jtB1LX3ctzsDpmAWM
cssTIKlspcQGd9rn9cEI582lNhfdHMNaplNSb0aFU93QItSAciQxmEdTJXU3wCIRxN7OXhkBxbuU
QjjFYMKt5UPZgydGjBk6RtQAsOIV40XjzzCJXOQ+ClYoTEuAn2ur159LjGcvRb1k4tNtTDSazK8k
clONirwoQd8LHfzodeB9DKO27CBE7ePa+qIHHbmFXoqGIUxLBnhmMndEhywz0BEiD5NU0hCdxCDP
UCvqTdRF/raTzLMasTQDW22XillbbkTuFo46O9qOkBy3Vqri0Pek98Ec7JNlxDukTeaLntWI+uts
Aa06JbUpmoPXat47x954cu3v2uIt6Ipwp7XasetRVxSaMoJhKx9Zfbo9zGiay3bxf0EZ+e9VO//l
nxLF15e8GCGIBg3p1H8WY6K++OlvFlkD3/jUfqvGp291mzT/4m2IP/nf/Yd/ZuMxryIb7/NrijYl
rJsq/NL8WKiI5G16vf9U7fyv7Otn+pl9r3fCL/mVimdTJ5Q/9d/+pD8pJNof7DKU7ciLNYuzMaXu
94rHUf9QZZPgEcJ8KIKtHyoeheBp+JUUx7quWzIHvf8secw/qI90kzafYqictGk8/uuu/Nnp/x73
/V9RSCi0f9gObU4TcEopnLgy2bDvbcwfTuw1ZjMzD4eKOGXpNVH6dWSk10yYYzXLqulz0AUrQ/RH
Vge0zxSM16NhkogOODP3XvHNnuO0hYbHmwSvscVExFy3M06TRIul0dEaKUq4tkeVeJPgwRBOlh++
hL8ZXiiiqfDLR7A1ajbDtLhjBG//fJbQOoQReIn5CKk3QHhyNlYTXGPTODFRgJgakOwVSOHVrFsX
HVanRAhKYQP/7jrEmeWv18EUBTC1hgJElJc/3Eo1Vgo6Fkm1qlr1WasGnEoMRzHishhEm5z0+qAs
1Hnu4EuuDVI9HQDWJX7nBNupU9a/Kc4EPebXyzFthhe6QU/J/jWtuyYzrUrSpORymKA6GDzbwDiE
qCz/+f7/grGxxCMELMfk1+jwklTtl89tIrFr0JOXKz2Mr0r5jkJYnuOakl2eY8xuLRNDZjXo+jhM
og5JHT766ITzxAq/Yg1gi+hc1DLzoNMeldhcA0pOapVc2NA4BRkuvGqkE2ZcqMXqZjqYDKKIsLiI
7qiEtmaRgupf6M64DB38Pir6WXPkSWByjCSzRygXkYoTklSbh/VGsZ+MDO+HFrOPVTLfhY5TFFmK
dKgBNoHDay8EAitzWyY5rNRPzIgGeBxQprLw2uBWZwgXLpD4APCwXoIoeg6L0oRFGuG+kKZlVXQX
8bghmakpEJqTmQoL51muattVHQ1VRniyPYOwbFk9+RlxwDpYKFCLfE2qldYuhJR6elM7o5hPvc4P
SXmE6tjeRZAf54UK+MDW10YmsdUj8qtTBQL8iE21uCSTf5Z02pe6hIFuMg8imthhE7RNdcVqe/3n
7/7XkEi+e5YBwmBkBW0GNEzxEP7wzFtTJidAv4tVWTmrvMGzI7rmLXe1tLnJE58yzM2Dp2JHxdXu
zIIRqqQmlfOA/OF/vph7B+TnJ16nqjctohTV+4r688WkhWMh47CjlTgSJV47kXvDG6hZ8is9r21v
99K6dKq91jPB95G9MCTRNl4ro1T3GQE3tukvcK9I84jROyhMkiXR87p6k2w64l5mQY0TN/A5bpnX
wi/OhsX6ouGHc52GsPFkuEK2GVcawKY0G8As2s4HcW0oPloDVYPO3EKDxdDL+jATIeC/+fw/d4jE
i6ibzDE5J8scxtDH/vz5ZarLbiRIcQWQFGZkVJ0MIoOA8YCFM1vgErhs5rhmntDCbCdeIYrMcmFV
xqo0USRbRrT2ITQb0XNqwbTPyaiuJ77FYrA3WCk3whjvbzEQQGZNzc19pW91uuTGzqp54SjueE7R
sI/xk62m1962zyI/2sJObunWOQZ1p5jeb9Yf5Zdj9P1jkwlokt8Fnkt3xHD7h2eQnAnyYzo+di+R
Ua1DjyfMnL5cXVRLtVIF66NgK/LIowl4zyTs5r+5hL+u/Lqp6uDEZNMg2fnXRL5WTT0OTVWy8jg+
EiDk2DOHbCj3n79fcZj+5fE2WWwc25b5kKzpP3/ODAknL07C52z63NXU/Di+dgmDwmDVAU9ciZju
f/6Nop/8N7+UXoiqEo7GKPPelfzh5uZpRV5H1CWrXE1uZZncTIfOI9XpjOYwOYDxGM68fPpS+d3K
rFnZ8eUQgtCTiJZBiAC0CDSRh1AK/WspWUTaeSunZs0TceAEitwcGUQE8UZDJPot7Mo1Tg7eTsQw
0ieCbiBUgBPnMQPMQMJHmjaGtNBULG9KtcwDg0OqT2B9eU+sTp5zzjbfl3Uts8+SyaReNi20ZO1t
oksLRoAVqW+J0UMjMg74LngvrHilGtX6HhsP1/IKPxHjNL6TRNHTRRwd5eQjj725PHj53FDoA+dj
dSml+tDH5VMOo1wETXEyYD2cqcZZssMbgIxsFrXh7b4rjnSTCIO5kFnmmnbNwHyShpk62XhUFe2E
/09aeKHzCO98ycGfiLUnhNOmm7WoguARwj+DeCRP6Yeq1q9Dwx6nFr1AZUbXdAqvRqSdTIAzM8Vh
h4CMHxvhNZWDaZYTSDeCcFeeeu8VcEPNwvDkEaE7I8eVYZmTrYNKXngR/3JSfP9O/B6dsMizycNb
R9FQq/qpzVETGfZWIVxLSJ94ycTr7tF2wI+KDrVIrvcr0CdE3xgQy+qj6RFNaLmr13z8LnHOoiC4
r0lIj3a0H09BYX82drR06hw3sVVfJAXB4Z6N7gLsiUg1sOxz5cmEVHTwKnACUHrf8C8w4ZQ4qhV5
XKGGqNe0AxA5B8VbabbFTLF8ys4q23QWVapvfbRPyFuyWaVaMUdVbhcScnBO2QI1r8rBF8mnsVZM
UMS2wuNrwmrZpEVB0DkKQsASZ2SDbm/Ipyq0900GgQzs5DWqvTN781V8w1YS3UZdww1kkES7KsUl
Jim3M+VOERr4VKnxNy/wO9ambNFrCT0BY6NHYI46m63FGIxVF1IB6OwLJULjvN/kav2VpIGVo1AD
NZ6zTJk+iKeI4KWb7lWQ4Dq+zzJ+06DWESeJ/U/T4Djo7LgVmF+e43DWq9VSPA2azgNplGhaA19y
p1oiLC+4xRafUgsTolxDcl9oA9jFa9kEOQYPdouQmJlZp2JC0gpvhZJ8iwXFK96kipc/0DVaNxo3
1jIZ4QGEv036N8fCo48p1rOya9ui2RbfaJ/m31LptW4LnXXhmCt0e5yBn5EAwJg1o7HO04liWbY3
YpFJRZcLaxMpEZSDKUYGEm5WAzkqrq9zRczvZmaeXHD1LElqUOdFF7PgaN5Rla3D2EzvRqk9KyUF
RxhBmIpQzFRSvAGODMErRrlT8DWDkrjWNIzooiGtbSwdtQ2rx9jFN/KFzpU1rKYBn9Fo+bd0ME73
77sR5oPeQyEjS/HCGqaTHA9uyLEoIamIjLvlEI1I/Tz/ljv8bNKybXhKyW0s+LFML7IAu3VfEMMm
SuApvUa0bWdp9ulNMmWJR8hW6yhgbBwxFgVYBXTAOsmNcUEStJyi4GplzQW0Te2SPHUWPT2o32T2
GjSrPes8qvZ58LRT7WVU4Gr+lqHI85H+zxBR3or86yRjNaeMPyhiiZp0/2b5PHiEtLj3NWXsefFG
ivM5lt1opujB8+R/ZVLK+++zzFisHd8fyTG5yr2FRtJfkkJ6VRrWtAIclsw3BlWD5Skblk2NSquy
14Ysmmf4jcUFFg6/EWsYf0QPnu7rhlEZu8LJUGaar0q+OUtJv0g1XDJNhV6yE3tIxCLB6oVhIqM0
H1/uL3UbcpeZ8Q+zPOVZjjxmW2GBopkPV8sscXHNE5N8xXmD00fmo0/gW2C+IqfovXDu6ACf5N7e
Jl5D/4itQCyskCq3RAhNLga55yw2wKXnFBcenz0yYSl79aufqM0GJJOLkWI5db05Y9aMdBgG/Kzv
lIfW6ZmroTscwuFrWQzOsp6Q2jiS6+O3mYeF8+zbfGmqR7uqhgjCAwLejZ9AUp9YiusS1oDSvCfe
i0H+wVyW2C4g3Z/yPvfnXeO8yxNPuBqgDopfhzLFN5/cBtVYAyj/EDtu5531kJS7YjxNbDMsGbF7
f/QZH5zaYZ4byotmOp9KZtKti25tD9POwcJSRjyWvJ6V8UXSu9dm4MPbZAOwefiEMdZmjRwH9rdp
8oScK6WhOCa+xRhVHEX8Q+yA6IJLogSi/pusayexAoVyOS0Lau+Y2KO5gdeQdB7TDQyFZNmpuBgq
ufKihkvgb5o19D9xlVZ8Uw1WLTNmqasKNuaER181o1svCC4WUJReit2yMBs35Tw0R7GvL7xEOebD
Xo59AHq0UxneAqtpvkLq3RVPQaE8tqFzRmFfz0j3PmdBcaKwWKmqzLogt/s+F195sDK4ZK3WTgCG
bsro36Ksvoi1OmvSeaE5Z4DhyyFARMQGjJNokyftLkjMA0pgXFYGHnsjOvZS/TSF7YWA91xPLyEA
CKT4B1HF3MvVmN1FxV82eGwH1cDp6b7u1tKh9dQXEFwIkDRWgwhSuIHXCsXVHmzbqQxZe/XRIUuF
PUuTCDgJ6BhbBzQTrP6acRqr+uB1qiuWMHGcFguRZaqn+5Yl6rKhoRHReJu4LVCwU36V2niTov4g
HoNatggIy0SlkpeciiVmExl7LSt1rlQXO+y+NVCmxN7NjOtsVNGtqZMr4xXiS1LrpNQbx+m/VjIv
+33vtXUaIEZgn/PR4H3Fu5o6Pc0hVsJRmJI5tO0RPEjEIUFqSFseBZ20ComnXE8GojSnlhmYfvJj
ePlthcoRFfExwrJaWJcUH3KiWA9KKXGQDo/Z9/N6BHl/XMPEevZsELFTvouD+hI6fFZDbL+mOLrg
O1Cb4gXM0K11yosyOed0XGBnqF1Mw1jYvZTrnZsGO0ZaXRLUj6Z8IAdlRybvDW7TR9VSFyl+aVEv
Yqy0YGxz1ZR1mAb7BTlks0TWX62MEwgGNzbVej80UzFzhPoFkMPI5mPNh5TxBpGFNOxhXob6+V52
5Y7McUbSTymRt1TJ3zzCNmmWd9//7Xs5eP91ickDUWcJ+7B2UipvoQ5luaj7dq153LGYeDgmKRq2
/Ox5mFhqgkJlW7Mptm0OSsUCczxLa87bDlSR76PgXSbBD8m5qA8nHP2djREMajtrMq9BHVUXHCPa
LA6ynTTwUcrq0BTpl3tnpfTFns6b05jsJlpE4AYEKeiBxVztuTvQZ7lcawGXCj0oSDM0ZazaZVTj
h2FD4e2JoD5ycGXlMVrCgrHSe2O9NUW9oRIAgoOQJBMSYYn7zPT3lmdErN6xccZWdgkCyUbXojQL
2TS/ReheYrBwAgXpoKH34WaS9GBRaox2OAt846oFrD5k9Vzv7x/v+FVBilgW8UvWmWfRr8kN46DK
MDtRHVuiAB7ZP3uf2tcsXuwBTaLD3fRM813VwnRW1tWl1jRsrcE7MDiWb+UEDVwlqA4Fhx591YZo
mjVO9aHQM8I5pZ8iAofdbGl1WBbtlkmEKjb2srM5OPiHpH5uZEJ08j5+IWrooDMyicoSl51KNHmD
w7jVm9iVCVjF+vS1w0g376zAJ54jaxda4b+QKscjaKSYMbVgcAuslmASpVPc9jbfxLdBsRCGlND4
esL5Qh27DXhZKVFYCEs2bJP0QsAhluziWb8Y1Ziyo8vlWpK6TZ4BynBKfedEqrWQMIHHOYqf+DTo
QtbNBdohPCc7jGbk6xDUPIQ3M/OwgOJZMMpgMQSMu9rB2fitTR4XAUNBgfUcDCeeC6+lNGqnZj2N
VLrkoNk5EQWh2jLlbp7B6ZIAwrM3axu7mhmav5NRDq+gP76FSsAcTEeoTKEgNEDATWNLw7npTDYL
ib/XYC+vhUW2j/X3euD5UIKd1RXfWM8H3IELuZfaVSJTJpQpD6GsPjN6aRZFOcCiUcY3tlEi1uJu
JVpGqDaLC3ylh0oFaS8nHWap2RhpEZwL1roYssDMp9SdqkNRt2et15aWwRTP8zU4IuIHyI5/jdkj
SD/teD4AMNJ5p2L38JIKELSpMDrD84POWetXkBPw93gynIjw6uQmR1XOH2lqb3Duwga2itgNlBAP
P1Fvbgc6JhBFa1s6OCP8QydcST6c4Xkm6ygpk2gxZFE4r6bMm9WT8zjUkjYfrX3nyDcQDKtaRlna
FcCvgpRhvoLvagZE5tKp1bcuH45NJgMTV4kVoYnJqQKYBSjSpZ/Tr5BHKn7V0jcNC23CNjFzRIZN
YOLlpWuEhC5oL9h7ibWUa3wA0MGVitFXpHtuQAgJlTqaZ13hCoJJEAS8R4I8SCgwE9Au8Vmpj6FS
IZRXFWfpN2gnInkOsPCiF9ljoPEDonxLTha2vgEjEp3EL4XVLyJ//GKSiDuLKpIzFDyp0HhrAT1+
z4E0kY6VzNsw2pf+sMVfyYHM5uTrFHI3N5V0HUU6AUv0HNw0/ygU+RmEbLG0RumcAsWGE7rUOCX2
mXoaS/MUOwoQSApkeZwWHQNS2j2PElP2qcDlp9qhyx1e0nYP51ndPaj9G6GKZ5a5vdRXD2YLwmM3
xmyynXbIreBBUdrXe0UkVm5ysMHWqcfCZNdosojAQVylYsrvS8fKqk1ast1r3EqfiiTM0kXyETWi
ZdzQLG01hwDkc1V5uyFP8N7IO6IOvwVvHNTOapLsIgo5OWo5iNEG9NX6M7JKMmAqclZQPAdOwig1
KTe2xZkVGqonM1uVJxxdIb2Qlmqf9xiLuMcqHVAM8+r68ZzXU2CA6TdK0l4yZGC6unXrh/qzlpUn
A59sn1DJ6wZwQl8jRyJGDc8T3voR7DF92KYNo3jU84vCqdS5KjnKvOQYVV7KiUNWrV4lhT1f93BV
65tBSrW1I6pTIrVEJ4rzAXmBRe3tHTGcuH+zEi2M0WQVZH92yWqVic5gxQKEzTAFmGbG2t+iPewS
NnPfgWwpsUQxt5tZ2LQWOKyp1ySVm0DDWExeREc+iPFq1O+lL3bA6Fs84WPUI26FV0j1PLQ+RFfY
FgVJHFjn+wTBcIrahThEVZVexP8SO3r2WvXzHRbUNaMK1Dq6K4oRAF/mcKgS1aG/JR1HIdXnG1G8
bwo8RhwRl8jmcpzROlccpuOsOwUAvhdBJ30LMmLRtWg9USaKO9XZ8qnOoYTxjBZ8KoWOr2hCaHn7
ptqrVgmuAX7APDhDcD5Qh906miNBNx3KKVk2Mru95FAA+/0UzKWlonCFRuusMgJ1aaBxSqLZfLUV
qkHGemCQekKqYNOqIyfhiH/xPrRTYLYSbcCGf4koqW2fetWX3jmCbAF/Edl6zRTz3Fc88yUR37Oo
jt0UsgBQ6Tl+0UVe09ApYrw0ZroSt62RzLUUbxuH6yPk2f5e6di9jzbZsvb33T/Le2PGmHJVi5rM
ayk0kDXvs/oDL/U2ffdNzS3GdBcoEv7NMlC+X3A6CqiE+agm/bKChWMnPXt0R/ko6otGbANjUArX
58mwEcvorX/tZW9i3nqSSg34csGnq3PnHFbmAUcne7QmyjA7W2sVNqOUkazUhPzufEKKyz9qpReZ
hilw/aSek7jwgEp1Q7Qhxj+NTTDtOKbHqjavSwspjHB5KnHyCV/kSTKoa8cUUL+sFM9esEhk7ilN
c8wWJRASXxmWshid9GNwLYfq0cYuuIkhqZIPWj6pYq4ZxvWFPuFltCknjPF9sKqH0uToYv1v5s5r
OW5kS9dPhB1AwiRwW77IorfSDYKSmvAu4fH082XNntgtskOMmYsT50bRFFskCkhkrvWv33j2tZmh
pndyPHtSfEzoycIQAhUaN29dfXMl74en0Q1RsPSHgfxfj8S2majjlDxwliwvYTqyJSURylYJxV+/
pEexeL/SVBjrPLL2odm3x1Laa+ABQpvj96hrX5UaOtSc7jVRs8DAlo2mVL8IZY6qqL3XbW05BL/Q
LFykBDwearDB0GFIFdGSEQDvo7tIntCzTmew5DxJe0lIywRFm2BwJeOLGKdyr6HLIAeecuKDQ+0q
PTfbRAXdancf1W8Vl70+T+D8ACGkn50qkT46wt2kU3Vld8llqCHwSI/HzltQTHKMLNmyB4WRKG+b
VS+Ppd2d+lt3yF+Efha9x7g4ya1HsyzbTdMPbGzGkeqGTCgOoUnGwU5SLCdGByNZ1+xDOYht7VlP
sTPjzJT/ZcXeKXBmf6PMEYUEJwIZhXiQJ/MlEck9NB82CPTFTGwjeOVBehn4fCdUx46oBXyC/a1K
qI2WEA15ivZgiamk5xS7P9M+QX8Sa9pwih4G7XQd8fuSZu9Uc4xDEAIxI7lbNKxUgYB5MdQ1QxqH
aXmNajyvatbDuThC1E87gvFCzFG7SjTU4KvhxXFgiHHsIs/+EYTTcWiRz/Bsoa7/aLRGWL/gTRKM
q9FWNxKds0f44qrMvXuMmPb4ltwBA14LkW4R0V/1GafvGSLDHsKZ3G96kjr0XB36/evQTa9EMu2m
0s420vCul8Rau1i5u3pSC/PpWl/zGSiThOut+koMoCx4J6VWduPtld3Uu3TCDrKCVES0MQ6iA0Be
6zsrI564p9wTiAHZFgzjoR9Rfem7JEcSuzMbr+IIG5/R8B810muk7JdnXpslbgBj9FtXNsyimbQR
TrV3e46qEO00aoSwGy/Op7Mp6GTanqfrFdamihz08PxNMHGaxJyDfx4U/dPk0TMlgjfEbhJW6O+j
qV70RF7SkuydkGvFyoY+EBjX6bhbKOnB6AUtoevoxIkveRfnn/5xMAYBQZiW4HebH1moeC/JIUrn
bK+3gQ5hFvZr2A3pBr/rXhehizXulZjk9fkxnIew2DweYK5QfVrIqxPcmkFzPIs3ibAPN8CW15y9
fZ4n7wWuLGzB686gYT6D1mVA7bEE9Y/EyNa6Ue2laWw1BMKhdNunqN6L6dlIy20adpiX1W/OAI7b
65JFA6/zxYQOfkzq46CXId4hw3qmUc+d5XlQ/d0ZIBBd9BTG3r6s4/czViwtnBL64UVGNqGYPa58
ZX8EQ2+o9nhJNOEF+sBr3Xbk0g17hekZwuzp4NvyF67xN4UzMagm7RJnUZxF4GbeZcQbrP3U3Amm
Xr5bXsYeJ0OfMeMz6rfQPWcroHXQrwXwNtpy61gHVGKtyQF0hralw5iADD3egGyd5VB5A/N77//y
9JYYDyY5Q8Zj2VIjOlAaUbgzZsANHVUeOs1RADX7hst8KvuZWRAt/rwuhZ79flwaAQN+ISEGQDf/
MBtOcYsqIq5kH7YszEYAJVe2+erhJhXBUQ00/ldubG/kMtmMU/PeE0gb3ZwCaaxOjO33um5NNJfD
CvN91oB+pGFvrULOGCBvDWP8+ZqJkfp0zX4ALcwjE4rF93GMb/v4fSQi6/dcnAPXmHwZNN9bUSsA
epI1YixTV5mRqjWwaLwL0/KdiI0vyOnWP7zSqNECVOHoowSz399fabwtCDzMgp4M92lgqt+wb8w9
zMLJu1jEtB3N2drYy/CQ+35wC90AtgpMinA7t8Pz1It3s/aq9VAVz9gqBTurYQjZeObDFzfrM8uJ
qDjhSgfSFaKzj5dpl50Jqk2b79uPI83mtvdyXPpm897hUoJk2Vp59Ti1RLoGelicLoJo0jC/LAnk
Xc+TICE3/0IG9w+DemhQXBbT3DO77/dbV1Dk2l1p4GRF4oP8YTeOvc4Y8q3HvnhsnPraKO7/fBv+
8TdSPyCRhH/wicXnd7UgYdPFCMPCptSpLbnCxQBfV/HeoMwFtOu36PeTr16v3/V+Z8YJqVmoOPxA
WFCBNHvgb+yAplSRTRBot8/uw6kw2eE4B83Of8wnSMcy+XEeNBPsRypkCEhI71gtAOmj/xhTOKJt
0DsifUxRQYSvynFTNShiJ8Z7Up1awnVxQ/MokvBiDos754sHZf0DdUQTM1Fns9Chb3w4t8aqMJrQ
rPt9ZEbfsbHP99Y0HmE1d/szwGDUbBq1361FIi8HnMQu/vzcxGfmCCpEKYlPFn6gqZ6/38BeUFyE
JHTs/URed7p7BOA6jdnGmu07Pc0xiXCtQof9FzRi5ZjMaBpM5hc2APe68N1r3c8FmvjYi+zXXIhD
6JRYxycnJxhf8S1qdWjpjz9ftvf5uaPcEq7L+8Y+gBDx98u2/akmcyxqsSwbhCa8sLEzSsMI6zUd
4hk1GkelvlgNYTmduBhTMAmCqXeh4VGPc7QtQm191Hu44HGNRlwAmhnVK8Du+wgdIbF37Th8Lwqa
wVzReCsHugf4c6YSnDNZOwkcgfMi0lg3OV9HPaYRQfpuo3Wu7IdiiX/iBLyrCaUKrXFgnszoKlQU
IBrIzTUDdHAYLhnENDU+JgF6vNak3n0SOw9epgs9GFujXxzEPL0UY/XaMpjHBO5KkyjLgf4xKjGm
Az9tyuIoZLD3jOXRyiiD/3y/zxTK348xzQ92HdjCyKC8jyzdwBqmDoCy3uMQAh2yT8xVSm+oR5L4
6KE6tJcf0ppwY0c4I6jkiZ5lQlcG15HkH+g7NAThFv/wANo59VAUgsyfOx+Lav+M/IRN/VoiwF/1
suAktNDXD7qRF6KIMC1LtqooTiKXl7OnpcSVIufIMI96jEZY8jOeqvd5zoP680e3Pr8hRDWamAnY
KIxM1/xwgvdDx/mkBhiGnp7lKuoT89lpcDNHpIhxmXcN7qvjadRWwx+xpgdkEfVQUHvHRBXvf76e
z+eNDodkyQv43Caxjb+v/NirKy/yEJMSmHASI7dSsOys7ssy4PyTPjxzCbM2kHB4SRH8uLdCuwob
kSOgWeo7nwlEU8GQqvSGqWX4q2nkFVPuFr/DYGeaYGep6783Q/cmsXsi8YX7gB0eRNeR+kFxnX0w
r8MEBVDP9GisgYrAmNOsu4yZDHIDaxRaBVxGozYf8AxbYU13KvC904hfpTEyPVCD1XE6z87MkrQO
g14solnnZL4LLfvdD9Pp/7AAoDJCMXWl6bqUx7/f8bIbfAF1vN7jTEgjWUU/YMczAIHTpzfIoqUJ
PANtDcOPqU0fdJs34+az6pv4fS78L+TXn89a5HqkgFKj2s7nszYXfStry6r3KmfYVs32qYqaR1dA
HijlFeaD3Nz5q1/qfD6ppLQhZMC1tRFm+h/KMbuyOt/0RL2fSUve5CGUqZpgrPMTjqblh2v117Zk
cGjOCl/oQMNHzlMZjNtcqoewlz9tXzBm78fHFhYJu90UoAzm5dW21mm9PDdFue/D6tApDEdJoD9j
nu6y/FyG0xkwqiNoUlQS3/3F/Sk0m0jUWCkMxUvQTt+A4pla4CHtxsMXd/wfWMZ8eFdzelFnavHD
70tAuRO06Ik9YHShFRDy05t/ddSuKxNYAmJ31508zA4QDXvUoMAnDLXNDY6LX/A8Pyjvdb3DFbAE
GX6bHH8f3/6cio80TUEqnR6HnntBp2IAYvpiMwRdeGD9885Eu7StrtKiGHZ14GzxS70vTI4btIc8
F7Ytf+qf+sBY+V3HdWpoG5Xl3XnCeebC2OV3y7oe+w6INmf0ybSkCbqJaMJmveilHfb08V0Gvjh+
dyOYzjlcNMQYPyZoXXH019BBdGkwIjvT4RMI4LFHhWW73ascvCN6qcczQl9qIpaRb0Te3nQk+6zP
B243gtwn3Z3vPuQ5AKRjxj/zYXgpIpQes4lrSUaKEnZ4YGzDUDLywNQpBYmS6XNmOowvW46XAj9P
miam885wrC1OFqRJ9mqxInxpHeR8hPYQIrsf4jjBuPxgkkNUOiNaS72zafoQ+VVP8YJNMtgMbt+w
sto7e3w0iB9cZwON2MR5Y48g36U+efj2bVxmtws2AF/sQs7niocnbzuoZWD6mogdfl+Ctb8ksaLV
3dv+sZ1s/M8AXG1JRpsLWKhsgBaCMl+F63TsRuvzSD5NHNLDZrRrC2IyzjhG2xQpjDF4EyN1Pwie
Xw8vbcud8CT6mZ6eOez7TT/kJ81fXVKVXWBbfTvZPuMIdyR5pSit7Wyqp9YEY2Ly+8MJ6KvTMWEi
3y8PWW+tz7zSMuAHL+kMNix2ivg6WqOCkVTFWC60+qc/n4v/cE77HIc0YUhATFwpPpzTKnLssWO6
tC8lsFdPnvDGbv1on9YhCosArJzI8UjhktWi+LubYCU6lrNz/FBuLF6NZggPf74krZ/60PwjpZWu
jS4FjYr1UZATMI4PQGurvYlp5Ib6/xhmGqww7Z0zQjBxI4NEu+7CiJsfWHLjGO/2iAmzlNG1A08g
qK0RxuSLtZxk07gki/CUORXIGDFIvdI0mMmAg9DDdDRj+7qNMuCkMoDfhfSkcEOMFKpgT/kCfxmU
2ExVB3sDe32pXlMC35LKXOvuJ4mG164CJYZU47VweTz/0I8xhLJ8ujrP5sZFiS1N1XHxBkat2oB8
zM372YW+CtcaNErhMYaJ48osmM2pCeLOjKRr7fUMfYn92BiWT9NADCqu0xSsjdqm+ANhXhZelFkU
MYeZWZRkvmtbYNuGKWgy2AoSdMTkESMBXTCgNBI9HvYm6sOAsM/SR4pS1M7JHJx9Oy5ftGf2Pz1A
Olo8/AOscVxP14Z/ay+HhjlCOhICWmcwMQaWueacgGP5G9sCT039CGfEXDYrM4yJNMVAqma4zia1
JFSuHtoXJSrUFxKGaH97ZjItjK7Xce5yt6aYNB1OkQWtbwYFBHcPDrWqKaDu5t1L/hTN1JGl52AA
6mdf1PSfywgcjShr2WZN4J6PwEXf0VsWZVTtDd/ZWyEVnd6cF+J39Ml6Ls1z6EV/fiU+9ZukEUta
NsASh4qa0+z3OxpbbTirDKDWDGtGj7i1eQFg7bg4vxKdGqs5QYXv/yjSBNySWhsAB2L2KDYN6mpe
azoOjeM2ofwuMoxmOLZ82b6evxHU0x3M2H09WXcM37/agz916+eLd9mG2V+0vkfv0X9bDt7sp6kB
d3CvgvFBRt5F1pzcsWVFUswWY3Rp94jAe4LImNX8+cZ93P751Xp7Q19kW/TqnyqQrHZbWG0ZFQiN
la79Z4Pa32FIsgbp+bLrOe9Nf6/+MWHEIYOMeS2rIyH+w9KP1VB5i0pijTiGW+ziaTwxo1/P1QBj
0lESQT/0hgKKQg00Z5qjeQJoR6GD5UBSRkxCMx/XYAWRuDom7hgSQEMMbjQLTdaluYsT2Gf4j1t7
e5bMFpFJY8qCqNlNf7ZZMGwar4MqIBhNCaslYSzeoCSEzONBRapkynA0zWECLcNjR6rU6Fnf2ywy
Lq1DaadM+LsK9X5f/EgWQiJyF1kkasVVMihPk3DuFBJnfYB/q+qR4N7gtV/G+FDYrzPzjt1gca2m
g3u1jJz6MOAZusqK7qUTGKxKCJ5rekIFOQKSUORC/oJGs23n4WkKx13tZuRzuJBHpvZnJH/MZvPN
BG7eDvZCrzzCtkWPPgeCe4dCzpf2XgqbkR8N12quMKX2oCoDjF54jZEys2uvRDq7DKTyO0JTs10Z
3xWemGG3hKe89H14Kf0PosdeyOZ5BXGHHMbWGZivJvMQACRyz5POPY1WyWgiuGqX+AUPsCMp6Sls
p6Fc147Kt2z43doRoGSuWPUxnj0ogEnisVNwNY/0v8E8JnXIVm6Ue2hMRES0weui58XYke2LvI03
ANczxlPbrolvu4E2CXcOcrAW60C4lNrjzJ9uGb9DRjJp4qkgSkjJuFQ5GIuMBg7raViLFVZHFfep
LS6D6cGowwjmyEPdkV8WJ2LjxZhRJ+GFD9oBd0dgQdd01sZozHmL4P4oCqfiPwgGhdOWbr54ET+e
CRKjFwuhF64vLupDX++rf9sESLGCQZ0H/s5augh3KYGjuQZFKE3vWFt0qS3Zk5yG2k0W4H+OCUXo
dp63tv3IIH47/4Uq585eZmfrMQvmUyQIXTLcVlXy1z3uBu2laPpkI9ObtCdzpMqz1WKgdEjy+Kcx
pvk6d8sfPjSeFeWFx5FD9YaF1VoUMdQZwn+hClnrubM3TqnK3ZIRmz6ZxmVAoNfW5KJ9i3jkgRu0
cgLVbJuQHxXUI9npVUeCnnhMO+/JSobX0un4Nt3gxtyPCcn0ORV64I73IV3x1qw4h72ouPrzHf4I
uCCeZINjd0VIyCFhfth5wq5GJtZk/i5Wy14B5tHcf1FNfxpxnH+HlD5YiglT7aMJCxGrkHy9yN+N
7Xgq+KiramDCOkMXWeWuvLd97y9XqE0dGN/teYZPbkDu+/Pn/NRVchEchA4VPcAC+/qH4yQyfC/F
gk7uggiHsHiuIPIRz4KmGBeqefIOBUxj12jefJs8PIF8bI8aBN9Rk4q2y77Sa4uPLT5Mdd3cCvp4
BlVA0r+v7Lkp8iEtKrnrvdogM+2JXxuuVGdg/wH5iIaOJGGIj66f0xl5gMDzALu1ww7Uv2+tirqx
LEA4CUFaC7lsi4xgc6/1twwip92fb573jxfLsFUAgaAtP9fef3sNM2NRUijyIjx0pqvaKF6GuWkP
o2FsBA3JSoZZCpvQpMxCbX1pVZa56suSNE0zILVoTm+QY/Dq3k2Jcq/nEIfLOo+NvT168B378KGZ
iaUfwtQhy2h+sKW3JY1n2aQ51GBlwbXDq6Dp1NEaGriRWuw77lICj9ajXA7InGwSeqJvvcVODqsG
v/Om2vZTvwdtbu5663ZkWREoyDkZx/kBFXZEeqfpryGMrSztCs0SvagIN7oVC7aoNcBWz8D/osg9
ZzOVVrI304F+uSLGKiktKAB0sX++yf6nV5F+0/E8z7bxMcIv7UNPNSed5xA+TmhSLNJD2Rk382hg
ZOqiVzLrCI266AET6rc8RP59vj+ywgOYWuUqLi0fFhk23zJQ7y0B1egxlnBN2M9zGDPyzvXNWhJn
oVKYnuJsuM/yoNtjeBNEsb+RVUrOyNSy/xfvTk1jNC3ivVjsNzUF5cbAE4VTtz4IPMHXAjGA3V1m
orC38EvMtZqpYSWsjGXR6rx8OLlm9dMvWne/EACEDYPqkq2foYgxXA1g19E31F3DKve6hWC7So8t
uvu+OjadWPCiEQtuUN4dNCj0er65dSr1OPd5e7C1qU8L+XltDj87iDcbXy+9yQ0em5HSSS7ht3mp
n90E6X6iFEyTtN4suJCv2iFeSYrwk3KMGTVHhb8PrreJg/DfT4wvTi730yvD02SqK8ByGVTaH8Ej
khDDZEm6YNeX+TUoykXaGwrIZMCIcXwoCgfWbolzb0iPlTWs/gQbg7XouD1dFpnrgrW/yvwcZ00d
qT1xrJSFZgEFIC+wu6GKu+2vYXZ5ttVVZmEJXEnC6qzlKOn7lmF6NZdgucwi3zpMor5hByaW3mYF
kCvhXtv55TBF444l+T4THwjGZTLMQ1VYGoOz6r2bEGX/rhNcmpc8QUombz4MkbrnxDkkNozgmc/w
53fgc9GvMRdLm7Pp7fFT0T9PSQx/h7s25KhaocrmpmTyPU/dNkGNBoBurSzz1YIxt5mN8CsGgfUJ
h5eOSbHiu3rchR3tR3E3FJFCmH3Hthz190GQHe0kvrHTZDxkXWFuM1VgNBxGpM8tpbWuJT5ugxH+
jDOyinvZ6aB3ArSiiVbf14tOIj80ikMzldirKMx/Jc38NDQ0gP4YIvYbXpjVnMbIuwoXt91ZSQ8J
4AIz6ZuhzqBHnzfGtHvN0vh2mos3JhLE8sEsg6TWnFTKYRWpJFvrWRgd4Pvkje6uQy++FsObS/iL
L2S9hXTNGhLQSNLJe55qi6oYv3XASsra7tjbnMfUVQjnIawL7NGgV5LzlUU2+WA1Z2U62+pUT7cZ
oW23vubNdEa4wdgDii7aGWZByJjz8ZVUe4wGPPc6cyzcBgaMFvICS2yy6RSRc/iN5zdWCp1LCu+u
88v24AfBsZ7JsfIUmgbHQ8KQJcNb3sXWwVLmTTxm4lJjmhgppDub1CI4peKy1Z8cnhAfACE7UHc2
bNlwVjIJfwp2O953fXILF7GVkBYcFvuCaM9gpwqZgggRkTDasAcpd4maiI8EKuG/QdyhSwQc3muE
fqb4o+2pCuU2iqdd4PjzTpXm98ZJmP31piLcwcXJSTkU8kZZw7Hk74Y+XrZTSOWWh/soCP9qBwrR
xmOPQ+1yNQUSch8CkZOnwMoaPIBxIGsRLhOlsBcTNO9uzDg5ffHVXPEjBsHS5pUCWtbeBbrs+L3i
aD0vz0gSwZGPqeia4I9oF92xkoHxckprp9pIl3boz2+0/6mXdiwmFRQ4tutT75zrsr+VDimWTx6T
LRfX5bg4zGP3nAV8bhHEBO9NG7OWPdYwUDqKJFNkzLZ44TmcNsiB83Kut6nWnhj+dFVMC/w/Bfut
alEQGIFxNy9NfBlh37GqVIVpnmtpe4C9qgDT0jhkMFqPFep9DABGHyuihOexWfpqV1m52kVE6HIU
IY2OYecgKSx/WocGB73J36UmLbFHXCMuR2ybdjXdwrEjNXly49WoPUTiVJJmg/L0vGPvfTMF9ivU
2zTH1hrDr4dxsF9rW7yr4jgHEt5t8gvIlDQiDDTcqff3IRIgYEpcxOPc3o5RIimVHHdbNv4tck8W
NuDONsT6WRGyMAa5gwIgRzxe41i2GOWtGSgL7VxPLwvwvx+t6kAkTEEgHHummRByjHbptnGBzRKD
ALc/P9lPTkwU0xYDKuw7LTBX9yPgysy8UMaCV6WTOetgVpQqTDB35UDxJNLosY2Wv5bGOy7zUhDh
1EEcbq0LB8/DP1+IONtS/AafAG65rGkL4BBGYvChtvfRmDUiwmK9hx2+TeYAcl1Q1tsxy/xVuBBu
nIFerA3NM019nNN6nxfRSbY91JlBWZdpULU71bI69AG0sag4q4LnKMcyXV+17oSFMeAkYDJPPu3C
F3Ng9zErR+EIXT/4rso3dVPw4Gvnqi163DejdAdmwZak2lXqkwqB4cBxIVwGqyH+mRp3XsR9wQz0
bdZLBi//CnIM2Q2CjVX58a4PCPTRu2jqdQy5BLLRsLgPOtKtZNrsYg43XgwItr7ZghT7V35f29tJ
HQl2yP34pwCZofAqHpy5eu5LCmeBWmtroK5fj3b/2kO0vczuGNXg1tVPxNdTZbWa+1oZjCcC41Eq
MrvCoV7jGczu2MfYfeKrQxnFRLIYPYYwdvVgFDn2YaTXFnK4nCaGiVIZD+4IsJoVHroOx2JkhmFD
jU/QgkZyKJkyD7+KoKvx9MjNy5I4gXUQYh8BQxn5HAmo+sUEwUbEsW59FJ7JSmyDSRxzK/JXKkFW
DAa+lpgf7hKt6y4EzVDrowpecMXMBs6FRnjhBryMCslQqUUVEym4UY7AXiSpN3KOI5IRb4lnmneR
0dwlZKnuTFsdsGSR0FCouvrCMFbSjHYWWoZNrXxomEyjJH5e6A1s1KkppPO8MnYyuyzmYtzFhYcD
hrJfh+JBZtROrZVCr+cVp66yOWXa9jAr/tUQ2r8Wxr9I2pgjJFh3rfwfwzavQcEaz2XY0E0EdHhe
sAu1Z09UDxde0h07Fd3Rv9ywnePs7MUHF+lW4IVqY8XtnWpkt7GiwluHsD1RkvzoOhiiPUL31iNs
GKtrc02jdxIasYjkchkXFtElcLvWGPzDc7AueNhQ8/WdP283TeVSv6uuWQ/GAnW76tt1M7TvThDx
qHQWUodfOHhIwqs3kmvolGKLmIFAk5yQjmnOb6MIT1iRBO94BD2bXn3VRZw20ZAvGyExgB1ZTmYj
5l06o19scmNDQc4Wjkyn94Z8E5D9tgozqe3EzJszGFYTLU6+pq6b6YHmaPQIGOWCzlvL/zM76P8P
rQ8tE2NxwIe/7bHaX/HfvonXbwW+iVd/RfEbRvBvf3c6/M8//LfVocCb0GT+5WJVbtOX8iP/2+rQ
D/6F4y6dLO5F8t/f+R9zZ+9fGPBQ20N08WjjAyar/+Pu7P5LTxJBvyE2YlBH6f2/sDrEVpFy5u+H
ApZJ2qkYL0afqkc6H6DDPow73yVnj+YneFR5Qva2M1g73DO6x6kx8KjDXmbddM17PfTZJTqd6Hau
rYPySAHGfeZGDGZxpPNccKGoeL16w91FkLOo7Lt4Z+totD7DIWYZ7O+KKcb+zNBwzFPCCXQq2vmx
X3KSI4EE2USz9DpBprHjVk7rKRm/GQqlC+IWeWGkrocRC6ltmc5va3SSmyTSrSDajVowunfOaW86
983jANM5cKVOhKt0NlyvU+JQRaGcIjhO6QQ5imJSlEH7LmlSvBd0D0DzJM7FOnuuIoQu0Gl0sm1n
nJtJkcW281ADAhsrw3/rLXu6oUtzby0/8m5hgegc2Pg5L1R7mdCG7jv0BVfmcrN4F7bOx6ugBmAC
QmYeuxAjZx2rB1qi9nDlgYb0l43O24t18p6hM/g6wvhIoY5uLaqX+7Q6ZDqvz+8n54geLbh1Yvtn
gvpEZ/tVqE3Xs0veHz49e2x+0o2pswB96BWrYvRxGiIn0NGBgT0iZt+E0A28Xhj+dUoOMvFgTO0X
2/kBQ/mHGy6/ZnW1OBmAUVuvyiB7MeLAWjv+9JqWiKl0gqEkyjCZmRlIW+1m0Vw3tYqObRrQkE/i
YOkkxKb078eFEc2SvQTdfUhgYkpwohyYJM9EKeYQ2dDQJt0qn2JnBzCCJV7bPsc5GYwE08c6k9HV
6YyLzmnkf3pKdHJjpTMc3a7Hp6qlQ3e8NVaD6RbuAEpND6OeMKWmsSMXl8I6dmHu5fOGwh+IiKW0
C9v7V5VO8jmLlxcYhkipCJnsJZWAG/fd1iCAUhJEORJI2ehkylmNL0Y5gYN65hF8/QlmXUOU5WyT
zjDrdEs5k3PZBtZTWhvlMbQzj+mgidVv3Z26VPuvOiXYGrZHkcdI2cBExeJAHnFIu6hKHNISsExi
NpYjJtsZ3VqPT+2YbgZSOU1kzWpwr1vFctOxnWmGhGJ8EwKTlIBcT0M2LZBHYmMkhfRa6gxQIh/5
A7rBVZZWu04nz06omorinjEaSrHOOggGWRdoxf/9x3++bC2c7RKqGupuLDDO6aRRw7ilbogsFTq8
VIzWcxcTZ8rwlNPofYkN5xtBH+bBQbWzNZs7gc75jkTLFJWNb9+MU2rsktYUkDhyshD78GRzoN5F
vv1m6YRVXupdnpC5Guj0Vacmh3XRiayxzmZdKg9fLrgIG5V75lOmmEolsvuOyZx9jTQg3da9MWm2
O0Hzi2zfJrM4TUV3G1dh8dDaHkVgzTgwruP82nLwB0J1nWZ99yK1p9lkB5yaOm3W0bmzKlff88qS
343G+RmEQt307bxG0NbepzljQgzvrAt4/gJIjVTbRvnoPIPmAY/0n6lOvnWJwIW3Cl12scnGDXVK
bqvzclGu7wT1dd2TpIsMb7iI+rm5KF4Zf8AwJcDWvRgxU91OdfpXY43uZUX826yQMJ2/ckMd2lvh
GuAUobelT25OvQ73TYu915D4W+vs31ynAGMp/a0nFjii3sUMizmWpzODO50ePJnurwqJdkGRTx8e
N2QMh4lzMUEPLHEDVM7F+ev//HH+uzGFTDFXMjrMQSdvW1L6VjR8WG5GOkW5lRF+qs7CRmTKTeIP
myTom+tFhyMvbYHzaBqBoqBFvGr6ilUs2q2dBz9FA5zbl8FTn0xsWZIRS2SJx9Aj2LuSCEzKqd2a
M40x8D6a7HLuL1EqpGsrsbYd9eQaY4OeEGZIDgEo974ZWYJBTKdskUq1qGb4ZsFKtueifmvsatxO
Mo0vYhFOj33g3YazYx6dAVf1UFUnLE2bJ96P4lhMxa+hU3t78fNL4l7G4wTcUJbzdFKRMZ7kc1Gp
uzYe0FAF/V/GXEiISahtQ18aGxW40yED730ZhuxNGaj9rH5m6lZfWQbqfydHMUPobLUtvgmZiKew
S+yLuANvyOXD3I0FYZn2U8twDOtvduIMJwbbKxJQ4MnbTTk9UqW9OmWxN5S5EVVhHRsBadsPWqyQ
Som+2LfyrWWajDBLLN0cZzc7PVIQjMlnuKKi4dAt674iu6yC8xJWPjya0zxY8y5LJ4PdP2Ss3Zu0
NhPz1wXvymxptmUkwdk9H7WqZwwHAiriTWwgtWs54fc2G2Zmpu2Gspe2NyixZ8Ep64ql9mpI2dzI
ZbTuE8rapoO717Krb43dxHlxY3pe+d9/zCPG9ksrH4rSfUhrb7pqq3G6mmFjb2clO/BenmiMZHIH
/8pYw3mwdgOWD9KecCfrmu427GOk6RhalOF8wuKdyWg8DqfQrwi5TRi5DIYMr3loV6QZzNiLk0PN
eAvePdv1PDfvQ9dsctrajWkHRItXJP+Nnkl4U5u+GkilcN7j9CPqc0jiZBd0DZJQbJYG5d+MFYb0
NoFyU37poxvCasTVpVX9lvbuY9Y2qM+XyiJjoP3eldGmmya17cK63w1ueQtps942BKOunBFB1oRo
rpxnqI43sjWf4wqOmEp7crrsgEwaoc0HSZfu6gBVfOm1W9LFPRzcDfIHsDxeT56q9oRT3aZZ1u3j
lM0kDUPArQzTKJuEs4sgZkDfNDtvak6Qp+8CPB3nhLupYNWTC2qRIjhHWzxFV+WEmSx2ximUlp1N
wtLKMkgnD0JnTVBoexUqo72ayXsak8TaR3rQmxBWjtoxJTxVztbVPORvRhC02Iowa7DCAZ/EOryq
23y7qMU75pBadlZe/OWYy1vRWx5Ytt2uYTjhZdLIdreERszFd9Zxhht56aRMdTgr1265mLeGj8za
rScyBoboojN9Fr6KOKCxeikyRiKpRasOBFoUWIoYpltcDm310g7kLpFhXayq2FAX5aBHc/717MbL
runqTR4vcAvkSBmIvqy0nSt4Xtj5CwuTluU7/kQjUSUZ+QVqwhW54rHXw7werfHUL7qZtuK7jmHd
2srQAksCqKAHkTZbbzGntbaiiY+Tj5UVoYWbNOan5uNMToSOEaib5Agdtt5MBZM/P42ebbtZi6mk
ZOmamypGIx5X8kW5SX839VsjUM9ibK896B44bIywLYw8Ia442Nmtl1zy+n2rsVvbjk1EaGBsXBi5
SxdcN//F3pnsSK5dWfaL+IqXPSc1sI40Wuu9R0wId48I9uRl33x9LYYiMyUlkIAmiUogB3LoPclb
o5H37LP32kz/CycVWH1Hgr1YnxTE4QWe2oUokg/2pvOdiFK8qoLDA1vlRWmpXZGYa30ltre1bvmU
D0kvS5N2C6/Q5a69XwZ13K7tAzVIqMCscechZNO6lBs/YyXrj2q/pPd6mUkHF2jX7jcrH25jPlB2
pk1wQ04kdu6zOvtptsi9cIZX2Zc9UtPwxBF33AutVTH8Qc4paaRoRRzvjVZ8h3C25lX1fCuqnEYz
h8O/rmCVWwaW2uUgNrbiuaoani2UiW6yA+wG9q2NgZ5atFzIpcj9vlygJCTWnk3MxmryTT8yDsjq
fcAdEVDBBcOr+VbHbJsAN+1xYRhncA+vjanunYYXhiPOa2ykTSDSfV6l81OiWe9gmbpd3fJS//cO
4n9fQfB/vZ/VOue2v5sIvqo/zQR/6yL493/8/6Oo4G9D93/dVLCNKSVIaGSK//O4vn7mny4m6y90
K23dABCvMKzVSvOni8n6y6ZwUSVKvab7bEbyP9O6rv5FUwIeX5NJek2HsrJuq35taeJ/shybAd9i
Uy0sdp3/yrSu/9OWwMDVgkNqNYisYzsJ1H/cTfSxZRdqkTLgWTiSBqKDgISgC7DAts2NiHH+o4T5
o5qJwOEueVFVBzBZbo/3TlE/m0LrDsOkpaeYe3ws5BUwWI+lnsOtBkeDNWaOja3NMF+LJH4gfKIz
jsEhwYBv7iR8NDnTWD1N9QFmHPBRczgMhYx2YT1VN53BjbX9C9Nv75WZ+NPI/N8mM/2PvbotYWDa
Xr0v/+fftJ7/JEYF8UeTrZf4P1zd//GZf7u8HZviDQf7JHYxsi3Ouq34o0bp9IlxTa3R5n+4ujXz
L82xCbNi9uTCc/iMPxe3Jv5aIdhc92saDSXL+Fcubs3QeQv9vRaFNqbjjV114/VnZD76x8tbLSCu
MCotHgLMUNHo7RBqeNPd5eakSQ8sCMzR2r3aVIb5C5eyH7WK/Jky4q5lYdLh6cwZKPSsWYwvFWvm
hXqpQJBx3OEno52nM2bCjLg0ZWmWVyeOvne4QgSBgJOdfswlkLiiL2DvGfryYBIRGCaE106W9fey
fsaXon9AiMn3zlKYXmLkj9izf7ElZuuacVpuSvOouu2W2XOA9mljEs1cuR2N8Zwo/QfoW/SHnmSJ
FK7Nl237rYGLY6e8s2t8Hxo6r0Ol4pjHiZ4705a8Cnghqr67XCkuIPBgh0WMd4Ud/wDnfKgjpihq
SUCH6fuwLI29BgV1K+NviqLRFwH2/8K2mGVa5P6I6bF1p4SdefLu1GoFQKQIeOoRMSZ5ajjvugZu
IAS3i6i8teVIujhbaB6WMK6qgWfqNCTXgvDcCNJ2v+Cafs/71mP1gnLficZngvpOLs38NFPtMslz
hGn1iZF9uSysTVqHJ7FVqc2JpGig6Xl6i/N8uMYDnds6y8W8ujnhaDxo6qRdcks5TpNjUArBv6rq
OJjshQmkMayb3rNirph2DrpZU1JvGcUhVvTwIceJs02mfHzLcxaQMovi41DP0aGpBsR59LKXLBqj
/Wy7y0Ft+peZ++B5Xgy8qkoS4I1SAzojborRmy/VsELHrWf2XWcjVadzlQL3cer0iUWdEjC1kyGN
OQobTf1hu5zJxoj1U+r+0ICL1GZYMO7F0anu3O6pzUAYYsqYC6CyRhJygmwSGBW9YuEfDX1luraM
f1dzcl8XYSaX2CoMPK0DGMemRptVnSdSZl4jip3Rj+kJo4G1Ms2HXatVxv33B2MmoEg4kurIzsmu
ZbwUe0XLvs0To1HV2CyHZ+s1EyN6lq52p4l4XAfeLchGe1XMhg+Z25Xf2CiotZ0+hKU9vbKYeMkb
+wLjYD4nWbncs2IO0BaPcyTV710PyFidzJvaSRgC+rB4HYIip9M09itwEZ6ClUbvtHrfm7q1S0OO
aBNQu7TflrbSHxVFx59t7oXlegg35xbtCXxd3uysQT2MKejCpPNGPSrg34h73hslxRQKRX5Zze53
DuuNPVFYityFVNQZKBqCkbTIlnej10/2IEquM0wlloU9nbedwU/rqS0O3bLTfC4RcU5H0QVxlp0b
tcqOTGpxoBazcaKT64BIwmik4d7N+7747oJQzQSNYgVnvMw0/LqkqStt5/mhA/aAT0K+qMPgwWCg
hcCJuxdCxZ6rR9PB1ErURHWRZxVJa0sQuSdZxiG+00ACT116c4zijCogn3VhPCKuFUeBNLEp8JHk
Wdc+qXFYMnG4cA0L4Bw61vsksTnZWuEJKmlDQ6LCOmpm5G/aM0Ky67kGvBJmoKdFF69AkrZmFioH
el474tAzHnFMggHO7uGUUHhEqEFUHoD/Vzml46UEjthSw0UkDbpb5CHUqnTBqOqxI077hKa6Xmnq
KR7XPjAj+TGvowIUM1wdRXJU6rYJrEo7q+ztfCM13UAn9xUOgxJQkBPzOs4j+8aYlhxr2A8O1+Ng
LfRhqBi6nVoaV3aNxg4+Nv7hEO90gYvAi0SVvLjjfBRQ+/QJJGWecCe1w7alpte2+FuVe7PLwstS
a/pBr+Zyq4GvpDK3F8Ldd5zTtiyBtyAjlSuxhauLe8JXwvCqKL1xHUJ3bxoqHmc8KGF1bofB8oQs
rktY/BJ186U0Cv2I2ldSU5OWt/cmzvdaWZ34K3zImueAoyq/lm7JN9YIbw4W65yr5KOk9aMpxo+l
QbFNOuU5zmgb6ZTGG9uUQJopnybYeWZX5htJfU2os4wnuvdlQCjdcbt5Vnv5xPcks/pdjo0O4Jo2
Ys1PghRHJj24G8Rv0QCsRSmL3MSDRfkIqWHazQxO27mJnvV0MW9dDaVrGXV+OKbEKjMDqWRwuyzl
pegTIgaUZ0SNcRcTGSoxwSoM1fgOyA1S6JoBCJNjn99npPXMveCVcS76Ae9rup0tXLjlrMO5w8fD
va0OYvJdgZ1WPMuNSmz02taKjQUJOzDLZ2SwInD15r4GKnzSSl4FjnlMw/G7bTT7qavn97QQxYa1
FbOrkam+CpA9o+IgbZ/SLBJn3UX8SJVWnpcW/QnXsrozTeIvGGQHP0QPhsN2yJIaMiomoodlVl9r
UjGTdLtnUTNn9xpBbxqWbn2i2KfKRGsvldm3GdcGNi21w49NQtzexjqK9Jwnz1kf+uAG1uyD87OS
9PaQxC5Wsqi1L+Ke1slGcSnVMd5MsYhLzzgPXSV2L256bvWmvhdL9WIYirmdIMKyDiK6xeadDpMC
/mzpxA9hx/aigBK7VyPaZVzhnOvXwbKCpqijlW6A+8d0C1C4jtw4ocYvGVZEkBf+wBXNUgY3xSG9
93nuV/WyxRPINj5Kn1VyHjuCDhVgmn0fE2XCsFJwI3F5H8SXOe98SHrKpjXt5y4jdlGbvxNRAlz6
xm0Kv9PYM4eueRAAdzcsKXWG6JSqP9ekUEF9YS6vwP2tbuHM3drxyop3xq1uZyp2EVb+YTJsuw42
QZNLZV8JKIzLLR+B6Y5Wfh54qGX9Z7p2T/ymDbMemnbKzU07uis0K9sbej17HGO6jbTU58gc3t2w
fee0AAI1EyDNE7qgBf/v3zjJtczABFlUZmQMS5McdjaweKJaKwutZ7NS/cnmJKXtmyF7XCNcLf8Z
4d7vSpDG3Zx/Ss5CU4PpucIV3cXpO445f6DBjR6J7ElIy7fYl27TjlIJiAK0VCKdug6pkyltvUbF
Ujdk5CwUuucVMWA8UfMvkFxPnIE/55Ab+0TPpY3WMmfFfh4WIsSujhNHw4kIvY2WtoiGAxo96ebg
3FiTmZ26s1tgVi7sMmMHy38R1Q/FIvvriPKHqa5ulD6KAyEsjogtGUt30+NZ9dfsM4XX76YE/t7Y
+iUL54DN30ntcE3kVzvEMJjJoFxRERPkfW3VPjE4jiru3xJA8e9aBstN900/QfbMcqpQCHp1cbTX
k5RnL7ywlTDaNVDgrfnNIc8UT4s3LGfWhFtbe51wY+w6mHRIMA139fizoleJVTDHXlD3k9biNgPB
zTnTtgmmVlOzsbErrRT+ZQr3a72DXAujFhjTDPD7qFKOZDYAO6wUEzPkc4AirT5nGGLTvukAly9+
04HCiJNvMczJ3y0IBmlOLbSOmKcRSKHK2Rhnf/96OvYLdkEkAPUIHJqa/kR+hshj97j44dqtjRfh
1Gn7stCO4xIF9lT+qhz9xRpjzhSwSos63mbXFZE3vdbx8j3TXGpCFqp9zOvKioibAll7s9JqklR7
sAeFL7hG3Ylm9g56WP2OJQimhYL4ZM1YR/nNjN6+2itMXlCuAkVm7WRTFZ6i7YjfW38ogeGuaMFm
mD8q5wDEtnQ/bQqFzN70pAVDk16QNaQX5ekn3bgYkTTzij58LdLweeWYrNBTiYtdKW6uVJ4TqP6E
MQ8rILKnyKY37MeE1xGqDO+pe+YELZ+Et/th/U3XBpk1rx9CGMktdsm989NWW8SCjog7qHJr5jG5
fn/XKsGbgaBtK+coORZzjiVZNQyw/igKNKQNWQPCjQCvv9I1YgKZefKuVcS/6XlZg5SlUPa4/h4q
2n7VvLuvv97K1uty5/gbjLNCOErXfYao+9nH8UOcjY+qUV017xpBRdkxTwVTRnohPZZSJDt+QHLj
0QgfozLl91ZzCL6xaZtmCpFKIn9h+6aBPN80I7cS2go3VLzwpCyWaGtN8rFlLKgHFXXXaD6n2o3X
xoLoSO/MoAmWuBO0pyGKyew0n3B6IIaRcqbruqGv175nktSdDZ5m11QArBP1+zAl5ynLMBNpEMVK
UAOj7d6XSfWtiS2IW7b7dFpqz82SL2yxRuBoY2CqqY9/kGkjf2Nx3u9KOim8sLB5JDSTuOQu+jnp
SRLE4oIZ+qr3er+NwXAygVHf44zsO8h9w5YsZIwFsaFvVpb9qYJj4AEPBVO7AOge+jlo9JiKGJCX
hyHtyp0xpDQjFQrFxll/wGfYnWWy3EU3hVCcspp0ZjTdU3I88zwTmR6G+qQgX226pci+MSiPVvuF
OGvdMO5lGzFDpLWmJsbgrizbqM/qAAgL0KT6idvtOy5A+ZDIIOVPzjvUhRRYzfYpZjrq1FINHMYH
pSfviT+UX54kJR7PmGajTLpH7ATf9FQZzlLDwNYR8d4JKPpl5tT3sa18Umf5NzIkQW4L5W7KxMNb
Ee+s2X6dZSKOFsFPJ6rGc8VBVx2bZOPyIp2meBjOoxyOFJSGR2eusktcHOxiNK9OxwPZGoTwFEmO
cxLUZlEqF+8xxlChxI5oAz5mPPJwupaJyAIAtzCJiHjPVc6CM8VkUXnOWHgduQa6w+rhglhCm21B
qijBr340tDWXSlYbX8yRkhUuaQ0P2zS9mmZjAy9B6uYtuZ8Sq/JHVgu3PnJeo1Q0+xkmeSD75M11
1u8fmvOL24+ffdc8ZaLuH5GGvgq4O2elbardTMoRHEAUBjYo6l22GJDPHVl7Tk9deTU2xkV362Ma
j3T75plg4TjSQtRiWCbyph8Tq0t8cEGKL0U1b4XVHp2kSp7KhJ4AOx3TazucLaCsj6HKZZ1IslNK
xlK4cHeKGVNUgkPZFa65h9rYB5wcMo+azWLx6xTfR9sq/UMlm52x4NnG3Ddf9aaHH5qpp2T9oBTl
T5ZXjBxtWnlNK4Gvd2Le9ZXC9THZyTMSVLpPRX1oKHQbXVbmJDpyv83KSzPDiG3wDOLVozxZ1ZZz
yF5gqVVxUHpHvORDgkdEt/A3U3dYS6imxGqZYCXLXEvpHtQizn+nbSinNraVMdvY6TmGyM7dafiX
KyJ5LI1I1mOI52lIQXkea4ci7150ESlbvu9FmGtT+zyQAmtm5+x2GS+BULMj/oiflT4739f/0hbg
xY0cGYbj1FPa4K4Ia/UjyZWXXB2NnYdda7lxQLkoU4mbhB4ur3Rj9TqqiENTbL9zA6R5SzhUKU3K
qRgWiwV+kx9qfXjo5xD5zYyflNK1aTrMflCNcxNyRyoHEyPK094J650agdgAXWztWKG7myqNIS/o
B404EvMBNceKWHgOqNU+qwWG3Zk7pwH25qQCIo4s4ji1UoBKJ109k4qoyuS5chQEbnrga1REnA6K
OEVk/qZmBl2uG9W2xqbs03F3x9JTO6wFqwEwC6IRPfHp9ErCezmQmEA5yeSy79IOIERdf6OohaJL
kgoh+vchQryiAUPO2xZY8Ham+woUG1T2shmDnNHmEr/RPKd7kVbi5VSLzTjiHrVVLwyzcN9TbcFQ
urpdrTd3MBbmsWwDEKWhJnyYd/E0kBTTFgJq6dx4QzeiPOFDKYsi8fHocrQPZwrJ+phbyajezNW7
TeUrGYpuAifoRHWOoJA7/iIpc+31PPEqY3Cvvz9Yo6AKJWycPacbNoXt2BIE02lCUFcTV+yOAFpb
2lLrnPEDw3Y2nywWnb5k6N62AP1dtc18q68vZL0raOgxilCKO7uLMV9Z0RWSlnW24GaloTOwLmu+
T6PhF6LFK1E7G2UOOfdGLMfTZ7J1X2JJot2Sgz3nVrqnotz0nFbQW8hW28f7/WIMY7STOKAKRa3u
rW1/QK9asNeiqNqDuospmDglPJX8JV++FKVxeSgNvKd4Q57ApbCk7ubXprPkdzGTqORi6E8Oafvn
hpnOFTzwR6qScEMsO+HyvrY6gplStFiS4FLuLXTP3YjbiUNd/klKh2NP5r4beZgdEmdugtSWvGr1
j9Zps+dczV41YXtDO1UPb0kmB2Z/6u4L9oyIz+Z8DClQ0MeMy27tgUlMqiZGCDybQWDYm4TxTGkW
PnUaVo/QmwJ7pksk7p+pLPhwOtfwO3OxtuSMb/R4DSf26iKws/xC4irFlYL7hxyxe7eN6kEMDWbi
tnqucwS65m0ZxsYf0yXxukVyz52X8MmqO6oG26QM6rZgDplRn5yB7lu4XRuzxmuwbgB8a1F2Jbnx
fasRnnJJZT/ayhNLzB4NvcRXZTeXJGTlU07YRrDCk+zqYnkwk6CeYz8z+ROMZXsWSrpwwqvHfdsM
HuJh4Znz6sqXgz+javLHvs9oT26UPNRNYuNLNjVklvYM7x0Je27Pc2PYIA0CzDqPsF5MKOMd/m09
uQyIn7LDNB/jhru6WfFB6zxHfiwchxF5s5gljVUMB4AKoc50Cwwy5C2TNx9quKNY7iVNRwz/n6Lt
30RRFo9VOoHkmawfDq29V1ly6aySy4ZhrP0AFer3Uzz/gniwWSncWmk1P7qOs8uApXoqVeWch+Hk
d0tE4XFMBkHLT7WVFpcxtnG60zZ7AOlJK0FlnLn+2RLoVpCUzq0q8uVcjSnzeETuPSeJdSFDxpem
RrBIHb/MS8oDHOWcyVYcmzSJEIba/qBSLLRTFZJ1MbnKbTniAg8HQiW6HRGMWHfu4JA5o7lUHbij
se8mkPxUhtanzKmiYP2nvFroBXJMDp5NYfIhvA3sHAin6MUuxj/CacIUxwTBaCeMZdm6i2QYZHY/
jMzw41KNJ42g0AZrMA/5UvvErQuOqXCiIzYIOHQxd8uEWyRXUo7Fvi9829EOWUFNYKxqsxfRM+MP
bAZ6uxrOwDBIb6Cln/vikITM8xZjxDmP6l8MAnOgkY8Oljn5gQ6dXZ2FjO9cEpYmU0pFA2nPQ0il
BeJvFO7gc0kv7dynbLDxFOrFO4TvmZhdnWwltg8y2IV16YoUMSsZal4MVAFWIjTXaIC1JuhaVuGG
fh0zM4emvbcM7cucVXGXBdeuReskuTv9XFil10pyzl0uMX4k8b0vsWmQvzG8xsSR04xgNKDdcMgq
kcZgaFG0NfcEsepFekU9/ZRmHp3cEWeR6Kkbln0fn1ki0MKAcraTuUoFAd6LTSLbyNd0pJYuB+RB
1BodhYvEC03u5rM2srKVbXJ0Z06UBdNDaCOntGMNjyvBRqfPYj9QQCkic+eMieabgFQ824kvca87
1Jf1QIOEMR/6Jcq3xsKJ08KWQhilOpjIvvdUXknh3bUuL9+AUp81zHS48zLpu+FJrODSpYxmbxJe
ZbfTfhiTQ02NTaj15sUM6zcjQqdjbXYfWDRv7C5TrzYpoTCUPqiX7CanicIDTUU8RXBs6A1RK5MV
wjR/VsC1/aJ3/VJNpmMtqWYoFOsk59Y6Zcn0c8rG5bFgQZAPyw9sTsaLkcQ/61j1ifsuV7Pk0FYt
483miXzMcoPqDd6iNAmsyqHiiYS3iW3mtm8dipeEHoWLXgzkyzi9ZRzOTw2SoGys5hh1+hyQ7CGG
JBue3wQzr21r1hvdblpyH1PJfoPjRNaZDIxThshq3kdKyDjYciYYSDXFqaFspekehRF25xWXmkQs
SFqVHnSWmeMhjx9Ym2XHsovforZJDxFupbI0K1+x5A+pd0BNMm15MkEgSAJstRrJY1cSapZsfO+p
mPZCpLmXs4Da5200+hJjsMcCdT/32fRotS3P8+Gtp9/zXcPhZaVdv+laUbzYcbfQwYUBtM5nBHH9
s5PzdJjJDvALoE92YePnNLqLTucii4tgtiA9Yvj+NRh5vjcMJ/Ise52nwnbwVc7W25GbrgG391Yk
Oc9LGW8TtczPTdPD4B/io00B00ZKO9/3aWfup1RdfcDFjpR6cWT7e2Fhcoym5MMUobbveiqjfl+w
bcZmybYfsTbUu0lf78ZcYzG+pdLAyjS47sFJWK/OCGpzDIBnRmyJKAvb1dXjPNMdPC4PLDpfMXN/
Er87tV6lkzar5LlFiOSP8FIZ7m1SxdGIkOstqwb5pR3moqd9KWQ1Ih3mqAUvcOQQFRq8LqmepIA+
4qy7sRhv+Jx8at1C8VpRMJ/Xv6r44qwYCHc96GSDMXKb7lqGPSvcGEruEDPWyL7nm6jKc5Zia2G8
JvNzHqeMF/jRdxg8hl05ycLnCPqzVAyIRansSYY1T04fpszaO8xqHRew8N3GmanrdD8anQJl+jSP
5WLw5NWQjAygkNaYjn4vymNDzuM+K80zTGbFU5CJbGbkY4zrjWNNcxZlkHZzgw2LpJ7GMnwjNQNH
Pr40NkktSItEbQ5cv4NtnfKyufVhvQ0jEyiqmO/q1JQ8DBzxWWZu63XutW8avGKxcgxZQuymyFif
MGa4BSVoB7owCZWllk9jZX6qmprbldbfeB2xPMdsH8PhdQaHQpmhzGhHVuaT0oyaN4dEwpXGWC4R
MYgDqb3kYaoBQhaG3SOCmOqh4C1jV7H+zS21HXC06l0lUDu2fqtE/bfesi9D4zrnTI2PkbpK55X+
Ea7FI71Iwqu1iE2lR91hGdkl0OvbBdihMdvErJQMi55Dw6TkS7XGp7CtAtHBo6AuuTonernPSMQf
kATo9nXGD7WkjQQ0yBbftXLKU5syk+h1TGktkFaGJmHp21T5ZUbLVYQW5j/jK+t/lCy3OyM8pWZ+
C9tyPEBUPyZgquhiboqz+jZyJMSUexhlJHFSEpsXarRvIKFu2Xl9g1eBKbNrGpx7+hPn60NVROoG
gzPVKEmKSm+UdL3Crf8+x5AYDHf4dAQOgLh5dsNhPsDYR27TxCHOY2vnAKfZAbjCbOt+TQrpxdq2
U9LthgfwhCocw6LdJzsrZXer8Oz7Q3kwInYtVUui11q+kMM8c1IgYXCnli6+B2MKb0VHUQnm1bDJ
PVOzvvW97PdAVX70Vvg568lqN5XONna4uqbkSUp6aHpF/aBYsocokAaz1j65TflkGdOuKeVhdACB
sgUt9STZW6mRQPpyTjpLl61j9I+tAwdPwG3hvDOOG70cH1qOmFrfTVu8pupOLys+9O69F8pbOTs/
4tDY1znvosXAaWjrDOc5MeWmoysUGGG+yFWTbX+O7IL2tW19FQ1O//j7YA0nczFPxIQDxZ0+3czm
r5OkH0NUPKVrxsGl+RGbO3P9wNy//vCxPu+GsOK+A90NFBeE79XZEacj27mpOXcF9ESHusGN7sQr
DBFTsgEKhs2jzs3VdXw2qN3d0DIbyIvK0reJeWYMRbEf0XfPHWCGpNcNDz3sxijdnwbUTk81tEfX
OC/qAnC1Hn6OTeTsLSHlyTRCSC9Lds101vIKKgTWC01/71XjyJZMPCXts6P20QPlRltNb+snY8Ls
EC31xQFAcFNYikJW9LC2DFy3UXq2Zy05t5NqnnhplqhWzlqGl3PSexOKtZY9jxRpIKm+RM4ItHJu
XxVr/iCEwWNCsIPftRM3CjMPwSKgl3UnjB3fBcBSXzEbPajj6pGSrGjXNDLd93qoXvMIcVFvyofQ
rc9TW9NuWZsqvcMP3WInJ6ip9bbqh/kJyyaF2odFN4sn3bCeC7iA3hiuJ0MEQSMt3bMdg3BlhqGB
N5t1P+6sV7XCjhAZzbgLKxsm21SxenDDjs7uWF2fy4NXqAZObcCKOw1m6o4XsQtC1tZelqV+OCeP
yuwUNwz9MMlqG0kkj8tDzS8cYDPeg+UTTChk3IE+jIAjDJdXok13LL9vgIVsMsR6tTUU5+dctCMe
53ryyaRxQRvRmXO8ExSuCRovDWkBs+DGTMx70agZSLjgMTN8KzfmmHhNxuS12X9aubIf233NcvSl
Nivbc0OBeRmVdlMNncFdqGdfOZA8a+ICFMUib1LCVp0m7V5qGUsy1SbEjanyu1l/KS3j2Nquwb2p
hYhYjrkStFX8I8SKwzeho36KhuNioMSHazas5Bn35pYhB9OEXDN7d/VgJY37wgxrqyYIsEYLMQZT
MFtRLHNOWOPtBrix52zFfWYQdbYGzE/ASelDNA7qc512a5uxCLraPY/TBBiOBsZ7n8Vvab4n/xbf
5kbGtyyJes+09XuFNxMHC69FnmEiU0DJP+HKISLW5OuRVxBqJ0tJgUpP44to6mDOch1XpU5nYo5R
oZXzcrTYVu975ESqqlTTH1Rt3ECBmi4sMh7qYS4vvcNBzuUOkc/8lLKaAgP0hhbrqp+V8k0XaXwW
i4q8i58qMNmtohEeuGxr3sssB7Ev2R4I3vhalD96nuARTecXhpxpi73MYhWsVUFiZn8+TG1X0RPI
pESWzhukFl9AziZleFTxMcSOowRNObQPi+Xnmqlefn+w63mbEFI6kacDwAP1TpVP1lQlfGFYQfpw
jK2xOOLDmt/XYcWOR+YkKxn3en0xBmv8Ea9VbeUxBtZ1516H1z3Ng0GR9VZlOn7RRtYzidtg0ZhV
AAGOwlYqc18qmjH9sadAVS3cM+/ekmXoOO4yeMyBtRYsl0V7LTP2CVIM4ljVtLG0Y/7CgaO6L8I4
tTbnZ3KdoDsnOGKtnk9Ha6n1Jya1nsQbVP/E4raNykemQZvHx7mOv8XSjc5SaqlnqqI4VGH9benx
Zs0gIy8Ty7ZUscrnYXT6jTpOgWs35dlp8/TQ9hxMJ33ATJZ92HTw3ca5zN6G3fvY3qsyKgKFZngM
Yg5vmpQpLS9uxciF0gKUaVPxlBPgenHrbMRMF36ppGW6uYy+cMq8qKOdv9BLazOrchyfhfNGhvaj
pZ7+jraNcRfhuS1SOF2tph4UjEU7vVCwi6i4AcxIhOclrcdHHERwamPJqipq+fojjkB0BxM5LI33
lVLnUDWN7orjmNPLpCu3nsXMVuV6Dvo6PfHNlbss1dDDAP2NRJhnaCN8a1yC79HA8X+Kin1YheLU
Skfd8K/a60JNEIRZJEi3YMiLdT1CWK1wpYTawTJtkiZFG7QTzWuys0+lsA/NOKI1DNr3TOq0GYot
3gOfsBccoEayXTQAZyRsMTcWOVA8Ut7oXGVX/pqz8lA4NDkadvnF8fDeYV8mPDI1BH1d0oTMpSie
GfmY+IPdH0dxI3401s27M6UBDhWsnIru8yDA/B9xWsSAfY6Lz7wtqUpinz03NzZBEygk7NftoCvP
ijX1/CHjEQHiPSdxeE4r9w7SY6eN9lEIR//WWuz+BrX7mGtnOikE825c1MU+toBXLfjDcM6c4mjK
/zch8JOdejc/z5JI/sePYo3Stl2TfHX/5ITGWgzR8L/yUD//zD/K6KP8x0C/xevxt8/846EWf+ma
ZulEw/l6Glbqf/NQ2/ZfIHwcsHSaBZ8LkuO/ZwSE+5crIAq56n9gAP7YqIX5l4PnGpCX4zgQWqx/
KSOAZvbPLmrTZEmEYssTlIXHbwzM36GEkow6aT0dowOVBPq7EyeWx4kGjFzjsj/u0hYNhoCL30tg
QHmaLgopnXbVSEazvI2UOPXUkjMeGFVXnqMOEICUC3AmY544YxgDEKrZdJfu0KomWDaiZEBzu7CO
VpB3AwOg1zqWhE2vOicbevIxGbn1rb2bJFaNdOiutWI4DR2mhf6ldmE6wotvUMUgkUefjHXt/yPu
TJrkVLo0/Vfaes9n4EzOojeZEUnOkzKVUm4w6UpiBmcefn093Pq6booSEVax6N7J0mQQgB8fznnP
8zbnAjI/2udFzAtxy8RymRmhhrwBPerZzRPQW2VvMqVpc6Sr60m2+o9RKgxGmYELtA2Ng8YqsNmh
OFmFWGzS1FWMXcp9W3YY1kyj0t+KKovfRLNsN23YjEiU4jl5GZy0v6VLu0I+ZhUvkzPnn/VlaQBj
PtRLggqjC36Oh8IXWw0SLkHbYK4tp4TlXOmm9oOCkIlYYTYEJ4EW+8VMz5K3NsDs81zFzfhJ8E82
C7C6PbrGjJlZp9TRlrA5owFxyMuU8nuR89Km1rtUVjggZ25oyi4gqD9T362eunHGcCwJ6WOCYVjc
5rMl4VT15a/IM6sfRjg7d6M7uPlZ0M7dvnVHcdF1BU7XOvIMDy7Mpavl8WcF+3zn0eME7aub2Knp
lAl09lrUTusHT7O1Bz1NcFjzUn1PW35IXSjXbyxYAldCa6qLfE6hfc3zfE2RP3gszSK5m5KgvOB7
lIg8c63cD2xOLiFUzmSxc++c9rxhF1eSTvyhG68ES/0rW9aAxINZkhAOEY85ysOrz8s06U9V/9mo
JyenNoc653wMDLDms0KHRvGiu8RBgdOcp6zYQFQzFm/DjE5XCw315Cairi60CEtpo7JRETDpf6aX
p/lmtUmJ9h20tfRRmIIYcNqeLUo4zXcNZcczdEnhtahwcTfatn8EoIXCMjdBwGBbFV/lHpRFSj6O
9blIpHVv59K8zCe9fxm0Nr+xNQ5agTvEv/Q+4xQaLubdnlu473rGef2866T34hYG/YhtvICywji8
c/UiR2c+eFcRKcwnq4Ii0NkmupOZU/o3NVah2E1tGD8jg4I1b6SRyWGtb9/MOUjuO8cwricdq1e9
r20EK5m6mqwMAeWY2dplM1pq3/RtBPZG2f2LhBT0SrvDcOkMpFmbEApGJquWgkcg2++ZjvgDiXsb
dmfYnS4uJsDTF+1w9A10O/JR3tBE5SFy3Ye6aEjb91GNLDnJzeoiLamxV2nu3ZEyzy8ZtpHP3hgx
dpqYL30uwmuAPeITMUNVqJlKa0ns2XdlFVvJTpplHTMODKYJzCLYLYCBwqRU0wc/JHN7NxgqeXem
GG1vpLsDIo+g79hcVqhXBnKrdD8YKRoougqCGycAWNIVQ08+l2WV6vpSC7SR6pFoNoyXfK6l2ucU
x85ZybXPLhDDJ1lDOQCnHDMxtrmivV2fxl9QvOlCTeyOrZJt0cifJgPFKGihwPPB12PVLgncK/o4
EGfnQwV22hsyzrODDpNDmcw1kQd7YZRG/tSD/kB3M2nONRtL4q6wQBNCG955lCU5ILcVDY+inK+r
uu1vvEAzIdcaSwFwrEgAnKGjSm80MvXmvrQ7Cm6ThwLK0OpLwKHu11EUMWTtMCcC6wgQgWxqkmFG
VtxWE5mlM90JVe6Xzqjv6TGZvoC4DH/1jl48azO5jwEnPwqJnduT70e8aFD6ecgUYOvMjOmJ7wFU
4ayB290vKCTZe1nZNHvDCExgntgem2CJoLmgFnKGMj5C7tfxsspI6jPNlN5yiDcdY59mRXodzLO6
aWLP2s1upT7RNMqpycqw/iSxRFJkX8wtBqRlN+S/ojnFgDxi2Hy2OLTcyXSq0BFaJn0suT2cl5nQ
dyRjvCdWb9O9zKJBfWVDSm7VavsJuY1rOTEoqCn6mbcYPOwLvS85iGtGeBNKwyK9OHT9cJ6GSoDY
wK24W6Bb+Ia40CVTEPGWvInhlP0oidR+r8peIAKrQ6q2NPYm546hQ4QJZR++Ua8Kb5y0G79ETZG8
6gAaIOSmfXNej81I2aBi9ge/djUkAlGtFlb6PgQURnPv38k62KX7WYu6b65M7e+Elfszhup4qSFN
fkhaw0VMW3dYDdujcwU4E0SMWyBroYqL5TVHROdnNSWgMiI7upFY1sdgV0KKxIh2YZSqWkn6oeh3
ti2reKyzaSAt58TvGWN1J9smg9qHjjZuk/mNLgNS3rM5JM8xG3CFmMDqb6CfQgJox/b7EJTp54QD
T2iOOTmDRLJrniMniXDn8Yq3aW4WGn10UcfKfbBgsqFcmqxLKppRfZZR7jcXm+biS9862WtS9Nn3
hsL9ne3MCbWtxfCqq5unvB8VZFVYrCMV9lGL0BbZ8wB3pg4uJiY7aBZWBIaine5su6IexbEY7oFQ
xnyHTY/9l4uD8xP1Vc7yOApBODMAdzbuZL3gDGhcBV6XfMsT56uuUpOJ1EZnjYYpex6Auj3l2Ap+
tkNduyxiK7o2BcVx0YzNtepbxFG4aF7MDkCd8ymYgye2C/I214v0to80hMNNHbPq9pb8rlRU37Il
zJ8iWwzYEZWJA8jWcShkQoi2vhYEGXkfS36zdccasJcu4q+akbd3mVbQpRNyPLx0iwRJkZXQzGMZ
8qv02uGi0bpJXSWGk0Z0ZQ/WlRkaoNPm2hg4ngZ6SnXN0nexZiAjaUO8cLyyvR3rtDP3heYV1+aY
Tp9JHgGKSIb2pU3C5lmLXXllLnCgMsNknZJzZdxi8M0/Q4onrzR3gVx0VF7ceQChr6uumnZsDLAk
LGL73Suy9JpXQFv3EFgX0mgV9cHYa6+yzASjEYcRTgLka/LO6fYyT8MvloOCNI9JvdRhWFIjNrTv
hsY4uNCbohue6a7Lr3O3GncBQBg/tYrii1HK+ouIKWWxhnSA4Kroh2Z4+XUz69VehZbDww8ZbRze
bJLFi6mbJ70s/CJAYiNL5nRY59gdT46DVMBETx4KzucodQHtIQiiqFi/6nVV3Xep0V/xpo33uPK0
S+AG7V2+kMZ77A2+JbKnoSYx3OeoQxAOtgQoSk5P2fcwTtyr3q6NXScd1jYzabqnSWGujUyxMu4S
d9DOwHdo7ziMUqVtHYeQnFAQxV4GtoN2uuI7nTfGY93jqwSNaRFNwwn1yzSHhR2yct/Mfc4IkUVn
XUFWSKFa1+WnnrPD65zK7ikVQ3Unqlmck8Bx70zRzZ810SrfUdhPdW2f3LWzjEAmdPElSfLwIkL7
ca41bMp6s2wRK3rtV4rm/be5R0VoTPP4ECiNBiGndFlemnze9XELwq+28bNycNv28p47Ucm5LWYp
3pvcDF7rfMS0XGez0Jka2WG8icvbYPS8BMEi0K4ztL4jTJaCz1bFuee7LgLJBm+L52lJvQR1Iv/S
Qb9blFxZg6cMFxbP0ZZA0mX6mdO3sVfe5N23w5x9kak+PQjTNPZFpMuvThExm9tpYTxOnm3/sqGN
vcVdoj1YY4KIOWh1ahuFcaf6hqnCy736W0ipyc9EaTyFEdvQKcjHW2mgAKHsVb/oqSi/ZRTrKIEP
xi7RW+tRdyqJio3u8IC2UOm9ZtWIgK3prWVm0wRdejpHCqSuzTMajPjKbcQveu2865BuU4TihZVh
at9TFmXd/Yx0tz2v9aaLdnFpqQutdc1X8sqq30daln7ujTx8wYskfsYThWOGZBaB81DQa2HlonlM
3VY9VPBIsM8Iy+myTgTS/gpV6XNYVjUnK1ufb7LAIU2vAvu5G4rge0jp5NzLzfAy0cZ47xmVvKW3
KcTmumheHV2DyJtH2rmGLvW1HgsNzZYTBpxo+uRqKBxMRAZKusU8M88mff2lTk39kycC66kjK3Kh
5sT8XNd/F2roA5NkRK/RJTZoQYb5XoQ/ORnZ+lmq9JCy+QDHwzbymR4EEjyPEd0etNammf0IVCFn
JaGzh1RT3n+qrCwuz/Uul18s5CDQPROPYDS7InnrbGBFZ4xjST+lKmkVkxwgq0CbOTH06dMchOHj
FJjua5PSUJl1AdLV3JkudIV8Y6iS7DFhI3yLWdP74Ll0qkFlvLErijXgT5u0OhNT3aPEm4c7gyim
UzKJkFyaCfA0hBFsMlLn62wE4GsaKtud7gT3dAKgQ2CGgHNa2e54IXPZ3diRtFHR6AO1M1e5+TJS
GYagiEnEs7SNl6XeFWxMLCxpxjnpwx0UDfluBAhY6OVQLsQrt4pYGZzxk0LM+t3NneDCmbv46/9b
CMX/PxrkX2VXtPX0/DOMy+K37NHCY97uvb8CLPF7zmj5///mP7r/sljhDXwR6VKjIeW/+I+O/BfJ
I3I0kmzAv/NI/5co4f5Ld5dtJhkhsk+29w9RAgoF6AcoE65wLQPnW/E/abrnOh867jWKLPwoHNWX
v3/IEXki7h24S+6+tSnmYkgwTW+RcMYjJpWLc9Y/cMl/Ls/b+Hj5xNXSiTQMy3ZTZOE1qXDbOHP1
unnv65nUTWEMaGFao3Wj8w8v/vE/r/2/cEh6LGOC///8798RAv/ccUmKfXwgkhCyo6kLH4zeSB5E
plOkiNBL0XOIWqC+Onybrfe2AnA0ju6QWSucfTSxgzujx4Gcf4SD0Pvh62+9uMUu4cNjIAHm2MBi
BnIZRLLjaa58bll/4FfJthiRvMzACvOpUs+Hb7jxQGsLVTLyqneXG/aZ547XZdQFqGZYWuL94Rv8
ji75rw+ztiaSMfJ2akv2Hvx0mbwGcWS2PR1pKUCR2qwkCQSrsbPx0+HbrSwS/rnfysyNqbFJ7Wai
+BiGfYUZiPTNfATbO5FKQk3gcKiZ4NrDEpjcpdZMUwLM61CKY75yW0+8olhk4ZRjyzDY+0EK+9ys
Scj101VFGmiHcuR/ZEz0z2MucfBhoJQE6yAnFFM4trhfQgpce3r6s8vDb3HrEVbTA1m+2KFT1d5T
5Y9/6mVDFzReWWfQ652SI3QxXRy+0ebnWs0UpTbYqopse6+FVE8DXBeE3brnobM0uXuU9DGYCHcZ
p6kzkQ+vadvvDt95a+CvJoyakiMVvcretyW85j25yQQFOmiU8MQbrKYKMZK8mrLE2VOYhPqdpnRK
g4vM4+DEG6zmCkFKu4Dxr/kFvU/OY1vKWfvkapYeHplTNyYjl5Xr4xhr0HGQTLcJIDdA1BNHIA20
PkrR7ScVbS7DSOkuQZV00hdxVyRiD6BW1okp8EsNvsrFUBtsaMc4L3v/8A021oi1zyO9IYEclOb6
bUuF4rJwykJHtWpk4x55+TAeCZ6t26zivyp7WAVjLn0l0vklBVf7UKm2fqTfKHo47UlW0Q9sRhqD
zrFKLHtxy6iiFBExGv7n1KZucuIHWULnwxwTyVCl0lXSrzNrutLyWX/wQgMG2uGH2IhAdx36QTzp
vCGqU25FoVdPRuurM5dqf/jyW59hFeBdDzoUew/HRxg/v6ARpmXSm2ArxAbsh8P32HqEVYx3SPsm
OnMkzWR9Gu+zSaKaaPQJldrhG2w9xCrGU8ovlTcun6BCzX9RRV2i72OpuvY61bKiOu1drT1PXDGZ
DcdsmkWnfL4T3lzdk0k2ITXa2WlbQmcV3bnXD3bShQSfZeTdzg6dQT3VDUbPN2aF8u26hTDtPk1k
kpzTNmvOaivgTrwyXbfp06n5TH5kT0aLejajmn/462wskxRufwsQSv/YgYra9Q3IVO5ZKToHSpqH
YTzCC0E/c9JZdXzkZhuzsbMMkQ/ROHHC1XMSqj6KBOVe6F0HgTYTou93ZejGxn1q965OJqI1xq+H
n2+Z6P+wjYfv9dstszEMXITzKDs8ERn3AM3n5q9GQLvYY3VXOk9pIrKQeS6L2ls9EUp8mTgP20+H
b78RXc5qgqBAwfY31QLsFjRQ4FaGrbPjqt3hq29tPZzVBGH3OOJWovJ8U+dhAFoFfbuXYZLRmkK7
SvimNGvIL61ZUlAbOcEVd4IDW0IOSdAZefhXbD3jagaRRWKrcoA8rODXmOA3vZ90QuDGevjyWyN0
NX9kNeUVqvaub8EB9cNpgNxACeBZA4bpj3nQHTm3bDyGvdoqdEYNDDgJLT/U5+Q9kQjKaUgKj0xP
W1dfzR2VGRY0ari4hmeDjt0ISj96HuMa0Pbh17QRW2uPniYmGybGWvotSSpxZbmtEJ8rZVoTGf4O
touYHRX+peiaPGY3tTGz26u5wxyKjHFUO74DGrk7myFMqrM5Dauf/cTUeGR4bd1lNWnMNPJUncPh
IAqzdO+QodsVoF93kaFO3LbZy0f7MC/RDEVhs4Lx0XRh64vY6XeZst2Lw19m69Ov5gDKaJE2skD4
5Cjzc9ECUwimUpw4sFZTAKeoUhoxoSAapNV6ZLwVCHePxN7WT1+FNojOwhqzEJqhq81PQ19AgYZc
Zh3bnm9dfxXbUYK806yhJWpB7l1pOkV3zgPWaa9mbcVuqt5WbcrV2wDbGitnNZv0NDgyLrcm37Xt
iCzELMlHzr6RgqAeuktTA0+XU/Lx0k+jpA0ldS7IomOY4x7ZDmwEubXaDiQ6kPQhaPjYKvmqa7FG
+WwEmGcBrgsQnuPVlx251UbYWavghqEQzbOhDXRC2DSiQR26sNpUFT7qymOWvRuf31qFttm7fYEP
xOCbBDh+V4uJtVWmR04Yy9T6h6V/Qdp+jOq2YPIbZmfwDQuPcALwXYOPNygLKo4VfGlKen29IDky
2LY+zSrKjRbXbzknnd/Y9uKCYdq7cAbOp7ocET2aEjVmRx5s67WtQp4VH5WZYbZ+VSYBRnj2gl6J
xjTaHZ6wtj79KurtIGxgoZF/kmQvrqncWSigoIF7RVocWa22HmEV+CRutd6gXQ5ARTg0nwIDRtgt
SOzs50mPsJggffz2Kb2lVdiLcT+GOAhn00xjGBJbCmvhkfDfeAJztaCjsUkRQwY9fTS0IpvNYuaF
g8KRq29sesxVoJsqsURA9XWvCu1rOGIT0Dfeg2qS61aBbDn8krYeYRXioCNqTWvAFv79CJbAj8Tu
USOfdvV1cNsy6GRk9Htv8PQzsVy9Of0FLc/0YclO9V7RLM3Vqxkira2mx1A5990icnEc2otOe4ZV
UEeWLUtd6ORwLAGWpJD7wALmc9rFxeoRxjyTccjFkRjl8HqjaY+5WXR9+Oob89Gi8P34gsaWjFc2
YZU64leLH/2ncQGLNtZ80SvrrXHRT5x2o1Uo55ECHGnq3Z5KhT80+n2SVo/2mHxHEn/pxMds7LeW
27UmuJnrFi3m0OEMATU3oGCdepdaVp07qXYZ1jotwdZTHtsotKzTHk2sYhwETW3Sedvux25i/0Bv
amLRcUErL0yZT653zH19IxDFKtqrZrHHiLsO/0fgMU4CyKqrhXvkKTamc7EKc0q1WhhrXrsvLXzd
Q82hGwlXkgfmwuzIYNt6gFWsj50lkP15nT8bNdhMDSIWflkAeNzdSYNMrMJdVKOXdyrsfTud1LNX
286FyiXfwqKlVcemBi6wzP3DN9t6mlXU0ykr6nLMOz8MmuzaSxoDzk4y7Q9ffetzrMK+qwOFQNfu
aCM23xttvBkBmmDeddSXnAD/w7ZnDdgfmynJp0lr/TjS7pl1v5owQ1OVPx3++Rsrk1iFuxfHOEcW
butT+szp3lvab8vouZcwPpHFnjZmjdX6XaQNfBxwXH4dY7RUQ3MiGfXQOuPb4afY+AjGKrIpag+q
YY++FzXCySb4FE/Gm8BH5fDltyYrYxXREjMwjS3C5KOKxE1opFScwtw6m/HxAPeYIHsIavqb6ra8
G6EaQsSuj9n2bnwh/Bp+m/n70O6ilCv7eHXgDYT93C6n1e2Shkw0KjLrjpwQtu6zCvqOBmI9C8oO
GHjykOYpJBLBsyoBmqjyfh1+k1s3WQV+IOPKBUhGjzsGO2eo7x/yXKEfEeoxw2jv8E02An5RPnxc
K3ErtIC05a0vjeSnQ8MbmvnRfTx88a2htop30YoWcmfMbNIPsCrDB0zXblQ3Pp92+dU6P1ullwQR
bhV6DStJlOU+GMr3DGfp066/indrsMYB6lznS214TIvggh7/a0NYR1aOje+7GER8fPXlANG4BUnA
0qc99XT5nnVy5KQJRKjRaTw9/BBL2P1hTtRX4U6zi3JnTWjsFpH6YmQb9uVrQBNQuEggRXWkor3x
qfVV1GsRR46a9l0/7djQBfOe7vGLII/2h59iY5jqyzv8sOe1FHTukSLHvpz7S4ARN5Z95Cts/fDl
7x+urFAZO6Xi8GoaLVLL8hLHZnak3ZHpcOuHr4I4ztox6mAPAMb6pCtKyN7P097IKnAzL6nVnPJd
Ucx+E0F1n3ru5WmXXoVtV/XpOA1O60MHMV7mqRV+0pnN7vDVtwbkKmolQqtEz7zWN4KHNLL8ssVs
SyAN1/UngXT6tLusYjcUbagpS9f2zMdPM/3dmu58q5q5QF4LAUXLThqYdAj+PnwY9ZBrdfYECNjV
OdW+6pwWu+HI7Pz3ovnfoxfw4u+Xlw0ILMumyxghoT9eRV8sC0rZWfgOOGJ6AHNEi+8ue6pfg3J3
LNP254gQ3iqUozCqrCqasJqrwjtA4e82Lq1npRZ8P/xptq6/iuWBOuI0FUGzNyJ1GVPj2IHsfMaS
fjry7bdusPz9Q0jXXadTXuUGEkWpVMV3ZBt30vFOWhYwm/r98ngyTHqFSeO+zs3HUaTfM5HdNa59
5PJ/njGEtwpsmnRcE1+E1vcG07p3Sru5rEA8HIm+Py86Av3hb+8mgr+bsQPX9ubctWd51313Z2zp
C+3ViM3mxA+wCvHR66wh9ZhAIIIN8bmeonXa2bKe8c6pyubYbm/rO69iXA25FVAda/0QY0Zt6N8G
e4ECZUe2+xuXX4vregyXasfkVRX0CO2yZUnW6JxAfDy3R77G1i1W4V3jPUr2f+REIaLbenbfk3i4
Cwr5ejjSNoaSXEVykru65UZmQwumeVcnWryPLRn7hy++9dtXYdyFNfrWruewZS/mzPUV8CJQEPPt
4ctv/fblth+D2NaKKTTzxhfCFueiNt+9EW+Zwxff+u3LTT9cfIoMbKfyFvujqb+JMvMa46UHuDpH
QngjyOQqhAVlThTDWIOkQ/CMv8t1lugvJT//HCOreX/4GbZusork0qYDrLe4SYVzNF3W6lLK8KtT
5j80jAUO3+PvY8Af1h+5iuQOtHkaGUON+XDp5w3iX9tYHGVy+4c5GLcVbitAR6MrijPp+RBFahdD
E7G0FqZzoB87pGx9rlWgD5rJjGt1fK5IPDSt/axZ7kvjmZ8PP+XG5ddKuXYwAWg4ZePToAkR2Mb9
Sl2BcziyNf7zhgeRwe+DDUpg6iSZhVFMG+9dMZrnfdA8hYCtz4SkwdOuj8wmGyGzVsjFsxU09Zg2
voebPJyb+1yetksW7jIIPwTMoNUiQ7eCv33ew1OsXSe5q5zFYz0RJAhP+w7L9/lwE/p4xiItbV7U
1D5qTLJZZL1pKn05fPmt17P8/cPlR4SwmUPugRmlb5Ze7/Ycnaq5O3z1rUG0ivlQRDZ7GVH7mWW8
DUnyjHp/b2nqyBjd+vGraI+A4aW1vjDXRAx6UKSl10KhV2Z65PcvX/IPke6uIh34Yig7yPv+PGpP
cS5esko9jkXpjzjvnvaKVmGcxXZFRoBbNEF/V8nwruwA78bHCmsbX2Atg8skvVxQmGq/Nt2/dPyo
zjUp2icjHOIja9LWHVaRLNxet/uYAYqNbANmE3Y5rYJnaP4vT3pDa81bPgZaO2Jh69dWWJ+ZjngI
Iv0hqr0fp11/FcZtbXWd5fEFmFBv+kncgCL2cSA6bQytRW7eEC70tbDGPjT+jNr8uapBS0ESV9Wx
usTGMF2L2ijy1xgMprWvUwu004xjOxQ4md8O8NJPe0mrSCbt2uJdr1VAr+SbE2I8R+kfEtaX0y6/
iuRgtOiNVQlLKu/qzMO25Cy0JT3MVnPaPOqsQrk1kwruu1f5qTe+wkN+qkX61Gne6+EH2JiKnFUY
6zqHQ5r58IyQGRCCKKmItLHMPx2+/GJm+qeZaK1GSxIvoetw4udX6nV288daVnex1nw3K23Y66Xz
GrsC/8HKtM+S1AXcDpGBnsHktOezV1EOFcEJoIFU/uzVwCWx2AFvf0wSvPHy1lq1TitkaY9YXoQ2
bA4M1LH8Uj+l16dH8llbN1iFuDWVcN3GovIn1dAPbBgVTI0gsKpjRZytGyyT44dldEphn9R5oHyb
Hvpwl44uFqWd5w712eEBsBHia0makQvdGjwNBngw/CBzeTs6bXNeGcm9Xuvq4vBNll/7h+XOXgW5
62JPqve68s20frXjyQam0dTn+ECfeAi2V3HeZmg3G7MgsTXPxc9+HqdrQNvpt3QaoWyc9hSrSB/x
xayHkVdVRpjKtU69U6l4HjPjJLkNiMDfvzVt0kOuuZ3y60IqOC96czFkZXRktdsYSWuRWg+TZIL5
tHxoe37TyyC8pKcSXM7hl7N1+VUcA+5Wtpj4xLAnq+bC7SSYfpz2YEEfvsHGQF1L0qiOpmWheuVD
7Ej8hpRmXcvXsii+2aF14r5yLUZz01wgU68ZRlb7KQ6bJzDfeP00R07xWy9pFc1hMA1mBqbfdwvv
vSgx+4kwmT7ygrYuvvz9w1RR5ZMrtS5XdA1o9bvmGAJzgbw/cfisQli1GPphNlP6gW6fk9HVwQE6
/3Ytx0w8/Fk+/udM8LEjdeuni99/eg1Qu1UZF5cAzc9CjEzS4qiIbUkO/2HysVZhW8Uj8kwpSh8z
61h7Dd0ZE+qzpKwD89nRO7O+0aIAm9MucOX02LiBq67Alzsgo6zOllddJVIjPbe8YJh8+nzMYYcp
VFJ/G6WTJ7uCfDcLZdoW2I0MQVhfhyMNcrDBk8h+NJuUyusCwevf9TZN409eUNrtpWM3rgTr5ejT
xYBZb7wHoNcUX0fXsoJHGNkaxnMhJJwfWeFig6TStsrvHVIEBgjdxJ1uMC8rhv2g6nHaqRqTp2dv
xH8WyS9ohQujMKfukjTsHF4OXp9jvOMqR4cuECTeVemaHmg0WK7GjV4FekCSAWuDYn84VLc+52oi
y0eQ6dBRoM5T+z4rh4J05FSett9aK+5QVE5sDzPlZ06C91vx4Bngsdz4y+HfvrFUreV2PSWkMRP8
drsLmGWya7f0fDgUu9Muv0oS2j1CHyNPlE9xYzwLNDglsJd+0MF+ZBHZ+v2rHUmth6aD54QitZIk
mKU0T+agvTtJ/XLaA6ymsIQO6L5wdaJJ10Epk/q/oB0Q1gNuC6dNNeYyrD5MZJETg2cQTgOxYR6u
Zpr/Of3V1vPhB9hIEC2Uy49Xr3PcE3vVM9eMdXKOcDe5Ycs776uxFldA0zFVMfQjyaitj7Ga1yAQ
tTQFebwsurZBp1Sf66LC2TzojjzM1g1Wc5se18AUQAf6dVvZeNaD878SiIO/kh/BSuPwG9u6ySqc
DWz2Zs1kzDoAjEa4KbH6qbpo/OFqPNKRwFg+7h9m6bXqrs2rIdCils9iZb/QTl/b8BKPTBkbW4e1
vA6Wf91Xk1tyUi6dl0Ll3Zd01krQk9PwdSrN8tfhF7UxtNbyut6uZrPvqK5mlTdLgDExDGx0cOK2
SmcTq/ZYg7ozEi/fDt9w66Wtgn1QRWboY8h2RZbvHbg3PM7jE1d8sYp05Q5BMocsyubUAmfqMNtT
2qCfthVaC+0GnWZ8OybjVSwGHlgUpDdt2uifT3sxqyBvkiJMg7JkFi869zoqTGxCk2k6EtZbr30V
1u6YV3PesBVNgyy76gqZUE9vj0kQt0brKqYFpFYvXhY4YDbXVqbu2cS9m/H0uWtBNp/2ftYhXRtj
h3s2K/RUmD8jGgp+znmXt0cCbuMFrVV1toBrGiUpp1bH7bWr1MN+Sw+GwT6i89iQvYm1rI5m6CBw
IJn7KLba9DHGGw/rRbcQ2LA0pfYSNvm9Jt0eQjYIz/haOlM9XUeabZenjYG18A5HaPaOCbvKAeq5
BOWEH/JZHgETvDjpE63VdY5uzhxGmLQCEw7sbTo2kiTJiLPB7rQbrOJ71ruaVmwsGSF8xWxDsLix
SPHgjHhkkG2sG8YyOj6s404z53UhuEETxl8aUKnR3L3RkPHXab9/FeNZm8P77ebCVwBVz8fQ/DW3
9rHfvjWCVyEeVrPRNClufL2O04NIr4VojuzQNuLbWMV3rmlYy0Oo8ecBYSswBb+IxJMThXdaKF5P
ezer+G6jrA4N2uh8z5Ym0IN+AA6Ct9Dhq2982LWWbnBBQhV8Wz+eyvk21A3ob62XvFj4qhwZ/Vu3
WKUTGnxYS6swcp/92r3bzzeBI/yoO1Zb2Pi8awFdOFLhdOqS95No1qUZRHA+FbD8097P8uU/DHxA
ZbHsUzP3rbKJ/cma65cysfD+dLviNIiT0JcX9+EeljfS/I83H5tkTEkr3GsCQ3yqpvm0EaSvgrdW
RYi9ZcwbsqLhVraevmMdEo+nvaFV7HpDOvWDweqfmBFNxJ5t2fNV1CbWBLZPK91fh2+z9ZlXUQww
KZAO3D5/cDQNDnDhYQKSarpXnvil/1ssx03Ve3Hui6x7zvC47Fr9GbuI/eHf//ec8Iddsb6KY/Ao
rdRrHsDOmp3UvEuj6B8rK98DQD+vyvGitK27yQx+LYxR+omP3HcZRP/9tsZaZwejW2opWsp9M5vG
pZm24UUPFP5TEdnFSQFurLV24GuNThcAc+MuUBdGg+Wdyk0bazhbnvRxjLW0Dg5/rgd5gZfenP1V
QhsUGmpfOLNHkv9bb2kV5t0E26mb+OFs+mWER5xS77Fr1w9z5gEwPzwEtm6y/P1DnINGwvaxxeBr
rt3vdpYCp4w+qWQ6spP6c4Tgtvn75S1sdSKbllIao0tA4HVlRi9u1x5TMvz5RGSs5XWxaIoiCpZP
YCYBvQcKr5+o/ZIMZrnP0sWKtcitIyNqee1/GrSrYC9FAua/5lGMGixsDB66y2ta9gzIWIB+jh0m
t97YKuQ9Z3Ynu2HLbwwtXugxRGTtTDqiao60O2x98VXMy34IFNtnniNypp2RmtZDozA7nAERnPbV
12K7CX+hXBsqbQeUdCyvE93Q74VQ9rGOjb+b//7wLdYkO8cyxeg4HcOKLoecftJKt6GSwH6kUcXA
FjkaVdnsqL9jSZ/UgaSvKpFR+WbgN++rLFTnOQaLz244SkpdE8rAFm8kT8u+qFIYw8Wghqg67/CS
+cvMLeumV0l7PcVRT8ce1n3e7EVxdKbnsTW/RAatSk91gIXSA06xXXifqEibF4efqLkzwTF756YI
yv7IxnTjA66FgNhRV2Jpa9+HAWW03ku928FJcGOy9OTtpFlBrqaeCNvTfu771G8T+3MT6DvG31Oq
TacNQbmadDjMTrjGDikO5Q2sXWFdVXP7xauOHZ42pgW5mnXA8eTh/B+cnVtznDCztX8RVejA6RYY
5mB77NiJ7eSGipNYCAQIkEDw6/fy/m7ePd87cVXuUq548ABqtbpXrwfQV5QrwNXG/NA6ml2yQouR
b+3gbacIM9vxcUq8+t/UEjAK/b+BjgxJEPI5aFCT9kBWaRZViKEtwhBNdbBa2Sd7wpUgFF8EoQql
Pbijs2Y/aAFs0+YhANH1pLuuCJfps6bttTfsIgYBVSltM9pmHyorn6BZ5/cxAEg/XU28T4qw1y5x
EYX8MokE1UOzmxwDWWNVzsTvE9ebOcgFg4ufRKIr9+tSDQitBHzZQ7jfCInuSAFfftCwagwMyBa2
11kMW+JPvtCVmgG5VAaKCnUbkDKbvd++l/ErZNI7s7F3XYOrOupjQ+IdNEBnM352xf/eeAJd7P++
cp7TBCWJrtlvnXeoSJXDiyf1jZ9tg0kdaXdUDQC//ONLcakajFjZxJuKkhzGOJE5JmoKij5OIEUI
xaz8T17wK+/FB7bpP/ORAJ8N/kvk5a63+hYgO54Ntu8eFDLs/O/B7coOG11EB7ipDRKkMBTVosAA
XgjjbOnBKf7fPv0iEMwSBVNmSbUPVxaDrbDKrFbi/d8+/GL5+6EmSkWqhLu1PPklA6oo/OTGX7sr
F2v+w7EU9CF89Abw48aRkZNh//e/+tozvVjroDb1coLLbN5IejNWBqy4h7H+t93wUigIHaUf4ZUp
c10vwwnziXXhpPcogPz7p7/+0i0PzHl4xjIvyZ2F2XDc6Sllnh/slFf9+fsVroWOS6UgHHjHMoAN
zr7rxj9UDq+YTzzDUuHL6FhReuG9m6s5xRTPnxbU7r9f9EpkvDTME2EkvJla2OevVBVzX7oTGRAd
gTskGRox8Sdx8UqUupQReqtDC6kF4N4YdjMyflfO5e3Clh2AbpgW17d477a0s//mlEkuNYWglg92
Yn2Sox7lLUX3MbkCr8l4+7focemEV0GqOyjeJWiEh7diDoo1GL7//ZFcWYKXLnhr5cBnFEjslLGY
pLcdQrkKHv/+4deew8X6njEhsfUCuNNWR8/lEmXe/BpPP1rUKlhHH+fVZrL9TExz7ZtcrPgNblWA
W2mJ6rXwc1Ot9h3UquQz3d2VgHIpKkwg9+ZREyR5zPuNpoZU4Ir15N3O5ealf79fV77CpXDQhl3Z
RQNLMHO+pa75QkDw+PsnX9FEkkvZIAe+HEZtotoT0Cznm7YBpetnFDqIRKCfGE8VMEMjBB60h9Xv
5vzky2LGHvBWDOaan9W2jHxvkKCP/9RrIJf+d84bCNxhzMdxbTQCNBFwiYo6Utr7JNZcu5cXm3on
pQljUkW5TTYvOIHKtboCLuqYUv/7Lb2S8F+qDEfT2G0uQSe3PQwxwaV/kGV7bsrxT+AvhR0+G+G8
EjQvhYZIGUGAYy2uo4FRcmjkN7Xo0sl6B7DtPxGmX7vIxSavI7BISoOLzHYBRaIlZ7rJ47qRl4RM
n+ya165xEQ14ZeHOYjEMUNOt6LrtYRLzaxQGf1BMefv7M7n20C9iQN/Ese+z0uxmWrWgo3lwtHHc
L/7p0y/lhiJeG597DGYwGNBN+2YUZxUx8/z3T78SYC4t8ThKbeB6DmZnADdKZQjajjYJAeqefzYG
deX2XOoN5biQHr1psyvhevBNS9DC0tDfok9yro9Gxn+pkFwqDbegWgZjZxgtj3hB7QR3ej+4ozI+
dJofOhG/VNFnw4PXvsrF8sb4N9tYHEw7mQDJHPhdl6G++5k/4ZW1fWl/x0BB3VRjgDzvQYIiwZkz
SK2TaXi3BPNq9fr778/82nXY/z152GWAYVy0Tjsw+R5lKB7aqLpRerjn0/r0MRD0Sfi/dp2L5R00
NvTYgCezEHI/ooWMNtSjWrwmjboyX+Vn4qBrT+ViiXubbodSMfhMYZYpTzDPlyHIf+a5dm2FXKzu
DaMnpZzHaRdp+iYV/wKri/dei0+yxit//KUKr2qBnuo1t7sgqUCPohza/a3sd39/1Fei36UIDzhK
aC57HM/60tpqt452hQ+rbWVbrCFVY8FHTT+zur/yvC8t8MqZlZzU+CoANvyCe/8d6oWvMw0Eqg/x
UbvPJh2ufamPn/9HJV9XZWRMiOuAzqvTIVjOToN93VTxAZjk/b/duYul3tQILPFGx12swQMz9YwN
ahzmNDb0YWrLT1rYV16uS4Ue6LG+aYNg3M2NnYu2imkqAYy8FStZ/m0VXsr0gDsOw21cAEtDLSDF
gMKvjde3rajul3B+I0P/mTvetcd/sdy3quVbj0rXLklA/Ws8fWobMGZFIO4jo967Yf7kAH/t+V+s
9y5aIxPFpd7JZgahmAcirQHqSsdwHtMRVNG/vwHXVubFwi85VyOpQ1zGDFWmREPQB6ntJ5ni/4o3
/su+danTs2DXlXYUqJxAUxw16HaurGhEv2QwCL4Fxu3jHrqXgLsjxpnPieRDAQPUMQVSuDCB8//t
/bjU9JUMl7JQje+qwbyHLAb1ttZPAkRADYtAQOS+/dPtvNT0oWWBxsCaJAUHLDCZvV+96r7+/aOv
pACXfnkNoaRs2BAVAyjRGR+WLk2WoDyUU2tv5k3YZyjGQWpsy6r4+xWvvBuXkj6ioHXc4GJXbCXA
n9lEiOlvQiBu408Cw7ULfPz8P2PcFFucVXRSxFW866cBMO9/TCjpxfYPK7vBrBQfPVO63yQ43NGU
/9ttuQgBgMNIgJkH3JYPy69YYDSpHWz0yZt6JVhe+uTBfgdDJGA25w7TAgHQpt2ogTmMPlmR1275
xXr3AwjFWNvyHP4chQvoPe/kl7/fl/+V0/2Xxf7/6fjgmlWNrOMwQo//ULUEv+Fdb0+2LJPHfppf
wbb9bvV4Dsdt3btqtoehM81jA7OknW0rP3Vr36dE2TlTjH9hCdCGddJ85p94JaJeqgA7TYAVtH2E
1kpXv6pBoS+4kQ0KZTKcOAxFnv5+H65d52Pr+I+3WnqN5uCwAjWovemAsd61+0MtJncOot2WCvDP
8tPiA/1/7jD/7a5//Bn/cblopWU314PaVZNbOpcRJRXVgFZjsGpKR5Bd8ZZWA0b3MjDEwVJMWbOt
OEX4mpcUWkQzgKrRgz9ctYUmom7gxzqUEzlMSobDD8YWSDNxyK9Nk66jWMYFMyWSkZukAq/qPE/l
QsKjg+/DAF1gsGj1jWO4qP/ak2506UxBT4JfkQ9fUgDM/UFnMzGD08W6aRKJHAz6Bcg6IL9x0Chl
76UuioG5bpjJoAfQ34KIR6lS2/h97Df+DlwBJryjbfCiGzh0t2Va46i7pUnnSH+CHVl10kvo361d
YjCKukqHQ1+btN6074KSyx9LTLR36rqaC5tGwKGfIMEK9wtYoHvrV+M9nVZ0Exsw78EUrRpAK1oG
x9o+WtsC1V0rstotogi8jaeSy6Oqku21wiDAS0fGLHaiUGF3BC03+FhiCcuUXBxIuiVrs7D24zS2
fgaO745R4O5hfDXv426iBWSpeaOD33pcbytMCGUkcndsGQqAgLddOS/7dVb7gSZD7s8jyWQcZZNf
oyW5qscqpNk4/KbTTd0vQ9q7KeMwTwYD7gbOsKAiFMlQ7adBndz6CGebrCNgp7ubtseOC0dqIMOl
haHl0mPnsrDubn7wTe0b6k+ZnWw6TW8Ce0474rcGcz817s15vyZS/wbO4Y15bxj6utsGenYgOuum
y9bFL4zCvYJxmIUmSf+Y5984UYbucaFP4zqe4KcEwLY8Soo7psc0XL9Nic6rbbqN5+dFVGfc8zsM
jRwD1775yRwgOji8xqtMA7k9YHoFgGTI5jMDwYZTvXyEzhcOX2XYH1yCQWTnzdOZGMOzmJX9uaKi
3EOAzVQaNmo8ch2wNce7iRlmUSMrRRFyNGuCGz/pfN0GsG1X5acLdj18B7Rn+57/Yis9Tp17qmsb
puMSnNpR3ZYrz6KanedKFf4a39Fy/j7O4ltdzX9YCNC47nSOicEG87gLhnK96oWu4qs100Ow4ZUb
BgZEstW7TlVv/Rb8JJ33whP+Nm3JnYpk1q/LjfVdXnn028JCeD+3a+b7lb8DfPQVNPE9RqLzhpqz
kg3ei3b+5S31lIK8tuNyyEv71MYC+WMhNHyf5gCz7Ss7+HJ6bhLyxCTLuR6jdO31I9tgZJu4u4C+
kDAqwHLYuTq47ShgxTNPvs2Lukt89SiAJFlrd6uieBfoGZSNIffaBg2HIwuTwiPkrKpWw2F7Ok+w
H6qmMReVfwSV+ABDi5208WEhDmRkdyOqLh1qcjMIc49BIZH3st/ZShwBUsxkI79juaWbKu+FWF9K
f8rB0cs28r3ZoocIc3EfXGLo6bIV+z3CYAXJW4d/10lylrCW8+M5JR3A6P3BbMAkNnoHHeeDnbzC
hvos8EpJ3e0A/dktAFWQKanz0ap7IceDVX+i8BdlzTPGpPZAh2M4B1ljE5xoOWXhyF+orHCiBfy2
PepEPtGYHn0N2o3AsQpQhD3lY51jUvGWMr9owBMCcRnPNB4XdTstQZVaGr+tpC7iuX9gFhOHemZv
sMpGkS1+o1qftw+WhptPgnS3ayKLEYCCFOzz5SNifAWI66FbtoMo6VPrsJVWK4YQMZuKdJ4mYsf9
6AG7ETxhloClPQt0EVq/PEQVSKJJiFkNPbWAEagNL4XNZ5ydcxfOMhWg1ONl5fz71pTdE5BxCXjt
xm3lzlrafbU1+k0ppDTRg6Exf6qdS+I0Wjr71BEJSHnV4/E3o8qMxJD4Wv4O1nHMOtiNhBn+rwU5
u129B04sfJPlADjpvvYI1nXrT5iOr+Im2kvOqhfeAieS0SDpAS2oVDSkYYCb85wsYJ2mGEqAj7is
edRiol6XJo2ZsV/5PHfPbSLgcUs4Qmq+wU6tT+dKt7tw8qXKYs6cuVnkuj6UsMZlu7WEnugU9KH6
GaMp/hpHqLL148jOnBvvjrqeZ+WikELNgxNdMTk7eruWJEhngo00e3DCzU/mQQ0O6L38DhtfKjII
tvvXvqvsx9Q/z6p5627LRcbZ2rbdsaL4xJw65XdHpgYb5G0Jh9NjWK9zcqvbkjR/Qi+Y7COpW/7k
RAIdCoDuIIYb7emfk6vcz7Kk3XPcGB9hQvOjQ9/0DoZ+qwOkO+J/VqVnkg+TTu4w0/batIl3YyJA
AHdmGgIssdlLbK6mGPOj0GKxEyd9UJTGdmNRK5Mgllv6LGlcf9/KqseyUdgwn8w09UcTEfk0boH/
SwgYUID4VDl2O7fJ8C7aifk7IKHsd0yCuT+yrce8XESTb6pjx9EL+bmRjv5mdOYaz5H1B0H89Szx
FH80kC3BNs6M5xkc0V+lvwD6vXUq2U/YmB5aHg6P8OzontZ2GA7cJiPWIA/jLjN9iBpf6Ub/UPYu
Pm6VIOnM2/hF4qOwSqMReQOftm8TdBf1KaZhdBzqQebg4vwYCZ+6XeOYDB/7ZJTfPxBrNPVRF/1l
PGqLySYTPZoJPId7C6dhl6sZG/Gw8h7riycdNqaVq/vQ9dPOA8XsS7UEy2sbE/eNT370tTekPaED
EBSy65a9NpUs4MBND0kQrWcEzPlnOHvjBBTFUueNMfGBC/xN6wr92gcQOUuS2PsSrBgqWcMagt4I
dxHxw/PWDNvcByqcdHXe12swoxUUgaa9VXMbZNL06t1tQ/sQ1NMKb/S5uumWJXqNmGgzr6pIBpkl
y5aAdLjKgB0MJ8AqBi20YXDL+hNW6M0g3sUdyDiAdQ/jeJYxJy7buhGhd3WK6Ue4hDgvw/Tc8Gbd
HPssRe4Yv45Jwl+ULP3qbgCsWGC8GGy3tw6+1DIHBJFEWewLMh8bJ2mwcx0SnDJ1G8AiB4fJ7HW3
YUrLS7fZ6YcA+t8pJS6CvXgWBnAKK2CTjm5r1fhCAOddLeW7wou6eKmvNjUI+E5Gdra7tdUoSR4V
X4wdd5rCjaVVC0RYSYUA8SBhOdZmTdhgE0viNutkN7VjBtCdN83ZoL3KppwHlCLh7dijrGv6QzHx
FMAlKDNi8EocOIfyCVyreU4DVoaIfUvUfnWOig4JYCzEcBQlFLpbWAVIYEpPkl0UrMbLfKTY6oZ1
bNS5RRR87EZRytulboIscZsbi3Z1es2AGPa9n0h47HrntyKh+yQOIlpnmDHq+G0cLYn9Yy2oiU9L
42EAYyGTSU4dXcjIIS2ChfKWzbRN5I1Utom+9BzQ3j7VvbHT7TLT9Q4xJl4LQOyJ2i2y9ZLTYJfA
y0GXZP7jMlQLnMxws79rlBJj5Ih09oFaM+wbwAH1nImGLajuq7b+KdzHUW6JaJzseTt0fSrhmbWl
fke7F79BapG7qgRbulVuC/KJI2FsfSTykGd2Mjkn8Kxb867UwXZXj+BtPcw1d3bHV0CxdzFggQ73
3Am3a9p4jfJqYWNz6Ep4/OZr38k/GEOx9UG3pB5e8GxWeMeAJ2kzJivfZiUW/Jz5wwIjNeFPSLAI
FJLQ0QI82aDHOQPpjnHfaMowutyzG05NrA4dBk9sDjzbxs9gO0ZvauoQfPRaV/2u06HXprPGEH2x
LPMcnLxpQekr8HvDc7hXxvVhGns75MFQuTCVlOAeUl4BCQQHNJXWbqvKXbBR8y4WRhKQdYJQ/dr6
Sr5gYQV9PsBZ+z6eWL2h/LxMXQZLmZamM4bAuqM1NvKzeEmUzsD4i6oCs979eoeJnCnO8Kse/2Ua
3ukMQxs4eWs+zt/AwUToLmFT9LZp7t5NzLaXURJlMpvUMOLDg4m7AyBPa5RFa+3BgaGh2xkjH6Iw
GJmdcj3HUVzUlVZVvn3YG6R4N4jdJ8KzYd63TenfMMwIBykm1vB/BKAS8ujBfWncuUSvQ25dDMgM
PnFpCgYcCaSQExYeOYlhrNnvIDA42ARorf4oW7ngVNAw73cdDmzd67CdvQOXoDUegEtwX0oZNjpX
isrmw1Kf+mnUUoQ3EdZlm9NQDvyeLE15Jv3snaD12n4lisDyYcGI9AzjhySDzBD5HQzx4+Uk4oXT
YjCkDFL4qLJXxAvRFiUNFfyLVTyf+8FEP1ekRV1a4WFWuSMl/9NFTm1nIfVgDxEP6dcRoIh4JwkH
pmtxysxnbEFbmXZJH7p8JbYPMw9pRnmoplZA1EZsRLNVzNHbNjZxgEn9aogwWJ9MTRrjKdJDxTwk
WgKj0fNtTeuI3MyswRvrFG90sY0EixP9Q56cmSn9vuhmMbhclB7td4RBpll4evVjHIjw2ThB9JBO
1xtCOrzUygHWzHNDyxQtkGQ9V84fpwwDY3zbrVNoNuymrZoe4fo+b1mz+bOANNOnbcEEK0keQdAV
pZHnbS+ymZIyx15qoOjnMXn+eCsfMJgEr/XaazU5oZ4W/vxINWmKhJybdJJ+aQ8IcRAvV1VS6yyJ
Gw1JN6eEppg8Cpt0KwNS7pt11NE+mhKoBJYFNy4N6tW+TaqdTG4WWH/mZurgizGxFlL8UCHpOjV1
Nfk5x/Zj8yisRnOLpcvMSVgMIUIQ6QOOF2BXeo1iV3UZx4ESJ1ealA+9qfzq1H2YraZRCeVkNnV8
et9GW4aoY0T6Lh5LguzTTXhlVVg5mNRGaFhlfsRXOL6LLnmzzKxdynGGa49NKbpot2G9q4zXMnoA
FdQ8r+5jONxTtntZPB18aVbooCrPq006kCWIUD4RPmo/MEoPj51EloSjL1hNiDUxEV9R8VMSQrdm
g/SAiXCTd5HXeVO6Akg/ligPmch1Kdn0RxxYwlJuTVqX6iNKL3ZmwTPQmSPKKGCGN81j7duJACCt
P/ZO6w3Gt0WAZ2N++p6htUvNwofmZnGTqFTqwJ9ODnANQXHXwY1DnANszOoxEXYJ7xbk39OXSSF4
HmezLcnetvCzzoeFlustA7/2AVa2Yvraa12i07Kic89gK4Ms71cleRvebHMf+2fUncay6LhHh9Mg
LFcxzurKLHW6OBbzX5MUUt0TBqOAo4Mqdbzrl9BIjNkDrIrjUrKmwzIm5EhYMpn7YBq87ieVLla3
oWITSltd1arqt17Gsb+1kI0ojAesYnsuPVKbL6ppg+qM2dWaHeE+FKo7O1KAtneN9VWIYRaPlX82
gIIcDrXjbN9mEMAlctCY8PpU1WbVBw3lEBUpJhZmfzdpOMWkM94M+tQhCTkx2rLhiC75TO98LcHv
zkbiNUjxMC+x5EMbwQkNiJXlD+oSLbZdkEiNTlsMyjNs3pKqXw1t++UL1zHQryKWijwF6M/47z4G
IOgx8DiKAGbEcnwTMSTddRo1fSPfZujUPWRQbGjckk1DxMcj8WZ/e4P5dWWOpa4Mve+2ZSJ7gJTd
Q9Sb7jihzTLf4owQVj/Y3Ifliz8GzLz4boWEG/HXs7jpCxMbCmp60/CrTauQbKOfDl3ntfdxZDb3
2wMCk0GUQzpMjeZl0slAZdEibHgjy46ub80YaXEyLMaECiq8S5ekAs+qKTolRfwnMLYkX3GELl0x
I9eeH3zixd5Xf6JxeRpaVY93iQyaLY/myu++KJgx4BAJTSPgMekUYuYkvqs3bKVLCl9YteX94m8u
yOIpwWaH4O75R1NOfqvQnfXjsE9jpHEzyimgCOLQwVAX5QcRLGF3cFBY8zysKq/JOz/W5ZsK9YJC
B3N+O5x1NVQ0ScEScRpq0dAgrEFWpclNQCSf70nnw1x+01WcfHWawnEtJk1lvnqsj/HaRb4HQaYM
qxruxgHbUDVF+N9utOp7z6G0F4wKvUTR1PgPAZ/GOyNH/C0fCthG3A1AOuuvyEyp0CmvEUNPMNur
DSQa3UckECOKoWEG2mbIdqNfUp0BeGKbl7qBQKS97Ww5rgkqLXjxnjUWGnse63FlqOj52L1ZFinW
+y+wEVsVy4WJAoTEKJwVRnB8X6Oq6c1jO+8bh9XwPfDHZS5o1CiSIZWb3MnrhamRDgl7myBfXkzK
SNfOp1gtseyzNmzRVF4gxTM5iwmxB29at+AG/eco+OazRFs/taok8yO8kWvTZssEe5pb7g0f8EW0
2cP1pVmQai9ZW6oabWq2NqgJIz3kkKYYdMHuBxqW7K5iIlkeCK3XGmqlYKoU1D4Mfm9TOne6EUWC
7CfaY8hMGKQoajJ1EbSdrDvsVUSi0hH3bRf0qGo343I7a5eIFCk1kzu/JoOPL2ZMssO4m8Wb+FHE
ABYhnPQucInRB8WVh/oqG4xAkqRh5lF91EXnCee7lIpe0i9y2fR0M5vQ5yeYT9gNhYJuQBbRNUmb
mzKQ7ARBIht3KCuMv8utZfEJKWrrnwF/mkzRbL2rsY/Ds/hU6q0ackGhaXwiExXsbW0DL86Qhnn0
oKWW/FZ70nmgi6x0PdIkaFAkkaRO7gdmGUptxrPBjjEmcjIQdoCrmWmKDcsABvfobaP13BJdHYQM
5iELqF+FGMWbGnnX+4F5huAC58qyRsUjb6tpCIsV/epy14qlx2pvLc6VkFzxJfXqsN2+lMCDkx1o
3jFaFqhgDDu7liz5itFUq47R5lfyt9k46g0Nx0xuWmKJmu8+Rkto0ddBaR6bCIeAbxEh4fZUkS0g
hZhxcD4ChQY5BsYxNHgnHWctMntuILP3XYhiKnwsPOzyY+JnbJpX84yi02bPmGtjJK86X5ZFyNV8
28bOTUcG56vpIDFL2d6j0DXe93IVzU65gCTFJOD9VmCD86acz3BqAZh8i/1smpAKV+nSq2TJozH2
59+d1WGzQ0f4Q5aCPorBES4OxncUopq6QBJjXIpBN9bdlAbB71B10ULu+tqL/WfXe0n03ARNcuS9
RZ0URTWxiyIBNYtbmeC3AttImTVjJ6O8dn2AETk3bjXqA6CcHdAc8roUtkVtdx5liM7M3Hsh4vVo
HeqIiBkv4QLT8ed4QXB8hQEmDq9pH8UVfDZwempyvTLMXFaJ4q9KYo/flfADe7RwGUG+kah5+QKN
edM/+5EMnnFowRnEVQa1zKRkip6XoRXlO1hArvwWJ2L+OUoYa+ysE0u7t+gzfejf0V25MS4KUZee
w1jclhZp9k0TxPGENKHsu28ubFHn4LQV9Fu4iFXzNGnWkgepksyzP5tqjfuDJLopMYbuV8uBo6r/
btnKEPPI1kxlitF9N6KFAoXqmEJZo+5tUo13Fr+7pItiKzQcwJI/LF2I2r2Cp9yjGFu0WubSHrvV
RGcfdLEvlNiFfaELRUuABnOMWmg4Bs0Js7HbgLJLxP5MSbXt49Umt60fBz9CHJaLYHZrwSsU7eD7
ibIwrVCqNcmE1gGBM9kQQKnPk2W6RecAXivr2NzFmNAqQvwsN+EW53paMZ68KBArNwYFW1ePbL+0
LEGVkrgvPfQF3y1nEZQHXodfhH7oXKlEoXBs269duWKqArOtf7hw1YlqtJx0uX0v3TrvgLLqljTU
SfmH2Vj+kC5sCi8aDA4ky1Z4laS3YYUyS7ph571r4oQZ9IbagBWwR5pvPO6zY9dRmHCtAwf+DoOu
mUiS8icep/ejLpO2RJUGDOKlg7u0oxsEM5Um43tQdSAsB5vtvvnWtPe9Gt3ej0Icqaqet67w6DjX
2BiEppmIe3TcuACiFTJnvu6SKPBP0GgHR5/O8kAl0/sqHBRGHIP2VQ/bUsglGXa1xMekNaZ7JarD
nNVoZrnt6K1t3GQoIftw/hTNuZ2UuU1oXx/qzqLUAue+Ybf0bMg5MheRErsBw61bHAfsOHn3gW78
Ox/zA7cof5LdSj+KZGYjT9y0codtJb5pKSEoeNUs+V23IQ6uwbD6BSFtWYDlEj5Fm5T3jQ5hI0lp
lLfMNVHKzbKdxoi4nVQq2QGd18F/UwQsM10X1qk/MPj29sZPEF7ntYEPQsI4aBtTvV/7FhNpM96d
t0kYDBRKlOMSHNPSBCaJu15QFAVLFz/ikBy8VrWQSY6QoFSWhJw8BF4VxymZdfRLejCHQ+t5xqlu
VUqlY+PiFOeJDrSnZK7yBuKhJ5OM/oz5Cdr/9Ji33qF/UP5Iahcc6y3WDy1M8uxugGli3gxmy8ca
8HoXev4dIG3dOxUfvawez9npBbtmjMQZx86AzUfU+CkUVQtKEejaMljcp9qKDSUpDfd2uBEpe8bm
Dagjiak41MREX7ny6Q1r5YR5ayXWLCJzTD4AmahDdk0AOavCYCImH4Mln8Fouh2rKPqxxqu+K2u0
0aqmjU7UW0mflkjSb0uI/HYrDOtOYoNLMhxL0YNV8JzLml6Ku5lG5DtK8jh0jn0kfsdK1FnC/DU3
OHXceDGZHmKcWF4r3sPe3oPHA8MQjmRqzcOafAw3odrH0xZW/bcNQIj/w9x5NbeNZmn4r7j6Yq8G
XORQO9NVCwZR0ZIlxxsUbamRc8av3wck5RZlye4ddNWQMxcti/qAL53wnvec09h9UmK6qAol8AXR
8N4HQqpcZb4Z5nbh6c2FYxj9qZcnDbEFVP6No0jCrai0RrkynZTIKWX6c8I5UVutwd5GsFVOMWXK
tLgsscPWVRy2V42upDdtoPmgwURJJZniNW3mX6oV5PoaXXCiSZ0G5dAfzoVhgLsEyitrnMIg8rGA
UyUAwo+kVWBqQWMX9EqZx30Wn5dmUa+asvvklvCGRcAYvIXMPNVJz74eBnfj9k0HxcyjfneQaydC
S2582JrNHDJCtayJ552IllrPM/TrRdBEhH0H4UPFY5YhnopIx6ivA0b3xxTq0NwnEZh8QideSdpA
x1UyVezCLPU1VSsJbQsRTYRFr09P8sgoVhFJsFd108aAKqVzJmmd8kfnJMIVqbGjrVvo7de+rcSz
OglEwvemuLTCwTsp6kYeq7LU170ZNFe6YclgOrFqRraYBslC10TJxvNUFqURpxedkeofcp/4Npk5
xRr421pTRLS41pOhO7UEy8dXG2KMIau6TT2awxZuQ8Ro8L3+wVCsemXBT5/3ZtLOE7zTuVHT+UJT
LLLOC1dYC02e2aJhSahY0QME69M/pLS+NelTTxa9lK480Po7N+pNO3dBdG0EoUPQHDRVLtx3Mop2
JcpE0+3B8CT/CgAvp8uKGKTeZUIxLO0a1V1kK2qYfirxid1+QTk8rzpRi9hn0s0QkOBrh7WnusoS
S0qTTzugO/2TJgb9cOLqYl9fiaHaCZ+6SOjTVRXoTS4Ra3U6911qVJ1zqdA9Cf+epFq3OW2Q91W0
ICbYi3SCTYGgFkMCwRLg1FWNNrbJ904o/mxobnhvZpiXXygA2/TLQjNLJJ8n92yR6cNc8MEmTgqj
BsDAaKcD6AWOTOdfsgaxvBxK2rOqUDIcZLBdlEYlnZsddf7eqwpI0lnfCR0Wft4kmr/u88QLbnRB
dYM/6J5OHqKoJwXdtioiU9E3vKaoVGypL9KGE+5Tv7Sp8lyqbc+l0Mt7qBaRfuJAJxlOZdLwjXOP
WhMByr8slfDSMRwzuBvEXs0eDK924wfVatLItyWLW/ZHojZKjBXf0sFlZTWFLi+6ahAVOljIdCpp
8z5LA/gDTRitddPSinUSBFlIqUKgyGCe+gj1dE5v6HJYN3gy8Y03OG13klpim8ALkD3nvHC9zPtM
Td1C/dZCZ80EwOkodd4lpQ8PzE6SyFRxwbzWEEZnOzS+xUQBunqNKdVXUI1EKnW/FdWOGBpIs9il
65IWABkoXuTUXwS5q8JLzmqYrweaA/Qw1zOCkRroqnVvZQp1cONE5jzH9G1w54qmJeKHXChj4n+9
1NcCRRHSLtyAYeUoAzobUc0+N6jMvpbVPK9OJRR59t7qCrrjnkWiisNZRnWWnLIDNHNZSIHQKSlZ
SWma31PArozPOgcj07cFfKX8oxIlsXGhpZIwfKByqFRcymlXRUsOBts6hy3K6TctfkgWqYrrtQio
MNCe6WIXqO/TQkIy2aGrRdKDaA2F/56bmDa3JI+NXcVdR9eKM5mSHLAPdNp4gUqbvWV8FhpU1xcK
B6vxHXVVegnFWqRl/cEUgabhr4B5LgWDU30tpVQavtEUv8xiGwPf6QEJxKSKLnFpc+E8pT5VfzW4
VtRfGF0W5dTGM+usKkeXla4/SiTW7gd5cJJymThimCDgG0G+VgnQpIZNzFMxzimt02erVqEW/cpL
aTWLfM5Cvb7MdS3VIhs7dxAwTCIn9E+DstL7b00Drot9bpSddCeUblqvPbU1oCgTb9OHFf3nXWfd
q4kBDErAfZDeU2rRSuCdaGp4lnpK1xATrqv2vWWKUZzNBUsX3eQ0LlusRT/srerM8RVDsZVBo2SI
h+eR3RCeyQBDczN2FKJ8GsGJHGAxDBJ5WZIbVmpXUS22VnvJ1kG6W5Ue1cbVlWb4UfdRiHsKj9ie
VClpvQKMasAv0kGXwi+eV0YBPNrG5W4GveO6b7Gry7aHaKLo2DhqCP5nQBFLrV5fWsXgclc1EBZc
TsgUaQbpxcsCalMBPdXm28iyANVPodFlBAsGJTCKcuE2Vi32NsF2sw6WraHW5h3VTOIYVKJQ6/BD
JsBkugZLKfKboAgc8wHQ2GputdBXtPeexAW5y/o6lN6ZIg4+99mjKNlXKrQ7XQdHMy6BuCiQ0ZnK
QtT0yjxvs6ZzL0IvNPULSR38/EbMaupnRmnntcsoKqOcsLwoOuI8TLK6PO99sw8uDRn6yY2jZW33
sa8zLyD+W6qEuOvYJKJcVlQniDXRaO6GiOSw+Ujg1i48Tx3Ee1Ma81XWQPWhQYDf6QtIHZEAz8uU
62ydK76mrmQa87ZfrbJVA0JTlqOe507YQPrIlFJrm1OoKq6FENZFzbErOj9JQKcEpYt5kZVuNy8i
HGAAvAE+2RnEC7W+7Gm6lbhvE1JNwotSK2rzQ14AvthqF/fpMq+rql1SozRJlknYixfwIcR3QeRB
krEKiF8LXxK6L7FQwTfqWtD3ZdLiMTnC4N4qRNxpENbHxIot/53gImtAYGW5JYKTSDiDcAeT8xEj
OVWBy3pqxtZqeNJyznO7rkhgPAMJU6LzXjaBbaomV1IgVUeuFnrfQi7s5EwAEI9cTUNFAI5dFzK1
da4sYH/rOovBJ5q5WtIwwn2LA2UU8QWVJfWe1mGZ2A/inAZjuvBebt3uaxZxzvS5V8GzuxKIM8Cl
GZooXcCPah1bMHz8KXk8p9G8oc3WhZl6A/5FhGNPo+FAhIKi03phLlrMEdci0e+byHLFG6BO1VtF
ELo+WhGFON66hJ9T/FsraxewNxK4fkWPqUivKFkm/ujIUEDslGzhDFGp+RLyK+pa44uleeHwnrAd
2G/ZkwSm9lbb3LmSkn2hc2Z6bbkW74RXY7RXwWAk5lohj8+/glVqhPMm4XVOBgWNfhIGRq5dhDrz
sXGRS/2dl0hCbzvxUIprFQ1DfMwv8WfcqG0/ZYLqRJdh7kgfiwhnc+4GpZDbgezU8lsJxyq6yAtP
Ta5TUTGCE6pWFFAxYrgKV47lKc68KP00uw/pSAKQ3FHYa53mfkj2dZ7jAxFrzqITo3I1/VroIJfO
tdxoYTYRW0qzRarRqWVexVpMaRkMeIRwqOm3amaInwnxxwHwTKY7dtSGNVXoBNKA7DpxJX9RaLmD
h6EP/a1qpnk6HwxlCOcOqJ9u95xS8bS3HO1jYKgUfPNUAchTIDNAWGkIc+q25lLzKTFKECcvg2xk
2HrZe2Fol3GgySd12qXtbUidT9fG86TYvYreFFYeifLGjZaYnnCCgcp99bvAaZaDr/hfh6HrsiWo
tiPaGsUVxHUSVdnwDbEVOHNdZcbLovJACSjaK8lLN6Qp96WTlvy70OfxZ72vynDpaNybSIyhRkA7
FqFCEo2Eq+iV9TAXicVYS9RGZyxoqFH/oTt5pV6yayGORxB492ok0cMD7qCbzwNdC+V5WzR9Mke8
OQAiMajfHAe7CM56S6uNP7o2l89r3TPQK4lPxAQqdq/fmA3ScJGrrewtTMIxzbnW6Z27KFPgpmXa
++q5SgcoQqthOqAd83K0uRVRT+HFyGFuzqNkiFteGAT/1JAivbMN/KnyDsUjBwuv0CP1bVbAQ5pH
WEXEu2P+QIQwUyp3Q4knNY/luHXXWiqIX80oLT+jCxRppUZwNecUCa/DpVK52XndwftdpJXQRXNC
N9ZbCHSxYLfSEDzUmZHGduhlvXU9QGW8p/0fbo+hl5TvnVdaCmtWjE06EXmWQbeBtClFaHQgPuI7
JaZEAcCslsO5lQqR5rxRS8W3i1rWe5HMBMTfUh2cZrTXK0ld+L5VfkHjBMEKBFmFWKcL8r3X0bAR
Smhb6sFJXQHFzynwZUXnBd1dKHbUktqwcN1akJdx2w4F3TP64pzqOk16KrlC/7VIVMyAvs/xxXDB
B+8tMj5yz1LJQ7W1khwbC1gKQY1hRYCe82Ik3VsBrqA5j4UQnhz9hZtLC5dJjxeFFxTDF88I1Ruq
n3sPutsBtNk5iXzxXCKBq9rUxErNsa4kbfo6Oq6RH1o3MNZoAeQWd01oifqZA/BOuGyIhXkRlEYD
E8ZU9FtyPwlBpkrvJTRzzM0h6z4LHXrJFqzUKXvb1f3SueiyMs8+dDn5oSbWsmK1SykGTe5wWon6
Eu+ugLoDW0MZE7JXHQzhxIZLXpOX2Yp1mlvLpFN173Op1T15WHVLO2AaFoVNReSrcCG8ObR6NBpB
WhSKFzb94h8UxbcIXRvmCQz5aI6KGCDDygb8FZfe3XmV3yUKbYK0vq5vql4Ql7HnE7IuBW1Jlxz4
9Zg68JGE7Lrtsy9iZ1YrAjP1OzHUrXNw3eZz68jWddSKUmiLQwOKE4rh0s10aZXncr+GCJTcDBFV
cpsS7rtoSKIdCJY2D8weULcizAFXTbioIajc6EWlzYUSsowfxITt06xW6MKRjfhtqq4Bo7IPZKFn
t00TNwvPrY3zHMtGsSNYEyC9gB9R27Vg4X7xAXpVTRehtqSfoB6vlSZz3quD665MUUqgA6u93eC1
2FWhgXakqnc2GBgbkpulHyLRyj+6QtjZuepKGfG1tIeuq4CTpko4jxpJmHcmuJqhefq8dMICTnR3
OZBUY+MSDwsHwO9arbvuLofNSc1H31n/oxjMKHMSJVpDYVPphOw6rmLnRa7B7rQCJMvP01y2uXMv
JZ6MGUxPEk90DO84TcpoWa3cNVl9a2slfxCXsj5Xl/IJRrqt2iRknoSLZu6cy+fmmrS+pfotmyOS
KLz9i/d4JWHqed1oLVKajphItHTcT6JZ2Kl33sDj+/kkX0tglJTDSaZ097Ac3zBWEoJxqUM4pUVo
6sPxpLmx7RGU+wjXVTo1pbxeYuaFdpaQa9xSsjK1DejI6yqE8oUH9et3GnO1Xlr4Zwlo9Imgg3pP
JqDVFnK5iipT9a5TNDq4q4zPZQNID9qa0vDUE24q16jnUBo8a04QOK1/sTKvZTk9y091u6HqfKEw
VviU9I72Pb27NBzI3hhQ6hpmqW6e/nwPXtvgZylrRV72paoo+moA1DNuKaMZxAsphqawDv2U8OnP
H/NKZtzzMtUE2XMrbmVtRUBBhikkJcucyOa/NwlxzOp8clmyQmtKKlJqq8aIYSxIQAFubBvZr5oM
vLJIz0tUV7mbx5nrUL8ITMImQ+bUsYIrCs7+ql7ca8vzLM2sIvkTqqOurUw1X5IDCreatOpfHKbX
Bn8mSpyO2KqGs79yIQrYZtEgIT0g239vZ8enPll7OcwUeLusjTzEum1UwKPlkN7+fPBXEsLFZwJC
L6S4JeufY+OB2t6XiT8aZ3pPCVaiBuS+ZDVJ42BWlZZd/fyRr63Ws/vvmS5gGX2hVgDG2kc1L8qr
QCLk+vPRpdeO0rObbQS9oje9q65i08IqKK1kjF5K/O+hx+T+oKaJxb8kqpToJ34W3AUDWLBYOu77
IvWd/BaDyFsWfXTfNYoHha8yBrCi7dv990Hzr/L3f/LztzTrC98lpHv44+93acz//zn+zffvPPvK
yUN6tYkfyudfOvgbxt0/d7GpNgc/LJPKr/qb+qHo3z2UdVT9/Le7N6R72TjQNbkq1R0032dD/KUv
befx6kBvHraD3vXZw79+29zHfrIADin8b9Vv+1+d3v/rN9qEjfXZ/vuHsbbz+dkY0YZ3ru8ZXJJm
oqRLIiVQrd3ntzdRmlBfc/trw5yROiRSUJ77wIOerONr0//hbV5Yop9/52dvvluYcfayAYt34uxl
fQaBVZEV03hx9srMJPIim5Ihbj+71T6iRWDrVFNWR3Uz6Rgo4kxSZJEDpe8WggGfHgNrxhFQFBhb
R3cMdGuUyVNnb0IkVuGwHk5bm6mSzvoq6pHuv6JLo1yfNHt5POWqBNDKHX+y6aYxswxZt9RHyXB0
p1/WFQntNWn2CEDTkiVd5vhvPwz4ZBEMa2ZwApA1u9+Ku+cdlwgwFQrZTb0EkjEjn0g3dIV9PlwB
evfpsgmAv/3sHnREKyBzcafOXhZnmqSIVGnQXtIEpjpTZW6JIlq7RTi6u4AKB31UMNsnXQc0oqhL
BFFE+nxsPweHwWIddNShwVHZfo7OLFCxuqcugmTNCPtBrFP3u/1MLegzSTQtlRXfrvYRXQXJ0scG
A9OOgDLT4E8bmrbf5GcS0ZzJpknmEwlp28/RyQNyXceyz5MWAbUAi8VSrbFZxVNpqM5EVR5X+egk
gIEhhBabOHFZnukWrDMM3932UpH46fylmUaeAfEIvFVW+IjOvqLqY+XPSduO+LNkRcOq2su3w7Nv
oiV0FCTK8EjPPlbs5PuvzxQ0nWlJ5ksnwJJn2EOaJVrHugY7VaiCI047C+aMzjQKQRl9dxgOz4Jh
zLC9VcMkvLL97LTOEV2IR+dw8oFAFuq6qVroxO3ncCFMGZEocSTE41OH8KIM+D1TTwLeMQW51G1D
rKfCUMEQQB2QdL9bmKOTiRKkzqmzV7AHYKRqICEvyQNDYxEMgIPHXx/dPYDIKkF4nngIJBQjuyyb
Y/PDJ4dglIeKJOv4R9+X57gUo6RoY0uoacLQmtGVjwvwzDlEV6gizrG6txWPbvP3ymDq7gOQGVRy
o336y8pAn+ESaRjNeyDxPyUJvpHDVY1gtku5i6dgsTSGNv/KEXg2wp9QMZYhlo8mic/PgDUjIVQ3
sZp2UvD4LGMV117WRUw7nf+QATL/2lo8g97/XAtkojWC5jIewu5zIBOwDTTsApV7sVuS3dofoW2A
df9XDsWrCwF4qLPxsvVoER+6S6aG7mD1EY+7ZfpP3YtnE/gzjDB6Tbo81VaUtPEOyIpFdZuXzgNe
owaUqsvy7rdHd0X28NHk48B+IyQhfD+Cxgf3whq9avBUQ9yHGXbPO6Z7sYPRpsoHWZ0Z+KOjuHnp
PFhA7oYFhgBU8Xhcjstm4CRPRhK0GWYjYlDbI8fP3AZ+Da6sq2PQ5bgmz2UgKDoZQ5LRApaCI43O
3H6Y6FPDcYQR8U5Yhd3n+GwnNmcnsHdh++9R7/9PgFmcqehILPCXvQedADOILXG272t0fIcB02+y
RFBmhgqmho44PAUS/z4C90Du288xqgaRBZjsQSgzRUTiUffpcAFG/0kXZUvcm1JHaCvJ0tTtl1AI
WM4yJZl323woDA1kAcISUXmsoJpCOGTqIowCESYFJvijyDs4CSZkE4OThkbYrdHxCUSqEEw1FRVp
BzF/v/DPToIxw0uRJQTCsS6CNnbtnOQ1YC4TXtINbQxXPFGJRNstnaibLO9lwe7E/SX78C986Tsz
a+750f1y5Fj5D+UT9tcvv/BIXPpxgCe8rNHVPvjiyOPaDb3zO8affz/wSLZxlCe/fIyrbJ+z//P9
BH989MGzHmf1+I9r/6HYFN+8fvuLfv+aI2nuX7/9b3LvFZs318Xm/qH0DtCC7R7/+UI/sNC+b/9P
xy/qZPPN20QvPUKmItPjI18kuv21R5TlJn4cZksL2wZApr657Xub4umwO3t46rDrTdFvks3Tgffg
3OSR/fjVlZZ2UmvqI842cVy/+a9NnP3Pm/NN6cX+wQrtoeapTznfFAnkyvBwkRCIiILJY3MVomcD
by3cqQNfbMLS29y3Dw/Z41uOZ3EfiJ46+uXm3utfvqa7cP/UB7y993n9p2++p9RMHfi6vq+/eQ9F
0R8MvqNtTR88CTZfDwfecgGnDvxuE2zIl9gc4Kd7uunUsW99cu0PBNbesJo68N0m9qM3V5v7+umK
7CnCUwd/X1Wb4iUhvo+5Tx3/40NZvbEfEncTHbz9jt04dfTLDcIcgVUVB2d8zxSaOvpJHTB69fS9
vzMxJo+dHrzxd6xy6rgo/k28Sd5skvs3V/639Cu7e1pG/FgezmMfOJv8vJ8ZAn+iLVMfc+kPaXFo
DoyD75zXqYPfFX5WH56g/eB/g2ZabO4xxLbbsXHZjPWmeYj8p3uxfdY2lD11Ilc8YdzqZ6Pv2YNT
R7/cJOM6vTD437BMlw8u1uSmP7gVrMz47n+DMbl4iLzni87QI5Nk6rIsvt+3hX8goXdvr0rTHzFH
Y937nJ5DS367OmP0e+oUaKmzqSq//OEJ+xyEv2F/t3qGUovPT+efWQ5TJ3GGKnh1/L/hCN09cLXc
5zY+jNo9RXvq+19s7lmfx80cjUzjpeDmzx/zkif5ncr3o3/5LDPqtS/g4Y4Df4seNsXv/wcAAP//
</cx:binary>
              </cx:geoCache>
            </cx:geography>
          </cx:layoutPr>
        </cx:series>
      </cx:plotAreaRegion>
    </cx:plotArea>
    <cx:legend pos="r" align="min" overlay="0"/>
  </cx:chart>
  <cx:spPr>
    <a:solidFill>
      <a:schemeClr val="accent3">
        <a:lumMod val="20000"/>
        <a:lumOff val="80000"/>
      </a:schemeClr>
    </a:solidFill>
    <a:ln w="1270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33</xdr:col>
      <xdr:colOff>11206</xdr:colOff>
      <xdr:row>45</xdr:row>
      <xdr:rowOff>89647</xdr:rowOff>
    </xdr:from>
    <xdr:to>
      <xdr:col>36</xdr:col>
      <xdr:colOff>17509</xdr:colOff>
      <xdr:row>58</xdr:row>
      <xdr:rowOff>126066</xdr:rowOff>
    </xdr:to>
    <mc:AlternateContent xmlns:mc="http://schemas.openxmlformats.org/markup-compatibility/2006" xmlns:a14="http://schemas.microsoft.com/office/drawing/2010/main">
      <mc:Choice Requires="a14">
        <xdr:graphicFrame macro="">
          <xdr:nvGraphicFramePr>
            <xdr:cNvPr id="2" name="Statefilter 4">
              <a:extLst>
                <a:ext uri="{FF2B5EF4-FFF2-40B4-BE49-F238E27FC236}">
                  <a16:creationId xmlns:a16="http://schemas.microsoft.com/office/drawing/2014/main" id="{BB1A1810-0204-4840-9236-16D972361201}"/>
                </a:ext>
              </a:extLst>
            </xdr:cNvPr>
            <xdr:cNvGraphicFramePr/>
          </xdr:nvGraphicFramePr>
          <xdr:xfrm>
            <a:off x="0" y="0"/>
            <a:ext cx="0" cy="0"/>
          </xdr:xfrm>
          <a:graphic>
            <a:graphicData uri="http://schemas.microsoft.com/office/drawing/2010/slicer">
              <sle:slicer xmlns:sle="http://schemas.microsoft.com/office/drawing/2010/slicer" name="Statefilter 4"/>
            </a:graphicData>
          </a:graphic>
        </xdr:graphicFrame>
      </mc:Choice>
      <mc:Fallback xmlns="">
        <xdr:sp macro="" textlink="">
          <xdr:nvSpPr>
            <xdr:cNvPr id="0" name=""/>
            <xdr:cNvSpPr>
              <a:spLocks noTextEdit="1"/>
            </xdr:cNvSpPr>
          </xdr:nvSpPr>
          <xdr:spPr>
            <a:xfrm>
              <a:off x="29830059" y="8695765"/>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0</xdr:colOff>
      <xdr:row>3</xdr:row>
      <xdr:rowOff>83083</xdr:rowOff>
    </xdr:from>
    <xdr:to>
      <xdr:col>25</xdr:col>
      <xdr:colOff>913925</xdr:colOff>
      <xdr:row>6</xdr:row>
      <xdr:rowOff>154299</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73FA3834-80D1-4DD4-8EB5-D6544BF2CCA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883925" y="652803"/>
              <a:ext cx="2967290" cy="6409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28817</xdr:colOff>
      <xdr:row>17</xdr:row>
      <xdr:rowOff>94953</xdr:rowOff>
    </xdr:from>
    <xdr:to>
      <xdr:col>26</xdr:col>
      <xdr:colOff>23738</xdr:colOff>
      <xdr:row>31</xdr:row>
      <xdr:rowOff>166168</xdr:rowOff>
    </xdr:to>
    <mc:AlternateContent xmlns:mc="http://schemas.openxmlformats.org/markup-compatibility/2006" xmlns:a14="http://schemas.microsoft.com/office/drawing/2010/main">
      <mc:Choice Requires="a14">
        <xdr:graphicFrame macro="">
          <xdr:nvGraphicFramePr>
            <xdr:cNvPr id="9" name="MonthName">
              <a:extLst>
                <a:ext uri="{FF2B5EF4-FFF2-40B4-BE49-F238E27FC236}">
                  <a16:creationId xmlns:a16="http://schemas.microsoft.com/office/drawing/2014/main" id="{22C0E8AF-8F99-4D8F-8967-F3CAB0B11642}"/>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4912741" y="3548879"/>
              <a:ext cx="3021557" cy="27655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652804</xdr:colOff>
      <xdr:row>3</xdr:row>
      <xdr:rowOff>71215</xdr:rowOff>
    </xdr:from>
    <xdr:to>
      <xdr:col>9</xdr:col>
      <xdr:colOff>462897</xdr:colOff>
      <xdr:row>17</xdr:row>
      <xdr:rowOff>23739</xdr:rowOff>
    </xdr:to>
    <xdr:graphicFrame macro="">
      <xdr:nvGraphicFramePr>
        <xdr:cNvPr id="11" name="Chart 10">
          <a:extLst>
            <a:ext uri="{FF2B5EF4-FFF2-40B4-BE49-F238E27FC236}">
              <a16:creationId xmlns:a16="http://schemas.microsoft.com/office/drawing/2014/main" id="{CB6C36CE-B974-4669-9A75-58A11698B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664671</xdr:colOff>
      <xdr:row>17</xdr:row>
      <xdr:rowOff>59347</xdr:rowOff>
    </xdr:from>
    <xdr:to>
      <xdr:col>9</xdr:col>
      <xdr:colOff>474765</xdr:colOff>
      <xdr:row>31</xdr:row>
      <xdr:rowOff>154299</xdr:rowOff>
    </xdr:to>
    <xdr:graphicFrame macro="">
      <xdr:nvGraphicFramePr>
        <xdr:cNvPr id="12" name="Chart 11">
          <a:extLst>
            <a:ext uri="{FF2B5EF4-FFF2-40B4-BE49-F238E27FC236}">
              <a16:creationId xmlns:a16="http://schemas.microsoft.com/office/drawing/2014/main" id="{666A851F-0C0E-4B3D-9A90-646D64806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522242</xdr:colOff>
      <xdr:row>3</xdr:row>
      <xdr:rowOff>83084</xdr:rowOff>
    </xdr:from>
    <xdr:to>
      <xdr:col>21</xdr:col>
      <xdr:colOff>617195</xdr:colOff>
      <xdr:row>31</xdr:row>
      <xdr:rowOff>106822</xdr:rowOff>
    </xdr:to>
    <xdr:graphicFrame macro="">
      <xdr:nvGraphicFramePr>
        <xdr:cNvPr id="13" name="Chart 12">
          <a:extLst>
            <a:ext uri="{FF2B5EF4-FFF2-40B4-BE49-F238E27FC236}">
              <a16:creationId xmlns:a16="http://schemas.microsoft.com/office/drawing/2014/main" id="{7CDC2896-3048-483C-A32F-D3ABDD8AF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101600</xdr:colOff>
      <xdr:row>3</xdr:row>
      <xdr:rowOff>180975</xdr:rowOff>
    </xdr:from>
    <xdr:to>
      <xdr:col>23</xdr:col>
      <xdr:colOff>596900</xdr:colOff>
      <xdr:row>35</xdr:row>
      <xdr:rowOff>88900</xdr:rowOff>
    </xdr:to>
    <xdr:graphicFrame macro="">
      <xdr:nvGraphicFramePr>
        <xdr:cNvPr id="9" name="Chart 8">
          <a:extLst>
            <a:ext uri="{FF2B5EF4-FFF2-40B4-BE49-F238E27FC236}">
              <a16:creationId xmlns:a16="http://schemas.microsoft.com/office/drawing/2014/main" id="{F98B8CB0-FACF-4CE7-992F-0971AD32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4232</xdr:colOff>
      <xdr:row>6</xdr:row>
      <xdr:rowOff>100541</xdr:rowOff>
    </xdr:from>
    <xdr:to>
      <xdr:col>5</xdr:col>
      <xdr:colOff>4232</xdr:colOff>
      <xdr:row>11</xdr:row>
      <xdr:rowOff>48683</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7C3DCBF4-2575-4846-91A5-29B2D8F704D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50432" y="1243541"/>
              <a:ext cx="2019300" cy="9006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646642</xdr:colOff>
      <xdr:row>12</xdr:row>
      <xdr:rowOff>27517</xdr:rowOff>
    </xdr:from>
    <xdr:to>
      <xdr:col>4</xdr:col>
      <xdr:colOff>646642</xdr:colOff>
      <xdr:row>25</xdr:row>
      <xdr:rowOff>75142</xdr:rowOff>
    </xdr:to>
    <mc:AlternateContent xmlns:mc="http://schemas.openxmlformats.org/markup-compatibility/2006" xmlns:a14="http://schemas.microsoft.com/office/drawing/2010/main">
      <mc:Choice Requires="a14">
        <xdr:graphicFrame macro="">
          <xdr:nvGraphicFramePr>
            <xdr:cNvPr id="11" name="MonthName 1">
              <a:extLst>
                <a:ext uri="{FF2B5EF4-FFF2-40B4-BE49-F238E27FC236}">
                  <a16:creationId xmlns:a16="http://schemas.microsoft.com/office/drawing/2014/main" id="{785A4AE7-B585-4D31-A3F3-D9CB2C589EA8}"/>
                </a:ext>
              </a:extLst>
            </xdr:cNvPr>
            <xdr:cNvGraphicFramePr/>
          </xdr:nvGraphicFramePr>
          <xdr:xfrm>
            <a:off x="0" y="0"/>
            <a:ext cx="0" cy="0"/>
          </xdr:xfrm>
          <a:graphic>
            <a:graphicData uri="http://schemas.microsoft.com/office/drawing/2010/slicer">
              <sle:slicer xmlns:sle="http://schemas.microsoft.com/office/drawing/2010/slicer" name="MonthName 1"/>
            </a:graphicData>
          </a:graphic>
        </xdr:graphicFrame>
      </mc:Choice>
      <mc:Fallback xmlns="">
        <xdr:sp macro="" textlink="">
          <xdr:nvSpPr>
            <xdr:cNvPr id="0" name=""/>
            <xdr:cNvSpPr>
              <a:spLocks noTextEdit="1"/>
            </xdr:cNvSpPr>
          </xdr:nvSpPr>
          <xdr:spPr>
            <a:xfrm>
              <a:off x="1319742" y="2313517"/>
              <a:ext cx="20193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660400</xdr:colOff>
      <xdr:row>25</xdr:row>
      <xdr:rowOff>177800</xdr:rowOff>
    </xdr:from>
    <xdr:to>
      <xdr:col>5</xdr:col>
      <xdr:colOff>25400</xdr:colOff>
      <xdr:row>35</xdr:row>
      <xdr:rowOff>63500</xdr:rowOff>
    </xdr:to>
    <mc:AlternateContent xmlns:mc="http://schemas.openxmlformats.org/markup-compatibility/2006" xmlns:a14="http://schemas.microsoft.com/office/drawing/2010/main">
      <mc:Choice Requires="a14">
        <xdr:graphicFrame macro="">
          <xdr:nvGraphicFramePr>
            <xdr:cNvPr id="12" name="week_of_month 1">
              <a:extLst>
                <a:ext uri="{FF2B5EF4-FFF2-40B4-BE49-F238E27FC236}">
                  <a16:creationId xmlns:a16="http://schemas.microsoft.com/office/drawing/2014/main" id="{DC7A8926-E979-41E5-9491-BE223EFB8F41}"/>
                </a:ext>
              </a:extLst>
            </xdr:cNvPr>
            <xdr:cNvGraphicFramePr/>
          </xdr:nvGraphicFramePr>
          <xdr:xfrm>
            <a:off x="0" y="0"/>
            <a:ext cx="0" cy="0"/>
          </xdr:xfrm>
          <a:graphic>
            <a:graphicData uri="http://schemas.microsoft.com/office/drawing/2010/slicer">
              <sle:slicer xmlns:sle="http://schemas.microsoft.com/office/drawing/2010/slicer" name="week_of_month 1"/>
            </a:graphicData>
          </a:graphic>
        </xdr:graphicFrame>
      </mc:Choice>
      <mc:Fallback xmlns="">
        <xdr:sp macro="" textlink="">
          <xdr:nvSpPr>
            <xdr:cNvPr id="0" name=""/>
            <xdr:cNvSpPr>
              <a:spLocks noTextEdit="1"/>
            </xdr:cNvSpPr>
          </xdr:nvSpPr>
          <xdr:spPr>
            <a:xfrm>
              <a:off x="1333500" y="5004858"/>
              <a:ext cx="2032000" cy="17261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19050</xdr:colOff>
      <xdr:row>6</xdr:row>
      <xdr:rowOff>107951</xdr:rowOff>
    </xdr:from>
    <xdr:to>
      <xdr:col>27</xdr:col>
      <xdr:colOff>19050</xdr:colOff>
      <xdr:row>11</xdr:row>
      <xdr:rowOff>50801</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6D3A2EA9-0D5D-491C-9661-448F97E083C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6173450" y="1250951"/>
              <a:ext cx="2019300"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63500</xdr:colOff>
      <xdr:row>12</xdr:row>
      <xdr:rowOff>41275</xdr:rowOff>
    </xdr:from>
    <xdr:to>
      <xdr:col>27</xdr:col>
      <xdr:colOff>63500</xdr:colOff>
      <xdr:row>25</xdr:row>
      <xdr:rowOff>88900</xdr:rowOff>
    </xdr:to>
    <mc:AlternateContent xmlns:mc="http://schemas.openxmlformats.org/markup-compatibility/2006" xmlns:a14="http://schemas.microsoft.com/office/drawing/2010/main">
      <mc:Choice Requires="a14">
        <xdr:graphicFrame macro="">
          <xdr:nvGraphicFramePr>
            <xdr:cNvPr id="14" name="MonthName 2">
              <a:extLst>
                <a:ext uri="{FF2B5EF4-FFF2-40B4-BE49-F238E27FC236}">
                  <a16:creationId xmlns:a16="http://schemas.microsoft.com/office/drawing/2014/main" id="{4C68779F-1DE3-4E04-A796-0FC3595A06DA}"/>
                </a:ext>
              </a:extLst>
            </xdr:cNvPr>
            <xdr:cNvGraphicFramePr/>
          </xdr:nvGraphicFramePr>
          <xdr:xfrm>
            <a:off x="0" y="0"/>
            <a:ext cx="0" cy="0"/>
          </xdr:xfrm>
          <a:graphic>
            <a:graphicData uri="http://schemas.microsoft.com/office/drawing/2010/slicer">
              <sle:slicer xmlns:sle="http://schemas.microsoft.com/office/drawing/2010/slicer" name="MonthName 2"/>
            </a:graphicData>
          </a:graphic>
        </xdr:graphicFrame>
      </mc:Choice>
      <mc:Fallback xmlns="">
        <xdr:sp macro="" textlink="">
          <xdr:nvSpPr>
            <xdr:cNvPr id="0" name=""/>
            <xdr:cNvSpPr>
              <a:spLocks noTextEdit="1"/>
            </xdr:cNvSpPr>
          </xdr:nvSpPr>
          <xdr:spPr>
            <a:xfrm>
              <a:off x="16217900" y="2327275"/>
              <a:ext cx="20193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82550</xdr:colOff>
      <xdr:row>25</xdr:row>
      <xdr:rowOff>187325</xdr:rowOff>
    </xdr:from>
    <xdr:to>
      <xdr:col>27</xdr:col>
      <xdr:colOff>101600</xdr:colOff>
      <xdr:row>35</xdr:row>
      <xdr:rowOff>101600</xdr:rowOff>
    </xdr:to>
    <mc:AlternateContent xmlns:mc="http://schemas.openxmlformats.org/markup-compatibility/2006" xmlns:a14="http://schemas.microsoft.com/office/drawing/2010/main">
      <mc:Choice Requires="a14">
        <xdr:graphicFrame macro="">
          <xdr:nvGraphicFramePr>
            <xdr:cNvPr id="15" name="week_of_month 2">
              <a:extLst>
                <a:ext uri="{FF2B5EF4-FFF2-40B4-BE49-F238E27FC236}">
                  <a16:creationId xmlns:a16="http://schemas.microsoft.com/office/drawing/2014/main" id="{3F321328-D43B-4333-8D14-1809D11C2D49}"/>
                </a:ext>
              </a:extLst>
            </xdr:cNvPr>
            <xdr:cNvGraphicFramePr/>
          </xdr:nvGraphicFramePr>
          <xdr:xfrm>
            <a:off x="0" y="0"/>
            <a:ext cx="0" cy="0"/>
          </xdr:xfrm>
          <a:graphic>
            <a:graphicData uri="http://schemas.microsoft.com/office/drawing/2010/slicer">
              <sle:slicer xmlns:sle="http://schemas.microsoft.com/office/drawing/2010/slicer" name="week_of_month 2"/>
            </a:graphicData>
          </a:graphic>
        </xdr:graphicFrame>
      </mc:Choice>
      <mc:Fallback xmlns="">
        <xdr:sp macro="" textlink="">
          <xdr:nvSpPr>
            <xdr:cNvPr id="0" name=""/>
            <xdr:cNvSpPr>
              <a:spLocks noTextEdit="1"/>
            </xdr:cNvSpPr>
          </xdr:nvSpPr>
          <xdr:spPr>
            <a:xfrm>
              <a:off x="16236950" y="4949825"/>
              <a:ext cx="2038350" cy="1819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33</xdr:col>
      <xdr:colOff>207169</xdr:colOff>
      <xdr:row>5</xdr:row>
      <xdr:rowOff>19051</xdr:rowOff>
    </xdr:from>
    <xdr:to>
      <xdr:col>36</xdr:col>
      <xdr:colOff>207169</xdr:colOff>
      <xdr:row>18</xdr:row>
      <xdr:rowOff>66676</xdr:rowOff>
    </xdr:to>
    <mc:AlternateContent xmlns:mc="http://schemas.openxmlformats.org/markup-compatibility/2006" xmlns:a14="http://schemas.microsoft.com/office/drawing/2010/main">
      <mc:Choice Requires="a14">
        <xdr:graphicFrame macro="">
          <xdr:nvGraphicFramePr>
            <xdr:cNvPr id="2" name="Statefilter">
              <a:extLst>
                <a:ext uri="{FF2B5EF4-FFF2-40B4-BE49-F238E27FC236}">
                  <a16:creationId xmlns:a16="http://schemas.microsoft.com/office/drawing/2014/main" id="{276BC27A-9D6A-4B76-A8F1-81CEB11328E2}"/>
                </a:ext>
              </a:extLst>
            </xdr:cNvPr>
            <xdr:cNvGraphicFramePr/>
          </xdr:nvGraphicFramePr>
          <xdr:xfrm>
            <a:off x="0" y="0"/>
            <a:ext cx="0" cy="0"/>
          </xdr:xfrm>
          <a:graphic>
            <a:graphicData uri="http://schemas.microsoft.com/office/drawing/2010/slicer">
              <sle:slicer xmlns:sle="http://schemas.microsoft.com/office/drawing/2010/slicer" name="Statefilter"/>
            </a:graphicData>
          </a:graphic>
        </xdr:graphicFrame>
      </mc:Choice>
      <mc:Fallback xmlns="">
        <xdr:sp macro="" textlink="">
          <xdr:nvSpPr>
            <xdr:cNvPr id="0" name=""/>
            <xdr:cNvSpPr>
              <a:spLocks noTextEdit="1"/>
            </xdr:cNvSpPr>
          </xdr:nvSpPr>
          <xdr:spPr>
            <a:xfrm>
              <a:off x="20245388" y="97155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523877</xdr:colOff>
      <xdr:row>5</xdr:row>
      <xdr:rowOff>35720</xdr:rowOff>
    </xdr:from>
    <xdr:to>
      <xdr:col>16</xdr:col>
      <xdr:colOff>392908</xdr:colOff>
      <xdr:row>41</xdr:row>
      <xdr:rowOff>178595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19E93A8-D7E3-473C-98ED-F1CCE27F4A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877" y="988220"/>
              <a:ext cx="10638631" cy="70008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119063</xdr:colOff>
      <xdr:row>5</xdr:row>
      <xdr:rowOff>23813</xdr:rowOff>
    </xdr:from>
    <xdr:to>
      <xdr:col>32</xdr:col>
      <xdr:colOff>595313</xdr:colOff>
      <xdr:row>41</xdr:row>
      <xdr:rowOff>166688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4F80EC9-E52E-478F-B750-82CB9510B7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61763" y="976313"/>
              <a:ext cx="10572750" cy="70008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483825</xdr:colOff>
      <xdr:row>44</xdr:row>
      <xdr:rowOff>9742</xdr:rowOff>
    </xdr:from>
    <xdr:to>
      <xdr:col>32</xdr:col>
      <xdr:colOff>588818</xdr:colOff>
      <xdr:row>95</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23381B1-76EC-491D-9E24-44C41D4AD6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30025" y="8391742"/>
              <a:ext cx="20297993" cy="970575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85598</xdr:colOff>
      <xdr:row>99</xdr:row>
      <xdr:rowOff>43295</xdr:rowOff>
    </xdr:from>
    <xdr:to>
      <xdr:col>16</xdr:col>
      <xdr:colOff>542277</xdr:colOff>
      <xdr:row>134</xdr:row>
      <xdr:rowOff>97415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2C98803-3E9C-4AF0-B0D0-DD8A3C1AF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8698" y="18902795"/>
              <a:ext cx="10553179" cy="67216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357188</xdr:colOff>
      <xdr:row>99</xdr:row>
      <xdr:rowOff>71438</xdr:rowOff>
    </xdr:from>
    <xdr:to>
      <xdr:col>33</xdr:col>
      <xdr:colOff>189507</xdr:colOff>
      <xdr:row>134</xdr:row>
      <xdr:rowOff>125558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83ADAD3-8DC5-4C72-AF11-3C25333BBA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799888" y="18930938"/>
              <a:ext cx="10601919" cy="67216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421049</xdr:colOff>
      <xdr:row>137</xdr:row>
      <xdr:rowOff>114733</xdr:rowOff>
    </xdr:from>
    <xdr:to>
      <xdr:col>33</xdr:col>
      <xdr:colOff>217558</xdr:colOff>
      <xdr:row>174</xdr:row>
      <xdr:rowOff>28141</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1C5D0FF-3009-4B43-8C4C-D8CC743E9F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863749" y="26213233"/>
              <a:ext cx="10566109" cy="696190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166686</xdr:colOff>
      <xdr:row>137</xdr:row>
      <xdr:rowOff>98497</xdr:rowOff>
    </xdr:from>
    <xdr:to>
      <xdr:col>16</xdr:col>
      <xdr:colOff>570415</xdr:colOff>
      <xdr:row>174</xdr:row>
      <xdr:rowOff>11905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DFA7601-1A65-4194-8C2D-2043AFF8CC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39786" y="26196997"/>
              <a:ext cx="10500229" cy="696190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33</xdr:col>
      <xdr:colOff>214313</xdr:colOff>
      <xdr:row>46</xdr:row>
      <xdr:rowOff>73819</xdr:rowOff>
    </xdr:from>
    <xdr:to>
      <xdr:col>36</xdr:col>
      <xdr:colOff>214313</xdr:colOff>
      <xdr:row>59</xdr:row>
      <xdr:rowOff>121444</xdr:rowOff>
    </xdr:to>
    <mc:AlternateContent xmlns:mc="http://schemas.openxmlformats.org/markup-compatibility/2006" xmlns:a14="http://schemas.microsoft.com/office/drawing/2010/main">
      <mc:Choice Requires="a14">
        <xdr:graphicFrame macro="">
          <xdr:nvGraphicFramePr>
            <xdr:cNvPr id="11" name="Statefilter 2">
              <a:extLst>
                <a:ext uri="{FF2B5EF4-FFF2-40B4-BE49-F238E27FC236}">
                  <a16:creationId xmlns:a16="http://schemas.microsoft.com/office/drawing/2014/main" id="{324C9B05-C569-4B2E-A9C4-2C459D81C4DE}"/>
                </a:ext>
              </a:extLst>
            </xdr:cNvPr>
            <xdr:cNvGraphicFramePr/>
          </xdr:nvGraphicFramePr>
          <xdr:xfrm>
            <a:off x="0" y="0"/>
            <a:ext cx="0" cy="0"/>
          </xdr:xfrm>
          <a:graphic>
            <a:graphicData uri="http://schemas.microsoft.com/office/drawing/2010/slicer">
              <sle:slicer xmlns:sle="http://schemas.microsoft.com/office/drawing/2010/slicer" name="Statefilter 2"/>
            </a:graphicData>
          </a:graphic>
        </xdr:graphicFrame>
      </mc:Choice>
      <mc:Fallback xmlns="">
        <xdr:sp macro="" textlink="">
          <xdr:nvSpPr>
            <xdr:cNvPr id="0" name=""/>
            <xdr:cNvSpPr>
              <a:spLocks noTextEdit="1"/>
            </xdr:cNvSpPr>
          </xdr:nvSpPr>
          <xdr:spPr>
            <a:xfrm>
              <a:off x="20252532" y="8836819"/>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404813</xdr:colOff>
      <xdr:row>99</xdr:row>
      <xdr:rowOff>59531</xdr:rowOff>
    </xdr:from>
    <xdr:to>
      <xdr:col>36</xdr:col>
      <xdr:colOff>404813</xdr:colOff>
      <xdr:row>112</xdr:row>
      <xdr:rowOff>107156</xdr:rowOff>
    </xdr:to>
    <mc:AlternateContent xmlns:mc="http://schemas.openxmlformats.org/markup-compatibility/2006" xmlns:a14="http://schemas.microsoft.com/office/drawing/2010/main">
      <mc:Choice Requires="a14">
        <xdr:graphicFrame macro="">
          <xdr:nvGraphicFramePr>
            <xdr:cNvPr id="12" name="Statefilter 1">
              <a:extLst>
                <a:ext uri="{FF2B5EF4-FFF2-40B4-BE49-F238E27FC236}">
                  <a16:creationId xmlns:a16="http://schemas.microsoft.com/office/drawing/2014/main" id="{BF71533C-B651-4AEA-A3C0-BD397CFBC434}"/>
                </a:ext>
              </a:extLst>
            </xdr:cNvPr>
            <xdr:cNvGraphicFramePr/>
          </xdr:nvGraphicFramePr>
          <xdr:xfrm>
            <a:off x="0" y="0"/>
            <a:ext cx="0" cy="0"/>
          </xdr:xfrm>
          <a:graphic>
            <a:graphicData uri="http://schemas.microsoft.com/office/drawing/2010/slicer">
              <sle:slicer xmlns:sle="http://schemas.microsoft.com/office/drawing/2010/slicer" name="Statefilter 1"/>
            </a:graphicData>
          </a:graphic>
        </xdr:graphicFrame>
      </mc:Choice>
      <mc:Fallback xmlns="">
        <xdr:sp macro="" textlink="">
          <xdr:nvSpPr>
            <xdr:cNvPr id="0" name=""/>
            <xdr:cNvSpPr>
              <a:spLocks noTextEdit="1"/>
            </xdr:cNvSpPr>
          </xdr:nvSpPr>
          <xdr:spPr>
            <a:xfrm>
              <a:off x="20443032" y="1891903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404812</xdr:colOff>
      <xdr:row>138</xdr:row>
      <xdr:rowOff>23813</xdr:rowOff>
    </xdr:from>
    <xdr:to>
      <xdr:col>36</xdr:col>
      <xdr:colOff>404812</xdr:colOff>
      <xdr:row>151</xdr:row>
      <xdr:rowOff>71438</xdr:rowOff>
    </xdr:to>
    <mc:AlternateContent xmlns:mc="http://schemas.openxmlformats.org/markup-compatibility/2006" xmlns:a14="http://schemas.microsoft.com/office/drawing/2010/main">
      <mc:Choice Requires="a14">
        <xdr:graphicFrame macro="">
          <xdr:nvGraphicFramePr>
            <xdr:cNvPr id="13" name="Statefilter 3">
              <a:extLst>
                <a:ext uri="{FF2B5EF4-FFF2-40B4-BE49-F238E27FC236}">
                  <a16:creationId xmlns:a16="http://schemas.microsoft.com/office/drawing/2014/main" id="{7BA6EC69-B68B-4E76-8674-431B7CF23641}"/>
                </a:ext>
              </a:extLst>
            </xdr:cNvPr>
            <xdr:cNvGraphicFramePr/>
          </xdr:nvGraphicFramePr>
          <xdr:xfrm>
            <a:off x="0" y="0"/>
            <a:ext cx="0" cy="0"/>
          </xdr:xfrm>
          <a:graphic>
            <a:graphicData uri="http://schemas.microsoft.com/office/drawing/2010/slicer">
              <sle:slicer xmlns:sle="http://schemas.microsoft.com/office/drawing/2010/slicer" name="Statefilter 3"/>
            </a:graphicData>
          </a:graphic>
        </xdr:graphicFrame>
      </mc:Choice>
      <mc:Fallback xmlns="">
        <xdr:sp macro="" textlink="">
          <xdr:nvSpPr>
            <xdr:cNvPr id="0" name=""/>
            <xdr:cNvSpPr>
              <a:spLocks noTextEdit="1"/>
            </xdr:cNvSpPr>
          </xdr:nvSpPr>
          <xdr:spPr>
            <a:xfrm>
              <a:off x="20443031" y="26312813"/>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35719</xdr:colOff>
      <xdr:row>21</xdr:row>
      <xdr:rowOff>154781</xdr:rowOff>
    </xdr:from>
    <xdr:to>
      <xdr:col>18</xdr:col>
      <xdr:colOff>357187</xdr:colOff>
      <xdr:row>26</xdr:row>
      <xdr:rowOff>35719</xdr:rowOff>
    </xdr:to>
    <xdr:sp macro="" textlink="">
      <xdr:nvSpPr>
        <xdr:cNvPr id="10" name="Arrow: Right 9">
          <a:extLst>
            <a:ext uri="{FF2B5EF4-FFF2-40B4-BE49-F238E27FC236}">
              <a16:creationId xmlns:a16="http://schemas.microsoft.com/office/drawing/2014/main" id="{4B8631F5-2E0D-5CED-AE54-858A12EEFFBC}"/>
            </a:ext>
          </a:extLst>
        </xdr:cNvPr>
        <xdr:cNvSpPr/>
      </xdr:nvSpPr>
      <xdr:spPr>
        <a:xfrm>
          <a:off x="9144000" y="4155281"/>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581026</xdr:colOff>
      <xdr:row>37</xdr:row>
      <xdr:rowOff>92868</xdr:rowOff>
    </xdr:from>
    <xdr:to>
      <xdr:col>25</xdr:col>
      <xdr:colOff>200026</xdr:colOff>
      <xdr:row>48</xdr:row>
      <xdr:rowOff>140493</xdr:rowOff>
    </xdr:to>
    <xdr:sp macro="" textlink="">
      <xdr:nvSpPr>
        <xdr:cNvPr id="14" name="Arrow: Right 13">
          <a:extLst>
            <a:ext uri="{FF2B5EF4-FFF2-40B4-BE49-F238E27FC236}">
              <a16:creationId xmlns:a16="http://schemas.microsoft.com/office/drawing/2014/main" id="{14B5F38F-064C-43F2-A645-FE28B5F2EFFC}"/>
            </a:ext>
          </a:extLst>
        </xdr:cNvPr>
        <xdr:cNvSpPr/>
      </xdr:nvSpPr>
      <xdr:spPr>
        <a:xfrm rot="5400000">
          <a:off x="13892213" y="77962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357188</xdr:colOff>
      <xdr:row>91</xdr:row>
      <xdr:rowOff>95251</xdr:rowOff>
    </xdr:from>
    <xdr:to>
      <xdr:col>11</xdr:col>
      <xdr:colOff>583408</xdr:colOff>
      <xdr:row>102</xdr:row>
      <xdr:rowOff>142876</xdr:rowOff>
    </xdr:to>
    <xdr:sp macro="" textlink="">
      <xdr:nvSpPr>
        <xdr:cNvPr id="15" name="Arrow: Right 14">
          <a:extLst>
            <a:ext uri="{FF2B5EF4-FFF2-40B4-BE49-F238E27FC236}">
              <a16:creationId xmlns:a16="http://schemas.microsoft.com/office/drawing/2014/main" id="{4A4015D8-60B7-4C57-806E-18571524AF53}"/>
            </a:ext>
          </a:extLst>
        </xdr:cNvPr>
        <xdr:cNvSpPr/>
      </xdr:nvSpPr>
      <xdr:spPr>
        <a:xfrm rot="5400000">
          <a:off x="5774532" y="180855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190500</xdr:colOff>
      <xdr:row>115</xdr:row>
      <xdr:rowOff>23812</xdr:rowOff>
    </xdr:from>
    <xdr:to>
      <xdr:col>18</xdr:col>
      <xdr:colOff>511968</xdr:colOff>
      <xdr:row>119</xdr:row>
      <xdr:rowOff>95250</xdr:rowOff>
    </xdr:to>
    <xdr:sp macro="" textlink="">
      <xdr:nvSpPr>
        <xdr:cNvPr id="16" name="Arrow: Right 15">
          <a:extLst>
            <a:ext uri="{FF2B5EF4-FFF2-40B4-BE49-F238E27FC236}">
              <a16:creationId xmlns:a16="http://schemas.microsoft.com/office/drawing/2014/main" id="{55AFFDCC-F4B7-4188-A357-1163E80C070A}"/>
            </a:ext>
          </a:extLst>
        </xdr:cNvPr>
        <xdr:cNvSpPr/>
      </xdr:nvSpPr>
      <xdr:spPr>
        <a:xfrm>
          <a:off x="9298781" y="219313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1</xdr:colOff>
      <xdr:row>130</xdr:row>
      <xdr:rowOff>95251</xdr:rowOff>
    </xdr:from>
    <xdr:to>
      <xdr:col>28</xdr:col>
      <xdr:colOff>226220</xdr:colOff>
      <xdr:row>141</xdr:row>
      <xdr:rowOff>142876</xdr:rowOff>
    </xdr:to>
    <xdr:sp macro="" textlink="">
      <xdr:nvSpPr>
        <xdr:cNvPr id="17" name="Arrow: Right 16">
          <a:extLst>
            <a:ext uri="{FF2B5EF4-FFF2-40B4-BE49-F238E27FC236}">
              <a16:creationId xmlns:a16="http://schemas.microsoft.com/office/drawing/2014/main" id="{5CE71A6F-323D-428A-A620-0794000C3DAF}"/>
            </a:ext>
          </a:extLst>
        </xdr:cNvPr>
        <xdr:cNvSpPr/>
      </xdr:nvSpPr>
      <xdr:spPr>
        <a:xfrm rot="5400000">
          <a:off x="15740063" y="255150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273844</xdr:colOff>
      <xdr:row>152</xdr:row>
      <xdr:rowOff>178593</xdr:rowOff>
    </xdr:from>
    <xdr:to>
      <xdr:col>18</xdr:col>
      <xdr:colOff>595312</xdr:colOff>
      <xdr:row>157</xdr:row>
      <xdr:rowOff>59531</xdr:rowOff>
    </xdr:to>
    <xdr:sp macro="" textlink="">
      <xdr:nvSpPr>
        <xdr:cNvPr id="18" name="Arrow: Right 17">
          <a:extLst>
            <a:ext uri="{FF2B5EF4-FFF2-40B4-BE49-F238E27FC236}">
              <a16:creationId xmlns:a16="http://schemas.microsoft.com/office/drawing/2014/main" id="{B79D7D55-8052-4F47-8BE7-A3C1D567382F}"/>
            </a:ext>
          </a:extLst>
        </xdr:cNvPr>
        <xdr:cNvSpPr/>
      </xdr:nvSpPr>
      <xdr:spPr>
        <a:xfrm rot="10800000">
          <a:off x="9382125" y="29134593"/>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6</xdr:row>
      <xdr:rowOff>185737</xdr:rowOff>
    </xdr:from>
    <xdr:to>
      <xdr:col>6</xdr:col>
      <xdr:colOff>409575</xdr:colOff>
      <xdr:row>23</xdr:row>
      <xdr:rowOff>28575</xdr:rowOff>
    </xdr:to>
    <xdr:graphicFrame macro="">
      <xdr:nvGraphicFramePr>
        <xdr:cNvPr id="8" name="Chart 7">
          <a:extLst>
            <a:ext uri="{FF2B5EF4-FFF2-40B4-BE49-F238E27FC236}">
              <a16:creationId xmlns:a16="http://schemas.microsoft.com/office/drawing/2014/main" id="{7EA05933-0740-EF16-8137-BF16414A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7</xdr:row>
      <xdr:rowOff>14287</xdr:rowOff>
    </xdr:from>
    <xdr:to>
      <xdr:col>15</xdr:col>
      <xdr:colOff>590550</xdr:colOff>
      <xdr:row>23</xdr:row>
      <xdr:rowOff>47625</xdr:rowOff>
    </xdr:to>
    <xdr:graphicFrame macro="">
      <xdr:nvGraphicFramePr>
        <xdr:cNvPr id="9" name="Chart 8">
          <a:extLst>
            <a:ext uri="{FF2B5EF4-FFF2-40B4-BE49-F238E27FC236}">
              <a16:creationId xmlns:a16="http://schemas.microsoft.com/office/drawing/2014/main" id="{9F9188DC-CC33-B2EE-7DFB-7DD299AB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7</xdr:row>
      <xdr:rowOff>14287</xdr:rowOff>
    </xdr:from>
    <xdr:to>
      <xdr:col>21</xdr:col>
      <xdr:colOff>1485900</xdr:colOff>
      <xdr:row>23</xdr:row>
      <xdr:rowOff>47625</xdr:rowOff>
    </xdr:to>
    <xdr:graphicFrame macro="">
      <xdr:nvGraphicFramePr>
        <xdr:cNvPr id="10" name="Chart 9">
          <a:extLst>
            <a:ext uri="{FF2B5EF4-FFF2-40B4-BE49-F238E27FC236}">
              <a16:creationId xmlns:a16="http://schemas.microsoft.com/office/drawing/2014/main" id="{39446C47-F2FB-A829-2E1B-38FE7D7EF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b0d074f83d9bf64e/Desktop/Masai/Project/GitHub_Covid/Covid_Project/data/SQL_files/country_data_daily_basi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 refreshedDate="45101.801474652777" createdVersion="7" refreshedVersion="7" minRefreshableVersion="3" recordCount="613" xr:uid="{38B17627-F8A5-4F99-AA89-9DA68B25DDEC}">
  <cacheSource type="worksheet">
    <worksheetSource ref="A1:O614" sheet="Data" r:id="rId2"/>
  </cacheSource>
  <cacheFields count="15">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0100"/>
        <n v="27924"/>
        <n v="19974"/>
        <n v="27574"/>
        <n v="30558"/>
        <n v="28990"/>
        <n v="28646"/>
        <n v="29792"/>
        <n v="26464"/>
        <n v="18196"/>
        <n v="25466"/>
        <n v="23112"/>
        <n v="37824"/>
        <n v="26108"/>
        <n v="26146"/>
        <n v="23054"/>
        <n v="17158"/>
        <n v="22002"/>
        <n v="25850"/>
        <n v="24802"/>
        <n v="23422"/>
        <n v="24138"/>
        <n v="23572"/>
        <n v="17430"/>
        <n v="21462"/>
        <n v="25078"/>
        <n v="18706"/>
        <n v="24274"/>
        <n v="24396"/>
        <n v="23412"/>
        <n v="18172"/>
        <n v="23184"/>
        <n v="25724"/>
        <n v="26476"/>
        <n v="27832"/>
        <n v="27838"/>
        <n v="28556"/>
        <n v="20988"/>
        <n v="27364"/>
        <n v="33860"/>
        <n v="33198"/>
        <n v="33124"/>
        <n v="33610"/>
        <n v="31228"/>
        <n v="24540"/>
        <n v="29996"/>
        <n v="34850"/>
        <n v="33648"/>
        <n v="36648"/>
        <n v="37448"/>
        <n v="37300"/>
        <n v="30706"/>
        <n v="35746"/>
        <n v="45702"/>
        <n v="46596"/>
        <n v="49690"/>
        <n v="50308"/>
        <n v="53026"/>
        <n v="48874"/>
        <n v="57738"/>
        <n v="71676"/>
        <n v="79374"/>
        <n v="81812"/>
        <n v="87630"/>
        <n v="94018"/>
        <n v="81272"/>
        <n v="94478"/>
        <n v="106838"/>
        <n v="118170"/>
        <n v="124552"/>
        <n v="125264"/>
        <n v="136412"/>
        <n v="112304"/>
        <n v="106474"/>
        <n v="144230"/>
        <n v="162796"/>
        <n v="178046"/>
        <n v="185988"/>
        <n v="207588"/>
        <n v="193126"/>
        <n v="230624"/>
        <n v="252552"/>
        <n v="263756"/>
        <n v="289994"/>
        <n v="305130"/>
        <n v="339830"/>
        <n v="321708"/>
        <n v="370612"/>
        <n v="399168"/>
        <n v="433676"/>
        <n v="468004"/>
        <n v="521790"/>
        <n v="550166"/>
        <n v="514034"/>
        <n v="588756"/>
        <n v="631504"/>
        <n v="665062"/>
        <n v="690592"/>
        <n v="697992"/>
        <n v="709316"/>
        <n v="638942"/>
        <n v="725826"/>
        <n v="758806"/>
        <n v="773546"/>
        <n v="804028"/>
        <n v="785152"/>
        <n v="740180"/>
        <n v="711538"/>
        <n v="765694"/>
        <n v="825248"/>
        <n v="828560"/>
        <n v="813802"/>
        <n v="807616"/>
        <n v="732910"/>
        <n v="658982"/>
        <n v="697110"/>
        <n v="725264"/>
        <n v="686010"/>
        <n v="652512"/>
        <n v="621514"/>
        <n v="563674"/>
        <n v="526042"/>
        <n v="534492"/>
        <n v="552374"/>
        <n v="518484"/>
        <n v="514598"/>
        <n v="481794"/>
        <n v="445668"/>
        <n v="391714"/>
        <n v="417984"/>
        <n v="423020"/>
        <n v="372150"/>
        <n v="348166"/>
        <n v="330564"/>
        <n v="306792"/>
        <n v="253766"/>
        <n v="266304"/>
        <n v="268088"/>
        <n v="264848"/>
        <n v="240908"/>
        <n v="228976"/>
        <n v="202418"/>
        <n v="171608"/>
        <n v="185574"/>
        <n v="187766"/>
        <n v="183698"/>
        <n v="169148"/>
        <n v="161050"/>
        <n v="142002"/>
        <n v="120016"/>
        <n v="124434"/>
        <n v="134578"/>
        <n v="124872"/>
        <n v="121530"/>
        <n v="117230"/>
        <n v="105956"/>
        <n v="85366"/>
        <n v="101634"/>
        <n v="108618"/>
        <n v="103318"/>
        <n v="97536"/>
        <n v="99688"/>
        <n v="93046"/>
        <n v="74140"/>
        <n v="92208"/>
        <n v="97212"/>
        <n v="93562"/>
        <n v="88374"/>
        <n v="86054"/>
        <n v="80300"/>
        <n v="68052"/>
        <n v="87928"/>
        <n v="91402"/>
        <n v="87008"/>
        <n v="85320"/>
        <n v="82988"/>
        <n v="75308"/>
        <n v="61636"/>
        <n v="80628"/>
        <n v="83518"/>
        <n v="78142"/>
        <n v="76234"/>
        <n v="82566"/>
        <n v="76660"/>
        <n v="58840"/>
        <n v="84256"/>
        <n v="83374"/>
        <n v="69726"/>
        <n v="79002"/>
        <n v="80572"/>
        <n v="76358"/>
        <n v="61640"/>
        <n v="85942"/>
        <n v="86330"/>
        <n v="89342"/>
        <n v="82998"/>
        <n v="83886"/>
        <n v="81258"/>
        <n v="60170"/>
        <n v="85060"/>
        <n v="85594"/>
        <n v="90010"/>
        <n v="77410"/>
        <n v="78136"/>
        <n v="72072"/>
        <n v="54856"/>
        <n v="76760"/>
        <n v="83172"/>
        <n v="80162"/>
        <n v="77522"/>
        <n v="72270"/>
        <n v="66490"/>
        <n v="49392"/>
        <n v="70416"/>
        <n v="73004"/>
        <n v="73200"/>
        <n v="68616"/>
        <n v="62046"/>
        <n v="50840"/>
        <n v="49588"/>
        <n v="75478"/>
        <n v="92258"/>
        <n v="89100"/>
        <n v="93612"/>
        <n v="90128"/>
        <n v="86748"/>
        <n v="60496"/>
        <n v="86146"/>
        <n v="91950"/>
        <n v="91248"/>
        <n v="85334"/>
        <n v="85214"/>
        <n v="79074"/>
        <n v="60328"/>
        <n v="76270"/>
        <n v="86802"/>
        <n v="48302"/>
        <n v="75750"/>
        <n v="62576"/>
        <n v="62882"/>
        <n v="48828"/>
        <n v="55004"/>
        <n v="60710"/>
        <n v="69306"/>
        <n v="70708"/>
        <n v="62260"/>
        <n v="61656"/>
        <n v="49814"/>
        <n v="54676"/>
        <n v="64020"/>
        <n v="62822"/>
        <n v="59130"/>
        <n v="56338"/>
        <n v="53998"/>
        <n v="29814"/>
        <n v="43796"/>
        <n v="46332"/>
        <n v="54570"/>
        <n v="47836"/>
        <n v="46378"/>
        <n v="43288"/>
        <n v="34202"/>
        <n v="38088"/>
        <n v="45210"/>
        <n v="42948"/>
        <n v="39736"/>
        <n v="35862"/>
        <n v="38040"/>
        <n v="26368"/>
        <n v="32046"/>
        <n v="38386"/>
        <n v="33976"/>
        <n v="32006"/>
        <n v="28156"/>
        <n v="28572"/>
        <n v="24678"/>
        <n v="29870"/>
        <n v="36764"/>
        <n v="31548"/>
        <n v="32654"/>
        <n v="32158"/>
        <n v="29308"/>
        <n v="23704"/>
        <n v="26998"/>
        <n v="32702"/>
        <n v="28614"/>
        <n v="28430"/>
        <n v="25880"/>
        <n v="25814"/>
      </sharedItems>
    </cacheField>
    <cacheField name="total_confirmed" numFmtId="0">
      <sharedItems containsSemiMixedTypes="0" containsString="0" containsNumber="1" containsInteger="1" minValue="2" maxValue="68571224"/>
    </cacheField>
    <cacheField name="daily_deceased" numFmtId="0">
      <sharedItems containsSemiMixedTypes="0" containsString="0" containsNumber="1" containsInteger="1" minValue="0" maxValue="12278"/>
    </cacheField>
    <cacheField name="total_deceased" numFmtId="0">
      <sharedItems containsSemiMixedTypes="0" containsString="0" containsNumber="1" containsInteger="1" minValue="0" maxValue="916940"/>
    </cacheField>
    <cacheField name="daily_recovered" numFmtId="0">
      <sharedItems containsSemiMixedTypes="0" containsString="0" containsNumber="1" containsInteger="1" minValue="0" maxValue="844782"/>
    </cacheField>
    <cacheField name="total_recovered" numFmtId="0">
      <sharedItems containsSemiMixedTypes="0" containsString="0" containsNumber="1" containsInteger="1" minValue="0" maxValue="67322678"/>
    </cacheField>
    <cacheField name="daily_tested" numFmtId="0">
      <sharedItems containsSemiMixedTypes="0" containsString="0" containsNumber="1" containsInteger="1" minValue="0" maxValue="6021572"/>
    </cacheField>
    <cacheField name="total_tested" numFmtId="0">
      <sharedItems containsSemiMixedTypes="0" containsString="0" containsNumber="1" containsInteger="1" minValue="0" maxValue="1263574151"/>
    </cacheField>
    <cacheField name="daily_vaccinated1" numFmtId="0">
      <sharedItems containsSemiMixedTypes="0" containsString="0" containsNumber="1" containsInteger="1" minValue="0" maxValue="26969834"/>
    </cacheField>
    <cacheField name="total_vaccinated1" numFmtId="0">
      <sharedItems containsSemiMixedTypes="0" containsString="0" containsNumber="1" containsInteger="1" minValue="0" maxValue="1462505570"/>
    </cacheField>
    <cacheField name="daily_vaccinated2" numFmtId="0">
      <sharedItems containsSemiMixedTypes="0" containsString="0" containsNumber="1" containsInteger="1" minValue="0" maxValue="18796422"/>
    </cacheField>
    <cacheField name="total_vaccinated2" numFmtId="0">
      <sharedItems containsSemiMixedTypes="0" containsString="0" containsNumber="1" containsInteger="1" minValue="0" maxValue="659940771"/>
    </cacheField>
  </cacheFields>
  <extLst>
    <ext xmlns:x14="http://schemas.microsoft.com/office/spreadsheetml/2009/9/main" uri="{725AE2AE-9491-48be-B2B4-4EB974FC3084}">
      <x14:pivotCacheDefinition pivotCacheId="7648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0112681713" createdVersion="8" refreshedVersion="8" minRefreshableVersion="3" recordCount="613" xr:uid="{9DC406E6-16F9-4D45-9292-9C850D5570ED}">
  <cacheSource type="worksheet">
    <worksheetSource ref="A1:J614" sheet="Data_2"/>
  </cacheSource>
  <cacheFields count="9">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1228"/>
        <n v="25466"/>
        <n v="23054"/>
        <n v="27924"/>
        <n v="23412"/>
        <n v="28556"/>
        <n v="33610"/>
        <n v="26464"/>
        <n v="23572"/>
        <n v="37300"/>
        <n v="53026"/>
        <n v="23184"/>
        <n v="30558"/>
        <n v="27574"/>
        <n v="22002"/>
        <n v="29792"/>
        <n v="17158"/>
        <n v="30100"/>
        <n v="740180"/>
        <n v="136412"/>
        <n v="28990"/>
        <n v="27838"/>
        <n v="19974"/>
        <n v="26146"/>
        <n v="27364"/>
        <n v="33860"/>
        <n v="24396"/>
        <n v="27832"/>
        <n v="18172"/>
        <n v="25850"/>
        <n v="25724"/>
        <n v="20988"/>
        <n v="33124"/>
        <n v="23112"/>
        <n v="28646"/>
        <n v="21462"/>
        <n v="24138"/>
        <n v="33198"/>
        <n v="24540"/>
        <n v="32006"/>
        <n v="46596"/>
        <n v="25078"/>
        <n v="18196"/>
        <n v="732910"/>
        <n v="17430"/>
        <n v="94018"/>
        <n v="24274"/>
        <n v="23422"/>
        <n v="18706"/>
        <n v="26476"/>
        <n v="24802"/>
        <n v="112304"/>
        <n v="37824"/>
        <n v="26108"/>
        <n v="29996"/>
        <n v="563674"/>
        <n v="652512"/>
        <n v="28572"/>
        <n v="709316"/>
        <n v="25814"/>
        <n v="29308"/>
        <n v="50840"/>
        <n v="34850"/>
        <n v="765694"/>
        <n v="75308"/>
        <n v="711538"/>
        <n v="807616"/>
        <n v="825248"/>
        <n v="550166"/>
        <n v="445668"/>
        <n v="306792"/>
        <n v="45702"/>
        <n v="33648"/>
        <n v="813802"/>
        <n v="725264"/>
        <n v="552374"/>
        <n v="35746"/>
        <n v="76660"/>
        <n v="686010"/>
        <n v="658982"/>
        <n v="828560"/>
        <n v="785152"/>
        <n v="697110"/>
        <n v="37448"/>
        <n v="621514"/>
        <n v="534492"/>
        <n v="36648"/>
        <n v="80300"/>
        <n v="81258"/>
        <n v="50308"/>
        <n v="773546"/>
        <n v="526042"/>
        <n v="758806"/>
        <n v="72072"/>
        <n v="514598"/>
        <n v="202418"/>
        <n v="76358"/>
        <n v="481794"/>
        <n v="33976"/>
        <n v="142002"/>
        <n v="66490"/>
        <n v="631504"/>
        <n v="43288"/>
        <n v="83374"/>
        <n v="93046"/>
        <n v="725826"/>
        <n v="804028"/>
        <n v="49690"/>
        <n v="697992"/>
        <n v="30706"/>
        <n v="28156"/>
        <n v="71676"/>
        <n v="57738"/>
        <n v="106474"/>
        <n v="38386"/>
        <n v="144230"/>
        <n v="79374"/>
        <n v="79074"/>
        <n v="690592"/>
        <n v="423020"/>
        <n v="417984"/>
        <n v="665062"/>
        <n v="32702"/>
        <n v="588756"/>
        <n v="125264"/>
        <n v="521790"/>
        <n v="29870"/>
        <n v="468004"/>
        <n v="85320"/>
        <n v="97212"/>
        <n v="638942"/>
        <n v="94478"/>
        <n v="106838"/>
        <n v="83518"/>
        <n v="118170"/>
        <n v="433676"/>
        <n v="91402"/>
        <n v="266304"/>
        <n v="268088"/>
        <n v="370612"/>
        <n v="87630"/>
        <n v="514034"/>
        <n v="45210"/>
        <n v="391714"/>
        <n v="84256"/>
        <n v="26998"/>
        <n v="53998"/>
        <n v="81812"/>
        <n v="124552"/>
        <n v="82988"/>
        <n v="38040"/>
        <n v="28430"/>
        <n v="124434"/>
        <n v="87928"/>
        <n v="185574"/>
        <n v="76234"/>
        <n v="90128"/>
        <n v="253766"/>
        <n v="78142"/>
        <n v="61636"/>
        <n v="48874"/>
        <n v="61656"/>
        <n v="185988"/>
        <n v="25880"/>
        <n v="23704"/>
        <n v="339830"/>
        <n v="87008"/>
        <n v="32046"/>
        <n v="85942"/>
        <n v="252552"/>
        <n v="68616"/>
        <n v="264848"/>
        <n v="372150"/>
        <n v="330564"/>
        <n v="68052"/>
        <n v="79002"/>
        <n v="399168"/>
        <n v="92208"/>
        <n v="348166"/>
        <n v="207588"/>
        <n v="28614"/>
        <n v="42948"/>
        <n v="124872"/>
        <n v="32654"/>
        <n v="121530"/>
        <n v="183698"/>
        <n v="85594"/>
        <n v="81272"/>
        <n v="105956"/>
        <n v="171608"/>
        <n v="305130"/>
        <n v="134578"/>
        <n v="169148"/>
        <n v="228976"/>
        <n v="161050"/>
        <n v="86330"/>
        <n v="82566"/>
        <n v="43796"/>
        <n v="88374"/>
        <n v="289994"/>
        <n v="32158"/>
        <n v="187766"/>
        <n v="93562"/>
        <n v="162796"/>
        <n v="83172"/>
        <n v="76760"/>
        <n v="38088"/>
        <n v="58840"/>
        <n v="62046"/>
        <n v="321708"/>
        <n v="240908"/>
        <n v="80572"/>
        <n v="26368"/>
        <n v="193126"/>
        <n v="89342"/>
        <n v="46332"/>
        <n v="56338"/>
        <n v="230624"/>
        <n v="263756"/>
        <n v="35862"/>
        <n v="82998"/>
        <n v="69726"/>
        <n v="31548"/>
        <n v="24678"/>
        <n v="62882"/>
        <n v="54570"/>
        <n v="117230"/>
        <n v="120016"/>
        <n v="178046"/>
        <n v="46378"/>
        <n v="69306"/>
        <n v="60710"/>
        <n v="34202"/>
        <n v="47836"/>
        <n v="64020"/>
        <n v="55004"/>
        <n v="74140"/>
        <n v="59130"/>
        <n v="39736"/>
        <n v="77410"/>
        <n v="85334"/>
        <n v="78136"/>
        <n v="36764"/>
        <n v="73004"/>
        <n v="73200"/>
        <n v="62822"/>
        <n v="86054"/>
        <n v="54856"/>
        <n v="90010"/>
        <n v="60496"/>
        <n v="70416"/>
        <n v="62576"/>
        <n v="518484"/>
        <n v="60170"/>
        <n v="49588"/>
        <n v="80162"/>
        <n v="75478"/>
        <n v="85214"/>
        <n v="75750"/>
        <n v="61640"/>
        <n v="80628"/>
        <n v="54676"/>
        <n v="48302"/>
        <n v="62260"/>
        <n v="86748"/>
        <n v="101634"/>
        <n v="77522"/>
        <n v="85060"/>
        <n v="103318"/>
        <n v="99688"/>
        <n v="48828"/>
        <n v="72270"/>
        <n v="91248"/>
        <n v="76270"/>
        <n v="49814"/>
        <n v="89100"/>
        <n v="92258"/>
        <n v="97536"/>
        <n v="108618"/>
        <n v="86802"/>
        <n v="29814"/>
        <n v="91950"/>
        <n v="83886"/>
        <n v="49392"/>
        <n v="85366"/>
        <n v="93612"/>
        <n v="60328"/>
        <n v="86146"/>
        <n v="70708"/>
      </sharedItems>
    </cacheField>
    <cacheField name="daily_deceased" numFmtId="0">
      <sharedItems containsSemiMixedTypes="0" containsString="0" containsNumber="1" containsInteger="1" minValue="0" maxValue="12278"/>
    </cacheField>
    <cacheField name="daily_recovered" numFmtId="0">
      <sharedItems containsSemiMixedTypes="0" containsString="0" containsNumber="1" containsInteger="1" minValue="0" maxValue="844782"/>
    </cacheField>
    <cacheField name="daily_tested" numFmtId="0">
      <sharedItems containsSemiMixedTypes="0" containsString="0" containsNumber="1" containsInteger="1" minValue="0" maxValue="6021572"/>
    </cacheField>
    <cacheField name="daily_vaccinated1" numFmtId="0">
      <sharedItems containsSemiMixedTypes="0" containsString="0" containsNumber="1" containsInteger="1" minValue="0" maxValue="26969834"/>
    </cacheField>
    <cacheField name="daily_vaccinated2" numFmtId="0">
      <sharedItems containsSemiMixedTypes="0" containsString="0" containsNumber="1" containsInteger="1" minValue="0" maxValue="18796422"/>
    </cacheField>
  </cacheFields>
  <extLst>
    <ext xmlns:x14="http://schemas.microsoft.com/office/spreadsheetml/2009/9/main" uri="{725AE2AE-9491-48be-B2B4-4EB974FC3084}">
      <x14:pivotCacheDefinition pivotCacheId="4429685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714933333336" createdVersion="8" refreshedVersion="8" minRefreshableVersion="3" recordCount="707" xr:uid="{AA2AFD99-15B0-46A4-9642-7906A5506809}">
  <cacheSource type="worksheet">
    <worksheetSource ref="A1:L708" sheet="Data_3"/>
  </cacheSource>
  <cacheFields count="12">
    <cacheField name="StateName"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Statefilter"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Name" numFmtId="0">
      <sharedItems/>
    </cacheField>
    <cacheField name="DistrictFilter" numFmtId="0">
      <sharedItems/>
    </cacheField>
    <cacheField name="population" numFmtId="0">
      <sharedItems containsSemiMixedTypes="0" containsString="0" containsNumber="1" containsInteger="1" minValue="6567" maxValue="19814000"/>
    </cacheField>
    <cacheField name="date" numFmtId="0">
      <sharedItems containsNonDate="0" containsDate="1" containsString="0" containsBlank="1" minDate="2020-05-17T00:00:00" maxDate="2021-11-01T00:00:00"/>
    </cacheField>
    <cacheField name="dose_1" numFmtId="0">
      <sharedItems containsSemiMixedTypes="0" containsString="0" containsNumber="1" containsInteger="1" minValue="0" maxValue="13055636"/>
    </cacheField>
    <cacheField name="dose_2" numFmtId="0">
      <sharedItems containsSemiMixedTypes="0" containsString="0" containsNumber="1" containsInteger="1" minValue="0" maxValue="7425404"/>
    </cacheField>
    <cacheField name="confirmed" numFmtId="0">
      <sharedItems containsSemiMixedTypes="0" containsString="0" containsNumber="1" containsInteger="1" minValue="0" maxValue="1439870"/>
    </cacheField>
    <cacheField name="deceased" numFmtId="0">
      <sharedItems containsSemiMixedTypes="0" containsString="0" containsNumber="1" containsInteger="1" minValue="0" maxValue="25091"/>
    </cacheField>
    <cacheField name="recovered" numFmtId="0">
      <sharedItems containsSemiMixedTypes="0" containsString="0" containsNumber="1" containsInteger="1" minValue="0" maxValue="1414431"/>
    </cacheField>
    <cacheField name="tested" numFmtId="0">
      <sharedItems containsSemiMixedTypes="0" containsString="0" containsNumber="1" containsInteger="1" minValue="1131" maxValue="30147688"/>
    </cacheField>
  </cacheFields>
  <extLst>
    <ext xmlns:x14="http://schemas.microsoft.com/office/spreadsheetml/2009/9/main" uri="{725AE2AE-9491-48be-B2B4-4EB974FC3084}">
      <x14:pivotCacheDefinition pivotCacheId="117514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2"/>
    <n v="0"/>
    <n v="0"/>
    <n v="0"/>
    <n v="0"/>
    <n v="0"/>
    <n v="0"/>
    <n v="0"/>
    <n v="0"/>
    <n v="0"/>
    <n v="0"/>
  </r>
  <r>
    <x v="0"/>
    <x v="1"/>
    <x v="1"/>
    <x v="0"/>
    <n v="4"/>
    <n v="0"/>
    <n v="0"/>
    <n v="0"/>
    <n v="0"/>
    <n v="0"/>
    <n v="0"/>
    <n v="0"/>
    <n v="0"/>
    <n v="0"/>
    <n v="0"/>
  </r>
  <r>
    <x v="0"/>
    <x v="1"/>
    <x v="1"/>
    <x v="0"/>
    <n v="6"/>
    <n v="0"/>
    <n v="0"/>
    <n v="0"/>
    <n v="0"/>
    <n v="0"/>
    <n v="0"/>
    <n v="0"/>
    <n v="0"/>
    <n v="0"/>
    <n v="0"/>
  </r>
  <r>
    <x v="0"/>
    <x v="1"/>
    <x v="2"/>
    <x v="1"/>
    <n v="6"/>
    <n v="0"/>
    <n v="0"/>
    <n v="6"/>
    <n v="6"/>
    <n v="0"/>
    <n v="0"/>
    <n v="0"/>
    <n v="0"/>
    <n v="0"/>
    <n v="0"/>
  </r>
  <r>
    <x v="0"/>
    <x v="2"/>
    <x v="1"/>
    <x v="2"/>
    <n v="10"/>
    <n v="0"/>
    <n v="0"/>
    <n v="0"/>
    <n v="6"/>
    <n v="0"/>
    <n v="0"/>
    <n v="0"/>
    <n v="0"/>
    <n v="0"/>
    <n v="0"/>
  </r>
  <r>
    <x v="0"/>
    <x v="2"/>
    <x v="1"/>
    <x v="0"/>
    <n v="12"/>
    <n v="0"/>
    <n v="0"/>
    <n v="0"/>
    <n v="6"/>
    <n v="0"/>
    <n v="0"/>
    <n v="0"/>
    <n v="0"/>
    <n v="0"/>
    <n v="0"/>
  </r>
  <r>
    <x v="0"/>
    <x v="2"/>
    <x v="1"/>
    <x v="3"/>
    <n v="56"/>
    <n v="0"/>
    <n v="0"/>
    <n v="0"/>
    <n v="6"/>
    <n v="0"/>
    <n v="0"/>
    <n v="0"/>
    <n v="0"/>
    <n v="0"/>
    <n v="0"/>
  </r>
  <r>
    <x v="0"/>
    <x v="2"/>
    <x v="1"/>
    <x v="2"/>
    <n v="60"/>
    <n v="0"/>
    <n v="0"/>
    <n v="0"/>
    <n v="6"/>
    <n v="0"/>
    <n v="0"/>
    <n v="0"/>
    <n v="0"/>
    <n v="0"/>
    <n v="0"/>
  </r>
  <r>
    <x v="0"/>
    <x v="2"/>
    <x v="1"/>
    <x v="0"/>
    <n v="62"/>
    <n v="0"/>
    <n v="0"/>
    <n v="0"/>
    <n v="6"/>
    <n v="0"/>
    <n v="0"/>
    <n v="0"/>
    <n v="0"/>
    <n v="0"/>
    <n v="0"/>
  </r>
  <r>
    <x v="0"/>
    <x v="2"/>
    <x v="1"/>
    <x v="4"/>
    <n v="68"/>
    <n v="0"/>
    <n v="0"/>
    <n v="0"/>
    <n v="6"/>
    <n v="0"/>
    <n v="0"/>
    <n v="0"/>
    <n v="0"/>
    <n v="0"/>
    <n v="0"/>
  </r>
  <r>
    <x v="0"/>
    <x v="2"/>
    <x v="2"/>
    <x v="5"/>
    <n v="78"/>
    <n v="0"/>
    <n v="0"/>
    <n v="0"/>
    <n v="6"/>
    <n v="0"/>
    <n v="0"/>
    <n v="0"/>
    <n v="0"/>
    <n v="0"/>
    <n v="0"/>
  </r>
  <r>
    <x v="0"/>
    <x v="2"/>
    <x v="2"/>
    <x v="6"/>
    <n v="96"/>
    <n v="0"/>
    <n v="0"/>
    <n v="0"/>
    <n v="6"/>
    <n v="0"/>
    <n v="0"/>
    <n v="0"/>
    <n v="0"/>
    <n v="0"/>
    <n v="0"/>
  </r>
  <r>
    <x v="0"/>
    <x v="2"/>
    <x v="2"/>
    <x v="7"/>
    <n v="126"/>
    <n v="0"/>
    <n v="0"/>
    <n v="0"/>
    <n v="6"/>
    <n v="0"/>
    <n v="0"/>
    <n v="0"/>
    <n v="0"/>
    <n v="0"/>
    <n v="0"/>
  </r>
  <r>
    <x v="0"/>
    <x v="2"/>
    <x v="2"/>
    <x v="8"/>
    <n v="142"/>
    <n v="0"/>
    <n v="0"/>
    <n v="0"/>
    <n v="6"/>
    <n v="0"/>
    <n v="0"/>
    <n v="0"/>
    <n v="0"/>
    <n v="0"/>
    <n v="0"/>
  </r>
  <r>
    <x v="0"/>
    <x v="2"/>
    <x v="2"/>
    <x v="9"/>
    <n v="162"/>
    <n v="0"/>
    <n v="0"/>
    <n v="0"/>
    <n v="6"/>
    <n v="0"/>
    <n v="0"/>
    <n v="0"/>
    <n v="0"/>
    <n v="0"/>
    <n v="0"/>
  </r>
  <r>
    <x v="0"/>
    <x v="2"/>
    <x v="2"/>
    <x v="9"/>
    <n v="182"/>
    <n v="2"/>
    <n v="2"/>
    <n v="0"/>
    <n v="6"/>
    <n v="6500"/>
    <n v="6500"/>
    <n v="0"/>
    <n v="0"/>
    <n v="0"/>
    <n v="0"/>
  </r>
  <r>
    <x v="0"/>
    <x v="2"/>
    <x v="2"/>
    <x v="10"/>
    <n v="204"/>
    <n v="0"/>
    <n v="2"/>
    <n v="0"/>
    <n v="6"/>
    <n v="0"/>
    <n v="6500"/>
    <n v="0"/>
    <n v="0"/>
    <n v="0"/>
    <n v="0"/>
  </r>
  <r>
    <x v="0"/>
    <x v="2"/>
    <x v="3"/>
    <x v="9"/>
    <n v="224"/>
    <n v="0"/>
    <n v="2"/>
    <n v="0"/>
    <n v="6"/>
    <n v="0"/>
    <n v="6500"/>
    <n v="0"/>
    <n v="0"/>
    <n v="0"/>
    <n v="0"/>
  </r>
  <r>
    <x v="0"/>
    <x v="2"/>
    <x v="3"/>
    <x v="11"/>
    <n v="252"/>
    <n v="0"/>
    <n v="2"/>
    <n v="0"/>
    <n v="6"/>
    <n v="0"/>
    <n v="6500"/>
    <n v="0"/>
    <n v="0"/>
    <n v="0"/>
    <n v="0"/>
  </r>
  <r>
    <x v="0"/>
    <x v="2"/>
    <x v="3"/>
    <x v="12"/>
    <n v="292"/>
    <n v="0"/>
    <n v="2"/>
    <n v="0"/>
    <n v="6"/>
    <n v="0"/>
    <n v="6500"/>
    <n v="0"/>
    <n v="0"/>
    <n v="0"/>
    <n v="0"/>
  </r>
  <r>
    <x v="0"/>
    <x v="2"/>
    <x v="3"/>
    <x v="13"/>
    <n v="342"/>
    <n v="0"/>
    <n v="2"/>
    <n v="0"/>
    <n v="6"/>
    <n v="6625"/>
    <n v="13125"/>
    <n v="0"/>
    <n v="0"/>
    <n v="0"/>
    <n v="0"/>
  </r>
  <r>
    <x v="0"/>
    <x v="2"/>
    <x v="3"/>
    <x v="14"/>
    <n v="396"/>
    <n v="0"/>
    <n v="2"/>
    <n v="0"/>
    <n v="6"/>
    <n v="1050"/>
    <n v="14175"/>
    <n v="0"/>
    <n v="0"/>
    <n v="0"/>
    <n v="0"/>
  </r>
  <r>
    <x v="0"/>
    <x v="2"/>
    <x v="3"/>
    <x v="15"/>
    <n v="512"/>
    <n v="0"/>
    <n v="2"/>
    <n v="2"/>
    <n v="8"/>
    <n v="1229"/>
    <n v="15404"/>
    <n v="0"/>
    <n v="0"/>
    <n v="0"/>
    <n v="0"/>
  </r>
  <r>
    <x v="0"/>
    <x v="2"/>
    <x v="3"/>
    <x v="16"/>
    <n v="668"/>
    <n v="0"/>
    <n v="2"/>
    <n v="0"/>
    <n v="8"/>
    <n v="1507"/>
    <n v="16911"/>
    <n v="0"/>
    <n v="0"/>
    <n v="0"/>
    <n v="0"/>
  </r>
  <r>
    <x v="0"/>
    <x v="2"/>
    <x v="4"/>
    <x v="17"/>
    <n v="806"/>
    <n v="0"/>
    <n v="2"/>
    <n v="0"/>
    <n v="8"/>
    <n v="1216"/>
    <n v="18127"/>
    <n v="0"/>
    <n v="0"/>
    <n v="0"/>
    <n v="0"/>
  </r>
  <r>
    <x v="0"/>
    <x v="2"/>
    <x v="4"/>
    <x v="18"/>
    <n v="994"/>
    <n v="0"/>
    <n v="2"/>
    <n v="0"/>
    <n v="8"/>
    <n v="2580"/>
    <n v="20707"/>
    <n v="0"/>
    <n v="0"/>
    <n v="0"/>
    <n v="0"/>
  </r>
  <r>
    <x v="0"/>
    <x v="2"/>
    <x v="4"/>
    <x v="19"/>
    <n v="1142"/>
    <n v="0"/>
    <n v="2"/>
    <n v="4"/>
    <n v="12"/>
    <n v="1987"/>
    <n v="22694"/>
    <n v="0"/>
    <n v="0"/>
    <n v="0"/>
    <n v="0"/>
  </r>
  <r>
    <x v="0"/>
    <x v="2"/>
    <x v="4"/>
    <x v="20"/>
    <n v="1314"/>
    <n v="0"/>
    <n v="2"/>
    <n v="0"/>
    <n v="12"/>
    <n v="2450"/>
    <n v="25144"/>
    <n v="0"/>
    <n v="0"/>
    <n v="0"/>
    <n v="0"/>
  </r>
  <r>
    <x v="0"/>
    <x v="2"/>
    <x v="4"/>
    <x v="21"/>
    <n v="1460"/>
    <n v="2"/>
    <n v="4"/>
    <n v="0"/>
    <n v="12"/>
    <n v="2544"/>
    <n v="27688"/>
    <n v="0"/>
    <n v="0"/>
    <n v="0"/>
    <n v="0"/>
  </r>
  <r>
    <x v="0"/>
    <x v="2"/>
    <x v="4"/>
    <x v="22"/>
    <n v="1766"/>
    <n v="2"/>
    <n v="6"/>
    <n v="4"/>
    <n v="16"/>
    <n v="0"/>
    <n v="27688"/>
    <n v="0"/>
    <n v="0"/>
    <n v="0"/>
    <n v="0"/>
  </r>
  <r>
    <x v="0"/>
    <x v="2"/>
    <x v="4"/>
    <x v="23"/>
    <n v="2038"/>
    <n v="0"/>
    <n v="6"/>
    <n v="0"/>
    <n v="16"/>
    <n v="0"/>
    <n v="27688"/>
    <n v="0"/>
    <n v="0"/>
    <n v="0"/>
    <n v="0"/>
  </r>
  <r>
    <x v="0"/>
    <x v="2"/>
    <x v="0"/>
    <x v="24"/>
    <n v="2278"/>
    <n v="50"/>
    <n v="56"/>
    <n v="182"/>
    <n v="198"/>
    <n v="0"/>
    <n v="27688"/>
    <n v="0"/>
    <n v="0"/>
    <n v="0"/>
    <n v="0"/>
  </r>
  <r>
    <x v="0"/>
    <x v="2"/>
    <x v="0"/>
    <x v="25"/>
    <n v="2652"/>
    <n v="26"/>
    <n v="82"/>
    <n v="84"/>
    <n v="282"/>
    <n v="10754"/>
    <n v="38442"/>
    <n v="0"/>
    <n v="0"/>
    <n v="0"/>
    <n v="0"/>
  </r>
  <r>
    <x v="0"/>
    <x v="2"/>
    <x v="0"/>
    <x v="26"/>
    <n v="3270"/>
    <n v="12"/>
    <n v="94"/>
    <n v="38"/>
    <n v="320"/>
    <n v="4346"/>
    <n v="42788"/>
    <n v="0"/>
    <n v="0"/>
    <n v="0"/>
    <n v="0"/>
  </r>
  <r>
    <x v="0"/>
    <x v="3"/>
    <x v="1"/>
    <x v="27"/>
    <n v="4118"/>
    <n v="22"/>
    <n v="116"/>
    <n v="18"/>
    <n v="338"/>
    <n v="16408"/>
    <n v="59196"/>
    <n v="0"/>
    <n v="0"/>
    <n v="0"/>
    <n v="0"/>
  </r>
  <r>
    <x v="0"/>
    <x v="3"/>
    <x v="1"/>
    <x v="28"/>
    <n v="5090"/>
    <n v="22"/>
    <n v="138"/>
    <n v="44"/>
    <n v="382"/>
    <n v="14841"/>
    <n v="74037"/>
    <n v="0"/>
    <n v="0"/>
    <n v="0"/>
    <n v="0"/>
  </r>
  <r>
    <x v="0"/>
    <x v="3"/>
    <x v="1"/>
    <x v="29"/>
    <n v="6210"/>
    <n v="28"/>
    <n v="166"/>
    <n v="78"/>
    <n v="460"/>
    <n v="25068"/>
    <n v="99105"/>
    <n v="0"/>
    <n v="0"/>
    <n v="0"/>
    <n v="0"/>
  </r>
  <r>
    <x v="0"/>
    <x v="3"/>
    <x v="1"/>
    <x v="30"/>
    <n v="7368"/>
    <n v="26"/>
    <n v="192"/>
    <n v="112"/>
    <n v="572"/>
    <n v="11693"/>
    <n v="110798"/>
    <n v="0"/>
    <n v="0"/>
    <n v="0"/>
    <n v="0"/>
  </r>
  <r>
    <x v="0"/>
    <x v="3"/>
    <x v="1"/>
    <x v="31"/>
    <n v="8586"/>
    <n v="44"/>
    <n v="236"/>
    <n v="86"/>
    <n v="658"/>
    <n v="37173"/>
    <n v="147971"/>
    <n v="0"/>
    <n v="0"/>
    <n v="0"/>
    <n v="0"/>
  </r>
  <r>
    <x v="0"/>
    <x v="3"/>
    <x v="1"/>
    <x v="32"/>
    <n v="9554"/>
    <n v="32"/>
    <n v="268"/>
    <n v="130"/>
    <n v="788"/>
    <n v="13961"/>
    <n v="161932"/>
    <n v="0"/>
    <n v="0"/>
    <n v="0"/>
    <n v="0"/>
  </r>
  <r>
    <x v="0"/>
    <x v="3"/>
    <x v="1"/>
    <x v="33"/>
    <n v="10700"/>
    <n v="54"/>
    <n v="322"/>
    <n v="150"/>
    <n v="938"/>
    <n v="46824"/>
    <n v="208756"/>
    <n v="0"/>
    <n v="0"/>
    <n v="0"/>
    <n v="0"/>
  </r>
  <r>
    <x v="0"/>
    <x v="3"/>
    <x v="2"/>
    <x v="34"/>
    <n v="11830"/>
    <n v="40"/>
    <n v="362"/>
    <n v="192"/>
    <n v="1130"/>
    <n v="24444"/>
    <n v="233200"/>
    <n v="0"/>
    <n v="0"/>
    <n v="0"/>
    <n v="0"/>
  </r>
  <r>
    <x v="0"/>
    <x v="3"/>
    <x v="2"/>
    <x v="35"/>
    <n v="13456"/>
    <n v="92"/>
    <n v="454"/>
    <n v="140"/>
    <n v="1270"/>
    <n v="29575"/>
    <n v="262775"/>
    <n v="0"/>
    <n v="0"/>
    <n v="0"/>
    <n v="0"/>
  </r>
  <r>
    <x v="0"/>
    <x v="3"/>
    <x v="2"/>
    <x v="36"/>
    <n v="15198"/>
    <n v="44"/>
    <n v="498"/>
    <n v="302"/>
    <n v="1572"/>
    <n v="54335"/>
    <n v="317110"/>
    <n v="0"/>
    <n v="0"/>
    <n v="0"/>
    <n v="0"/>
  </r>
  <r>
    <x v="0"/>
    <x v="3"/>
    <x v="2"/>
    <x v="37"/>
    <n v="16906"/>
    <n v="82"/>
    <n v="580"/>
    <n v="372"/>
    <n v="1944"/>
    <n v="34273"/>
    <n v="351383"/>
    <n v="0"/>
    <n v="0"/>
    <n v="0"/>
    <n v="0"/>
  </r>
  <r>
    <x v="0"/>
    <x v="3"/>
    <x v="2"/>
    <x v="38"/>
    <n v="18422"/>
    <n v="84"/>
    <n v="664"/>
    <n v="228"/>
    <n v="2172"/>
    <n v="36443"/>
    <n v="387826"/>
    <n v="0"/>
    <n v="0"/>
    <n v="0"/>
    <n v="0"/>
  </r>
  <r>
    <x v="0"/>
    <x v="3"/>
    <x v="2"/>
    <x v="39"/>
    <n v="20908"/>
    <n v="54"/>
    <n v="718"/>
    <n v="224"/>
    <n v="2396"/>
    <n v="43745"/>
    <n v="431571"/>
    <n v="0"/>
    <n v="0"/>
    <n v="0"/>
    <n v="0"/>
  </r>
  <r>
    <x v="0"/>
    <x v="3"/>
    <x v="2"/>
    <x v="40"/>
    <n v="22970"/>
    <n v="74"/>
    <n v="792"/>
    <n v="334"/>
    <n v="2730"/>
    <n v="48958"/>
    <n v="480529"/>
    <n v="0"/>
    <n v="0"/>
    <n v="0"/>
    <n v="0"/>
  </r>
  <r>
    <x v="0"/>
    <x v="3"/>
    <x v="3"/>
    <x v="41"/>
    <n v="24742"/>
    <n v="54"/>
    <n v="846"/>
    <n v="288"/>
    <n v="3018"/>
    <n v="58092"/>
    <n v="538621"/>
    <n v="0"/>
    <n v="0"/>
    <n v="0"/>
    <n v="0"/>
  </r>
  <r>
    <x v="0"/>
    <x v="3"/>
    <x v="3"/>
    <x v="42"/>
    <n v="26864"/>
    <n v="52"/>
    <n v="898"/>
    <n v="516"/>
    <n v="3534"/>
    <n v="67134"/>
    <n v="605755"/>
    <n v="0"/>
    <n v="0"/>
    <n v="0"/>
    <n v="0"/>
  </r>
  <r>
    <x v="0"/>
    <x v="3"/>
    <x v="3"/>
    <x v="43"/>
    <n v="28708"/>
    <n v="76"/>
    <n v="974"/>
    <n v="546"/>
    <n v="4080"/>
    <n v="64978"/>
    <n v="670733"/>
    <n v="0"/>
    <n v="0"/>
    <n v="0"/>
    <n v="0"/>
  </r>
  <r>
    <x v="0"/>
    <x v="3"/>
    <x v="3"/>
    <x v="44"/>
    <n v="31450"/>
    <n v="70"/>
    <n v="1044"/>
    <n v="852"/>
    <n v="4932"/>
    <n v="68697"/>
    <n v="739430"/>
    <n v="0"/>
    <n v="0"/>
    <n v="0"/>
    <n v="0"/>
  </r>
  <r>
    <x v="0"/>
    <x v="3"/>
    <x v="3"/>
    <x v="45"/>
    <n v="34610"/>
    <n v="76"/>
    <n v="1120"/>
    <n v="776"/>
    <n v="5708"/>
    <n v="88950"/>
    <n v="828380"/>
    <n v="0"/>
    <n v="0"/>
    <n v="0"/>
    <n v="0"/>
  </r>
  <r>
    <x v="0"/>
    <x v="3"/>
    <x v="3"/>
    <x v="46"/>
    <n v="37088"/>
    <n v="66"/>
    <n v="1186"/>
    <n v="838"/>
    <n v="6546"/>
    <n v="38964"/>
    <n v="867344"/>
    <n v="0"/>
    <n v="0"/>
    <n v="0"/>
    <n v="0"/>
  </r>
  <r>
    <x v="0"/>
    <x v="3"/>
    <x v="3"/>
    <x v="47"/>
    <n v="40162"/>
    <n v="106"/>
    <n v="1292"/>
    <n v="1406"/>
    <n v="7952"/>
    <n v="102445"/>
    <n v="969789"/>
    <n v="0"/>
    <n v="0"/>
    <n v="0"/>
    <n v="0"/>
  </r>
  <r>
    <x v="0"/>
    <x v="3"/>
    <x v="4"/>
    <x v="48"/>
    <n v="42746"/>
    <n v="72"/>
    <n v="1364"/>
    <n v="788"/>
    <n v="8740"/>
    <n v="84970"/>
    <n v="1054759"/>
    <n v="0"/>
    <n v="0"/>
    <n v="0"/>
    <n v="0"/>
  </r>
  <r>
    <x v="0"/>
    <x v="3"/>
    <x v="4"/>
    <x v="49"/>
    <n v="46080"/>
    <n v="80"/>
    <n v="1444"/>
    <n v="1284"/>
    <n v="10024"/>
    <n v="88882"/>
    <n v="1143641"/>
    <n v="0"/>
    <n v="0"/>
    <n v="0"/>
    <n v="0"/>
  </r>
  <r>
    <x v="0"/>
    <x v="3"/>
    <x v="4"/>
    <x v="50"/>
    <n v="48896"/>
    <n v="118"/>
    <n v="1562"/>
    <n v="968"/>
    <n v="10992"/>
    <n v="96577"/>
    <n v="1240218"/>
    <n v="0"/>
    <n v="0"/>
    <n v="0"/>
    <n v="0"/>
  </r>
  <r>
    <x v="0"/>
    <x v="3"/>
    <x v="4"/>
    <x v="51"/>
    <n v="52566"/>
    <n v="88"/>
    <n v="1650"/>
    <n v="884"/>
    <n v="11876"/>
    <n v="95691"/>
    <n v="1335909"/>
    <n v="0"/>
    <n v="0"/>
    <n v="0"/>
    <n v="0"/>
  </r>
  <r>
    <x v="0"/>
    <x v="3"/>
    <x v="4"/>
    <x v="52"/>
    <n v="55780"/>
    <n v="112"/>
    <n v="1762"/>
    <n v="1170"/>
    <n v="13046"/>
    <n v="88954"/>
    <n v="1424863"/>
    <n v="0"/>
    <n v="0"/>
    <n v="0"/>
    <n v="0"/>
  </r>
  <r>
    <x v="0"/>
    <x v="3"/>
    <x v="4"/>
    <x v="53"/>
    <n v="58916"/>
    <n v="116"/>
    <n v="1878"/>
    <n v="1160"/>
    <n v="14206"/>
    <n v="104817"/>
    <n v="1529680"/>
    <n v="0"/>
    <n v="0"/>
    <n v="0"/>
    <n v="0"/>
  </r>
  <r>
    <x v="0"/>
    <x v="3"/>
    <x v="4"/>
    <x v="54"/>
    <n v="62720"/>
    <n v="138"/>
    <n v="2016"/>
    <n v="1272"/>
    <n v="15478"/>
    <n v="111884"/>
    <n v="1641564"/>
    <n v="0"/>
    <n v="0"/>
    <n v="0"/>
    <n v="0"/>
  </r>
  <r>
    <x v="0"/>
    <x v="3"/>
    <x v="0"/>
    <x v="55"/>
    <n v="66130"/>
    <n v="142"/>
    <n v="2158"/>
    <n v="1380"/>
    <n v="16858"/>
    <n v="123620"/>
    <n v="1765184"/>
    <n v="0"/>
    <n v="0"/>
    <n v="0"/>
    <n v="0"/>
  </r>
  <r>
    <x v="0"/>
    <x v="3"/>
    <x v="0"/>
    <x v="56"/>
    <n v="69734"/>
    <n v="150"/>
    <n v="2308"/>
    <n v="1260"/>
    <n v="18118"/>
    <n v="140722"/>
    <n v="1905906"/>
    <n v="0"/>
    <n v="0"/>
    <n v="0"/>
    <n v="0"/>
  </r>
  <r>
    <x v="0"/>
    <x v="4"/>
    <x v="1"/>
    <x v="57"/>
    <n v="74526"/>
    <n v="154"/>
    <n v="2462"/>
    <n v="1924"/>
    <n v="20042"/>
    <n v="140237"/>
    <n v="2046143"/>
    <n v="0"/>
    <n v="0"/>
    <n v="0"/>
    <n v="0"/>
  </r>
  <r>
    <x v="0"/>
    <x v="4"/>
    <x v="1"/>
    <x v="58"/>
    <n v="79654"/>
    <n v="184"/>
    <n v="2646"/>
    <n v="1662"/>
    <n v="21704"/>
    <n v="144889"/>
    <n v="2191032"/>
    <n v="0"/>
    <n v="0"/>
    <n v="0"/>
    <n v="0"/>
  </r>
  <r>
    <x v="0"/>
    <x v="4"/>
    <x v="1"/>
    <x v="59"/>
    <n v="85558"/>
    <n v="280"/>
    <n v="2926"/>
    <n v="1822"/>
    <n v="23526"/>
    <n v="137827"/>
    <n v="2328859"/>
    <n v="0"/>
    <n v="0"/>
    <n v="0"/>
    <n v="0"/>
  </r>
  <r>
    <x v="0"/>
    <x v="4"/>
    <x v="1"/>
    <x v="60"/>
    <n v="92870"/>
    <n v="206"/>
    <n v="3132"/>
    <n v="2164"/>
    <n v="25690"/>
    <n v="161706"/>
    <n v="2490565"/>
    <n v="0"/>
    <n v="0"/>
    <n v="0"/>
    <n v="0"/>
  </r>
  <r>
    <x v="0"/>
    <x v="4"/>
    <x v="1"/>
    <x v="61"/>
    <n v="98812"/>
    <n v="256"/>
    <n v="3388"/>
    <n v="2590"/>
    <n v="28280"/>
    <n v="160826"/>
    <n v="2651391"/>
    <n v="0"/>
    <n v="0"/>
    <n v="0"/>
    <n v="0"/>
  </r>
  <r>
    <x v="0"/>
    <x v="4"/>
    <x v="1"/>
    <x v="62"/>
    <n v="106016"/>
    <n v="182"/>
    <n v="3570"/>
    <n v="2322"/>
    <n v="30602"/>
    <n v="150112"/>
    <n v="2801503"/>
    <n v="0"/>
    <n v="0"/>
    <n v="0"/>
    <n v="0"/>
  </r>
  <r>
    <x v="0"/>
    <x v="4"/>
    <x v="1"/>
    <x v="63"/>
    <n v="112704"/>
    <n v="208"/>
    <n v="3778"/>
    <n v="2950"/>
    <n v="33552"/>
    <n v="161621"/>
    <n v="2963124"/>
    <n v="0"/>
    <n v="0"/>
    <n v="0"/>
    <n v="0"/>
  </r>
  <r>
    <x v="0"/>
    <x v="4"/>
    <x v="2"/>
    <x v="64"/>
    <n v="119382"/>
    <n v="194"/>
    <n v="3972"/>
    <n v="2222"/>
    <n v="35774"/>
    <n v="169610"/>
    <n v="3132734"/>
    <n v="0"/>
    <n v="0"/>
    <n v="0"/>
    <n v="0"/>
  </r>
  <r>
    <x v="0"/>
    <x v="4"/>
    <x v="2"/>
    <x v="65"/>
    <n v="125732"/>
    <n v="232"/>
    <n v="4204"/>
    <n v="2828"/>
    <n v="38602"/>
    <n v="171076"/>
    <n v="3303810"/>
    <n v="0"/>
    <n v="0"/>
    <n v="0"/>
    <n v="0"/>
  </r>
  <r>
    <x v="0"/>
    <x v="4"/>
    <x v="2"/>
    <x v="66"/>
    <n v="134354"/>
    <n v="224"/>
    <n v="4428"/>
    <n v="3338"/>
    <n v="41940"/>
    <n v="161028"/>
    <n v="3464838"/>
    <n v="0"/>
    <n v="0"/>
    <n v="0"/>
    <n v="0"/>
  </r>
  <r>
    <x v="0"/>
    <x v="4"/>
    <x v="2"/>
    <x v="67"/>
    <n v="141538"/>
    <n v="162"/>
    <n v="4590"/>
    <n v="3158"/>
    <n v="45098"/>
    <n v="152513"/>
    <n v="3617351"/>
    <n v="0"/>
    <n v="0"/>
    <n v="0"/>
    <n v="0"/>
  </r>
  <r>
    <x v="0"/>
    <x v="4"/>
    <x v="2"/>
    <x v="68"/>
    <n v="148662"/>
    <n v="240"/>
    <n v="4830"/>
    <n v="3810"/>
    <n v="48908"/>
    <n v="184348"/>
    <n v="3801699"/>
    <n v="0"/>
    <n v="0"/>
    <n v="0"/>
    <n v="0"/>
  </r>
  <r>
    <x v="0"/>
    <x v="4"/>
    <x v="2"/>
    <x v="69"/>
    <n v="156114"/>
    <n v="274"/>
    <n v="5104"/>
    <n v="3926"/>
    <n v="52834"/>
    <n v="187617"/>
    <n v="3989316"/>
    <n v="0"/>
    <n v="0"/>
    <n v="0"/>
    <n v="0"/>
  </r>
  <r>
    <x v="0"/>
    <x v="4"/>
    <x v="2"/>
    <x v="70"/>
    <n v="164096"/>
    <n v="194"/>
    <n v="5298"/>
    <n v="3188"/>
    <n v="56022"/>
    <n v="195775"/>
    <n v="4185091"/>
    <n v="0"/>
    <n v="0"/>
    <n v="0"/>
    <n v="0"/>
  </r>
  <r>
    <x v="0"/>
    <x v="4"/>
    <x v="3"/>
    <x v="71"/>
    <n v="171712"/>
    <n v="208"/>
    <n v="5506"/>
    <n v="4468"/>
    <n v="60490"/>
    <n v="194504"/>
    <n v="4379595"/>
    <n v="0"/>
    <n v="0"/>
    <n v="0"/>
    <n v="0"/>
  </r>
  <r>
    <x v="0"/>
    <x v="4"/>
    <x v="3"/>
    <x v="72"/>
    <n v="181300"/>
    <n v="240"/>
    <n v="5746"/>
    <n v="8024"/>
    <n v="68514"/>
    <n v="198953"/>
    <n v="4578548"/>
    <n v="0"/>
    <n v="0"/>
    <n v="0"/>
    <n v="0"/>
  </r>
  <r>
    <x v="0"/>
    <x v="4"/>
    <x v="3"/>
    <x v="73"/>
    <n v="191398"/>
    <n v="304"/>
    <n v="6050"/>
    <n v="5076"/>
    <n v="73590"/>
    <n v="193873"/>
    <n v="4772421"/>
    <n v="0"/>
    <n v="0"/>
    <n v="0"/>
    <n v="0"/>
  </r>
  <r>
    <x v="0"/>
    <x v="4"/>
    <x v="3"/>
    <x v="74"/>
    <n v="200654"/>
    <n v="262"/>
    <n v="6312"/>
    <n v="4964"/>
    <n v="78554"/>
    <n v="209796"/>
    <n v="4982217"/>
    <n v="0"/>
    <n v="0"/>
    <n v="0"/>
    <n v="0"/>
  </r>
  <r>
    <x v="0"/>
    <x v="4"/>
    <x v="3"/>
    <x v="75"/>
    <n v="212962"/>
    <n v="292"/>
    <n v="6604"/>
    <n v="6064"/>
    <n v="84618"/>
    <n v="224601"/>
    <n v="5206818"/>
    <n v="0"/>
    <n v="0"/>
    <n v="0"/>
    <n v="0"/>
  </r>
  <r>
    <x v="0"/>
    <x v="4"/>
    <x v="3"/>
    <x v="76"/>
    <n v="224402"/>
    <n v="268"/>
    <n v="6872"/>
    <n v="6226"/>
    <n v="90844"/>
    <n v="221886"/>
    <n v="5428704"/>
    <n v="0"/>
    <n v="0"/>
    <n v="0"/>
    <n v="0"/>
  </r>
  <r>
    <x v="0"/>
    <x v="4"/>
    <x v="3"/>
    <x v="77"/>
    <n v="236448"/>
    <n v="296"/>
    <n v="7168"/>
    <n v="6262"/>
    <n v="97106"/>
    <n v="226192"/>
    <n v="5654896"/>
    <n v="0"/>
    <n v="0"/>
    <n v="0"/>
    <n v="0"/>
  </r>
  <r>
    <x v="0"/>
    <x v="4"/>
    <x v="4"/>
    <x v="78"/>
    <n v="249520"/>
    <n v="284"/>
    <n v="7452"/>
    <n v="6560"/>
    <n v="103666"/>
    <n v="240570"/>
    <n v="5895466"/>
    <n v="0"/>
    <n v="0"/>
    <n v="0"/>
    <n v="0"/>
  </r>
  <r>
    <x v="0"/>
    <x v="4"/>
    <x v="4"/>
    <x v="79"/>
    <n v="262850"/>
    <n v="284"/>
    <n v="7736"/>
    <n v="5152"/>
    <n v="108818"/>
    <n v="236187"/>
    <n v="6131653"/>
    <n v="0"/>
    <n v="0"/>
    <n v="0"/>
    <n v="0"/>
  </r>
  <r>
    <x v="0"/>
    <x v="4"/>
    <x v="4"/>
    <x v="80"/>
    <n v="277072"/>
    <n v="312"/>
    <n v="8048"/>
    <n v="6570"/>
    <n v="115388"/>
    <n v="220803"/>
    <n v="6352456"/>
    <n v="0"/>
    <n v="0"/>
    <n v="0"/>
    <n v="0"/>
  </r>
  <r>
    <x v="0"/>
    <x v="4"/>
    <x v="4"/>
    <x v="81"/>
    <n v="289900"/>
    <n v="298"/>
    <n v="8346"/>
    <n v="6024"/>
    <n v="121412"/>
    <n v="211522"/>
    <n v="6563978"/>
    <n v="0"/>
    <n v="0"/>
    <n v="0"/>
    <n v="0"/>
  </r>
  <r>
    <x v="0"/>
    <x v="4"/>
    <x v="4"/>
    <x v="82"/>
    <n v="301714"/>
    <n v="346"/>
    <n v="8692"/>
    <n v="7170"/>
    <n v="128582"/>
    <n v="222584"/>
    <n v="6786562"/>
    <n v="0"/>
    <n v="0"/>
    <n v="0"/>
    <n v="0"/>
  </r>
  <r>
    <x v="0"/>
    <x v="4"/>
    <x v="4"/>
    <x v="83"/>
    <n v="316206"/>
    <n v="376"/>
    <n v="9068"/>
    <n v="6868"/>
    <n v="135450"/>
    <n v="237058"/>
    <n v="7023620"/>
    <n v="0"/>
    <n v="0"/>
    <n v="0"/>
    <n v="0"/>
  </r>
  <r>
    <x v="0"/>
    <x v="4"/>
    <x v="4"/>
    <x v="84"/>
    <n v="330714"/>
    <n v="352"/>
    <n v="9420"/>
    <n v="6342"/>
    <n v="141792"/>
    <n v="257359"/>
    <n v="7280979"/>
    <n v="0"/>
    <n v="0"/>
    <n v="0"/>
    <n v="0"/>
  </r>
  <r>
    <x v="0"/>
    <x v="4"/>
    <x v="0"/>
    <x v="85"/>
    <n v="346990"/>
    <n v="536"/>
    <n v="9956"/>
    <n v="23470"/>
    <n v="165262"/>
    <n v="288933"/>
    <n v="7569912"/>
    <n v="0"/>
    <n v="0"/>
    <n v="0"/>
    <n v="0"/>
  </r>
  <r>
    <x v="0"/>
    <x v="4"/>
    <x v="0"/>
    <x v="86"/>
    <n v="363718"/>
    <n v="410"/>
    <n v="10366"/>
    <n v="8606"/>
    <n v="173868"/>
    <n v="273774"/>
    <n v="7843686"/>
    <n v="0"/>
    <n v="0"/>
    <n v="0"/>
    <n v="0"/>
  </r>
  <r>
    <x v="0"/>
    <x v="4"/>
    <x v="0"/>
    <x v="87"/>
    <n v="381296"/>
    <n v="444"/>
    <n v="10810"/>
    <n v="9856"/>
    <n v="183724"/>
    <n v="244946"/>
    <n v="8088632"/>
    <n v="0"/>
    <n v="0"/>
    <n v="0"/>
    <n v="0"/>
  </r>
  <r>
    <x v="0"/>
    <x v="5"/>
    <x v="1"/>
    <x v="88"/>
    <n v="396744"/>
    <n v="402"/>
    <n v="11212"/>
    <n v="7764"/>
    <n v="191488"/>
    <n v="251761"/>
    <n v="8340393"/>
    <n v="0"/>
    <n v="0"/>
    <n v="0"/>
    <n v="0"/>
  </r>
  <r>
    <x v="0"/>
    <x v="5"/>
    <x v="1"/>
    <x v="89"/>
    <n v="414368"/>
    <n v="444"/>
    <n v="11656"/>
    <n v="9062"/>
    <n v="200550"/>
    <n v="289612"/>
    <n v="8630005"/>
    <n v="0"/>
    <n v="0"/>
    <n v="0"/>
    <n v="0"/>
  </r>
  <r>
    <x v="0"/>
    <x v="5"/>
    <x v="1"/>
    <x v="90"/>
    <n v="433744"/>
    <n v="518"/>
    <n v="12174"/>
    <n v="7578"/>
    <n v="208128"/>
    <n v="298140"/>
    <n v="8928145"/>
    <n v="0"/>
    <n v="0"/>
    <n v="0"/>
    <n v="0"/>
  </r>
  <r>
    <x v="0"/>
    <x v="5"/>
    <x v="1"/>
    <x v="91"/>
    <n v="453438"/>
    <n v="548"/>
    <n v="12722"/>
    <n v="8780"/>
    <n v="216908"/>
    <n v="294048"/>
    <n v="9222193"/>
    <n v="0"/>
    <n v="0"/>
    <n v="0"/>
    <n v="0"/>
  </r>
  <r>
    <x v="0"/>
    <x v="5"/>
    <x v="1"/>
    <x v="92"/>
    <n v="472382"/>
    <n v="572"/>
    <n v="13294"/>
    <n v="9542"/>
    <n v="226450"/>
    <n v="290371"/>
    <n v="9512564"/>
    <n v="0"/>
    <n v="0"/>
    <n v="0"/>
    <n v="0"/>
  </r>
  <r>
    <x v="0"/>
    <x v="5"/>
    <x v="1"/>
    <x v="93"/>
    <n v="493198"/>
    <n v="594"/>
    <n v="13888"/>
    <n v="10866"/>
    <n v="237316"/>
    <n v="303109"/>
    <n v="9815673"/>
    <n v="0"/>
    <n v="0"/>
    <n v="0"/>
    <n v="0"/>
  </r>
  <r>
    <x v="0"/>
    <x v="5"/>
    <x v="1"/>
    <x v="94"/>
    <n v="514962"/>
    <n v="522"/>
    <n v="14410"/>
    <n v="10382"/>
    <n v="247698"/>
    <n v="269265"/>
    <n v="10084938"/>
    <n v="0"/>
    <n v="0"/>
    <n v="0"/>
    <n v="0"/>
  </r>
  <r>
    <x v="0"/>
    <x v="5"/>
    <x v="2"/>
    <x v="95"/>
    <n v="532034"/>
    <n v="542"/>
    <n v="14952"/>
    <n v="10342"/>
    <n v="258040"/>
    <n v="294113"/>
    <n v="10379051"/>
    <n v="0"/>
    <n v="0"/>
    <n v="0"/>
    <n v="0"/>
  </r>
  <r>
    <x v="0"/>
    <x v="5"/>
    <x v="2"/>
    <x v="96"/>
    <n v="551996"/>
    <n v="544"/>
    <n v="15496"/>
    <n v="11268"/>
    <n v="269308"/>
    <n v="305461"/>
    <n v="10684512"/>
    <n v="0"/>
    <n v="0"/>
    <n v="0"/>
    <n v="0"/>
  </r>
  <r>
    <x v="0"/>
    <x v="5"/>
    <x v="2"/>
    <x v="97"/>
    <n v="574308"/>
    <n v="716"/>
    <n v="16212"/>
    <n v="12550"/>
    <n v="281858"/>
    <n v="305473"/>
    <n v="10989985"/>
    <n v="0"/>
    <n v="0"/>
    <n v="0"/>
    <n v="0"/>
  </r>
  <r>
    <x v="0"/>
    <x v="5"/>
    <x v="2"/>
    <x v="98"/>
    <n v="596578"/>
    <n v="788"/>
    <n v="17000"/>
    <n v="12088"/>
    <n v="293946"/>
    <n v="319844"/>
    <n v="11309829"/>
    <n v="0"/>
    <n v="0"/>
    <n v="0"/>
    <n v="0"/>
  </r>
  <r>
    <x v="0"/>
    <x v="5"/>
    <x v="2"/>
    <x v="99"/>
    <n v="619190"/>
    <n v="776"/>
    <n v="17776"/>
    <n v="14526"/>
    <n v="308472"/>
    <n v="304876"/>
    <n v="11614705"/>
    <n v="0"/>
    <n v="0"/>
    <n v="0"/>
    <n v="0"/>
  </r>
  <r>
    <x v="0"/>
    <x v="5"/>
    <x v="2"/>
    <x v="100"/>
    <n v="643268"/>
    <n v="618"/>
    <n v="18394"/>
    <n v="16182"/>
    <n v="324654"/>
    <n v="315247"/>
    <n v="11929952"/>
    <n v="0"/>
    <n v="0"/>
    <n v="0"/>
    <n v="0"/>
  </r>
  <r>
    <x v="0"/>
    <x v="5"/>
    <x v="2"/>
    <x v="101"/>
    <n v="666076"/>
    <n v="648"/>
    <n v="19042"/>
    <n v="14716"/>
    <n v="339370"/>
    <n v="284207"/>
    <n v="12214159"/>
    <n v="0"/>
    <n v="0"/>
    <n v="0"/>
    <n v="0"/>
  </r>
  <r>
    <x v="0"/>
    <x v="5"/>
    <x v="3"/>
    <x v="102"/>
    <n v="686140"/>
    <n v="792"/>
    <n v="19834"/>
    <n v="21280"/>
    <n v="360650"/>
    <n v="305455"/>
    <n v="12519614"/>
    <n v="0"/>
    <n v="0"/>
    <n v="0"/>
    <n v="0"/>
  </r>
  <r>
    <x v="0"/>
    <x v="5"/>
    <x v="3"/>
    <x v="103"/>
    <n v="708310"/>
    <n v="4008"/>
    <n v="23842"/>
    <n v="14452"/>
    <n v="375102"/>
    <n v="350974"/>
    <n v="12870588"/>
    <n v="0"/>
    <n v="0"/>
    <n v="0"/>
    <n v="0"/>
  </r>
  <r>
    <x v="0"/>
    <x v="5"/>
    <x v="3"/>
    <x v="104"/>
    <n v="734526"/>
    <n v="682"/>
    <n v="24524"/>
    <n v="13780"/>
    <n v="388882"/>
    <n v="337447"/>
    <n v="13208035"/>
    <n v="0"/>
    <n v="0"/>
    <n v="0"/>
    <n v="0"/>
  </r>
  <r>
    <x v="0"/>
    <x v="5"/>
    <x v="3"/>
    <x v="105"/>
    <n v="762184"/>
    <n v="686"/>
    <n v="25210"/>
    <n v="21482"/>
    <n v="410364"/>
    <n v="390435"/>
    <n v="13598470"/>
    <n v="0"/>
    <n v="0"/>
    <n v="0"/>
    <n v="0"/>
  </r>
  <r>
    <x v="0"/>
    <x v="5"/>
    <x v="3"/>
    <x v="106"/>
    <n v="791664"/>
    <n v="728"/>
    <n v="25938"/>
    <n v="18058"/>
    <n v="428422"/>
    <n v="399777"/>
    <n v="13998247"/>
    <n v="0"/>
    <n v="0"/>
    <n v="0"/>
    <n v="0"/>
  </r>
  <r>
    <x v="0"/>
    <x v="5"/>
    <x v="3"/>
    <x v="107"/>
    <n v="823500"/>
    <n v="616"/>
    <n v="26554"/>
    <n v="27948"/>
    <n v="456370"/>
    <n v="408571"/>
    <n v="14406818"/>
    <n v="0"/>
    <n v="0"/>
    <n v="0"/>
    <n v="0"/>
  </r>
  <r>
    <x v="0"/>
    <x v="5"/>
    <x v="3"/>
    <x v="108"/>
    <n v="853802"/>
    <n v="852"/>
    <n v="27406"/>
    <n v="18150"/>
    <n v="474520"/>
    <n v="372622"/>
    <n v="14779440"/>
    <n v="0"/>
    <n v="0"/>
    <n v="0"/>
    <n v="0"/>
  </r>
  <r>
    <x v="0"/>
    <x v="5"/>
    <x v="4"/>
    <x v="109"/>
    <n v="880922"/>
    <n v="624"/>
    <n v="28030"/>
    <n v="21758"/>
    <n v="496278"/>
    <n v="373027"/>
    <n v="15152467"/>
    <n v="0"/>
    <n v="0"/>
    <n v="0"/>
    <n v="0"/>
  </r>
  <r>
    <x v="0"/>
    <x v="5"/>
    <x v="4"/>
    <x v="110"/>
    <n v="912234"/>
    <n v="936"/>
    <n v="28966"/>
    <n v="20924"/>
    <n v="517202"/>
    <n v="431350"/>
    <n v="15583817"/>
    <n v="0"/>
    <n v="0"/>
    <n v="0"/>
    <n v="0"/>
  </r>
  <r>
    <x v="0"/>
    <x v="5"/>
    <x v="4"/>
    <x v="111"/>
    <n v="945970"/>
    <n v="848"/>
    <n v="29814"/>
    <n v="26178"/>
    <n v="543380"/>
    <n v="449549"/>
    <n v="16033366"/>
    <n v="0"/>
    <n v="0"/>
    <n v="0"/>
    <n v="0"/>
  </r>
  <r>
    <x v="0"/>
    <x v="5"/>
    <x v="4"/>
    <x v="112"/>
    <n v="982380"/>
    <n v="802"/>
    <n v="30616"/>
    <n v="27966"/>
    <n v="571346"/>
    <n v="454114"/>
    <n v="16487480"/>
    <n v="0"/>
    <n v="0"/>
    <n v="0"/>
    <n v="0"/>
  </r>
  <r>
    <x v="0"/>
    <x v="5"/>
    <x v="4"/>
    <x v="113"/>
    <n v="1018890"/>
    <n v="762"/>
    <n v="31378"/>
    <n v="20492"/>
    <n v="591838"/>
    <n v="461469"/>
    <n v="16948949"/>
    <n v="0"/>
    <n v="0"/>
    <n v="0"/>
    <n v="0"/>
  </r>
  <r>
    <x v="0"/>
    <x v="5"/>
    <x v="4"/>
    <x v="114"/>
    <n v="1059174"/>
    <n v="828"/>
    <n v="32206"/>
    <n v="28458"/>
    <n v="620296"/>
    <n v="485808"/>
    <n v="17434757"/>
    <n v="0"/>
    <n v="0"/>
    <n v="0"/>
    <n v="0"/>
  </r>
  <r>
    <x v="0"/>
    <x v="5"/>
    <x v="4"/>
    <x v="115"/>
    <n v="1098394"/>
    <n v="768"/>
    <n v="32974"/>
    <n v="23262"/>
    <n v="643558"/>
    <n v="413102"/>
    <n v="17847859"/>
    <n v="0"/>
    <n v="0"/>
    <n v="0"/>
    <n v="0"/>
  </r>
  <r>
    <x v="0"/>
    <x v="5"/>
    <x v="0"/>
    <x v="116"/>
    <n v="1135072"/>
    <n v="834"/>
    <n v="33808"/>
    <n v="26994"/>
    <n v="670552"/>
    <n v="437042"/>
    <n v="18284901"/>
    <n v="0"/>
    <n v="0"/>
    <n v="0"/>
    <n v="0"/>
  </r>
  <r>
    <x v="0"/>
    <x v="5"/>
    <x v="0"/>
    <x v="113"/>
    <n v="1171582"/>
    <n v="1012"/>
    <n v="34820"/>
    <n v="25130"/>
    <n v="695682"/>
    <n v="457736"/>
    <n v="18742637"/>
    <n v="0"/>
    <n v="0"/>
    <n v="0"/>
    <n v="0"/>
  </r>
  <r>
    <x v="0"/>
    <x v="6"/>
    <x v="1"/>
    <x v="117"/>
    <n v="1210442"/>
    <n v="876"/>
    <n v="35696"/>
    <n v="24128"/>
    <n v="719810"/>
    <n v="487906"/>
    <n v="19230543"/>
    <n v="0"/>
    <n v="0"/>
    <n v="0"/>
    <n v="0"/>
  </r>
  <r>
    <x v="0"/>
    <x v="6"/>
    <x v="1"/>
    <x v="118"/>
    <n v="1254336"/>
    <n v="756"/>
    <n v="36452"/>
    <n v="39998"/>
    <n v="759808"/>
    <n v="494984"/>
    <n v="19725527"/>
    <n v="0"/>
    <n v="0"/>
    <n v="0"/>
    <n v="0"/>
  </r>
  <r>
    <x v="0"/>
    <x v="6"/>
    <x v="1"/>
    <x v="119"/>
    <n v="1299772"/>
    <n v="888"/>
    <n v="37340"/>
    <n v="28834"/>
    <n v="788642"/>
    <n v="547244"/>
    <n v="20272771"/>
    <n v="0"/>
    <n v="0"/>
    <n v="0"/>
    <n v="0"/>
  </r>
  <r>
    <x v="0"/>
    <x v="6"/>
    <x v="1"/>
    <x v="120"/>
    <n v="1347808"/>
    <n v="1222"/>
    <n v="38562"/>
    <n v="29492"/>
    <n v="818134"/>
    <n v="535948"/>
    <n v="20808719"/>
    <n v="0"/>
    <n v="0"/>
    <n v="0"/>
    <n v="0"/>
  </r>
  <r>
    <x v="0"/>
    <x v="6"/>
    <x v="1"/>
    <x v="121"/>
    <n v="1395692"/>
    <n v="842"/>
    <n v="39404"/>
    <n v="31658"/>
    <n v="849792"/>
    <n v="478500"/>
    <n v="21287219"/>
    <n v="0"/>
    <n v="0"/>
    <n v="0"/>
    <n v="0"/>
  </r>
  <r>
    <x v="0"/>
    <x v="6"/>
    <x v="1"/>
    <x v="122"/>
    <n v="1440692"/>
    <n v="946"/>
    <n v="40350"/>
    <n v="30630"/>
    <n v="880422"/>
    <n v="485587"/>
    <n v="21772806"/>
    <n v="0"/>
    <n v="0"/>
    <n v="0"/>
    <n v="0"/>
  </r>
  <r>
    <x v="0"/>
    <x v="6"/>
    <x v="1"/>
    <x v="123"/>
    <n v="1486988"/>
    <n v="958"/>
    <n v="41308"/>
    <n v="33676"/>
    <n v="914098"/>
    <n v="543933"/>
    <n v="22316739"/>
    <n v="0"/>
    <n v="0"/>
    <n v="0"/>
    <n v="0"/>
  </r>
  <r>
    <x v="0"/>
    <x v="6"/>
    <x v="2"/>
    <x v="124"/>
    <n v="1538110"/>
    <n v="984"/>
    <n v="42292"/>
    <n v="39016"/>
    <n v="953114"/>
    <n v="580832"/>
    <n v="22897571"/>
    <n v="0"/>
    <n v="0"/>
    <n v="0"/>
    <n v="0"/>
  </r>
  <r>
    <x v="0"/>
    <x v="6"/>
    <x v="2"/>
    <x v="125"/>
    <n v="1589690"/>
    <n v="958"/>
    <n v="43250"/>
    <n v="38816"/>
    <n v="991930"/>
    <n v="608224"/>
    <n v="23505795"/>
    <n v="0"/>
    <n v="0"/>
    <n v="0"/>
    <n v="0"/>
  </r>
  <r>
    <x v="0"/>
    <x v="6"/>
    <x v="2"/>
    <x v="126"/>
    <n v="1645188"/>
    <n v="1040"/>
    <n v="44290"/>
    <n v="40578"/>
    <n v="1032508"/>
    <n v="607896"/>
    <n v="24113691"/>
    <n v="0"/>
    <n v="0"/>
    <n v="0"/>
    <n v="0"/>
  </r>
  <r>
    <x v="0"/>
    <x v="6"/>
    <x v="2"/>
    <x v="127"/>
    <n v="1700696"/>
    <n v="1082"/>
    <n v="45372"/>
    <n v="39962"/>
    <n v="1072470"/>
    <n v="617606"/>
    <n v="24731297"/>
    <n v="0"/>
    <n v="0"/>
    <n v="0"/>
    <n v="0"/>
  </r>
  <r>
    <x v="0"/>
    <x v="6"/>
    <x v="2"/>
    <x v="128"/>
    <n v="1758908"/>
    <n v="994"/>
    <n v="46366"/>
    <n v="36396"/>
    <n v="1108866"/>
    <n v="541254"/>
    <n v="25272551"/>
    <n v="0"/>
    <n v="0"/>
    <n v="0"/>
    <n v="0"/>
  </r>
  <r>
    <x v="0"/>
    <x v="6"/>
    <x v="2"/>
    <x v="129"/>
    <n v="1815264"/>
    <n v="1082"/>
    <n v="47448"/>
    <n v="35366"/>
    <n v="1144232"/>
    <n v="531686"/>
    <n v="25804237"/>
    <n v="0"/>
    <n v="0"/>
    <n v="0"/>
    <n v="0"/>
  </r>
  <r>
    <x v="0"/>
    <x v="6"/>
    <x v="2"/>
    <x v="130"/>
    <n v="1875098"/>
    <n v="1164"/>
    <n v="48612"/>
    <n v="41952"/>
    <n v="1186184"/>
    <n v="666316"/>
    <n v="26470553"/>
    <n v="0"/>
    <n v="0"/>
    <n v="0"/>
    <n v="0"/>
  </r>
  <r>
    <x v="0"/>
    <x v="6"/>
    <x v="3"/>
    <x v="131"/>
    <n v="1940312"/>
    <n v="1228"/>
    <n v="49840"/>
    <n v="41292"/>
    <n v="1227476"/>
    <n v="704455"/>
    <n v="27175008"/>
    <n v="0"/>
    <n v="0"/>
    <n v="0"/>
    <n v="0"/>
  </r>
  <r>
    <x v="0"/>
    <x v="6"/>
    <x v="3"/>
    <x v="132"/>
    <n v="2011248"/>
    <n v="1360"/>
    <n v="51200"/>
    <n v="45734"/>
    <n v="1273210"/>
    <n v="714401"/>
    <n v="27889409"/>
    <n v="0"/>
    <n v="0"/>
    <n v="0"/>
    <n v="0"/>
  </r>
  <r>
    <x v="0"/>
    <x v="6"/>
    <x v="3"/>
    <x v="133"/>
    <n v="2080896"/>
    <n v="1352"/>
    <n v="52552"/>
    <n v="34972"/>
    <n v="1308182"/>
    <n v="759439"/>
    <n v="28648848"/>
    <n v="0"/>
    <n v="0"/>
    <n v="0"/>
    <n v="0"/>
  </r>
  <r>
    <x v="0"/>
    <x v="6"/>
    <x v="3"/>
    <x v="134"/>
    <n v="2155718"/>
    <n v="1086"/>
    <n v="53638"/>
    <n v="47164"/>
    <n v="1355346"/>
    <n v="778553"/>
    <n v="29427401"/>
    <n v="0"/>
    <n v="0"/>
    <n v="0"/>
    <n v="0"/>
  </r>
  <r>
    <x v="0"/>
    <x v="6"/>
    <x v="3"/>
    <x v="135"/>
    <n v="2236188"/>
    <n v="1350"/>
    <n v="54988"/>
    <n v="45460"/>
    <n v="1400806"/>
    <n v="654566"/>
    <n v="30081967"/>
    <n v="0"/>
    <n v="0"/>
    <n v="0"/>
    <n v="0"/>
  </r>
  <r>
    <x v="0"/>
    <x v="6"/>
    <x v="3"/>
    <x v="136"/>
    <n v="2309800"/>
    <n v="1192"/>
    <n v="56180"/>
    <n v="48606"/>
    <n v="1449412"/>
    <n v="708451"/>
    <n v="30790418"/>
    <n v="0"/>
    <n v="0"/>
    <n v="0"/>
    <n v="0"/>
  </r>
  <r>
    <x v="0"/>
    <x v="6"/>
    <x v="3"/>
    <x v="137"/>
    <n v="2388140"/>
    <n v="1342"/>
    <n v="57522"/>
    <n v="55178"/>
    <n v="1504590"/>
    <n v="768496"/>
    <n v="31558914"/>
    <n v="0"/>
    <n v="0"/>
    <n v="0"/>
    <n v="0"/>
  </r>
  <r>
    <x v="0"/>
    <x v="6"/>
    <x v="4"/>
    <x v="138"/>
    <n v="2479342"/>
    <n v="2260"/>
    <n v="59782"/>
    <n v="63750"/>
    <n v="1568340"/>
    <n v="806412"/>
    <n v="32365326"/>
    <n v="0"/>
    <n v="0"/>
    <n v="0"/>
    <n v="0"/>
  </r>
  <r>
    <x v="0"/>
    <x v="6"/>
    <x v="4"/>
    <x v="139"/>
    <n v="2576228"/>
    <n v="1510"/>
    <n v="61292"/>
    <n v="66652"/>
    <n v="1634992"/>
    <n v="846826"/>
    <n v="33212152"/>
    <n v="0"/>
    <n v="0"/>
    <n v="0"/>
    <n v="0"/>
  </r>
  <r>
    <x v="0"/>
    <x v="6"/>
    <x v="4"/>
    <x v="140"/>
    <n v="2674004"/>
    <n v="1526"/>
    <n v="62818"/>
    <n v="65028"/>
    <n v="1700020"/>
    <n v="863677"/>
    <n v="34075829"/>
    <n v="0"/>
    <n v="0"/>
    <n v="0"/>
    <n v="0"/>
  </r>
  <r>
    <x v="0"/>
    <x v="6"/>
    <x v="4"/>
    <x v="141"/>
    <n v="2774148"/>
    <n v="1406"/>
    <n v="64224"/>
    <n v="74250"/>
    <n v="1774270"/>
    <n v="955520"/>
    <n v="35031349"/>
    <n v="0"/>
    <n v="0"/>
    <n v="0"/>
    <n v="0"/>
  </r>
  <r>
    <x v="0"/>
    <x v="6"/>
    <x v="4"/>
    <x v="142"/>
    <n v="2872012"/>
    <n v="1408"/>
    <n v="65632"/>
    <n v="63024"/>
    <n v="1837294"/>
    <n v="1001447"/>
    <n v="36032796"/>
    <n v="0"/>
    <n v="0"/>
    <n v="0"/>
    <n v="0"/>
  </r>
  <r>
    <x v="0"/>
    <x v="6"/>
    <x v="4"/>
    <x v="143"/>
    <n v="2964980"/>
    <n v="1284"/>
    <n v="66916"/>
    <n v="68708"/>
    <n v="1906002"/>
    <n v="1023452"/>
    <n v="37056248"/>
    <n v="0"/>
    <n v="0"/>
    <n v="0"/>
    <n v="0"/>
  </r>
  <r>
    <x v="0"/>
    <x v="6"/>
    <x v="4"/>
    <x v="144"/>
    <n v="3064242"/>
    <n v="1548"/>
    <n v="68464"/>
    <n v="71366"/>
    <n v="1977368"/>
    <n v="944078"/>
    <n v="38000326"/>
    <n v="0"/>
    <n v="0"/>
    <n v="0"/>
    <n v="0"/>
  </r>
  <r>
    <x v="0"/>
    <x v="6"/>
    <x v="0"/>
    <x v="145"/>
    <n v="3169200"/>
    <n v="1550"/>
    <n v="70014"/>
    <n v="65772"/>
    <n v="2043140"/>
    <n v="1027633"/>
    <n v="39027959"/>
    <n v="0"/>
    <n v="0"/>
    <n v="0"/>
    <n v="0"/>
  </r>
  <r>
    <x v="0"/>
    <x v="6"/>
    <x v="0"/>
    <x v="146"/>
    <n v="3279136"/>
    <n v="1568"/>
    <n v="71582"/>
    <n v="74850"/>
    <n v="2117990"/>
    <n v="1258972"/>
    <n v="40286931"/>
    <n v="0"/>
    <n v="0"/>
    <n v="0"/>
    <n v="0"/>
  </r>
  <r>
    <x v="0"/>
    <x v="6"/>
    <x v="0"/>
    <x v="147"/>
    <n v="3394108"/>
    <n v="1530"/>
    <n v="73112"/>
    <n v="73108"/>
    <n v="2191098"/>
    <n v="1156170"/>
    <n v="41443101"/>
    <n v="0"/>
    <n v="0"/>
    <n v="0"/>
    <n v="0"/>
  </r>
  <r>
    <x v="0"/>
    <x v="7"/>
    <x v="1"/>
    <x v="148"/>
    <n v="3504342"/>
    <n v="1708"/>
    <n v="74820"/>
    <n v="102736"/>
    <n v="2293834"/>
    <n v="1075152"/>
    <n v="42518253"/>
    <n v="0"/>
    <n v="0"/>
    <n v="0"/>
    <n v="0"/>
  </r>
  <r>
    <x v="0"/>
    <x v="7"/>
    <x v="1"/>
    <x v="149"/>
    <n v="3609686"/>
    <n v="1520"/>
    <n v="76340"/>
    <n v="80710"/>
    <n v="2374544"/>
    <n v="971046"/>
    <n v="43489299"/>
    <n v="0"/>
    <n v="0"/>
    <n v="0"/>
    <n v="0"/>
  </r>
  <r>
    <x v="0"/>
    <x v="7"/>
    <x v="1"/>
    <x v="150"/>
    <n v="3710668"/>
    <n v="1612"/>
    <n v="77952"/>
    <n v="86140"/>
    <n v="2460684"/>
    <n v="1188564"/>
    <n v="44677863"/>
    <n v="0"/>
    <n v="0"/>
    <n v="0"/>
    <n v="0"/>
  </r>
  <r>
    <x v="0"/>
    <x v="7"/>
    <x v="1"/>
    <x v="151"/>
    <n v="3813232"/>
    <n v="1698"/>
    <n v="79650"/>
    <n v="102440"/>
    <n v="2563124"/>
    <n v="1184823"/>
    <n v="45862686"/>
    <n v="0"/>
    <n v="0"/>
    <n v="0"/>
    <n v="0"/>
  </r>
  <r>
    <x v="0"/>
    <x v="7"/>
    <x v="1"/>
    <x v="152"/>
    <n v="3926484"/>
    <n v="1838"/>
    <n v="81488"/>
    <n v="91166"/>
    <n v="2654290"/>
    <n v="1234791"/>
    <n v="47097477"/>
    <n v="0"/>
    <n v="0"/>
    <n v="0"/>
    <n v="0"/>
  </r>
  <r>
    <x v="0"/>
    <x v="7"/>
    <x v="1"/>
    <x v="153"/>
    <n v="4050824"/>
    <n v="1798"/>
    <n v="83286"/>
    <n v="100282"/>
    <n v="2754572"/>
    <n v="1356545"/>
    <n v="48454022"/>
    <n v="0"/>
    <n v="0"/>
    <n v="0"/>
    <n v="0"/>
  </r>
  <r>
    <x v="0"/>
    <x v="7"/>
    <x v="1"/>
    <x v="154"/>
    <n v="4173734"/>
    <n v="1872"/>
    <n v="85158"/>
    <n v="100774"/>
    <n v="2855346"/>
    <n v="1344387"/>
    <n v="49798409"/>
    <n v="0"/>
    <n v="0"/>
    <n v="0"/>
    <n v="0"/>
  </r>
  <r>
    <x v="0"/>
    <x v="7"/>
    <x v="2"/>
    <x v="155"/>
    <n v="4304046"/>
    <n v="1750"/>
    <n v="86908"/>
    <n v="104270"/>
    <n v="2959616"/>
    <n v="1475801"/>
    <n v="51274210"/>
    <n v="0"/>
    <n v="0"/>
    <n v="0"/>
    <n v="0"/>
  </r>
  <r>
    <x v="0"/>
    <x v="7"/>
    <x v="2"/>
    <x v="156"/>
    <n v="4428280"/>
    <n v="2026"/>
    <n v="88934"/>
    <n v="108948"/>
    <n v="3068564"/>
    <n v="1201940"/>
    <n v="52476150"/>
    <n v="0"/>
    <n v="0"/>
    <n v="0"/>
    <n v="0"/>
  </r>
  <r>
    <x v="0"/>
    <x v="7"/>
    <x v="2"/>
    <x v="157"/>
    <n v="4534312"/>
    <n v="1774"/>
    <n v="90708"/>
    <n v="94724"/>
    <n v="3163288"/>
    <n v="1323804"/>
    <n v="53799954"/>
    <n v="0"/>
    <n v="0"/>
    <n v="0"/>
    <n v="0"/>
  </r>
  <r>
    <x v="0"/>
    <x v="7"/>
    <x v="2"/>
    <x v="158"/>
    <n v="4656816"/>
    <n v="1670"/>
    <n v="92378"/>
    <n v="112922"/>
    <n v="3276210"/>
    <n v="1498659"/>
    <n v="55298613"/>
    <n v="0"/>
    <n v="0"/>
    <n v="0"/>
    <n v="0"/>
  </r>
  <r>
    <x v="0"/>
    <x v="7"/>
    <x v="2"/>
    <x v="159"/>
    <n v="4790948"/>
    <n v="1900"/>
    <n v="94278"/>
    <n v="115518"/>
    <n v="3391728"/>
    <n v="1732736"/>
    <n v="57031349"/>
    <n v="0"/>
    <n v="0"/>
    <n v="0"/>
    <n v="0"/>
  </r>
  <r>
    <x v="0"/>
    <x v="7"/>
    <x v="2"/>
    <x v="160"/>
    <n v="4919230"/>
    <n v="2012"/>
    <n v="96290"/>
    <n v="109552"/>
    <n v="3501280"/>
    <n v="1664247"/>
    <n v="58695596"/>
    <n v="0"/>
    <n v="0"/>
    <n v="0"/>
    <n v="0"/>
  </r>
  <r>
    <x v="0"/>
    <x v="7"/>
    <x v="2"/>
    <x v="161"/>
    <n v="5050450"/>
    <n v="1978"/>
    <n v="98268"/>
    <n v="113840"/>
    <n v="3615120"/>
    <n v="1743109"/>
    <n v="60438705"/>
    <n v="0"/>
    <n v="0"/>
    <n v="0"/>
    <n v="0"/>
  </r>
  <r>
    <x v="0"/>
    <x v="7"/>
    <x v="3"/>
    <x v="162"/>
    <n v="5178422"/>
    <n v="1904"/>
    <n v="100172"/>
    <n v="106232"/>
    <n v="3721352"/>
    <n v="1554154"/>
    <n v="61992859"/>
    <n v="0"/>
    <n v="0"/>
    <n v="0"/>
    <n v="0"/>
  </r>
  <r>
    <x v="0"/>
    <x v="7"/>
    <x v="3"/>
    <x v="163"/>
    <n v="5294614"/>
    <n v="1904"/>
    <n v="102076"/>
    <n v="114808"/>
    <n v="3836160"/>
    <n v="1411290"/>
    <n v="63404149"/>
    <n v="0"/>
    <n v="0"/>
    <n v="0"/>
    <n v="0"/>
  </r>
  <r>
    <x v="0"/>
    <x v="7"/>
    <x v="3"/>
    <x v="164"/>
    <n v="5403210"/>
    <n v="1760"/>
    <n v="103836"/>
    <n v="116344"/>
    <n v="3952504"/>
    <n v="1621330"/>
    <n v="65025479"/>
    <n v="0"/>
    <n v="0"/>
    <n v="0"/>
    <n v="0"/>
  </r>
  <r>
    <x v="0"/>
    <x v="7"/>
    <x v="3"/>
    <x v="165"/>
    <n v="5533258"/>
    <n v="2198"/>
    <n v="106034"/>
    <n v="120910"/>
    <n v="4073414"/>
    <n v="1670001"/>
    <n v="66695480"/>
    <n v="0"/>
    <n v="0"/>
    <n v="0"/>
    <n v="0"/>
  </r>
  <r>
    <x v="0"/>
    <x v="7"/>
    <x v="3"/>
    <x v="166"/>
    <n v="5671650"/>
    <n v="1958"/>
    <n v="107992"/>
    <n v="118730"/>
    <n v="4192144"/>
    <n v="1821066"/>
    <n v="68516546"/>
    <n v="0"/>
    <n v="0"/>
    <n v="0"/>
    <n v="0"/>
  </r>
  <r>
    <x v="0"/>
    <x v="7"/>
    <x v="3"/>
    <x v="167"/>
    <n v="5808686"/>
    <n v="1962"/>
    <n v="109954"/>
    <n v="123746"/>
    <n v="4315890"/>
    <n v="1711390"/>
    <n v="70227936"/>
    <n v="0"/>
    <n v="0"/>
    <n v="0"/>
    <n v="0"/>
  </r>
  <r>
    <x v="0"/>
    <x v="7"/>
    <x v="3"/>
    <x v="168"/>
    <n v="5946744"/>
    <n v="1906"/>
    <n v="111860"/>
    <n v="125716"/>
    <n v="4441606"/>
    <n v="1978145"/>
    <n v="72206081"/>
    <n v="0"/>
    <n v="0"/>
    <n v="0"/>
    <n v="0"/>
  </r>
  <r>
    <x v="0"/>
    <x v="7"/>
    <x v="4"/>
    <x v="169"/>
    <n v="6086878"/>
    <n v="1836"/>
    <n v="113696"/>
    <n v="118202"/>
    <n v="4559808"/>
    <n v="1757100"/>
    <n v="73963181"/>
    <n v="0"/>
    <n v="0"/>
    <n v="0"/>
    <n v="0"/>
  </r>
  <r>
    <x v="0"/>
    <x v="7"/>
    <x v="4"/>
    <x v="170"/>
    <n v="6210376"/>
    <n v="1692"/>
    <n v="115388"/>
    <n v="113792"/>
    <n v="4673600"/>
    <n v="1471784"/>
    <n v="75434965"/>
    <n v="0"/>
    <n v="0"/>
    <n v="0"/>
    <n v="0"/>
  </r>
  <r>
    <x v="0"/>
    <x v="7"/>
    <x v="4"/>
    <x v="171"/>
    <n v="6329768"/>
    <n v="1708"/>
    <n v="117096"/>
    <n v="132610"/>
    <n v="4806210"/>
    <n v="1709980"/>
    <n v="77144945"/>
    <n v="0"/>
    <n v="0"/>
    <n v="0"/>
    <n v="0"/>
  </r>
  <r>
    <x v="0"/>
    <x v="7"/>
    <x v="4"/>
    <x v="172"/>
    <n v="6463514"/>
    <n v="2132"/>
    <n v="119228"/>
    <n v="128302"/>
    <n v="4934512"/>
    <n v="1738611"/>
    <n v="78883556"/>
    <n v="0"/>
    <n v="0"/>
    <n v="0"/>
    <n v="0"/>
  </r>
  <r>
    <x v="0"/>
    <x v="7"/>
    <x v="4"/>
    <x v="173"/>
    <n v="6615504"/>
    <n v="2034"/>
    <n v="121262"/>
    <n v="112382"/>
    <n v="5046894"/>
    <n v="2010490"/>
    <n v="80894046"/>
    <n v="0"/>
    <n v="0"/>
    <n v="0"/>
    <n v="0"/>
  </r>
  <r>
    <x v="0"/>
    <x v="7"/>
    <x v="4"/>
    <x v="174"/>
    <n v="6769158"/>
    <n v="2132"/>
    <n v="123394"/>
    <n v="119240"/>
    <n v="5166134"/>
    <n v="1960294"/>
    <n v="82854340"/>
    <n v="0"/>
    <n v="0"/>
    <n v="0"/>
    <n v="0"/>
  </r>
  <r>
    <x v="0"/>
    <x v="7"/>
    <x v="4"/>
    <x v="175"/>
    <n v="6922472"/>
    <n v="2038"/>
    <n v="125432"/>
    <n v="128950"/>
    <n v="5295084"/>
    <n v="1968078"/>
    <n v="84822418"/>
    <n v="0"/>
    <n v="0"/>
    <n v="0"/>
    <n v="0"/>
  </r>
  <r>
    <x v="0"/>
    <x v="7"/>
    <x v="0"/>
    <x v="176"/>
    <n v="7079430"/>
    <n v="1886"/>
    <n v="127318"/>
    <n v="129964"/>
    <n v="5425048"/>
    <n v="2118903"/>
    <n v="86941321"/>
    <n v="0"/>
    <n v="0"/>
    <n v="0"/>
    <n v="0"/>
  </r>
  <r>
    <x v="0"/>
    <x v="7"/>
    <x v="0"/>
    <x v="177"/>
    <n v="7238352"/>
    <n v="1920"/>
    <n v="129238"/>
    <n v="120844"/>
    <n v="5545892"/>
    <n v="1872952"/>
    <n v="88814273"/>
    <n v="0"/>
    <n v="0"/>
    <n v="0"/>
    <n v="0"/>
  </r>
  <r>
    <x v="0"/>
    <x v="7"/>
    <x v="0"/>
    <x v="178"/>
    <n v="7375884"/>
    <n v="1632"/>
    <n v="130870"/>
    <n v="128870"/>
    <n v="5674762"/>
    <n v="2033164"/>
    <n v="90847437"/>
    <n v="0"/>
    <n v="0"/>
    <n v="0"/>
    <n v="0"/>
  </r>
  <r>
    <x v="0"/>
    <x v="8"/>
    <x v="1"/>
    <x v="179"/>
    <n v="7532220"/>
    <n v="2054"/>
    <n v="132924"/>
    <n v="124294"/>
    <n v="5799056"/>
    <n v="2053776"/>
    <n v="92901213"/>
    <n v="0"/>
    <n v="0"/>
    <n v="0"/>
    <n v="0"/>
  </r>
  <r>
    <x v="0"/>
    <x v="8"/>
    <x v="1"/>
    <x v="180"/>
    <n v="7697950"/>
    <n v="2052"/>
    <n v="134976"/>
    <n v="135752"/>
    <n v="5934808"/>
    <n v="2234482"/>
    <n v="95135695"/>
    <n v="0"/>
    <n v="0"/>
    <n v="0"/>
    <n v="0"/>
  </r>
  <r>
    <x v="0"/>
    <x v="8"/>
    <x v="1"/>
    <x v="181"/>
    <n v="7866268"/>
    <n v="2166"/>
    <n v="137142"/>
    <n v="135020"/>
    <n v="6069828"/>
    <n v="2295337"/>
    <n v="97431032"/>
    <n v="0"/>
    <n v="0"/>
    <n v="0"/>
    <n v="0"/>
  </r>
  <r>
    <x v="0"/>
    <x v="8"/>
    <x v="1"/>
    <x v="182"/>
    <n v="8040482"/>
    <n v="2132"/>
    <n v="139274"/>
    <n v="139208"/>
    <n v="6209036"/>
    <n v="2204052"/>
    <n v="99635084"/>
    <n v="0"/>
    <n v="0"/>
    <n v="0"/>
    <n v="0"/>
  </r>
  <r>
    <x v="0"/>
    <x v="8"/>
    <x v="1"/>
    <x v="183"/>
    <n v="8221694"/>
    <n v="2088"/>
    <n v="141362"/>
    <n v="146330"/>
    <n v="6355366"/>
    <n v="2271104"/>
    <n v="101906188"/>
    <n v="0"/>
    <n v="0"/>
    <n v="0"/>
    <n v="0"/>
  </r>
  <r>
    <x v="0"/>
    <x v="8"/>
    <x v="1"/>
    <x v="184"/>
    <n v="8405144"/>
    <n v="2010"/>
    <n v="143372"/>
    <n v="139260"/>
    <n v="6494626"/>
    <n v="1877011"/>
    <n v="103783199"/>
    <n v="0"/>
    <n v="0"/>
    <n v="0"/>
    <n v="0"/>
  </r>
  <r>
    <x v="0"/>
    <x v="8"/>
    <x v="1"/>
    <x v="185"/>
    <n v="8555174"/>
    <n v="2258"/>
    <n v="145630"/>
    <n v="148232"/>
    <n v="6642858"/>
    <n v="2056518"/>
    <n v="105839717"/>
    <n v="0"/>
    <n v="0"/>
    <n v="0"/>
    <n v="0"/>
  </r>
  <r>
    <x v="0"/>
    <x v="8"/>
    <x v="2"/>
    <x v="186"/>
    <n v="8734884"/>
    <n v="2214"/>
    <n v="147844"/>
    <n v="149216"/>
    <n v="6792074"/>
    <n v="2360944"/>
    <n v="108200661"/>
    <n v="0"/>
    <n v="0"/>
    <n v="0"/>
    <n v="0"/>
  </r>
  <r>
    <x v="0"/>
    <x v="8"/>
    <x v="2"/>
    <x v="187"/>
    <n v="8925956"/>
    <n v="2336"/>
    <n v="150180"/>
    <n v="146124"/>
    <n v="6938198"/>
    <n v="2299719"/>
    <n v="110500380"/>
    <n v="0"/>
    <n v="0"/>
    <n v="0"/>
    <n v="0"/>
  </r>
  <r>
    <x v="0"/>
    <x v="8"/>
    <x v="2"/>
    <x v="188"/>
    <n v="9119480"/>
    <n v="2426"/>
    <n v="152606"/>
    <n v="141808"/>
    <n v="7080006"/>
    <n v="2305022"/>
    <n v="112805402"/>
    <n v="0"/>
    <n v="0"/>
    <n v="0"/>
    <n v="0"/>
  </r>
  <r>
    <x v="0"/>
    <x v="8"/>
    <x v="2"/>
    <x v="189"/>
    <n v="9314790"/>
    <n v="2404"/>
    <n v="155010"/>
    <n v="162912"/>
    <n v="7242918"/>
    <n v="2246284"/>
    <n v="115051686"/>
    <n v="0"/>
    <n v="0"/>
    <n v="0"/>
    <n v="0"/>
  </r>
  <r>
    <x v="0"/>
    <x v="8"/>
    <x v="2"/>
    <x v="190"/>
    <n v="9503618"/>
    <n v="2222"/>
    <n v="157232"/>
    <n v="155724"/>
    <n v="7398642"/>
    <n v="2239245"/>
    <n v="117290931"/>
    <n v="0"/>
    <n v="0"/>
    <n v="0"/>
    <n v="0"/>
  </r>
  <r>
    <x v="0"/>
    <x v="8"/>
    <x v="2"/>
    <x v="191"/>
    <n v="9690058"/>
    <n v="2280"/>
    <n v="159512"/>
    <n v="155496"/>
    <n v="7554138"/>
    <n v="2095080"/>
    <n v="119386011"/>
    <n v="0"/>
    <n v="0"/>
    <n v="0"/>
    <n v="0"/>
  </r>
  <r>
    <x v="0"/>
    <x v="8"/>
    <x v="2"/>
    <x v="192"/>
    <n v="9853876"/>
    <n v="2108"/>
    <n v="161620"/>
    <n v="158416"/>
    <n v="7712554"/>
    <n v="2040693"/>
    <n v="121426704"/>
    <n v="0"/>
    <n v="0"/>
    <n v="0"/>
    <n v="0"/>
  </r>
  <r>
    <x v="0"/>
    <x v="8"/>
    <x v="3"/>
    <x v="193"/>
    <n v="10036070"/>
    <n v="2562"/>
    <n v="164182"/>
    <n v="165708"/>
    <n v="7878262"/>
    <n v="2293208"/>
    <n v="123719912"/>
    <n v="0"/>
    <n v="0"/>
    <n v="0"/>
    <n v="0"/>
  </r>
  <r>
    <x v="0"/>
    <x v="8"/>
    <x v="3"/>
    <x v="194"/>
    <n v="10231790"/>
    <n v="2280"/>
    <n v="166462"/>
    <n v="165848"/>
    <n v="8044110"/>
    <n v="2369168"/>
    <n v="126089080"/>
    <n v="0"/>
    <n v="0"/>
    <n v="0"/>
    <n v="0"/>
  </r>
  <r>
    <x v="0"/>
    <x v="8"/>
    <x v="3"/>
    <x v="195"/>
    <n v="10425364"/>
    <n v="2350"/>
    <n v="168812"/>
    <n v="175576"/>
    <n v="8219686"/>
    <n v="2207808"/>
    <n v="128296888"/>
    <n v="0"/>
    <n v="0"/>
    <n v="0"/>
    <n v="0"/>
  </r>
  <r>
    <x v="0"/>
    <x v="8"/>
    <x v="3"/>
    <x v="196"/>
    <n v="10611310"/>
    <n v="2442"/>
    <n v="171254"/>
    <n v="191030"/>
    <n v="8410716"/>
    <n v="2038126"/>
    <n v="130335014"/>
    <n v="0"/>
    <n v="0"/>
    <n v="0"/>
    <n v="0"/>
  </r>
  <r>
    <x v="0"/>
    <x v="8"/>
    <x v="3"/>
    <x v="197"/>
    <n v="10796458"/>
    <n v="2298"/>
    <n v="173552"/>
    <n v="188778"/>
    <n v="8599494"/>
    <n v="2382864"/>
    <n v="132717878"/>
    <n v="0"/>
    <n v="0"/>
    <n v="0"/>
    <n v="0"/>
  </r>
  <r>
    <x v="0"/>
    <x v="8"/>
    <x v="3"/>
    <x v="198"/>
    <n v="10971248"/>
    <n v="2270"/>
    <n v="175822"/>
    <n v="185852"/>
    <n v="8785346"/>
    <n v="1962658"/>
    <n v="134680536"/>
    <n v="0"/>
    <n v="0"/>
    <n v="0"/>
    <n v="0"/>
  </r>
  <r>
    <x v="0"/>
    <x v="8"/>
    <x v="3"/>
    <x v="199"/>
    <n v="11120234"/>
    <n v="2112"/>
    <n v="177934"/>
    <n v="204150"/>
    <n v="8989496"/>
    <n v="1923803"/>
    <n v="136604339"/>
    <n v="0"/>
    <n v="0"/>
    <n v="0"/>
    <n v="0"/>
  </r>
  <r>
    <x v="0"/>
    <x v="8"/>
    <x v="4"/>
    <x v="200"/>
    <n v="11286958"/>
    <n v="2170"/>
    <n v="180104"/>
    <n v="179314"/>
    <n v="9168810"/>
    <n v="2188114"/>
    <n v="138792453"/>
    <n v="0"/>
    <n v="0"/>
    <n v="0"/>
    <n v="0"/>
  </r>
  <r>
    <x v="0"/>
    <x v="8"/>
    <x v="4"/>
    <x v="201"/>
    <n v="11460364"/>
    <n v="2246"/>
    <n v="182350"/>
    <n v="174918"/>
    <n v="9343728"/>
    <n v="2393047"/>
    <n v="141185500"/>
    <n v="0"/>
    <n v="0"/>
    <n v="0"/>
    <n v="0"/>
  </r>
  <r>
    <x v="0"/>
    <x v="8"/>
    <x v="4"/>
    <x v="202"/>
    <n v="11632206"/>
    <n v="2288"/>
    <n v="184638"/>
    <n v="162284"/>
    <n v="9506012"/>
    <n v="2708146"/>
    <n v="143893646"/>
    <n v="0"/>
    <n v="0"/>
    <n v="0"/>
    <n v="0"/>
  </r>
  <r>
    <x v="0"/>
    <x v="8"/>
    <x v="4"/>
    <x v="203"/>
    <n v="11803640"/>
    <n v="2186"/>
    <n v="186824"/>
    <n v="186662"/>
    <n v="9692674"/>
    <n v="2568006"/>
    <n v="146461652"/>
    <n v="0"/>
    <n v="0"/>
    <n v="0"/>
    <n v="0"/>
  </r>
  <r>
    <x v="0"/>
    <x v="8"/>
    <x v="4"/>
    <x v="204"/>
    <n v="11981158"/>
    <n v="2248"/>
    <n v="189072"/>
    <n v="184730"/>
    <n v="9877404"/>
    <n v="2221576"/>
    <n v="148683228"/>
    <n v="0"/>
    <n v="0"/>
    <n v="0"/>
    <n v="0"/>
  </r>
  <r>
    <x v="0"/>
    <x v="8"/>
    <x v="4"/>
    <x v="205"/>
    <n v="12146698"/>
    <n v="2080"/>
    <n v="191152"/>
    <n v="149382"/>
    <n v="10026786"/>
    <n v="1956156"/>
    <n v="150639384"/>
    <n v="0"/>
    <n v="0"/>
    <n v="0"/>
    <n v="0"/>
  </r>
  <r>
    <x v="0"/>
    <x v="8"/>
    <x v="4"/>
    <x v="206"/>
    <n v="12286036"/>
    <n v="1550"/>
    <n v="192702"/>
    <n v="170396"/>
    <n v="10197182"/>
    <n v="2312203"/>
    <n v="152951587"/>
    <n v="0"/>
    <n v="0"/>
    <n v="0"/>
    <n v="0"/>
  </r>
  <r>
    <x v="0"/>
    <x v="8"/>
    <x v="0"/>
    <x v="207"/>
    <n v="12447036"/>
    <n v="2356"/>
    <n v="195058"/>
    <n v="172300"/>
    <n v="10369482"/>
    <n v="2385933"/>
    <n v="155337520"/>
    <n v="0"/>
    <n v="0"/>
    <n v="0"/>
    <n v="0"/>
  </r>
  <r>
    <x v="0"/>
    <x v="8"/>
    <x v="0"/>
    <x v="208"/>
    <n v="12620532"/>
    <n v="2358"/>
    <n v="197416"/>
    <n v="170548"/>
    <n v="10540030"/>
    <n v="2758124"/>
    <n v="158095644"/>
    <n v="0"/>
    <n v="0"/>
    <n v="0"/>
    <n v="0"/>
  </r>
  <r>
    <x v="0"/>
    <x v="9"/>
    <x v="1"/>
    <x v="209"/>
    <n v="12784102"/>
    <n v="2198"/>
    <n v="199614"/>
    <n v="157462"/>
    <n v="10697492"/>
    <n v="2305856"/>
    <n v="160401500"/>
    <n v="0"/>
    <n v="0"/>
    <n v="0"/>
    <n v="0"/>
  </r>
  <r>
    <x v="0"/>
    <x v="9"/>
    <x v="1"/>
    <x v="210"/>
    <n v="12943872"/>
    <n v="2136"/>
    <n v="201750"/>
    <n v="152680"/>
    <n v="10850172"/>
    <n v="2311147"/>
    <n v="162712647"/>
    <n v="0"/>
    <n v="0"/>
    <n v="0"/>
    <n v="0"/>
  </r>
  <r>
    <x v="0"/>
    <x v="9"/>
    <x v="1"/>
    <x v="211"/>
    <n v="13094830"/>
    <n v="1874"/>
    <n v="203624"/>
    <n v="163310"/>
    <n v="11013482"/>
    <n v="2223859"/>
    <n v="164936506"/>
    <n v="0"/>
    <n v="0"/>
    <n v="0"/>
    <n v="0"/>
  </r>
  <r>
    <x v="0"/>
    <x v="9"/>
    <x v="1"/>
    <x v="212"/>
    <n v="13244370"/>
    <n v="1806"/>
    <n v="205430"/>
    <n v="153430"/>
    <n v="11166912"/>
    <n v="2147263"/>
    <n v="167083769"/>
    <n v="0"/>
    <n v="0"/>
    <n v="0"/>
    <n v="0"/>
  </r>
  <r>
    <x v="0"/>
    <x v="9"/>
    <x v="1"/>
    <x v="213"/>
    <n v="13364630"/>
    <n v="1772"/>
    <n v="207202"/>
    <n v="151714"/>
    <n v="11318626"/>
    <n v="2044472"/>
    <n v="169128241"/>
    <n v="0"/>
    <n v="0"/>
    <n v="0"/>
    <n v="0"/>
  </r>
  <r>
    <x v="0"/>
    <x v="9"/>
    <x v="1"/>
    <x v="214"/>
    <n v="13508368"/>
    <n v="1980"/>
    <n v="209182"/>
    <n v="163890"/>
    <n v="11482516"/>
    <n v="2346738"/>
    <n v="171474979"/>
    <n v="0"/>
    <n v="0"/>
    <n v="0"/>
    <n v="0"/>
  </r>
  <r>
    <x v="0"/>
    <x v="9"/>
    <x v="1"/>
    <x v="215"/>
    <n v="13665986"/>
    <n v="1926"/>
    <n v="211108"/>
    <n v="166420"/>
    <n v="11648936"/>
    <n v="2384716"/>
    <n v="173859695"/>
    <n v="0"/>
    <n v="0"/>
    <n v="0"/>
    <n v="0"/>
  </r>
  <r>
    <x v="0"/>
    <x v="9"/>
    <x v="2"/>
    <x v="216"/>
    <n v="13807582"/>
    <n v="1934"/>
    <n v="213042"/>
    <n v="157490"/>
    <n v="11806426"/>
    <n v="2365563"/>
    <n v="176225258"/>
    <n v="0"/>
    <n v="0"/>
    <n v="0"/>
    <n v="0"/>
  </r>
  <r>
    <x v="0"/>
    <x v="9"/>
    <x v="2"/>
    <x v="217"/>
    <n v="13954192"/>
    <n v="1858"/>
    <n v="214900"/>
    <n v="165256"/>
    <n v="11971682"/>
    <n v="2379025"/>
    <n v="178604283"/>
    <n v="0"/>
    <n v="0"/>
    <n v="0"/>
    <n v="0"/>
  </r>
  <r>
    <x v="0"/>
    <x v="9"/>
    <x v="2"/>
    <x v="218"/>
    <n v="14103028"/>
    <n v="1842"/>
    <n v="216742"/>
    <n v="178048"/>
    <n v="12149730"/>
    <n v="2297584"/>
    <n v="180901867"/>
    <n v="0"/>
    <n v="0"/>
    <n v="0"/>
    <n v="0"/>
  </r>
  <r>
    <x v="0"/>
    <x v="9"/>
    <x v="2"/>
    <x v="219"/>
    <n v="14238606"/>
    <n v="1626"/>
    <n v="218368"/>
    <n v="143130"/>
    <n v="12292860"/>
    <n v="2102667"/>
    <n v="183004534"/>
    <n v="0"/>
    <n v="0"/>
    <n v="0"/>
    <n v="0"/>
  </r>
  <r>
    <x v="0"/>
    <x v="9"/>
    <x v="2"/>
    <x v="220"/>
    <n v="14347130"/>
    <n v="1420"/>
    <n v="219788"/>
    <n v="156730"/>
    <n v="12449590"/>
    <n v="2104207"/>
    <n v="185108741"/>
    <n v="0"/>
    <n v="0"/>
    <n v="0"/>
    <n v="0"/>
  </r>
  <r>
    <x v="0"/>
    <x v="9"/>
    <x v="2"/>
    <x v="221"/>
    <n v="14474564"/>
    <n v="1454"/>
    <n v="221242"/>
    <n v="148158"/>
    <n v="12597748"/>
    <n v="2343245"/>
    <n v="187451986"/>
    <n v="0"/>
    <n v="0"/>
    <n v="0"/>
    <n v="0"/>
  </r>
  <r>
    <x v="0"/>
    <x v="9"/>
    <x v="2"/>
    <x v="222"/>
    <n v="14610186"/>
    <n v="1380"/>
    <n v="222622"/>
    <n v="163164"/>
    <n v="12760912"/>
    <n v="2396607"/>
    <n v="189848593"/>
    <n v="0"/>
    <n v="0"/>
    <n v="0"/>
    <n v="0"/>
  </r>
  <r>
    <x v="0"/>
    <x v="9"/>
    <x v="3"/>
    <x v="223"/>
    <n v="14737068"/>
    <n v="1764"/>
    <n v="224386"/>
    <n v="141584"/>
    <n v="12902496"/>
    <n v="2168358"/>
    <n v="192016951"/>
    <n v="0"/>
    <n v="0"/>
    <n v="0"/>
    <n v="0"/>
  </r>
  <r>
    <x v="0"/>
    <x v="9"/>
    <x v="3"/>
    <x v="224"/>
    <n v="14861676"/>
    <n v="1680"/>
    <n v="226066"/>
    <n v="141136"/>
    <n v="13043632"/>
    <n v="2172078"/>
    <n v="194189029"/>
    <n v="0"/>
    <n v="0"/>
    <n v="0"/>
    <n v="0"/>
  </r>
  <r>
    <x v="0"/>
    <x v="9"/>
    <x v="3"/>
    <x v="225"/>
    <n v="14985462"/>
    <n v="2064"/>
    <n v="228130"/>
    <n v="145166"/>
    <n v="13188798"/>
    <n v="2117397"/>
    <n v="196306426"/>
    <n v="0"/>
    <n v="0"/>
    <n v="0"/>
    <n v="0"/>
  </r>
  <r>
    <x v="0"/>
    <x v="9"/>
    <x v="3"/>
    <x v="226"/>
    <n v="15098500"/>
    <n v="1164"/>
    <n v="229294"/>
    <n v="132836"/>
    <n v="13321634"/>
    <n v="1954413"/>
    <n v="198260839"/>
    <n v="0"/>
    <n v="0"/>
    <n v="0"/>
    <n v="0"/>
  </r>
  <r>
    <x v="0"/>
    <x v="9"/>
    <x v="3"/>
    <x v="227"/>
    <n v="15189512"/>
    <n v="1178"/>
    <n v="230472"/>
    <n v="139600"/>
    <n v="13461234"/>
    <n v="1993644"/>
    <n v="200254483"/>
    <n v="0"/>
    <n v="0"/>
    <n v="0"/>
    <n v="0"/>
  </r>
  <r>
    <x v="0"/>
    <x v="9"/>
    <x v="3"/>
    <x v="228"/>
    <n v="15298208"/>
    <n v="1428"/>
    <n v="231900"/>
    <n v="123656"/>
    <n v="13584890"/>
    <n v="2212563"/>
    <n v="202467046"/>
    <n v="0"/>
    <n v="0"/>
    <n v="0"/>
    <n v="0"/>
  </r>
  <r>
    <x v="0"/>
    <x v="9"/>
    <x v="3"/>
    <x v="229"/>
    <n v="15410736"/>
    <n v="1402"/>
    <n v="233302"/>
    <n v="159122"/>
    <n v="13744012"/>
    <n v="2702058"/>
    <n v="205169104"/>
    <n v="0"/>
    <n v="0"/>
    <n v="0"/>
    <n v="0"/>
  </r>
  <r>
    <x v="0"/>
    <x v="9"/>
    <x v="4"/>
    <x v="230"/>
    <n v="15519478"/>
    <n v="1372"/>
    <n v="234674"/>
    <n v="149138"/>
    <n v="13893150"/>
    <n v="2626437"/>
    <n v="207795541"/>
    <n v="0"/>
    <n v="0"/>
    <n v="0"/>
    <n v="0"/>
  </r>
  <r>
    <x v="0"/>
    <x v="9"/>
    <x v="4"/>
    <x v="231"/>
    <n v="15627340"/>
    <n v="1310"/>
    <n v="235984"/>
    <n v="133988"/>
    <n v="14027138"/>
    <n v="2465554"/>
    <n v="210261095"/>
    <n v="0"/>
    <n v="0"/>
    <n v="0"/>
    <n v="0"/>
  </r>
  <r>
    <x v="0"/>
    <x v="9"/>
    <x v="4"/>
    <x v="232"/>
    <n v="15728072"/>
    <n v="1156"/>
    <n v="237140"/>
    <n v="124540"/>
    <n v="14151678"/>
    <n v="2292866"/>
    <n v="212553961"/>
    <n v="0"/>
    <n v="0"/>
    <n v="0"/>
    <n v="0"/>
  </r>
  <r>
    <x v="0"/>
    <x v="9"/>
    <x v="4"/>
    <x v="233"/>
    <n v="15819916"/>
    <n v="966"/>
    <n v="238106"/>
    <n v="118608"/>
    <n v="14270286"/>
    <n v="1944306"/>
    <n v="214498267"/>
    <n v="0"/>
    <n v="0"/>
    <n v="0"/>
    <n v="0"/>
  </r>
  <r>
    <x v="0"/>
    <x v="9"/>
    <x v="4"/>
    <x v="234"/>
    <n v="15892124"/>
    <n v="982"/>
    <n v="239088"/>
    <n v="127746"/>
    <n v="14398032"/>
    <n v="1788912"/>
    <n v="216287179"/>
    <n v="0"/>
    <n v="0"/>
    <n v="0"/>
    <n v="0"/>
  </r>
  <r>
    <x v="0"/>
    <x v="9"/>
    <x v="4"/>
    <x v="235"/>
    <n v="15978196"/>
    <n v="1022"/>
    <n v="240110"/>
    <n v="116858"/>
    <n v="14514890"/>
    <n v="2068378"/>
    <n v="218355557"/>
    <n v="0"/>
    <n v="0"/>
    <n v="0"/>
    <n v="0"/>
  </r>
  <r>
    <x v="0"/>
    <x v="9"/>
    <x v="4"/>
    <x v="236"/>
    <n v="16078572"/>
    <n v="1030"/>
    <n v="241140"/>
    <n v="113188"/>
    <n v="14628078"/>
    <n v="2217895"/>
    <n v="220573452"/>
    <n v="0"/>
    <n v="0"/>
    <n v="0"/>
    <n v="0"/>
  </r>
  <r>
    <x v="0"/>
    <x v="9"/>
    <x v="0"/>
    <x v="237"/>
    <n v="16176102"/>
    <n v="1124"/>
    <n v="242264"/>
    <n v="115734"/>
    <n v="14743812"/>
    <n v="2308243"/>
    <n v="222881695"/>
    <n v="0"/>
    <n v="0"/>
    <n v="0"/>
    <n v="0"/>
  </r>
  <r>
    <x v="0"/>
    <x v="9"/>
    <x v="0"/>
    <x v="238"/>
    <n v="16272336"/>
    <n v="1100"/>
    <n v="243364"/>
    <n v="118010"/>
    <n v="14861822"/>
    <n v="2192863"/>
    <n v="225074558"/>
    <n v="0"/>
    <n v="0"/>
    <n v="0"/>
    <n v="0"/>
  </r>
  <r>
    <x v="0"/>
    <x v="9"/>
    <x v="0"/>
    <x v="239"/>
    <n v="16366792"/>
    <n v="938"/>
    <n v="244302"/>
    <n v="117364"/>
    <n v="14979186"/>
    <n v="2263727"/>
    <n v="227338285"/>
    <n v="0"/>
    <n v="0"/>
    <n v="0"/>
    <n v="0"/>
  </r>
  <r>
    <x v="0"/>
    <x v="10"/>
    <x v="1"/>
    <x v="240"/>
    <n v="16458648"/>
    <n v="982"/>
    <n v="245284"/>
    <n v="106624"/>
    <n v="15085810"/>
    <n v="1955682"/>
    <n v="229293967"/>
    <n v="0"/>
    <n v="0"/>
    <n v="0"/>
    <n v="0"/>
  </r>
  <r>
    <x v="0"/>
    <x v="10"/>
    <x v="1"/>
    <x v="241"/>
    <n v="16533832"/>
    <n v="996"/>
    <n v="246280"/>
    <n v="117048"/>
    <n v="15202858"/>
    <n v="1978837"/>
    <n v="231272804"/>
    <n v="0"/>
    <n v="0"/>
    <n v="0"/>
    <n v="0"/>
  </r>
  <r>
    <x v="0"/>
    <x v="10"/>
    <x v="1"/>
    <x v="242"/>
    <n v="16625886"/>
    <n v="1020"/>
    <n v="247300"/>
    <n v="106656"/>
    <n v="15309514"/>
    <n v="2358956"/>
    <n v="233631760"/>
    <n v="0"/>
    <n v="0"/>
    <n v="0"/>
    <n v="0"/>
  </r>
  <r>
    <x v="0"/>
    <x v="10"/>
    <x v="1"/>
    <x v="243"/>
    <n v="16726816"/>
    <n v="1414"/>
    <n v="248714"/>
    <n v="111746"/>
    <n v="15421260"/>
    <n v="2371643"/>
    <n v="236003403"/>
    <n v="0"/>
    <n v="0"/>
    <n v="0"/>
    <n v="0"/>
  </r>
  <r>
    <x v="0"/>
    <x v="10"/>
    <x v="1"/>
    <x v="244"/>
    <n v="16822072"/>
    <n v="1344"/>
    <n v="250058"/>
    <n v="108266"/>
    <n v="15529526"/>
    <n v="2386685"/>
    <n v="238390088"/>
    <n v="0"/>
    <n v="0"/>
    <n v="0"/>
    <n v="0"/>
  </r>
  <r>
    <x v="0"/>
    <x v="10"/>
    <x v="1"/>
    <x v="245"/>
    <n v="16922790"/>
    <n v="1154"/>
    <n v="251212"/>
    <n v="107984"/>
    <n v="15637510"/>
    <n v="2311644"/>
    <n v="240701732"/>
    <n v="0"/>
    <n v="0"/>
    <n v="0"/>
    <n v="0"/>
  </r>
  <r>
    <x v="0"/>
    <x v="10"/>
    <x v="1"/>
    <x v="246"/>
    <n v="17014412"/>
    <n v="1114"/>
    <n v="252326"/>
    <n v="97072"/>
    <n v="15734582"/>
    <n v="2356053"/>
    <n v="243057785"/>
    <n v="0"/>
    <n v="0"/>
    <n v="0"/>
    <n v="0"/>
  </r>
  <r>
    <x v="0"/>
    <x v="10"/>
    <x v="2"/>
    <x v="247"/>
    <n v="17107826"/>
    <n v="980"/>
    <n v="253306"/>
    <n v="96930"/>
    <n v="15831512"/>
    <n v="1948083"/>
    <n v="245005868"/>
    <n v="0"/>
    <n v="0"/>
    <n v="0"/>
    <n v="0"/>
  </r>
  <r>
    <x v="0"/>
    <x v="10"/>
    <x v="2"/>
    <x v="248"/>
    <n v="17182064"/>
    <n v="900"/>
    <n v="254206"/>
    <n v="82898"/>
    <n v="15914410"/>
    <n v="1990582"/>
    <n v="246996450"/>
    <n v="0"/>
    <n v="0"/>
    <n v="0"/>
    <n v="0"/>
  </r>
  <r>
    <x v="0"/>
    <x v="10"/>
    <x v="2"/>
    <x v="249"/>
    <n v="17271512"/>
    <n v="1022"/>
    <n v="255228"/>
    <n v="109278"/>
    <n v="16023688"/>
    <n v="2278510"/>
    <n v="249274960"/>
    <n v="0"/>
    <n v="0"/>
    <n v="0"/>
    <n v="0"/>
  </r>
  <r>
    <x v="0"/>
    <x v="10"/>
    <x v="2"/>
    <x v="250"/>
    <n v="17368082"/>
    <n v="1100"/>
    <n v="256328"/>
    <n v="105408"/>
    <n v="16129096"/>
    <n v="2357705"/>
    <n v="251632665"/>
    <n v="0"/>
    <n v="0"/>
    <n v="0"/>
    <n v="0"/>
  </r>
  <r>
    <x v="0"/>
    <x v="10"/>
    <x v="2"/>
    <x v="251"/>
    <n v="17457250"/>
    <n v="1088"/>
    <n v="257416"/>
    <n v="98708"/>
    <n v="16227804"/>
    <n v="2298857"/>
    <n v="253931522"/>
    <n v="0"/>
    <n v="0"/>
    <n v="0"/>
    <n v="0"/>
  </r>
  <r>
    <x v="0"/>
    <x v="10"/>
    <x v="2"/>
    <x v="252"/>
    <n v="17546490"/>
    <n v="1034"/>
    <n v="258450"/>
    <n v="95240"/>
    <n v="16323044"/>
    <n v="2083832"/>
    <n v="256015354"/>
    <n v="0"/>
    <n v="0"/>
    <n v="0"/>
    <n v="0"/>
  </r>
  <r>
    <x v="0"/>
    <x v="10"/>
    <x v="2"/>
    <x v="253"/>
    <n v="17629874"/>
    <n v="900"/>
    <n v="259350"/>
    <n v="84634"/>
    <n v="16407678"/>
    <n v="1792071"/>
    <n v="257807425"/>
    <n v="0"/>
    <n v="0"/>
    <n v="0"/>
    <n v="0"/>
  </r>
  <r>
    <x v="0"/>
    <x v="10"/>
    <x v="3"/>
    <x v="254"/>
    <n v="17691236"/>
    <n v="868"/>
    <n v="260218"/>
    <n v="88222"/>
    <n v="16495900"/>
    <n v="1578485"/>
    <n v="259385910"/>
    <n v="0"/>
    <n v="0"/>
    <n v="0"/>
    <n v="0"/>
  </r>
  <r>
    <x v="0"/>
    <x v="10"/>
    <x v="3"/>
    <x v="255"/>
    <n v="17748454"/>
    <n v="902"/>
    <n v="261120"/>
    <n v="80784"/>
    <n v="16576684"/>
    <n v="1524699"/>
    <n v="260910609"/>
    <n v="0"/>
    <n v="0"/>
    <n v="0"/>
    <n v="0"/>
  </r>
  <r>
    <x v="0"/>
    <x v="10"/>
    <x v="3"/>
    <x v="256"/>
    <n v="17825550"/>
    <n v="944"/>
    <n v="262064"/>
    <n v="89506"/>
    <n v="16666190"/>
    <n v="1953727"/>
    <n v="262864336"/>
    <n v="0"/>
    <n v="0"/>
    <n v="0"/>
    <n v="0"/>
  </r>
  <r>
    <x v="0"/>
    <x v="10"/>
    <x v="3"/>
    <x v="257"/>
    <n v="17916282"/>
    <n v="1172"/>
    <n v="263236"/>
    <n v="97350"/>
    <n v="16763540"/>
    <n v="2076670"/>
    <n v="264941006"/>
    <n v="0"/>
    <n v="0"/>
    <n v="0"/>
    <n v="0"/>
  </r>
  <r>
    <x v="0"/>
    <x v="10"/>
    <x v="3"/>
    <x v="258"/>
    <n v="18008652"/>
    <n v="1164"/>
    <n v="264400"/>
    <n v="90492"/>
    <n v="16854032"/>
    <n v="2241737"/>
    <n v="267182743"/>
    <n v="0"/>
    <n v="0"/>
    <n v="0"/>
    <n v="0"/>
  </r>
  <r>
    <x v="0"/>
    <x v="10"/>
    <x v="3"/>
    <x v="259"/>
    <n v="18101218"/>
    <n v="1128"/>
    <n v="265528"/>
    <n v="97936"/>
    <n v="16951968"/>
    <n v="2220243"/>
    <n v="269402986"/>
    <n v="0"/>
    <n v="0"/>
    <n v="0"/>
    <n v="0"/>
  </r>
  <r>
    <x v="0"/>
    <x v="10"/>
    <x v="3"/>
    <x v="260"/>
    <n v="18191820"/>
    <n v="998"/>
    <n v="266526"/>
    <n v="88110"/>
    <n v="17040078"/>
    <n v="2243541"/>
    <n v="271646527"/>
    <n v="0"/>
    <n v="0"/>
    <n v="0"/>
    <n v="0"/>
  </r>
  <r>
    <x v="0"/>
    <x v="10"/>
    <x v="4"/>
    <x v="261"/>
    <n v="18280628"/>
    <n v="1020"/>
    <n v="267546"/>
    <n v="82810"/>
    <n v="17122888"/>
    <n v="1995016"/>
    <n v="273641543"/>
    <n v="0"/>
    <n v="0"/>
    <n v="0"/>
    <n v="0"/>
  </r>
  <r>
    <x v="0"/>
    <x v="10"/>
    <x v="4"/>
    <x v="262"/>
    <n v="18355510"/>
    <n v="962"/>
    <n v="268508"/>
    <n v="84390"/>
    <n v="17207278"/>
    <n v="2071110"/>
    <n v="275712653"/>
    <n v="0"/>
    <n v="0"/>
    <n v="0"/>
    <n v="0"/>
  </r>
  <r>
    <x v="0"/>
    <x v="10"/>
    <x v="4"/>
    <x v="263"/>
    <n v="18444000"/>
    <n v="978"/>
    <n v="269486"/>
    <n v="75530"/>
    <n v="17282808"/>
    <n v="2389032"/>
    <n v="278101685"/>
    <n v="0"/>
    <n v="0"/>
    <n v="0"/>
    <n v="0"/>
  </r>
  <r>
    <x v="0"/>
    <x v="10"/>
    <x v="4"/>
    <x v="264"/>
    <n v="18533398"/>
    <n v="1036"/>
    <n v="270522"/>
    <n v="73164"/>
    <n v="17355972"/>
    <n v="2363033"/>
    <n v="280464718"/>
    <n v="0"/>
    <n v="0"/>
    <n v="0"/>
    <n v="0"/>
  </r>
  <r>
    <x v="0"/>
    <x v="10"/>
    <x v="4"/>
    <x v="265"/>
    <n v="18619746"/>
    <n v="982"/>
    <n v="271504"/>
    <n v="79446"/>
    <n v="17435418"/>
    <n v="2385565"/>
    <n v="282850283"/>
    <n v="0"/>
    <n v="0"/>
    <n v="0"/>
    <n v="0"/>
  </r>
  <r>
    <x v="0"/>
    <x v="10"/>
    <x v="4"/>
    <x v="266"/>
    <n v="18702452"/>
    <n v="972"/>
    <n v="272476"/>
    <n v="82354"/>
    <n v="17517772"/>
    <n v="2385560"/>
    <n v="285235843"/>
    <n v="0"/>
    <n v="0"/>
    <n v="0"/>
    <n v="0"/>
  </r>
  <r>
    <x v="0"/>
    <x v="10"/>
    <x v="4"/>
    <x v="267"/>
    <n v="18786082"/>
    <n v="990"/>
    <n v="273466"/>
    <n v="84550"/>
    <n v="17602322"/>
    <n v="2524727"/>
    <n v="287760570"/>
    <n v="0"/>
    <n v="0"/>
    <n v="0"/>
    <n v="0"/>
  </r>
  <r>
    <x v="0"/>
    <x v="10"/>
    <x v="0"/>
    <x v="268"/>
    <n v="18864154"/>
    <n v="888"/>
    <n v="274354"/>
    <n v="90304"/>
    <n v="17692626"/>
    <n v="2222616"/>
    <n v="289983186"/>
    <n v="0"/>
    <n v="0"/>
    <n v="0"/>
    <n v="0"/>
  </r>
  <r>
    <x v="0"/>
    <x v="10"/>
    <x v="0"/>
    <x v="269"/>
    <n v="18926512"/>
    <n v="964"/>
    <n v="275318"/>
    <n v="84564"/>
    <n v="17777190"/>
    <n v="1969426"/>
    <n v="291952612"/>
    <n v="0"/>
    <n v="0"/>
    <n v="0"/>
    <n v="0"/>
  </r>
  <r>
    <x v="0"/>
    <x v="11"/>
    <x v="1"/>
    <x v="270"/>
    <n v="18999460"/>
    <n v="1002"/>
    <n v="276320"/>
    <n v="86416"/>
    <n v="17863606"/>
    <n v="2210040"/>
    <n v="294162652"/>
    <n v="0"/>
    <n v="0"/>
    <n v="0"/>
    <n v="0"/>
  </r>
  <r>
    <x v="0"/>
    <x v="11"/>
    <x v="1"/>
    <x v="271"/>
    <n v="19070472"/>
    <n v="1052"/>
    <n v="277372"/>
    <n v="81816"/>
    <n v="17945422"/>
    <n v="2305723"/>
    <n v="296468375"/>
    <n v="0"/>
    <n v="0"/>
    <n v="0"/>
    <n v="0"/>
  </r>
  <r>
    <x v="0"/>
    <x v="11"/>
    <x v="1"/>
    <x v="272"/>
    <n v="19143620"/>
    <n v="1082"/>
    <n v="278454"/>
    <n v="85982"/>
    <n v="18031404"/>
    <n v="2426602"/>
    <n v="298894977"/>
    <n v="0"/>
    <n v="0"/>
    <n v="0"/>
    <n v="0"/>
  </r>
  <r>
    <x v="0"/>
    <x v="11"/>
    <x v="1"/>
    <x v="273"/>
    <n v="19217042"/>
    <n v="1022"/>
    <n v="279476"/>
    <n v="84718"/>
    <n v="18116122"/>
    <n v="2405677"/>
    <n v="301300654"/>
    <n v="0"/>
    <n v="0"/>
    <n v="0"/>
    <n v="0"/>
  </r>
  <r>
    <x v="0"/>
    <x v="11"/>
    <x v="1"/>
    <x v="274"/>
    <n v="19289062"/>
    <n v="964"/>
    <n v="280440"/>
    <n v="83770"/>
    <n v="18199892"/>
    <n v="2344038"/>
    <n v="303644692"/>
    <n v="0"/>
    <n v="0"/>
    <n v="0"/>
    <n v="0"/>
  </r>
  <r>
    <x v="0"/>
    <x v="11"/>
    <x v="1"/>
    <x v="275"/>
    <n v="19355418"/>
    <n v="780"/>
    <n v="281220"/>
    <n v="78156"/>
    <n v="18278048"/>
    <n v="1985312"/>
    <n v="305630004"/>
    <n v="0"/>
    <n v="0"/>
    <n v="0"/>
    <n v="0"/>
  </r>
  <r>
    <x v="0"/>
    <x v="11"/>
    <x v="1"/>
    <x v="276"/>
    <n v="19407872"/>
    <n v="772"/>
    <n v="281992"/>
    <n v="78586"/>
    <n v="18356634"/>
    <n v="1984600"/>
    <n v="307614604"/>
    <n v="0"/>
    <n v="0"/>
    <n v="0"/>
    <n v="0"/>
  </r>
  <r>
    <x v="0"/>
    <x v="11"/>
    <x v="2"/>
    <x v="277"/>
    <n v="19472038"/>
    <n v="804"/>
    <n v="282796"/>
    <n v="73166"/>
    <n v="18429800"/>
    <n v="2192394"/>
    <n v="309806998"/>
    <n v="0"/>
    <n v="0"/>
    <n v="0"/>
    <n v="0"/>
  </r>
  <r>
    <x v="0"/>
    <x v="11"/>
    <x v="2"/>
    <x v="278"/>
    <n v="19535312"/>
    <n v="826"/>
    <n v="283622"/>
    <n v="75386"/>
    <n v="18505186"/>
    <n v="2063530"/>
    <n v="311870528"/>
    <n v="0"/>
    <n v="0"/>
    <n v="0"/>
    <n v="0"/>
  </r>
  <r>
    <x v="0"/>
    <x v="11"/>
    <x v="2"/>
    <x v="279"/>
    <n v="19594134"/>
    <n v="822"/>
    <n v="284444"/>
    <n v="75414"/>
    <n v="18580600"/>
    <n v="2003523"/>
    <n v="313874051"/>
    <n v="0"/>
    <n v="0"/>
    <n v="0"/>
    <n v="0"/>
  </r>
  <r>
    <x v="0"/>
    <x v="11"/>
    <x v="2"/>
    <x v="280"/>
    <n v="19654056"/>
    <n v="884"/>
    <n v="285328"/>
    <n v="66984"/>
    <n v="18647584"/>
    <n v="2231536"/>
    <n v="316105587"/>
    <n v="0"/>
    <n v="0"/>
    <n v="0"/>
    <n v="0"/>
  </r>
  <r>
    <x v="0"/>
    <x v="11"/>
    <x v="2"/>
    <x v="281"/>
    <n v="19714764"/>
    <n v="782"/>
    <n v="286110"/>
    <n v="66174"/>
    <n v="18713758"/>
    <n v="2113802"/>
    <n v="318219389"/>
    <n v="0"/>
    <n v="0"/>
    <n v="0"/>
    <n v="0"/>
  </r>
  <r>
    <x v="0"/>
    <x v="11"/>
    <x v="2"/>
    <x v="282"/>
    <n v="19769436"/>
    <n v="676"/>
    <n v="286786"/>
    <n v="61280"/>
    <n v="18775038"/>
    <n v="1964825"/>
    <n v="320184214"/>
    <n v="0"/>
    <n v="0"/>
    <n v="0"/>
    <n v="0"/>
  </r>
  <r>
    <x v="0"/>
    <x v="11"/>
    <x v="2"/>
    <x v="283"/>
    <n v="19813318"/>
    <n v="708"/>
    <n v="287494"/>
    <n v="68842"/>
    <n v="18843880"/>
    <n v="1926068"/>
    <n v="322110282"/>
    <n v="0"/>
    <n v="0"/>
    <n v="0"/>
    <n v="0"/>
  </r>
  <r>
    <x v="0"/>
    <x v="11"/>
    <x v="3"/>
    <x v="284"/>
    <n v="19865820"/>
    <n v="768"/>
    <n v="288262"/>
    <n v="67706"/>
    <n v="18911586"/>
    <n v="2203796"/>
    <n v="324314078"/>
    <n v="0"/>
    <n v="0"/>
    <n v="0"/>
    <n v="0"/>
  </r>
  <r>
    <x v="0"/>
    <x v="11"/>
    <x v="3"/>
    <x v="285"/>
    <n v="19902164"/>
    <n v="712"/>
    <n v="288974"/>
    <n v="66720"/>
    <n v="18978306"/>
    <n v="2327126"/>
    <n v="326641204"/>
    <n v="0"/>
    <n v="0"/>
    <n v="0"/>
    <n v="0"/>
  </r>
  <r>
    <x v="0"/>
    <x v="11"/>
    <x v="3"/>
    <x v="286"/>
    <n v="19955672"/>
    <n v="684"/>
    <n v="289658"/>
    <n v="61782"/>
    <n v="19040088"/>
    <n v="2295418"/>
    <n v="328936622"/>
    <n v="0"/>
    <n v="0"/>
    <n v="0"/>
    <n v="0"/>
  </r>
  <r>
    <x v="0"/>
    <x v="11"/>
    <x v="3"/>
    <x v="287"/>
    <n v="20009654"/>
    <n v="684"/>
    <n v="290342"/>
    <n v="59758"/>
    <n v="19099846"/>
    <n v="2333628"/>
    <n v="331270250"/>
    <n v="0"/>
    <n v="0"/>
    <n v="0"/>
    <n v="0"/>
  </r>
  <r>
    <x v="0"/>
    <x v="11"/>
    <x v="3"/>
    <x v="288"/>
    <n v="20063322"/>
    <n v="684"/>
    <n v="291026"/>
    <n v="59516"/>
    <n v="19159362"/>
    <n v="2265576"/>
    <n v="333535826"/>
    <n v="0"/>
    <n v="0"/>
    <n v="0"/>
    <n v="0"/>
  </r>
  <r>
    <x v="0"/>
    <x v="11"/>
    <x v="3"/>
    <x v="289"/>
    <n v="20112566"/>
    <n v="664"/>
    <n v="291690"/>
    <n v="51468"/>
    <n v="19210830"/>
    <n v="1989510"/>
    <n v="335525336"/>
    <n v="0"/>
    <n v="0"/>
    <n v="0"/>
    <n v="0"/>
  </r>
  <r>
    <x v="0"/>
    <x v="11"/>
    <x v="3"/>
    <x v="290"/>
    <n v="20150860"/>
    <n v="604"/>
    <n v="292294"/>
    <n v="60500"/>
    <n v="19271330"/>
    <n v="1967526"/>
    <n v="337492862"/>
    <n v="0"/>
    <n v="0"/>
    <n v="0"/>
    <n v="0"/>
  </r>
  <r>
    <x v="0"/>
    <x v="11"/>
    <x v="4"/>
    <x v="291"/>
    <n v="20198620"/>
    <n v="658"/>
    <n v="292952"/>
    <n v="54064"/>
    <n v="19325394"/>
    <n v="2204451"/>
    <n v="339697313"/>
    <n v="0"/>
    <n v="0"/>
    <n v="0"/>
    <n v="0"/>
  </r>
  <r>
    <x v="0"/>
    <x v="11"/>
    <x v="4"/>
    <x v="292"/>
    <n v="20248052"/>
    <n v="630"/>
    <n v="293582"/>
    <n v="59892"/>
    <n v="19385286"/>
    <n v="2112212"/>
    <n v="341809525"/>
    <n v="0"/>
    <n v="0"/>
    <n v="0"/>
    <n v="0"/>
  </r>
  <r>
    <x v="0"/>
    <x v="11"/>
    <x v="4"/>
    <x v="293"/>
    <n v="20294940"/>
    <n v="674"/>
    <n v="294256"/>
    <n v="49110"/>
    <n v="19434396"/>
    <n v="2205067"/>
    <n v="344014592"/>
    <n v="0"/>
    <n v="0"/>
    <n v="0"/>
    <n v="0"/>
  </r>
  <r>
    <x v="0"/>
    <x v="11"/>
    <x v="4"/>
    <x v="294"/>
    <n v="20339638"/>
    <n v="502"/>
    <n v="294758"/>
    <n v="44368"/>
    <n v="19478764"/>
    <n v="1925525"/>
    <n v="345940117"/>
    <n v="0"/>
    <n v="0"/>
    <n v="0"/>
    <n v="0"/>
  </r>
  <r>
    <x v="0"/>
    <x v="11"/>
    <x v="4"/>
    <x v="295"/>
    <n v="20376788"/>
    <n v="560"/>
    <n v="295318"/>
    <n v="42932"/>
    <n v="19521696"/>
    <n v="1871205"/>
    <n v="347811322"/>
    <n v="0"/>
    <n v="0"/>
    <n v="0"/>
    <n v="0"/>
  </r>
  <r>
    <x v="0"/>
    <x v="11"/>
    <x v="4"/>
    <x v="296"/>
    <n v="20417454"/>
    <n v="562"/>
    <n v="295880"/>
    <n v="42194"/>
    <n v="19563890"/>
    <n v="1699394"/>
    <n v="349510716"/>
    <n v="0"/>
    <n v="0"/>
    <n v="0"/>
    <n v="0"/>
  </r>
  <r>
    <x v="0"/>
    <x v="11"/>
    <x v="4"/>
    <x v="297"/>
    <n v="20449598"/>
    <n v="500"/>
    <n v="296380"/>
    <n v="49644"/>
    <n v="19613534"/>
    <n v="1834881"/>
    <n v="351345597"/>
    <n v="0"/>
    <n v="0"/>
    <n v="0"/>
    <n v="0"/>
  </r>
  <r>
    <x v="0"/>
    <x v="11"/>
    <x v="0"/>
    <x v="298"/>
    <n v="20490682"/>
    <n v="570"/>
    <n v="296950"/>
    <n v="53178"/>
    <n v="19666712"/>
    <n v="2177602"/>
    <n v="353523199"/>
    <n v="0"/>
    <n v="0"/>
    <n v="0"/>
    <n v="0"/>
  </r>
  <r>
    <x v="0"/>
    <x v="11"/>
    <x v="0"/>
    <x v="299"/>
    <n v="20534572"/>
    <n v="598"/>
    <n v="297548"/>
    <n v="52814"/>
    <n v="19719526"/>
    <n v="2252604"/>
    <n v="355775803"/>
    <n v="0"/>
    <n v="0"/>
    <n v="0"/>
    <n v="0"/>
  </r>
  <r>
    <x v="0"/>
    <x v="11"/>
    <x v="0"/>
    <x v="300"/>
    <n v="20572624"/>
    <n v="488"/>
    <n v="298036"/>
    <n v="43938"/>
    <n v="19763464"/>
    <n v="2188745"/>
    <n v="357964548"/>
    <n v="0"/>
    <n v="0"/>
    <n v="0"/>
    <n v="0"/>
  </r>
  <r>
    <x v="1"/>
    <x v="0"/>
    <x v="1"/>
    <x v="301"/>
    <n v="20612942"/>
    <n v="474"/>
    <n v="298510"/>
    <n v="47676"/>
    <n v="19811140"/>
    <n v="1907519"/>
    <n v="359872067"/>
    <n v="0"/>
    <n v="0"/>
    <n v="0"/>
    <n v="0"/>
  </r>
  <r>
    <x v="1"/>
    <x v="0"/>
    <x v="1"/>
    <x v="302"/>
    <n v="20649230"/>
    <n v="432"/>
    <n v="298942"/>
    <n v="41806"/>
    <n v="19852946"/>
    <n v="1926582"/>
    <n v="361798649"/>
    <n v="0"/>
    <n v="0"/>
    <n v="0"/>
    <n v="0"/>
  </r>
  <r>
    <x v="1"/>
    <x v="0"/>
    <x v="1"/>
    <x v="303"/>
    <n v="20682586"/>
    <n v="430"/>
    <n v="299372"/>
    <n v="39316"/>
    <n v="19892262"/>
    <n v="1689717"/>
    <n v="363488366"/>
    <n v="0"/>
    <n v="0"/>
    <n v="0"/>
    <n v="0"/>
  </r>
  <r>
    <x v="1"/>
    <x v="0"/>
    <x v="1"/>
    <x v="304"/>
    <n v="20715142"/>
    <n v="400"/>
    <n v="299772"/>
    <n v="58418"/>
    <n v="19950680"/>
    <n v="1724356"/>
    <n v="365212722"/>
    <n v="0"/>
    <n v="0"/>
    <n v="0"/>
    <n v="0"/>
  </r>
  <r>
    <x v="1"/>
    <x v="0"/>
    <x v="1"/>
    <x v="305"/>
    <n v="20750960"/>
    <n v="530"/>
    <n v="300302"/>
    <n v="42322"/>
    <n v="19993002"/>
    <n v="1956413"/>
    <n v="367169135"/>
    <n v="0"/>
    <n v="0"/>
    <n v="0"/>
    <n v="0"/>
  </r>
  <r>
    <x v="1"/>
    <x v="0"/>
    <x v="1"/>
    <x v="306"/>
    <n v="20791904"/>
    <n v="444"/>
    <n v="300746"/>
    <n v="39378"/>
    <n v="20032380"/>
    <n v="2013524"/>
    <n v="369182659"/>
    <n v="0"/>
    <n v="0"/>
    <n v="0"/>
    <n v="0"/>
  </r>
  <r>
    <x v="1"/>
    <x v="0"/>
    <x v="1"/>
    <x v="307"/>
    <n v="20828150"/>
    <n v="466"/>
    <n v="301212"/>
    <n v="41006"/>
    <n v="20073386"/>
    <n v="2005809"/>
    <n v="371188468"/>
    <n v="0"/>
    <n v="0"/>
    <n v="0"/>
    <n v="0"/>
  </r>
  <r>
    <x v="1"/>
    <x v="0"/>
    <x v="2"/>
    <x v="308"/>
    <n v="20865056"/>
    <n v="458"/>
    <n v="301670"/>
    <n v="38484"/>
    <n v="20111870"/>
    <n v="1987553"/>
    <n v="373176021"/>
    <n v="0"/>
    <n v="0"/>
    <n v="0"/>
    <n v="0"/>
  </r>
  <r>
    <x v="1"/>
    <x v="0"/>
    <x v="2"/>
    <x v="309"/>
    <n v="20902696"/>
    <n v="426"/>
    <n v="302096"/>
    <n v="38920"/>
    <n v="20150790"/>
    <n v="1895958"/>
    <n v="375071979"/>
    <n v="0"/>
    <n v="0"/>
    <n v="0"/>
    <n v="0"/>
  </r>
  <r>
    <x v="1"/>
    <x v="0"/>
    <x v="2"/>
    <x v="310"/>
    <n v="20934868"/>
    <n v="300"/>
    <n v="302396"/>
    <n v="33474"/>
    <n v="20184264"/>
    <n v="1614172"/>
    <n v="376686151"/>
    <n v="0"/>
    <n v="0"/>
    <n v="0"/>
    <n v="0"/>
  </r>
  <r>
    <x v="1"/>
    <x v="0"/>
    <x v="2"/>
    <x v="311"/>
    <n v="20959830"/>
    <n v="332"/>
    <n v="302728"/>
    <n v="37156"/>
    <n v="20221420"/>
    <n v="1710122"/>
    <n v="378396273"/>
    <n v="0"/>
    <n v="0"/>
    <n v="0"/>
    <n v="0"/>
  </r>
  <r>
    <x v="1"/>
    <x v="0"/>
    <x v="2"/>
    <x v="312"/>
    <n v="20991636"/>
    <n v="400"/>
    <n v="303128"/>
    <n v="35524"/>
    <n v="20256944"/>
    <n v="1823647"/>
    <n v="380219920"/>
    <n v="0"/>
    <n v="0"/>
    <n v="0"/>
    <n v="0"/>
  </r>
  <r>
    <x v="1"/>
    <x v="0"/>
    <x v="2"/>
    <x v="313"/>
    <n v="21025666"/>
    <n v="402"/>
    <n v="303530"/>
    <n v="35594"/>
    <n v="20292538"/>
    <n v="1749542"/>
    <n v="381969462"/>
    <n v="0"/>
    <n v="0"/>
    <n v="0"/>
    <n v="0"/>
  </r>
  <r>
    <x v="1"/>
    <x v="0"/>
    <x v="2"/>
    <x v="314"/>
    <n v="21057020"/>
    <n v="378"/>
    <n v="303908"/>
    <n v="31886"/>
    <n v="20324424"/>
    <n v="1678004"/>
    <n v="383647466"/>
    <n v="0"/>
    <n v="0"/>
    <n v="0"/>
    <n v="0"/>
  </r>
  <r>
    <x v="1"/>
    <x v="0"/>
    <x v="3"/>
    <x v="315"/>
    <n v="21087330"/>
    <n v="352"/>
    <n v="304260"/>
    <n v="33618"/>
    <n v="20358042"/>
    <n v="1657483"/>
    <n v="385304949"/>
    <n v="0"/>
    <n v="0"/>
    <n v="0"/>
    <n v="0"/>
  </r>
  <r>
    <x v="1"/>
    <x v="0"/>
    <x v="3"/>
    <x v="316"/>
    <n v="21117430"/>
    <n v="362"/>
    <n v="304622"/>
    <n v="34404"/>
    <n v="20392446"/>
    <n v="1675238"/>
    <n v="386980187"/>
    <n v="382362"/>
    <n v="382362"/>
    <n v="0"/>
    <n v="0"/>
  </r>
  <r>
    <x v="1"/>
    <x v="0"/>
    <x v="3"/>
    <x v="317"/>
    <n v="21145354"/>
    <n v="290"/>
    <n v="304912"/>
    <n v="29026"/>
    <n v="20421472"/>
    <n v="1412580"/>
    <n v="388392767"/>
    <n v="33120"/>
    <n v="415482"/>
    <n v="0"/>
    <n v="0"/>
  </r>
  <r>
    <x v="1"/>
    <x v="0"/>
    <x v="3"/>
    <x v="318"/>
    <n v="21165328"/>
    <n v="274"/>
    <n v="305186"/>
    <n v="34254"/>
    <n v="20455726"/>
    <n v="1417281"/>
    <n v="389810048"/>
    <n v="478599"/>
    <n v="894081"/>
    <n v="0"/>
    <n v="0"/>
  </r>
  <r>
    <x v="1"/>
    <x v="0"/>
    <x v="3"/>
    <x v="319"/>
    <n v="21192902"/>
    <n v="324"/>
    <n v="305510"/>
    <n v="34458"/>
    <n v="20490184"/>
    <n v="1649667"/>
    <n v="391459715"/>
    <n v="352736"/>
    <n v="1246817"/>
    <n v="0"/>
    <n v="0"/>
  </r>
  <r>
    <x v="1"/>
    <x v="0"/>
    <x v="3"/>
    <x v="320"/>
    <n v="21223460"/>
    <n v="304"/>
    <n v="305814"/>
    <n v="40142"/>
    <n v="20530326"/>
    <n v="1685264"/>
    <n v="393144979"/>
    <n v="339211"/>
    <n v="1586028"/>
    <n v="0"/>
    <n v="0"/>
  </r>
  <r>
    <x v="1"/>
    <x v="0"/>
    <x v="3"/>
    <x v="321"/>
    <n v="21252450"/>
    <n v="322"/>
    <n v="306136"/>
    <n v="35468"/>
    <n v="20565794"/>
    <n v="1720958"/>
    <n v="394865937"/>
    <n v="468743"/>
    <n v="2054771"/>
    <n v="0"/>
    <n v="0"/>
  </r>
  <r>
    <x v="1"/>
    <x v="0"/>
    <x v="4"/>
    <x v="322"/>
    <n v="21281096"/>
    <n v="306"/>
    <n v="306442"/>
    <n v="34332"/>
    <n v="20600126"/>
    <n v="1774967"/>
    <n v="396640904"/>
    <n v="689487"/>
    <n v="2744258"/>
    <n v="0"/>
    <n v="0"/>
  </r>
  <r>
    <x v="1"/>
    <x v="0"/>
    <x v="4"/>
    <x v="323"/>
    <n v="21310888"/>
    <n v="312"/>
    <n v="306754"/>
    <n v="32066"/>
    <n v="20632192"/>
    <n v="1653874"/>
    <n v="398294778"/>
    <n v="380000"/>
    <n v="3124258"/>
    <n v="0"/>
    <n v="0"/>
  </r>
  <r>
    <x v="1"/>
    <x v="0"/>
    <x v="4"/>
    <x v="324"/>
    <n v="21337352"/>
    <n v="262"/>
    <n v="307016"/>
    <n v="26296"/>
    <n v="20658488"/>
    <n v="1362263"/>
    <n v="399657041"/>
    <n v="66466"/>
    <n v="3190724"/>
    <n v="0"/>
    <n v="0"/>
  </r>
  <r>
    <x v="1"/>
    <x v="0"/>
    <x v="4"/>
    <x v="325"/>
    <n v="21355548"/>
    <n v="232"/>
    <n v="307248"/>
    <n v="32184"/>
    <n v="20690672"/>
    <n v="1470452"/>
    <n v="401127493"/>
    <n v="813269"/>
    <n v="4003993"/>
    <n v="0"/>
    <n v="0"/>
  </r>
  <r>
    <x v="1"/>
    <x v="0"/>
    <x v="4"/>
    <x v="326"/>
    <n v="21381014"/>
    <n v="276"/>
    <n v="307524"/>
    <n v="26500"/>
    <n v="20717172"/>
    <n v="1356265"/>
    <n v="402483758"/>
    <n v="11292"/>
    <n v="4015285"/>
    <n v="0"/>
    <n v="0"/>
  </r>
  <r>
    <x v="1"/>
    <x v="0"/>
    <x v="4"/>
    <x v="327"/>
    <n v="21404126"/>
    <n v="246"/>
    <n v="307770"/>
    <n v="28522"/>
    <n v="20745694"/>
    <n v="1388000"/>
    <n v="403871758"/>
    <n v="650348"/>
    <n v="4665633"/>
    <n v="0"/>
    <n v="0"/>
  </r>
  <r>
    <x v="1"/>
    <x v="0"/>
    <x v="4"/>
    <x v="328"/>
    <n v="21441950"/>
    <n v="324"/>
    <n v="308094"/>
    <n v="40630"/>
    <n v="20786324"/>
    <n v="1539803"/>
    <n v="405411561"/>
    <n v="1142072"/>
    <n v="5807705"/>
    <n v="0"/>
    <n v="0"/>
  </r>
  <r>
    <x v="1"/>
    <x v="0"/>
    <x v="0"/>
    <x v="329"/>
    <n v="21468058"/>
    <n v="274"/>
    <n v="308368"/>
    <n v="29772"/>
    <n v="20816096"/>
    <n v="1559411"/>
    <n v="406970972"/>
    <n v="1142271"/>
    <n v="6949976"/>
    <n v="0"/>
    <n v="0"/>
  </r>
  <r>
    <x v="1"/>
    <x v="0"/>
    <x v="0"/>
    <x v="330"/>
    <n v="21494204"/>
    <n v="256"/>
    <n v="308624"/>
    <n v="28154"/>
    <n v="20844250"/>
    <n v="1619574"/>
    <n v="408590546"/>
    <n v="486572"/>
    <n v="7436548"/>
    <n v="0"/>
    <n v="0"/>
  </r>
  <r>
    <x v="1"/>
    <x v="0"/>
    <x v="0"/>
    <x v="331"/>
    <n v="21517258"/>
    <n v="232"/>
    <n v="308856"/>
    <n v="23764"/>
    <n v="20868014"/>
    <n v="1260921"/>
    <n v="409851467"/>
    <n v="29018"/>
    <n v="7465566"/>
    <n v="0"/>
    <n v="0"/>
  </r>
  <r>
    <x v="1"/>
    <x v="1"/>
    <x v="1"/>
    <x v="332"/>
    <n v="21534416"/>
    <n v="188"/>
    <n v="309044"/>
    <n v="26886"/>
    <n v="20894900"/>
    <n v="1309224"/>
    <n v="411160691"/>
    <n v="380727"/>
    <n v="7846293"/>
    <n v="0"/>
    <n v="0"/>
  </r>
  <r>
    <x v="1"/>
    <x v="1"/>
    <x v="1"/>
    <x v="333"/>
    <n v="21556418"/>
    <n v="226"/>
    <n v="309270"/>
    <n v="28500"/>
    <n v="20923400"/>
    <n v="1459601"/>
    <n v="412620292"/>
    <n v="375937"/>
    <n v="8222230"/>
    <n v="0"/>
    <n v="0"/>
  </r>
  <r>
    <x v="1"/>
    <x v="1"/>
    <x v="1"/>
    <x v="334"/>
    <n v="21582268"/>
    <n v="214"/>
    <n v="309484"/>
    <n v="35626"/>
    <n v="20959026"/>
    <n v="1547348"/>
    <n v="414167640"/>
    <n v="619662"/>
    <n v="8841892"/>
    <n v="0"/>
    <n v="0"/>
  </r>
  <r>
    <x v="1"/>
    <x v="1"/>
    <x v="1"/>
    <x v="335"/>
    <n v="21607070"/>
    <n v="240"/>
    <n v="309724"/>
    <n v="31576"/>
    <n v="20990602"/>
    <n v="1581515"/>
    <n v="415749155"/>
    <n v="1018592"/>
    <n v="9860484"/>
    <n v="0"/>
    <n v="0"/>
  </r>
  <r>
    <x v="1"/>
    <x v="1"/>
    <x v="1"/>
    <x v="336"/>
    <n v="21630492"/>
    <n v="190"/>
    <n v="309914"/>
    <n v="29024"/>
    <n v="21019626"/>
    <n v="1589459"/>
    <n v="417338614"/>
    <n v="912707"/>
    <n v="10773191"/>
    <n v="0"/>
    <n v="0"/>
  </r>
  <r>
    <x v="1"/>
    <x v="1"/>
    <x v="1"/>
    <x v="337"/>
    <n v="21654630"/>
    <n v="150"/>
    <n v="310064"/>
    <n v="23522"/>
    <n v="21043148"/>
    <n v="1550943"/>
    <n v="418889557"/>
    <n v="715396"/>
    <n v="11488587"/>
    <n v="0"/>
    <n v="0"/>
  </r>
  <r>
    <x v="1"/>
    <x v="1"/>
    <x v="1"/>
    <x v="338"/>
    <n v="21678202"/>
    <n v="172"/>
    <n v="310236"/>
    <n v="23512"/>
    <n v="21066660"/>
    <n v="1303674"/>
    <n v="420193231"/>
    <n v="74080"/>
    <n v="11562667"/>
    <n v="0"/>
    <n v="0"/>
  </r>
  <r>
    <x v="1"/>
    <x v="1"/>
    <x v="2"/>
    <x v="339"/>
    <n v="21695632"/>
    <n v="156"/>
    <n v="310392"/>
    <n v="27200"/>
    <n v="21093860"/>
    <n v="1324874"/>
    <n v="421518105"/>
    <n v="891839"/>
    <n v="12454506"/>
    <n v="0"/>
    <n v="0"/>
  </r>
  <r>
    <x v="1"/>
    <x v="1"/>
    <x v="2"/>
    <x v="340"/>
    <n v="21717094"/>
    <n v="188"/>
    <n v="310580"/>
    <n v="25856"/>
    <n v="21119716"/>
    <n v="1524906"/>
    <n v="423043011"/>
    <n v="701378"/>
    <n v="13155884"/>
    <n v="0"/>
    <n v="0"/>
  </r>
  <r>
    <x v="1"/>
    <x v="1"/>
    <x v="2"/>
    <x v="341"/>
    <n v="21742172"/>
    <n v="220"/>
    <n v="310800"/>
    <n v="23592"/>
    <n v="21143308"/>
    <n v="1540009"/>
    <n v="424583020"/>
    <n v="803978"/>
    <n v="13959862"/>
    <n v="0"/>
    <n v="0"/>
  </r>
  <r>
    <x v="1"/>
    <x v="1"/>
    <x v="2"/>
    <x v="342"/>
    <n v="21760878"/>
    <n v="170"/>
    <n v="310970"/>
    <n v="31444"/>
    <n v="21174752"/>
    <n v="1601403"/>
    <n v="426184423"/>
    <n v="965159"/>
    <n v="14925021"/>
    <n v="0"/>
    <n v="0"/>
  </r>
  <r>
    <x v="1"/>
    <x v="1"/>
    <x v="2"/>
    <x v="343"/>
    <n v="21785152"/>
    <n v="208"/>
    <n v="311178"/>
    <n v="22716"/>
    <n v="21197468"/>
    <n v="1580227"/>
    <n v="427764650"/>
    <n v="910764"/>
    <n v="15835785"/>
    <n v="0"/>
    <n v="0"/>
  </r>
  <r>
    <x v="1"/>
    <x v="1"/>
    <x v="2"/>
    <x v="344"/>
    <n v="21809548"/>
    <n v="178"/>
    <n v="311356"/>
    <n v="22214"/>
    <n v="21219682"/>
    <n v="1524509"/>
    <n v="429289159"/>
    <n v="529618"/>
    <n v="16365403"/>
    <n v="47041"/>
    <n v="47041"/>
  </r>
  <r>
    <x v="1"/>
    <x v="1"/>
    <x v="2"/>
    <x v="345"/>
    <n v="21832960"/>
    <n v="182"/>
    <n v="311538"/>
    <n v="19000"/>
    <n v="21238682"/>
    <n v="1200171"/>
    <n v="430489330"/>
    <n v="40047"/>
    <n v="16405450"/>
    <n v="1651"/>
    <n v="48692"/>
  </r>
  <r>
    <x v="1"/>
    <x v="1"/>
    <x v="3"/>
    <x v="346"/>
    <n v="21851132"/>
    <n v="164"/>
    <n v="311702"/>
    <n v="23586"/>
    <n v="21262268"/>
    <n v="1191659"/>
    <n v="431680989"/>
    <n v="583024"/>
    <n v="16988474"/>
    <n v="268156"/>
    <n v="316848"/>
  </r>
  <r>
    <x v="1"/>
    <x v="1"/>
    <x v="3"/>
    <x v="347"/>
    <n v="21874316"/>
    <n v="198"/>
    <n v="311900"/>
    <n v="23672"/>
    <n v="21285940"/>
    <n v="1351626"/>
    <n v="433032615"/>
    <n v="301425"/>
    <n v="17289899"/>
    <n v="226338"/>
    <n v="543186"/>
  </r>
  <r>
    <x v="1"/>
    <x v="1"/>
    <x v="3"/>
    <x v="348"/>
    <n v="21900040"/>
    <n v="200"/>
    <n v="312100"/>
    <n v="24056"/>
    <n v="21309996"/>
    <n v="1463010"/>
    <n v="434495625"/>
    <n v="627562"/>
    <n v="17917461"/>
    <n v="178509"/>
    <n v="721695"/>
  </r>
  <r>
    <x v="1"/>
    <x v="1"/>
    <x v="3"/>
    <x v="349"/>
    <n v="21926516"/>
    <n v="200"/>
    <n v="312300"/>
    <n v="21826"/>
    <n v="21331822"/>
    <n v="1521908"/>
    <n v="436017533"/>
    <n v="1009902"/>
    <n v="18927363"/>
    <n v="477944"/>
    <n v="1199639"/>
  </r>
  <r>
    <x v="1"/>
    <x v="1"/>
    <x v="3"/>
    <x v="350"/>
    <n v="21954348"/>
    <n v="200"/>
    <n v="312500"/>
    <n v="20430"/>
    <n v="21352252"/>
    <n v="1571442"/>
    <n v="437588975"/>
    <n v="543927"/>
    <n v="19471290"/>
    <n v="467719"/>
    <n v="1667358"/>
  </r>
  <r>
    <x v="1"/>
    <x v="1"/>
    <x v="3"/>
    <x v="351"/>
    <n v="21982186"/>
    <n v="178"/>
    <n v="312678"/>
    <n v="22826"/>
    <n v="21375078"/>
    <n v="1440552"/>
    <n v="439029527"/>
    <n v="471215"/>
    <n v="19942505"/>
    <n v="222336"/>
    <n v="1889694"/>
  </r>
  <r>
    <x v="1"/>
    <x v="1"/>
    <x v="3"/>
    <x v="352"/>
    <n v="22010742"/>
    <n v="166"/>
    <n v="312844"/>
    <n v="19430"/>
    <n v="21394508"/>
    <n v="1337352"/>
    <n v="440366879"/>
    <n v="45705"/>
    <n v="19988210"/>
    <n v="14232"/>
    <n v="1903926"/>
  </r>
  <r>
    <x v="1"/>
    <x v="1"/>
    <x v="4"/>
    <x v="353"/>
    <n v="22031730"/>
    <n v="152"/>
    <n v="312996"/>
    <n v="26466"/>
    <n v="21420974"/>
    <n v="1293135"/>
    <n v="441660014"/>
    <n v="629376"/>
    <n v="20617586"/>
    <n v="577415"/>
    <n v="2481341"/>
  </r>
  <r>
    <x v="1"/>
    <x v="1"/>
    <x v="4"/>
    <x v="354"/>
    <n v="22059094"/>
    <n v="206"/>
    <n v="313202"/>
    <n v="27938"/>
    <n v="21448912"/>
    <n v="1528044"/>
    <n v="443188058"/>
    <n v="499731"/>
    <n v="21117317"/>
    <n v="278245"/>
    <n v="2759586"/>
  </r>
  <r>
    <x v="1"/>
    <x v="1"/>
    <x v="4"/>
    <x v="355"/>
    <n v="22092954"/>
    <n v="282"/>
    <n v="313484"/>
    <n v="24200"/>
    <n v="21473112"/>
    <n v="1558656"/>
    <n v="444746714"/>
    <n v="522957"/>
    <n v="21640274"/>
    <n v="434012"/>
    <n v="3193598"/>
  </r>
  <r>
    <x v="1"/>
    <x v="1"/>
    <x v="4"/>
    <x v="356"/>
    <n v="22126152"/>
    <n v="238"/>
    <n v="313722"/>
    <n v="24444"/>
    <n v="21497556"/>
    <n v="1640636"/>
    <n v="446387350"/>
    <n v="715470"/>
    <n v="22355744"/>
    <n v="831466"/>
    <n v="4025064"/>
  </r>
  <r>
    <x v="1"/>
    <x v="1"/>
    <x v="4"/>
    <x v="357"/>
    <n v="22159276"/>
    <n v="228"/>
    <n v="313950"/>
    <n v="25580"/>
    <n v="21523136"/>
    <n v="1726521"/>
    <n v="448113871"/>
    <n v="639870"/>
    <n v="22995614"/>
    <n v="838672"/>
    <n v="4863736"/>
  </r>
  <r>
    <x v="1"/>
    <x v="1"/>
    <x v="4"/>
    <x v="358"/>
    <n v="22192886"/>
    <n v="222"/>
    <n v="314172"/>
    <n v="23418"/>
    <n v="21546554"/>
    <n v="1648009"/>
    <n v="449761880"/>
    <n v="56406"/>
    <n v="23052020"/>
    <n v="2313"/>
    <n v="4866049"/>
  </r>
  <r>
    <x v="1"/>
    <x v="1"/>
    <x v="4"/>
    <x v="359"/>
    <n v="22224114"/>
    <n v="216"/>
    <n v="314388"/>
    <n v="22582"/>
    <n v="21569136"/>
    <n v="1416707"/>
    <n v="451178587"/>
    <n v="0"/>
    <n v="23052020"/>
    <n v="0"/>
    <n v="4866049"/>
  </r>
  <r>
    <x v="1"/>
    <x v="2"/>
    <x v="1"/>
    <x v="360"/>
    <n v="22248654"/>
    <n v="184"/>
    <n v="314572"/>
    <n v="24944"/>
    <n v="21594080"/>
    <n v="1401908"/>
    <n v="452580495"/>
    <n v="752079"/>
    <n v="23804099"/>
    <n v="280466"/>
    <n v="5146515"/>
  </r>
  <r>
    <x v="1"/>
    <x v="2"/>
    <x v="1"/>
    <x v="361"/>
    <n v="22278650"/>
    <n v="196"/>
    <n v="314768"/>
    <n v="26226"/>
    <n v="21620306"/>
    <n v="1592023"/>
    <n v="454172518"/>
    <n v="1206934"/>
    <n v="25011033"/>
    <n v="230886"/>
    <n v="5377401"/>
  </r>
  <r>
    <x v="1"/>
    <x v="2"/>
    <x v="1"/>
    <x v="362"/>
    <n v="22313500"/>
    <n v="174"/>
    <n v="314942"/>
    <n v="28142"/>
    <n v="21648448"/>
    <n v="1619923"/>
    <n v="455792441"/>
    <n v="1577514"/>
    <n v="26588547"/>
    <n v="324189"/>
    <n v="5701590"/>
  </r>
  <r>
    <x v="1"/>
    <x v="2"/>
    <x v="1"/>
    <x v="363"/>
    <n v="22347148"/>
    <n v="226"/>
    <n v="315168"/>
    <n v="27576"/>
    <n v="21676024"/>
    <n v="1616008"/>
    <n v="457408449"/>
    <n v="2033154"/>
    <n v="28621701"/>
    <n v="662195"/>
    <n v="6363785"/>
  </r>
  <r>
    <x v="1"/>
    <x v="2"/>
    <x v="1"/>
    <x v="364"/>
    <n v="22383796"/>
    <n v="218"/>
    <n v="315386"/>
    <n v="28372"/>
    <n v="21704396"/>
    <n v="1621511"/>
    <n v="459029960"/>
    <n v="2320443"/>
    <n v="30942144"/>
    <n v="583299"/>
    <n v="6947084"/>
  </r>
  <r>
    <x v="1"/>
    <x v="2"/>
    <x v="1"/>
    <x v="365"/>
    <n v="22421244"/>
    <n v="200"/>
    <n v="315586"/>
    <n v="28758"/>
    <n v="21733154"/>
    <n v="1582651"/>
    <n v="460612611"/>
    <n v="2278628"/>
    <n v="33220772"/>
    <n v="504640"/>
    <n v="7451724"/>
  </r>
  <r>
    <x v="1"/>
    <x v="2"/>
    <x v="1"/>
    <x v="366"/>
    <n v="22458544"/>
    <n v="194"/>
    <n v="315780"/>
    <n v="28606"/>
    <n v="21761760"/>
    <n v="1359734"/>
    <n v="461972345"/>
    <n v="114059"/>
    <n v="33334831"/>
    <n v="13843"/>
    <n v="7465567"/>
  </r>
  <r>
    <x v="1"/>
    <x v="2"/>
    <x v="2"/>
    <x v="367"/>
    <n v="22489250"/>
    <n v="152"/>
    <n v="315932"/>
    <n v="33212"/>
    <n v="21794972"/>
    <n v="1387315"/>
    <n v="463359660"/>
    <n v="3383968"/>
    <n v="36718799"/>
    <n v="604759"/>
    <n v="8070326"/>
  </r>
  <r>
    <x v="1"/>
    <x v="2"/>
    <x v="2"/>
    <x v="368"/>
    <n v="22524996"/>
    <n v="266"/>
    <n v="316198"/>
    <n v="41286"/>
    <n v="21836258"/>
    <n v="1553973"/>
    <n v="464913633"/>
    <n v="2081599"/>
    <n v="38800398"/>
    <n v="593007"/>
    <n v="8663333"/>
  </r>
  <r>
    <x v="1"/>
    <x v="2"/>
    <x v="2"/>
    <x v="369"/>
    <n v="22570698"/>
    <n v="250"/>
    <n v="316448"/>
    <n v="36308"/>
    <n v="21872566"/>
    <n v="1635068"/>
    <n v="466548701"/>
    <n v="2032818"/>
    <n v="40833216"/>
    <n v="567515"/>
    <n v="9230848"/>
  </r>
  <r>
    <x v="1"/>
    <x v="2"/>
    <x v="2"/>
    <x v="370"/>
    <n v="22617294"/>
    <n v="238"/>
    <n v="316686"/>
    <n v="30184"/>
    <n v="21902750"/>
    <n v="1607486"/>
    <n v="468156187"/>
    <n v="781786"/>
    <n v="41615002"/>
    <n v="147275"/>
    <n v="9378123"/>
  </r>
  <r>
    <x v="1"/>
    <x v="2"/>
    <x v="2"/>
    <x v="371"/>
    <n v="22666984"/>
    <n v="280"/>
    <n v="316966"/>
    <n v="39944"/>
    <n v="21942694"/>
    <n v="1622987"/>
    <n v="469779174"/>
    <n v="3264797"/>
    <n v="44879799"/>
    <n v="817514"/>
    <n v="10195637"/>
  </r>
  <r>
    <x v="1"/>
    <x v="2"/>
    <x v="2"/>
    <x v="372"/>
    <n v="22717292"/>
    <n v="318"/>
    <n v="317284"/>
    <n v="33016"/>
    <n v="21975710"/>
    <n v="1705165"/>
    <n v="471484339"/>
    <n v="2445451"/>
    <n v="47325250"/>
    <n v="560315"/>
    <n v="10755952"/>
  </r>
  <r>
    <x v="1"/>
    <x v="2"/>
    <x v="2"/>
    <x v="373"/>
    <n v="22770318"/>
    <n v="240"/>
    <n v="317524"/>
    <n v="35180"/>
    <n v="22010890"/>
    <n v="1558359"/>
    <n v="473042698"/>
    <n v="288959"/>
    <n v="47614209"/>
    <n v="49193"/>
    <n v="10805145"/>
  </r>
  <r>
    <x v="1"/>
    <x v="2"/>
    <x v="3"/>
    <x v="374"/>
    <n v="22819192"/>
    <n v="260"/>
    <n v="317784"/>
    <n v="40372"/>
    <n v="22051262"/>
    <n v="1617456"/>
    <n v="474660154"/>
    <n v="5233677"/>
    <n v="52847886"/>
    <n v="803617"/>
    <n v="11608762"/>
  </r>
  <r>
    <x v="1"/>
    <x v="2"/>
    <x v="3"/>
    <x v="375"/>
    <n v="22876930"/>
    <n v="374"/>
    <n v="318158"/>
    <n v="35492"/>
    <n v="22086754"/>
    <n v="1851916"/>
    <n v="476512070"/>
    <n v="3541676"/>
    <n v="56389562"/>
    <n v="646419"/>
    <n v="12255181"/>
  </r>
  <r>
    <x v="1"/>
    <x v="2"/>
    <x v="3"/>
    <x v="376"/>
    <n v="22948606"/>
    <n v="342"/>
    <n v="318500"/>
    <n v="35586"/>
    <n v="22122340"/>
    <n v="2048261"/>
    <n v="478560331"/>
    <n v="3460683"/>
    <n v="59850245"/>
    <n v="653812"/>
    <n v="12908993"/>
  </r>
  <r>
    <x v="1"/>
    <x v="2"/>
    <x v="3"/>
    <x v="377"/>
    <n v="23027980"/>
    <n v="312"/>
    <n v="318812"/>
    <n v="40712"/>
    <n v="22163052"/>
    <n v="2070672"/>
    <n v="480631003"/>
    <n v="3635846"/>
    <n v="63486091"/>
    <n v="711737"/>
    <n v="13620730"/>
  </r>
  <r>
    <x v="1"/>
    <x v="2"/>
    <x v="3"/>
    <x v="378"/>
    <n v="23109792"/>
    <n v="376"/>
    <n v="319188"/>
    <n v="47246"/>
    <n v="22210298"/>
    <n v="2081466"/>
    <n v="482712469"/>
    <n v="4818222"/>
    <n v="68304313"/>
    <n v="579308"/>
    <n v="14200038"/>
  </r>
  <r>
    <x v="1"/>
    <x v="2"/>
    <x v="3"/>
    <x v="379"/>
    <n v="23197422"/>
    <n v="392"/>
    <n v="319580"/>
    <n v="45942"/>
    <n v="22256240"/>
    <n v="2197427"/>
    <n v="484909896"/>
    <n v="4555781"/>
    <n v="72860094"/>
    <n v="479119"/>
    <n v="14679157"/>
  </r>
  <r>
    <x v="1"/>
    <x v="2"/>
    <x v="3"/>
    <x v="380"/>
    <n v="23291440"/>
    <n v="426"/>
    <n v="320006"/>
    <n v="42410"/>
    <n v="22298650"/>
    <n v="1910708"/>
    <n v="486820604"/>
    <n v="898230"/>
    <n v="73758324"/>
    <n v="26084"/>
    <n v="14705241"/>
  </r>
  <r>
    <x v="1"/>
    <x v="2"/>
    <x v="4"/>
    <x v="381"/>
    <n v="23372712"/>
    <n v="394"/>
    <n v="320400"/>
    <n v="59558"/>
    <n v="22358208"/>
    <n v="1870628"/>
    <n v="488691232"/>
    <n v="6102372"/>
    <n v="79860696"/>
    <n v="696892"/>
    <n v="15402133"/>
  </r>
  <r>
    <x v="1"/>
    <x v="2"/>
    <x v="4"/>
    <x v="382"/>
    <n v="23467190"/>
    <n v="554"/>
    <n v="320954"/>
    <n v="47826"/>
    <n v="22406034"/>
    <n v="2096072"/>
    <n v="490787304"/>
    <n v="4185929"/>
    <n v="84046625"/>
    <n v="436441"/>
    <n v="15838574"/>
  </r>
  <r>
    <x v="1"/>
    <x v="2"/>
    <x v="4"/>
    <x v="383"/>
    <n v="23574028"/>
    <n v="498"/>
    <n v="321452"/>
    <n v="53150"/>
    <n v="22459184"/>
    <n v="2198207"/>
    <n v="492985511"/>
    <n v="4216503"/>
    <n v="88263128"/>
    <n v="331102"/>
    <n v="16169676"/>
  </r>
  <r>
    <x v="1"/>
    <x v="2"/>
    <x v="4"/>
    <x v="384"/>
    <n v="23692198"/>
    <n v="514"/>
    <n v="321966"/>
    <n v="65832"/>
    <n v="22525016"/>
    <n v="2253543"/>
    <n v="495239054"/>
    <n v="4298344"/>
    <n v="92561472"/>
    <n v="364830"/>
    <n v="16534506"/>
  </r>
  <r>
    <x v="1"/>
    <x v="2"/>
    <x v="4"/>
    <x v="385"/>
    <n v="23816750"/>
    <n v="584"/>
    <n v="322550"/>
    <n v="60682"/>
    <n v="22585698"/>
    <n v="2345280"/>
    <n v="497584334"/>
    <n v="4838554"/>
    <n v="97400026"/>
    <n v="318192"/>
    <n v="16852698"/>
  </r>
  <r>
    <x v="1"/>
    <x v="2"/>
    <x v="4"/>
    <x v="386"/>
    <n v="23942014"/>
    <n v="622"/>
    <n v="323172"/>
    <n v="57456"/>
    <n v="22643154"/>
    <n v="2345551"/>
    <n v="499929885"/>
    <n v="4021322"/>
    <n v="101421348"/>
    <n v="242073"/>
    <n v="17094771"/>
  </r>
  <r>
    <x v="1"/>
    <x v="2"/>
    <x v="4"/>
    <x v="387"/>
    <n v="24078426"/>
    <n v="590"/>
    <n v="323762"/>
    <n v="64538"/>
    <n v="22707692"/>
    <n v="2058511"/>
    <n v="501988396"/>
    <n v="430849"/>
    <n v="101852197"/>
    <n v="46877"/>
    <n v="17141648"/>
  </r>
  <r>
    <x v="1"/>
    <x v="2"/>
    <x v="0"/>
    <x v="388"/>
    <n v="24190730"/>
    <n v="532"/>
    <n v="324294"/>
    <n v="73978"/>
    <n v="22781670"/>
    <n v="1706256"/>
    <n v="503694652"/>
    <n v="1102122"/>
    <n v="102954319"/>
    <n v="61468"/>
    <n v="17203116"/>
  </r>
  <r>
    <x v="1"/>
    <x v="2"/>
    <x v="0"/>
    <x v="389"/>
    <n v="24297204"/>
    <n v="710"/>
    <n v="325004"/>
    <n v="82484"/>
    <n v="22864154"/>
    <n v="1888921"/>
    <n v="505583573"/>
    <n v="3553801"/>
    <n v="106508120"/>
    <n v="312058"/>
    <n v="17515174"/>
  </r>
  <r>
    <x v="1"/>
    <x v="2"/>
    <x v="0"/>
    <x v="390"/>
    <n v="24441434"/>
    <n v="916"/>
    <n v="325920"/>
    <n v="80846"/>
    <n v="22945000"/>
    <n v="2190445"/>
    <n v="507774018"/>
    <n v="3579181"/>
    <n v="110087301"/>
    <n v="448267"/>
    <n v="17963441"/>
  </r>
  <r>
    <x v="1"/>
    <x v="3"/>
    <x v="1"/>
    <x v="391"/>
    <n v="24604230"/>
    <n v="936"/>
    <n v="326856"/>
    <n v="100768"/>
    <n v="23045768"/>
    <n v="2339392"/>
    <n v="510113410"/>
    <n v="6721364"/>
    <n v="116808665"/>
    <n v="539128"/>
    <n v="18502569"/>
  </r>
  <r>
    <x v="1"/>
    <x v="3"/>
    <x v="1"/>
    <x v="392"/>
    <n v="24782276"/>
    <n v="1426"/>
    <n v="328282"/>
    <n v="88358"/>
    <n v="23134126"/>
    <n v="2310882"/>
    <n v="512424292"/>
    <n v="7864432"/>
    <n v="124673097"/>
    <n v="658098"/>
    <n v="19160667"/>
  </r>
  <r>
    <x v="1"/>
    <x v="3"/>
    <x v="1"/>
    <x v="393"/>
    <n v="24968264"/>
    <n v="1028"/>
    <n v="329310"/>
    <n v="120118"/>
    <n v="23254244"/>
    <n v="2424781"/>
    <n v="514849073"/>
    <n v="5307550"/>
    <n v="129980647"/>
    <n v="480178"/>
    <n v="19640845"/>
  </r>
  <r>
    <x v="1"/>
    <x v="3"/>
    <x v="1"/>
    <x v="394"/>
    <n v="25175852"/>
    <n v="954"/>
    <n v="330264"/>
    <n v="105680"/>
    <n v="23359924"/>
    <n v="2217529"/>
    <n v="517066602"/>
    <n v="5878435"/>
    <n v="135859082"/>
    <n v="370050"/>
    <n v="20010895"/>
  </r>
  <r>
    <x v="1"/>
    <x v="3"/>
    <x v="1"/>
    <x v="395"/>
    <n v="25368978"/>
    <n v="892"/>
    <n v="331156"/>
    <n v="100200"/>
    <n v="23460124"/>
    <n v="2396272"/>
    <n v="519462874"/>
    <n v="7185888"/>
    <n v="143044970"/>
    <n v="748210"/>
    <n v="20759105"/>
  </r>
  <r>
    <x v="1"/>
    <x v="3"/>
    <x v="1"/>
    <x v="396"/>
    <n v="25599602"/>
    <n v="1260"/>
    <n v="332416"/>
    <n v="119428"/>
    <n v="23579552"/>
    <n v="2652275"/>
    <n v="522115149"/>
    <n v="7319993"/>
    <n v="150364963"/>
    <n v="624031"/>
    <n v="21383136"/>
  </r>
  <r>
    <x v="1"/>
    <x v="3"/>
    <x v="1"/>
    <x v="397"/>
    <n v="25852154"/>
    <n v="1368"/>
    <n v="333784"/>
    <n v="118274"/>
    <n v="23697826"/>
    <n v="2730904"/>
    <n v="524846053"/>
    <n v="5629312"/>
    <n v="155994275"/>
    <n v="541834"/>
    <n v="21924970"/>
  </r>
  <r>
    <x v="1"/>
    <x v="3"/>
    <x v="2"/>
    <x v="398"/>
    <n v="26115910"/>
    <n v="1604"/>
    <n v="335388"/>
    <n v="123658"/>
    <n v="23821484"/>
    <n v="2930180"/>
    <n v="527776233"/>
    <n v="7354901"/>
    <n v="163349176"/>
    <n v="837473"/>
    <n v="22762443"/>
  </r>
  <r>
    <x v="1"/>
    <x v="3"/>
    <x v="2"/>
    <x v="399"/>
    <n v="26405904"/>
    <n v="1546"/>
    <n v="336934"/>
    <n v="154606"/>
    <n v="23976090"/>
    <n v="2800738"/>
    <n v="530576971"/>
    <n v="6595214"/>
    <n v="169944390"/>
    <n v="836200"/>
    <n v="23598643"/>
  </r>
  <r>
    <x v="1"/>
    <x v="3"/>
    <x v="2"/>
    <x v="400"/>
    <n v="26711034"/>
    <n v="1676"/>
    <n v="338610"/>
    <n v="180656"/>
    <n v="24156746"/>
    <n v="3041615"/>
    <n v="533618586"/>
    <n v="6236477"/>
    <n v="176180867"/>
    <n v="769335"/>
    <n v="24367978"/>
  </r>
  <r>
    <x v="1"/>
    <x v="3"/>
    <x v="2"/>
    <x v="401"/>
    <n v="27050864"/>
    <n v="1808"/>
    <n v="340418"/>
    <n v="150760"/>
    <n v="24307506"/>
    <n v="2932291"/>
    <n v="536550877"/>
    <n v="5402348"/>
    <n v="181583215"/>
    <n v="462506"/>
    <n v="24830484"/>
  </r>
  <r>
    <x v="1"/>
    <x v="3"/>
    <x v="2"/>
    <x v="402"/>
    <n v="27372572"/>
    <n v="1760"/>
    <n v="342178"/>
    <n v="193492"/>
    <n v="24500998"/>
    <n v="2930925"/>
    <n v="539481802"/>
    <n v="6904422"/>
    <n v="188487637"/>
    <n v="1072177"/>
    <n v="25902661"/>
  </r>
  <r>
    <x v="1"/>
    <x v="3"/>
    <x v="2"/>
    <x v="403"/>
    <n v="27743184"/>
    <n v="2052"/>
    <n v="344230"/>
    <n v="164542"/>
    <n v="24665540"/>
    <n v="3152905"/>
    <n v="542634707"/>
    <n v="4511761"/>
    <n v="192999398"/>
    <n v="751302"/>
    <n v="26653963"/>
  </r>
  <r>
    <x v="1"/>
    <x v="3"/>
    <x v="2"/>
    <x v="404"/>
    <n v="28142352"/>
    <n v="2076"/>
    <n v="346306"/>
    <n v="186850"/>
    <n v="24852390"/>
    <n v="3041835"/>
    <n v="545676542"/>
    <n v="5754007"/>
    <n v="198753405"/>
    <n v="870809"/>
    <n v="27524772"/>
  </r>
  <r>
    <x v="1"/>
    <x v="3"/>
    <x v="3"/>
    <x v="405"/>
    <n v="28576028"/>
    <n v="2368"/>
    <n v="348674"/>
    <n v="235798"/>
    <n v="25088188"/>
    <n v="3125623"/>
    <n v="548802165"/>
    <n v="4333839"/>
    <n v="203087244"/>
    <n v="1098179"/>
    <n v="28622951"/>
  </r>
  <r>
    <x v="1"/>
    <x v="3"/>
    <x v="3"/>
    <x v="406"/>
    <n v="29044032"/>
    <n v="2676"/>
    <n v="351350"/>
    <n v="245772"/>
    <n v="25333960"/>
    <n v="3290339"/>
    <n v="552092504"/>
    <n v="4111362"/>
    <n v="207198606"/>
    <n v="1286206"/>
    <n v="29909157"/>
  </r>
  <r>
    <x v="1"/>
    <x v="3"/>
    <x v="3"/>
    <x v="407"/>
    <n v="29565822"/>
    <n v="2996"/>
    <n v="354346"/>
    <n v="276418"/>
    <n v="25610378"/>
    <n v="3466244"/>
    <n v="555558748"/>
    <n v="4039305"/>
    <n v="211237911"/>
    <n v="1305726"/>
    <n v="31214883"/>
  </r>
  <r>
    <x v="1"/>
    <x v="3"/>
    <x v="3"/>
    <x v="408"/>
    <n v="30115988"/>
    <n v="3240"/>
    <n v="357586"/>
    <n v="287678"/>
    <n v="25898056"/>
    <n v="3248539"/>
    <n v="558807287"/>
    <n v="1881012"/>
    <n v="213118923"/>
    <n v="577746"/>
    <n v="31792629"/>
  </r>
  <r>
    <x v="1"/>
    <x v="3"/>
    <x v="3"/>
    <x v="409"/>
    <n v="30630022"/>
    <n v="3514"/>
    <n v="361100"/>
    <n v="308738"/>
    <n v="26206794"/>
    <n v="3190904"/>
    <n v="561998191"/>
    <n v="4570452"/>
    <n v="217689375"/>
    <n v="1960304"/>
    <n v="33752933"/>
  </r>
  <r>
    <x v="1"/>
    <x v="3"/>
    <x v="3"/>
    <x v="410"/>
    <n v="31218778"/>
    <n v="4042"/>
    <n v="365142"/>
    <n v="333336"/>
    <n v="26540130"/>
    <n v="3562527"/>
    <n v="565560718"/>
    <n v="3967890"/>
    <n v="221657265"/>
    <n v="1988084"/>
    <n v="35741017"/>
  </r>
  <r>
    <x v="1"/>
    <x v="3"/>
    <x v="3"/>
    <x v="411"/>
    <n v="31850282"/>
    <n v="4202"/>
    <n v="369344"/>
    <n v="358868"/>
    <n v="26898998"/>
    <n v="3668570"/>
    <n v="569229288"/>
    <n v="3002818"/>
    <n v="224660083"/>
    <n v="1417392"/>
    <n v="37158409"/>
  </r>
  <r>
    <x v="1"/>
    <x v="3"/>
    <x v="4"/>
    <x v="412"/>
    <n v="32515344"/>
    <n v="4514"/>
    <n v="373858"/>
    <n v="384634"/>
    <n v="27283632"/>
    <n v="3753521"/>
    <n v="572982809"/>
    <n v="3845289"/>
    <n v="228505372"/>
    <n v="2425328"/>
    <n v="39583737"/>
  </r>
  <r>
    <x v="1"/>
    <x v="3"/>
    <x v="4"/>
    <x v="413"/>
    <n v="33205936"/>
    <n v="5240"/>
    <n v="379098"/>
    <n v="441090"/>
    <n v="27724722"/>
    <n v="3925618"/>
    <n v="576908427"/>
    <n v="3720684"/>
    <n v="232226056"/>
    <n v="2059881"/>
    <n v="41643618"/>
  </r>
  <r>
    <x v="1"/>
    <x v="3"/>
    <x v="4"/>
    <x v="414"/>
    <n v="33903928"/>
    <n v="5522"/>
    <n v="384620"/>
    <n v="431618"/>
    <n v="28156340"/>
    <n v="3815783"/>
    <n v="580724210"/>
    <n v="3284028"/>
    <n v="235510084"/>
    <n v="1775266"/>
    <n v="43418884"/>
  </r>
  <r>
    <x v="1"/>
    <x v="3"/>
    <x v="4"/>
    <x v="415"/>
    <n v="34613244"/>
    <n v="5616"/>
    <n v="390236"/>
    <n v="437252"/>
    <n v="28593592"/>
    <n v="3446337"/>
    <n v="584170547"/>
    <n v="1370482"/>
    <n v="236880566"/>
    <n v="617487"/>
    <n v="44036371"/>
  </r>
  <r>
    <x v="1"/>
    <x v="3"/>
    <x v="4"/>
    <x v="416"/>
    <n v="35252186"/>
    <n v="5524"/>
    <n v="395760"/>
    <n v="498018"/>
    <n v="29091610"/>
    <n v="3442204"/>
    <n v="587612751"/>
    <n v="4185876"/>
    <n v="241066442"/>
    <n v="2518085"/>
    <n v="46554456"/>
  </r>
  <r>
    <x v="1"/>
    <x v="3"/>
    <x v="4"/>
    <x v="417"/>
    <n v="35978012"/>
    <n v="6572"/>
    <n v="402332"/>
    <n v="524698"/>
    <n v="29616308"/>
    <n v="3767411"/>
    <n v="591380162"/>
    <n v="3133328"/>
    <n v="244199770"/>
    <n v="1962691"/>
    <n v="48517147"/>
  </r>
  <r>
    <x v="1"/>
    <x v="3"/>
    <x v="4"/>
    <x v="418"/>
    <n v="36736818"/>
    <n v="7292"/>
    <n v="409624"/>
    <n v="548342"/>
    <n v="30164650"/>
    <n v="3863607"/>
    <n v="595243769"/>
    <n v="2559692"/>
    <n v="246759462"/>
    <n v="1812093"/>
    <n v="50329240"/>
  </r>
  <r>
    <x v="1"/>
    <x v="3"/>
    <x v="0"/>
    <x v="419"/>
    <n v="37510364"/>
    <n v="7004"/>
    <n v="416628"/>
    <n v="583454"/>
    <n v="30748104"/>
    <n v="4070077"/>
    <n v="599313846"/>
    <n v="2546354"/>
    <n v="249305816"/>
    <n v="1889797"/>
    <n v="52219037"/>
  </r>
  <r>
    <x v="1"/>
    <x v="3"/>
    <x v="0"/>
    <x v="420"/>
    <n v="38314392"/>
    <n v="7050"/>
    <n v="423678"/>
    <n v="598396"/>
    <n v="31346500"/>
    <n v="4109487"/>
    <n v="603423333"/>
    <n v="3136639"/>
    <n v="252442455"/>
    <n v="2339986"/>
    <n v="54559023"/>
  </r>
  <r>
    <x v="1"/>
    <x v="4"/>
    <x v="1"/>
    <x v="421"/>
    <n v="39099544"/>
    <n v="7370"/>
    <n v="431048"/>
    <n v="617376"/>
    <n v="31963876"/>
    <n v="3973355"/>
    <n v="607396688"/>
    <n v="2226100"/>
    <n v="254668555"/>
    <n v="1415142"/>
    <n v="55974165"/>
  </r>
  <r>
    <x v="1"/>
    <x v="4"/>
    <x v="1"/>
    <x v="422"/>
    <n v="39839724"/>
    <n v="6846"/>
    <n v="437894"/>
    <n v="600008"/>
    <n v="32563884"/>
    <n v="3517475"/>
    <n v="610914163"/>
    <n v="405867"/>
    <n v="255074422"/>
    <n v="357697"/>
    <n v="56331862"/>
  </r>
  <r>
    <x v="1"/>
    <x v="4"/>
    <x v="1"/>
    <x v="423"/>
    <n v="40551262"/>
    <n v="6878"/>
    <n v="444772"/>
    <n v="637820"/>
    <n v="33201704"/>
    <n v="3491681"/>
    <n v="614405844"/>
    <n v="1702825"/>
    <n v="256777247"/>
    <n v="1754998"/>
    <n v="58086860"/>
  </r>
  <r>
    <x v="1"/>
    <x v="4"/>
    <x v="1"/>
    <x v="424"/>
    <n v="41316956"/>
    <n v="7572"/>
    <n v="452344"/>
    <n v="675396"/>
    <n v="33877100"/>
    <n v="3595333"/>
    <n v="618001177"/>
    <n v="1631182"/>
    <n v="258408429"/>
    <n v="1478007"/>
    <n v="59564867"/>
  </r>
  <r>
    <x v="1"/>
    <x v="4"/>
    <x v="1"/>
    <x v="425"/>
    <n v="42142204"/>
    <n v="7958"/>
    <n v="460302"/>
    <n v="661436"/>
    <n v="34538536"/>
    <n v="4059014"/>
    <n v="622060191"/>
    <n v="1857502"/>
    <n v="260265931"/>
    <n v="2166695"/>
    <n v="61731562"/>
  </r>
  <r>
    <x v="1"/>
    <x v="4"/>
    <x v="1"/>
    <x v="426"/>
    <n v="42970764"/>
    <n v="7846"/>
    <n v="468148"/>
    <n v="656698"/>
    <n v="35195234"/>
    <n v="4054365"/>
    <n v="626114556"/>
    <n v="2223041"/>
    <n v="262488972"/>
    <n v="2684440"/>
    <n v="64416002"/>
  </r>
  <r>
    <x v="1"/>
    <x v="4"/>
    <x v="1"/>
    <x v="427"/>
    <n v="43784566"/>
    <n v="8466"/>
    <n v="476614"/>
    <n v="655350"/>
    <n v="35850584"/>
    <n v="4046305"/>
    <n v="630160861"/>
    <n v="2046520"/>
    <n v="264535492"/>
    <n v="2688936"/>
    <n v="67104938"/>
  </r>
  <r>
    <x v="1"/>
    <x v="4"/>
    <x v="2"/>
    <x v="428"/>
    <n v="44592182"/>
    <n v="8184"/>
    <n v="484798"/>
    <n v="772790"/>
    <n v="36623374"/>
    <n v="4014568"/>
    <n v="634175429"/>
    <n v="1734254"/>
    <n v="266269746"/>
    <n v="2443707"/>
    <n v="69548645"/>
  </r>
  <r>
    <x v="1"/>
    <x v="4"/>
    <x v="2"/>
    <x v="429"/>
    <n v="45325092"/>
    <n v="7498"/>
    <n v="492296"/>
    <n v="707554"/>
    <n v="37330928"/>
    <n v="3446842"/>
    <n v="637622271"/>
    <n v="848620"/>
    <n v="267118366"/>
    <n v="625011"/>
    <n v="70173656"/>
  </r>
  <r>
    <x v="1"/>
    <x v="4"/>
    <x v="2"/>
    <x v="430"/>
    <n v="45984074"/>
    <n v="7758"/>
    <n v="500054"/>
    <n v="711860"/>
    <n v="38042788"/>
    <n v="3703147"/>
    <n v="641325418"/>
    <n v="2177063"/>
    <n v="269295429"/>
    <n v="2880963"/>
    <n v="73054619"/>
  </r>
  <r>
    <x v="1"/>
    <x v="4"/>
    <x v="2"/>
    <x v="431"/>
    <n v="46681184"/>
    <n v="8396"/>
    <n v="508450"/>
    <n v="710796"/>
    <n v="38753584"/>
    <n v="4041967"/>
    <n v="645367385"/>
    <n v="2248566"/>
    <n v="271543995"/>
    <n v="2792673"/>
    <n v="75847292"/>
  </r>
  <r>
    <x v="1"/>
    <x v="4"/>
    <x v="2"/>
    <x v="432"/>
    <n v="47406448"/>
    <n v="8256"/>
    <n v="516706"/>
    <n v="704010"/>
    <n v="39457594"/>
    <n v="4015673"/>
    <n v="649383058"/>
    <n v="2075285"/>
    <n v="273619280"/>
    <n v="1872476"/>
    <n v="77719768"/>
  </r>
  <r>
    <x v="1"/>
    <x v="4"/>
    <x v="2"/>
    <x v="433"/>
    <n v="48092458"/>
    <n v="8000"/>
    <n v="524706"/>
    <n v="689352"/>
    <n v="40146946"/>
    <n v="3999781"/>
    <n v="653382839"/>
    <n v="2120299"/>
    <n v="275739579"/>
    <n v="2041007"/>
    <n v="79760775"/>
  </r>
  <r>
    <x v="1"/>
    <x v="4"/>
    <x v="2"/>
    <x v="434"/>
    <n v="48744970"/>
    <n v="7778"/>
    <n v="532484"/>
    <n v="706400"/>
    <n v="40853346"/>
    <n v="3755437"/>
    <n v="657138276"/>
    <n v="1312538"/>
    <n v="277052117"/>
    <n v="1005452"/>
    <n v="80766227"/>
  </r>
  <r>
    <x v="1"/>
    <x v="4"/>
    <x v="3"/>
    <x v="435"/>
    <n v="49366484"/>
    <n v="8154"/>
    <n v="540638"/>
    <n v="725094"/>
    <n v="41578440"/>
    <n v="3837010"/>
    <n v="660975286"/>
    <n v="2296202"/>
    <n v="279348319"/>
    <n v="1228968"/>
    <n v="81995195"/>
  </r>
  <r>
    <x v="1"/>
    <x v="4"/>
    <x v="3"/>
    <x v="436"/>
    <n v="49930158"/>
    <n v="8196"/>
    <n v="548834"/>
    <n v="757052"/>
    <n v="42335492"/>
    <n v="3610532"/>
    <n v="664585818"/>
    <n v="1246485"/>
    <n v="280594804"/>
    <n v="159052"/>
    <n v="82154247"/>
  </r>
  <r>
    <x v="1"/>
    <x v="4"/>
    <x v="3"/>
    <x v="437"/>
    <n v="50456200"/>
    <n v="8668"/>
    <n v="557502"/>
    <n v="844782"/>
    <n v="43180274"/>
    <n v="3788477"/>
    <n v="668374295"/>
    <n v="2559488"/>
    <n v="283154292"/>
    <n v="486448"/>
    <n v="82640695"/>
  </r>
  <r>
    <x v="1"/>
    <x v="4"/>
    <x v="3"/>
    <x v="438"/>
    <n v="50990692"/>
    <n v="9058"/>
    <n v="566560"/>
    <n v="779516"/>
    <n v="43959790"/>
    <n v="4154311"/>
    <n v="672528606"/>
    <n v="2309794"/>
    <n v="285464086"/>
    <n v="394209"/>
    <n v="83034904"/>
  </r>
  <r>
    <x v="1"/>
    <x v="4"/>
    <x v="3"/>
    <x v="439"/>
    <n v="51543066"/>
    <n v="7754"/>
    <n v="574314"/>
    <n v="738010"/>
    <n v="44697800"/>
    <n v="4322959"/>
    <n v="676851565"/>
    <n v="2078010"/>
    <n v="287542096"/>
    <n v="316219"/>
    <n v="83351123"/>
  </r>
  <r>
    <x v="1"/>
    <x v="4"/>
    <x v="3"/>
    <x v="440"/>
    <n v="52061550"/>
    <n v="8418"/>
    <n v="582732"/>
    <n v="714346"/>
    <n v="45412146"/>
    <n v="4260832"/>
    <n v="681112397"/>
    <n v="9153850"/>
    <n v="296695946"/>
    <n v="579344"/>
    <n v="83930467"/>
  </r>
  <r>
    <x v="1"/>
    <x v="4"/>
    <x v="3"/>
    <x v="441"/>
    <n v="52576148"/>
    <n v="8388"/>
    <n v="591120"/>
    <n v="715250"/>
    <n v="46127396"/>
    <n v="4311346"/>
    <n v="685423743"/>
    <n v="2598532"/>
    <n v="299294478"/>
    <n v="380988"/>
    <n v="84311455"/>
  </r>
  <r>
    <x v="1"/>
    <x v="4"/>
    <x v="4"/>
    <x v="442"/>
    <n v="53057942"/>
    <n v="7478"/>
    <n v="598598"/>
    <n v="710276"/>
    <n v="46837672"/>
    <n v="4398503"/>
    <n v="689822246"/>
    <n v="2886307"/>
    <n v="302180785"/>
    <n v="371108"/>
    <n v="84682563"/>
  </r>
  <r>
    <x v="1"/>
    <x v="4"/>
    <x v="4"/>
    <x v="443"/>
    <n v="53503610"/>
    <n v="8908"/>
    <n v="607506"/>
    <n v="604506"/>
    <n v="47442178"/>
    <n v="4099410"/>
    <n v="693921656"/>
    <n v="1969945"/>
    <n v="304150730"/>
    <n v="125435"/>
    <n v="84807998"/>
  </r>
  <r>
    <x v="1"/>
    <x v="4"/>
    <x v="4"/>
    <x v="444"/>
    <n v="53895324"/>
    <n v="7018"/>
    <n v="614524"/>
    <n v="653474"/>
    <n v="48095652"/>
    <n v="4119267"/>
    <n v="698040923"/>
    <n v="4608838"/>
    <n v="308759568"/>
    <n v="359317"/>
    <n v="85167315"/>
  </r>
  <r>
    <x v="1"/>
    <x v="4"/>
    <x v="4"/>
    <x v="445"/>
    <n v="54313308"/>
    <n v="8320"/>
    <n v="622844"/>
    <n v="590528"/>
    <n v="48686180"/>
    <n v="4445761"/>
    <n v="702486684"/>
    <n v="3825744"/>
    <n v="312585312"/>
    <n v="412912"/>
    <n v="85580227"/>
  </r>
  <r>
    <x v="1"/>
    <x v="4"/>
    <x v="4"/>
    <x v="446"/>
    <n v="54736328"/>
    <n v="7686"/>
    <n v="630530"/>
    <n v="566108"/>
    <n v="49252288"/>
    <n v="4498943"/>
    <n v="706985627"/>
    <n v="3751219"/>
    <n v="316336531"/>
    <n v="314586"/>
    <n v="85894813"/>
  </r>
  <r>
    <x v="1"/>
    <x v="4"/>
    <x v="4"/>
    <x v="447"/>
    <n v="55108478"/>
    <n v="7318"/>
    <n v="637848"/>
    <n v="542004"/>
    <n v="49794292"/>
    <n v="4300755"/>
    <n v="711286382"/>
    <n v="5647523"/>
    <n v="321984054"/>
    <n v="395068"/>
    <n v="86289881"/>
  </r>
  <r>
    <x v="1"/>
    <x v="4"/>
    <x v="4"/>
    <x v="448"/>
    <n v="55456644"/>
    <n v="7222"/>
    <n v="645070"/>
    <n v="570664"/>
    <n v="50364956"/>
    <n v="4342179"/>
    <n v="715628561"/>
    <n v="5856736"/>
    <n v="327840790"/>
    <n v="500363"/>
    <n v="86790244"/>
  </r>
  <r>
    <x v="1"/>
    <x v="4"/>
    <x v="0"/>
    <x v="449"/>
    <n v="55787208"/>
    <n v="6926"/>
    <n v="651996"/>
    <n v="528966"/>
    <n v="50893922"/>
    <n v="4288249"/>
    <n v="719916810"/>
    <n v="5676448"/>
    <n v="333517238"/>
    <n v="651890"/>
    <n v="87442134"/>
  </r>
  <r>
    <x v="1"/>
    <x v="4"/>
    <x v="0"/>
    <x v="450"/>
    <n v="56094000"/>
    <n v="6260"/>
    <n v="658256"/>
    <n v="475328"/>
    <n v="51369250"/>
    <n v="3795611"/>
    <n v="723712421"/>
    <n v="1991788"/>
    <n v="335509026"/>
    <n v="183242"/>
    <n v="87625376"/>
  </r>
  <r>
    <x v="1"/>
    <x v="4"/>
    <x v="0"/>
    <x v="451"/>
    <n v="56347766"/>
    <n v="5566"/>
    <n v="663822"/>
    <n v="510250"/>
    <n v="51879500"/>
    <n v="3874858"/>
    <n v="727587279"/>
    <n v="5170282"/>
    <n v="340679308"/>
    <n v="605257"/>
    <n v="88230633"/>
  </r>
  <r>
    <x v="1"/>
    <x v="5"/>
    <x v="1"/>
    <x v="452"/>
    <n v="56614070"/>
    <n v="6410"/>
    <n v="670232"/>
    <n v="462794"/>
    <n v="52342294"/>
    <n v="5407769"/>
    <n v="732995048"/>
    <n v="4422660"/>
    <n v="345101968"/>
    <n v="577398"/>
    <n v="88808031"/>
  </r>
  <r>
    <x v="1"/>
    <x v="5"/>
    <x v="1"/>
    <x v="453"/>
    <n v="56882158"/>
    <n v="5796"/>
    <n v="676028"/>
    <n v="423780"/>
    <n v="52766074"/>
    <n v="5964622"/>
    <n v="738959670"/>
    <n v="4505892"/>
    <n v="349607860"/>
    <n v="480507"/>
    <n v="89288538"/>
  </r>
  <r>
    <x v="1"/>
    <x v="5"/>
    <x v="1"/>
    <x v="454"/>
    <n v="57147006"/>
    <n v="5434"/>
    <n v="681462"/>
    <n v="413444"/>
    <n v="53179518"/>
    <n v="5928849"/>
    <n v="744888519"/>
    <n v="5640657"/>
    <n v="355248517"/>
    <n v="485793"/>
    <n v="89774331"/>
  </r>
  <r>
    <x v="1"/>
    <x v="5"/>
    <x v="1"/>
    <x v="455"/>
    <n v="57387914"/>
    <n v="6744"/>
    <n v="688206"/>
    <n v="395526"/>
    <n v="53575044"/>
    <n v="6021572"/>
    <n v="750910091"/>
    <n v="6931718"/>
    <n v="362180235"/>
    <n v="566598"/>
    <n v="90340929"/>
  </r>
  <r>
    <x v="1"/>
    <x v="5"/>
    <x v="1"/>
    <x v="456"/>
    <n v="57616890"/>
    <n v="5364"/>
    <n v="693570"/>
    <n v="378748"/>
    <n v="53953792"/>
    <n v="5832629"/>
    <n v="756742720"/>
    <n v="6371484"/>
    <n v="368551719"/>
    <n v="549591"/>
    <n v="90890520"/>
  </r>
  <r>
    <x v="1"/>
    <x v="5"/>
    <x v="1"/>
    <x v="457"/>
    <n v="57819308"/>
    <n v="4888"/>
    <n v="698458"/>
    <n v="348312"/>
    <n v="54302104"/>
    <n v="3680521"/>
    <n v="760423241"/>
    <n v="2752427"/>
    <n v="371304146"/>
    <n v="175300"/>
    <n v="91065820"/>
  </r>
  <r>
    <x v="1"/>
    <x v="5"/>
    <x v="1"/>
    <x v="458"/>
    <n v="57990916"/>
    <n v="4214"/>
    <n v="702672"/>
    <n v="365732"/>
    <n v="54667836"/>
    <n v="3770797"/>
    <n v="764194038"/>
    <n v="6161352"/>
    <n v="377465498"/>
    <n v="660271"/>
    <n v="91726091"/>
  </r>
  <r>
    <x v="1"/>
    <x v="5"/>
    <x v="2"/>
    <x v="459"/>
    <n v="58176490"/>
    <n v="4444"/>
    <n v="707116"/>
    <n v="324712"/>
    <n v="54992548"/>
    <n v="4091789"/>
    <n v="768285827"/>
    <n v="5082772"/>
    <n v="382548270"/>
    <n v="636496"/>
    <n v="92362587"/>
  </r>
  <r>
    <x v="1"/>
    <x v="5"/>
    <x v="2"/>
    <x v="460"/>
    <n v="58364256"/>
    <n v="12278"/>
    <n v="719394"/>
    <n v="298044"/>
    <n v="55290592"/>
    <n v="4164126"/>
    <n v="772449953"/>
    <n v="6690794"/>
    <n v="389239064"/>
    <n v="642489"/>
    <n v="93005076"/>
  </r>
  <r>
    <x v="1"/>
    <x v="5"/>
    <x v="2"/>
    <x v="461"/>
    <n v="58547954"/>
    <n v="6828"/>
    <n v="726222"/>
    <n v="270658"/>
    <n v="55561250"/>
    <n v="4242558"/>
    <n v="776692511"/>
    <n v="6056427"/>
    <n v="395295491"/>
    <n v="658154"/>
    <n v="93663230"/>
  </r>
  <r>
    <x v="1"/>
    <x v="5"/>
    <x v="2"/>
    <x v="462"/>
    <n v="58717102"/>
    <n v="7992"/>
    <n v="734214"/>
    <n v="245370"/>
    <n v="55806620"/>
    <n v="4218543"/>
    <n v="780911054"/>
    <n v="6356327"/>
    <n v="401651818"/>
    <n v="669385"/>
    <n v="94332615"/>
  </r>
  <r>
    <x v="1"/>
    <x v="5"/>
    <x v="2"/>
    <x v="463"/>
    <n v="58878152"/>
    <n v="6600"/>
    <n v="740814"/>
    <n v="265328"/>
    <n v="56071948"/>
    <n v="4068055"/>
    <n v="784979109"/>
    <n v="6406018"/>
    <n v="408057836"/>
    <n v="780122"/>
    <n v="95112737"/>
  </r>
  <r>
    <x v="1"/>
    <x v="5"/>
    <x v="2"/>
    <x v="464"/>
    <n v="59020154"/>
    <n v="7844"/>
    <n v="748658"/>
    <n v="239148"/>
    <n v="56311096"/>
    <n v="3471615"/>
    <n v="788450724"/>
    <n v="2952420"/>
    <n v="411010256"/>
    <n v="354979"/>
    <n v="95467716"/>
  </r>
  <r>
    <x v="1"/>
    <x v="5"/>
    <x v="2"/>
    <x v="465"/>
    <n v="59140170"/>
    <n v="5466"/>
    <n v="754124"/>
    <n v="234752"/>
    <n v="56545848"/>
    <n v="3598312"/>
    <n v="792049036"/>
    <n v="7593554"/>
    <n v="418603810"/>
    <n v="792214"/>
    <n v="96259930"/>
  </r>
  <r>
    <x v="1"/>
    <x v="5"/>
    <x v="3"/>
    <x v="466"/>
    <n v="59264604"/>
    <n v="5080"/>
    <n v="759204"/>
    <n v="215552"/>
    <n v="56761400"/>
    <n v="3922458"/>
    <n v="795971494"/>
    <n v="5029767"/>
    <n v="423633577"/>
    <n v="822375"/>
    <n v="97082305"/>
  </r>
  <r>
    <x v="1"/>
    <x v="5"/>
    <x v="3"/>
    <x v="467"/>
    <n v="59399182"/>
    <n v="4658"/>
    <n v="763862"/>
    <n v="207800"/>
    <n v="56969200"/>
    <n v="4042924"/>
    <n v="800014418"/>
    <n v="6332313"/>
    <n v="429965890"/>
    <n v="762156"/>
    <n v="97844461"/>
  </r>
  <r>
    <x v="1"/>
    <x v="5"/>
    <x v="3"/>
    <x v="468"/>
    <n v="59524054"/>
    <n v="3182"/>
    <n v="767044"/>
    <n v="177000"/>
    <n v="57146200"/>
    <n v="4082534"/>
    <n v="804096952"/>
    <n v="6051072"/>
    <n v="436016962"/>
    <n v="831224"/>
    <n v="98675685"/>
  </r>
  <r>
    <x v="1"/>
    <x v="5"/>
    <x v="3"/>
    <x v="469"/>
    <n v="59645584"/>
    <n v="3290"/>
    <n v="770334"/>
    <n v="195708"/>
    <n v="57341908"/>
    <n v="4194766"/>
    <n v="808291718"/>
    <n v="6054572"/>
    <n v="442071534"/>
    <n v="798818"/>
    <n v="99474503"/>
  </r>
  <r>
    <x v="1"/>
    <x v="5"/>
    <x v="3"/>
    <x v="470"/>
    <n v="59762814"/>
    <n v="3148"/>
    <n v="773482"/>
    <n v="175096"/>
    <n v="57517004"/>
    <n v="3968178"/>
    <n v="812259896"/>
    <n v="7571130"/>
    <n v="449642664"/>
    <n v="1035236"/>
    <n v="100509739"/>
  </r>
  <r>
    <x v="1"/>
    <x v="5"/>
    <x v="3"/>
    <x v="471"/>
    <n v="59868770"/>
    <n v="2848"/>
    <n v="776330"/>
    <n v="156378"/>
    <n v="57673382"/>
    <n v="3308601"/>
    <n v="815568497"/>
    <n v="6109338"/>
    <n v="455752002"/>
    <n v="576498"/>
    <n v="101086237"/>
  </r>
  <r>
    <x v="1"/>
    <x v="5"/>
    <x v="3"/>
    <x v="472"/>
    <n v="59954136"/>
    <n v="2334"/>
    <n v="778664"/>
    <n v="164062"/>
    <n v="57837444"/>
    <n v="3421963"/>
    <n v="818990460"/>
    <n v="15878841"/>
    <n v="471630843"/>
    <n v="1576527"/>
    <n v="102662764"/>
  </r>
  <r>
    <x v="1"/>
    <x v="5"/>
    <x v="4"/>
    <x v="473"/>
    <n v="60055770"/>
    <n v="2718"/>
    <n v="781382"/>
    <n v="137394"/>
    <n v="57974838"/>
    <n v="3967422"/>
    <n v="822957882"/>
    <n v="10426032"/>
    <n v="482056875"/>
    <n v="1320588"/>
    <n v="103983352"/>
  </r>
  <r>
    <x v="1"/>
    <x v="5"/>
    <x v="4"/>
    <x v="474"/>
    <n v="60164388"/>
    <n v="2646"/>
    <n v="784028"/>
    <n v="138374"/>
    <n v="58113212"/>
    <n v="3993308"/>
    <n v="826951190"/>
    <n v="12659560"/>
    <n v="494716435"/>
    <n v="1307058"/>
    <n v="105290410"/>
  </r>
  <r>
    <x v="1"/>
    <x v="5"/>
    <x v="4"/>
    <x v="475"/>
    <n v="60267706"/>
    <n v="2656"/>
    <n v="786684"/>
    <n v="128738"/>
    <n v="58241950"/>
    <n v="3795957"/>
    <n v="830747147"/>
    <n v="11025566"/>
    <n v="505742001"/>
    <n v="1617451"/>
    <n v="106907861"/>
  </r>
  <r>
    <x v="1"/>
    <x v="5"/>
    <x v="4"/>
    <x v="476"/>
    <n v="60365242"/>
    <n v="2366"/>
    <n v="789050"/>
    <n v="129638"/>
    <n v="58371588"/>
    <n v="4296515"/>
    <n v="835043662"/>
    <n v="12193802"/>
    <n v="517935803"/>
    <n v="2000562"/>
    <n v="108908423"/>
  </r>
  <r>
    <x v="1"/>
    <x v="5"/>
    <x v="4"/>
    <x v="477"/>
    <n v="60464930"/>
    <n v="2516"/>
    <n v="791566"/>
    <n v="115732"/>
    <n v="58487320"/>
    <n v="4520693"/>
    <n v="839564355"/>
    <n v="11098783"/>
    <n v="529034586"/>
    <n v="2326886"/>
    <n v="111235309"/>
  </r>
  <r>
    <x v="1"/>
    <x v="5"/>
    <x v="4"/>
    <x v="478"/>
    <n v="60557976"/>
    <n v="1956"/>
    <n v="793522"/>
    <n v="117126"/>
    <n v="58604446"/>
    <n v="3987272"/>
    <n v="843551627"/>
    <n v="3097785"/>
    <n v="532132371"/>
    <n v="705863"/>
    <n v="111941172"/>
  </r>
  <r>
    <x v="1"/>
    <x v="5"/>
    <x v="4"/>
    <x v="479"/>
    <n v="60632116"/>
    <n v="1814"/>
    <n v="795336"/>
    <n v="114032"/>
    <n v="58718478"/>
    <n v="3536589"/>
    <n v="847088216"/>
    <n v="8394918"/>
    <n v="540527289"/>
    <n v="2337508"/>
    <n v="114278680"/>
  </r>
  <r>
    <x v="1"/>
    <x v="5"/>
    <x v="0"/>
    <x v="480"/>
    <n v="60724324"/>
    <n v="1638"/>
    <n v="796974"/>
    <n v="121578"/>
    <n v="58840056"/>
    <n v="3874686"/>
    <n v="850962902"/>
    <n v="5764052"/>
    <n v="546291341"/>
    <n v="1884006"/>
    <n v="116162686"/>
  </r>
  <r>
    <x v="1"/>
    <x v="5"/>
    <x v="0"/>
    <x v="481"/>
    <n v="60821536"/>
    <n v="2004"/>
    <n v="798978"/>
    <n v="123626"/>
    <n v="58963682"/>
    <n v="4081276"/>
    <n v="855044178"/>
    <n v="4172138"/>
    <n v="550463479"/>
    <n v="1548168"/>
    <n v="117710854"/>
  </r>
  <r>
    <x v="1"/>
    <x v="6"/>
    <x v="1"/>
    <x v="482"/>
    <n v="60915098"/>
    <n v="1714"/>
    <n v="800692"/>
    <n v="118108"/>
    <n v="59081790"/>
    <n v="4348225"/>
    <n v="859392403"/>
    <n v="6708200"/>
    <n v="557171679"/>
    <n v="2010877"/>
    <n v="119721731"/>
  </r>
  <r>
    <x v="1"/>
    <x v="6"/>
    <x v="1"/>
    <x v="483"/>
    <n v="61003472"/>
    <n v="1474"/>
    <n v="802166"/>
    <n v="114994"/>
    <n v="59196784"/>
    <n v="4240059"/>
    <n v="863632462"/>
    <n v="6578518"/>
    <n v="563750197"/>
    <n v="2490232"/>
    <n v="122211963"/>
  </r>
  <r>
    <x v="1"/>
    <x v="6"/>
    <x v="1"/>
    <x v="484"/>
    <n v="61089526"/>
    <n v="1900"/>
    <n v="804066"/>
    <n v="104540"/>
    <n v="59301324"/>
    <n v="3862184"/>
    <n v="867494646"/>
    <n v="8787316"/>
    <n v="572537513"/>
    <n v="4431770"/>
    <n v="126643733"/>
  </r>
  <r>
    <x v="1"/>
    <x v="6"/>
    <x v="1"/>
    <x v="485"/>
    <n v="61169826"/>
    <n v="1450"/>
    <n v="805516"/>
    <n v="84684"/>
    <n v="59386008"/>
    <n v="3402495"/>
    <n v="870897141"/>
    <n v="2373042"/>
    <n v="574910555"/>
    <n v="968438"/>
    <n v="127612171"/>
  </r>
  <r>
    <x v="1"/>
    <x v="6"/>
    <x v="1"/>
    <x v="486"/>
    <n v="61237878"/>
    <n v="1104"/>
    <n v="806620"/>
    <n v="103866"/>
    <n v="59489874"/>
    <n v="3375225"/>
    <n v="874272366"/>
    <n v="5697126"/>
    <n v="580607681"/>
    <n v="3624344"/>
    <n v="131236515"/>
  </r>
  <r>
    <x v="1"/>
    <x v="6"/>
    <x v="1"/>
    <x v="487"/>
    <n v="61325806"/>
    <n v="1860"/>
    <n v="808480"/>
    <n v="94108"/>
    <n v="59583982"/>
    <n v="3821861"/>
    <n v="878094227"/>
    <n v="5068678"/>
    <n v="585676359"/>
    <n v="2469658"/>
    <n v="133706173"/>
  </r>
  <r>
    <x v="1"/>
    <x v="6"/>
    <x v="1"/>
    <x v="488"/>
    <n v="61417208"/>
    <n v="1638"/>
    <n v="810118"/>
    <n v="89058"/>
    <n v="59673040"/>
    <n v="4013338"/>
    <n v="882107565"/>
    <n v="4366076"/>
    <n v="590042435"/>
    <n v="2681926"/>
    <n v="136388099"/>
  </r>
  <r>
    <x v="1"/>
    <x v="6"/>
    <x v="2"/>
    <x v="489"/>
    <n v="61504216"/>
    <n v="1816"/>
    <n v="811934"/>
    <n v="88408"/>
    <n v="59761448"/>
    <n v="3823846"/>
    <n v="885931411"/>
    <n v="5576981"/>
    <n v="595619416"/>
    <n v="2707095"/>
    <n v="139095194"/>
  </r>
  <r>
    <x v="1"/>
    <x v="6"/>
    <x v="2"/>
    <x v="490"/>
    <n v="61589536"/>
    <n v="2414"/>
    <n v="814348"/>
    <n v="90582"/>
    <n v="59852030"/>
    <n v="4057619"/>
    <n v="889989030"/>
    <n v="4127158"/>
    <n v="599746574"/>
    <n v="2281335"/>
    <n v="141376529"/>
  </r>
  <r>
    <x v="1"/>
    <x v="6"/>
    <x v="2"/>
    <x v="491"/>
    <n v="61672524"/>
    <n v="1796"/>
    <n v="816144"/>
    <n v="83022"/>
    <n v="59935052"/>
    <n v="3947034"/>
    <n v="893936064"/>
    <n v="4856704"/>
    <n v="604603278"/>
    <n v="2814183"/>
    <n v="144190712"/>
  </r>
  <r>
    <x v="1"/>
    <x v="6"/>
    <x v="2"/>
    <x v="492"/>
    <n v="61747832"/>
    <n v="1440"/>
    <n v="817584"/>
    <n v="79376"/>
    <n v="60014428"/>
    <n v="3314264"/>
    <n v="897250328"/>
    <n v="1694579"/>
    <n v="606297857"/>
    <n v="944712"/>
    <n v="145135424"/>
  </r>
  <r>
    <x v="1"/>
    <x v="6"/>
    <x v="2"/>
    <x v="493"/>
    <n v="61809468"/>
    <n v="4048"/>
    <n v="821632"/>
    <n v="95088"/>
    <n v="60109516"/>
    <n v="3471009"/>
    <n v="900721337"/>
    <n v="5187498"/>
    <n v="611485355"/>
    <n v="3041588"/>
    <n v="148177012"/>
  </r>
  <r>
    <x v="1"/>
    <x v="6"/>
    <x v="2"/>
    <x v="494"/>
    <n v="61890096"/>
    <n v="1250"/>
    <n v="822882"/>
    <n v="84872"/>
    <n v="60194388"/>
    <n v="3857138"/>
    <n v="904578475"/>
    <n v="9549170"/>
    <n v="621034525"/>
    <n v="2910173"/>
    <n v="151087185"/>
  </r>
  <r>
    <x v="1"/>
    <x v="6"/>
    <x v="2"/>
    <x v="495"/>
    <n v="61973614"/>
    <n v="1156"/>
    <n v="824038"/>
    <n v="78586"/>
    <n v="60272974"/>
    <n v="4090585"/>
    <n v="908669060"/>
    <n v="4283333"/>
    <n v="625317858"/>
    <n v="3000321"/>
    <n v="154087506"/>
  </r>
  <r>
    <x v="1"/>
    <x v="6"/>
    <x v="3"/>
    <x v="496"/>
    <n v="62051756"/>
    <n v="1088"/>
    <n v="825126"/>
    <n v="79654"/>
    <n v="60352628"/>
    <n v="4013927"/>
    <n v="912682987"/>
    <n v="5172905"/>
    <n v="630490763"/>
    <n v="2831982"/>
    <n v="156919488"/>
  </r>
  <r>
    <x v="1"/>
    <x v="6"/>
    <x v="3"/>
    <x v="497"/>
    <n v="62127990"/>
    <n v="1120"/>
    <n v="826246"/>
    <n v="87756"/>
    <n v="60440384"/>
    <n v="4058036"/>
    <n v="916741023"/>
    <n v="5097464"/>
    <n v="635588227"/>
    <n v="3604734"/>
    <n v="160524222"/>
  </r>
  <r>
    <x v="1"/>
    <x v="6"/>
    <x v="3"/>
    <x v="498"/>
    <n v="62210556"/>
    <n v="1034"/>
    <n v="827280"/>
    <n v="84102"/>
    <n v="60524486"/>
    <n v="4044420"/>
    <n v="920785443"/>
    <n v="6456962"/>
    <n v="642045189"/>
    <n v="4014062"/>
    <n v="164538284"/>
  </r>
  <r>
    <x v="1"/>
    <x v="6"/>
    <x v="3"/>
    <x v="499"/>
    <n v="62287216"/>
    <n v="1002"/>
    <n v="828282"/>
    <n v="77090"/>
    <n v="60601576"/>
    <n v="3452508"/>
    <n v="924237951"/>
    <n v="2101348"/>
    <n v="644146537"/>
    <n v="998208"/>
    <n v="165536492"/>
  </r>
  <r>
    <x v="1"/>
    <x v="6"/>
    <x v="3"/>
    <x v="500"/>
    <n v="62346056"/>
    <n v="744"/>
    <n v="829026"/>
    <n v="90712"/>
    <n v="60692288"/>
    <n v="3677387"/>
    <n v="927915338"/>
    <n v="6896365"/>
    <n v="651042902"/>
    <n v="3831947"/>
    <n v="169368439"/>
  </r>
  <r>
    <x v="1"/>
    <x v="6"/>
    <x v="3"/>
    <x v="501"/>
    <n v="62430312"/>
    <n v="7996"/>
    <n v="837022"/>
    <n v="73752"/>
    <n v="60766040"/>
    <n v="3815560"/>
    <n v="931730898"/>
    <n v="4646499"/>
    <n v="655689401"/>
    <n v="2604527"/>
    <n v="171972966"/>
  </r>
  <r>
    <x v="1"/>
    <x v="6"/>
    <x v="3"/>
    <x v="502"/>
    <n v="62513686"/>
    <n v="1020"/>
    <n v="838042"/>
    <n v="77782"/>
    <n v="60843822"/>
    <n v="3694941"/>
    <n v="935425839"/>
    <n v="3085928"/>
    <n v="658775329"/>
    <n v="1671343"/>
    <n v="173644309"/>
  </r>
  <r>
    <x v="1"/>
    <x v="6"/>
    <x v="4"/>
    <x v="503"/>
    <n v="62583412"/>
    <n v="960"/>
    <n v="839002"/>
    <n v="76806"/>
    <n v="60920628"/>
    <n v="3964949"/>
    <n v="939390788"/>
    <n v="7371723"/>
    <n v="666147052"/>
    <n v="3759205"/>
    <n v="177403514"/>
  </r>
  <r>
    <x v="1"/>
    <x v="6"/>
    <x v="4"/>
    <x v="504"/>
    <n v="62662414"/>
    <n v="1084"/>
    <n v="840086"/>
    <n v="70290"/>
    <n v="60990918"/>
    <n v="3614713"/>
    <n v="943005501"/>
    <n v="5749205"/>
    <n v="671896257"/>
    <n v="3180255"/>
    <n v="180583769"/>
  </r>
  <r>
    <x v="1"/>
    <x v="6"/>
    <x v="4"/>
    <x v="505"/>
    <n v="62742986"/>
    <n v="1082"/>
    <n v="841168"/>
    <n v="80076"/>
    <n v="61070994"/>
    <n v="3800758"/>
    <n v="946806259"/>
    <n v="7135709"/>
    <n v="679031966"/>
    <n v="3401096"/>
    <n v="183984865"/>
  </r>
  <r>
    <x v="1"/>
    <x v="6"/>
    <x v="4"/>
    <x v="506"/>
    <n v="62819344"/>
    <n v="822"/>
    <n v="841990"/>
    <n v="71890"/>
    <n v="61142884"/>
    <n v="3090208"/>
    <n v="949896467"/>
    <n v="2829993"/>
    <n v="681861959"/>
    <n v="1260112"/>
    <n v="185244977"/>
  </r>
  <r>
    <x v="1"/>
    <x v="6"/>
    <x v="4"/>
    <x v="507"/>
    <n v="62880984"/>
    <n v="836"/>
    <n v="842826"/>
    <n v="85006"/>
    <n v="61227890"/>
    <n v="3479613"/>
    <n v="953376080"/>
    <n v="9426641"/>
    <n v="691288600"/>
    <n v="4005227"/>
    <n v="189250204"/>
  </r>
  <r>
    <x v="1"/>
    <x v="6"/>
    <x v="4"/>
    <x v="508"/>
    <n v="62966926"/>
    <n v="1282"/>
    <n v="844108"/>
    <n v="83306"/>
    <n v="61311196"/>
    <n v="3734105"/>
    <n v="957110185"/>
    <n v="5615636"/>
    <n v="696904236"/>
    <n v="2871802"/>
    <n v="192122006"/>
  </r>
  <r>
    <x v="1"/>
    <x v="6"/>
    <x v="4"/>
    <x v="509"/>
    <n v="63053256"/>
    <n v="1280"/>
    <n v="845388"/>
    <n v="77074"/>
    <n v="61388270"/>
    <n v="3820728"/>
    <n v="960930913"/>
    <n v="6442352"/>
    <n v="703346588"/>
    <n v="2656142"/>
    <n v="194778148"/>
  </r>
  <r>
    <x v="1"/>
    <x v="6"/>
    <x v="0"/>
    <x v="510"/>
    <n v="63142598"/>
    <n v="1098"/>
    <n v="846486"/>
    <n v="84230"/>
    <n v="61472500"/>
    <n v="4069461"/>
    <n v="965000374"/>
    <n v="7190818"/>
    <n v="710537406"/>
    <n v="3463252"/>
    <n v="198241400"/>
  </r>
  <r>
    <x v="1"/>
    <x v="6"/>
    <x v="0"/>
    <x v="511"/>
    <n v="63225596"/>
    <n v="1196"/>
    <n v="847682"/>
    <n v="74640"/>
    <n v="61547140"/>
    <n v="3807728"/>
    <n v="968808102"/>
    <n v="7358844"/>
    <n v="717896250"/>
    <n v="3609736"/>
    <n v="201851136"/>
  </r>
  <r>
    <x v="1"/>
    <x v="6"/>
    <x v="0"/>
    <x v="512"/>
    <n v="63309482"/>
    <n v="1084"/>
    <n v="848766"/>
    <n v="78974"/>
    <n v="61626114"/>
    <n v="3842299"/>
    <n v="972650401"/>
    <n v="13971694"/>
    <n v="731867944"/>
    <n v="3588540"/>
    <n v="205439676"/>
  </r>
  <r>
    <x v="1"/>
    <x v="7"/>
    <x v="1"/>
    <x v="513"/>
    <n v="63390740"/>
    <n v="848"/>
    <n v="849614"/>
    <n v="73256"/>
    <n v="61699370"/>
    <n v="3408960"/>
    <n v="976059361"/>
    <n v="2376852"/>
    <n v="734244796"/>
    <n v="1473234"/>
    <n v="206912910"/>
  </r>
  <r>
    <x v="1"/>
    <x v="7"/>
    <x v="1"/>
    <x v="514"/>
    <n v="63450910"/>
    <n v="840"/>
    <n v="850454"/>
    <n v="78240"/>
    <n v="61777610"/>
    <n v="3432737"/>
    <n v="979492098"/>
    <n v="9264424"/>
    <n v="743509220"/>
    <n v="3375437"/>
    <n v="210288347"/>
  </r>
  <r>
    <x v="1"/>
    <x v="7"/>
    <x v="1"/>
    <x v="515"/>
    <n v="63535970"/>
    <n v="1122"/>
    <n v="851576"/>
    <n v="73104"/>
    <n v="61850714"/>
    <n v="3863000"/>
    <n v="983355098"/>
    <n v="10927214"/>
    <n v="754436434"/>
    <n v="2557106"/>
    <n v="212845453"/>
  </r>
  <r>
    <x v="1"/>
    <x v="7"/>
    <x v="1"/>
    <x v="516"/>
    <n v="63621564"/>
    <n v="1064"/>
    <n v="852640"/>
    <n v="83746"/>
    <n v="61934460"/>
    <n v="3903184"/>
    <n v="987258282"/>
    <n v="6071142"/>
    <n v="760507576"/>
    <n v="2039449"/>
    <n v="214884902"/>
  </r>
  <r>
    <x v="1"/>
    <x v="7"/>
    <x v="1"/>
    <x v="517"/>
    <n v="63711574"/>
    <n v="930"/>
    <n v="853570"/>
    <n v="81812"/>
    <n v="62016272"/>
    <n v="3780900"/>
    <n v="991039182"/>
    <n v="9009424"/>
    <n v="769517000"/>
    <n v="2960503"/>
    <n v="217845405"/>
  </r>
  <r>
    <x v="1"/>
    <x v="7"/>
    <x v="1"/>
    <x v="518"/>
    <n v="63788984"/>
    <n v="1232"/>
    <n v="854802"/>
    <n v="80052"/>
    <n v="62096324"/>
    <n v="3841005"/>
    <n v="994880187"/>
    <n v="8666299"/>
    <n v="778183299"/>
    <n v="2542620"/>
    <n v="220388025"/>
  </r>
  <r>
    <x v="1"/>
    <x v="7"/>
    <x v="1"/>
    <x v="519"/>
    <n v="63867120"/>
    <n v="982"/>
    <n v="855784"/>
    <n v="87870"/>
    <n v="62184194"/>
    <n v="3775701"/>
    <n v="998655888"/>
    <n v="8673018"/>
    <n v="786856317"/>
    <n v="2928082"/>
    <n v="223316107"/>
  </r>
  <r>
    <x v="1"/>
    <x v="7"/>
    <x v="2"/>
    <x v="520"/>
    <n v="63939192"/>
    <n v="894"/>
    <n v="856678"/>
    <n v="79664"/>
    <n v="62263858"/>
    <n v="3608835"/>
    <n v="1002264723"/>
    <n v="2578884"/>
    <n v="789435201"/>
    <n v="1129650"/>
    <n v="224445757"/>
  </r>
  <r>
    <x v="1"/>
    <x v="7"/>
    <x v="2"/>
    <x v="521"/>
    <n v="63994048"/>
    <n v="752"/>
    <n v="857430"/>
    <n v="82922"/>
    <n v="62346780"/>
    <n v="3190265"/>
    <n v="1005454988"/>
    <n v="8980740"/>
    <n v="798415941"/>
    <n v="2689623"/>
    <n v="227135380"/>
  </r>
  <r>
    <x v="1"/>
    <x v="7"/>
    <x v="2"/>
    <x v="522"/>
    <n v="64070808"/>
    <n v="992"/>
    <n v="858422"/>
    <n v="80194"/>
    <n v="62426974"/>
    <n v="3617770"/>
    <n v="1009072758"/>
    <n v="6875869"/>
    <n v="805291810"/>
    <n v="2283790"/>
    <n v="229419170"/>
  </r>
  <r>
    <x v="1"/>
    <x v="7"/>
    <x v="2"/>
    <x v="523"/>
    <n v="64153980"/>
    <n v="982"/>
    <n v="859404"/>
    <n v="78254"/>
    <n v="62505228"/>
    <n v="4365442"/>
    <n v="1013438200"/>
    <n v="6768357"/>
    <n v="812060167"/>
    <n v="2411829"/>
    <n v="231830999"/>
  </r>
  <r>
    <x v="1"/>
    <x v="7"/>
    <x v="2"/>
    <x v="524"/>
    <n v="64234142"/>
    <n v="1166"/>
    <n v="860570"/>
    <n v="84312"/>
    <n v="62589540"/>
    <n v="4115837"/>
    <n v="1017554037"/>
    <n v="9297809"/>
    <n v="821357976"/>
    <n v="2525291"/>
    <n v="234356290"/>
  </r>
  <r>
    <x v="1"/>
    <x v="7"/>
    <x v="2"/>
    <x v="525"/>
    <n v="64311664"/>
    <n v="954"/>
    <n v="861524"/>
    <n v="71518"/>
    <n v="62661058"/>
    <n v="4256111"/>
    <n v="1021810148"/>
    <n v="10433518"/>
    <n v="831791494"/>
    <n v="2780376"/>
    <n v="237136666"/>
  </r>
  <r>
    <x v="1"/>
    <x v="7"/>
    <x v="2"/>
    <x v="526"/>
    <n v="64383934"/>
    <n v="982"/>
    <n v="862506"/>
    <n v="75872"/>
    <n v="62736930"/>
    <n v="3904840"/>
    <n v="1025714988"/>
    <n v="11458501"/>
    <n v="843249995"/>
    <n v="3853860"/>
    <n v="240990526"/>
  </r>
  <r>
    <x v="1"/>
    <x v="7"/>
    <x v="3"/>
    <x v="527"/>
    <n v="64450424"/>
    <n v="842"/>
    <n v="863348"/>
    <n v="71872"/>
    <n v="62808802"/>
    <n v="2729239"/>
    <n v="1028444227"/>
    <n v="2994698"/>
    <n v="846244693"/>
    <n v="1027023"/>
    <n v="242017549"/>
  </r>
  <r>
    <x v="1"/>
    <x v="7"/>
    <x v="3"/>
    <x v="528"/>
    <n v="64499816"/>
    <n v="876"/>
    <n v="864224"/>
    <n v="73742"/>
    <n v="62882544"/>
    <n v="3542025"/>
    <n v="1031986252"/>
    <n v="14244118"/>
    <n v="860488811"/>
    <n v="3502704"/>
    <n v="245520253"/>
  </r>
  <r>
    <x v="1"/>
    <x v="7"/>
    <x v="3"/>
    <x v="529"/>
    <n v="64570232"/>
    <n v="880"/>
    <n v="865104"/>
    <n v="74286"/>
    <n v="62956830"/>
    <n v="3555548"/>
    <n v="1035541800"/>
    <n v="9050379"/>
    <n v="869539190"/>
    <n v="2791962"/>
    <n v="248312215"/>
  </r>
  <r>
    <x v="1"/>
    <x v="7"/>
    <x v="3"/>
    <x v="530"/>
    <n v="64643236"/>
    <n v="1054"/>
    <n v="866158"/>
    <n v="78538"/>
    <n v="63035368"/>
    <n v="3798743"/>
    <n v="1039340543"/>
    <n v="8764226"/>
    <n v="878303416"/>
    <n v="2908580"/>
    <n v="251220795"/>
  </r>
  <r>
    <x v="1"/>
    <x v="7"/>
    <x v="3"/>
    <x v="531"/>
    <n v="64716436"/>
    <n v="1086"/>
    <n v="867244"/>
    <n v="72914"/>
    <n v="63108282"/>
    <n v="4365700"/>
    <n v="1043706243"/>
    <n v="8767540"/>
    <n v="887070956"/>
    <n v="2817730"/>
    <n v="254038525"/>
  </r>
  <r>
    <x v="1"/>
    <x v="7"/>
    <x v="3"/>
    <x v="532"/>
    <n v="64785052"/>
    <n v="752"/>
    <n v="867996"/>
    <n v="72570"/>
    <n v="63180852"/>
    <n v="3783582"/>
    <n v="1047489825"/>
    <n v="5634862"/>
    <n v="892705818"/>
    <n v="2036862"/>
    <n v="256075387"/>
  </r>
  <r>
    <x v="1"/>
    <x v="7"/>
    <x v="3"/>
    <x v="533"/>
    <n v="64847098"/>
    <n v="802"/>
    <n v="868798"/>
    <n v="77154"/>
    <n v="63258006"/>
    <n v="3450149"/>
    <n v="1050939974"/>
    <n v="6904225"/>
    <n v="899610043"/>
    <n v="3838993"/>
    <n v="259914380"/>
  </r>
  <r>
    <x v="1"/>
    <x v="7"/>
    <x v="4"/>
    <x v="534"/>
    <n v="64897938"/>
    <n v="770"/>
    <n v="869568"/>
    <n v="88206"/>
    <n v="63346212"/>
    <n v="2806035"/>
    <n v="1053746009"/>
    <n v="1515768"/>
    <n v="901125811"/>
    <n v="604668"/>
    <n v="260519048"/>
  </r>
  <r>
    <x v="1"/>
    <x v="7"/>
    <x v="4"/>
    <x v="535"/>
    <n v="64947526"/>
    <n v="714"/>
    <n v="870282"/>
    <n v="79106"/>
    <n v="63425318"/>
    <n v="3196873"/>
    <n v="1056942882"/>
    <n v="9275310"/>
    <n v="910401121"/>
    <n v="3620806"/>
    <n v="264139854"/>
  </r>
  <r>
    <x v="1"/>
    <x v="7"/>
    <x v="4"/>
    <x v="536"/>
    <n v="65023004"/>
    <n v="1300"/>
    <n v="871582"/>
    <n v="68296"/>
    <n v="63493614"/>
    <n v="3591357"/>
    <n v="1060534239"/>
    <n v="9302930"/>
    <n v="919704051"/>
    <n v="3709859"/>
    <n v="267849713"/>
  </r>
  <r>
    <x v="1"/>
    <x v="7"/>
    <x v="4"/>
    <x v="537"/>
    <n v="65115262"/>
    <n v="1210"/>
    <n v="872792"/>
    <n v="68496"/>
    <n v="63562110"/>
    <n v="3927607"/>
    <n v="1064461846"/>
    <n v="12156080"/>
    <n v="931860131"/>
    <n v="4527383"/>
    <n v="272377096"/>
  </r>
  <r>
    <x v="1"/>
    <x v="7"/>
    <x v="4"/>
    <x v="538"/>
    <n v="65204362"/>
    <n v="986"/>
    <n v="873778"/>
    <n v="65850"/>
    <n v="63627960"/>
    <n v="3808968"/>
    <n v="1068270814"/>
    <n v="11915742"/>
    <n v="943775873"/>
    <n v="4808040"/>
    <n v="277185136"/>
  </r>
  <r>
    <x v="1"/>
    <x v="7"/>
    <x v="4"/>
    <x v="539"/>
    <n v="65297974"/>
    <n v="1028"/>
    <n v="874806"/>
    <n v="62686"/>
    <n v="63690646"/>
    <n v="3963597"/>
    <n v="1072234411"/>
    <n v="16075852"/>
    <n v="959851725"/>
    <n v="5485332"/>
    <n v="282670468"/>
  </r>
  <r>
    <x v="1"/>
    <x v="7"/>
    <x v="4"/>
    <x v="540"/>
    <n v="65388102"/>
    <n v="914"/>
    <n v="875720"/>
    <n v="71622"/>
    <n v="63762268"/>
    <n v="3723666"/>
    <n v="1075958077"/>
    <n v="5152003"/>
    <n v="965003728"/>
    <n v="2776790"/>
    <n v="285447258"/>
  </r>
  <r>
    <x v="1"/>
    <x v="7"/>
    <x v="0"/>
    <x v="541"/>
    <n v="65474850"/>
    <n v="1054"/>
    <n v="876774"/>
    <n v="69686"/>
    <n v="63831954"/>
    <n v="3348969"/>
    <n v="1079307046"/>
    <n v="10107070"/>
    <n v="975110798"/>
    <n v="4748291"/>
    <n v="290195549"/>
  </r>
  <r>
    <x v="1"/>
    <x v="7"/>
    <x v="0"/>
    <x v="542"/>
    <n v="65535346"/>
    <n v="410"/>
    <n v="877184"/>
    <n v="72480"/>
    <n v="63904434"/>
    <n v="2954785"/>
    <n v="1082261831"/>
    <n v="9028954"/>
    <n v="984139752"/>
    <n v="3265618"/>
    <n v="293461167"/>
  </r>
  <r>
    <x v="1"/>
    <x v="7"/>
    <x v="0"/>
    <x v="543"/>
    <n v="65621492"/>
    <n v="924"/>
    <n v="878108"/>
    <n v="68224"/>
    <n v="63972658"/>
    <n v="3309792"/>
    <n v="1085571623"/>
    <n v="20621396"/>
    <n v="1004761148"/>
    <n v="6547844"/>
    <n v="300009011"/>
  </r>
  <r>
    <x v="1"/>
    <x v="8"/>
    <x v="1"/>
    <x v="544"/>
    <n v="65713442"/>
    <n v="1014"/>
    <n v="879122"/>
    <n v="70182"/>
    <n v="64042840"/>
    <n v="3503773"/>
    <n v="1089075396"/>
    <n v="12936198"/>
    <n v="1017697346"/>
    <n v="4911454"/>
    <n v="304920465"/>
  </r>
  <r>
    <x v="1"/>
    <x v="8"/>
    <x v="1"/>
    <x v="545"/>
    <n v="65804690"/>
    <n v="710"/>
    <n v="879832"/>
    <n v="69330"/>
    <n v="64112170"/>
    <n v="3536849"/>
    <n v="1092612245"/>
    <n v="11463292"/>
    <n v="1029160638"/>
    <n v="4381681"/>
    <n v="309302146"/>
  </r>
  <r>
    <x v="1"/>
    <x v="8"/>
    <x v="1"/>
    <x v="546"/>
    <n v="65890024"/>
    <n v="684"/>
    <n v="880516"/>
    <n v="72844"/>
    <n v="64185014"/>
    <n v="3641603"/>
    <n v="1096253848"/>
    <n v="8669706"/>
    <n v="1037830344"/>
    <n v="3832525"/>
    <n v="313134671"/>
  </r>
  <r>
    <x v="1"/>
    <x v="8"/>
    <x v="1"/>
    <x v="547"/>
    <n v="65975238"/>
    <n v="618"/>
    <n v="881134"/>
    <n v="76174"/>
    <n v="64261188"/>
    <n v="3723523"/>
    <n v="1099977371"/>
    <n v="9361434"/>
    <n v="1047191778"/>
    <n v="5555198"/>
    <n v="318689869"/>
  </r>
  <r>
    <x v="1"/>
    <x v="8"/>
    <x v="1"/>
    <x v="548"/>
    <n v="66054312"/>
    <n v="436"/>
    <n v="881570"/>
    <n v="87844"/>
    <n v="64349032"/>
    <n v="3207693"/>
    <n v="1103185064"/>
    <n v="3669699"/>
    <n v="1050861477"/>
    <n v="2074538"/>
    <n v="320764407"/>
  </r>
  <r>
    <x v="1"/>
    <x v="8"/>
    <x v="1"/>
    <x v="549"/>
    <n v="66114640"/>
    <n v="580"/>
    <n v="882150"/>
    <n v="85892"/>
    <n v="64434924"/>
    <n v="3288020"/>
    <n v="1106473084"/>
    <n v="16668017"/>
    <n v="1067529494"/>
    <n v="6373769"/>
    <n v="327138176"/>
  </r>
  <r>
    <x v="1"/>
    <x v="8"/>
    <x v="1"/>
    <x v="550"/>
    <n v="66190910"/>
    <n v="736"/>
    <n v="882886"/>
    <n v="78202"/>
    <n v="64513126"/>
    <n v="3488486"/>
    <n v="1109961570"/>
    <n v="11683958"/>
    <n v="1079213452"/>
    <n v="5276223"/>
    <n v="332414399"/>
  </r>
  <r>
    <x v="1"/>
    <x v="8"/>
    <x v="2"/>
    <x v="551"/>
    <n v="66277712"/>
    <n v="678"/>
    <n v="883564"/>
    <n v="81240"/>
    <n v="64594366"/>
    <n v="3747053"/>
    <n v="1113708623"/>
    <n v="12678360"/>
    <n v="1091891812"/>
    <n v="5430460"/>
    <n v="337844859"/>
  </r>
  <r>
    <x v="1"/>
    <x v="8"/>
    <x v="2"/>
    <x v="552"/>
    <n v="66326014"/>
    <n v="516"/>
    <n v="884080"/>
    <n v="48794"/>
    <n v="64643160"/>
    <n v="3679974"/>
    <n v="1117388597"/>
    <n v="9892106"/>
    <n v="1101783918"/>
    <n v="4481604"/>
    <n v="342326463"/>
  </r>
  <r>
    <x v="1"/>
    <x v="8"/>
    <x v="2"/>
    <x v="553"/>
    <n v="66401764"/>
    <n v="620"/>
    <n v="884700"/>
    <n v="73342"/>
    <n v="64716502"/>
    <n v="3447892"/>
    <n v="1120836489"/>
    <n v="9396614"/>
    <n v="1111180532"/>
    <n v="4213590"/>
    <n v="346540053"/>
  </r>
  <r>
    <x v="1"/>
    <x v="8"/>
    <x v="2"/>
    <x v="554"/>
    <n v="66464340"/>
    <n v="676"/>
    <n v="885376"/>
    <n v="75772"/>
    <n v="64792274"/>
    <n v="3304831"/>
    <n v="1124141320"/>
    <n v="9121076"/>
    <n v="1120301608"/>
    <n v="6114304"/>
    <n v="352654357"/>
  </r>
  <r>
    <x v="1"/>
    <x v="8"/>
    <x v="2"/>
    <x v="555"/>
    <n v="66527222"/>
    <n v="438"/>
    <n v="885814"/>
    <n v="81398"/>
    <n v="64873672"/>
    <n v="2782864"/>
    <n v="1126924184"/>
    <n v="7465485"/>
    <n v="1127767093"/>
    <n v="3794657"/>
    <n v="356449014"/>
  </r>
  <r>
    <x v="1"/>
    <x v="8"/>
    <x v="2"/>
    <x v="556"/>
    <n v="66576050"/>
    <n v="680"/>
    <n v="886494"/>
    <n v="79630"/>
    <n v="64953302"/>
    <n v="2847110"/>
    <n v="1129771294"/>
    <n v="11352940"/>
    <n v="1139120033"/>
    <n v="5448177"/>
    <n v="361897191"/>
  </r>
  <r>
    <x v="1"/>
    <x v="8"/>
    <x v="2"/>
    <x v="557"/>
    <n v="66631054"/>
    <n v="562"/>
    <n v="887056"/>
    <n v="75986"/>
    <n v="65029288"/>
    <n v="3247893"/>
    <n v="1133019187"/>
    <n v="8291975"/>
    <n v="1147412008"/>
    <n v="5055608"/>
    <n v="366952799"/>
  </r>
  <r>
    <x v="1"/>
    <x v="8"/>
    <x v="3"/>
    <x v="558"/>
    <n v="66691764"/>
    <n v="864"/>
    <n v="887920"/>
    <n v="76706"/>
    <n v="65105994"/>
    <n v="3337229"/>
    <n v="1136356416"/>
    <n v="7978954"/>
    <n v="1155390962"/>
    <n v="5630402"/>
    <n v="372583201"/>
  </r>
  <r>
    <x v="1"/>
    <x v="8"/>
    <x v="3"/>
    <x v="559"/>
    <n v="66761070"/>
    <n v="636"/>
    <n v="888556"/>
    <n v="75776"/>
    <n v="65181770"/>
    <n v="3293626"/>
    <n v="1139650042"/>
    <n v="7920308"/>
    <n v="1163311270"/>
    <n v="5496906"/>
    <n v="378080107"/>
  </r>
  <r>
    <x v="1"/>
    <x v="8"/>
    <x v="3"/>
    <x v="560"/>
    <n v="66831778"/>
    <n v="570"/>
    <n v="889126"/>
    <n v="67666"/>
    <n v="65249436"/>
    <n v="3267782"/>
    <n v="1142917824"/>
    <n v="26969834"/>
    <n v="1190281104"/>
    <n v="18796422"/>
    <n v="396876529"/>
  </r>
  <r>
    <x v="1"/>
    <x v="8"/>
    <x v="3"/>
    <x v="561"/>
    <n v="66894038"/>
    <n v="612"/>
    <n v="889738"/>
    <n v="79304"/>
    <n v="65328740"/>
    <n v="2806054"/>
    <n v="1145723878"/>
    <n v="9909123"/>
    <n v="1200190227"/>
    <n v="8216932"/>
    <n v="405093461"/>
  </r>
  <r>
    <x v="1"/>
    <x v="8"/>
    <x v="3"/>
    <x v="562"/>
    <n v="66955694"/>
    <n v="592"/>
    <n v="890330"/>
    <n v="86434"/>
    <n v="65415174"/>
    <n v="2949386"/>
    <n v="1148673264"/>
    <n v="5240646"/>
    <n v="1205430873"/>
    <n v="3150980"/>
    <n v="408244441"/>
  </r>
  <r>
    <x v="1"/>
    <x v="8"/>
    <x v="3"/>
    <x v="563"/>
    <n v="67005508"/>
    <n v="502"/>
    <n v="890832"/>
    <n v="68940"/>
    <n v="65484114"/>
    <n v="2826251"/>
    <n v="1151499515"/>
    <n v="11802774"/>
    <n v="1217233647"/>
    <n v="8088592"/>
    <n v="416333033"/>
  </r>
  <r>
    <x v="1"/>
    <x v="8"/>
    <x v="3"/>
    <x v="564"/>
    <n v="67060184"/>
    <n v="770"/>
    <n v="891602"/>
    <n v="68320"/>
    <n v="65552434"/>
    <n v="3520005"/>
    <n v="1155019520"/>
    <n v="9644090"/>
    <n v="1226877737"/>
    <n v="6359582"/>
    <n v="422692615"/>
  </r>
  <r>
    <x v="1"/>
    <x v="8"/>
    <x v="4"/>
    <x v="565"/>
    <n v="67124204"/>
    <n v="560"/>
    <n v="892162"/>
    <n v="63994"/>
    <n v="65616428"/>
    <n v="3332293"/>
    <n v="1158351813"/>
    <n v="8245513"/>
    <n v="1235123250"/>
    <n v="6702826"/>
    <n v="429395441"/>
  </r>
  <r>
    <x v="1"/>
    <x v="8"/>
    <x v="4"/>
    <x v="566"/>
    <n v="67187026"/>
    <n v="636"/>
    <n v="892798"/>
    <n v="65020"/>
    <n v="65681448"/>
    <n v="3321215"/>
    <n v="1161673028"/>
    <n v="8778741"/>
    <n v="1243901991"/>
    <n v="6276990"/>
    <n v="435672431"/>
  </r>
  <r>
    <x v="1"/>
    <x v="8"/>
    <x v="4"/>
    <x v="567"/>
    <n v="67246156"/>
    <n v="582"/>
    <n v="893380"/>
    <n v="56098"/>
    <n v="65737546"/>
    <n v="3447289"/>
    <n v="1165120317"/>
    <n v="8544962"/>
    <n v="1252446953"/>
    <n v="6277306"/>
    <n v="441949737"/>
  </r>
  <r>
    <x v="1"/>
    <x v="8"/>
    <x v="4"/>
    <x v="568"/>
    <n v="67302494"/>
    <n v="518"/>
    <n v="893898"/>
    <n v="52042"/>
    <n v="65789588"/>
    <n v="3298574"/>
    <n v="1168418891"/>
    <n v="7312411"/>
    <n v="1259759364"/>
    <n v="6992096"/>
    <n v="448941833"/>
  </r>
  <r>
    <x v="1"/>
    <x v="8"/>
    <x v="4"/>
    <x v="569"/>
    <n v="67356492"/>
    <n v="552"/>
    <n v="894450"/>
    <n v="59250"/>
    <n v="65848838"/>
    <n v="2753145"/>
    <n v="1171172036"/>
    <n v="4770374"/>
    <n v="1264529738"/>
    <n v="3384398"/>
    <n v="452326231"/>
  </r>
  <r>
    <x v="1"/>
    <x v="8"/>
    <x v="4"/>
    <x v="570"/>
    <n v="67386306"/>
    <n v="362"/>
    <n v="894812"/>
    <n v="48502"/>
    <n v="65897340"/>
    <n v="2642048"/>
    <n v="1173814084"/>
    <n v="12796717"/>
    <n v="1277326455"/>
    <n v="8302359"/>
    <n v="460628590"/>
  </r>
  <r>
    <x v="1"/>
    <x v="8"/>
    <x v="4"/>
    <x v="571"/>
    <n v="67430102"/>
    <n v="750"/>
    <n v="895562"/>
    <n v="59888"/>
    <n v="65957228"/>
    <n v="3145340"/>
    <n v="1176959424"/>
    <n v="6497788"/>
    <n v="1283824243"/>
    <n v="5411813"/>
    <n v="466040403"/>
  </r>
  <r>
    <x v="1"/>
    <x v="8"/>
    <x v="0"/>
    <x v="572"/>
    <n v="67476434"/>
    <n v="626"/>
    <n v="896188"/>
    <n v="57452"/>
    <n v="66014680"/>
    <n v="3442035"/>
    <n v="1180401459"/>
    <n v="7220336"/>
    <n v="1291044579"/>
    <n v="6393690"/>
    <n v="472434093"/>
  </r>
  <r>
    <x v="1"/>
    <x v="8"/>
    <x v="0"/>
    <x v="573"/>
    <n v="67531004"/>
    <n v="556"/>
    <n v="896744"/>
    <n v="56408"/>
    <n v="66071088"/>
    <n v="2833663"/>
    <n v="1183235122"/>
    <n v="7510608"/>
    <n v="1298555187"/>
    <n v="5964250"/>
    <n v="478398343"/>
  </r>
  <r>
    <x v="1"/>
    <x v="9"/>
    <x v="1"/>
    <x v="574"/>
    <n v="67578840"/>
    <n v="466"/>
    <n v="897210"/>
    <n v="50920"/>
    <n v="66122008"/>
    <n v="3148139"/>
    <n v="1186383261"/>
    <n v="8205354"/>
    <n v="1306760541"/>
    <n v="6341455"/>
    <n v="484739798"/>
  </r>
  <r>
    <x v="1"/>
    <x v="9"/>
    <x v="1"/>
    <x v="575"/>
    <n v="67625218"/>
    <n v="484"/>
    <n v="897694"/>
    <n v="51876"/>
    <n v="66173884"/>
    <n v="2888316"/>
    <n v="1189271577"/>
    <n v="7892009"/>
    <n v="1314652550"/>
    <n v="7495389"/>
    <n v="492235187"/>
  </r>
  <r>
    <x v="1"/>
    <x v="9"/>
    <x v="1"/>
    <x v="576"/>
    <n v="67668506"/>
    <n v="364"/>
    <n v="898058"/>
    <n v="53448"/>
    <n v="66227332"/>
    <n v="2294823"/>
    <n v="1191566400"/>
    <n v="3074736"/>
    <n v="1317727286"/>
    <n v="2440290"/>
    <n v="494675477"/>
  </r>
  <r>
    <x v="1"/>
    <x v="9"/>
    <x v="1"/>
    <x v="577"/>
    <n v="67702708"/>
    <n v="526"/>
    <n v="898584"/>
    <n v="59290"/>
    <n v="66286622"/>
    <n v="2269914"/>
    <n v="1193836314"/>
    <n v="7984520"/>
    <n v="1325711806"/>
    <n v="7081410"/>
    <n v="501756887"/>
  </r>
  <r>
    <x v="1"/>
    <x v="9"/>
    <x v="1"/>
    <x v="578"/>
    <n v="67740796"/>
    <n v="552"/>
    <n v="899136"/>
    <n v="49522"/>
    <n v="66336144"/>
    <n v="3006726"/>
    <n v="1196843040"/>
    <n v="6878150"/>
    <n v="1332589956"/>
    <n v="5720620"/>
    <n v="507477507"/>
  </r>
  <r>
    <x v="1"/>
    <x v="9"/>
    <x v="1"/>
    <x v="579"/>
    <n v="67786006"/>
    <n v="632"/>
    <n v="899768"/>
    <n v="49220"/>
    <n v="66385364"/>
    <n v="3180440"/>
    <n v="1200023480"/>
    <n v="4605602"/>
    <n v="1337195558"/>
    <n v="4600804"/>
    <n v="512078311"/>
  </r>
  <r>
    <x v="1"/>
    <x v="9"/>
    <x v="1"/>
    <x v="580"/>
    <n v="67828954"/>
    <n v="554"/>
    <n v="900322"/>
    <n v="49918"/>
    <n v="66435282"/>
    <n v="2880449"/>
    <n v="1202903929"/>
    <n v="5960334"/>
    <n v="1343155892"/>
    <n v="4736529"/>
    <n v="516814840"/>
  </r>
  <r>
    <x v="1"/>
    <x v="9"/>
    <x v="2"/>
    <x v="581"/>
    <n v="67868690"/>
    <n v="494"/>
    <n v="900816"/>
    <n v="46132"/>
    <n v="66481414"/>
    <n v="2728544"/>
    <n v="1205632473"/>
    <n v="8616950"/>
    <n v="1351772842"/>
    <n v="7778968"/>
    <n v="524593808"/>
  </r>
  <r>
    <x v="1"/>
    <x v="9"/>
    <x v="2"/>
    <x v="582"/>
    <n v="67904552"/>
    <n v="426"/>
    <n v="901242"/>
    <n v="47190"/>
    <n v="66528604"/>
    <n v="2740441"/>
    <n v="1208372914"/>
    <n v="7356422"/>
    <n v="1359129264"/>
    <n v="6833091"/>
    <n v="531426899"/>
  </r>
  <r>
    <x v="1"/>
    <x v="9"/>
    <x v="2"/>
    <x v="583"/>
    <n v="67942592"/>
    <n v="386"/>
    <n v="901628"/>
    <n v="43166"/>
    <n v="66571770"/>
    <n v="2389677"/>
    <n v="1210762591"/>
    <n v="4987268"/>
    <n v="1364116532"/>
    <n v="4961128"/>
    <n v="536388027"/>
  </r>
  <r>
    <x v="1"/>
    <x v="9"/>
    <x v="2"/>
    <x v="584"/>
    <n v="67968960"/>
    <n v="354"/>
    <n v="901982"/>
    <n v="53146"/>
    <n v="66624916"/>
    <n v="2427573"/>
    <n v="1213190164"/>
    <n v="7141547"/>
    <n v="1371258079"/>
    <n v="6845539"/>
    <n v="543233566"/>
  </r>
  <r>
    <x v="1"/>
    <x v="9"/>
    <x v="2"/>
    <x v="585"/>
    <n v="68001006"/>
    <n v="458"/>
    <n v="902440"/>
    <n v="45692"/>
    <n v="66670608"/>
    <n v="1854771"/>
    <n v="1215044935"/>
    <n v="5593628"/>
    <n v="1376851707"/>
    <n v="5208698"/>
    <n v="548442264"/>
  </r>
  <r>
    <x v="1"/>
    <x v="9"/>
    <x v="2"/>
    <x v="586"/>
    <n v="68039392"/>
    <n v="498"/>
    <n v="902938"/>
    <n v="39622"/>
    <n v="66710230"/>
    <n v="3594484"/>
    <n v="1218639419"/>
    <n v="3567181"/>
    <n v="1380418888"/>
    <n v="4116139"/>
    <n v="552558403"/>
  </r>
  <r>
    <x v="1"/>
    <x v="9"/>
    <x v="2"/>
    <x v="587"/>
    <n v="68073368"/>
    <n v="756"/>
    <n v="903694"/>
    <n v="38740"/>
    <n v="66748970"/>
    <n v="2469867"/>
    <n v="1221109286"/>
    <n v="2924482"/>
    <n v="1383343370"/>
    <n v="3510075"/>
    <n v="556068478"/>
  </r>
  <r>
    <x v="1"/>
    <x v="9"/>
    <x v="3"/>
    <x v="588"/>
    <n v="68105374"/>
    <n v="326"/>
    <n v="904020"/>
    <n v="35736"/>
    <n v="66784706"/>
    <n v="2060564"/>
    <n v="1223169850"/>
    <n v="781769"/>
    <n v="1384125139"/>
    <n v="1094915"/>
    <n v="557163393"/>
  </r>
  <r>
    <x v="1"/>
    <x v="9"/>
    <x v="3"/>
    <x v="589"/>
    <n v="68133530"/>
    <n v="292"/>
    <n v="904312"/>
    <n v="39572"/>
    <n v="66824278"/>
    <n v="2264906"/>
    <n v="1225434756"/>
    <n v="3439578"/>
    <n v="1387564717"/>
    <n v="4985412"/>
    <n v="562148805"/>
  </r>
  <r>
    <x v="1"/>
    <x v="9"/>
    <x v="3"/>
    <x v="590"/>
    <n v="68162102"/>
    <n v="330"/>
    <n v="904642"/>
    <n v="39158"/>
    <n v="66863436"/>
    <n v="2181147"/>
    <n v="1227615903"/>
    <n v="1314565"/>
    <n v="1388879282"/>
    <n v="1401752"/>
    <n v="563550557"/>
  </r>
  <r>
    <x v="1"/>
    <x v="9"/>
    <x v="3"/>
    <x v="591"/>
    <n v="68186780"/>
    <n v="328"/>
    <n v="904970"/>
    <n v="38920"/>
    <n v="66902356"/>
    <n v="2285216"/>
    <n v="1229901119"/>
    <n v="7451454"/>
    <n v="1396330736"/>
    <n v="10191575"/>
    <n v="573742132"/>
  </r>
  <r>
    <x v="1"/>
    <x v="9"/>
    <x v="3"/>
    <x v="592"/>
    <n v="68216650"/>
    <n v="398"/>
    <n v="905368"/>
    <n v="38890"/>
    <n v="66941246"/>
    <n v="2582964"/>
    <n v="1232484083"/>
    <n v="4055382"/>
    <n v="1400386118"/>
    <n v="4970362"/>
    <n v="578712494"/>
  </r>
  <r>
    <x v="1"/>
    <x v="9"/>
    <x v="3"/>
    <x v="593"/>
    <n v="68253414"/>
    <n v="320"/>
    <n v="905688"/>
    <n v="35136"/>
    <n v="66976382"/>
    <n v="2451039"/>
    <n v="1234935122"/>
    <n v="8714541"/>
    <n v="1409100659"/>
    <n v="5462576"/>
    <n v="584175070"/>
  </r>
  <r>
    <x v="1"/>
    <x v="9"/>
    <x v="3"/>
    <x v="594"/>
    <n v="68284962"/>
    <n v="464"/>
    <n v="906152"/>
    <n v="37284"/>
    <n v="67013666"/>
    <n v="2805081"/>
    <n v="1237740203"/>
    <n v="7435560"/>
    <n v="1416536219"/>
    <n v="7297450"/>
    <n v="591472520"/>
  </r>
  <r>
    <x v="1"/>
    <x v="9"/>
    <x v="4"/>
    <x v="595"/>
    <n v="68317616"/>
    <n v="1332"/>
    <n v="907484"/>
    <n v="35272"/>
    <n v="67048938"/>
    <n v="2718416"/>
    <n v="1240458619"/>
    <n v="6053088"/>
    <n v="1422589307"/>
    <n v="8194311"/>
    <n v="599666831"/>
  </r>
  <r>
    <x v="1"/>
    <x v="9"/>
    <x v="4"/>
    <x v="596"/>
    <n v="68349774"/>
    <n v="1118"/>
    <n v="908602"/>
    <n v="33018"/>
    <n v="67081956"/>
    <n v="2652062"/>
    <n v="1243110681"/>
    <n v="6639902"/>
    <n v="1429229209"/>
    <n v="9389611"/>
    <n v="609056442"/>
  </r>
  <r>
    <x v="1"/>
    <x v="9"/>
    <x v="4"/>
    <x v="597"/>
    <n v="68379082"/>
    <n v="884"/>
    <n v="909486"/>
    <n v="37216"/>
    <n v="67119172"/>
    <n v="2327902"/>
    <n v="1245438583"/>
    <n v="1508838"/>
    <n v="1430738047"/>
    <n v="1830436"/>
    <n v="610886878"/>
  </r>
  <r>
    <x v="1"/>
    <x v="9"/>
    <x v="4"/>
    <x v="598"/>
    <n v="68402786"/>
    <n v="714"/>
    <n v="910200"/>
    <n v="32204"/>
    <n v="67151376"/>
    <n v="2212648"/>
    <n v="1247651231"/>
    <n v="5396694"/>
    <n v="1436134741"/>
    <n v="7979754"/>
    <n v="618866632"/>
  </r>
  <r>
    <x v="1"/>
    <x v="9"/>
    <x v="4"/>
    <x v="599"/>
    <n v="68429784"/>
    <n v="1168"/>
    <n v="911368"/>
    <n v="28024"/>
    <n v="67179400"/>
    <n v="2575335"/>
    <n v="1250226566"/>
    <n v="4743300"/>
    <n v="1440878041"/>
    <n v="7105616"/>
    <n v="625972248"/>
  </r>
  <r>
    <x v="1"/>
    <x v="9"/>
    <x v="4"/>
    <x v="600"/>
    <n v="68462486"/>
    <n v="1468"/>
    <n v="912836"/>
    <n v="34154"/>
    <n v="67213554"/>
    <n v="2702866"/>
    <n v="1252929432"/>
    <n v="3878852"/>
    <n v="1444756893"/>
    <n v="6469740"/>
    <n v="632441988"/>
  </r>
  <r>
    <x v="1"/>
    <x v="9"/>
    <x v="4"/>
    <x v="601"/>
    <n v="68491100"/>
    <n v="1610"/>
    <n v="914446"/>
    <n v="26378"/>
    <n v="67239932"/>
    <n v="2791293"/>
    <n v="1255720725"/>
    <n v="5897177"/>
    <n v="1450654070"/>
    <n v="9504570"/>
    <n v="641946558"/>
  </r>
  <r>
    <x v="1"/>
    <x v="9"/>
    <x v="0"/>
    <x v="602"/>
    <n v="68519530"/>
    <n v="1102"/>
    <n v="915548"/>
    <n v="27098"/>
    <n v="67267030"/>
    <n v="2973320"/>
    <n v="1258694045"/>
    <n v="4988700"/>
    <n v="1455642770"/>
    <n v="7236807"/>
    <n v="649183365"/>
  </r>
  <r>
    <x v="1"/>
    <x v="9"/>
    <x v="0"/>
    <x v="603"/>
    <n v="68545410"/>
    <n v="890"/>
    <n v="916438"/>
    <n v="29344"/>
    <n v="67296374"/>
    <n v="2678107"/>
    <n v="1261372152"/>
    <n v="5361980"/>
    <n v="1461004750"/>
    <n v="8890486"/>
    <n v="658073851"/>
  </r>
  <r>
    <x v="1"/>
    <x v="9"/>
    <x v="0"/>
    <x v="604"/>
    <n v="68571224"/>
    <n v="502"/>
    <n v="916940"/>
    <n v="26304"/>
    <n v="67322678"/>
    <n v="2201999"/>
    <n v="1263574151"/>
    <n v="1500820"/>
    <n v="1462505570"/>
    <n v="1866920"/>
    <n v="6599407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0"/>
    <n v="0"/>
    <n v="0"/>
    <n v="0"/>
    <n v="0"/>
  </r>
  <r>
    <x v="0"/>
    <x v="1"/>
    <x v="1"/>
    <x v="0"/>
    <n v="0"/>
    <n v="0"/>
    <n v="0"/>
    <n v="0"/>
    <n v="0"/>
  </r>
  <r>
    <x v="0"/>
    <x v="1"/>
    <x v="1"/>
    <x v="0"/>
    <n v="0"/>
    <n v="0"/>
    <n v="0"/>
    <n v="0"/>
    <n v="0"/>
  </r>
  <r>
    <x v="0"/>
    <x v="1"/>
    <x v="2"/>
    <x v="1"/>
    <n v="0"/>
    <n v="6"/>
    <n v="0"/>
    <n v="0"/>
    <n v="0"/>
  </r>
  <r>
    <x v="0"/>
    <x v="2"/>
    <x v="1"/>
    <x v="2"/>
    <n v="0"/>
    <n v="0"/>
    <n v="0"/>
    <n v="0"/>
    <n v="0"/>
  </r>
  <r>
    <x v="0"/>
    <x v="2"/>
    <x v="1"/>
    <x v="0"/>
    <n v="0"/>
    <n v="0"/>
    <n v="0"/>
    <n v="0"/>
    <n v="0"/>
  </r>
  <r>
    <x v="0"/>
    <x v="2"/>
    <x v="1"/>
    <x v="3"/>
    <n v="0"/>
    <n v="0"/>
    <n v="0"/>
    <n v="0"/>
    <n v="0"/>
  </r>
  <r>
    <x v="0"/>
    <x v="2"/>
    <x v="1"/>
    <x v="2"/>
    <n v="0"/>
    <n v="0"/>
    <n v="0"/>
    <n v="0"/>
    <n v="0"/>
  </r>
  <r>
    <x v="0"/>
    <x v="2"/>
    <x v="1"/>
    <x v="0"/>
    <n v="0"/>
    <n v="0"/>
    <n v="0"/>
    <n v="0"/>
    <n v="0"/>
  </r>
  <r>
    <x v="0"/>
    <x v="2"/>
    <x v="1"/>
    <x v="4"/>
    <n v="0"/>
    <n v="0"/>
    <n v="0"/>
    <n v="0"/>
    <n v="0"/>
  </r>
  <r>
    <x v="0"/>
    <x v="2"/>
    <x v="2"/>
    <x v="5"/>
    <n v="0"/>
    <n v="0"/>
    <n v="0"/>
    <n v="0"/>
    <n v="0"/>
  </r>
  <r>
    <x v="0"/>
    <x v="2"/>
    <x v="2"/>
    <x v="6"/>
    <n v="0"/>
    <n v="0"/>
    <n v="0"/>
    <n v="0"/>
    <n v="0"/>
  </r>
  <r>
    <x v="0"/>
    <x v="2"/>
    <x v="2"/>
    <x v="7"/>
    <n v="0"/>
    <n v="0"/>
    <n v="0"/>
    <n v="0"/>
    <n v="0"/>
  </r>
  <r>
    <x v="0"/>
    <x v="2"/>
    <x v="2"/>
    <x v="8"/>
    <n v="0"/>
    <n v="0"/>
    <n v="0"/>
    <n v="0"/>
    <n v="0"/>
  </r>
  <r>
    <x v="0"/>
    <x v="2"/>
    <x v="2"/>
    <x v="9"/>
    <n v="0"/>
    <n v="0"/>
    <n v="0"/>
    <n v="0"/>
    <n v="0"/>
  </r>
  <r>
    <x v="0"/>
    <x v="2"/>
    <x v="2"/>
    <x v="9"/>
    <n v="2"/>
    <n v="0"/>
    <n v="6500"/>
    <n v="0"/>
    <n v="0"/>
  </r>
  <r>
    <x v="0"/>
    <x v="2"/>
    <x v="2"/>
    <x v="10"/>
    <n v="0"/>
    <n v="0"/>
    <n v="0"/>
    <n v="0"/>
    <n v="0"/>
  </r>
  <r>
    <x v="0"/>
    <x v="2"/>
    <x v="3"/>
    <x v="9"/>
    <n v="0"/>
    <n v="0"/>
    <n v="0"/>
    <n v="0"/>
    <n v="0"/>
  </r>
  <r>
    <x v="0"/>
    <x v="2"/>
    <x v="3"/>
    <x v="11"/>
    <n v="0"/>
    <n v="0"/>
    <n v="0"/>
    <n v="0"/>
    <n v="0"/>
  </r>
  <r>
    <x v="0"/>
    <x v="2"/>
    <x v="3"/>
    <x v="12"/>
    <n v="0"/>
    <n v="0"/>
    <n v="0"/>
    <n v="0"/>
    <n v="0"/>
  </r>
  <r>
    <x v="0"/>
    <x v="2"/>
    <x v="3"/>
    <x v="13"/>
    <n v="0"/>
    <n v="0"/>
    <n v="6625"/>
    <n v="0"/>
    <n v="0"/>
  </r>
  <r>
    <x v="0"/>
    <x v="2"/>
    <x v="3"/>
    <x v="14"/>
    <n v="0"/>
    <n v="0"/>
    <n v="1050"/>
    <n v="0"/>
    <n v="0"/>
  </r>
  <r>
    <x v="0"/>
    <x v="2"/>
    <x v="3"/>
    <x v="15"/>
    <n v="0"/>
    <n v="2"/>
    <n v="1229"/>
    <n v="0"/>
    <n v="0"/>
  </r>
  <r>
    <x v="0"/>
    <x v="2"/>
    <x v="3"/>
    <x v="16"/>
    <n v="0"/>
    <n v="0"/>
    <n v="1507"/>
    <n v="0"/>
    <n v="0"/>
  </r>
  <r>
    <x v="0"/>
    <x v="2"/>
    <x v="4"/>
    <x v="17"/>
    <n v="0"/>
    <n v="0"/>
    <n v="1216"/>
    <n v="0"/>
    <n v="0"/>
  </r>
  <r>
    <x v="0"/>
    <x v="2"/>
    <x v="4"/>
    <x v="18"/>
    <n v="0"/>
    <n v="0"/>
    <n v="2580"/>
    <n v="0"/>
    <n v="0"/>
  </r>
  <r>
    <x v="0"/>
    <x v="2"/>
    <x v="4"/>
    <x v="19"/>
    <n v="0"/>
    <n v="4"/>
    <n v="1987"/>
    <n v="0"/>
    <n v="0"/>
  </r>
  <r>
    <x v="0"/>
    <x v="2"/>
    <x v="4"/>
    <x v="20"/>
    <n v="0"/>
    <n v="0"/>
    <n v="2450"/>
    <n v="0"/>
    <n v="0"/>
  </r>
  <r>
    <x v="0"/>
    <x v="2"/>
    <x v="4"/>
    <x v="21"/>
    <n v="2"/>
    <n v="0"/>
    <n v="2544"/>
    <n v="0"/>
    <n v="0"/>
  </r>
  <r>
    <x v="0"/>
    <x v="2"/>
    <x v="4"/>
    <x v="22"/>
    <n v="2"/>
    <n v="4"/>
    <n v="0"/>
    <n v="0"/>
    <n v="0"/>
  </r>
  <r>
    <x v="0"/>
    <x v="2"/>
    <x v="4"/>
    <x v="23"/>
    <n v="0"/>
    <n v="0"/>
    <n v="0"/>
    <n v="0"/>
    <n v="0"/>
  </r>
  <r>
    <x v="0"/>
    <x v="2"/>
    <x v="0"/>
    <x v="24"/>
    <n v="50"/>
    <n v="182"/>
    <n v="0"/>
    <n v="0"/>
    <n v="0"/>
  </r>
  <r>
    <x v="0"/>
    <x v="2"/>
    <x v="0"/>
    <x v="25"/>
    <n v="26"/>
    <n v="84"/>
    <n v="10754"/>
    <n v="0"/>
    <n v="0"/>
  </r>
  <r>
    <x v="0"/>
    <x v="2"/>
    <x v="0"/>
    <x v="26"/>
    <n v="12"/>
    <n v="38"/>
    <n v="4346"/>
    <n v="0"/>
    <n v="0"/>
  </r>
  <r>
    <x v="0"/>
    <x v="3"/>
    <x v="1"/>
    <x v="27"/>
    <n v="22"/>
    <n v="18"/>
    <n v="16408"/>
    <n v="0"/>
    <n v="0"/>
  </r>
  <r>
    <x v="0"/>
    <x v="3"/>
    <x v="1"/>
    <x v="28"/>
    <n v="22"/>
    <n v="44"/>
    <n v="14841"/>
    <n v="0"/>
    <n v="0"/>
  </r>
  <r>
    <x v="0"/>
    <x v="3"/>
    <x v="1"/>
    <x v="29"/>
    <n v="28"/>
    <n v="78"/>
    <n v="25068"/>
    <n v="0"/>
    <n v="0"/>
  </r>
  <r>
    <x v="0"/>
    <x v="3"/>
    <x v="1"/>
    <x v="30"/>
    <n v="26"/>
    <n v="112"/>
    <n v="11693"/>
    <n v="0"/>
    <n v="0"/>
  </r>
  <r>
    <x v="0"/>
    <x v="3"/>
    <x v="1"/>
    <x v="31"/>
    <n v="44"/>
    <n v="86"/>
    <n v="37173"/>
    <n v="0"/>
    <n v="0"/>
  </r>
  <r>
    <x v="0"/>
    <x v="3"/>
    <x v="1"/>
    <x v="32"/>
    <n v="32"/>
    <n v="130"/>
    <n v="13961"/>
    <n v="0"/>
    <n v="0"/>
  </r>
  <r>
    <x v="0"/>
    <x v="3"/>
    <x v="1"/>
    <x v="33"/>
    <n v="54"/>
    <n v="150"/>
    <n v="46824"/>
    <n v="0"/>
    <n v="0"/>
  </r>
  <r>
    <x v="0"/>
    <x v="3"/>
    <x v="2"/>
    <x v="34"/>
    <n v="40"/>
    <n v="192"/>
    <n v="24444"/>
    <n v="0"/>
    <n v="0"/>
  </r>
  <r>
    <x v="0"/>
    <x v="3"/>
    <x v="2"/>
    <x v="35"/>
    <n v="92"/>
    <n v="140"/>
    <n v="29575"/>
    <n v="0"/>
    <n v="0"/>
  </r>
  <r>
    <x v="0"/>
    <x v="3"/>
    <x v="2"/>
    <x v="36"/>
    <n v="44"/>
    <n v="302"/>
    <n v="54335"/>
    <n v="0"/>
    <n v="0"/>
  </r>
  <r>
    <x v="0"/>
    <x v="3"/>
    <x v="2"/>
    <x v="37"/>
    <n v="82"/>
    <n v="372"/>
    <n v="34273"/>
    <n v="0"/>
    <n v="0"/>
  </r>
  <r>
    <x v="0"/>
    <x v="3"/>
    <x v="2"/>
    <x v="38"/>
    <n v="84"/>
    <n v="228"/>
    <n v="36443"/>
    <n v="0"/>
    <n v="0"/>
  </r>
  <r>
    <x v="0"/>
    <x v="3"/>
    <x v="2"/>
    <x v="39"/>
    <n v="54"/>
    <n v="224"/>
    <n v="43745"/>
    <n v="0"/>
    <n v="0"/>
  </r>
  <r>
    <x v="0"/>
    <x v="3"/>
    <x v="2"/>
    <x v="40"/>
    <n v="74"/>
    <n v="334"/>
    <n v="48958"/>
    <n v="0"/>
    <n v="0"/>
  </r>
  <r>
    <x v="0"/>
    <x v="3"/>
    <x v="3"/>
    <x v="41"/>
    <n v="54"/>
    <n v="288"/>
    <n v="58092"/>
    <n v="0"/>
    <n v="0"/>
  </r>
  <r>
    <x v="0"/>
    <x v="3"/>
    <x v="3"/>
    <x v="42"/>
    <n v="52"/>
    <n v="516"/>
    <n v="67134"/>
    <n v="0"/>
    <n v="0"/>
  </r>
  <r>
    <x v="0"/>
    <x v="3"/>
    <x v="3"/>
    <x v="43"/>
    <n v="76"/>
    <n v="546"/>
    <n v="64978"/>
    <n v="0"/>
    <n v="0"/>
  </r>
  <r>
    <x v="0"/>
    <x v="3"/>
    <x v="3"/>
    <x v="44"/>
    <n v="70"/>
    <n v="852"/>
    <n v="68697"/>
    <n v="0"/>
    <n v="0"/>
  </r>
  <r>
    <x v="0"/>
    <x v="3"/>
    <x v="3"/>
    <x v="45"/>
    <n v="76"/>
    <n v="776"/>
    <n v="88950"/>
    <n v="0"/>
    <n v="0"/>
  </r>
  <r>
    <x v="0"/>
    <x v="3"/>
    <x v="3"/>
    <x v="46"/>
    <n v="66"/>
    <n v="838"/>
    <n v="38964"/>
    <n v="0"/>
    <n v="0"/>
  </r>
  <r>
    <x v="0"/>
    <x v="3"/>
    <x v="3"/>
    <x v="47"/>
    <n v="106"/>
    <n v="1406"/>
    <n v="102445"/>
    <n v="0"/>
    <n v="0"/>
  </r>
  <r>
    <x v="0"/>
    <x v="3"/>
    <x v="4"/>
    <x v="48"/>
    <n v="72"/>
    <n v="788"/>
    <n v="84970"/>
    <n v="0"/>
    <n v="0"/>
  </r>
  <r>
    <x v="0"/>
    <x v="3"/>
    <x v="4"/>
    <x v="49"/>
    <n v="80"/>
    <n v="1284"/>
    <n v="88882"/>
    <n v="0"/>
    <n v="0"/>
  </r>
  <r>
    <x v="0"/>
    <x v="3"/>
    <x v="4"/>
    <x v="50"/>
    <n v="118"/>
    <n v="968"/>
    <n v="96577"/>
    <n v="0"/>
    <n v="0"/>
  </r>
  <r>
    <x v="0"/>
    <x v="3"/>
    <x v="4"/>
    <x v="51"/>
    <n v="88"/>
    <n v="884"/>
    <n v="95691"/>
    <n v="0"/>
    <n v="0"/>
  </r>
  <r>
    <x v="0"/>
    <x v="3"/>
    <x v="4"/>
    <x v="52"/>
    <n v="112"/>
    <n v="1170"/>
    <n v="88954"/>
    <n v="0"/>
    <n v="0"/>
  </r>
  <r>
    <x v="0"/>
    <x v="3"/>
    <x v="4"/>
    <x v="53"/>
    <n v="116"/>
    <n v="1160"/>
    <n v="104817"/>
    <n v="0"/>
    <n v="0"/>
  </r>
  <r>
    <x v="0"/>
    <x v="3"/>
    <x v="4"/>
    <x v="54"/>
    <n v="138"/>
    <n v="1272"/>
    <n v="111884"/>
    <n v="0"/>
    <n v="0"/>
  </r>
  <r>
    <x v="0"/>
    <x v="3"/>
    <x v="0"/>
    <x v="55"/>
    <n v="142"/>
    <n v="1380"/>
    <n v="123620"/>
    <n v="0"/>
    <n v="0"/>
  </r>
  <r>
    <x v="0"/>
    <x v="3"/>
    <x v="0"/>
    <x v="56"/>
    <n v="150"/>
    <n v="1260"/>
    <n v="140722"/>
    <n v="0"/>
    <n v="0"/>
  </r>
  <r>
    <x v="0"/>
    <x v="4"/>
    <x v="1"/>
    <x v="57"/>
    <n v="154"/>
    <n v="1924"/>
    <n v="140237"/>
    <n v="0"/>
    <n v="0"/>
  </r>
  <r>
    <x v="0"/>
    <x v="4"/>
    <x v="1"/>
    <x v="58"/>
    <n v="184"/>
    <n v="1662"/>
    <n v="144889"/>
    <n v="0"/>
    <n v="0"/>
  </r>
  <r>
    <x v="0"/>
    <x v="4"/>
    <x v="1"/>
    <x v="59"/>
    <n v="280"/>
    <n v="1822"/>
    <n v="137827"/>
    <n v="0"/>
    <n v="0"/>
  </r>
  <r>
    <x v="0"/>
    <x v="4"/>
    <x v="1"/>
    <x v="60"/>
    <n v="206"/>
    <n v="2164"/>
    <n v="161706"/>
    <n v="0"/>
    <n v="0"/>
  </r>
  <r>
    <x v="0"/>
    <x v="4"/>
    <x v="1"/>
    <x v="61"/>
    <n v="256"/>
    <n v="2590"/>
    <n v="160826"/>
    <n v="0"/>
    <n v="0"/>
  </r>
  <r>
    <x v="0"/>
    <x v="4"/>
    <x v="1"/>
    <x v="62"/>
    <n v="182"/>
    <n v="2322"/>
    <n v="150112"/>
    <n v="0"/>
    <n v="0"/>
  </r>
  <r>
    <x v="0"/>
    <x v="4"/>
    <x v="1"/>
    <x v="63"/>
    <n v="208"/>
    <n v="2950"/>
    <n v="161621"/>
    <n v="0"/>
    <n v="0"/>
  </r>
  <r>
    <x v="0"/>
    <x v="4"/>
    <x v="2"/>
    <x v="64"/>
    <n v="194"/>
    <n v="2222"/>
    <n v="169610"/>
    <n v="0"/>
    <n v="0"/>
  </r>
  <r>
    <x v="0"/>
    <x v="4"/>
    <x v="2"/>
    <x v="65"/>
    <n v="232"/>
    <n v="2828"/>
    <n v="171076"/>
    <n v="0"/>
    <n v="0"/>
  </r>
  <r>
    <x v="0"/>
    <x v="4"/>
    <x v="2"/>
    <x v="66"/>
    <n v="224"/>
    <n v="3338"/>
    <n v="161028"/>
    <n v="0"/>
    <n v="0"/>
  </r>
  <r>
    <x v="0"/>
    <x v="4"/>
    <x v="2"/>
    <x v="67"/>
    <n v="162"/>
    <n v="3158"/>
    <n v="152513"/>
    <n v="0"/>
    <n v="0"/>
  </r>
  <r>
    <x v="0"/>
    <x v="4"/>
    <x v="2"/>
    <x v="68"/>
    <n v="240"/>
    <n v="3810"/>
    <n v="184348"/>
    <n v="0"/>
    <n v="0"/>
  </r>
  <r>
    <x v="0"/>
    <x v="4"/>
    <x v="2"/>
    <x v="69"/>
    <n v="274"/>
    <n v="3926"/>
    <n v="187617"/>
    <n v="0"/>
    <n v="0"/>
  </r>
  <r>
    <x v="0"/>
    <x v="4"/>
    <x v="2"/>
    <x v="70"/>
    <n v="194"/>
    <n v="3188"/>
    <n v="195775"/>
    <n v="0"/>
    <n v="0"/>
  </r>
  <r>
    <x v="0"/>
    <x v="4"/>
    <x v="3"/>
    <x v="71"/>
    <n v="208"/>
    <n v="4468"/>
    <n v="194504"/>
    <n v="0"/>
    <n v="0"/>
  </r>
  <r>
    <x v="0"/>
    <x v="4"/>
    <x v="3"/>
    <x v="72"/>
    <n v="240"/>
    <n v="8024"/>
    <n v="198953"/>
    <n v="0"/>
    <n v="0"/>
  </r>
  <r>
    <x v="0"/>
    <x v="4"/>
    <x v="3"/>
    <x v="73"/>
    <n v="304"/>
    <n v="5076"/>
    <n v="193873"/>
    <n v="0"/>
    <n v="0"/>
  </r>
  <r>
    <x v="0"/>
    <x v="4"/>
    <x v="3"/>
    <x v="74"/>
    <n v="262"/>
    <n v="4964"/>
    <n v="209796"/>
    <n v="0"/>
    <n v="0"/>
  </r>
  <r>
    <x v="0"/>
    <x v="4"/>
    <x v="3"/>
    <x v="75"/>
    <n v="292"/>
    <n v="6064"/>
    <n v="224601"/>
    <n v="0"/>
    <n v="0"/>
  </r>
  <r>
    <x v="0"/>
    <x v="4"/>
    <x v="3"/>
    <x v="76"/>
    <n v="268"/>
    <n v="6226"/>
    <n v="221886"/>
    <n v="0"/>
    <n v="0"/>
  </r>
  <r>
    <x v="0"/>
    <x v="4"/>
    <x v="3"/>
    <x v="77"/>
    <n v="296"/>
    <n v="6262"/>
    <n v="226192"/>
    <n v="0"/>
    <n v="0"/>
  </r>
  <r>
    <x v="0"/>
    <x v="4"/>
    <x v="4"/>
    <x v="78"/>
    <n v="284"/>
    <n v="6560"/>
    <n v="240570"/>
    <n v="0"/>
    <n v="0"/>
  </r>
  <r>
    <x v="0"/>
    <x v="4"/>
    <x v="4"/>
    <x v="79"/>
    <n v="284"/>
    <n v="5152"/>
    <n v="236187"/>
    <n v="0"/>
    <n v="0"/>
  </r>
  <r>
    <x v="0"/>
    <x v="4"/>
    <x v="4"/>
    <x v="80"/>
    <n v="312"/>
    <n v="6570"/>
    <n v="220803"/>
    <n v="0"/>
    <n v="0"/>
  </r>
  <r>
    <x v="0"/>
    <x v="4"/>
    <x v="4"/>
    <x v="81"/>
    <n v="298"/>
    <n v="6024"/>
    <n v="211522"/>
    <n v="0"/>
    <n v="0"/>
  </r>
  <r>
    <x v="0"/>
    <x v="4"/>
    <x v="4"/>
    <x v="82"/>
    <n v="346"/>
    <n v="7170"/>
    <n v="222584"/>
    <n v="0"/>
    <n v="0"/>
  </r>
  <r>
    <x v="0"/>
    <x v="4"/>
    <x v="4"/>
    <x v="83"/>
    <n v="376"/>
    <n v="6868"/>
    <n v="237058"/>
    <n v="0"/>
    <n v="0"/>
  </r>
  <r>
    <x v="0"/>
    <x v="4"/>
    <x v="4"/>
    <x v="84"/>
    <n v="352"/>
    <n v="6342"/>
    <n v="257359"/>
    <n v="0"/>
    <n v="0"/>
  </r>
  <r>
    <x v="0"/>
    <x v="4"/>
    <x v="0"/>
    <x v="85"/>
    <n v="536"/>
    <n v="23470"/>
    <n v="288933"/>
    <n v="0"/>
    <n v="0"/>
  </r>
  <r>
    <x v="0"/>
    <x v="4"/>
    <x v="0"/>
    <x v="86"/>
    <n v="410"/>
    <n v="8606"/>
    <n v="273774"/>
    <n v="0"/>
    <n v="0"/>
  </r>
  <r>
    <x v="0"/>
    <x v="4"/>
    <x v="0"/>
    <x v="87"/>
    <n v="444"/>
    <n v="9856"/>
    <n v="244946"/>
    <n v="0"/>
    <n v="0"/>
  </r>
  <r>
    <x v="0"/>
    <x v="5"/>
    <x v="1"/>
    <x v="88"/>
    <n v="402"/>
    <n v="7764"/>
    <n v="251761"/>
    <n v="0"/>
    <n v="0"/>
  </r>
  <r>
    <x v="0"/>
    <x v="5"/>
    <x v="1"/>
    <x v="89"/>
    <n v="444"/>
    <n v="9062"/>
    <n v="289612"/>
    <n v="0"/>
    <n v="0"/>
  </r>
  <r>
    <x v="0"/>
    <x v="5"/>
    <x v="1"/>
    <x v="90"/>
    <n v="518"/>
    <n v="7578"/>
    <n v="298140"/>
    <n v="0"/>
    <n v="0"/>
  </r>
  <r>
    <x v="0"/>
    <x v="5"/>
    <x v="1"/>
    <x v="91"/>
    <n v="548"/>
    <n v="8780"/>
    <n v="294048"/>
    <n v="0"/>
    <n v="0"/>
  </r>
  <r>
    <x v="0"/>
    <x v="5"/>
    <x v="1"/>
    <x v="92"/>
    <n v="572"/>
    <n v="9542"/>
    <n v="290371"/>
    <n v="0"/>
    <n v="0"/>
  </r>
  <r>
    <x v="0"/>
    <x v="5"/>
    <x v="1"/>
    <x v="93"/>
    <n v="594"/>
    <n v="10866"/>
    <n v="303109"/>
    <n v="0"/>
    <n v="0"/>
  </r>
  <r>
    <x v="0"/>
    <x v="5"/>
    <x v="1"/>
    <x v="94"/>
    <n v="522"/>
    <n v="10382"/>
    <n v="269265"/>
    <n v="0"/>
    <n v="0"/>
  </r>
  <r>
    <x v="0"/>
    <x v="5"/>
    <x v="2"/>
    <x v="95"/>
    <n v="542"/>
    <n v="10342"/>
    <n v="294113"/>
    <n v="0"/>
    <n v="0"/>
  </r>
  <r>
    <x v="0"/>
    <x v="5"/>
    <x v="2"/>
    <x v="96"/>
    <n v="544"/>
    <n v="11268"/>
    <n v="305461"/>
    <n v="0"/>
    <n v="0"/>
  </r>
  <r>
    <x v="0"/>
    <x v="5"/>
    <x v="2"/>
    <x v="97"/>
    <n v="716"/>
    <n v="12550"/>
    <n v="305473"/>
    <n v="0"/>
    <n v="0"/>
  </r>
  <r>
    <x v="0"/>
    <x v="5"/>
    <x v="2"/>
    <x v="98"/>
    <n v="788"/>
    <n v="12088"/>
    <n v="319844"/>
    <n v="0"/>
    <n v="0"/>
  </r>
  <r>
    <x v="0"/>
    <x v="5"/>
    <x v="2"/>
    <x v="99"/>
    <n v="776"/>
    <n v="14526"/>
    <n v="304876"/>
    <n v="0"/>
    <n v="0"/>
  </r>
  <r>
    <x v="0"/>
    <x v="5"/>
    <x v="2"/>
    <x v="100"/>
    <n v="618"/>
    <n v="16182"/>
    <n v="315247"/>
    <n v="0"/>
    <n v="0"/>
  </r>
  <r>
    <x v="0"/>
    <x v="5"/>
    <x v="2"/>
    <x v="101"/>
    <n v="648"/>
    <n v="14716"/>
    <n v="284207"/>
    <n v="0"/>
    <n v="0"/>
  </r>
  <r>
    <x v="0"/>
    <x v="5"/>
    <x v="3"/>
    <x v="102"/>
    <n v="792"/>
    <n v="21280"/>
    <n v="305455"/>
    <n v="0"/>
    <n v="0"/>
  </r>
  <r>
    <x v="0"/>
    <x v="5"/>
    <x v="3"/>
    <x v="103"/>
    <n v="4008"/>
    <n v="14452"/>
    <n v="350974"/>
    <n v="0"/>
    <n v="0"/>
  </r>
  <r>
    <x v="0"/>
    <x v="5"/>
    <x v="3"/>
    <x v="104"/>
    <n v="682"/>
    <n v="13780"/>
    <n v="337447"/>
    <n v="0"/>
    <n v="0"/>
  </r>
  <r>
    <x v="0"/>
    <x v="5"/>
    <x v="3"/>
    <x v="105"/>
    <n v="686"/>
    <n v="21482"/>
    <n v="390435"/>
    <n v="0"/>
    <n v="0"/>
  </r>
  <r>
    <x v="0"/>
    <x v="5"/>
    <x v="3"/>
    <x v="106"/>
    <n v="728"/>
    <n v="18058"/>
    <n v="399777"/>
    <n v="0"/>
    <n v="0"/>
  </r>
  <r>
    <x v="0"/>
    <x v="5"/>
    <x v="3"/>
    <x v="107"/>
    <n v="616"/>
    <n v="27948"/>
    <n v="408571"/>
    <n v="0"/>
    <n v="0"/>
  </r>
  <r>
    <x v="0"/>
    <x v="5"/>
    <x v="3"/>
    <x v="108"/>
    <n v="852"/>
    <n v="18150"/>
    <n v="372622"/>
    <n v="0"/>
    <n v="0"/>
  </r>
  <r>
    <x v="0"/>
    <x v="5"/>
    <x v="4"/>
    <x v="109"/>
    <n v="624"/>
    <n v="21758"/>
    <n v="373027"/>
    <n v="0"/>
    <n v="0"/>
  </r>
  <r>
    <x v="0"/>
    <x v="5"/>
    <x v="4"/>
    <x v="110"/>
    <n v="936"/>
    <n v="20924"/>
    <n v="431350"/>
    <n v="0"/>
    <n v="0"/>
  </r>
  <r>
    <x v="0"/>
    <x v="5"/>
    <x v="4"/>
    <x v="111"/>
    <n v="848"/>
    <n v="26178"/>
    <n v="449549"/>
    <n v="0"/>
    <n v="0"/>
  </r>
  <r>
    <x v="0"/>
    <x v="5"/>
    <x v="4"/>
    <x v="112"/>
    <n v="802"/>
    <n v="27966"/>
    <n v="454114"/>
    <n v="0"/>
    <n v="0"/>
  </r>
  <r>
    <x v="0"/>
    <x v="5"/>
    <x v="4"/>
    <x v="113"/>
    <n v="762"/>
    <n v="20492"/>
    <n v="461469"/>
    <n v="0"/>
    <n v="0"/>
  </r>
  <r>
    <x v="0"/>
    <x v="5"/>
    <x v="4"/>
    <x v="114"/>
    <n v="828"/>
    <n v="28458"/>
    <n v="485808"/>
    <n v="0"/>
    <n v="0"/>
  </r>
  <r>
    <x v="0"/>
    <x v="5"/>
    <x v="4"/>
    <x v="115"/>
    <n v="768"/>
    <n v="23262"/>
    <n v="413102"/>
    <n v="0"/>
    <n v="0"/>
  </r>
  <r>
    <x v="0"/>
    <x v="5"/>
    <x v="0"/>
    <x v="116"/>
    <n v="834"/>
    <n v="26994"/>
    <n v="437042"/>
    <n v="0"/>
    <n v="0"/>
  </r>
  <r>
    <x v="0"/>
    <x v="5"/>
    <x v="0"/>
    <x v="113"/>
    <n v="1012"/>
    <n v="25130"/>
    <n v="457736"/>
    <n v="0"/>
    <n v="0"/>
  </r>
  <r>
    <x v="0"/>
    <x v="6"/>
    <x v="1"/>
    <x v="117"/>
    <n v="876"/>
    <n v="24128"/>
    <n v="487906"/>
    <n v="0"/>
    <n v="0"/>
  </r>
  <r>
    <x v="0"/>
    <x v="6"/>
    <x v="1"/>
    <x v="118"/>
    <n v="756"/>
    <n v="39998"/>
    <n v="494984"/>
    <n v="0"/>
    <n v="0"/>
  </r>
  <r>
    <x v="0"/>
    <x v="6"/>
    <x v="1"/>
    <x v="119"/>
    <n v="888"/>
    <n v="28834"/>
    <n v="547244"/>
    <n v="0"/>
    <n v="0"/>
  </r>
  <r>
    <x v="0"/>
    <x v="6"/>
    <x v="1"/>
    <x v="120"/>
    <n v="1222"/>
    <n v="29492"/>
    <n v="535948"/>
    <n v="0"/>
    <n v="0"/>
  </r>
  <r>
    <x v="0"/>
    <x v="6"/>
    <x v="1"/>
    <x v="121"/>
    <n v="842"/>
    <n v="31658"/>
    <n v="478500"/>
    <n v="0"/>
    <n v="0"/>
  </r>
  <r>
    <x v="0"/>
    <x v="6"/>
    <x v="1"/>
    <x v="122"/>
    <n v="946"/>
    <n v="30630"/>
    <n v="485587"/>
    <n v="0"/>
    <n v="0"/>
  </r>
  <r>
    <x v="0"/>
    <x v="6"/>
    <x v="1"/>
    <x v="123"/>
    <n v="958"/>
    <n v="33676"/>
    <n v="543933"/>
    <n v="0"/>
    <n v="0"/>
  </r>
  <r>
    <x v="0"/>
    <x v="6"/>
    <x v="2"/>
    <x v="124"/>
    <n v="984"/>
    <n v="39016"/>
    <n v="580832"/>
    <n v="0"/>
    <n v="0"/>
  </r>
  <r>
    <x v="0"/>
    <x v="6"/>
    <x v="2"/>
    <x v="125"/>
    <n v="958"/>
    <n v="38816"/>
    <n v="608224"/>
    <n v="0"/>
    <n v="0"/>
  </r>
  <r>
    <x v="0"/>
    <x v="6"/>
    <x v="2"/>
    <x v="126"/>
    <n v="1040"/>
    <n v="40578"/>
    <n v="607896"/>
    <n v="0"/>
    <n v="0"/>
  </r>
  <r>
    <x v="0"/>
    <x v="6"/>
    <x v="2"/>
    <x v="127"/>
    <n v="1082"/>
    <n v="39962"/>
    <n v="617606"/>
    <n v="0"/>
    <n v="0"/>
  </r>
  <r>
    <x v="0"/>
    <x v="6"/>
    <x v="2"/>
    <x v="128"/>
    <n v="994"/>
    <n v="36396"/>
    <n v="541254"/>
    <n v="0"/>
    <n v="0"/>
  </r>
  <r>
    <x v="0"/>
    <x v="6"/>
    <x v="2"/>
    <x v="129"/>
    <n v="1082"/>
    <n v="35366"/>
    <n v="531686"/>
    <n v="0"/>
    <n v="0"/>
  </r>
  <r>
    <x v="0"/>
    <x v="6"/>
    <x v="2"/>
    <x v="130"/>
    <n v="1164"/>
    <n v="41952"/>
    <n v="666316"/>
    <n v="0"/>
    <n v="0"/>
  </r>
  <r>
    <x v="0"/>
    <x v="6"/>
    <x v="3"/>
    <x v="131"/>
    <n v="1228"/>
    <n v="41292"/>
    <n v="704455"/>
    <n v="0"/>
    <n v="0"/>
  </r>
  <r>
    <x v="0"/>
    <x v="6"/>
    <x v="3"/>
    <x v="132"/>
    <n v="1360"/>
    <n v="45734"/>
    <n v="714401"/>
    <n v="0"/>
    <n v="0"/>
  </r>
  <r>
    <x v="0"/>
    <x v="6"/>
    <x v="3"/>
    <x v="133"/>
    <n v="1352"/>
    <n v="34972"/>
    <n v="759439"/>
    <n v="0"/>
    <n v="0"/>
  </r>
  <r>
    <x v="0"/>
    <x v="6"/>
    <x v="3"/>
    <x v="134"/>
    <n v="1086"/>
    <n v="47164"/>
    <n v="778553"/>
    <n v="0"/>
    <n v="0"/>
  </r>
  <r>
    <x v="0"/>
    <x v="6"/>
    <x v="3"/>
    <x v="135"/>
    <n v="1350"/>
    <n v="45460"/>
    <n v="654566"/>
    <n v="0"/>
    <n v="0"/>
  </r>
  <r>
    <x v="0"/>
    <x v="6"/>
    <x v="3"/>
    <x v="136"/>
    <n v="1192"/>
    <n v="48606"/>
    <n v="708451"/>
    <n v="0"/>
    <n v="0"/>
  </r>
  <r>
    <x v="0"/>
    <x v="6"/>
    <x v="3"/>
    <x v="137"/>
    <n v="1342"/>
    <n v="55178"/>
    <n v="768496"/>
    <n v="0"/>
    <n v="0"/>
  </r>
  <r>
    <x v="0"/>
    <x v="6"/>
    <x v="4"/>
    <x v="138"/>
    <n v="2260"/>
    <n v="63750"/>
    <n v="806412"/>
    <n v="0"/>
    <n v="0"/>
  </r>
  <r>
    <x v="0"/>
    <x v="6"/>
    <x v="4"/>
    <x v="139"/>
    <n v="1510"/>
    <n v="66652"/>
    <n v="846826"/>
    <n v="0"/>
    <n v="0"/>
  </r>
  <r>
    <x v="0"/>
    <x v="6"/>
    <x v="4"/>
    <x v="140"/>
    <n v="1526"/>
    <n v="65028"/>
    <n v="863677"/>
    <n v="0"/>
    <n v="0"/>
  </r>
  <r>
    <x v="0"/>
    <x v="6"/>
    <x v="4"/>
    <x v="141"/>
    <n v="1406"/>
    <n v="74250"/>
    <n v="955520"/>
    <n v="0"/>
    <n v="0"/>
  </r>
  <r>
    <x v="0"/>
    <x v="6"/>
    <x v="4"/>
    <x v="142"/>
    <n v="1408"/>
    <n v="63024"/>
    <n v="1001447"/>
    <n v="0"/>
    <n v="0"/>
  </r>
  <r>
    <x v="0"/>
    <x v="6"/>
    <x v="4"/>
    <x v="143"/>
    <n v="1284"/>
    <n v="68708"/>
    <n v="1023452"/>
    <n v="0"/>
    <n v="0"/>
  </r>
  <r>
    <x v="0"/>
    <x v="6"/>
    <x v="4"/>
    <x v="144"/>
    <n v="1548"/>
    <n v="71366"/>
    <n v="944078"/>
    <n v="0"/>
    <n v="0"/>
  </r>
  <r>
    <x v="0"/>
    <x v="6"/>
    <x v="0"/>
    <x v="145"/>
    <n v="1550"/>
    <n v="65772"/>
    <n v="1027633"/>
    <n v="0"/>
    <n v="0"/>
  </r>
  <r>
    <x v="0"/>
    <x v="6"/>
    <x v="0"/>
    <x v="146"/>
    <n v="1568"/>
    <n v="74850"/>
    <n v="1258972"/>
    <n v="0"/>
    <n v="0"/>
  </r>
  <r>
    <x v="0"/>
    <x v="6"/>
    <x v="0"/>
    <x v="147"/>
    <n v="1530"/>
    <n v="73108"/>
    <n v="1156170"/>
    <n v="0"/>
    <n v="0"/>
  </r>
  <r>
    <x v="0"/>
    <x v="7"/>
    <x v="1"/>
    <x v="148"/>
    <n v="1708"/>
    <n v="102736"/>
    <n v="1075152"/>
    <n v="0"/>
    <n v="0"/>
  </r>
  <r>
    <x v="0"/>
    <x v="7"/>
    <x v="1"/>
    <x v="149"/>
    <n v="1520"/>
    <n v="80710"/>
    <n v="971046"/>
    <n v="0"/>
    <n v="0"/>
  </r>
  <r>
    <x v="0"/>
    <x v="7"/>
    <x v="1"/>
    <x v="150"/>
    <n v="1612"/>
    <n v="86140"/>
    <n v="1188564"/>
    <n v="0"/>
    <n v="0"/>
  </r>
  <r>
    <x v="0"/>
    <x v="7"/>
    <x v="1"/>
    <x v="151"/>
    <n v="1698"/>
    <n v="102440"/>
    <n v="1184823"/>
    <n v="0"/>
    <n v="0"/>
  </r>
  <r>
    <x v="0"/>
    <x v="7"/>
    <x v="1"/>
    <x v="152"/>
    <n v="1838"/>
    <n v="91166"/>
    <n v="1234791"/>
    <n v="0"/>
    <n v="0"/>
  </r>
  <r>
    <x v="0"/>
    <x v="7"/>
    <x v="1"/>
    <x v="153"/>
    <n v="1798"/>
    <n v="100282"/>
    <n v="1356545"/>
    <n v="0"/>
    <n v="0"/>
  </r>
  <r>
    <x v="0"/>
    <x v="7"/>
    <x v="1"/>
    <x v="154"/>
    <n v="1872"/>
    <n v="100774"/>
    <n v="1344387"/>
    <n v="0"/>
    <n v="0"/>
  </r>
  <r>
    <x v="0"/>
    <x v="7"/>
    <x v="2"/>
    <x v="155"/>
    <n v="1750"/>
    <n v="104270"/>
    <n v="1475801"/>
    <n v="0"/>
    <n v="0"/>
  </r>
  <r>
    <x v="0"/>
    <x v="7"/>
    <x v="2"/>
    <x v="156"/>
    <n v="2026"/>
    <n v="108948"/>
    <n v="1201940"/>
    <n v="0"/>
    <n v="0"/>
  </r>
  <r>
    <x v="0"/>
    <x v="7"/>
    <x v="2"/>
    <x v="157"/>
    <n v="1774"/>
    <n v="94724"/>
    <n v="1323804"/>
    <n v="0"/>
    <n v="0"/>
  </r>
  <r>
    <x v="0"/>
    <x v="7"/>
    <x v="2"/>
    <x v="158"/>
    <n v="1670"/>
    <n v="112922"/>
    <n v="1498659"/>
    <n v="0"/>
    <n v="0"/>
  </r>
  <r>
    <x v="0"/>
    <x v="7"/>
    <x v="2"/>
    <x v="159"/>
    <n v="1900"/>
    <n v="115518"/>
    <n v="1732736"/>
    <n v="0"/>
    <n v="0"/>
  </r>
  <r>
    <x v="0"/>
    <x v="7"/>
    <x v="2"/>
    <x v="160"/>
    <n v="2012"/>
    <n v="109552"/>
    <n v="1664247"/>
    <n v="0"/>
    <n v="0"/>
  </r>
  <r>
    <x v="0"/>
    <x v="7"/>
    <x v="2"/>
    <x v="161"/>
    <n v="1978"/>
    <n v="113840"/>
    <n v="1743109"/>
    <n v="0"/>
    <n v="0"/>
  </r>
  <r>
    <x v="0"/>
    <x v="7"/>
    <x v="3"/>
    <x v="162"/>
    <n v="1904"/>
    <n v="106232"/>
    <n v="1554154"/>
    <n v="0"/>
    <n v="0"/>
  </r>
  <r>
    <x v="0"/>
    <x v="7"/>
    <x v="3"/>
    <x v="163"/>
    <n v="1904"/>
    <n v="114808"/>
    <n v="1411290"/>
    <n v="0"/>
    <n v="0"/>
  </r>
  <r>
    <x v="0"/>
    <x v="7"/>
    <x v="3"/>
    <x v="164"/>
    <n v="1760"/>
    <n v="116344"/>
    <n v="1621330"/>
    <n v="0"/>
    <n v="0"/>
  </r>
  <r>
    <x v="0"/>
    <x v="7"/>
    <x v="3"/>
    <x v="165"/>
    <n v="2198"/>
    <n v="120910"/>
    <n v="1670001"/>
    <n v="0"/>
    <n v="0"/>
  </r>
  <r>
    <x v="0"/>
    <x v="7"/>
    <x v="3"/>
    <x v="166"/>
    <n v="1958"/>
    <n v="118730"/>
    <n v="1821066"/>
    <n v="0"/>
    <n v="0"/>
  </r>
  <r>
    <x v="0"/>
    <x v="7"/>
    <x v="3"/>
    <x v="167"/>
    <n v="1962"/>
    <n v="123746"/>
    <n v="1711390"/>
    <n v="0"/>
    <n v="0"/>
  </r>
  <r>
    <x v="0"/>
    <x v="7"/>
    <x v="3"/>
    <x v="168"/>
    <n v="1906"/>
    <n v="125716"/>
    <n v="1978145"/>
    <n v="0"/>
    <n v="0"/>
  </r>
  <r>
    <x v="0"/>
    <x v="7"/>
    <x v="4"/>
    <x v="169"/>
    <n v="1836"/>
    <n v="118202"/>
    <n v="1757100"/>
    <n v="0"/>
    <n v="0"/>
  </r>
  <r>
    <x v="0"/>
    <x v="7"/>
    <x v="4"/>
    <x v="170"/>
    <n v="1692"/>
    <n v="113792"/>
    <n v="1471784"/>
    <n v="0"/>
    <n v="0"/>
  </r>
  <r>
    <x v="0"/>
    <x v="7"/>
    <x v="4"/>
    <x v="171"/>
    <n v="1708"/>
    <n v="132610"/>
    <n v="1709980"/>
    <n v="0"/>
    <n v="0"/>
  </r>
  <r>
    <x v="0"/>
    <x v="7"/>
    <x v="4"/>
    <x v="172"/>
    <n v="2132"/>
    <n v="128302"/>
    <n v="1738611"/>
    <n v="0"/>
    <n v="0"/>
  </r>
  <r>
    <x v="0"/>
    <x v="7"/>
    <x v="4"/>
    <x v="173"/>
    <n v="2034"/>
    <n v="112382"/>
    <n v="2010490"/>
    <n v="0"/>
    <n v="0"/>
  </r>
  <r>
    <x v="0"/>
    <x v="7"/>
    <x v="4"/>
    <x v="174"/>
    <n v="2132"/>
    <n v="119240"/>
    <n v="1960294"/>
    <n v="0"/>
    <n v="0"/>
  </r>
  <r>
    <x v="0"/>
    <x v="7"/>
    <x v="4"/>
    <x v="175"/>
    <n v="2038"/>
    <n v="128950"/>
    <n v="1968078"/>
    <n v="0"/>
    <n v="0"/>
  </r>
  <r>
    <x v="0"/>
    <x v="7"/>
    <x v="0"/>
    <x v="176"/>
    <n v="1886"/>
    <n v="129964"/>
    <n v="2118903"/>
    <n v="0"/>
    <n v="0"/>
  </r>
  <r>
    <x v="0"/>
    <x v="7"/>
    <x v="0"/>
    <x v="177"/>
    <n v="1920"/>
    <n v="120844"/>
    <n v="1872952"/>
    <n v="0"/>
    <n v="0"/>
  </r>
  <r>
    <x v="0"/>
    <x v="7"/>
    <x v="0"/>
    <x v="178"/>
    <n v="1632"/>
    <n v="128870"/>
    <n v="2033164"/>
    <n v="0"/>
    <n v="0"/>
  </r>
  <r>
    <x v="0"/>
    <x v="8"/>
    <x v="1"/>
    <x v="179"/>
    <n v="2054"/>
    <n v="124294"/>
    <n v="2053776"/>
    <n v="0"/>
    <n v="0"/>
  </r>
  <r>
    <x v="0"/>
    <x v="8"/>
    <x v="1"/>
    <x v="180"/>
    <n v="2052"/>
    <n v="135752"/>
    <n v="2234482"/>
    <n v="0"/>
    <n v="0"/>
  </r>
  <r>
    <x v="0"/>
    <x v="8"/>
    <x v="1"/>
    <x v="181"/>
    <n v="2166"/>
    <n v="135020"/>
    <n v="2295337"/>
    <n v="0"/>
    <n v="0"/>
  </r>
  <r>
    <x v="0"/>
    <x v="8"/>
    <x v="1"/>
    <x v="182"/>
    <n v="2132"/>
    <n v="139208"/>
    <n v="2204052"/>
    <n v="0"/>
    <n v="0"/>
  </r>
  <r>
    <x v="0"/>
    <x v="8"/>
    <x v="1"/>
    <x v="183"/>
    <n v="2088"/>
    <n v="146330"/>
    <n v="2271104"/>
    <n v="0"/>
    <n v="0"/>
  </r>
  <r>
    <x v="0"/>
    <x v="8"/>
    <x v="1"/>
    <x v="184"/>
    <n v="2010"/>
    <n v="139260"/>
    <n v="1877011"/>
    <n v="0"/>
    <n v="0"/>
  </r>
  <r>
    <x v="0"/>
    <x v="8"/>
    <x v="1"/>
    <x v="185"/>
    <n v="2258"/>
    <n v="148232"/>
    <n v="2056518"/>
    <n v="0"/>
    <n v="0"/>
  </r>
  <r>
    <x v="0"/>
    <x v="8"/>
    <x v="2"/>
    <x v="186"/>
    <n v="2214"/>
    <n v="149216"/>
    <n v="2360944"/>
    <n v="0"/>
    <n v="0"/>
  </r>
  <r>
    <x v="0"/>
    <x v="8"/>
    <x v="2"/>
    <x v="187"/>
    <n v="2336"/>
    <n v="146124"/>
    <n v="2299719"/>
    <n v="0"/>
    <n v="0"/>
  </r>
  <r>
    <x v="0"/>
    <x v="8"/>
    <x v="2"/>
    <x v="188"/>
    <n v="2426"/>
    <n v="141808"/>
    <n v="2305022"/>
    <n v="0"/>
    <n v="0"/>
  </r>
  <r>
    <x v="0"/>
    <x v="8"/>
    <x v="2"/>
    <x v="189"/>
    <n v="2404"/>
    <n v="162912"/>
    <n v="2246284"/>
    <n v="0"/>
    <n v="0"/>
  </r>
  <r>
    <x v="0"/>
    <x v="8"/>
    <x v="2"/>
    <x v="190"/>
    <n v="2222"/>
    <n v="155724"/>
    <n v="2239245"/>
    <n v="0"/>
    <n v="0"/>
  </r>
  <r>
    <x v="0"/>
    <x v="8"/>
    <x v="2"/>
    <x v="191"/>
    <n v="2280"/>
    <n v="155496"/>
    <n v="2095080"/>
    <n v="0"/>
    <n v="0"/>
  </r>
  <r>
    <x v="0"/>
    <x v="8"/>
    <x v="2"/>
    <x v="192"/>
    <n v="2108"/>
    <n v="158416"/>
    <n v="2040693"/>
    <n v="0"/>
    <n v="0"/>
  </r>
  <r>
    <x v="0"/>
    <x v="8"/>
    <x v="3"/>
    <x v="193"/>
    <n v="2562"/>
    <n v="165708"/>
    <n v="2293208"/>
    <n v="0"/>
    <n v="0"/>
  </r>
  <r>
    <x v="0"/>
    <x v="8"/>
    <x v="3"/>
    <x v="194"/>
    <n v="2280"/>
    <n v="165848"/>
    <n v="2369168"/>
    <n v="0"/>
    <n v="0"/>
  </r>
  <r>
    <x v="0"/>
    <x v="8"/>
    <x v="3"/>
    <x v="195"/>
    <n v="2350"/>
    <n v="175576"/>
    <n v="2207808"/>
    <n v="0"/>
    <n v="0"/>
  </r>
  <r>
    <x v="0"/>
    <x v="8"/>
    <x v="3"/>
    <x v="196"/>
    <n v="2442"/>
    <n v="191030"/>
    <n v="2038126"/>
    <n v="0"/>
    <n v="0"/>
  </r>
  <r>
    <x v="0"/>
    <x v="8"/>
    <x v="3"/>
    <x v="197"/>
    <n v="2298"/>
    <n v="188778"/>
    <n v="2382864"/>
    <n v="0"/>
    <n v="0"/>
  </r>
  <r>
    <x v="0"/>
    <x v="8"/>
    <x v="3"/>
    <x v="198"/>
    <n v="2270"/>
    <n v="185852"/>
    <n v="1962658"/>
    <n v="0"/>
    <n v="0"/>
  </r>
  <r>
    <x v="0"/>
    <x v="8"/>
    <x v="3"/>
    <x v="199"/>
    <n v="2112"/>
    <n v="204150"/>
    <n v="1923803"/>
    <n v="0"/>
    <n v="0"/>
  </r>
  <r>
    <x v="0"/>
    <x v="8"/>
    <x v="4"/>
    <x v="200"/>
    <n v="2170"/>
    <n v="179314"/>
    <n v="2188114"/>
    <n v="0"/>
    <n v="0"/>
  </r>
  <r>
    <x v="0"/>
    <x v="8"/>
    <x v="4"/>
    <x v="201"/>
    <n v="2246"/>
    <n v="174918"/>
    <n v="2393047"/>
    <n v="0"/>
    <n v="0"/>
  </r>
  <r>
    <x v="0"/>
    <x v="8"/>
    <x v="4"/>
    <x v="202"/>
    <n v="2288"/>
    <n v="162284"/>
    <n v="2708146"/>
    <n v="0"/>
    <n v="0"/>
  </r>
  <r>
    <x v="0"/>
    <x v="8"/>
    <x v="4"/>
    <x v="203"/>
    <n v="2186"/>
    <n v="186662"/>
    <n v="2568006"/>
    <n v="0"/>
    <n v="0"/>
  </r>
  <r>
    <x v="0"/>
    <x v="8"/>
    <x v="4"/>
    <x v="204"/>
    <n v="2248"/>
    <n v="184730"/>
    <n v="2221576"/>
    <n v="0"/>
    <n v="0"/>
  </r>
  <r>
    <x v="0"/>
    <x v="8"/>
    <x v="4"/>
    <x v="205"/>
    <n v="2080"/>
    <n v="149382"/>
    <n v="1956156"/>
    <n v="0"/>
    <n v="0"/>
  </r>
  <r>
    <x v="0"/>
    <x v="8"/>
    <x v="4"/>
    <x v="206"/>
    <n v="1550"/>
    <n v="170396"/>
    <n v="2312203"/>
    <n v="0"/>
    <n v="0"/>
  </r>
  <r>
    <x v="0"/>
    <x v="8"/>
    <x v="0"/>
    <x v="207"/>
    <n v="2356"/>
    <n v="172300"/>
    <n v="2385933"/>
    <n v="0"/>
    <n v="0"/>
  </r>
  <r>
    <x v="0"/>
    <x v="8"/>
    <x v="0"/>
    <x v="208"/>
    <n v="2358"/>
    <n v="170548"/>
    <n v="2758124"/>
    <n v="0"/>
    <n v="0"/>
  </r>
  <r>
    <x v="0"/>
    <x v="9"/>
    <x v="1"/>
    <x v="209"/>
    <n v="2198"/>
    <n v="157462"/>
    <n v="2305856"/>
    <n v="0"/>
    <n v="0"/>
  </r>
  <r>
    <x v="0"/>
    <x v="9"/>
    <x v="1"/>
    <x v="210"/>
    <n v="2136"/>
    <n v="152680"/>
    <n v="2311147"/>
    <n v="0"/>
    <n v="0"/>
  </r>
  <r>
    <x v="0"/>
    <x v="9"/>
    <x v="1"/>
    <x v="211"/>
    <n v="1874"/>
    <n v="163310"/>
    <n v="2223859"/>
    <n v="0"/>
    <n v="0"/>
  </r>
  <r>
    <x v="0"/>
    <x v="9"/>
    <x v="1"/>
    <x v="212"/>
    <n v="1806"/>
    <n v="153430"/>
    <n v="2147263"/>
    <n v="0"/>
    <n v="0"/>
  </r>
  <r>
    <x v="0"/>
    <x v="9"/>
    <x v="1"/>
    <x v="213"/>
    <n v="1772"/>
    <n v="151714"/>
    <n v="2044472"/>
    <n v="0"/>
    <n v="0"/>
  </r>
  <r>
    <x v="0"/>
    <x v="9"/>
    <x v="1"/>
    <x v="214"/>
    <n v="1980"/>
    <n v="163890"/>
    <n v="2346738"/>
    <n v="0"/>
    <n v="0"/>
  </r>
  <r>
    <x v="0"/>
    <x v="9"/>
    <x v="1"/>
    <x v="215"/>
    <n v="1926"/>
    <n v="166420"/>
    <n v="2384716"/>
    <n v="0"/>
    <n v="0"/>
  </r>
  <r>
    <x v="0"/>
    <x v="9"/>
    <x v="2"/>
    <x v="216"/>
    <n v="1934"/>
    <n v="157490"/>
    <n v="2365563"/>
    <n v="0"/>
    <n v="0"/>
  </r>
  <r>
    <x v="0"/>
    <x v="9"/>
    <x v="2"/>
    <x v="217"/>
    <n v="1858"/>
    <n v="165256"/>
    <n v="2379025"/>
    <n v="0"/>
    <n v="0"/>
  </r>
  <r>
    <x v="0"/>
    <x v="9"/>
    <x v="2"/>
    <x v="218"/>
    <n v="1842"/>
    <n v="178048"/>
    <n v="2297584"/>
    <n v="0"/>
    <n v="0"/>
  </r>
  <r>
    <x v="0"/>
    <x v="9"/>
    <x v="2"/>
    <x v="219"/>
    <n v="1626"/>
    <n v="143130"/>
    <n v="2102667"/>
    <n v="0"/>
    <n v="0"/>
  </r>
  <r>
    <x v="0"/>
    <x v="9"/>
    <x v="2"/>
    <x v="220"/>
    <n v="1420"/>
    <n v="156730"/>
    <n v="2104207"/>
    <n v="0"/>
    <n v="0"/>
  </r>
  <r>
    <x v="0"/>
    <x v="9"/>
    <x v="2"/>
    <x v="221"/>
    <n v="1454"/>
    <n v="148158"/>
    <n v="2343245"/>
    <n v="0"/>
    <n v="0"/>
  </r>
  <r>
    <x v="0"/>
    <x v="9"/>
    <x v="2"/>
    <x v="222"/>
    <n v="1380"/>
    <n v="163164"/>
    <n v="2396607"/>
    <n v="0"/>
    <n v="0"/>
  </r>
  <r>
    <x v="0"/>
    <x v="9"/>
    <x v="3"/>
    <x v="223"/>
    <n v="1764"/>
    <n v="141584"/>
    <n v="2168358"/>
    <n v="0"/>
    <n v="0"/>
  </r>
  <r>
    <x v="0"/>
    <x v="9"/>
    <x v="3"/>
    <x v="224"/>
    <n v="1680"/>
    <n v="141136"/>
    <n v="2172078"/>
    <n v="0"/>
    <n v="0"/>
  </r>
  <r>
    <x v="0"/>
    <x v="9"/>
    <x v="3"/>
    <x v="225"/>
    <n v="2064"/>
    <n v="145166"/>
    <n v="2117397"/>
    <n v="0"/>
    <n v="0"/>
  </r>
  <r>
    <x v="0"/>
    <x v="9"/>
    <x v="3"/>
    <x v="226"/>
    <n v="1164"/>
    <n v="132836"/>
    <n v="1954413"/>
    <n v="0"/>
    <n v="0"/>
  </r>
  <r>
    <x v="0"/>
    <x v="9"/>
    <x v="3"/>
    <x v="227"/>
    <n v="1178"/>
    <n v="139600"/>
    <n v="1993644"/>
    <n v="0"/>
    <n v="0"/>
  </r>
  <r>
    <x v="0"/>
    <x v="9"/>
    <x v="3"/>
    <x v="228"/>
    <n v="1428"/>
    <n v="123656"/>
    <n v="2212563"/>
    <n v="0"/>
    <n v="0"/>
  </r>
  <r>
    <x v="0"/>
    <x v="9"/>
    <x v="3"/>
    <x v="229"/>
    <n v="1402"/>
    <n v="159122"/>
    <n v="2702058"/>
    <n v="0"/>
    <n v="0"/>
  </r>
  <r>
    <x v="0"/>
    <x v="9"/>
    <x v="4"/>
    <x v="230"/>
    <n v="1372"/>
    <n v="149138"/>
    <n v="2626437"/>
    <n v="0"/>
    <n v="0"/>
  </r>
  <r>
    <x v="0"/>
    <x v="9"/>
    <x v="4"/>
    <x v="231"/>
    <n v="1310"/>
    <n v="133988"/>
    <n v="2465554"/>
    <n v="0"/>
    <n v="0"/>
  </r>
  <r>
    <x v="0"/>
    <x v="9"/>
    <x v="4"/>
    <x v="232"/>
    <n v="1156"/>
    <n v="124540"/>
    <n v="2292866"/>
    <n v="0"/>
    <n v="0"/>
  </r>
  <r>
    <x v="0"/>
    <x v="9"/>
    <x v="4"/>
    <x v="233"/>
    <n v="966"/>
    <n v="118608"/>
    <n v="1944306"/>
    <n v="0"/>
    <n v="0"/>
  </r>
  <r>
    <x v="0"/>
    <x v="9"/>
    <x v="4"/>
    <x v="234"/>
    <n v="982"/>
    <n v="127746"/>
    <n v="1788912"/>
    <n v="0"/>
    <n v="0"/>
  </r>
  <r>
    <x v="0"/>
    <x v="9"/>
    <x v="4"/>
    <x v="235"/>
    <n v="1022"/>
    <n v="116858"/>
    <n v="2068378"/>
    <n v="0"/>
    <n v="0"/>
  </r>
  <r>
    <x v="0"/>
    <x v="9"/>
    <x v="4"/>
    <x v="236"/>
    <n v="1030"/>
    <n v="113188"/>
    <n v="2217895"/>
    <n v="0"/>
    <n v="0"/>
  </r>
  <r>
    <x v="0"/>
    <x v="9"/>
    <x v="0"/>
    <x v="237"/>
    <n v="1124"/>
    <n v="115734"/>
    <n v="2308243"/>
    <n v="0"/>
    <n v="0"/>
  </r>
  <r>
    <x v="0"/>
    <x v="9"/>
    <x v="0"/>
    <x v="238"/>
    <n v="1100"/>
    <n v="118010"/>
    <n v="2192863"/>
    <n v="0"/>
    <n v="0"/>
  </r>
  <r>
    <x v="0"/>
    <x v="9"/>
    <x v="0"/>
    <x v="239"/>
    <n v="938"/>
    <n v="117364"/>
    <n v="2263727"/>
    <n v="0"/>
    <n v="0"/>
  </r>
  <r>
    <x v="0"/>
    <x v="10"/>
    <x v="1"/>
    <x v="240"/>
    <n v="982"/>
    <n v="106624"/>
    <n v="1955682"/>
    <n v="0"/>
    <n v="0"/>
  </r>
  <r>
    <x v="0"/>
    <x v="10"/>
    <x v="1"/>
    <x v="241"/>
    <n v="996"/>
    <n v="117048"/>
    <n v="1978837"/>
    <n v="0"/>
    <n v="0"/>
  </r>
  <r>
    <x v="0"/>
    <x v="10"/>
    <x v="1"/>
    <x v="242"/>
    <n v="1020"/>
    <n v="106656"/>
    <n v="2358956"/>
    <n v="0"/>
    <n v="0"/>
  </r>
  <r>
    <x v="0"/>
    <x v="10"/>
    <x v="1"/>
    <x v="243"/>
    <n v="1414"/>
    <n v="111746"/>
    <n v="2371643"/>
    <n v="0"/>
    <n v="0"/>
  </r>
  <r>
    <x v="0"/>
    <x v="10"/>
    <x v="1"/>
    <x v="244"/>
    <n v="1344"/>
    <n v="108266"/>
    <n v="2386685"/>
    <n v="0"/>
    <n v="0"/>
  </r>
  <r>
    <x v="0"/>
    <x v="10"/>
    <x v="1"/>
    <x v="245"/>
    <n v="1154"/>
    <n v="107984"/>
    <n v="2311644"/>
    <n v="0"/>
    <n v="0"/>
  </r>
  <r>
    <x v="0"/>
    <x v="10"/>
    <x v="1"/>
    <x v="246"/>
    <n v="1114"/>
    <n v="97072"/>
    <n v="2356053"/>
    <n v="0"/>
    <n v="0"/>
  </r>
  <r>
    <x v="0"/>
    <x v="10"/>
    <x v="2"/>
    <x v="247"/>
    <n v="980"/>
    <n v="96930"/>
    <n v="1948083"/>
    <n v="0"/>
    <n v="0"/>
  </r>
  <r>
    <x v="0"/>
    <x v="10"/>
    <x v="2"/>
    <x v="248"/>
    <n v="900"/>
    <n v="82898"/>
    <n v="1990582"/>
    <n v="0"/>
    <n v="0"/>
  </r>
  <r>
    <x v="0"/>
    <x v="10"/>
    <x v="2"/>
    <x v="249"/>
    <n v="1022"/>
    <n v="109278"/>
    <n v="2278510"/>
    <n v="0"/>
    <n v="0"/>
  </r>
  <r>
    <x v="0"/>
    <x v="10"/>
    <x v="2"/>
    <x v="250"/>
    <n v="1100"/>
    <n v="105408"/>
    <n v="2357705"/>
    <n v="0"/>
    <n v="0"/>
  </r>
  <r>
    <x v="0"/>
    <x v="10"/>
    <x v="2"/>
    <x v="251"/>
    <n v="1088"/>
    <n v="98708"/>
    <n v="2298857"/>
    <n v="0"/>
    <n v="0"/>
  </r>
  <r>
    <x v="0"/>
    <x v="10"/>
    <x v="2"/>
    <x v="252"/>
    <n v="1034"/>
    <n v="95240"/>
    <n v="2083832"/>
    <n v="0"/>
    <n v="0"/>
  </r>
  <r>
    <x v="0"/>
    <x v="10"/>
    <x v="2"/>
    <x v="253"/>
    <n v="900"/>
    <n v="84634"/>
    <n v="1792071"/>
    <n v="0"/>
    <n v="0"/>
  </r>
  <r>
    <x v="0"/>
    <x v="10"/>
    <x v="3"/>
    <x v="254"/>
    <n v="868"/>
    <n v="88222"/>
    <n v="1578485"/>
    <n v="0"/>
    <n v="0"/>
  </r>
  <r>
    <x v="0"/>
    <x v="10"/>
    <x v="3"/>
    <x v="255"/>
    <n v="902"/>
    <n v="80784"/>
    <n v="1524699"/>
    <n v="0"/>
    <n v="0"/>
  </r>
  <r>
    <x v="0"/>
    <x v="10"/>
    <x v="3"/>
    <x v="256"/>
    <n v="944"/>
    <n v="89506"/>
    <n v="1953727"/>
    <n v="0"/>
    <n v="0"/>
  </r>
  <r>
    <x v="0"/>
    <x v="10"/>
    <x v="3"/>
    <x v="257"/>
    <n v="1172"/>
    <n v="97350"/>
    <n v="2076670"/>
    <n v="0"/>
    <n v="0"/>
  </r>
  <r>
    <x v="0"/>
    <x v="10"/>
    <x v="3"/>
    <x v="258"/>
    <n v="1164"/>
    <n v="90492"/>
    <n v="2241737"/>
    <n v="0"/>
    <n v="0"/>
  </r>
  <r>
    <x v="0"/>
    <x v="10"/>
    <x v="3"/>
    <x v="259"/>
    <n v="1128"/>
    <n v="97936"/>
    <n v="2220243"/>
    <n v="0"/>
    <n v="0"/>
  </r>
  <r>
    <x v="0"/>
    <x v="10"/>
    <x v="3"/>
    <x v="260"/>
    <n v="998"/>
    <n v="88110"/>
    <n v="2243541"/>
    <n v="0"/>
    <n v="0"/>
  </r>
  <r>
    <x v="0"/>
    <x v="10"/>
    <x v="4"/>
    <x v="261"/>
    <n v="1020"/>
    <n v="82810"/>
    <n v="1995016"/>
    <n v="0"/>
    <n v="0"/>
  </r>
  <r>
    <x v="0"/>
    <x v="10"/>
    <x v="4"/>
    <x v="262"/>
    <n v="962"/>
    <n v="84390"/>
    <n v="2071110"/>
    <n v="0"/>
    <n v="0"/>
  </r>
  <r>
    <x v="0"/>
    <x v="10"/>
    <x v="4"/>
    <x v="263"/>
    <n v="978"/>
    <n v="75530"/>
    <n v="2389032"/>
    <n v="0"/>
    <n v="0"/>
  </r>
  <r>
    <x v="0"/>
    <x v="10"/>
    <x v="4"/>
    <x v="264"/>
    <n v="1036"/>
    <n v="73164"/>
    <n v="2363033"/>
    <n v="0"/>
    <n v="0"/>
  </r>
  <r>
    <x v="0"/>
    <x v="10"/>
    <x v="4"/>
    <x v="265"/>
    <n v="982"/>
    <n v="79446"/>
    <n v="2385565"/>
    <n v="0"/>
    <n v="0"/>
  </r>
  <r>
    <x v="0"/>
    <x v="10"/>
    <x v="4"/>
    <x v="266"/>
    <n v="972"/>
    <n v="82354"/>
    <n v="2385560"/>
    <n v="0"/>
    <n v="0"/>
  </r>
  <r>
    <x v="0"/>
    <x v="10"/>
    <x v="4"/>
    <x v="267"/>
    <n v="990"/>
    <n v="84550"/>
    <n v="2524727"/>
    <n v="0"/>
    <n v="0"/>
  </r>
  <r>
    <x v="0"/>
    <x v="10"/>
    <x v="0"/>
    <x v="268"/>
    <n v="888"/>
    <n v="90304"/>
    <n v="2222616"/>
    <n v="0"/>
    <n v="0"/>
  </r>
  <r>
    <x v="0"/>
    <x v="10"/>
    <x v="0"/>
    <x v="269"/>
    <n v="964"/>
    <n v="84564"/>
    <n v="1969426"/>
    <n v="0"/>
    <n v="0"/>
  </r>
  <r>
    <x v="0"/>
    <x v="11"/>
    <x v="1"/>
    <x v="270"/>
    <n v="1002"/>
    <n v="86416"/>
    <n v="2210040"/>
    <n v="0"/>
    <n v="0"/>
  </r>
  <r>
    <x v="0"/>
    <x v="11"/>
    <x v="1"/>
    <x v="271"/>
    <n v="1052"/>
    <n v="81816"/>
    <n v="2305723"/>
    <n v="0"/>
    <n v="0"/>
  </r>
  <r>
    <x v="0"/>
    <x v="11"/>
    <x v="1"/>
    <x v="272"/>
    <n v="1082"/>
    <n v="85982"/>
    <n v="2426602"/>
    <n v="0"/>
    <n v="0"/>
  </r>
  <r>
    <x v="0"/>
    <x v="11"/>
    <x v="1"/>
    <x v="273"/>
    <n v="1022"/>
    <n v="84718"/>
    <n v="2405677"/>
    <n v="0"/>
    <n v="0"/>
  </r>
  <r>
    <x v="0"/>
    <x v="11"/>
    <x v="1"/>
    <x v="274"/>
    <n v="964"/>
    <n v="83770"/>
    <n v="2344038"/>
    <n v="0"/>
    <n v="0"/>
  </r>
  <r>
    <x v="0"/>
    <x v="11"/>
    <x v="1"/>
    <x v="275"/>
    <n v="780"/>
    <n v="78156"/>
    <n v="1985312"/>
    <n v="0"/>
    <n v="0"/>
  </r>
  <r>
    <x v="0"/>
    <x v="11"/>
    <x v="1"/>
    <x v="276"/>
    <n v="772"/>
    <n v="78586"/>
    <n v="1984600"/>
    <n v="0"/>
    <n v="0"/>
  </r>
  <r>
    <x v="0"/>
    <x v="11"/>
    <x v="2"/>
    <x v="277"/>
    <n v="804"/>
    <n v="73166"/>
    <n v="2192394"/>
    <n v="0"/>
    <n v="0"/>
  </r>
  <r>
    <x v="0"/>
    <x v="11"/>
    <x v="2"/>
    <x v="278"/>
    <n v="826"/>
    <n v="75386"/>
    <n v="2063530"/>
    <n v="0"/>
    <n v="0"/>
  </r>
  <r>
    <x v="0"/>
    <x v="11"/>
    <x v="2"/>
    <x v="279"/>
    <n v="822"/>
    <n v="75414"/>
    <n v="2003523"/>
    <n v="0"/>
    <n v="0"/>
  </r>
  <r>
    <x v="0"/>
    <x v="11"/>
    <x v="2"/>
    <x v="280"/>
    <n v="884"/>
    <n v="66984"/>
    <n v="2231536"/>
    <n v="0"/>
    <n v="0"/>
  </r>
  <r>
    <x v="0"/>
    <x v="11"/>
    <x v="2"/>
    <x v="281"/>
    <n v="782"/>
    <n v="66174"/>
    <n v="2113802"/>
    <n v="0"/>
    <n v="0"/>
  </r>
  <r>
    <x v="0"/>
    <x v="11"/>
    <x v="2"/>
    <x v="282"/>
    <n v="676"/>
    <n v="61280"/>
    <n v="1964825"/>
    <n v="0"/>
    <n v="0"/>
  </r>
  <r>
    <x v="0"/>
    <x v="11"/>
    <x v="2"/>
    <x v="283"/>
    <n v="708"/>
    <n v="68842"/>
    <n v="1926068"/>
    <n v="0"/>
    <n v="0"/>
  </r>
  <r>
    <x v="0"/>
    <x v="11"/>
    <x v="3"/>
    <x v="284"/>
    <n v="768"/>
    <n v="67706"/>
    <n v="2203796"/>
    <n v="0"/>
    <n v="0"/>
  </r>
  <r>
    <x v="0"/>
    <x v="11"/>
    <x v="3"/>
    <x v="285"/>
    <n v="712"/>
    <n v="66720"/>
    <n v="2327126"/>
    <n v="0"/>
    <n v="0"/>
  </r>
  <r>
    <x v="0"/>
    <x v="11"/>
    <x v="3"/>
    <x v="286"/>
    <n v="684"/>
    <n v="61782"/>
    <n v="2295418"/>
    <n v="0"/>
    <n v="0"/>
  </r>
  <r>
    <x v="0"/>
    <x v="11"/>
    <x v="3"/>
    <x v="287"/>
    <n v="684"/>
    <n v="59758"/>
    <n v="2333628"/>
    <n v="0"/>
    <n v="0"/>
  </r>
  <r>
    <x v="0"/>
    <x v="11"/>
    <x v="3"/>
    <x v="288"/>
    <n v="684"/>
    <n v="59516"/>
    <n v="2265576"/>
    <n v="0"/>
    <n v="0"/>
  </r>
  <r>
    <x v="0"/>
    <x v="11"/>
    <x v="3"/>
    <x v="289"/>
    <n v="664"/>
    <n v="51468"/>
    <n v="1989510"/>
    <n v="0"/>
    <n v="0"/>
  </r>
  <r>
    <x v="0"/>
    <x v="11"/>
    <x v="3"/>
    <x v="290"/>
    <n v="604"/>
    <n v="60500"/>
    <n v="1967526"/>
    <n v="0"/>
    <n v="0"/>
  </r>
  <r>
    <x v="0"/>
    <x v="11"/>
    <x v="4"/>
    <x v="291"/>
    <n v="658"/>
    <n v="54064"/>
    <n v="2204451"/>
    <n v="0"/>
    <n v="0"/>
  </r>
  <r>
    <x v="0"/>
    <x v="11"/>
    <x v="4"/>
    <x v="292"/>
    <n v="630"/>
    <n v="59892"/>
    <n v="2112212"/>
    <n v="0"/>
    <n v="0"/>
  </r>
  <r>
    <x v="0"/>
    <x v="11"/>
    <x v="4"/>
    <x v="293"/>
    <n v="674"/>
    <n v="49110"/>
    <n v="2205067"/>
    <n v="0"/>
    <n v="0"/>
  </r>
  <r>
    <x v="0"/>
    <x v="11"/>
    <x v="4"/>
    <x v="294"/>
    <n v="502"/>
    <n v="44368"/>
    <n v="1925525"/>
    <n v="0"/>
    <n v="0"/>
  </r>
  <r>
    <x v="0"/>
    <x v="11"/>
    <x v="4"/>
    <x v="295"/>
    <n v="560"/>
    <n v="42932"/>
    <n v="1871205"/>
    <n v="0"/>
    <n v="0"/>
  </r>
  <r>
    <x v="0"/>
    <x v="11"/>
    <x v="4"/>
    <x v="296"/>
    <n v="562"/>
    <n v="42194"/>
    <n v="1699394"/>
    <n v="0"/>
    <n v="0"/>
  </r>
  <r>
    <x v="0"/>
    <x v="11"/>
    <x v="4"/>
    <x v="297"/>
    <n v="500"/>
    <n v="49644"/>
    <n v="1834881"/>
    <n v="0"/>
    <n v="0"/>
  </r>
  <r>
    <x v="0"/>
    <x v="11"/>
    <x v="0"/>
    <x v="298"/>
    <n v="570"/>
    <n v="53178"/>
    <n v="2177602"/>
    <n v="0"/>
    <n v="0"/>
  </r>
  <r>
    <x v="0"/>
    <x v="11"/>
    <x v="0"/>
    <x v="299"/>
    <n v="598"/>
    <n v="52814"/>
    <n v="2252604"/>
    <n v="0"/>
    <n v="0"/>
  </r>
  <r>
    <x v="0"/>
    <x v="11"/>
    <x v="0"/>
    <x v="300"/>
    <n v="488"/>
    <n v="43938"/>
    <n v="2188745"/>
    <n v="0"/>
    <n v="0"/>
  </r>
  <r>
    <x v="1"/>
    <x v="0"/>
    <x v="1"/>
    <x v="301"/>
    <n v="474"/>
    <n v="47676"/>
    <n v="1907519"/>
    <n v="0"/>
    <n v="0"/>
  </r>
  <r>
    <x v="1"/>
    <x v="0"/>
    <x v="1"/>
    <x v="302"/>
    <n v="432"/>
    <n v="41806"/>
    <n v="1926582"/>
    <n v="0"/>
    <n v="0"/>
  </r>
  <r>
    <x v="1"/>
    <x v="0"/>
    <x v="1"/>
    <x v="303"/>
    <n v="430"/>
    <n v="39316"/>
    <n v="1689717"/>
    <n v="0"/>
    <n v="0"/>
  </r>
  <r>
    <x v="1"/>
    <x v="0"/>
    <x v="1"/>
    <x v="304"/>
    <n v="400"/>
    <n v="58418"/>
    <n v="1724356"/>
    <n v="0"/>
    <n v="0"/>
  </r>
  <r>
    <x v="1"/>
    <x v="0"/>
    <x v="1"/>
    <x v="305"/>
    <n v="530"/>
    <n v="42322"/>
    <n v="1956413"/>
    <n v="0"/>
    <n v="0"/>
  </r>
  <r>
    <x v="1"/>
    <x v="0"/>
    <x v="1"/>
    <x v="306"/>
    <n v="444"/>
    <n v="39378"/>
    <n v="2013524"/>
    <n v="0"/>
    <n v="0"/>
  </r>
  <r>
    <x v="1"/>
    <x v="0"/>
    <x v="1"/>
    <x v="307"/>
    <n v="466"/>
    <n v="41006"/>
    <n v="2005809"/>
    <n v="0"/>
    <n v="0"/>
  </r>
  <r>
    <x v="1"/>
    <x v="0"/>
    <x v="2"/>
    <x v="308"/>
    <n v="458"/>
    <n v="38484"/>
    <n v="1987553"/>
    <n v="0"/>
    <n v="0"/>
  </r>
  <r>
    <x v="1"/>
    <x v="0"/>
    <x v="2"/>
    <x v="309"/>
    <n v="426"/>
    <n v="38920"/>
    <n v="1895958"/>
    <n v="0"/>
    <n v="0"/>
  </r>
  <r>
    <x v="1"/>
    <x v="0"/>
    <x v="2"/>
    <x v="310"/>
    <n v="300"/>
    <n v="33474"/>
    <n v="1614172"/>
    <n v="0"/>
    <n v="0"/>
  </r>
  <r>
    <x v="1"/>
    <x v="0"/>
    <x v="2"/>
    <x v="311"/>
    <n v="332"/>
    <n v="37156"/>
    <n v="1710122"/>
    <n v="0"/>
    <n v="0"/>
  </r>
  <r>
    <x v="1"/>
    <x v="0"/>
    <x v="2"/>
    <x v="312"/>
    <n v="400"/>
    <n v="35524"/>
    <n v="1823647"/>
    <n v="0"/>
    <n v="0"/>
  </r>
  <r>
    <x v="1"/>
    <x v="0"/>
    <x v="2"/>
    <x v="313"/>
    <n v="402"/>
    <n v="35594"/>
    <n v="1749542"/>
    <n v="0"/>
    <n v="0"/>
  </r>
  <r>
    <x v="1"/>
    <x v="0"/>
    <x v="2"/>
    <x v="314"/>
    <n v="378"/>
    <n v="31886"/>
    <n v="1678004"/>
    <n v="0"/>
    <n v="0"/>
  </r>
  <r>
    <x v="1"/>
    <x v="0"/>
    <x v="3"/>
    <x v="315"/>
    <n v="352"/>
    <n v="33618"/>
    <n v="1657483"/>
    <n v="0"/>
    <n v="0"/>
  </r>
  <r>
    <x v="1"/>
    <x v="1"/>
    <x v="4"/>
    <x v="316"/>
    <n v="216"/>
    <n v="22582"/>
    <n v="1416707"/>
    <n v="0"/>
    <n v="0"/>
  </r>
  <r>
    <x v="1"/>
    <x v="0"/>
    <x v="4"/>
    <x v="317"/>
    <n v="276"/>
    <n v="26500"/>
    <n v="1356265"/>
    <n v="11292"/>
    <n v="0"/>
  </r>
  <r>
    <x v="1"/>
    <x v="0"/>
    <x v="0"/>
    <x v="318"/>
    <n v="232"/>
    <n v="23764"/>
    <n v="1260921"/>
    <n v="29018"/>
    <n v="0"/>
  </r>
  <r>
    <x v="1"/>
    <x v="0"/>
    <x v="3"/>
    <x v="319"/>
    <n v="290"/>
    <n v="29026"/>
    <n v="1412580"/>
    <n v="33120"/>
    <n v="0"/>
  </r>
  <r>
    <x v="1"/>
    <x v="1"/>
    <x v="2"/>
    <x v="320"/>
    <n v="182"/>
    <n v="19000"/>
    <n v="1200171"/>
    <n v="40047"/>
    <n v="1651"/>
  </r>
  <r>
    <x v="1"/>
    <x v="1"/>
    <x v="3"/>
    <x v="321"/>
    <n v="166"/>
    <n v="19430"/>
    <n v="1337352"/>
    <n v="45705"/>
    <n v="14232"/>
  </r>
  <r>
    <x v="1"/>
    <x v="1"/>
    <x v="4"/>
    <x v="322"/>
    <n v="222"/>
    <n v="23418"/>
    <n v="1648009"/>
    <n v="56406"/>
    <n v="2313"/>
  </r>
  <r>
    <x v="1"/>
    <x v="0"/>
    <x v="4"/>
    <x v="323"/>
    <n v="262"/>
    <n v="26296"/>
    <n v="1362263"/>
    <n v="66466"/>
    <n v="0"/>
  </r>
  <r>
    <x v="1"/>
    <x v="1"/>
    <x v="1"/>
    <x v="324"/>
    <n v="172"/>
    <n v="23512"/>
    <n v="1303674"/>
    <n v="74080"/>
    <n v="0"/>
  </r>
  <r>
    <x v="1"/>
    <x v="2"/>
    <x v="1"/>
    <x v="325"/>
    <n v="194"/>
    <n v="28606"/>
    <n v="1359734"/>
    <n v="114059"/>
    <n v="13843"/>
  </r>
  <r>
    <x v="1"/>
    <x v="2"/>
    <x v="2"/>
    <x v="326"/>
    <n v="240"/>
    <n v="35180"/>
    <n v="1558359"/>
    <n v="288959"/>
    <n v="49193"/>
  </r>
  <r>
    <x v="1"/>
    <x v="1"/>
    <x v="3"/>
    <x v="327"/>
    <n v="198"/>
    <n v="23672"/>
    <n v="1351626"/>
    <n v="301425"/>
    <n v="226338"/>
  </r>
  <r>
    <x v="1"/>
    <x v="0"/>
    <x v="3"/>
    <x v="328"/>
    <n v="304"/>
    <n v="40142"/>
    <n v="1685264"/>
    <n v="339211"/>
    <n v="0"/>
  </r>
  <r>
    <x v="1"/>
    <x v="0"/>
    <x v="3"/>
    <x v="329"/>
    <n v="324"/>
    <n v="34458"/>
    <n v="1649667"/>
    <n v="352736"/>
    <n v="0"/>
  </r>
  <r>
    <x v="1"/>
    <x v="1"/>
    <x v="1"/>
    <x v="330"/>
    <n v="226"/>
    <n v="28500"/>
    <n v="1459601"/>
    <n v="375937"/>
    <n v="0"/>
  </r>
  <r>
    <x v="1"/>
    <x v="0"/>
    <x v="4"/>
    <x v="331"/>
    <n v="312"/>
    <n v="32066"/>
    <n v="1653874"/>
    <n v="380000"/>
    <n v="0"/>
  </r>
  <r>
    <x v="1"/>
    <x v="1"/>
    <x v="1"/>
    <x v="332"/>
    <n v="188"/>
    <n v="26886"/>
    <n v="1309224"/>
    <n v="380727"/>
    <n v="0"/>
  </r>
  <r>
    <x v="1"/>
    <x v="0"/>
    <x v="3"/>
    <x v="333"/>
    <n v="362"/>
    <n v="34404"/>
    <n v="1675238"/>
    <n v="382362"/>
    <n v="0"/>
  </r>
  <r>
    <x v="1"/>
    <x v="4"/>
    <x v="1"/>
    <x v="334"/>
    <n v="6846"/>
    <n v="600008"/>
    <n v="3517475"/>
    <n v="405867"/>
    <n v="357697"/>
  </r>
  <r>
    <x v="1"/>
    <x v="2"/>
    <x v="4"/>
    <x v="335"/>
    <n v="590"/>
    <n v="64538"/>
    <n v="2058511"/>
    <n v="430849"/>
    <n v="46877"/>
  </r>
  <r>
    <x v="1"/>
    <x v="0"/>
    <x v="3"/>
    <x v="336"/>
    <n v="322"/>
    <n v="35468"/>
    <n v="1720958"/>
    <n v="468743"/>
    <n v="0"/>
  </r>
  <r>
    <x v="1"/>
    <x v="1"/>
    <x v="3"/>
    <x v="337"/>
    <n v="178"/>
    <n v="22826"/>
    <n v="1440552"/>
    <n v="471215"/>
    <n v="222336"/>
  </r>
  <r>
    <x v="1"/>
    <x v="0"/>
    <x v="3"/>
    <x v="338"/>
    <n v="274"/>
    <n v="34254"/>
    <n v="1417281"/>
    <n v="478599"/>
    <n v="0"/>
  </r>
  <r>
    <x v="1"/>
    <x v="0"/>
    <x v="0"/>
    <x v="339"/>
    <n v="256"/>
    <n v="28154"/>
    <n v="1619574"/>
    <n v="486572"/>
    <n v="0"/>
  </r>
  <r>
    <x v="1"/>
    <x v="1"/>
    <x v="4"/>
    <x v="340"/>
    <n v="206"/>
    <n v="27938"/>
    <n v="1528044"/>
    <n v="499731"/>
    <n v="278245"/>
  </r>
  <r>
    <x v="1"/>
    <x v="1"/>
    <x v="4"/>
    <x v="341"/>
    <n v="282"/>
    <n v="24200"/>
    <n v="1558656"/>
    <n v="522957"/>
    <n v="434012"/>
  </r>
  <r>
    <x v="1"/>
    <x v="1"/>
    <x v="2"/>
    <x v="342"/>
    <n v="178"/>
    <n v="22214"/>
    <n v="1524509"/>
    <n v="529618"/>
    <n v="47041"/>
  </r>
  <r>
    <x v="1"/>
    <x v="1"/>
    <x v="3"/>
    <x v="343"/>
    <n v="200"/>
    <n v="20430"/>
    <n v="1571442"/>
    <n v="543927"/>
    <n v="467719"/>
  </r>
  <r>
    <x v="1"/>
    <x v="1"/>
    <x v="3"/>
    <x v="344"/>
    <n v="164"/>
    <n v="23586"/>
    <n v="1191659"/>
    <n v="583024"/>
    <n v="268156"/>
  </r>
  <r>
    <x v="1"/>
    <x v="1"/>
    <x v="1"/>
    <x v="345"/>
    <n v="214"/>
    <n v="35626"/>
    <n v="1547348"/>
    <n v="619662"/>
    <n v="0"/>
  </r>
  <r>
    <x v="1"/>
    <x v="1"/>
    <x v="3"/>
    <x v="346"/>
    <n v="200"/>
    <n v="24056"/>
    <n v="1463010"/>
    <n v="627562"/>
    <n v="178509"/>
  </r>
  <r>
    <x v="1"/>
    <x v="1"/>
    <x v="4"/>
    <x v="347"/>
    <n v="152"/>
    <n v="26466"/>
    <n v="1293135"/>
    <n v="629376"/>
    <n v="577415"/>
  </r>
  <r>
    <x v="1"/>
    <x v="1"/>
    <x v="4"/>
    <x v="348"/>
    <n v="228"/>
    <n v="25580"/>
    <n v="1726521"/>
    <n v="639870"/>
    <n v="838672"/>
  </r>
  <r>
    <x v="1"/>
    <x v="0"/>
    <x v="4"/>
    <x v="349"/>
    <n v="246"/>
    <n v="28522"/>
    <n v="1388000"/>
    <n v="650348"/>
    <n v="0"/>
  </r>
  <r>
    <x v="1"/>
    <x v="0"/>
    <x v="4"/>
    <x v="350"/>
    <n v="306"/>
    <n v="34332"/>
    <n v="1774967"/>
    <n v="689487"/>
    <n v="0"/>
  </r>
  <r>
    <x v="1"/>
    <x v="1"/>
    <x v="2"/>
    <x v="351"/>
    <n v="188"/>
    <n v="25856"/>
    <n v="1524906"/>
    <n v="701378"/>
    <n v="0"/>
  </r>
  <r>
    <x v="1"/>
    <x v="1"/>
    <x v="1"/>
    <x v="352"/>
    <n v="150"/>
    <n v="23522"/>
    <n v="1550943"/>
    <n v="715396"/>
    <n v="0"/>
  </r>
  <r>
    <x v="1"/>
    <x v="1"/>
    <x v="4"/>
    <x v="353"/>
    <n v="238"/>
    <n v="24444"/>
    <n v="1640636"/>
    <n v="715470"/>
    <n v="831466"/>
  </r>
  <r>
    <x v="1"/>
    <x v="2"/>
    <x v="1"/>
    <x v="354"/>
    <n v="184"/>
    <n v="24944"/>
    <n v="1401908"/>
    <n v="752079"/>
    <n v="280466"/>
  </r>
  <r>
    <x v="1"/>
    <x v="9"/>
    <x v="3"/>
    <x v="355"/>
    <n v="326"/>
    <n v="35736"/>
    <n v="2060564"/>
    <n v="781769"/>
    <n v="1094915"/>
  </r>
  <r>
    <x v="1"/>
    <x v="2"/>
    <x v="2"/>
    <x v="356"/>
    <n v="238"/>
    <n v="30184"/>
    <n v="1607486"/>
    <n v="781786"/>
    <n v="147275"/>
  </r>
  <r>
    <x v="1"/>
    <x v="1"/>
    <x v="2"/>
    <x v="357"/>
    <n v="220"/>
    <n v="23592"/>
    <n v="1540009"/>
    <n v="803978"/>
    <n v="0"/>
  </r>
  <r>
    <x v="1"/>
    <x v="0"/>
    <x v="4"/>
    <x v="358"/>
    <n v="232"/>
    <n v="32184"/>
    <n v="1470452"/>
    <n v="813269"/>
    <n v="0"/>
  </r>
  <r>
    <x v="1"/>
    <x v="4"/>
    <x v="2"/>
    <x v="359"/>
    <n v="7498"/>
    <n v="707554"/>
    <n v="3446842"/>
    <n v="848620"/>
    <n v="625011"/>
  </r>
  <r>
    <x v="1"/>
    <x v="1"/>
    <x v="2"/>
    <x v="360"/>
    <n v="156"/>
    <n v="27200"/>
    <n v="1324874"/>
    <n v="891839"/>
    <n v="0"/>
  </r>
  <r>
    <x v="1"/>
    <x v="2"/>
    <x v="3"/>
    <x v="361"/>
    <n v="426"/>
    <n v="42410"/>
    <n v="1910708"/>
    <n v="898230"/>
    <n v="26084"/>
  </r>
  <r>
    <x v="1"/>
    <x v="1"/>
    <x v="2"/>
    <x v="362"/>
    <n v="208"/>
    <n v="22716"/>
    <n v="1580227"/>
    <n v="910764"/>
    <n v="0"/>
  </r>
  <r>
    <x v="1"/>
    <x v="1"/>
    <x v="1"/>
    <x v="363"/>
    <n v="190"/>
    <n v="29024"/>
    <n v="1589459"/>
    <n v="912707"/>
    <n v="0"/>
  </r>
  <r>
    <x v="1"/>
    <x v="1"/>
    <x v="2"/>
    <x v="364"/>
    <n v="170"/>
    <n v="31444"/>
    <n v="1601403"/>
    <n v="965159"/>
    <n v="0"/>
  </r>
  <r>
    <x v="1"/>
    <x v="1"/>
    <x v="3"/>
    <x v="365"/>
    <n v="200"/>
    <n v="21826"/>
    <n v="1521908"/>
    <n v="1009902"/>
    <n v="477944"/>
  </r>
  <r>
    <x v="1"/>
    <x v="1"/>
    <x v="1"/>
    <x v="366"/>
    <n v="240"/>
    <n v="31576"/>
    <n v="1581515"/>
    <n v="1018592"/>
    <n v="0"/>
  </r>
  <r>
    <x v="1"/>
    <x v="2"/>
    <x v="0"/>
    <x v="367"/>
    <n v="532"/>
    <n v="73978"/>
    <n v="1706256"/>
    <n v="1102122"/>
    <n v="61468"/>
  </r>
  <r>
    <x v="1"/>
    <x v="0"/>
    <x v="4"/>
    <x v="368"/>
    <n v="324"/>
    <n v="40630"/>
    <n v="1539803"/>
    <n v="1142072"/>
    <n v="0"/>
  </r>
  <r>
    <x v="1"/>
    <x v="0"/>
    <x v="0"/>
    <x v="369"/>
    <n v="274"/>
    <n v="29772"/>
    <n v="1559411"/>
    <n v="1142271"/>
    <n v="0"/>
  </r>
  <r>
    <x v="1"/>
    <x v="2"/>
    <x v="1"/>
    <x v="370"/>
    <n v="196"/>
    <n v="26226"/>
    <n v="1592023"/>
    <n v="1206934"/>
    <n v="230886"/>
  </r>
  <r>
    <x v="1"/>
    <x v="4"/>
    <x v="3"/>
    <x v="371"/>
    <n v="8196"/>
    <n v="757052"/>
    <n v="3610532"/>
    <n v="1246485"/>
    <n v="159052"/>
  </r>
  <r>
    <x v="1"/>
    <x v="4"/>
    <x v="2"/>
    <x v="372"/>
    <n v="7778"/>
    <n v="706400"/>
    <n v="3755437"/>
    <n v="1312538"/>
    <n v="1005452"/>
  </r>
  <r>
    <x v="1"/>
    <x v="9"/>
    <x v="3"/>
    <x v="373"/>
    <n v="330"/>
    <n v="39158"/>
    <n v="2181147"/>
    <n v="1314565"/>
    <n v="1401752"/>
  </r>
  <r>
    <x v="1"/>
    <x v="3"/>
    <x v="4"/>
    <x v="374"/>
    <n v="5616"/>
    <n v="437252"/>
    <n v="3446337"/>
    <n v="1370482"/>
    <n v="617487"/>
  </r>
  <r>
    <x v="1"/>
    <x v="9"/>
    <x v="0"/>
    <x v="375"/>
    <n v="502"/>
    <n v="26304"/>
    <n v="2201999"/>
    <n v="1500820"/>
    <n v="1866920"/>
  </r>
  <r>
    <x v="1"/>
    <x v="9"/>
    <x v="4"/>
    <x v="376"/>
    <n v="884"/>
    <n v="37216"/>
    <n v="2327902"/>
    <n v="1508838"/>
    <n v="1830436"/>
  </r>
  <r>
    <x v="1"/>
    <x v="7"/>
    <x v="4"/>
    <x v="377"/>
    <n v="770"/>
    <n v="88206"/>
    <n v="2806035"/>
    <n v="1515768"/>
    <n v="604668"/>
  </r>
  <r>
    <x v="1"/>
    <x v="2"/>
    <x v="1"/>
    <x v="378"/>
    <n v="174"/>
    <n v="28142"/>
    <n v="1619923"/>
    <n v="1577514"/>
    <n v="324189"/>
  </r>
  <r>
    <x v="1"/>
    <x v="4"/>
    <x v="1"/>
    <x v="379"/>
    <n v="7572"/>
    <n v="675396"/>
    <n v="3595333"/>
    <n v="1631182"/>
    <n v="1478007"/>
  </r>
  <r>
    <x v="1"/>
    <x v="6"/>
    <x v="2"/>
    <x v="380"/>
    <n v="1440"/>
    <n v="79376"/>
    <n v="3314264"/>
    <n v="1694579"/>
    <n v="944712"/>
  </r>
  <r>
    <x v="1"/>
    <x v="4"/>
    <x v="1"/>
    <x v="381"/>
    <n v="6878"/>
    <n v="637820"/>
    <n v="3491681"/>
    <n v="1702825"/>
    <n v="1754998"/>
  </r>
  <r>
    <x v="1"/>
    <x v="4"/>
    <x v="2"/>
    <x v="382"/>
    <n v="8184"/>
    <n v="772790"/>
    <n v="4014568"/>
    <n v="1734254"/>
    <n v="2443707"/>
  </r>
  <r>
    <x v="1"/>
    <x v="4"/>
    <x v="1"/>
    <x v="383"/>
    <n v="7958"/>
    <n v="661436"/>
    <n v="4059014"/>
    <n v="1857502"/>
    <n v="2166695"/>
  </r>
  <r>
    <x v="1"/>
    <x v="3"/>
    <x v="3"/>
    <x v="384"/>
    <n v="3240"/>
    <n v="287678"/>
    <n v="3248539"/>
    <n v="1881012"/>
    <n v="577746"/>
  </r>
  <r>
    <x v="1"/>
    <x v="4"/>
    <x v="4"/>
    <x v="385"/>
    <n v="8908"/>
    <n v="604506"/>
    <n v="4099410"/>
    <n v="1969945"/>
    <n v="125435"/>
  </r>
  <r>
    <x v="1"/>
    <x v="4"/>
    <x v="0"/>
    <x v="386"/>
    <n v="6260"/>
    <n v="475328"/>
    <n v="3795611"/>
    <n v="1991788"/>
    <n v="183242"/>
  </r>
  <r>
    <x v="1"/>
    <x v="2"/>
    <x v="2"/>
    <x v="387"/>
    <n v="250"/>
    <n v="36308"/>
    <n v="1635068"/>
    <n v="2032818"/>
    <n v="567515"/>
  </r>
  <r>
    <x v="1"/>
    <x v="2"/>
    <x v="1"/>
    <x v="388"/>
    <n v="226"/>
    <n v="27576"/>
    <n v="1616008"/>
    <n v="2033154"/>
    <n v="662195"/>
  </r>
  <r>
    <x v="1"/>
    <x v="4"/>
    <x v="1"/>
    <x v="389"/>
    <n v="8466"/>
    <n v="655350"/>
    <n v="4046305"/>
    <n v="2046520"/>
    <n v="2688936"/>
  </r>
  <r>
    <x v="1"/>
    <x v="4"/>
    <x v="2"/>
    <x v="390"/>
    <n v="8256"/>
    <n v="704010"/>
    <n v="4015673"/>
    <n v="2075285"/>
    <n v="1872476"/>
  </r>
  <r>
    <x v="1"/>
    <x v="4"/>
    <x v="3"/>
    <x v="391"/>
    <n v="7754"/>
    <n v="738010"/>
    <n v="4322959"/>
    <n v="2078010"/>
    <n v="316219"/>
  </r>
  <r>
    <x v="1"/>
    <x v="2"/>
    <x v="2"/>
    <x v="392"/>
    <n v="266"/>
    <n v="41286"/>
    <n v="1553973"/>
    <n v="2081599"/>
    <n v="593007"/>
  </r>
  <r>
    <x v="1"/>
    <x v="6"/>
    <x v="3"/>
    <x v="393"/>
    <n v="1002"/>
    <n v="77090"/>
    <n v="3452508"/>
    <n v="2101348"/>
    <n v="998208"/>
  </r>
  <r>
    <x v="1"/>
    <x v="4"/>
    <x v="2"/>
    <x v="394"/>
    <n v="8000"/>
    <n v="689352"/>
    <n v="3999781"/>
    <n v="2120299"/>
    <n v="2041007"/>
  </r>
  <r>
    <x v="1"/>
    <x v="4"/>
    <x v="2"/>
    <x v="395"/>
    <n v="7758"/>
    <n v="711860"/>
    <n v="3703147"/>
    <n v="2177063"/>
    <n v="2880963"/>
  </r>
  <r>
    <x v="1"/>
    <x v="4"/>
    <x v="1"/>
    <x v="396"/>
    <n v="7846"/>
    <n v="656698"/>
    <n v="4054365"/>
    <n v="2223041"/>
    <n v="2684440"/>
  </r>
  <r>
    <x v="1"/>
    <x v="4"/>
    <x v="1"/>
    <x v="397"/>
    <n v="7370"/>
    <n v="617376"/>
    <n v="3973355"/>
    <n v="2226100"/>
    <n v="1415142"/>
  </r>
  <r>
    <x v="1"/>
    <x v="4"/>
    <x v="2"/>
    <x v="398"/>
    <n v="8396"/>
    <n v="710796"/>
    <n v="4041967"/>
    <n v="2248566"/>
    <n v="2792673"/>
  </r>
  <r>
    <x v="1"/>
    <x v="2"/>
    <x v="1"/>
    <x v="399"/>
    <n v="200"/>
    <n v="28758"/>
    <n v="1582651"/>
    <n v="2278628"/>
    <n v="504640"/>
  </r>
  <r>
    <x v="1"/>
    <x v="4"/>
    <x v="3"/>
    <x v="400"/>
    <n v="8154"/>
    <n v="725094"/>
    <n v="3837010"/>
    <n v="2296202"/>
    <n v="1228968"/>
  </r>
  <r>
    <x v="1"/>
    <x v="4"/>
    <x v="3"/>
    <x v="401"/>
    <n v="9058"/>
    <n v="779516"/>
    <n v="4154311"/>
    <n v="2309794"/>
    <n v="394209"/>
  </r>
  <r>
    <x v="1"/>
    <x v="2"/>
    <x v="1"/>
    <x v="402"/>
    <n v="218"/>
    <n v="28372"/>
    <n v="1621511"/>
    <n v="2320443"/>
    <n v="583299"/>
  </r>
  <r>
    <x v="1"/>
    <x v="6"/>
    <x v="1"/>
    <x v="403"/>
    <n v="1450"/>
    <n v="84684"/>
    <n v="3402495"/>
    <n v="2373042"/>
    <n v="968438"/>
  </r>
  <r>
    <x v="1"/>
    <x v="7"/>
    <x v="1"/>
    <x v="404"/>
    <n v="848"/>
    <n v="73256"/>
    <n v="3408960"/>
    <n v="2376852"/>
    <n v="1473234"/>
  </r>
  <r>
    <x v="1"/>
    <x v="2"/>
    <x v="2"/>
    <x v="405"/>
    <n v="318"/>
    <n v="33016"/>
    <n v="1705165"/>
    <n v="2445451"/>
    <n v="560315"/>
  </r>
  <r>
    <x v="1"/>
    <x v="3"/>
    <x v="0"/>
    <x v="406"/>
    <n v="7004"/>
    <n v="583454"/>
    <n v="4070077"/>
    <n v="2546354"/>
    <n v="1889797"/>
  </r>
  <r>
    <x v="1"/>
    <x v="4"/>
    <x v="3"/>
    <x v="407"/>
    <n v="8668"/>
    <n v="844782"/>
    <n v="3788477"/>
    <n v="2559488"/>
    <n v="486448"/>
  </r>
  <r>
    <x v="1"/>
    <x v="3"/>
    <x v="4"/>
    <x v="408"/>
    <n v="7292"/>
    <n v="548342"/>
    <n v="3863607"/>
    <n v="2559692"/>
    <n v="1812093"/>
  </r>
  <r>
    <x v="1"/>
    <x v="7"/>
    <x v="2"/>
    <x v="409"/>
    <n v="894"/>
    <n v="79664"/>
    <n v="3608835"/>
    <n v="2578884"/>
    <n v="1129650"/>
  </r>
  <r>
    <x v="1"/>
    <x v="4"/>
    <x v="3"/>
    <x v="410"/>
    <n v="8388"/>
    <n v="715250"/>
    <n v="4311346"/>
    <n v="2598532"/>
    <n v="380988"/>
  </r>
  <r>
    <x v="1"/>
    <x v="5"/>
    <x v="1"/>
    <x v="411"/>
    <n v="4888"/>
    <n v="348312"/>
    <n v="3680521"/>
    <n v="2752427"/>
    <n v="175300"/>
  </r>
  <r>
    <x v="1"/>
    <x v="6"/>
    <x v="4"/>
    <x v="412"/>
    <n v="822"/>
    <n v="71890"/>
    <n v="3090208"/>
    <n v="2829993"/>
    <n v="1260112"/>
  </r>
  <r>
    <x v="1"/>
    <x v="4"/>
    <x v="4"/>
    <x v="413"/>
    <n v="7478"/>
    <n v="710276"/>
    <n v="4398503"/>
    <n v="2886307"/>
    <n v="371108"/>
  </r>
  <r>
    <x v="1"/>
    <x v="9"/>
    <x v="2"/>
    <x v="414"/>
    <n v="756"/>
    <n v="38740"/>
    <n v="2469867"/>
    <n v="2924482"/>
    <n v="3510075"/>
  </r>
  <r>
    <x v="1"/>
    <x v="5"/>
    <x v="2"/>
    <x v="415"/>
    <n v="7844"/>
    <n v="239148"/>
    <n v="3471615"/>
    <n v="2952420"/>
    <n v="354979"/>
  </r>
  <r>
    <x v="1"/>
    <x v="7"/>
    <x v="3"/>
    <x v="416"/>
    <n v="842"/>
    <n v="71872"/>
    <n v="2729239"/>
    <n v="2994698"/>
    <n v="1027023"/>
  </r>
  <r>
    <x v="1"/>
    <x v="3"/>
    <x v="3"/>
    <x v="417"/>
    <n v="4202"/>
    <n v="358868"/>
    <n v="3668570"/>
    <n v="3002818"/>
    <n v="1417392"/>
  </r>
  <r>
    <x v="1"/>
    <x v="9"/>
    <x v="1"/>
    <x v="418"/>
    <n v="364"/>
    <n v="53448"/>
    <n v="2294823"/>
    <n v="3074736"/>
    <n v="2440290"/>
  </r>
  <r>
    <x v="1"/>
    <x v="6"/>
    <x v="3"/>
    <x v="419"/>
    <n v="1020"/>
    <n v="77782"/>
    <n v="3694941"/>
    <n v="3085928"/>
    <n v="1671343"/>
  </r>
  <r>
    <x v="1"/>
    <x v="5"/>
    <x v="4"/>
    <x v="420"/>
    <n v="1956"/>
    <n v="117126"/>
    <n v="3987272"/>
    <n v="3097785"/>
    <n v="705863"/>
  </r>
  <r>
    <x v="1"/>
    <x v="3"/>
    <x v="4"/>
    <x v="421"/>
    <n v="6572"/>
    <n v="524698"/>
    <n v="3767411"/>
    <n v="3133328"/>
    <n v="1962691"/>
  </r>
  <r>
    <x v="1"/>
    <x v="3"/>
    <x v="0"/>
    <x v="422"/>
    <n v="7050"/>
    <n v="598396"/>
    <n v="4109487"/>
    <n v="3136639"/>
    <n v="2339986"/>
  </r>
  <r>
    <x v="1"/>
    <x v="2"/>
    <x v="2"/>
    <x v="423"/>
    <n v="280"/>
    <n v="39944"/>
    <n v="1622987"/>
    <n v="3264797"/>
    <n v="817514"/>
  </r>
  <r>
    <x v="1"/>
    <x v="3"/>
    <x v="4"/>
    <x v="424"/>
    <n v="5522"/>
    <n v="431618"/>
    <n v="3815783"/>
    <n v="3284028"/>
    <n v="1775266"/>
  </r>
  <r>
    <x v="1"/>
    <x v="2"/>
    <x v="2"/>
    <x v="425"/>
    <n v="152"/>
    <n v="33212"/>
    <n v="1387315"/>
    <n v="3383968"/>
    <n v="604759"/>
  </r>
  <r>
    <x v="1"/>
    <x v="9"/>
    <x v="3"/>
    <x v="426"/>
    <n v="292"/>
    <n v="39572"/>
    <n v="2264906"/>
    <n v="3439578"/>
    <n v="4985412"/>
  </r>
  <r>
    <x v="1"/>
    <x v="2"/>
    <x v="3"/>
    <x v="427"/>
    <n v="342"/>
    <n v="35586"/>
    <n v="2048261"/>
    <n v="3460683"/>
    <n v="653812"/>
  </r>
  <r>
    <x v="1"/>
    <x v="2"/>
    <x v="3"/>
    <x v="428"/>
    <n v="374"/>
    <n v="35492"/>
    <n v="1851916"/>
    <n v="3541676"/>
    <n v="646419"/>
  </r>
  <r>
    <x v="1"/>
    <x v="2"/>
    <x v="0"/>
    <x v="429"/>
    <n v="710"/>
    <n v="82484"/>
    <n v="1888921"/>
    <n v="3553801"/>
    <n v="312058"/>
  </r>
  <r>
    <x v="1"/>
    <x v="9"/>
    <x v="2"/>
    <x v="430"/>
    <n v="498"/>
    <n v="39622"/>
    <n v="3594484"/>
    <n v="3567181"/>
    <n v="4116139"/>
  </r>
  <r>
    <x v="1"/>
    <x v="2"/>
    <x v="0"/>
    <x v="431"/>
    <n v="916"/>
    <n v="80846"/>
    <n v="2190445"/>
    <n v="3579181"/>
    <n v="448267"/>
  </r>
  <r>
    <x v="1"/>
    <x v="2"/>
    <x v="3"/>
    <x v="432"/>
    <n v="312"/>
    <n v="40712"/>
    <n v="2070672"/>
    <n v="3635846"/>
    <n v="711737"/>
  </r>
  <r>
    <x v="1"/>
    <x v="8"/>
    <x v="1"/>
    <x v="433"/>
    <n v="436"/>
    <n v="87844"/>
    <n v="3207693"/>
    <n v="3669699"/>
    <n v="2074538"/>
  </r>
  <r>
    <x v="1"/>
    <x v="3"/>
    <x v="4"/>
    <x v="434"/>
    <n v="5240"/>
    <n v="441090"/>
    <n v="3925618"/>
    <n v="3720684"/>
    <n v="2059881"/>
  </r>
  <r>
    <x v="1"/>
    <x v="4"/>
    <x v="4"/>
    <x v="435"/>
    <n v="7686"/>
    <n v="566108"/>
    <n v="4498943"/>
    <n v="3751219"/>
    <n v="314586"/>
  </r>
  <r>
    <x v="1"/>
    <x v="4"/>
    <x v="4"/>
    <x v="436"/>
    <n v="8320"/>
    <n v="590528"/>
    <n v="4445761"/>
    <n v="3825744"/>
    <n v="412912"/>
  </r>
  <r>
    <x v="1"/>
    <x v="3"/>
    <x v="4"/>
    <x v="437"/>
    <n v="4514"/>
    <n v="384634"/>
    <n v="3753521"/>
    <n v="3845289"/>
    <n v="2425328"/>
  </r>
  <r>
    <x v="1"/>
    <x v="9"/>
    <x v="4"/>
    <x v="438"/>
    <n v="1468"/>
    <n v="34154"/>
    <n v="2702866"/>
    <n v="3878852"/>
    <n v="6469740"/>
  </r>
  <r>
    <x v="1"/>
    <x v="3"/>
    <x v="3"/>
    <x v="439"/>
    <n v="4042"/>
    <n v="333336"/>
    <n v="3562527"/>
    <n v="3967890"/>
    <n v="1988084"/>
  </r>
  <r>
    <x v="1"/>
    <x v="2"/>
    <x v="4"/>
    <x v="440"/>
    <n v="622"/>
    <n v="57456"/>
    <n v="2345551"/>
    <n v="4021322"/>
    <n v="242073"/>
  </r>
  <r>
    <x v="1"/>
    <x v="3"/>
    <x v="3"/>
    <x v="441"/>
    <n v="2996"/>
    <n v="276418"/>
    <n v="3466244"/>
    <n v="4039305"/>
    <n v="1305726"/>
  </r>
  <r>
    <x v="1"/>
    <x v="9"/>
    <x v="3"/>
    <x v="442"/>
    <n v="398"/>
    <n v="38890"/>
    <n v="2582964"/>
    <n v="4055382"/>
    <n v="4970362"/>
  </r>
  <r>
    <x v="1"/>
    <x v="3"/>
    <x v="3"/>
    <x v="443"/>
    <n v="2676"/>
    <n v="245772"/>
    <n v="3290339"/>
    <n v="4111362"/>
    <n v="1286206"/>
  </r>
  <r>
    <x v="1"/>
    <x v="6"/>
    <x v="2"/>
    <x v="444"/>
    <n v="2414"/>
    <n v="90582"/>
    <n v="4057619"/>
    <n v="4127158"/>
    <n v="2281335"/>
  </r>
  <r>
    <x v="1"/>
    <x v="5"/>
    <x v="0"/>
    <x v="445"/>
    <n v="2004"/>
    <n v="123626"/>
    <n v="4081276"/>
    <n v="4172138"/>
    <n v="1548168"/>
  </r>
  <r>
    <x v="1"/>
    <x v="3"/>
    <x v="4"/>
    <x v="446"/>
    <n v="5524"/>
    <n v="498018"/>
    <n v="3442204"/>
    <n v="4185876"/>
    <n v="2518085"/>
  </r>
  <r>
    <x v="1"/>
    <x v="2"/>
    <x v="4"/>
    <x v="447"/>
    <n v="554"/>
    <n v="47826"/>
    <n v="2096072"/>
    <n v="4185929"/>
    <n v="436441"/>
  </r>
  <r>
    <x v="1"/>
    <x v="2"/>
    <x v="4"/>
    <x v="448"/>
    <n v="498"/>
    <n v="53150"/>
    <n v="2198207"/>
    <n v="4216503"/>
    <n v="331102"/>
  </r>
  <r>
    <x v="1"/>
    <x v="6"/>
    <x v="2"/>
    <x v="449"/>
    <n v="1156"/>
    <n v="78586"/>
    <n v="4090585"/>
    <n v="4283333"/>
    <n v="3000321"/>
  </r>
  <r>
    <x v="1"/>
    <x v="2"/>
    <x v="4"/>
    <x v="450"/>
    <n v="514"/>
    <n v="65832"/>
    <n v="2253543"/>
    <n v="4298344"/>
    <n v="364830"/>
  </r>
  <r>
    <x v="1"/>
    <x v="3"/>
    <x v="3"/>
    <x v="451"/>
    <n v="2368"/>
    <n v="235798"/>
    <n v="3125623"/>
    <n v="4333839"/>
    <n v="1098179"/>
  </r>
  <r>
    <x v="1"/>
    <x v="6"/>
    <x v="1"/>
    <x v="452"/>
    <n v="1638"/>
    <n v="89058"/>
    <n v="4013338"/>
    <n v="4366076"/>
    <n v="2681926"/>
  </r>
  <r>
    <x v="1"/>
    <x v="5"/>
    <x v="1"/>
    <x v="453"/>
    <n v="6410"/>
    <n v="462794"/>
    <n v="5407769"/>
    <n v="4422660"/>
    <n v="577398"/>
  </r>
  <r>
    <x v="1"/>
    <x v="5"/>
    <x v="1"/>
    <x v="454"/>
    <n v="5796"/>
    <n v="423780"/>
    <n v="5964622"/>
    <n v="4505892"/>
    <n v="480507"/>
  </r>
  <r>
    <x v="1"/>
    <x v="3"/>
    <x v="2"/>
    <x v="455"/>
    <n v="2052"/>
    <n v="164542"/>
    <n v="3152905"/>
    <n v="4511761"/>
    <n v="751302"/>
  </r>
  <r>
    <x v="1"/>
    <x v="2"/>
    <x v="3"/>
    <x v="456"/>
    <n v="392"/>
    <n v="45942"/>
    <n v="2197427"/>
    <n v="4555781"/>
    <n v="479119"/>
  </r>
  <r>
    <x v="1"/>
    <x v="3"/>
    <x v="3"/>
    <x v="457"/>
    <n v="3514"/>
    <n v="308738"/>
    <n v="3190904"/>
    <n v="4570452"/>
    <n v="1960304"/>
  </r>
  <r>
    <x v="1"/>
    <x v="9"/>
    <x v="1"/>
    <x v="458"/>
    <n v="632"/>
    <n v="49220"/>
    <n v="3180440"/>
    <n v="4605602"/>
    <n v="4600804"/>
  </r>
  <r>
    <x v="1"/>
    <x v="4"/>
    <x v="4"/>
    <x v="459"/>
    <n v="7018"/>
    <n v="653474"/>
    <n v="4119267"/>
    <n v="4608838"/>
    <n v="359317"/>
  </r>
  <r>
    <x v="1"/>
    <x v="6"/>
    <x v="3"/>
    <x v="460"/>
    <n v="7996"/>
    <n v="73752"/>
    <n v="3815560"/>
    <n v="4646499"/>
    <n v="2604527"/>
  </r>
  <r>
    <x v="1"/>
    <x v="9"/>
    <x v="4"/>
    <x v="461"/>
    <n v="1168"/>
    <n v="28024"/>
    <n v="2575335"/>
    <n v="4743300"/>
    <n v="7105616"/>
  </r>
  <r>
    <x v="1"/>
    <x v="8"/>
    <x v="4"/>
    <x v="462"/>
    <n v="552"/>
    <n v="59250"/>
    <n v="2753145"/>
    <n v="4770374"/>
    <n v="3384398"/>
  </r>
  <r>
    <x v="1"/>
    <x v="2"/>
    <x v="3"/>
    <x v="463"/>
    <n v="376"/>
    <n v="47246"/>
    <n v="2081466"/>
    <n v="4818222"/>
    <n v="579308"/>
  </r>
  <r>
    <x v="1"/>
    <x v="2"/>
    <x v="4"/>
    <x v="464"/>
    <n v="584"/>
    <n v="60682"/>
    <n v="2345280"/>
    <n v="4838554"/>
    <n v="318192"/>
  </r>
  <r>
    <x v="1"/>
    <x v="6"/>
    <x v="2"/>
    <x v="465"/>
    <n v="1796"/>
    <n v="83022"/>
    <n v="3947034"/>
    <n v="4856704"/>
    <n v="2814183"/>
  </r>
  <r>
    <x v="1"/>
    <x v="9"/>
    <x v="2"/>
    <x v="466"/>
    <n v="386"/>
    <n v="43166"/>
    <n v="2389677"/>
    <n v="4987268"/>
    <n v="4961128"/>
  </r>
  <r>
    <x v="1"/>
    <x v="9"/>
    <x v="0"/>
    <x v="467"/>
    <n v="1102"/>
    <n v="27098"/>
    <n v="2973320"/>
    <n v="4988700"/>
    <n v="7236807"/>
  </r>
  <r>
    <x v="1"/>
    <x v="5"/>
    <x v="3"/>
    <x v="468"/>
    <n v="5080"/>
    <n v="215552"/>
    <n v="3922458"/>
    <n v="5029767"/>
    <n v="822375"/>
  </r>
  <r>
    <x v="1"/>
    <x v="6"/>
    <x v="1"/>
    <x v="469"/>
    <n v="1860"/>
    <n v="94108"/>
    <n v="3821861"/>
    <n v="5068678"/>
    <n v="2469658"/>
  </r>
  <r>
    <x v="1"/>
    <x v="5"/>
    <x v="2"/>
    <x v="470"/>
    <n v="4444"/>
    <n v="324712"/>
    <n v="4091789"/>
    <n v="5082772"/>
    <n v="636496"/>
  </r>
  <r>
    <x v="1"/>
    <x v="6"/>
    <x v="3"/>
    <x v="471"/>
    <n v="1120"/>
    <n v="87756"/>
    <n v="4058036"/>
    <n v="5097464"/>
    <n v="3604734"/>
  </r>
  <r>
    <x v="1"/>
    <x v="7"/>
    <x v="4"/>
    <x v="472"/>
    <n v="914"/>
    <n v="71622"/>
    <n v="3723666"/>
    <n v="5152003"/>
    <n v="2776790"/>
  </r>
  <r>
    <x v="1"/>
    <x v="4"/>
    <x v="0"/>
    <x v="473"/>
    <n v="5566"/>
    <n v="510250"/>
    <n v="3874858"/>
    <n v="5170282"/>
    <n v="605257"/>
  </r>
  <r>
    <x v="1"/>
    <x v="6"/>
    <x v="3"/>
    <x v="474"/>
    <n v="1088"/>
    <n v="79654"/>
    <n v="4013927"/>
    <n v="5172905"/>
    <n v="2831982"/>
  </r>
  <r>
    <x v="1"/>
    <x v="6"/>
    <x v="2"/>
    <x v="475"/>
    <n v="4048"/>
    <n v="95088"/>
    <n v="3471009"/>
    <n v="5187498"/>
    <n v="3041588"/>
  </r>
  <r>
    <x v="1"/>
    <x v="2"/>
    <x v="3"/>
    <x v="476"/>
    <n v="260"/>
    <n v="40372"/>
    <n v="1617456"/>
    <n v="5233677"/>
    <n v="803617"/>
  </r>
  <r>
    <x v="1"/>
    <x v="8"/>
    <x v="3"/>
    <x v="477"/>
    <n v="592"/>
    <n v="86434"/>
    <n v="2949386"/>
    <n v="5240646"/>
    <n v="3150980"/>
  </r>
  <r>
    <x v="1"/>
    <x v="3"/>
    <x v="1"/>
    <x v="478"/>
    <n v="1028"/>
    <n v="120118"/>
    <n v="2424781"/>
    <n v="5307550"/>
    <n v="480178"/>
  </r>
  <r>
    <x v="1"/>
    <x v="9"/>
    <x v="0"/>
    <x v="479"/>
    <n v="890"/>
    <n v="29344"/>
    <n v="2678107"/>
    <n v="5361980"/>
    <n v="8890486"/>
  </r>
  <r>
    <x v="1"/>
    <x v="9"/>
    <x v="4"/>
    <x v="480"/>
    <n v="714"/>
    <n v="32204"/>
    <n v="2212648"/>
    <n v="5396694"/>
    <n v="7979754"/>
  </r>
  <r>
    <x v="1"/>
    <x v="3"/>
    <x v="2"/>
    <x v="481"/>
    <n v="1808"/>
    <n v="150760"/>
    <n v="2932291"/>
    <n v="5402348"/>
    <n v="462506"/>
  </r>
  <r>
    <x v="1"/>
    <x v="6"/>
    <x v="2"/>
    <x v="482"/>
    <n v="1816"/>
    <n v="88408"/>
    <n v="3823846"/>
    <n v="5576981"/>
    <n v="2707095"/>
  </r>
  <r>
    <x v="1"/>
    <x v="9"/>
    <x v="2"/>
    <x v="483"/>
    <n v="458"/>
    <n v="45692"/>
    <n v="1854771"/>
    <n v="5593628"/>
    <n v="5208698"/>
  </r>
  <r>
    <x v="1"/>
    <x v="6"/>
    <x v="4"/>
    <x v="484"/>
    <n v="1282"/>
    <n v="83306"/>
    <n v="3734105"/>
    <n v="5615636"/>
    <n v="2871802"/>
  </r>
  <r>
    <x v="1"/>
    <x v="3"/>
    <x v="1"/>
    <x v="485"/>
    <n v="1368"/>
    <n v="118274"/>
    <n v="2730904"/>
    <n v="5629312"/>
    <n v="541834"/>
  </r>
  <r>
    <x v="1"/>
    <x v="7"/>
    <x v="3"/>
    <x v="486"/>
    <n v="752"/>
    <n v="72570"/>
    <n v="3783582"/>
    <n v="5634862"/>
    <n v="2036862"/>
  </r>
  <r>
    <x v="1"/>
    <x v="5"/>
    <x v="1"/>
    <x v="487"/>
    <n v="5434"/>
    <n v="413444"/>
    <n v="5928849"/>
    <n v="5640657"/>
    <n v="485793"/>
  </r>
  <r>
    <x v="1"/>
    <x v="4"/>
    <x v="4"/>
    <x v="488"/>
    <n v="7318"/>
    <n v="542004"/>
    <n v="4300755"/>
    <n v="5647523"/>
    <n v="395068"/>
  </r>
  <r>
    <x v="1"/>
    <x v="4"/>
    <x v="0"/>
    <x v="489"/>
    <n v="6926"/>
    <n v="528966"/>
    <n v="4288249"/>
    <n v="5676448"/>
    <n v="651890"/>
  </r>
  <r>
    <x v="1"/>
    <x v="6"/>
    <x v="1"/>
    <x v="490"/>
    <n v="1104"/>
    <n v="103866"/>
    <n v="3375225"/>
    <n v="5697126"/>
    <n v="3624344"/>
  </r>
  <r>
    <x v="1"/>
    <x v="6"/>
    <x v="4"/>
    <x v="491"/>
    <n v="1084"/>
    <n v="70290"/>
    <n v="3614713"/>
    <n v="5749205"/>
    <n v="3180255"/>
  </r>
  <r>
    <x v="1"/>
    <x v="3"/>
    <x v="2"/>
    <x v="492"/>
    <n v="2076"/>
    <n v="186850"/>
    <n v="3041835"/>
    <n v="5754007"/>
    <n v="870809"/>
  </r>
  <r>
    <x v="1"/>
    <x v="5"/>
    <x v="0"/>
    <x v="493"/>
    <n v="1638"/>
    <n v="121578"/>
    <n v="3874686"/>
    <n v="5764052"/>
    <n v="1884006"/>
  </r>
  <r>
    <x v="1"/>
    <x v="4"/>
    <x v="4"/>
    <x v="494"/>
    <n v="7222"/>
    <n v="570664"/>
    <n v="4342179"/>
    <n v="5856736"/>
    <n v="500363"/>
  </r>
  <r>
    <x v="1"/>
    <x v="3"/>
    <x v="1"/>
    <x v="495"/>
    <n v="954"/>
    <n v="105680"/>
    <n v="2217529"/>
    <n v="5878435"/>
    <n v="370050"/>
  </r>
  <r>
    <x v="1"/>
    <x v="9"/>
    <x v="4"/>
    <x v="496"/>
    <n v="1610"/>
    <n v="26378"/>
    <n v="2791293"/>
    <n v="5897177"/>
    <n v="9504570"/>
  </r>
  <r>
    <x v="1"/>
    <x v="9"/>
    <x v="1"/>
    <x v="497"/>
    <n v="554"/>
    <n v="49918"/>
    <n v="2880449"/>
    <n v="5960334"/>
    <n v="4736529"/>
  </r>
  <r>
    <x v="1"/>
    <x v="5"/>
    <x v="3"/>
    <x v="498"/>
    <n v="3182"/>
    <n v="177000"/>
    <n v="4082534"/>
    <n v="6051072"/>
    <n v="831224"/>
  </r>
  <r>
    <x v="1"/>
    <x v="9"/>
    <x v="4"/>
    <x v="499"/>
    <n v="1332"/>
    <n v="35272"/>
    <n v="2718416"/>
    <n v="6053088"/>
    <n v="8194311"/>
  </r>
  <r>
    <x v="1"/>
    <x v="5"/>
    <x v="3"/>
    <x v="500"/>
    <n v="3290"/>
    <n v="195708"/>
    <n v="4194766"/>
    <n v="6054572"/>
    <n v="798818"/>
  </r>
  <r>
    <x v="1"/>
    <x v="5"/>
    <x v="2"/>
    <x v="501"/>
    <n v="6828"/>
    <n v="270658"/>
    <n v="4242558"/>
    <n v="6056427"/>
    <n v="658154"/>
  </r>
  <r>
    <x v="1"/>
    <x v="7"/>
    <x v="1"/>
    <x v="502"/>
    <n v="1064"/>
    <n v="83746"/>
    <n v="3903184"/>
    <n v="6071142"/>
    <n v="2039449"/>
  </r>
  <r>
    <x v="1"/>
    <x v="2"/>
    <x v="4"/>
    <x v="503"/>
    <n v="394"/>
    <n v="59558"/>
    <n v="1870628"/>
    <n v="6102372"/>
    <n v="696892"/>
  </r>
  <r>
    <x v="1"/>
    <x v="5"/>
    <x v="3"/>
    <x v="504"/>
    <n v="2848"/>
    <n v="156378"/>
    <n v="3308601"/>
    <n v="6109338"/>
    <n v="576498"/>
  </r>
  <r>
    <x v="1"/>
    <x v="5"/>
    <x v="1"/>
    <x v="505"/>
    <n v="4214"/>
    <n v="365732"/>
    <n v="3770797"/>
    <n v="6161352"/>
    <n v="660271"/>
  </r>
  <r>
    <x v="1"/>
    <x v="3"/>
    <x v="2"/>
    <x v="506"/>
    <n v="1676"/>
    <n v="180656"/>
    <n v="3041615"/>
    <n v="6236477"/>
    <n v="769335"/>
  </r>
  <r>
    <x v="1"/>
    <x v="5"/>
    <x v="3"/>
    <x v="507"/>
    <n v="4658"/>
    <n v="207800"/>
    <n v="4042924"/>
    <n v="6332313"/>
    <n v="762156"/>
  </r>
  <r>
    <x v="1"/>
    <x v="5"/>
    <x v="2"/>
    <x v="508"/>
    <n v="7992"/>
    <n v="245370"/>
    <n v="4218543"/>
    <n v="6356327"/>
    <n v="669385"/>
  </r>
  <r>
    <x v="1"/>
    <x v="5"/>
    <x v="1"/>
    <x v="509"/>
    <n v="5364"/>
    <n v="378748"/>
    <n v="5832629"/>
    <n v="6371484"/>
    <n v="549591"/>
  </r>
  <r>
    <x v="1"/>
    <x v="5"/>
    <x v="2"/>
    <x v="510"/>
    <n v="6600"/>
    <n v="265328"/>
    <n v="4068055"/>
    <n v="6406018"/>
    <n v="780122"/>
  </r>
  <r>
    <x v="1"/>
    <x v="6"/>
    <x v="4"/>
    <x v="511"/>
    <n v="1280"/>
    <n v="77074"/>
    <n v="3820728"/>
    <n v="6442352"/>
    <n v="2656142"/>
  </r>
  <r>
    <x v="1"/>
    <x v="6"/>
    <x v="3"/>
    <x v="512"/>
    <n v="1034"/>
    <n v="84102"/>
    <n v="4044420"/>
    <n v="6456962"/>
    <n v="4014062"/>
  </r>
  <r>
    <x v="1"/>
    <x v="8"/>
    <x v="4"/>
    <x v="513"/>
    <n v="750"/>
    <n v="59888"/>
    <n v="3145340"/>
    <n v="6497788"/>
    <n v="5411813"/>
  </r>
  <r>
    <x v="1"/>
    <x v="6"/>
    <x v="1"/>
    <x v="514"/>
    <n v="1474"/>
    <n v="114994"/>
    <n v="4240059"/>
    <n v="6578518"/>
    <n v="2490232"/>
  </r>
  <r>
    <x v="1"/>
    <x v="3"/>
    <x v="2"/>
    <x v="515"/>
    <n v="1546"/>
    <n v="154606"/>
    <n v="2800738"/>
    <n v="6595214"/>
    <n v="836200"/>
  </r>
  <r>
    <x v="1"/>
    <x v="9"/>
    <x v="4"/>
    <x v="516"/>
    <n v="1118"/>
    <n v="33018"/>
    <n v="2652062"/>
    <n v="6639902"/>
    <n v="9389611"/>
  </r>
  <r>
    <x v="1"/>
    <x v="5"/>
    <x v="2"/>
    <x v="517"/>
    <n v="12278"/>
    <n v="298044"/>
    <n v="4164126"/>
    <n v="6690794"/>
    <n v="642489"/>
  </r>
  <r>
    <x v="1"/>
    <x v="6"/>
    <x v="1"/>
    <x v="518"/>
    <n v="1714"/>
    <n v="118108"/>
    <n v="4348225"/>
    <n v="6708200"/>
    <n v="2010877"/>
  </r>
  <r>
    <x v="1"/>
    <x v="3"/>
    <x v="1"/>
    <x v="519"/>
    <n v="936"/>
    <n v="100768"/>
    <n v="2339392"/>
    <n v="6721364"/>
    <n v="539128"/>
  </r>
  <r>
    <x v="1"/>
    <x v="7"/>
    <x v="2"/>
    <x v="520"/>
    <n v="982"/>
    <n v="78254"/>
    <n v="4365442"/>
    <n v="6768357"/>
    <n v="2411829"/>
  </r>
  <r>
    <x v="1"/>
    <x v="7"/>
    <x v="2"/>
    <x v="521"/>
    <n v="992"/>
    <n v="80194"/>
    <n v="3617770"/>
    <n v="6875869"/>
    <n v="2283790"/>
  </r>
  <r>
    <x v="1"/>
    <x v="9"/>
    <x v="1"/>
    <x v="522"/>
    <n v="552"/>
    <n v="49522"/>
    <n v="3006726"/>
    <n v="6878150"/>
    <n v="5720620"/>
  </r>
  <r>
    <x v="1"/>
    <x v="6"/>
    <x v="3"/>
    <x v="523"/>
    <n v="744"/>
    <n v="90712"/>
    <n v="3677387"/>
    <n v="6896365"/>
    <n v="3831947"/>
  </r>
  <r>
    <x v="1"/>
    <x v="7"/>
    <x v="3"/>
    <x v="524"/>
    <n v="802"/>
    <n v="77154"/>
    <n v="3450149"/>
    <n v="6904225"/>
    <n v="3838993"/>
  </r>
  <r>
    <x v="1"/>
    <x v="3"/>
    <x v="2"/>
    <x v="525"/>
    <n v="1760"/>
    <n v="193492"/>
    <n v="2930925"/>
    <n v="6904422"/>
    <n v="1072177"/>
  </r>
  <r>
    <x v="1"/>
    <x v="5"/>
    <x v="1"/>
    <x v="526"/>
    <n v="6744"/>
    <n v="395526"/>
    <n v="6021572"/>
    <n v="6931718"/>
    <n v="566598"/>
  </r>
  <r>
    <x v="1"/>
    <x v="6"/>
    <x v="4"/>
    <x v="527"/>
    <n v="1082"/>
    <n v="80076"/>
    <n v="3800758"/>
    <n v="7135709"/>
    <n v="3401096"/>
  </r>
  <r>
    <x v="1"/>
    <x v="9"/>
    <x v="2"/>
    <x v="528"/>
    <n v="354"/>
    <n v="53146"/>
    <n v="2427573"/>
    <n v="7141547"/>
    <n v="6845539"/>
  </r>
  <r>
    <x v="1"/>
    <x v="3"/>
    <x v="1"/>
    <x v="529"/>
    <n v="892"/>
    <n v="100200"/>
    <n v="2396272"/>
    <n v="7185888"/>
    <n v="748210"/>
  </r>
  <r>
    <x v="1"/>
    <x v="6"/>
    <x v="0"/>
    <x v="530"/>
    <n v="1098"/>
    <n v="84230"/>
    <n v="4069461"/>
    <n v="7190818"/>
    <n v="3463252"/>
  </r>
  <r>
    <x v="1"/>
    <x v="8"/>
    <x v="0"/>
    <x v="531"/>
    <n v="626"/>
    <n v="57452"/>
    <n v="3442035"/>
    <n v="7220336"/>
    <n v="6393690"/>
  </r>
  <r>
    <x v="1"/>
    <x v="8"/>
    <x v="4"/>
    <x v="532"/>
    <n v="518"/>
    <n v="52042"/>
    <n v="3298574"/>
    <n v="7312411"/>
    <n v="6992096"/>
  </r>
  <r>
    <x v="1"/>
    <x v="3"/>
    <x v="1"/>
    <x v="533"/>
    <n v="1260"/>
    <n v="119428"/>
    <n v="2652275"/>
    <n v="7319993"/>
    <n v="624031"/>
  </r>
  <r>
    <x v="1"/>
    <x v="3"/>
    <x v="2"/>
    <x v="534"/>
    <n v="1604"/>
    <n v="123658"/>
    <n v="2930180"/>
    <n v="7354901"/>
    <n v="837473"/>
  </r>
  <r>
    <x v="1"/>
    <x v="9"/>
    <x v="2"/>
    <x v="535"/>
    <n v="426"/>
    <n v="47190"/>
    <n v="2740441"/>
    <n v="7356422"/>
    <n v="6833091"/>
  </r>
  <r>
    <x v="1"/>
    <x v="6"/>
    <x v="0"/>
    <x v="536"/>
    <n v="1196"/>
    <n v="74640"/>
    <n v="3807728"/>
    <n v="7358844"/>
    <n v="3609736"/>
  </r>
  <r>
    <x v="1"/>
    <x v="6"/>
    <x v="4"/>
    <x v="537"/>
    <n v="960"/>
    <n v="76806"/>
    <n v="3964949"/>
    <n v="7371723"/>
    <n v="3759205"/>
  </r>
  <r>
    <x v="1"/>
    <x v="9"/>
    <x v="3"/>
    <x v="538"/>
    <n v="464"/>
    <n v="37284"/>
    <n v="2805081"/>
    <n v="7435560"/>
    <n v="7297450"/>
  </r>
  <r>
    <x v="1"/>
    <x v="9"/>
    <x v="3"/>
    <x v="539"/>
    <n v="328"/>
    <n v="38920"/>
    <n v="2285216"/>
    <n v="7451454"/>
    <n v="10191575"/>
  </r>
  <r>
    <x v="1"/>
    <x v="8"/>
    <x v="2"/>
    <x v="540"/>
    <n v="438"/>
    <n v="81398"/>
    <n v="2782864"/>
    <n v="7465485"/>
    <n v="3794657"/>
  </r>
  <r>
    <x v="1"/>
    <x v="8"/>
    <x v="0"/>
    <x v="541"/>
    <n v="556"/>
    <n v="56408"/>
    <n v="2833663"/>
    <n v="7510608"/>
    <n v="5964250"/>
  </r>
  <r>
    <x v="1"/>
    <x v="5"/>
    <x v="3"/>
    <x v="542"/>
    <n v="3148"/>
    <n v="175096"/>
    <n v="3968178"/>
    <n v="7571130"/>
    <n v="1035236"/>
  </r>
  <r>
    <x v="1"/>
    <x v="5"/>
    <x v="2"/>
    <x v="543"/>
    <n v="5466"/>
    <n v="234752"/>
    <n v="3598312"/>
    <n v="7593554"/>
    <n v="792214"/>
  </r>
  <r>
    <x v="1"/>
    <x v="3"/>
    <x v="1"/>
    <x v="544"/>
    <n v="1426"/>
    <n v="88358"/>
    <n v="2310882"/>
    <n v="7864432"/>
    <n v="658098"/>
  </r>
  <r>
    <x v="1"/>
    <x v="9"/>
    <x v="1"/>
    <x v="545"/>
    <n v="484"/>
    <n v="51876"/>
    <n v="2888316"/>
    <n v="7892009"/>
    <n v="7495389"/>
  </r>
  <r>
    <x v="1"/>
    <x v="8"/>
    <x v="3"/>
    <x v="546"/>
    <n v="636"/>
    <n v="75776"/>
    <n v="3293626"/>
    <n v="7920308"/>
    <n v="5496906"/>
  </r>
  <r>
    <x v="1"/>
    <x v="8"/>
    <x v="3"/>
    <x v="547"/>
    <n v="864"/>
    <n v="76706"/>
    <n v="3337229"/>
    <n v="7978954"/>
    <n v="5630402"/>
  </r>
  <r>
    <x v="1"/>
    <x v="9"/>
    <x v="1"/>
    <x v="548"/>
    <n v="526"/>
    <n v="59290"/>
    <n v="2269914"/>
    <n v="7984520"/>
    <n v="7081410"/>
  </r>
  <r>
    <x v="1"/>
    <x v="9"/>
    <x v="1"/>
    <x v="549"/>
    <n v="466"/>
    <n v="50920"/>
    <n v="3148139"/>
    <n v="8205354"/>
    <n v="6341455"/>
  </r>
  <r>
    <x v="1"/>
    <x v="8"/>
    <x v="4"/>
    <x v="550"/>
    <n v="560"/>
    <n v="63994"/>
    <n v="3332293"/>
    <n v="8245513"/>
    <n v="6702826"/>
  </r>
  <r>
    <x v="1"/>
    <x v="8"/>
    <x v="2"/>
    <x v="551"/>
    <n v="562"/>
    <n v="75986"/>
    <n v="3247893"/>
    <n v="8291975"/>
    <n v="5055608"/>
  </r>
  <r>
    <x v="1"/>
    <x v="5"/>
    <x v="4"/>
    <x v="552"/>
    <n v="1814"/>
    <n v="114032"/>
    <n v="3536589"/>
    <n v="8394918"/>
    <n v="2337508"/>
  </r>
  <r>
    <x v="1"/>
    <x v="8"/>
    <x v="4"/>
    <x v="553"/>
    <n v="582"/>
    <n v="56098"/>
    <n v="3447289"/>
    <n v="8544962"/>
    <n v="6277306"/>
  </r>
  <r>
    <x v="1"/>
    <x v="9"/>
    <x v="2"/>
    <x v="554"/>
    <n v="494"/>
    <n v="46132"/>
    <n v="2728544"/>
    <n v="8616950"/>
    <n v="7778968"/>
  </r>
  <r>
    <x v="1"/>
    <x v="7"/>
    <x v="1"/>
    <x v="555"/>
    <n v="1232"/>
    <n v="80052"/>
    <n v="3841005"/>
    <n v="8666299"/>
    <n v="2542620"/>
  </r>
  <r>
    <x v="1"/>
    <x v="8"/>
    <x v="1"/>
    <x v="556"/>
    <n v="684"/>
    <n v="72844"/>
    <n v="3641603"/>
    <n v="8669706"/>
    <n v="3832525"/>
  </r>
  <r>
    <x v="1"/>
    <x v="7"/>
    <x v="1"/>
    <x v="557"/>
    <n v="982"/>
    <n v="87870"/>
    <n v="3775701"/>
    <n v="8673018"/>
    <n v="2928082"/>
  </r>
  <r>
    <x v="1"/>
    <x v="9"/>
    <x v="3"/>
    <x v="558"/>
    <n v="320"/>
    <n v="35136"/>
    <n v="2451039"/>
    <n v="8714541"/>
    <n v="5462576"/>
  </r>
  <r>
    <x v="1"/>
    <x v="7"/>
    <x v="3"/>
    <x v="559"/>
    <n v="1054"/>
    <n v="78538"/>
    <n v="3798743"/>
    <n v="8764226"/>
    <n v="2908580"/>
  </r>
  <r>
    <x v="1"/>
    <x v="7"/>
    <x v="3"/>
    <x v="560"/>
    <n v="1086"/>
    <n v="72914"/>
    <n v="4365700"/>
    <n v="8767540"/>
    <n v="2817730"/>
  </r>
  <r>
    <x v="1"/>
    <x v="8"/>
    <x v="4"/>
    <x v="561"/>
    <n v="636"/>
    <n v="65020"/>
    <n v="3321215"/>
    <n v="8778741"/>
    <n v="6276990"/>
  </r>
  <r>
    <x v="1"/>
    <x v="6"/>
    <x v="1"/>
    <x v="562"/>
    <n v="1900"/>
    <n v="104540"/>
    <n v="3862184"/>
    <n v="8787316"/>
    <n v="4431770"/>
  </r>
  <r>
    <x v="1"/>
    <x v="7"/>
    <x v="2"/>
    <x v="563"/>
    <n v="752"/>
    <n v="82922"/>
    <n v="3190265"/>
    <n v="8980740"/>
    <n v="2689623"/>
  </r>
  <r>
    <x v="1"/>
    <x v="7"/>
    <x v="1"/>
    <x v="564"/>
    <n v="930"/>
    <n v="81812"/>
    <n v="3780900"/>
    <n v="9009424"/>
    <n v="2960503"/>
  </r>
  <r>
    <x v="1"/>
    <x v="7"/>
    <x v="0"/>
    <x v="565"/>
    <n v="410"/>
    <n v="72480"/>
    <n v="2954785"/>
    <n v="9028954"/>
    <n v="3265618"/>
  </r>
  <r>
    <x v="1"/>
    <x v="7"/>
    <x v="3"/>
    <x v="566"/>
    <n v="880"/>
    <n v="74286"/>
    <n v="3555548"/>
    <n v="9050379"/>
    <n v="2791962"/>
  </r>
  <r>
    <x v="1"/>
    <x v="8"/>
    <x v="2"/>
    <x v="567"/>
    <n v="676"/>
    <n v="75772"/>
    <n v="3304831"/>
    <n v="9121076"/>
    <n v="6114304"/>
  </r>
  <r>
    <x v="1"/>
    <x v="4"/>
    <x v="3"/>
    <x v="568"/>
    <n v="8418"/>
    <n v="714346"/>
    <n v="4260832"/>
    <n v="9153850"/>
    <n v="579344"/>
  </r>
  <r>
    <x v="1"/>
    <x v="7"/>
    <x v="1"/>
    <x v="569"/>
    <n v="840"/>
    <n v="78240"/>
    <n v="3432737"/>
    <n v="9264424"/>
    <n v="3375437"/>
  </r>
  <r>
    <x v="1"/>
    <x v="7"/>
    <x v="4"/>
    <x v="570"/>
    <n v="714"/>
    <n v="79106"/>
    <n v="3196873"/>
    <n v="9275310"/>
    <n v="3620806"/>
  </r>
  <r>
    <x v="1"/>
    <x v="7"/>
    <x v="2"/>
    <x v="571"/>
    <n v="1166"/>
    <n v="84312"/>
    <n v="4115837"/>
    <n v="9297809"/>
    <n v="2525291"/>
  </r>
  <r>
    <x v="1"/>
    <x v="7"/>
    <x v="4"/>
    <x v="572"/>
    <n v="1300"/>
    <n v="68296"/>
    <n v="3591357"/>
    <n v="9302930"/>
    <n v="3709859"/>
  </r>
  <r>
    <x v="1"/>
    <x v="8"/>
    <x v="1"/>
    <x v="573"/>
    <n v="618"/>
    <n v="76174"/>
    <n v="3723523"/>
    <n v="9361434"/>
    <n v="5555198"/>
  </r>
  <r>
    <x v="1"/>
    <x v="8"/>
    <x v="2"/>
    <x v="574"/>
    <n v="620"/>
    <n v="73342"/>
    <n v="3447892"/>
    <n v="9396614"/>
    <n v="4213590"/>
  </r>
  <r>
    <x v="1"/>
    <x v="6"/>
    <x v="4"/>
    <x v="575"/>
    <n v="836"/>
    <n v="85006"/>
    <n v="3479613"/>
    <n v="9426641"/>
    <n v="4005227"/>
  </r>
  <r>
    <x v="1"/>
    <x v="6"/>
    <x v="2"/>
    <x v="576"/>
    <n v="1250"/>
    <n v="84872"/>
    <n v="3857138"/>
    <n v="9549170"/>
    <n v="2910173"/>
  </r>
  <r>
    <x v="1"/>
    <x v="8"/>
    <x v="3"/>
    <x v="577"/>
    <n v="770"/>
    <n v="68320"/>
    <n v="3520005"/>
    <n v="9644090"/>
    <n v="6359582"/>
  </r>
  <r>
    <x v="1"/>
    <x v="8"/>
    <x v="2"/>
    <x v="578"/>
    <n v="516"/>
    <n v="48794"/>
    <n v="3679974"/>
    <n v="9892106"/>
    <n v="4481604"/>
  </r>
  <r>
    <x v="1"/>
    <x v="8"/>
    <x v="3"/>
    <x v="579"/>
    <n v="612"/>
    <n v="79304"/>
    <n v="2806054"/>
    <n v="9909123"/>
    <n v="8216932"/>
  </r>
  <r>
    <x v="1"/>
    <x v="7"/>
    <x v="0"/>
    <x v="580"/>
    <n v="1054"/>
    <n v="69686"/>
    <n v="3348969"/>
    <n v="10107070"/>
    <n v="4748291"/>
  </r>
  <r>
    <x v="1"/>
    <x v="5"/>
    <x v="4"/>
    <x v="581"/>
    <n v="2718"/>
    <n v="137394"/>
    <n v="3967422"/>
    <n v="10426032"/>
    <n v="1320588"/>
  </r>
  <r>
    <x v="1"/>
    <x v="7"/>
    <x v="2"/>
    <x v="582"/>
    <n v="954"/>
    <n v="71518"/>
    <n v="4256111"/>
    <n v="10433518"/>
    <n v="2780376"/>
  </r>
  <r>
    <x v="1"/>
    <x v="7"/>
    <x v="1"/>
    <x v="583"/>
    <n v="1122"/>
    <n v="73104"/>
    <n v="3863000"/>
    <n v="10927214"/>
    <n v="2557106"/>
  </r>
  <r>
    <x v="1"/>
    <x v="5"/>
    <x v="4"/>
    <x v="584"/>
    <n v="2656"/>
    <n v="128738"/>
    <n v="3795957"/>
    <n v="11025566"/>
    <n v="1617451"/>
  </r>
  <r>
    <x v="1"/>
    <x v="5"/>
    <x v="4"/>
    <x v="585"/>
    <n v="2516"/>
    <n v="115732"/>
    <n v="4520693"/>
    <n v="11098783"/>
    <n v="2326886"/>
  </r>
  <r>
    <x v="1"/>
    <x v="8"/>
    <x v="2"/>
    <x v="586"/>
    <n v="680"/>
    <n v="79630"/>
    <n v="2847110"/>
    <n v="11352940"/>
    <n v="5448177"/>
  </r>
  <r>
    <x v="1"/>
    <x v="7"/>
    <x v="2"/>
    <x v="587"/>
    <n v="982"/>
    <n v="75872"/>
    <n v="3904840"/>
    <n v="11458501"/>
    <n v="3853860"/>
  </r>
  <r>
    <x v="1"/>
    <x v="8"/>
    <x v="1"/>
    <x v="588"/>
    <n v="710"/>
    <n v="69330"/>
    <n v="3536849"/>
    <n v="11463292"/>
    <n v="4381681"/>
  </r>
  <r>
    <x v="1"/>
    <x v="8"/>
    <x v="1"/>
    <x v="589"/>
    <n v="736"/>
    <n v="78202"/>
    <n v="3488486"/>
    <n v="11683958"/>
    <n v="5276223"/>
  </r>
  <r>
    <x v="1"/>
    <x v="8"/>
    <x v="3"/>
    <x v="590"/>
    <n v="502"/>
    <n v="68940"/>
    <n v="2826251"/>
    <n v="11802774"/>
    <n v="8088592"/>
  </r>
  <r>
    <x v="1"/>
    <x v="7"/>
    <x v="4"/>
    <x v="591"/>
    <n v="986"/>
    <n v="65850"/>
    <n v="3808968"/>
    <n v="11915742"/>
    <n v="4808040"/>
  </r>
  <r>
    <x v="1"/>
    <x v="7"/>
    <x v="4"/>
    <x v="592"/>
    <n v="1210"/>
    <n v="68496"/>
    <n v="3927607"/>
    <n v="12156080"/>
    <n v="4527383"/>
  </r>
  <r>
    <x v="1"/>
    <x v="5"/>
    <x v="4"/>
    <x v="593"/>
    <n v="2366"/>
    <n v="129638"/>
    <n v="4296515"/>
    <n v="12193802"/>
    <n v="2000562"/>
  </r>
  <r>
    <x v="1"/>
    <x v="5"/>
    <x v="4"/>
    <x v="594"/>
    <n v="2646"/>
    <n v="138374"/>
    <n v="3993308"/>
    <n v="12659560"/>
    <n v="1307058"/>
  </r>
  <r>
    <x v="1"/>
    <x v="8"/>
    <x v="2"/>
    <x v="595"/>
    <n v="678"/>
    <n v="81240"/>
    <n v="3747053"/>
    <n v="12678360"/>
    <n v="5430460"/>
  </r>
  <r>
    <x v="1"/>
    <x v="8"/>
    <x v="4"/>
    <x v="596"/>
    <n v="362"/>
    <n v="48502"/>
    <n v="2642048"/>
    <n v="12796717"/>
    <n v="8302359"/>
  </r>
  <r>
    <x v="1"/>
    <x v="8"/>
    <x v="1"/>
    <x v="597"/>
    <n v="1014"/>
    <n v="70182"/>
    <n v="3503773"/>
    <n v="12936198"/>
    <n v="4911454"/>
  </r>
  <r>
    <x v="1"/>
    <x v="6"/>
    <x v="0"/>
    <x v="598"/>
    <n v="1084"/>
    <n v="78974"/>
    <n v="3842299"/>
    <n v="13971694"/>
    <n v="3588540"/>
  </r>
  <r>
    <x v="1"/>
    <x v="7"/>
    <x v="3"/>
    <x v="599"/>
    <n v="876"/>
    <n v="73742"/>
    <n v="3542025"/>
    <n v="14244118"/>
    <n v="3502704"/>
  </r>
  <r>
    <x v="1"/>
    <x v="5"/>
    <x v="3"/>
    <x v="600"/>
    <n v="2334"/>
    <n v="164062"/>
    <n v="3421963"/>
    <n v="15878841"/>
    <n v="1576527"/>
  </r>
  <r>
    <x v="1"/>
    <x v="7"/>
    <x v="4"/>
    <x v="601"/>
    <n v="1028"/>
    <n v="62686"/>
    <n v="3963597"/>
    <n v="16075852"/>
    <n v="5485332"/>
  </r>
  <r>
    <x v="1"/>
    <x v="8"/>
    <x v="1"/>
    <x v="602"/>
    <n v="580"/>
    <n v="85892"/>
    <n v="3288020"/>
    <n v="16668017"/>
    <n v="6373769"/>
  </r>
  <r>
    <x v="1"/>
    <x v="7"/>
    <x v="0"/>
    <x v="603"/>
    <n v="924"/>
    <n v="68224"/>
    <n v="3309792"/>
    <n v="20621396"/>
    <n v="6547844"/>
  </r>
  <r>
    <x v="1"/>
    <x v="8"/>
    <x v="3"/>
    <x v="604"/>
    <n v="570"/>
    <n v="67666"/>
    <n v="3267782"/>
    <n v="26969834"/>
    <n v="187964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7">
  <r>
    <x v="0"/>
    <x v="0"/>
    <s v="Nicobars"/>
    <s v="Nicobars"/>
    <n v="36842"/>
    <m/>
    <n v="25394"/>
    <n v="20313"/>
    <n v="0"/>
    <n v="0"/>
    <n v="0"/>
    <n v="18052"/>
  </r>
  <r>
    <x v="0"/>
    <x v="0"/>
    <s v="North and Middle Andaman"/>
    <s v="North and Middle Andaman"/>
    <n v="105597"/>
    <m/>
    <n v="78945"/>
    <n v="59522"/>
    <n v="0"/>
    <n v="0"/>
    <n v="0"/>
    <n v="51742"/>
  </r>
  <r>
    <x v="0"/>
    <x v="0"/>
    <s v="South Andaman"/>
    <s v="South Andaman"/>
    <n v="238142"/>
    <m/>
    <n v="189662"/>
    <n v="120322"/>
    <n v="0"/>
    <n v="0"/>
    <n v="0"/>
    <n v="116689"/>
  </r>
  <r>
    <x v="1"/>
    <x v="1"/>
    <s v="Anantapur"/>
    <s v="Anantapur"/>
    <n v="4083315"/>
    <d v="2020-11-26T00:00:00"/>
    <n v="2690082"/>
    <n v="1611476"/>
    <n v="157843"/>
    <n v="1093"/>
    <n v="156699"/>
    <n v="866006"/>
  </r>
  <r>
    <x v="1"/>
    <x v="1"/>
    <s v="Chittoor"/>
    <s v="Chittoor"/>
    <n v="4170468"/>
    <d v="2020-11-26T00:00:00"/>
    <n v="2832987"/>
    <n v="1807873"/>
    <n v="246935"/>
    <n v="1947"/>
    <n v="244144"/>
    <n v="903789"/>
  </r>
  <r>
    <x v="1"/>
    <x v="1"/>
    <s v="East Godavari"/>
    <s v="East Godavari"/>
    <n v="5151549"/>
    <d v="2020-11-26T00:00:00"/>
    <n v="3532220"/>
    <n v="1990578"/>
    <n v="293836"/>
    <n v="1290"/>
    <n v="291610"/>
    <n v="1091664"/>
  </r>
  <r>
    <x v="1"/>
    <x v="1"/>
    <s v="Guntur"/>
    <s v="Guntur"/>
    <n v="4889230"/>
    <d v="2020-11-26T00:00:00"/>
    <n v="3440118"/>
    <n v="1891773"/>
    <n v="178068"/>
    <n v="1237"/>
    <n v="176629"/>
    <n v="922857"/>
  </r>
  <r>
    <x v="1"/>
    <x v="1"/>
    <s v="Krishna"/>
    <s v="Krishna"/>
    <n v="4529009"/>
    <d v="2020-11-26T00:00:00"/>
    <n v="2971604"/>
    <n v="1914927"/>
    <n v="119348"/>
    <n v="1430"/>
    <n v="117130"/>
    <n v="841906"/>
  </r>
  <r>
    <x v="1"/>
    <x v="1"/>
    <s v="Kurnool"/>
    <s v="Kurnool"/>
    <n v="4046601"/>
    <d v="2020-11-26T00:00:00"/>
    <n v="2672759"/>
    <n v="1290419"/>
    <n v="124142"/>
    <n v="853"/>
    <n v="123264"/>
    <n v="929432"/>
  </r>
  <r>
    <x v="1"/>
    <x v="1"/>
    <s v="Prakasam"/>
    <s v="Prakasam"/>
    <n v="3392764"/>
    <d v="2020-11-26T00:00:00"/>
    <n v="2321031"/>
    <n v="1521177"/>
    <n v="138482"/>
    <n v="1124"/>
    <n v="136989"/>
    <n v="766581"/>
  </r>
  <r>
    <x v="1"/>
    <x v="1"/>
    <s v="S.P.S. Nellore"/>
    <s v="S.P.S. Nellore"/>
    <n v="2966082"/>
    <d v="2020-11-26T00:00:00"/>
    <n v="2143402"/>
    <n v="1403240"/>
    <n v="146388"/>
    <n v="1053"/>
    <n v="144919"/>
    <n v="756158"/>
  </r>
  <r>
    <x v="1"/>
    <x v="1"/>
    <s v="Srikakulam"/>
    <s v="Srikakulam"/>
    <n v="2699471"/>
    <d v="2020-11-26T00:00:00"/>
    <n v="1630248"/>
    <n v="974734"/>
    <n v="123109"/>
    <n v="786"/>
    <n v="122136"/>
    <n v="732453"/>
  </r>
  <r>
    <x v="1"/>
    <x v="1"/>
    <s v="Visakhapatnam"/>
    <s v="Visakhapatnam"/>
    <n v="4288113"/>
    <d v="2020-11-26T00:00:00"/>
    <n v="2999432"/>
    <n v="1864960"/>
    <n v="157737"/>
    <n v="1127"/>
    <n v="156492"/>
    <n v="823851"/>
  </r>
  <r>
    <x v="1"/>
    <x v="1"/>
    <s v="Vizianagaram"/>
    <s v="Vizianagaram"/>
    <n v="2342868"/>
    <d v="2020-11-26T00:00:00"/>
    <n v="1393491"/>
    <n v="996097"/>
    <n v="82967"/>
    <n v="672"/>
    <n v="82231"/>
    <n v="572916"/>
  </r>
  <r>
    <x v="1"/>
    <x v="1"/>
    <s v="West Godavari"/>
    <s v="West Godavari"/>
    <n v="3934782"/>
    <d v="2020-11-26T00:00:00"/>
    <n v="2525317"/>
    <n v="1778807"/>
    <n v="179077"/>
    <n v="1117"/>
    <n v="177680"/>
    <n v="882636"/>
  </r>
  <r>
    <x v="1"/>
    <x v="1"/>
    <s v="Y.S.R. Kadapa"/>
    <s v="Y.S.R. Kadapa"/>
    <n v="2884524"/>
    <d v="2020-11-26T00:00:00"/>
    <n v="1824032"/>
    <n v="1328711"/>
    <n v="115623"/>
    <n v="644"/>
    <n v="114904"/>
    <n v="729572"/>
  </r>
  <r>
    <x v="2"/>
    <x v="2"/>
    <s v="Anjaw"/>
    <s v="Anjaw"/>
    <n v="21089"/>
    <d v="2021-01-28T00:00:00"/>
    <n v="11695"/>
    <n v="7957"/>
    <n v="1068"/>
    <n v="3"/>
    <n v="1065"/>
    <n v="3379"/>
  </r>
  <r>
    <x v="2"/>
    <x v="2"/>
    <s v="Capital Complex"/>
    <s v="Capital Complex"/>
    <n v="235122"/>
    <d v="2020-12-24T00:00:00"/>
    <n v="0"/>
    <n v="0"/>
    <n v="0"/>
    <n v="0"/>
    <n v="0"/>
    <n v="115210"/>
  </r>
  <r>
    <x v="2"/>
    <x v="2"/>
    <s v="Changlang"/>
    <s v="Changlang"/>
    <n v="147951"/>
    <d v="2021-01-28T00:00:00"/>
    <n v="88857"/>
    <n v="55361"/>
    <n v="3807"/>
    <n v="22"/>
    <n v="3780"/>
    <n v="25764"/>
  </r>
  <r>
    <x v="2"/>
    <x v="2"/>
    <s v="East Kameng"/>
    <s v="East Kameng"/>
    <n v="78413"/>
    <d v="2021-01-28T00:00:00"/>
    <n v="22931"/>
    <n v="15646"/>
    <n v="1094"/>
    <n v="0"/>
    <n v="1094"/>
    <n v="8036"/>
  </r>
  <r>
    <x v="2"/>
    <x v="2"/>
    <s v="East Siang"/>
    <s v="East Siang"/>
    <n v="99019"/>
    <d v="2021-01-28T00:00:00"/>
    <n v="54001"/>
    <n v="39434"/>
    <n v="3206"/>
    <n v="17"/>
    <n v="3183"/>
    <n v="23470"/>
  </r>
  <r>
    <x v="2"/>
    <x v="2"/>
    <s v="Kamle"/>
    <s v="Kamle"/>
    <n v="22256"/>
    <d v="2021-01-28T00:00:00"/>
    <n v="6946"/>
    <n v="3874"/>
    <n v="512"/>
    <n v="0"/>
    <n v="512"/>
    <n v="1641"/>
  </r>
  <r>
    <x v="2"/>
    <x v="2"/>
    <s v="Kra Daadi"/>
    <s v="Kra Daadi"/>
    <n v="6567"/>
    <d v="2021-01-28T00:00:00"/>
    <n v="6275"/>
    <n v="3272"/>
    <n v="270"/>
    <n v="0"/>
    <n v="270"/>
    <n v="3353"/>
  </r>
  <r>
    <x v="2"/>
    <x v="2"/>
    <s v="Kurung Kumey"/>
    <s v="Kurung Kumey"/>
    <n v="89717"/>
    <d v="2021-01-28T00:00:00"/>
    <n v="9121"/>
    <n v="5601"/>
    <n v="511"/>
    <n v="1"/>
    <n v="510"/>
    <n v="4456"/>
  </r>
  <r>
    <x v="2"/>
    <x v="2"/>
    <s v="Lepa Rada"/>
    <s v="Lepa Rada"/>
    <n v="13769"/>
    <d v="2021-01-28T00:00:00"/>
    <n v="13328"/>
    <n v="10176"/>
    <n v="874"/>
    <n v="3"/>
    <n v="871"/>
    <n v="7184"/>
  </r>
  <r>
    <x v="2"/>
    <x v="2"/>
    <s v="Lohit"/>
    <s v="Lohit"/>
    <n v="145538"/>
    <d v="2021-01-28T00:00:00"/>
    <n v="31120"/>
    <n v="22003"/>
    <n v="2885"/>
    <n v="26"/>
    <n v="2851"/>
    <n v="16387"/>
  </r>
  <r>
    <x v="2"/>
    <x v="2"/>
    <s v="Longding"/>
    <s v="Longding"/>
    <n v="60000"/>
    <d v="2021-01-28T00:00:00"/>
    <n v="19259"/>
    <n v="7826"/>
    <n v="752"/>
    <n v="2"/>
    <n v="749"/>
    <n v="10718"/>
  </r>
  <r>
    <x v="2"/>
    <x v="2"/>
    <s v="Lower Dibang Valley"/>
    <s v="Lower Dibang Valley"/>
    <n v="53986"/>
    <d v="2021-01-28T00:00:00"/>
    <n v="32639"/>
    <n v="22089"/>
    <n v="2426"/>
    <n v="11"/>
    <n v="2397"/>
    <n v="13382"/>
  </r>
  <r>
    <x v="2"/>
    <x v="2"/>
    <s v="Lower Siang"/>
    <s v="Lower Siang"/>
    <n v="80597"/>
    <d v="2021-01-28T00:00:00"/>
    <n v="16565"/>
    <n v="9990"/>
    <n v="738"/>
    <n v="8"/>
    <n v="730"/>
    <n v="7439"/>
  </r>
  <r>
    <x v="2"/>
    <x v="2"/>
    <s v="Lower Subansiri"/>
    <s v="Lower Subansiri"/>
    <n v="82839"/>
    <d v="2021-01-28T00:00:00"/>
    <n v="26916"/>
    <n v="18827"/>
    <n v="3036"/>
    <n v="15"/>
    <n v="3015"/>
    <n v="12082"/>
  </r>
  <r>
    <x v="2"/>
    <x v="2"/>
    <s v="Namsai"/>
    <s v="Namsai"/>
    <n v="95950"/>
    <d v="2021-01-28T00:00:00"/>
    <n v="63539"/>
    <n v="47104"/>
    <n v="2124"/>
    <n v="17"/>
    <n v="2102"/>
    <n v="21049"/>
  </r>
  <r>
    <x v="2"/>
    <x v="2"/>
    <s v="Pakke Kessang"/>
    <s v="Pakke Kessang"/>
    <n v="6790"/>
    <d v="2021-01-28T00:00:00"/>
    <n v="8004"/>
    <n v="4998"/>
    <n v="453"/>
    <n v="0"/>
    <n v="453"/>
    <n v="3553"/>
  </r>
  <r>
    <x v="2"/>
    <x v="2"/>
    <s v="Papum Pare"/>
    <s v="Papum Pare"/>
    <n v="176385"/>
    <d v="2021-01-28T00:00:00"/>
    <n v="141168"/>
    <n v="100258"/>
    <n v="18316"/>
    <n v="98"/>
    <n v="18212"/>
    <n v="51118"/>
  </r>
  <r>
    <x v="2"/>
    <x v="2"/>
    <s v="Shi Yomi"/>
    <s v="Shi Yomi"/>
    <n v="13310"/>
    <d v="2021-01-28T00:00:00"/>
    <n v="6910"/>
    <n v="5663"/>
    <n v="262"/>
    <n v="0"/>
    <n v="261"/>
    <n v="2300"/>
  </r>
  <r>
    <x v="2"/>
    <x v="2"/>
    <s v="Siang"/>
    <s v="Siang"/>
    <n v="31920"/>
    <d v="2021-01-28T00:00:00"/>
    <n v="14408"/>
    <n v="9068"/>
    <n v="411"/>
    <n v="3"/>
    <n v="408"/>
    <n v="4475"/>
  </r>
  <r>
    <x v="2"/>
    <x v="2"/>
    <s v="Tawang"/>
    <s v="Tawang"/>
    <n v="49950"/>
    <d v="2021-01-28T00:00:00"/>
    <n v="29553"/>
    <n v="23287"/>
    <n v="2577"/>
    <n v="20"/>
    <n v="2533"/>
    <n v="15512"/>
  </r>
  <r>
    <x v="2"/>
    <x v="2"/>
    <s v="Tirap"/>
    <s v="Tirap"/>
    <n v="111997"/>
    <d v="2021-01-28T00:00:00"/>
    <n v="31565"/>
    <n v="21200"/>
    <n v="1109"/>
    <n v="5"/>
    <n v="1102"/>
    <n v="15211"/>
  </r>
  <r>
    <x v="2"/>
    <x v="2"/>
    <s v="Upper Dibang Valley"/>
    <s v="Upper Dibang Valley"/>
    <n v="7948"/>
    <d v="2021-01-28T00:00:00"/>
    <n v="4156"/>
    <n v="2603"/>
    <n v="337"/>
    <n v="2"/>
    <n v="335"/>
    <n v="2078"/>
  </r>
  <r>
    <x v="2"/>
    <x v="2"/>
    <s v="Upper Siang"/>
    <s v="Upper Siang"/>
    <n v="35289"/>
    <d v="2021-01-28T00:00:00"/>
    <n v="18594"/>
    <n v="13671"/>
    <n v="1016"/>
    <n v="1"/>
    <n v="1015"/>
    <n v="7072"/>
  </r>
  <r>
    <x v="2"/>
    <x v="2"/>
    <s v="Upper Subansiri"/>
    <s v="Upper Subansiri"/>
    <n v="83205"/>
    <d v="2021-01-28T00:00:00"/>
    <n v="24842"/>
    <n v="16390"/>
    <n v="1958"/>
    <n v="6"/>
    <n v="1952"/>
    <n v="7196"/>
  </r>
  <r>
    <x v="2"/>
    <x v="2"/>
    <s v="West Kameng"/>
    <s v="West Kameng"/>
    <n v="87013"/>
    <d v="2021-01-28T00:00:00"/>
    <n v="55710"/>
    <n v="40321"/>
    <n v="3545"/>
    <n v="14"/>
    <n v="3518"/>
    <n v="29927"/>
  </r>
  <r>
    <x v="2"/>
    <x v="2"/>
    <s v="West Siang"/>
    <s v="West Siang"/>
    <n v="112272"/>
    <d v="2021-01-28T00:00:00"/>
    <n v="33773"/>
    <n v="27867"/>
    <n v="1868"/>
    <n v="6"/>
    <n v="1856"/>
    <n v="14126"/>
  </r>
  <r>
    <x v="3"/>
    <x v="3"/>
    <s v="Baksa"/>
    <s v="Baksa"/>
    <n v="953773"/>
    <m/>
    <n v="553967"/>
    <n v="136574"/>
    <n v="0"/>
    <n v="0"/>
    <n v="0"/>
    <n v="467348"/>
  </r>
  <r>
    <x v="3"/>
    <x v="3"/>
    <s v="Barpeta"/>
    <s v="Barpeta"/>
    <n v="1693190"/>
    <m/>
    <n v="1095048"/>
    <n v="448006"/>
    <n v="0"/>
    <n v="0"/>
    <n v="0"/>
    <n v="829663"/>
  </r>
  <r>
    <x v="3"/>
    <x v="3"/>
    <s v="Biswanath"/>
    <s v="Biswanath"/>
    <n v="612491"/>
    <m/>
    <n v="456088"/>
    <n v="213437"/>
    <n v="0"/>
    <n v="0"/>
    <n v="0"/>
    <n v="300120"/>
  </r>
  <r>
    <x v="3"/>
    <x v="3"/>
    <s v="Bongaigaon"/>
    <s v="Bongaigaon"/>
    <n v="732639"/>
    <m/>
    <n v="493242"/>
    <n v="183782"/>
    <n v="0"/>
    <n v="0"/>
    <n v="0"/>
    <n v="358993"/>
  </r>
  <r>
    <x v="3"/>
    <x v="3"/>
    <s v="Cachar"/>
    <s v="Cachar"/>
    <n v="1736319"/>
    <m/>
    <n v="1101266"/>
    <n v="402535"/>
    <n v="0"/>
    <n v="0"/>
    <n v="0"/>
    <n v="850796"/>
  </r>
  <r>
    <x v="3"/>
    <x v="3"/>
    <s v="Chirang"/>
    <s v="Chirang"/>
    <n v="481818"/>
    <m/>
    <n v="288696"/>
    <n v="102397"/>
    <n v="0"/>
    <n v="0"/>
    <n v="0"/>
    <n v="236090"/>
  </r>
  <r>
    <x v="3"/>
    <x v="3"/>
    <s v="Darrang"/>
    <s v="Darrang"/>
    <n v="908090"/>
    <m/>
    <n v="596783"/>
    <n v="183724"/>
    <n v="0"/>
    <n v="0"/>
    <n v="0"/>
    <n v="444964"/>
  </r>
  <r>
    <x v="3"/>
    <x v="3"/>
    <s v="Dhemaji"/>
    <s v="Dhemaji"/>
    <n v="688077"/>
    <m/>
    <n v="431792"/>
    <n v="184251"/>
    <n v="0"/>
    <n v="0"/>
    <n v="0"/>
    <n v="337157"/>
  </r>
  <r>
    <x v="3"/>
    <x v="3"/>
    <s v="Dhubri"/>
    <s v="Dhubri"/>
    <n v="1948632"/>
    <m/>
    <n v="945264"/>
    <n v="229696"/>
    <n v="0"/>
    <n v="0"/>
    <n v="0"/>
    <n v="954829"/>
  </r>
  <r>
    <x v="3"/>
    <x v="3"/>
    <s v="Dibrugarh"/>
    <s v="Dibrugarh"/>
    <n v="1327748"/>
    <d v="2021-02-01T00:00:00"/>
    <n v="914640"/>
    <n v="430800"/>
    <n v="0"/>
    <n v="0"/>
    <n v="0"/>
    <n v="301657"/>
  </r>
  <r>
    <x v="3"/>
    <x v="3"/>
    <s v="Dima Hasao"/>
    <s v="Dima Hasao"/>
    <n v="213529"/>
    <m/>
    <n v="116318"/>
    <n v="62593"/>
    <n v="0"/>
    <n v="0"/>
    <n v="0"/>
    <n v="104629"/>
  </r>
  <r>
    <x v="3"/>
    <x v="3"/>
    <s v="Goalpara"/>
    <s v="Goalpara"/>
    <n v="1008959"/>
    <m/>
    <n v="662016"/>
    <n v="195521"/>
    <n v="0"/>
    <n v="0"/>
    <n v="0"/>
    <n v="494389"/>
  </r>
  <r>
    <x v="3"/>
    <x v="3"/>
    <s v="Golaghat"/>
    <s v="Golaghat"/>
    <n v="1058674"/>
    <m/>
    <n v="711564"/>
    <n v="306745"/>
    <n v="0"/>
    <n v="0"/>
    <n v="0"/>
    <n v="518750"/>
  </r>
  <r>
    <x v="3"/>
    <x v="3"/>
    <s v="Hailakandi"/>
    <s v="Hailakandi"/>
    <n v="659260"/>
    <m/>
    <n v="422295"/>
    <n v="146888"/>
    <n v="0"/>
    <n v="0"/>
    <n v="0"/>
    <n v="323037"/>
  </r>
  <r>
    <x v="3"/>
    <x v="3"/>
    <s v="Hojai"/>
    <s v="Hojai"/>
    <n v="931218"/>
    <m/>
    <n v="602504"/>
    <n v="274035"/>
    <n v="0"/>
    <n v="0"/>
    <n v="0"/>
    <n v="456296"/>
  </r>
  <r>
    <x v="3"/>
    <x v="3"/>
    <s v="Jorhat"/>
    <s v="Jorhat"/>
    <n v="1091295"/>
    <m/>
    <n v="649267"/>
    <n v="297724"/>
    <n v="0"/>
    <n v="0"/>
    <n v="0"/>
    <n v="534734"/>
  </r>
  <r>
    <x v="3"/>
    <x v="3"/>
    <s v="Kamrup"/>
    <s v="Kamrup"/>
    <n v="1517202"/>
    <m/>
    <n v="1079092"/>
    <n v="409628"/>
    <n v="0"/>
    <n v="0"/>
    <n v="0"/>
    <n v="743428"/>
  </r>
  <r>
    <x v="3"/>
    <x v="3"/>
    <s v="Kamrup Metropolitan"/>
    <s v="Kamrup Metropolitan"/>
    <n v="1260419"/>
    <m/>
    <n v="1246239"/>
    <n v="875897"/>
    <n v="0"/>
    <n v="0"/>
    <n v="0"/>
    <n v="617605"/>
  </r>
  <r>
    <x v="3"/>
    <x v="3"/>
    <s v="Karbi Anglong"/>
    <s v="Karbi Anglong"/>
    <n v="965280"/>
    <m/>
    <n v="284600"/>
    <n v="102798"/>
    <n v="0"/>
    <n v="0"/>
    <n v="0"/>
    <n v="472987"/>
  </r>
  <r>
    <x v="3"/>
    <x v="3"/>
    <s v="Karimganj"/>
    <s v="Karimganj"/>
    <n v="1217002"/>
    <m/>
    <n v="681216"/>
    <n v="203575"/>
    <n v="0"/>
    <n v="0"/>
    <n v="0"/>
    <n v="596330"/>
  </r>
  <r>
    <x v="3"/>
    <x v="3"/>
    <s v="Kokrajhar"/>
    <s v="Kokrajhar"/>
    <n v="886999"/>
    <m/>
    <n v="538901"/>
    <n v="156488"/>
    <n v="0"/>
    <n v="0"/>
    <n v="0"/>
    <n v="434629"/>
  </r>
  <r>
    <x v="3"/>
    <x v="3"/>
    <s v="Lakhimpur"/>
    <s v="Lakhimpur"/>
    <n v="1040644"/>
    <m/>
    <n v="681386"/>
    <n v="301369"/>
    <n v="0"/>
    <n v="0"/>
    <n v="0"/>
    <n v="509915"/>
  </r>
  <r>
    <x v="3"/>
    <x v="3"/>
    <s v="Majuli"/>
    <s v="Majuli"/>
    <n v="167304"/>
    <m/>
    <n v="117599"/>
    <n v="82507"/>
    <n v="0"/>
    <n v="0"/>
    <n v="0"/>
    <n v="81978"/>
  </r>
  <r>
    <x v="3"/>
    <x v="3"/>
    <s v="Morigaon"/>
    <s v="Morigaon"/>
    <n v="957853"/>
    <m/>
    <n v="592446"/>
    <n v="212146"/>
    <n v="0"/>
    <n v="0"/>
    <n v="0"/>
    <n v="469347"/>
  </r>
  <r>
    <x v="3"/>
    <x v="3"/>
    <s v="Nagaon"/>
    <s v="Nagaon"/>
    <n v="2826006"/>
    <m/>
    <n v="1203831"/>
    <n v="448081"/>
    <n v="0"/>
    <n v="0"/>
    <n v="0"/>
    <n v="1384742"/>
  </r>
  <r>
    <x v="3"/>
    <x v="3"/>
    <s v="Nalbari"/>
    <s v="Nalbari"/>
    <n v="769919"/>
    <m/>
    <n v="483076"/>
    <n v="168392"/>
    <n v="0"/>
    <n v="0"/>
    <n v="0"/>
    <n v="377260"/>
  </r>
  <r>
    <x v="3"/>
    <x v="3"/>
    <s v="Sivasagar"/>
    <s v="Sivasagar"/>
    <n v="1150253"/>
    <m/>
    <n v="478954"/>
    <n v="223921"/>
    <n v="0"/>
    <n v="0"/>
    <n v="0"/>
    <n v="563623"/>
  </r>
  <r>
    <x v="3"/>
    <x v="3"/>
    <s v="Sonitpur"/>
    <s v="Sonitpur"/>
    <n v="1925975"/>
    <m/>
    <n v="767841"/>
    <n v="434213"/>
    <n v="0"/>
    <n v="0"/>
    <n v="0"/>
    <n v="943727"/>
  </r>
  <r>
    <x v="3"/>
    <x v="3"/>
    <s v="South Salmara Mankachar"/>
    <s v="South Salmara Mankachar"/>
    <n v="555114"/>
    <m/>
    <n v="239906"/>
    <n v="76599"/>
    <n v="0"/>
    <n v="0"/>
    <n v="0"/>
    <n v="272005"/>
  </r>
  <r>
    <x v="3"/>
    <x v="3"/>
    <s v="Tinsukia"/>
    <s v="Tinsukia"/>
    <n v="1316948"/>
    <m/>
    <n v="795057"/>
    <n v="286170"/>
    <n v="0"/>
    <n v="0"/>
    <n v="0"/>
    <n v="645304"/>
  </r>
  <r>
    <x v="3"/>
    <x v="3"/>
    <s v="Udalguri"/>
    <s v="Udalguri"/>
    <n v="832769"/>
    <d v="2020-09-16T00:00:00"/>
    <n v="504439"/>
    <n v="133919"/>
    <n v="0"/>
    <n v="0"/>
    <n v="0"/>
    <n v="24661"/>
  </r>
  <r>
    <x v="3"/>
    <x v="3"/>
    <s v="West Karbi Anglong"/>
    <s v="West Karbi Anglong"/>
    <n v="300320"/>
    <m/>
    <n v="127612"/>
    <n v="42942"/>
    <n v="0"/>
    <n v="0"/>
    <n v="0"/>
    <n v="147156"/>
  </r>
  <r>
    <x v="4"/>
    <x v="4"/>
    <s v="Araria"/>
    <s v="Araria"/>
    <n v="2806200"/>
    <d v="2020-10-03T00:00:00"/>
    <n v="1177154"/>
    <n v="395227"/>
    <n v="14978"/>
    <n v="116"/>
    <n v="14859"/>
    <n v="226710"/>
  </r>
  <r>
    <x v="4"/>
    <x v="4"/>
    <s v="Arwal"/>
    <s v="Arwal"/>
    <n v="700843"/>
    <d v="2021-01-31T00:00:00"/>
    <n v="345175"/>
    <n v="116424"/>
    <n v="7381"/>
    <n v="74"/>
    <n v="7307"/>
    <n v="105314"/>
  </r>
  <r>
    <x v="4"/>
    <x v="4"/>
    <s v="Banka"/>
    <s v="Banka"/>
    <n v="2029339"/>
    <d v="2021-01-31T00:00:00"/>
    <n v="935177"/>
    <n v="351254"/>
    <n v="7379"/>
    <n v="112"/>
    <n v="7267"/>
    <n v="368465"/>
  </r>
  <r>
    <x v="4"/>
    <x v="4"/>
    <s v="Begusarai"/>
    <s v="Begusarai"/>
    <n v="2954367"/>
    <d v="2020-09-26T00:00:00"/>
    <n v="1430906"/>
    <n v="480982"/>
    <n v="27212"/>
    <n v="457"/>
    <n v="26754"/>
    <n v="227276"/>
  </r>
  <r>
    <x v="4"/>
    <x v="4"/>
    <s v="Bhagalpur"/>
    <s v="Bhagalpur"/>
    <n v="3032226"/>
    <d v="2021-01-31T00:00:00"/>
    <n v="1494951"/>
    <n v="650332"/>
    <n v="25840"/>
    <n v="309"/>
    <n v="25531"/>
    <n v="595033"/>
  </r>
  <r>
    <x v="4"/>
    <x v="4"/>
    <s v="Bhojpur"/>
    <s v="Bhojpur"/>
    <n v="2720155"/>
    <d v="2021-01-31T00:00:00"/>
    <n v="1291186"/>
    <n v="382719"/>
    <n v="10210"/>
    <n v="159"/>
    <n v="10051"/>
    <n v="471543"/>
  </r>
  <r>
    <x v="4"/>
    <x v="4"/>
    <s v="Buxar"/>
    <s v="Buxar"/>
    <n v="1707643"/>
    <d v="2021-01-31T00:00:00"/>
    <n v="907374"/>
    <n v="322555"/>
    <n v="9248"/>
    <n v="182"/>
    <n v="9066"/>
    <n v="466052"/>
  </r>
  <r>
    <x v="4"/>
    <x v="4"/>
    <s v="Darbhanga"/>
    <s v="Darbhanga"/>
    <n v="3921971"/>
    <d v="2021-01-11T00:00:00"/>
    <n v="1869372"/>
    <n v="741553"/>
    <n v="10937"/>
    <n v="370"/>
    <n v="10567"/>
    <n v="453910"/>
  </r>
  <r>
    <x v="4"/>
    <x v="4"/>
    <s v="East Champaran"/>
    <s v="East Champaran"/>
    <n v="5082868"/>
    <d v="2020-11-03T00:00:00"/>
    <n v="2498559"/>
    <n v="1002939"/>
    <n v="19017"/>
    <n v="430"/>
    <n v="18585"/>
    <n v="557640"/>
  </r>
  <r>
    <x v="4"/>
    <x v="4"/>
    <s v="Gaya"/>
    <s v="Gaya"/>
    <n v="4379383"/>
    <d v="2021-01-31T00:00:00"/>
    <n v="1925234"/>
    <n v="722746"/>
    <n v="33952"/>
    <n v="280"/>
    <n v="33672"/>
    <n v="889335"/>
  </r>
  <r>
    <x v="4"/>
    <x v="4"/>
    <s v="Gopalganj"/>
    <s v="Gopalganj"/>
    <n v="2558037"/>
    <d v="2021-01-31T00:00:00"/>
    <n v="1286763"/>
    <n v="481968"/>
    <n v="16685"/>
    <n v="94"/>
    <n v="16591"/>
    <n v="570996"/>
  </r>
  <r>
    <x v="4"/>
    <x v="4"/>
    <s v="Jamui"/>
    <s v="Jamui"/>
    <n v="1756078"/>
    <d v="2021-01-31T00:00:00"/>
    <n v="800488"/>
    <n v="222093"/>
    <n v="9418"/>
    <n v="106"/>
    <n v="9312"/>
    <n v="346714"/>
  </r>
  <r>
    <x v="4"/>
    <x v="4"/>
    <s v="Jehanabad"/>
    <s v="Jehanabad"/>
    <n v="1124176"/>
    <d v="2021-01-31T00:00:00"/>
    <n v="498448"/>
    <n v="184446"/>
    <n v="10783"/>
    <n v="109"/>
    <n v="10674"/>
    <n v="497646"/>
  </r>
  <r>
    <x v="4"/>
    <x v="4"/>
    <s v="Kaimur"/>
    <s v="Kaimur"/>
    <n v="1626900"/>
    <d v="2021-01-31T00:00:00"/>
    <n v="801438"/>
    <n v="225437"/>
    <n v="4984"/>
    <n v="147"/>
    <n v="4837"/>
    <n v="444824"/>
  </r>
  <r>
    <x v="4"/>
    <x v="4"/>
    <s v="Katihar"/>
    <s v="Katihar"/>
    <n v="3068149"/>
    <d v="2021-01-31T00:00:00"/>
    <n v="1451838"/>
    <n v="403046"/>
    <n v="18145"/>
    <n v="94"/>
    <n v="18051"/>
    <n v="565510"/>
  </r>
  <r>
    <x v="4"/>
    <x v="4"/>
    <s v="Khagaria"/>
    <s v="Khagaria"/>
    <n v="1657599"/>
    <d v="2020-10-04T00:00:00"/>
    <n v="775019"/>
    <n v="222012"/>
    <n v="10064"/>
    <n v="88"/>
    <n v="9976"/>
    <n v="153372"/>
  </r>
  <r>
    <x v="4"/>
    <x v="4"/>
    <s v="Kishanganj"/>
    <s v="Kishanganj"/>
    <n v="1690948"/>
    <d v="2021-01-31T00:00:00"/>
    <n v="757066"/>
    <n v="205274"/>
    <n v="10128"/>
    <n v="66"/>
    <n v="10057"/>
    <n v="299385"/>
  </r>
  <r>
    <x v="4"/>
    <x v="4"/>
    <s v="Lakhisarai"/>
    <s v="Lakhisarai"/>
    <n v="1000717"/>
    <d v="2021-01-31T00:00:00"/>
    <n v="461970"/>
    <n v="138407"/>
    <n v="7776"/>
    <n v="102"/>
    <n v="7674"/>
    <n v="336322"/>
  </r>
  <r>
    <x v="4"/>
    <x v="4"/>
    <s v="Madhepura"/>
    <s v="Madhepura"/>
    <n v="1994618"/>
    <d v="2021-01-31T00:00:00"/>
    <n v="965767"/>
    <n v="260408"/>
    <n v="12547"/>
    <n v="111"/>
    <n v="12435"/>
    <n v="461755"/>
  </r>
  <r>
    <x v="4"/>
    <x v="4"/>
    <s v="Madhubani"/>
    <s v="Madhubani"/>
    <n v="4476044"/>
    <d v="2021-01-31T00:00:00"/>
    <n v="1974159"/>
    <n v="680214"/>
    <n v="18365"/>
    <n v="339"/>
    <n v="18023"/>
    <n v="724350"/>
  </r>
  <r>
    <x v="4"/>
    <x v="4"/>
    <s v="Munger"/>
    <s v="Munger"/>
    <n v="1359054"/>
    <d v="2021-01-31T00:00:00"/>
    <n v="707588"/>
    <n v="264665"/>
    <n v="15111"/>
    <n v="158"/>
    <n v="14953"/>
    <n v="332767"/>
  </r>
  <r>
    <x v="4"/>
    <x v="4"/>
    <s v="Muzaffarpur"/>
    <s v="Muzaffarpur"/>
    <n v="4778610"/>
    <d v="2021-01-31T00:00:00"/>
    <n v="2253919"/>
    <n v="717015"/>
    <n v="31398"/>
    <n v="621"/>
    <n v="30777"/>
    <n v="738350"/>
  </r>
  <r>
    <x v="4"/>
    <x v="4"/>
    <s v="Nalanda"/>
    <s v="Nalanda"/>
    <n v="2872523"/>
    <d v="2021-01-31T00:00:00"/>
    <n v="1393762"/>
    <n v="638181"/>
    <n v="23432"/>
    <n v="468"/>
    <n v="22964"/>
    <n v="603062"/>
  </r>
  <r>
    <x v="4"/>
    <x v="4"/>
    <s v="Nawada"/>
    <s v="Nawada"/>
    <n v="2216653"/>
    <d v="2020-11-16T00:00:00"/>
    <n v="1062349"/>
    <n v="274319"/>
    <n v="10353"/>
    <n v="178"/>
    <n v="10174"/>
    <n v="327690"/>
  </r>
  <r>
    <x v="4"/>
    <x v="4"/>
    <s v="Patna"/>
    <s v="Patna"/>
    <n v="5772804"/>
    <d v="2021-01-31T00:00:00"/>
    <n v="3421614"/>
    <n v="2366474"/>
    <n v="147007"/>
    <n v="2334"/>
    <n v="144651"/>
    <n v="749741"/>
  </r>
  <r>
    <x v="4"/>
    <x v="4"/>
    <s v="Purnia"/>
    <s v="Purnia"/>
    <n v="3273127"/>
    <d v="2021-01-05T00:00:00"/>
    <n v="1603099"/>
    <n v="729224"/>
    <n v="24427"/>
    <n v="180"/>
    <n v="24247"/>
    <n v="580969"/>
  </r>
  <r>
    <x v="4"/>
    <x v="4"/>
    <s v="Rohtas"/>
    <s v="Rohtas"/>
    <n v="2962593"/>
    <d v="2021-01-31T00:00:00"/>
    <n v="1498172"/>
    <n v="465660"/>
    <n v="13980"/>
    <n v="271"/>
    <n v="13707"/>
    <n v="528543"/>
  </r>
  <r>
    <x v="4"/>
    <x v="4"/>
    <s v="Saharsa"/>
    <s v="Saharsa"/>
    <n v="1897102"/>
    <d v="2021-01-31T00:00:00"/>
    <n v="995618"/>
    <n v="366567"/>
    <n v="17616"/>
    <n v="134"/>
    <n v="17482"/>
    <n v="365135"/>
  </r>
  <r>
    <x v="4"/>
    <x v="4"/>
    <s v="Samastipur"/>
    <s v="Samastipur"/>
    <n v="4254782"/>
    <d v="2021-01-31T00:00:00"/>
    <n v="1991102"/>
    <n v="555728"/>
    <n v="20020"/>
    <n v="155"/>
    <n v="19864"/>
    <n v="624579"/>
  </r>
  <r>
    <x v="4"/>
    <x v="4"/>
    <s v="Saran"/>
    <s v="Saran"/>
    <n v="3943098"/>
    <d v="2021-01-31T00:00:00"/>
    <n v="1868014"/>
    <n v="736766"/>
    <n v="23278"/>
    <n v="255"/>
    <n v="23020"/>
    <n v="773112"/>
  </r>
  <r>
    <x v="4"/>
    <x v="4"/>
    <s v="Sheikhpura"/>
    <s v="Sheikhpura"/>
    <n v="634927"/>
    <d v="2021-01-31T00:00:00"/>
    <n v="287209"/>
    <n v="95322"/>
    <n v="7693"/>
    <n v="75"/>
    <n v="7618"/>
    <n v="146194"/>
  </r>
  <r>
    <x v="4"/>
    <x v="4"/>
    <s v="Sheohar"/>
    <s v="Sheohar"/>
    <n v="656916"/>
    <d v="2020-11-16T00:00:00"/>
    <n v="300967"/>
    <n v="108766"/>
    <n v="4404"/>
    <n v="36"/>
    <n v="4368"/>
    <n v="201633"/>
  </r>
  <r>
    <x v="4"/>
    <x v="4"/>
    <s v="Sitamarhi"/>
    <s v="Sitamarhi"/>
    <n v="3419622"/>
    <d v="2021-01-31T00:00:00"/>
    <n v="1511464"/>
    <n v="424182"/>
    <n v="9185"/>
    <n v="127"/>
    <n v="9058"/>
    <n v="457819"/>
  </r>
  <r>
    <x v="4"/>
    <x v="4"/>
    <s v="Siwan"/>
    <s v="Siwan"/>
    <n v="3318176"/>
    <d v="2021-01-31T00:00:00"/>
    <n v="1670590"/>
    <n v="684755"/>
    <n v="15195"/>
    <n v="170"/>
    <n v="15025"/>
    <n v="544035"/>
  </r>
  <r>
    <x v="4"/>
    <x v="4"/>
    <s v="Supaul"/>
    <s v="Supaul"/>
    <n v="2228397"/>
    <d v="2021-01-31T00:00:00"/>
    <n v="1069993"/>
    <n v="369925"/>
    <n v="17222"/>
    <n v="129"/>
    <n v="17093"/>
    <n v="465122"/>
  </r>
  <r>
    <x v="4"/>
    <x v="4"/>
    <s v="Vaishali"/>
    <s v="Vaishali"/>
    <n v="3495021"/>
    <d v="2021-01-31T00:00:00"/>
    <n v="1671469"/>
    <n v="478638"/>
    <n v="19827"/>
    <n v="192"/>
    <n v="19632"/>
    <n v="285797"/>
  </r>
  <r>
    <x v="4"/>
    <x v="4"/>
    <s v="West Champaran"/>
    <s v="West Champaran"/>
    <n v="3935042"/>
    <d v="2021-01-31T00:00:00"/>
    <n v="1784016"/>
    <n v="469332"/>
    <n v="20890"/>
    <n v="358"/>
    <n v="20532"/>
    <n v="562223"/>
  </r>
  <r>
    <x v="5"/>
    <x v="5"/>
    <s v="Chandigarh"/>
    <s v="Chandigarh"/>
    <n v="1055450"/>
    <d v="2021-10-31T00:00:00"/>
    <n v="926035"/>
    <n v="546981"/>
    <n v="65351"/>
    <n v="820"/>
    <n v="64495"/>
    <n v="825526"/>
  </r>
  <r>
    <x v="6"/>
    <x v="6"/>
    <s v="Balod"/>
    <s v="Balod"/>
    <n v="826165"/>
    <d v="2020-06-14T00:00:00"/>
    <n v="537459"/>
    <n v="271570"/>
    <n v="27278"/>
    <n v="396"/>
    <n v="26880"/>
    <n v="16388"/>
  </r>
  <r>
    <x v="6"/>
    <x v="6"/>
    <s v="Baloda Bazar"/>
    <s v="Baloda Bazar"/>
    <n v="1305343"/>
    <d v="2020-06-14T00:00:00"/>
    <n v="617777"/>
    <n v="211945"/>
    <n v="43085"/>
    <n v="471"/>
    <n v="42611"/>
    <n v="25358"/>
  </r>
  <r>
    <x v="6"/>
    <x v="6"/>
    <s v="Bastar"/>
    <s v="Bastar"/>
    <n v="1302253"/>
    <d v="2020-05-23T00:00:00"/>
    <n v="443759"/>
    <n v="178775"/>
    <n v="21066"/>
    <n v="188"/>
    <n v="20845"/>
    <n v="15055"/>
  </r>
  <r>
    <x v="6"/>
    <x v="6"/>
    <s v="Bijapur"/>
    <s v="Bijapur"/>
    <n v="229832"/>
    <d v="2020-06-14T00:00:00"/>
    <n v="103247"/>
    <n v="44245"/>
    <n v="8324"/>
    <n v="55"/>
    <n v="8263"/>
    <n v="5401"/>
  </r>
  <r>
    <x v="6"/>
    <x v="6"/>
    <s v="Dakshin Bastar Dantewada"/>
    <s v="Dakshin Bastar Dantewada"/>
    <n v="533638"/>
    <d v="2020-06-14T00:00:00"/>
    <n v="158243"/>
    <n v="80855"/>
    <n v="10840"/>
    <n v="25"/>
    <n v="10809"/>
    <n v="6588"/>
  </r>
  <r>
    <x v="6"/>
    <x v="6"/>
    <s v="Dhamtari"/>
    <s v="Dhamtari"/>
    <n v="799199"/>
    <d v="2020-06-14T00:00:00"/>
    <n v="509782"/>
    <n v="224591"/>
    <n v="27239"/>
    <n v="545"/>
    <n v="26690"/>
    <n v="15120"/>
  </r>
  <r>
    <x v="6"/>
    <x v="6"/>
    <s v="Durg"/>
    <s v="Durg"/>
    <n v="3343079"/>
    <d v="2020-06-14T00:00:00"/>
    <n v="1012391"/>
    <n v="525445"/>
    <n v="96880"/>
    <n v="1798"/>
    <n v="95028"/>
    <n v="53460"/>
  </r>
  <r>
    <x v="6"/>
    <x v="6"/>
    <s v="Gariaband"/>
    <s v="Gariaband"/>
    <n v="597653"/>
    <d v="2020-06-14T00:00:00"/>
    <n v="293987"/>
    <n v="99137"/>
    <n v="19701"/>
    <n v="194"/>
    <n v="19506"/>
    <n v="11946"/>
  </r>
  <r>
    <x v="6"/>
    <x v="6"/>
    <s v="Janjgir Champa"/>
    <s v="Janjgir Champa"/>
    <n v="1620632"/>
    <d v="2020-06-14T00:00:00"/>
    <n v="896087"/>
    <n v="317605"/>
    <n v="57636"/>
    <n v="838"/>
    <n v="56766"/>
    <n v="32834"/>
  </r>
  <r>
    <x v="6"/>
    <x v="6"/>
    <s v="Jashpur"/>
    <s v="Jashpur"/>
    <n v="852043"/>
    <d v="2020-06-14T00:00:00"/>
    <n v="435884"/>
    <n v="182747"/>
    <n v="27093"/>
    <n v="212"/>
    <n v="26867"/>
    <n v="16088"/>
  </r>
  <r>
    <x v="6"/>
    <x v="6"/>
    <s v="Kabeerdham"/>
    <s v="Kabeerdham"/>
    <n v="584667"/>
    <d v="2020-06-14T00:00:00"/>
    <n v="402362"/>
    <n v="173494"/>
    <n v="22771"/>
    <n v="267"/>
    <n v="22503"/>
    <n v="14214"/>
  </r>
  <r>
    <x v="6"/>
    <x v="6"/>
    <s v="Kondagaon"/>
    <s v="Kondagaon"/>
    <n v="578326"/>
    <d v="2020-06-14T00:00:00"/>
    <n v="317695"/>
    <n v="100468"/>
    <n v="13139"/>
    <n v="99"/>
    <n v="13036"/>
    <n v="8176"/>
  </r>
  <r>
    <x v="6"/>
    <x v="6"/>
    <s v="Korba"/>
    <s v="Korba"/>
    <n v="1206563"/>
    <d v="2020-06-14T00:00:00"/>
    <n v="650457"/>
    <n v="287588"/>
    <n v="54847"/>
    <n v="580"/>
    <n v="54228"/>
    <n v="37457"/>
  </r>
  <r>
    <x v="6"/>
    <x v="6"/>
    <s v="Koriya"/>
    <s v="Koriya"/>
    <n v="659039"/>
    <d v="2020-06-14T00:00:00"/>
    <n v="375503"/>
    <n v="128177"/>
    <n v="26980"/>
    <n v="177"/>
    <n v="26798"/>
    <n v="16179"/>
  </r>
  <r>
    <x v="6"/>
    <x v="6"/>
    <s v="Mahasamund"/>
    <s v="Mahasamund"/>
    <n v="1032275"/>
    <d v="2020-06-14T00:00:00"/>
    <n v="738333"/>
    <n v="428365"/>
    <n v="31365"/>
    <n v="365"/>
    <n v="31000"/>
    <n v="17865"/>
  </r>
  <r>
    <x v="6"/>
    <x v="6"/>
    <s v="Mungeli"/>
    <s v="Mungeli"/>
    <n v="701707"/>
    <d v="2020-06-14T00:00:00"/>
    <n v="282508"/>
    <n v="109857"/>
    <n v="23921"/>
    <n v="167"/>
    <n v="23753"/>
    <n v="14882"/>
  </r>
  <r>
    <x v="6"/>
    <x v="6"/>
    <s v="Narayanpur"/>
    <s v="Narayanpur"/>
    <n v="140206"/>
    <d v="2020-06-14T00:00:00"/>
    <n v="53032"/>
    <n v="19468"/>
    <n v="4019"/>
    <n v="14"/>
    <n v="4005"/>
    <n v="2813"/>
  </r>
  <r>
    <x v="6"/>
    <x v="6"/>
    <s v="Raipur"/>
    <s v="Raipur"/>
    <n v="4062160"/>
    <d v="2020-06-14T00:00:00"/>
    <n v="1557999"/>
    <n v="915437"/>
    <n v="158035"/>
    <n v="3139"/>
    <n v="154852"/>
    <n v="91721"/>
  </r>
  <r>
    <x v="6"/>
    <x v="6"/>
    <s v="Rajnandgaon"/>
    <s v="Rajnandgaon"/>
    <n v="1537520"/>
    <d v="2020-11-09T00:00:00"/>
    <n v="1028876"/>
    <n v="530711"/>
    <n v="56077"/>
    <n v="515"/>
    <n v="55557"/>
    <n v="152985"/>
  </r>
  <r>
    <x v="6"/>
    <x v="6"/>
    <s v="Sukma"/>
    <s v="Sukma"/>
    <n v="249000"/>
    <d v="2020-06-14T00:00:00"/>
    <n v="134654"/>
    <n v="81437"/>
    <n v="8066"/>
    <n v="20"/>
    <n v="8041"/>
    <n v="5756"/>
  </r>
  <r>
    <x v="6"/>
    <x v="6"/>
    <s v="Surajpur"/>
    <s v="Surajpur"/>
    <n v="660280"/>
    <d v="2020-06-14T00:00:00"/>
    <n v="419247"/>
    <n v="163526"/>
    <n v="29029"/>
    <n v="224"/>
    <n v="28805"/>
    <n v="16344"/>
  </r>
  <r>
    <x v="6"/>
    <x v="6"/>
    <s v="Surguja"/>
    <s v="Surguja"/>
    <n v="420661"/>
    <d v="2020-11-18T00:00:00"/>
    <n v="468885"/>
    <n v="277031"/>
    <n v="33673"/>
    <n v="245"/>
    <n v="33426"/>
    <n v="120414"/>
  </r>
  <r>
    <x v="6"/>
    <x v="6"/>
    <s v="Uttar Bastar Kanker"/>
    <s v="Uttar Bastar Kanker"/>
    <n v="748593"/>
    <d v="2020-06-14T00:00:00"/>
    <n v="405744"/>
    <n v="171484"/>
    <n v="23636"/>
    <n v="224"/>
    <n v="23407"/>
    <n v="13869"/>
  </r>
  <r>
    <x v="7"/>
    <x v="7"/>
    <s v="Dadra and Nagar Haveli"/>
    <s v="Dadra and Nagar Haveli"/>
    <n v="343709"/>
    <d v="2020-10-20T00:00:00"/>
    <n v="387772"/>
    <n v="183553"/>
    <n v="5920"/>
    <n v="3"/>
    <n v="5910"/>
    <n v="47773"/>
  </r>
  <r>
    <x v="7"/>
    <x v="7"/>
    <s v="Daman"/>
    <s v="Daman"/>
    <n v="191173"/>
    <d v="2020-10-20T00:00:00"/>
    <n v="234202"/>
    <n v="155547"/>
    <n v="3543"/>
    <n v="1"/>
    <n v="3516"/>
    <n v="21109"/>
  </r>
  <r>
    <x v="7"/>
    <x v="7"/>
    <s v="Diu"/>
    <s v="Diu"/>
    <n v="52074"/>
    <d v="2020-10-20T00:00:00"/>
    <n v="38779"/>
    <n v="31153"/>
    <n v="1218"/>
    <n v="0"/>
    <n v="1218"/>
    <n v="8868"/>
  </r>
  <r>
    <x v="8"/>
    <x v="8"/>
    <s v="Delhi"/>
    <s v="Delhi"/>
    <n v="19814000"/>
    <d v="2021-10-31T00:00:00"/>
    <n v="13055636"/>
    <n v="7425404"/>
    <n v="1439870"/>
    <n v="25091"/>
    <n v="1414431"/>
    <n v="30147688"/>
  </r>
  <r>
    <x v="9"/>
    <x v="9"/>
    <s v="North Goa"/>
    <s v="North Goa"/>
    <n v="817761"/>
    <m/>
    <n v="600586"/>
    <n v="424066"/>
    <n v="0"/>
    <n v="0"/>
    <n v="0"/>
    <n v="400702"/>
  </r>
  <r>
    <x v="9"/>
    <x v="9"/>
    <s v="South Goa"/>
    <s v="South Goa"/>
    <n v="639962"/>
    <m/>
    <n v="661972"/>
    <n v="487016"/>
    <n v="0"/>
    <n v="0"/>
    <n v="0"/>
    <n v="313581"/>
  </r>
  <r>
    <x v="10"/>
    <x v="10"/>
    <s v="Ahmedabad"/>
    <s v="Ahmedabad"/>
    <n v="7208200"/>
    <d v="2021-02-02T00:00:00"/>
    <n v="5961594"/>
    <n v="3439921"/>
    <n v="238334"/>
    <n v="3411"/>
    <n v="234889"/>
    <n v="2675659"/>
  </r>
  <r>
    <x v="10"/>
    <x v="10"/>
    <s v="Amreli"/>
    <s v="Amreli"/>
    <n v="1513614"/>
    <d v="2021-02-02T00:00:00"/>
    <n v="927389"/>
    <n v="551970"/>
    <n v="10810"/>
    <n v="102"/>
    <n v="10708"/>
    <n v="217670"/>
  </r>
  <r>
    <x v="10"/>
    <x v="10"/>
    <s v="Anand"/>
    <s v="Anand"/>
    <n v="2090276"/>
    <d v="2021-02-02T00:00:00"/>
    <n v="1471865"/>
    <n v="935893"/>
    <n v="9637"/>
    <n v="49"/>
    <n v="9581"/>
    <n v="176669"/>
  </r>
  <r>
    <x v="10"/>
    <x v="10"/>
    <s v="Aravalli"/>
    <s v="Aravalli"/>
    <n v="1051746"/>
    <d v="2021-02-02T00:00:00"/>
    <n v="717964"/>
    <n v="522361"/>
    <n v="5186"/>
    <n v="78"/>
    <n v="5108"/>
    <n v="124775"/>
  </r>
  <r>
    <x v="10"/>
    <x v="10"/>
    <s v="Banaskantha"/>
    <s v="Banaskantha"/>
    <n v="3116045"/>
    <d v="2021-02-02T00:00:00"/>
    <n v="2140492"/>
    <n v="1157901"/>
    <n v="13631"/>
    <n v="162"/>
    <n v="13469"/>
    <n v="225342"/>
  </r>
  <r>
    <x v="10"/>
    <x v="10"/>
    <s v="Bharuch"/>
    <s v="Bharuch"/>
    <n v="1550822"/>
    <d v="2021-02-02T00:00:00"/>
    <n v="1217587"/>
    <n v="669742"/>
    <n v="11426"/>
    <n v="118"/>
    <n v="11308"/>
    <n v="161770"/>
  </r>
  <r>
    <x v="10"/>
    <x v="10"/>
    <s v="Bhavnagar"/>
    <s v="Bhavnagar"/>
    <n v="2877961"/>
    <d v="2021-02-02T00:00:00"/>
    <n v="1680398"/>
    <n v="986097"/>
    <n v="21447"/>
    <n v="301"/>
    <n v="21143"/>
    <n v="403557"/>
  </r>
  <r>
    <x v="10"/>
    <x v="10"/>
    <s v="Botad"/>
    <s v="Botad"/>
    <n v="656005"/>
    <d v="2021-02-02T00:00:00"/>
    <n v="378232"/>
    <n v="228691"/>
    <n v="2218"/>
    <n v="42"/>
    <n v="2176"/>
    <n v="99668"/>
  </r>
  <r>
    <x v="10"/>
    <x v="10"/>
    <s v="Chhota Udaipur"/>
    <s v="Chhota Udaipur"/>
    <n v="1071831"/>
    <d v="2021-02-02T00:00:00"/>
    <n v="635695"/>
    <n v="420157"/>
    <n v="3395"/>
    <n v="38"/>
    <n v="3357"/>
    <n v="95535"/>
  </r>
  <r>
    <x v="10"/>
    <x v="10"/>
    <s v="Dahod"/>
    <s v="Dahod"/>
    <n v="2126558"/>
    <d v="2021-02-02T00:00:00"/>
    <n v="1499052"/>
    <n v="631818"/>
    <n v="9955"/>
    <n v="38"/>
    <n v="9917"/>
    <n v="223236"/>
  </r>
  <r>
    <x v="10"/>
    <x v="10"/>
    <s v="Dang"/>
    <s v="Dang"/>
    <n v="226769"/>
    <d v="2021-02-02T00:00:00"/>
    <n v="156334"/>
    <n v="59262"/>
    <n v="866"/>
    <n v="18"/>
    <n v="848"/>
    <n v="32354"/>
  </r>
  <r>
    <x v="10"/>
    <x v="10"/>
    <s v="Devbhumi Dwarka"/>
    <s v="Devbhumi Dwarka"/>
    <n v="752484"/>
    <d v="2021-02-02T00:00:00"/>
    <n v="504501"/>
    <n v="309771"/>
    <n v="4175"/>
    <n v="82"/>
    <n v="4093"/>
    <n v="82511"/>
  </r>
  <r>
    <x v="10"/>
    <x v="10"/>
    <s v="Gandhinagar"/>
    <s v="Gandhinagar"/>
    <n v="1387478"/>
    <d v="2021-02-02T00:00:00"/>
    <n v="1175562"/>
    <n v="706208"/>
    <n v="20754"/>
    <n v="205"/>
    <n v="20549"/>
    <n v="302975"/>
  </r>
  <r>
    <x v="10"/>
    <x v="10"/>
    <s v="Gir Somnath"/>
    <s v="Gir Somnath"/>
    <n v="1217477"/>
    <d v="2021-02-02T00:00:00"/>
    <n v="845224"/>
    <n v="363467"/>
    <n v="8570"/>
    <n v="67"/>
    <n v="8499"/>
    <n v="126233"/>
  </r>
  <r>
    <x v="10"/>
    <x v="10"/>
    <s v="Jamnagar"/>
    <s v="Jamnagar"/>
    <n v="2159130"/>
    <d v="2021-02-02T00:00:00"/>
    <n v="1111813"/>
    <n v="653950"/>
    <n v="34978"/>
    <n v="478"/>
    <n v="34494"/>
    <n v="325400"/>
  </r>
  <r>
    <x v="10"/>
    <x v="10"/>
    <s v="Junagadh"/>
    <s v="Junagadh"/>
    <n v="2742291"/>
    <d v="2021-02-02T00:00:00"/>
    <n v="1316479"/>
    <n v="733025"/>
    <n v="20505"/>
    <n v="272"/>
    <n v="20226"/>
    <n v="209951"/>
  </r>
  <r>
    <x v="10"/>
    <x v="10"/>
    <s v="Kheda"/>
    <s v="Kheda"/>
    <n v="2298934"/>
    <d v="2021-02-02T00:00:00"/>
    <n v="1454344"/>
    <n v="893742"/>
    <n v="10439"/>
    <n v="48"/>
    <n v="10391"/>
    <n v="223359"/>
  </r>
  <r>
    <x v="10"/>
    <x v="10"/>
    <s v="Kutch"/>
    <s v="Kutch"/>
    <n v="2090313"/>
    <d v="2021-02-02T00:00:00"/>
    <n v="1412923"/>
    <n v="680232"/>
    <n v="12631"/>
    <n v="145"/>
    <n v="12474"/>
    <n v="273375"/>
  </r>
  <r>
    <x v="10"/>
    <x v="10"/>
    <s v="Mahisagar"/>
    <s v="Mahisagar"/>
    <n v="994624"/>
    <d v="2021-02-02T00:00:00"/>
    <n v="815594"/>
    <n v="459520"/>
    <n v="8194"/>
    <n v="72"/>
    <n v="8122"/>
    <n v="126893"/>
  </r>
  <r>
    <x v="10"/>
    <x v="10"/>
    <s v="Mehsana"/>
    <s v="Mehsana"/>
    <n v="2027727"/>
    <d v="2021-02-02T00:00:00"/>
    <n v="1405786"/>
    <n v="869969"/>
    <n v="24419"/>
    <n v="177"/>
    <n v="24242"/>
    <n v="242113"/>
  </r>
  <r>
    <x v="10"/>
    <x v="10"/>
    <s v="Morbi"/>
    <s v="Morbi"/>
    <n v="960329"/>
    <d v="2021-02-02T00:00:00"/>
    <n v="674000"/>
    <n v="308840"/>
    <n v="6502"/>
    <n v="87"/>
    <n v="6415"/>
    <n v="160572"/>
  </r>
  <r>
    <x v="10"/>
    <x v="10"/>
    <s v="Narmada"/>
    <s v="Narmada"/>
    <n v="590379"/>
    <d v="2021-02-02T00:00:00"/>
    <n v="413260"/>
    <n v="279684"/>
    <n v="5955"/>
    <n v="15"/>
    <n v="5940"/>
    <n v="79111"/>
  </r>
  <r>
    <x v="10"/>
    <x v="10"/>
    <s v="Navsari"/>
    <s v="Navsari"/>
    <n v="1330711"/>
    <d v="2021-02-02T00:00:00"/>
    <n v="948673"/>
    <n v="647484"/>
    <n v="7215"/>
    <n v="24"/>
    <n v="7181"/>
    <n v="132706"/>
  </r>
  <r>
    <x v="10"/>
    <x v="10"/>
    <s v="Panchmahal"/>
    <s v="Panchmahal"/>
    <n v="2388267"/>
    <d v="2021-02-02T00:00:00"/>
    <n v="1105110"/>
    <n v="626003"/>
    <n v="11770"/>
    <n v="70"/>
    <n v="11700"/>
    <n v="166866"/>
  </r>
  <r>
    <x v="10"/>
    <x v="10"/>
    <s v="Patan"/>
    <s v="Patan"/>
    <n v="1342746"/>
    <d v="2021-02-02T00:00:00"/>
    <n v="850462"/>
    <n v="533438"/>
    <n v="11624"/>
    <n v="129"/>
    <n v="11495"/>
    <n v="174871"/>
  </r>
  <r>
    <x v="10"/>
    <x v="10"/>
    <s v="Porbandar"/>
    <s v="Porbandar"/>
    <n v="586062"/>
    <d v="2021-02-02T00:00:00"/>
    <n v="419364"/>
    <n v="256377"/>
    <n v="3486"/>
    <n v="19"/>
    <n v="3467"/>
    <n v="99655"/>
  </r>
  <r>
    <x v="10"/>
    <x v="10"/>
    <s v="Rajkot"/>
    <s v="Rajkot"/>
    <n v="3157676"/>
    <d v="2021-02-02T00:00:00"/>
    <n v="2227111"/>
    <n v="1255012"/>
    <n v="57976"/>
    <n v="725"/>
    <n v="57243"/>
    <n v="760239"/>
  </r>
  <r>
    <x v="10"/>
    <x v="10"/>
    <s v="Sabarkantha"/>
    <s v="Sabarkantha"/>
    <n v="2427346"/>
    <d v="2021-02-02T00:00:00"/>
    <n v="1000517"/>
    <n v="596705"/>
    <n v="9317"/>
    <n v="157"/>
    <n v="9159"/>
    <n v="186748"/>
  </r>
  <r>
    <x v="10"/>
    <x v="10"/>
    <s v="Surat"/>
    <s v="Surat"/>
    <n v="4996391"/>
    <d v="2021-02-02T00:00:00"/>
    <n v="4781894"/>
    <n v="2529712"/>
    <n v="143874"/>
    <n v="1956"/>
    <n v="141885"/>
    <n v="2010166"/>
  </r>
  <r>
    <x v="10"/>
    <x v="10"/>
    <s v="Surendranagar"/>
    <s v="Surendranagar"/>
    <n v="1755873"/>
    <d v="2021-02-02T00:00:00"/>
    <n v="1113845"/>
    <n v="715931"/>
    <n v="8121"/>
    <n v="136"/>
    <n v="7985"/>
    <n v="205213"/>
  </r>
  <r>
    <x v="10"/>
    <x v="10"/>
    <s v="Tapi"/>
    <s v="Tapi"/>
    <n v="806489"/>
    <d v="2021-02-02T00:00:00"/>
    <n v="527345"/>
    <n v="303297"/>
    <n v="4441"/>
    <n v="24"/>
    <n v="4417"/>
    <n v="94744"/>
  </r>
  <r>
    <x v="10"/>
    <x v="10"/>
    <s v="Vadodara"/>
    <s v="Vadodara"/>
    <n v="3639775"/>
    <d v="2021-02-02T00:00:00"/>
    <n v="2612578"/>
    <n v="1940514"/>
    <n v="78159"/>
    <n v="788"/>
    <n v="77335"/>
    <n v="734749"/>
  </r>
  <r>
    <x v="10"/>
    <x v="10"/>
    <s v="Valsad"/>
    <s v="Valsad"/>
    <n v="1703068"/>
    <d v="2021-02-02T00:00:00"/>
    <n v="1232139"/>
    <n v="704675"/>
    <n v="6405"/>
    <n v="53"/>
    <n v="6308"/>
    <n v="158582"/>
  </r>
  <r>
    <x v="11"/>
    <x v="11"/>
    <s v="Ambala"/>
    <s v="Ambala"/>
    <n v="1136784"/>
    <d v="2021-01-30T00:00:00"/>
    <n v="873020"/>
    <n v="571772"/>
    <n v="30150"/>
    <n v="509"/>
    <n v="29639"/>
    <n v="221078"/>
  </r>
  <r>
    <x v="11"/>
    <x v="11"/>
    <s v="Bhiwani"/>
    <s v="Bhiwani"/>
    <n v="1629109"/>
    <d v="2021-01-30T00:00:00"/>
    <n v="741251"/>
    <n v="317765"/>
    <n v="22409"/>
    <n v="652"/>
    <n v="21757"/>
    <n v="187429"/>
  </r>
  <r>
    <x v="11"/>
    <x v="11"/>
    <s v="Charkhi Dadri"/>
    <s v="Charkhi Dadri"/>
    <n v="502276"/>
    <d v="2020-10-28T00:00:00"/>
    <n v="364599"/>
    <n v="262184"/>
    <n v="5078"/>
    <n v="139"/>
    <n v="4939"/>
    <n v="61064"/>
  </r>
  <r>
    <x v="11"/>
    <x v="11"/>
    <s v="Faridabad"/>
    <s v="Faridabad"/>
    <n v="1798954"/>
    <d v="2021-01-30T00:00:00"/>
    <n v="1658940"/>
    <n v="840997"/>
    <n v="99902"/>
    <n v="716"/>
    <n v="99157"/>
    <n v="554921"/>
  </r>
  <r>
    <x v="11"/>
    <x v="11"/>
    <s v="Fatehabad"/>
    <s v="Fatehabad"/>
    <n v="941522"/>
    <d v="2020-08-29T00:00:00"/>
    <n v="574546"/>
    <n v="201763"/>
    <n v="17875"/>
    <n v="481"/>
    <n v="17394"/>
    <n v="36393"/>
  </r>
  <r>
    <x v="11"/>
    <x v="11"/>
    <s v="Gurugram"/>
    <s v="Gurugram"/>
    <n v="1514085"/>
    <d v="2021-01-30T00:00:00"/>
    <n v="2193114"/>
    <n v="1377160"/>
    <n v="181428"/>
    <n v="922"/>
    <n v="180454"/>
    <n v="833333"/>
  </r>
  <r>
    <x v="11"/>
    <x v="11"/>
    <s v="Hisar"/>
    <s v="Hisar"/>
    <n v="1742815"/>
    <d v="2021-01-30T00:00:00"/>
    <n v="994213"/>
    <n v="332162"/>
    <n v="53995"/>
    <n v="1136"/>
    <n v="52857"/>
    <n v="349036"/>
  </r>
  <r>
    <x v="11"/>
    <x v="11"/>
    <s v="Jhajjar"/>
    <s v="Jhajjar"/>
    <n v="956907"/>
    <d v="2020-11-30T00:00:00"/>
    <n v="684511"/>
    <n v="293496"/>
    <n v="18849"/>
    <n v="328"/>
    <n v="18514"/>
    <n v="196277"/>
  </r>
  <r>
    <x v="11"/>
    <x v="11"/>
    <s v="Jind"/>
    <s v="Jind"/>
    <n v="1332042"/>
    <d v="2020-07-13T00:00:00"/>
    <n v="704573"/>
    <n v="250859"/>
    <n v="21209"/>
    <n v="533"/>
    <n v="20675"/>
    <n v="21761"/>
  </r>
  <r>
    <x v="11"/>
    <x v="11"/>
    <s v="Kaithal"/>
    <s v="Kaithal"/>
    <n v="1072861"/>
    <d v="2020-07-13T00:00:00"/>
    <n v="615168"/>
    <n v="217439"/>
    <n v="11244"/>
    <n v="346"/>
    <n v="10898"/>
    <n v="17309"/>
  </r>
  <r>
    <x v="11"/>
    <x v="11"/>
    <s v="Karnal"/>
    <s v="Karnal"/>
    <n v="1506323"/>
    <d v="2021-01-30T00:00:00"/>
    <n v="1000120"/>
    <n v="451876"/>
    <n v="40037"/>
    <n v="552"/>
    <n v="39484"/>
    <n v="205165"/>
  </r>
  <r>
    <x v="11"/>
    <x v="11"/>
    <s v="Kurukshetra"/>
    <s v="Kurukshetra"/>
    <n v="964231"/>
    <d v="2021-01-29T00:00:00"/>
    <n v="610380"/>
    <n v="248125"/>
    <n v="22147"/>
    <n v="357"/>
    <n v="21789"/>
    <n v="209954"/>
  </r>
  <r>
    <x v="11"/>
    <x v="11"/>
    <s v="Mahendragarh"/>
    <s v="Mahendragarh"/>
    <n v="921680"/>
    <d v="2021-01-30T00:00:00"/>
    <n v="576527"/>
    <n v="264911"/>
    <n v="21689"/>
    <n v="155"/>
    <n v="21534"/>
    <n v="154097"/>
  </r>
  <r>
    <x v="11"/>
    <x v="11"/>
    <s v="Nuh"/>
    <s v="Nuh"/>
    <n v="1089406"/>
    <d v="2020-11-01T00:00:00"/>
    <n v="354422"/>
    <n v="78081"/>
    <n v="5014"/>
    <n v="123"/>
    <n v="4890"/>
    <n v="95896"/>
  </r>
  <r>
    <x v="11"/>
    <x v="11"/>
    <s v="Palwal"/>
    <s v="Palwal"/>
    <n v="1040493"/>
    <d v="2021-01-30T00:00:00"/>
    <n v="608874"/>
    <n v="221786"/>
    <n v="11025"/>
    <n v="153"/>
    <n v="10872"/>
    <n v="145321"/>
  </r>
  <r>
    <x v="11"/>
    <x v="11"/>
    <s v="Panchkula"/>
    <s v="Panchkula"/>
    <n v="558890"/>
    <d v="2020-12-05T00:00:00"/>
    <n v="456675"/>
    <n v="279951"/>
    <n v="30770"/>
    <n v="378"/>
    <n v="30379"/>
    <n v="134110"/>
  </r>
  <r>
    <x v="11"/>
    <x v="11"/>
    <s v="Panipat"/>
    <s v="Panipat"/>
    <n v="1202811"/>
    <d v="2020-10-06T00:00:00"/>
    <n v="830805"/>
    <n v="273172"/>
    <n v="31150"/>
    <n v="638"/>
    <n v="30510"/>
    <n v="74438"/>
  </r>
  <r>
    <x v="11"/>
    <x v="11"/>
    <s v="Rewari"/>
    <s v="Rewari"/>
    <n v="896129"/>
    <d v="2021-01-30T00:00:00"/>
    <n v="648724"/>
    <n v="294989"/>
    <n v="20327"/>
    <n v="221"/>
    <n v="20106"/>
    <n v="161526"/>
  </r>
  <r>
    <x v="11"/>
    <x v="11"/>
    <s v="Rohtak"/>
    <s v="Rohtak"/>
    <n v="1058683"/>
    <d v="2020-07-13T00:00:00"/>
    <n v="674649"/>
    <n v="305282"/>
    <n v="25903"/>
    <n v="534"/>
    <n v="25350"/>
    <n v="38845"/>
  </r>
  <r>
    <x v="11"/>
    <x v="11"/>
    <s v="Sirsa"/>
    <s v="Sirsa"/>
    <n v="1295114"/>
    <d v="2020-12-06T00:00:00"/>
    <n v="786205"/>
    <n v="278920"/>
    <n v="29282"/>
    <n v="508"/>
    <n v="28771"/>
    <n v="164834"/>
  </r>
  <r>
    <x v="11"/>
    <x v="11"/>
    <s v="Sonipat"/>
    <s v="Sonipat"/>
    <n v="1480080"/>
    <d v="2020-12-06T00:00:00"/>
    <n v="989125"/>
    <n v="411915"/>
    <n v="47138"/>
    <n v="254"/>
    <n v="46884"/>
    <n v="262532"/>
  </r>
  <r>
    <x v="11"/>
    <x v="11"/>
    <s v="Yamunanagar"/>
    <s v="Yamunanagar"/>
    <n v="1214162"/>
    <d v="2021-01-30T00:00:00"/>
    <n v="831598"/>
    <n v="340196"/>
    <n v="24631"/>
    <n v="414"/>
    <n v="24215"/>
    <n v="208446"/>
  </r>
  <r>
    <x v="12"/>
    <x v="12"/>
    <s v="Bilaspur"/>
    <s v="Bilaspur"/>
    <n v="382056"/>
    <d v="2020-12-19T00:00:00"/>
    <n v="323204"/>
    <n v="234916"/>
    <n v="14374"/>
    <n v="85"/>
    <n v="14120"/>
    <n v="46925"/>
  </r>
  <r>
    <x v="12"/>
    <x v="12"/>
    <s v="Chamba"/>
    <s v="Chamba"/>
    <n v="518844"/>
    <d v="2020-12-19T00:00:00"/>
    <n v="364258"/>
    <n v="198146"/>
    <n v="13687"/>
    <n v="160"/>
    <n v="13492"/>
    <n v="60348"/>
  </r>
  <r>
    <x v="12"/>
    <x v="12"/>
    <s v="Kangra"/>
    <s v="Kangra"/>
    <n v="1507223"/>
    <d v="2020-12-19T00:00:00"/>
    <n v="1182563"/>
    <n v="725754"/>
    <n v="50818"/>
    <n v="1125"/>
    <n v="48872"/>
    <n v="120319"/>
  </r>
  <r>
    <x v="12"/>
    <x v="12"/>
    <s v="Kinnaur"/>
    <s v="Kinnaur"/>
    <n v="84298"/>
    <d v="2020-12-19T00:00:00"/>
    <n v="79673"/>
    <n v="63209"/>
    <n v="3507"/>
    <n v="38"/>
    <n v="3465"/>
    <n v="8483"/>
  </r>
  <r>
    <x v="12"/>
    <x v="12"/>
    <s v="Kullu"/>
    <s v="Kullu"/>
    <n v="437474"/>
    <d v="2020-09-29T00:00:00"/>
    <n v="351261"/>
    <n v="203549"/>
    <n v="9692"/>
    <n v="158"/>
    <n v="9496"/>
    <n v="16858"/>
  </r>
  <r>
    <x v="12"/>
    <x v="12"/>
    <s v="Lahaul and Spiti"/>
    <s v="Lahaul and Spiti"/>
    <n v="31528"/>
    <d v="2020-10-31T00:00:00"/>
    <n v="31920"/>
    <n v="20986"/>
    <n v="2953"/>
    <n v="18"/>
    <n v="2935"/>
    <n v="2016"/>
  </r>
  <r>
    <x v="12"/>
    <x v="12"/>
    <s v="Mandi"/>
    <s v="Mandi"/>
    <n v="999518"/>
    <d v="2020-12-19T00:00:00"/>
    <n v="775242"/>
    <n v="479355"/>
    <n v="31606"/>
    <n v="448"/>
    <n v="30983"/>
    <n v="57698"/>
  </r>
  <r>
    <x v="12"/>
    <x v="12"/>
    <s v="Shimla"/>
    <s v="Shimla"/>
    <n v="813384"/>
    <d v="2020-12-19T00:00:00"/>
    <n v="678341"/>
    <n v="412640"/>
    <n v="27549"/>
    <n v="641"/>
    <n v="26786"/>
    <n v="46696"/>
  </r>
  <r>
    <x v="12"/>
    <x v="12"/>
    <s v="Sirmaur"/>
    <s v="Sirmaur"/>
    <n v="530164"/>
    <d v="2020-12-19T00:00:00"/>
    <n v="423793"/>
    <n v="209631"/>
    <n v="15456"/>
    <n v="211"/>
    <n v="15244"/>
    <n v="50292"/>
  </r>
  <r>
    <x v="12"/>
    <x v="12"/>
    <s v="Solan"/>
    <s v="Solan"/>
    <n v="576670"/>
    <d v="2020-12-19T00:00:00"/>
    <n v="691163"/>
    <n v="339630"/>
    <n v="22817"/>
    <n v="314"/>
    <n v="22472"/>
    <n v="68608"/>
  </r>
  <r>
    <x v="12"/>
    <x v="12"/>
    <s v="Una"/>
    <s v="Una"/>
    <n v="521057"/>
    <d v="2020-12-19T00:00:00"/>
    <n v="434945"/>
    <n v="286819"/>
    <n v="14268"/>
    <n v="253"/>
    <n v="13804"/>
    <n v="60039"/>
  </r>
  <r>
    <x v="13"/>
    <x v="13"/>
    <s v="Anantnag"/>
    <s v="Anantnag"/>
    <n v="1070144"/>
    <m/>
    <n v="759605"/>
    <n v="402717"/>
    <n v="16603"/>
    <n v="205"/>
    <n v="16378"/>
    <n v="532672"/>
  </r>
  <r>
    <x v="13"/>
    <x v="13"/>
    <s v="Bandipora"/>
    <s v="Bandipora"/>
    <n v="385099"/>
    <m/>
    <n v="303665"/>
    <n v="154345"/>
    <n v="9814"/>
    <n v="102"/>
    <n v="9693"/>
    <n v="193605"/>
  </r>
  <r>
    <x v="13"/>
    <x v="13"/>
    <s v="Baramulla"/>
    <s v="Baramulla"/>
    <n v="1015503"/>
    <m/>
    <n v="776258"/>
    <n v="450002"/>
    <n v="24613"/>
    <n v="282"/>
    <n v="24196"/>
    <n v="509902"/>
  </r>
  <r>
    <x v="13"/>
    <x v="13"/>
    <s v="Budgam"/>
    <s v="Budgam"/>
    <n v="735753"/>
    <m/>
    <n v="592075"/>
    <n v="319587"/>
    <n v="23844"/>
    <n v="207"/>
    <n v="23548"/>
    <n v="372440"/>
  </r>
  <r>
    <x v="13"/>
    <x v="13"/>
    <s v="Doda"/>
    <s v="Doda"/>
    <n v="409576"/>
    <m/>
    <n v="313983"/>
    <n v="158751"/>
    <n v="7869"/>
    <n v="133"/>
    <n v="7704"/>
    <n v="204626"/>
  </r>
  <r>
    <x v="13"/>
    <x v="13"/>
    <s v="Ganderbal"/>
    <s v="Ganderbal"/>
    <n v="297003"/>
    <m/>
    <n v="227349"/>
    <n v="133812"/>
    <n v="10436"/>
    <n v="79"/>
    <n v="10313"/>
    <n v="150749"/>
  </r>
  <r>
    <x v="13"/>
    <x v="13"/>
    <s v="Jammu"/>
    <s v="Jammu"/>
    <n v="1526406"/>
    <m/>
    <n v="1168448"/>
    <n v="610537"/>
    <n v="53324"/>
    <n v="1145"/>
    <n v="52145"/>
    <n v="774600"/>
  </r>
  <r>
    <x v="13"/>
    <x v="13"/>
    <s v="Kathua"/>
    <s v="Kathua"/>
    <n v="615711"/>
    <m/>
    <n v="482584"/>
    <n v="249588"/>
    <n v="9327"/>
    <n v="152"/>
    <n v="9175"/>
    <n v="306361"/>
  </r>
  <r>
    <x v="13"/>
    <x v="13"/>
    <s v="Kishtwar"/>
    <s v="Kishtwar"/>
    <n v="230696"/>
    <m/>
    <n v="164754"/>
    <n v="78041"/>
    <n v="4819"/>
    <n v="44"/>
    <n v="4773"/>
    <n v="115450"/>
  </r>
  <r>
    <x v="13"/>
    <x v="13"/>
    <s v="Kulgam"/>
    <s v="Kulgam"/>
    <n v="422786"/>
    <m/>
    <n v="401091"/>
    <n v="202260"/>
    <n v="11489"/>
    <n v="117"/>
    <n v="11367"/>
    <n v="212909"/>
  </r>
  <r>
    <x v="13"/>
    <x v="13"/>
    <s v="Kupwara"/>
    <s v="Kupwara"/>
    <n v="875564"/>
    <m/>
    <n v="673594"/>
    <n v="348327"/>
    <n v="14463"/>
    <n v="166"/>
    <n v="14268"/>
    <n v="436257"/>
  </r>
  <r>
    <x v="13"/>
    <x v="13"/>
    <s v="Pulwama"/>
    <s v="Pulwama"/>
    <n v="570060"/>
    <d v="2021-01-01T00:00:00"/>
    <n v="430622"/>
    <n v="244300"/>
    <n v="15512"/>
    <n v="194"/>
    <n v="15309"/>
    <n v="147308"/>
  </r>
  <r>
    <x v="13"/>
    <x v="13"/>
    <s v="Punch"/>
    <s v="Punch"/>
    <n v="476820"/>
    <m/>
    <n v="386098"/>
    <n v="234540"/>
    <n v="6482"/>
    <n v="98"/>
    <n v="6371"/>
    <n v="236882"/>
  </r>
  <r>
    <x v="13"/>
    <x v="13"/>
    <s v="Rajouri"/>
    <s v="Rajouri"/>
    <n v="619266"/>
    <m/>
    <n v="498787"/>
    <n v="241407"/>
    <n v="11272"/>
    <n v="237"/>
    <n v="11031"/>
    <n v="309076"/>
  </r>
  <r>
    <x v="13"/>
    <x v="13"/>
    <s v="Ramban"/>
    <s v="Ramban"/>
    <n v="283313"/>
    <m/>
    <n v="220690"/>
    <n v="147086"/>
    <n v="6043"/>
    <n v="67"/>
    <n v="5971"/>
    <n v="141844"/>
  </r>
  <r>
    <x v="13"/>
    <x v="13"/>
    <s v="Reasi"/>
    <s v="Reasi"/>
    <n v="314714"/>
    <m/>
    <n v="244379"/>
    <n v="133971"/>
    <n v="6626"/>
    <n v="43"/>
    <n v="6575"/>
    <n v="157522"/>
  </r>
  <r>
    <x v="13"/>
    <x v="13"/>
    <s v="Samba"/>
    <s v="Samba"/>
    <n v="318611"/>
    <m/>
    <n v="280700"/>
    <n v="122554"/>
    <n v="7152"/>
    <n v="120"/>
    <n v="7032"/>
    <n v="159695"/>
  </r>
  <r>
    <x v="13"/>
    <x v="13"/>
    <s v="Shopiyan"/>
    <s v="Shopiyan"/>
    <n v="265960"/>
    <m/>
    <n v="203036"/>
    <n v="95122"/>
    <n v="5607"/>
    <n v="58"/>
    <n v="5549"/>
    <n v="133123"/>
  </r>
  <r>
    <x v="13"/>
    <x v="13"/>
    <s v="Srinagar"/>
    <s v="Srinagar"/>
    <n v="1269751"/>
    <m/>
    <n v="957347"/>
    <n v="592016"/>
    <n v="75539"/>
    <n v="846"/>
    <n v="74242"/>
    <n v="659947"/>
  </r>
  <r>
    <x v="13"/>
    <x v="13"/>
    <s v="Udhampur"/>
    <s v="Udhampur"/>
    <n v="555357"/>
    <m/>
    <n v="425945"/>
    <n v="227785"/>
    <n v="11415"/>
    <n v="137"/>
    <n v="11275"/>
    <n v="277832"/>
  </r>
  <r>
    <x v="14"/>
    <x v="14"/>
    <s v="Bokaro"/>
    <s v="Bokaro"/>
    <n v="2061918"/>
    <d v="2020-07-23T00:00:00"/>
    <n v="994497"/>
    <n v="333330"/>
    <n v="19461"/>
    <n v="286"/>
    <n v="19170"/>
    <n v="21528"/>
  </r>
  <r>
    <x v="14"/>
    <x v="14"/>
    <s v="Chatra"/>
    <s v="Chatra"/>
    <n v="1042304"/>
    <m/>
    <n v="454807"/>
    <n v="126700"/>
    <n v="6033"/>
    <n v="53"/>
    <n v="5977"/>
    <n v="513745"/>
  </r>
  <r>
    <x v="14"/>
    <x v="14"/>
    <s v="Deoghar"/>
    <s v="Deoghar"/>
    <n v="1491879"/>
    <d v="2020-07-23T00:00:00"/>
    <n v="569167"/>
    <n v="230458"/>
    <n v="10835"/>
    <n v="113"/>
    <n v="10721"/>
    <n v="12368"/>
  </r>
  <r>
    <x v="14"/>
    <x v="14"/>
    <s v="Dhanbad"/>
    <s v="Dhanbad"/>
    <n v="2682662"/>
    <m/>
    <n v="1185934"/>
    <n v="446946"/>
    <n v="16589"/>
    <n v="382"/>
    <n v="16196"/>
    <n v="1322798"/>
  </r>
  <r>
    <x v="14"/>
    <x v="14"/>
    <s v="Dumka"/>
    <s v="Dumka"/>
    <n v="1321096"/>
    <d v="2020-07-23T00:00:00"/>
    <n v="638722"/>
    <n v="229944"/>
    <n v="4636"/>
    <n v="47"/>
    <n v="4589"/>
    <n v="7718"/>
  </r>
  <r>
    <x v="14"/>
    <x v="14"/>
    <s v="East Singhbhum"/>
    <s v="East Singhbhum"/>
    <n v="2291032"/>
    <m/>
    <n v="1424376"/>
    <n v="661091"/>
    <n v="51974"/>
    <n v="1046"/>
    <n v="50907"/>
    <n v="1148592"/>
  </r>
  <r>
    <x v="14"/>
    <x v="14"/>
    <s v="Garhwa"/>
    <s v="Garhwa"/>
    <n v="1322387"/>
    <m/>
    <n v="456056"/>
    <n v="148421"/>
    <n v="6895"/>
    <n v="94"/>
    <n v="6801"/>
    <n v="651417"/>
  </r>
  <r>
    <x v="14"/>
    <x v="14"/>
    <s v="Giridih"/>
    <s v="Giridih"/>
    <n v="2445203"/>
    <d v="2020-07-23T00:00:00"/>
    <n v="994417"/>
    <n v="301193"/>
    <n v="8964"/>
    <n v="130"/>
    <n v="8834"/>
    <n v="15614"/>
  </r>
  <r>
    <x v="14"/>
    <x v="14"/>
    <s v="Godda"/>
    <s v="Godda"/>
    <n v="1311382"/>
    <d v="2020-07-23T00:00:00"/>
    <n v="527710"/>
    <n v="198198"/>
    <n v="5840"/>
    <n v="87"/>
    <n v="5753"/>
    <n v="13900"/>
  </r>
  <r>
    <x v="14"/>
    <x v="14"/>
    <s v="Gumla"/>
    <s v="Gumla"/>
    <n v="1025656"/>
    <m/>
    <n v="387738"/>
    <n v="156364"/>
    <n v="9900"/>
    <n v="38"/>
    <n v="9857"/>
    <n v="507521"/>
  </r>
  <r>
    <x v="14"/>
    <x v="14"/>
    <s v="Hazaribagh"/>
    <s v="Hazaribagh"/>
    <n v="1734005"/>
    <m/>
    <n v="865943"/>
    <n v="317137"/>
    <n v="19593"/>
    <n v="186"/>
    <n v="19404"/>
    <n v="859458"/>
  </r>
  <r>
    <x v="14"/>
    <x v="14"/>
    <s v="Jamtara"/>
    <s v="Jamtara"/>
    <n v="790207"/>
    <d v="2020-07-21T00:00:00"/>
    <n v="381155"/>
    <n v="137216"/>
    <n v="5599"/>
    <n v="61"/>
    <n v="5534"/>
    <n v="5679"/>
  </r>
  <r>
    <x v="14"/>
    <x v="14"/>
    <s v="Khunti"/>
    <s v="Khunti"/>
    <n v="530299"/>
    <d v="2020-07-29T00:00:00"/>
    <n v="227503"/>
    <n v="107053"/>
    <n v="7820"/>
    <n v="96"/>
    <n v="7724"/>
    <n v="7762"/>
  </r>
  <r>
    <x v="14"/>
    <x v="14"/>
    <s v="Koderma"/>
    <s v="Koderma"/>
    <n v="717169"/>
    <m/>
    <n v="363078"/>
    <n v="140609"/>
    <n v="12872"/>
    <n v="136"/>
    <n v="12736"/>
    <n v="357848"/>
  </r>
  <r>
    <x v="14"/>
    <x v="14"/>
    <s v="Latehar"/>
    <s v="Latehar"/>
    <n v="725673"/>
    <m/>
    <n v="294989"/>
    <n v="84919"/>
    <n v="7871"/>
    <n v="57"/>
    <n v="7814"/>
    <n v="359515"/>
  </r>
  <r>
    <x v="14"/>
    <x v="14"/>
    <s v="Lohardaga"/>
    <s v="Lohardaga"/>
    <n v="461738"/>
    <d v="2020-07-25T00:00:00"/>
    <n v="173109"/>
    <n v="63130"/>
    <n v="6709"/>
    <n v="88"/>
    <n v="6621"/>
    <n v="10880"/>
  </r>
  <r>
    <x v="14"/>
    <x v="14"/>
    <s v="Pakur"/>
    <s v="Pakur"/>
    <n v="899200"/>
    <d v="2020-07-23T00:00:00"/>
    <n v="378048"/>
    <n v="108941"/>
    <n v="2552"/>
    <n v="12"/>
    <n v="2539"/>
    <n v="7705"/>
  </r>
  <r>
    <x v="14"/>
    <x v="14"/>
    <s v="Palamu"/>
    <s v="Palamu"/>
    <n v="1936319"/>
    <m/>
    <n v="788026"/>
    <n v="311074"/>
    <n v="12294"/>
    <n v="110"/>
    <n v="12184"/>
    <n v="954943"/>
  </r>
  <r>
    <x v="14"/>
    <x v="14"/>
    <s v="Ramgarh"/>
    <s v="Ramgarh"/>
    <n v="949159"/>
    <m/>
    <n v="522017"/>
    <n v="185442"/>
    <n v="13923"/>
    <n v="197"/>
    <n v="13714"/>
    <n v="472049"/>
  </r>
  <r>
    <x v="14"/>
    <x v="14"/>
    <s v="Ranchi"/>
    <s v="Ranchi"/>
    <n v="2912022"/>
    <m/>
    <n v="1512114"/>
    <n v="656001"/>
    <n v="86116"/>
    <n v="1585"/>
    <n v="84495"/>
    <n v="1469948"/>
  </r>
  <r>
    <x v="14"/>
    <x v="14"/>
    <s v="Sahibganj"/>
    <s v="Sahibganj"/>
    <n v="1150038"/>
    <d v="2020-07-23T00:00:00"/>
    <n v="430948"/>
    <n v="132560"/>
    <n v="4834"/>
    <n v="42"/>
    <n v="4792"/>
    <n v="7446"/>
  </r>
  <r>
    <x v="14"/>
    <x v="14"/>
    <s v="Saraikela-Kharsawan"/>
    <s v="Saraikela-Kharsawan"/>
    <n v="1063458"/>
    <d v="2020-12-13T00:00:00"/>
    <n v="505417"/>
    <n v="167980"/>
    <n v="7207"/>
    <n v="67"/>
    <n v="7137"/>
    <n v="165399"/>
  </r>
  <r>
    <x v="14"/>
    <x v="14"/>
    <s v="Simdega"/>
    <s v="Simdega"/>
    <n v="599813"/>
    <m/>
    <n v="277357"/>
    <n v="112059"/>
    <n v="7193"/>
    <n v="92"/>
    <n v="7101"/>
    <n v="297504"/>
  </r>
  <r>
    <x v="14"/>
    <x v="14"/>
    <s v="West Singhbhum"/>
    <s v="West Singhbhum"/>
    <n v="1501619"/>
    <m/>
    <n v="630437"/>
    <n v="225607"/>
    <n v="13054"/>
    <n v="133"/>
    <n v="12918"/>
    <n v="742320"/>
  </r>
  <r>
    <x v="15"/>
    <x v="15"/>
    <s v="Bagalkote"/>
    <s v="Bagalkote"/>
    <n v="1890826"/>
    <d v="2020-08-23T00:00:00"/>
    <n v="1188016"/>
    <n v="613422"/>
    <n v="35178"/>
    <n v="333"/>
    <n v="34843"/>
    <n v="67440"/>
  </r>
  <r>
    <x v="15"/>
    <x v="15"/>
    <s v="Ballari"/>
    <s v="Ballari"/>
    <n v="2532383"/>
    <d v="2020-12-28T00:00:00"/>
    <n v="1758198"/>
    <n v="864065"/>
    <n v="97763"/>
    <n v="1689"/>
    <n v="95961"/>
    <n v="451288"/>
  </r>
  <r>
    <x v="15"/>
    <x v="15"/>
    <s v="Belagavi"/>
    <s v="Belagavi"/>
    <n v="4778439"/>
    <d v="2021-01-02T00:00:00"/>
    <n v="3165252"/>
    <n v="1386668"/>
    <n v="79900"/>
    <n v="938"/>
    <n v="78879"/>
    <n v="436515"/>
  </r>
  <r>
    <x v="15"/>
    <x v="15"/>
    <s v="Bengaluru Rural"/>
    <s v="Bengaluru Rural"/>
    <n v="987257"/>
    <d v="2021-01-31T00:00:00"/>
    <n v="700825"/>
    <n v="385704"/>
    <n v="62005"/>
    <n v="890"/>
    <n v="61073"/>
    <n v="271279"/>
  </r>
  <r>
    <x v="15"/>
    <x v="15"/>
    <s v="Bengaluru Urban"/>
    <s v="Bengaluru Urban"/>
    <n v="9588910"/>
    <d v="2021-01-31T00:00:00"/>
    <n v="9219875"/>
    <n v="5903791"/>
    <n v="1251872"/>
    <n v="16281"/>
    <n v="1229059"/>
    <n v="7509824"/>
  </r>
  <r>
    <x v="15"/>
    <x v="15"/>
    <s v="Bidar"/>
    <s v="Bidar"/>
    <n v="1700018"/>
    <d v="2020-08-29T00:00:00"/>
    <n v="929776"/>
    <n v="515993"/>
    <n v="24340"/>
    <n v="400"/>
    <n v="23936"/>
    <n v="79859"/>
  </r>
  <r>
    <x v="15"/>
    <x v="15"/>
    <s v="Chamarajanagara"/>
    <s v="Chamarajanagara"/>
    <n v="1020962"/>
    <d v="2020-06-28T00:00:00"/>
    <n v="647951"/>
    <n v="351940"/>
    <n v="33001"/>
    <n v="500"/>
    <n v="32469"/>
    <n v="21656"/>
  </r>
  <r>
    <x v="15"/>
    <x v="15"/>
    <s v="Chikkaballapura"/>
    <s v="Chikkaballapura"/>
    <n v="1254377"/>
    <d v="2020-06-28T00:00:00"/>
    <n v="852473"/>
    <n v="497674"/>
    <n v="43951"/>
    <n v="429"/>
    <n v="43501"/>
    <n v="37064"/>
  </r>
  <r>
    <x v="15"/>
    <x v="15"/>
    <s v="Chikkamagaluru"/>
    <s v="Chikkamagaluru"/>
    <n v="1137753"/>
    <d v="2020-06-28T00:00:00"/>
    <n v="737417"/>
    <n v="346002"/>
    <n v="51126"/>
    <n v="395"/>
    <n v="50662"/>
    <n v="31030"/>
  </r>
  <r>
    <x v="15"/>
    <x v="15"/>
    <s v="Chitradurga"/>
    <s v="Chitradurga"/>
    <n v="1660378"/>
    <d v="2020-06-28T00:00:00"/>
    <n v="1020280"/>
    <n v="618156"/>
    <n v="36666"/>
    <n v="206"/>
    <n v="36412"/>
    <n v="22726"/>
  </r>
  <r>
    <x v="15"/>
    <x v="15"/>
    <s v="Dakshina Kannada"/>
    <s v="Dakshina Kannada"/>
    <n v="2083625"/>
    <d v="2020-09-17T00:00:00"/>
    <n v="1531107"/>
    <n v="848253"/>
    <n v="115478"/>
    <n v="1680"/>
    <n v="113515"/>
    <n v="189020"/>
  </r>
  <r>
    <x v="15"/>
    <x v="15"/>
    <s v="Davanagere"/>
    <s v="Davanagere"/>
    <n v="1946905"/>
    <d v="2020-06-28T00:00:00"/>
    <n v="1016827"/>
    <n v="495371"/>
    <n v="50989"/>
    <n v="608"/>
    <n v="50359"/>
    <n v="42977"/>
  </r>
  <r>
    <x v="15"/>
    <x v="15"/>
    <s v="Dharwad"/>
    <s v="Dharwad"/>
    <n v="1846993"/>
    <d v="2020-10-13T00:00:00"/>
    <n v="1212295"/>
    <n v="561504"/>
    <n v="60970"/>
    <n v="1315"/>
    <n v="59639"/>
    <n v="168181"/>
  </r>
  <r>
    <x v="15"/>
    <x v="15"/>
    <s v="Gadag"/>
    <s v="Gadag"/>
    <n v="1065235"/>
    <d v="2020-06-28T00:00:00"/>
    <n v="691646"/>
    <n v="328477"/>
    <n v="26066"/>
    <n v="319"/>
    <n v="25747"/>
    <n v="21937"/>
  </r>
  <r>
    <x v="15"/>
    <x v="15"/>
    <s v="Hassan"/>
    <s v="Hassan"/>
    <n v="1776221"/>
    <d v="2020-06-28T00:00:00"/>
    <n v="1224599"/>
    <n v="614828"/>
    <n v="111785"/>
    <n v="1256"/>
    <n v="110294"/>
    <n v="66692"/>
  </r>
  <r>
    <x v="15"/>
    <x v="15"/>
    <s v="Haveri"/>
    <s v="Haveri"/>
    <n v="1598506"/>
    <d v="2020-06-28T00:00:00"/>
    <n v="999178"/>
    <n v="383705"/>
    <n v="21947"/>
    <n v="644"/>
    <n v="21301"/>
    <n v="22687"/>
  </r>
  <r>
    <x v="15"/>
    <x v="15"/>
    <s v="Kalaburagi"/>
    <s v="Kalaburagi"/>
    <n v="2564892"/>
    <d v="2021-01-30T00:00:00"/>
    <n v="1323039"/>
    <n v="641641"/>
    <n v="61926"/>
    <n v="819"/>
    <n v="61087"/>
    <n v="440559"/>
  </r>
  <r>
    <x v="15"/>
    <x v="15"/>
    <s v="Kodagu"/>
    <s v="Kodagu"/>
    <n v="554762"/>
    <d v="2021-01-31T00:00:00"/>
    <n v="385482"/>
    <n v="212033"/>
    <n v="37095"/>
    <n v="329"/>
    <n v="36616"/>
    <n v="162529"/>
  </r>
  <r>
    <x v="15"/>
    <x v="15"/>
    <s v="Kolar"/>
    <s v="Kolar"/>
    <n v="1540231"/>
    <d v="2020-10-14T00:00:00"/>
    <n v="991957"/>
    <n v="625918"/>
    <n v="46916"/>
    <n v="638"/>
    <n v="46266"/>
    <n v="115382"/>
  </r>
  <r>
    <x v="15"/>
    <x v="15"/>
    <s v="Koppal"/>
    <s v="Koppal"/>
    <n v="1391292"/>
    <d v="2020-06-28T00:00:00"/>
    <n v="814373"/>
    <n v="411092"/>
    <n v="35198"/>
    <n v="521"/>
    <n v="34660"/>
    <n v="26307"/>
  </r>
  <r>
    <x v="15"/>
    <x v="15"/>
    <s v="Mandya"/>
    <s v="Mandya"/>
    <n v="1808680"/>
    <d v="2020-06-28T00:00:00"/>
    <n v="1189318"/>
    <n v="659066"/>
    <n v="73753"/>
    <n v="650"/>
    <n v="73029"/>
    <n v="51750"/>
  </r>
  <r>
    <x v="15"/>
    <x v="15"/>
    <s v="Mysuru"/>
    <s v="Mysuru"/>
    <n v="2994744"/>
    <d v="2020-08-31T00:00:00"/>
    <n v="2141764"/>
    <n v="1239770"/>
    <n v="179167"/>
    <n v="2416"/>
    <n v="176447"/>
    <n v="196921"/>
  </r>
  <r>
    <x v="15"/>
    <x v="15"/>
    <s v="Raichur"/>
    <s v="Raichur"/>
    <n v="1924773"/>
    <d v="2020-06-28T00:00:00"/>
    <n v="1021603"/>
    <n v="448501"/>
    <n v="39973"/>
    <n v="331"/>
    <n v="39641"/>
    <n v="40997"/>
  </r>
  <r>
    <x v="15"/>
    <x v="15"/>
    <s v="Ramanagara"/>
    <s v="Ramanagara"/>
    <n v="1082739"/>
    <d v="2020-11-25T00:00:00"/>
    <n v="754463"/>
    <n v="469335"/>
    <n v="24204"/>
    <n v="320"/>
    <n v="23869"/>
    <n v="115501"/>
  </r>
  <r>
    <x v="15"/>
    <x v="15"/>
    <s v="Shivamogga"/>
    <s v="Shivamogga"/>
    <n v="1755512"/>
    <d v="2020-08-21T00:00:00"/>
    <n v="1162073"/>
    <n v="535447"/>
    <n v="69444"/>
    <n v="1088"/>
    <n v="68239"/>
    <n v="83482"/>
  </r>
  <r>
    <x v="15"/>
    <x v="15"/>
    <s v="Tumakuru"/>
    <s v="Tumakuru"/>
    <n v="2681449"/>
    <d v="2020-09-24T00:00:00"/>
    <n v="1672730"/>
    <n v="881580"/>
    <n v="120836"/>
    <n v="1127"/>
    <n v="119420"/>
    <n v="166982"/>
  </r>
  <r>
    <x v="15"/>
    <x v="15"/>
    <s v="Udupi"/>
    <s v="Udupi"/>
    <n v="1177908"/>
    <d v="2020-09-13T00:00:00"/>
    <n v="919074"/>
    <n v="529427"/>
    <n v="76718"/>
    <n v="489"/>
    <n v="76181"/>
    <n v="124451"/>
  </r>
  <r>
    <x v="15"/>
    <x v="15"/>
    <s v="Uttara Kannada"/>
    <s v="Uttara Kannada"/>
    <n v="1353299"/>
    <d v="2020-06-28T00:00:00"/>
    <n v="980496"/>
    <n v="505589"/>
    <n v="56218"/>
    <n v="766"/>
    <n v="55339"/>
    <n v="41942"/>
  </r>
  <r>
    <x v="15"/>
    <x v="15"/>
    <s v="Vijayapura"/>
    <s v="Vijayapura"/>
    <n v="2175102"/>
    <d v="2020-06-28T00:00:00"/>
    <n v="1535235"/>
    <n v="634270"/>
    <n v="36267"/>
    <n v="495"/>
    <n v="35764"/>
    <n v="43241"/>
  </r>
  <r>
    <x v="15"/>
    <x v="15"/>
    <s v="Yadgir"/>
    <s v="Yadgir"/>
    <n v="1172985"/>
    <d v="2021-01-31T00:00:00"/>
    <n v="708887"/>
    <n v="348094"/>
    <n v="27545"/>
    <n v="207"/>
    <n v="27337"/>
    <n v="235257"/>
  </r>
  <r>
    <x v="16"/>
    <x v="16"/>
    <s v="Alappuzha"/>
    <s v="Alappuzha"/>
    <n v="2121943"/>
    <m/>
    <n v="1518055"/>
    <n v="855411"/>
    <n v="316160"/>
    <n v="1862"/>
    <n v="313515"/>
    <n v="1197832"/>
  </r>
  <r>
    <x v="16"/>
    <x v="16"/>
    <s v="Ernakulam"/>
    <s v="Ernakulam"/>
    <n v="3279860"/>
    <m/>
    <n v="2953482"/>
    <n v="1759232"/>
    <n v="602800"/>
    <n v="3555"/>
    <n v="583842"/>
    <n v="1908531"/>
  </r>
  <r>
    <x v="16"/>
    <x v="16"/>
    <s v="Idukki"/>
    <s v="Idukki"/>
    <n v="1107453"/>
    <d v="2021-01-01T00:00:00"/>
    <n v="859116"/>
    <n v="481911"/>
    <n v="147118"/>
    <n v="519"/>
    <n v="140292"/>
    <n v="311250"/>
  </r>
  <r>
    <x v="16"/>
    <x v="16"/>
    <s v="Kannur"/>
    <s v="Kannur"/>
    <n v="2525637"/>
    <d v="2021-01-01T00:00:00"/>
    <n v="1891004"/>
    <n v="959656"/>
    <n v="275264"/>
    <n v="2325"/>
    <n v="269475"/>
    <n v="529768"/>
  </r>
  <r>
    <x v="16"/>
    <x v="16"/>
    <s v="Kasaragod"/>
    <s v="Kasaragod"/>
    <n v="1302600"/>
    <m/>
    <n v="910194"/>
    <n v="521754"/>
    <n v="138815"/>
    <n v="617"/>
    <n v="134824"/>
    <n v="707681"/>
  </r>
  <r>
    <x v="16"/>
    <x v="16"/>
    <s v="Kollam"/>
    <s v="Kollam"/>
    <n v="2629703"/>
    <m/>
    <n v="1951077"/>
    <n v="1047951"/>
    <n v="390872"/>
    <n v="2451"/>
    <n v="383923"/>
    <n v="1483990"/>
  </r>
  <r>
    <x v="16"/>
    <x v="16"/>
    <s v="Kottayam"/>
    <s v="Kottayam"/>
    <n v="1979384"/>
    <m/>
    <n v="1477425"/>
    <n v="841596"/>
    <n v="322484"/>
    <n v="1356"/>
    <n v="315759"/>
    <n v="1131140"/>
  </r>
  <r>
    <x v="16"/>
    <x v="16"/>
    <s v="Kozhikode"/>
    <s v="Kozhikode"/>
    <n v="3089543"/>
    <d v="2021-01-01T00:00:00"/>
    <n v="2341296"/>
    <n v="1154561"/>
    <n v="527346"/>
    <n v="3374"/>
    <n v="519030"/>
    <n v="1218733"/>
  </r>
  <r>
    <x v="16"/>
    <x v="16"/>
    <s v="Malappuram"/>
    <s v="Malappuram"/>
    <n v="4110956"/>
    <d v="2020-12-30T00:00:00"/>
    <n v="2833303"/>
    <n v="1103557"/>
    <n v="567584"/>
    <n v="2576"/>
    <n v="562111"/>
    <n v="753642"/>
  </r>
  <r>
    <x v="16"/>
    <x v="16"/>
    <s v="Palakkad"/>
    <s v="Palakkad"/>
    <n v="2810892"/>
    <d v="2020-10-19T00:00:00"/>
    <n v="1989222"/>
    <n v="950909"/>
    <n v="373839"/>
    <n v="2881"/>
    <n v="364351"/>
    <n v="413481"/>
  </r>
  <r>
    <x v="16"/>
    <x v="16"/>
    <s v="Pathanamthitta"/>
    <s v="Pathanamthitta"/>
    <n v="1195537"/>
    <d v="2021-01-01T00:00:00"/>
    <n v="1048352"/>
    <n v="677224"/>
    <n v="193406"/>
    <n v="1076"/>
    <n v="184979"/>
    <n v="402737"/>
  </r>
  <r>
    <x v="16"/>
    <x v="16"/>
    <s v="Thiruvananthapuram"/>
    <s v="Thiruvananthapuram"/>
    <n v="3307284"/>
    <d v="2020-10-23T00:00:00"/>
    <n v="2578575"/>
    <n v="1562343"/>
    <n v="463977"/>
    <n v="4996"/>
    <n v="448304"/>
    <n v="668649"/>
  </r>
  <r>
    <x v="16"/>
    <x v="16"/>
    <s v="Thrissur"/>
    <s v="Thrissur"/>
    <n v="3110327"/>
    <d v="2021-01-01T00:00:00"/>
    <n v="2295947"/>
    <n v="1305873"/>
    <n v="523260"/>
    <n v="3575"/>
    <n v="515481"/>
    <n v="900685"/>
  </r>
  <r>
    <x v="16"/>
    <x v="16"/>
    <s v="Wayanad"/>
    <s v="Wayanad"/>
    <n v="816558"/>
    <d v="2021-01-01T00:00:00"/>
    <n v="659451"/>
    <n v="436359"/>
    <n v="125732"/>
    <n v="518"/>
    <n v="121295"/>
    <n v="274819"/>
  </r>
  <r>
    <x v="17"/>
    <x v="17"/>
    <s v="Kargil"/>
    <s v="Kargil"/>
    <n v="143000"/>
    <d v="2021-01-14T00:00:00"/>
    <n v="87221"/>
    <n v="64300"/>
    <n v="3619"/>
    <n v="58"/>
    <n v="3556"/>
    <n v="39280"/>
  </r>
  <r>
    <x v="17"/>
    <x v="17"/>
    <s v="Leh"/>
    <s v="Leh"/>
    <n v="147000"/>
    <d v="2021-01-14T00:00:00"/>
    <n v="121577"/>
    <n v="87980"/>
    <n v="17343"/>
    <n v="150"/>
    <n v="17131"/>
    <n v="81268"/>
  </r>
  <r>
    <x v="18"/>
    <x v="18"/>
    <s v="Lakshadweep"/>
    <s v="Lakshadweep"/>
    <n v="64473"/>
    <d v="2021-10-31T00:00:00"/>
    <n v="55129"/>
    <n v="45951"/>
    <n v="10365"/>
    <n v="51"/>
    <n v="10270"/>
    <n v="268723"/>
  </r>
  <r>
    <x v="19"/>
    <x v="19"/>
    <s v="Alirajpur"/>
    <s v="Alirajpur"/>
    <n v="728677"/>
    <m/>
    <n v="369571"/>
    <n v="114601"/>
    <n v="3505"/>
    <n v="48"/>
    <n v="3453"/>
    <n v="358804"/>
  </r>
  <r>
    <x v="19"/>
    <x v="19"/>
    <s v="Anuppur"/>
    <s v="Anuppur"/>
    <n v="749521"/>
    <d v="2020-09-19T00:00:00"/>
    <n v="481238"/>
    <n v="164712"/>
    <n v="9238"/>
    <n v="89"/>
    <n v="9140"/>
    <n v="8043"/>
  </r>
  <r>
    <x v="19"/>
    <x v="19"/>
    <s v="Ashoknagar"/>
    <s v="Ashoknagar"/>
    <n v="844979"/>
    <d v="2021-01-31T00:00:00"/>
    <n v="550087"/>
    <n v="186066"/>
    <n v="3670"/>
    <n v="57"/>
    <n v="3613"/>
    <n v="57627"/>
  </r>
  <r>
    <x v="19"/>
    <x v="19"/>
    <s v="Balaghat"/>
    <s v="Balaghat"/>
    <n v="1701156"/>
    <d v="2020-08-19T00:00:00"/>
    <n v="1278183"/>
    <n v="549643"/>
    <n v="9100"/>
    <n v="64"/>
    <n v="9017"/>
    <n v="14204"/>
  </r>
  <r>
    <x v="19"/>
    <x v="19"/>
    <s v="Barwani"/>
    <s v="Barwani"/>
    <n v="1385659"/>
    <d v="2020-11-19T00:00:00"/>
    <n v="788872"/>
    <n v="225336"/>
    <n v="8366"/>
    <n v="90"/>
    <n v="8267"/>
    <n v="45771"/>
  </r>
  <r>
    <x v="19"/>
    <x v="19"/>
    <s v="Betul"/>
    <s v="Betul"/>
    <n v="1575247"/>
    <d v="2021-01-31T00:00:00"/>
    <n v="1042931"/>
    <n v="343674"/>
    <n v="12905"/>
    <n v="277"/>
    <n v="12590"/>
    <n v="74488"/>
  </r>
  <r>
    <x v="19"/>
    <x v="19"/>
    <s v="Bhind"/>
    <s v="Bhind"/>
    <n v="1703562"/>
    <d v="2020-11-16T00:00:00"/>
    <n v="1034374"/>
    <n v="351065"/>
    <n v="2995"/>
    <n v="32"/>
    <n v="2960"/>
    <n v="45892"/>
  </r>
  <r>
    <x v="19"/>
    <x v="19"/>
    <s v="Bhopal"/>
    <s v="Bhopal"/>
    <n v="2368145"/>
    <d v="2020-09-19T00:00:00"/>
    <n v="2012966"/>
    <n v="1168682"/>
    <n v="123552"/>
    <n v="972"/>
    <n v="122121"/>
    <n v="306942"/>
  </r>
  <r>
    <x v="19"/>
    <x v="19"/>
    <s v="Burhanpur"/>
    <s v="Burhanpur"/>
    <n v="756993"/>
    <d v="2020-08-18T00:00:00"/>
    <n v="493618"/>
    <n v="220909"/>
    <n v="2568"/>
    <n v="39"/>
    <n v="2529"/>
    <n v="14324"/>
  </r>
  <r>
    <x v="19"/>
    <x v="19"/>
    <s v="Chhatarpur"/>
    <s v="Chhatarpur"/>
    <n v="1762857"/>
    <d v="2020-12-09T00:00:00"/>
    <n v="1093616"/>
    <n v="336309"/>
    <n v="7609"/>
    <n v="91"/>
    <n v="7506"/>
    <n v="54322"/>
  </r>
  <r>
    <x v="19"/>
    <x v="19"/>
    <s v="Chhindwara"/>
    <s v="Chhindwara"/>
    <n v="2090306"/>
    <d v="2021-01-31T00:00:00"/>
    <n v="1624355"/>
    <n v="591843"/>
    <n v="6734"/>
    <n v="120"/>
    <n v="6612"/>
    <n v="82457"/>
  </r>
  <r>
    <x v="19"/>
    <x v="19"/>
    <s v="Damoh"/>
    <s v="Damoh"/>
    <n v="1263703"/>
    <d v="2020-09-19T00:00:00"/>
    <n v="844557"/>
    <n v="326505"/>
    <n v="8120"/>
    <n v="186"/>
    <n v="7841"/>
    <n v="20624"/>
  </r>
  <r>
    <x v="19"/>
    <x v="19"/>
    <s v="Datia"/>
    <s v="Datia"/>
    <n v="786375"/>
    <d v="2020-12-04T00:00:00"/>
    <n v="560238"/>
    <n v="296233"/>
    <n v="6959"/>
    <n v="78"/>
    <n v="6874"/>
    <n v="43801"/>
  </r>
  <r>
    <x v="19"/>
    <x v="19"/>
    <s v="Dewas"/>
    <s v="Dewas"/>
    <n v="1563107"/>
    <d v="2021-01-31T00:00:00"/>
    <n v="1005266"/>
    <n v="477219"/>
    <n v="7723"/>
    <n v="51"/>
    <n v="7672"/>
    <n v="100016"/>
  </r>
  <r>
    <x v="19"/>
    <x v="19"/>
    <s v="Dhar"/>
    <s v="Dhar"/>
    <n v="2184672"/>
    <d v="2020-12-02T00:00:00"/>
    <n v="1371226"/>
    <n v="536214"/>
    <n v="12572"/>
    <n v="130"/>
    <n v="12388"/>
    <n v="68883"/>
  </r>
  <r>
    <x v="19"/>
    <x v="19"/>
    <s v="Dindori"/>
    <s v="Dindori"/>
    <n v="704218"/>
    <d v="2020-07-08T00:00:00"/>
    <n v="481366"/>
    <n v="186341"/>
    <n v="4623"/>
    <n v="29"/>
    <n v="4588"/>
    <n v="5868"/>
  </r>
  <r>
    <x v="19"/>
    <x v="19"/>
    <s v="Guna"/>
    <s v="Guna"/>
    <n v="1240938"/>
    <d v="2020-12-04T00:00:00"/>
    <n v="821399"/>
    <n v="284155"/>
    <n v="5132"/>
    <n v="44"/>
    <n v="5085"/>
    <n v="42795"/>
  </r>
  <r>
    <x v="19"/>
    <x v="19"/>
    <s v="Gwalior"/>
    <s v="Gwalior"/>
    <n v="2030543"/>
    <d v="2020-12-04T00:00:00"/>
    <n v="1452149"/>
    <n v="730150"/>
    <n v="53106"/>
    <n v="633"/>
    <n v="52427"/>
    <n v="233249"/>
  </r>
  <r>
    <x v="19"/>
    <x v="19"/>
    <s v="Harda"/>
    <s v="Harda"/>
    <n v="570302"/>
    <d v="2020-12-02T00:00:00"/>
    <n v="394641"/>
    <n v="159293"/>
    <n v="5055"/>
    <n v="96"/>
    <n v="4954"/>
    <n v="39235"/>
  </r>
  <r>
    <x v="19"/>
    <x v="19"/>
    <s v="Hoshangabad"/>
    <s v="Hoshangabad"/>
    <n v="1240975"/>
    <d v="2020-12-04T00:00:00"/>
    <n v="865566"/>
    <n v="369945"/>
    <n v="10688"/>
    <n v="99"/>
    <n v="10570"/>
    <n v="51638"/>
  </r>
  <r>
    <x v="19"/>
    <x v="19"/>
    <s v="Indore"/>
    <s v="Indore"/>
    <n v="3272335"/>
    <d v="2021-01-31T00:00:00"/>
    <n v="2951024"/>
    <n v="1728945"/>
    <n v="153230"/>
    <n v="1391"/>
    <n v="151410"/>
    <n v="856881"/>
  </r>
  <r>
    <x v="19"/>
    <x v="19"/>
    <s v="Jabalpur"/>
    <s v="Jabalpur"/>
    <n v="2460714"/>
    <d v="2021-02-01T00:00:00"/>
    <n v="1957070"/>
    <n v="1099359"/>
    <n v="50779"/>
    <n v="670"/>
    <n v="49896"/>
    <n v="319312"/>
  </r>
  <r>
    <x v="19"/>
    <x v="19"/>
    <s v="Jhabua"/>
    <s v="Jhabua"/>
    <n v="1024091"/>
    <d v="2020-12-04T00:00:00"/>
    <n v="607542"/>
    <n v="185320"/>
    <n v="7691"/>
    <n v="64"/>
    <n v="7619"/>
    <n v="55991"/>
  </r>
  <r>
    <x v="19"/>
    <x v="19"/>
    <s v="Katni"/>
    <s v="Katni"/>
    <n v="1291684"/>
    <d v="2020-12-18T00:00:00"/>
    <n v="865274"/>
    <n v="306259"/>
    <n v="9366"/>
    <n v="120"/>
    <n v="9242"/>
    <n v="61511"/>
  </r>
  <r>
    <x v="19"/>
    <x v="19"/>
    <s v="Khandwa"/>
    <s v="Khandwa"/>
    <n v="1309443"/>
    <d v="2020-08-24T00:00:00"/>
    <n v="862885"/>
    <n v="310248"/>
    <n v="4044"/>
    <n v="94"/>
    <n v="3946"/>
    <n v="19112"/>
  </r>
  <r>
    <x v="19"/>
    <x v="19"/>
    <s v="Khargone"/>
    <s v="Khargone"/>
    <n v="1872413"/>
    <d v="2020-09-19T00:00:00"/>
    <n v="1147444"/>
    <n v="411114"/>
    <n v="13970"/>
    <n v="239"/>
    <n v="13716"/>
    <n v="45398"/>
  </r>
  <r>
    <x v="19"/>
    <x v="19"/>
    <s v="Mandla"/>
    <s v="Mandla"/>
    <n v="1053522"/>
    <m/>
    <n v="684882"/>
    <n v="246724"/>
    <n v="5188"/>
    <n v="25"/>
    <n v="5159"/>
    <n v="518819"/>
  </r>
  <r>
    <x v="19"/>
    <x v="19"/>
    <s v="Mandsaur"/>
    <s v="Mandsaur"/>
    <n v="1339832"/>
    <d v="2020-12-04T00:00:00"/>
    <n v="948065"/>
    <n v="330902"/>
    <n v="8637"/>
    <n v="84"/>
    <n v="8552"/>
    <n v="57051"/>
  </r>
  <r>
    <x v="19"/>
    <x v="19"/>
    <s v="Morena"/>
    <s v="Morena"/>
    <n v="1965137"/>
    <d v="2021-02-01T00:00:00"/>
    <n v="1295658"/>
    <n v="582833"/>
    <n v="8236"/>
    <n v="95"/>
    <n v="8135"/>
    <n v="95085"/>
  </r>
  <r>
    <x v="19"/>
    <x v="19"/>
    <s v="Narsinghpur"/>
    <s v="Narsinghpur"/>
    <n v="1092141"/>
    <d v="2021-01-30T00:00:00"/>
    <n v="803225"/>
    <n v="318284"/>
    <n v="11209"/>
    <n v="81"/>
    <n v="11115"/>
    <n v="96204"/>
  </r>
  <r>
    <x v="19"/>
    <x v="19"/>
    <s v="Neemuch"/>
    <s v="Neemuch"/>
    <n v="825958"/>
    <d v="2020-12-04T00:00:00"/>
    <n v="579489"/>
    <n v="229183"/>
    <n v="7926"/>
    <n v="84"/>
    <n v="7828"/>
    <n v="61255"/>
  </r>
  <r>
    <x v="19"/>
    <x v="19"/>
    <s v="Niwari"/>
    <s v="Niwari"/>
    <n v="46069"/>
    <d v="2020-11-29T00:00:00"/>
    <n v="0"/>
    <n v="0"/>
    <n v="3715"/>
    <n v="48"/>
    <n v="3654"/>
    <n v="24431"/>
  </r>
  <r>
    <x v="19"/>
    <x v="19"/>
    <s v="Panna"/>
    <s v="Panna"/>
    <n v="1016028"/>
    <m/>
    <n v="600823"/>
    <n v="168120"/>
    <n v="7331"/>
    <n v="63"/>
    <n v="7250"/>
    <n v="501519"/>
  </r>
  <r>
    <x v="19"/>
    <x v="19"/>
    <s v="Raisen"/>
    <s v="Raisen"/>
    <n v="1331699"/>
    <d v="2020-11-29T00:00:00"/>
    <n v="885585"/>
    <n v="333022"/>
    <n v="9238"/>
    <n v="194"/>
    <n v="9030"/>
    <n v="48962"/>
  </r>
  <r>
    <x v="19"/>
    <x v="19"/>
    <s v="Rajgarh"/>
    <s v="Rajgarh"/>
    <n v="1546541"/>
    <d v="2020-12-04T00:00:00"/>
    <n v="1025584"/>
    <n v="450099"/>
    <n v="8729"/>
    <n v="172"/>
    <n v="8490"/>
    <n v="50968"/>
  </r>
  <r>
    <x v="19"/>
    <x v="19"/>
    <s v="Ratlam"/>
    <s v="Ratlam"/>
    <n v="1454483"/>
    <d v="2020-11-29T00:00:00"/>
    <n v="1026416"/>
    <n v="457972"/>
    <n v="17860"/>
    <n v="385"/>
    <n v="17438"/>
    <n v="60666"/>
  </r>
  <r>
    <x v="19"/>
    <x v="19"/>
    <s v="Rewa"/>
    <s v="Rewa"/>
    <n v="2363744"/>
    <d v="2020-08-18T00:00:00"/>
    <n v="1639826"/>
    <n v="674779"/>
    <n v="16433"/>
    <n v="155"/>
    <n v="16270"/>
    <n v="30906"/>
  </r>
  <r>
    <x v="19"/>
    <x v="19"/>
    <s v="Sagar"/>
    <s v="Sagar"/>
    <n v="2378295"/>
    <d v="2020-09-19T00:00:00"/>
    <n v="1563245"/>
    <n v="760746"/>
    <n v="16622"/>
    <n v="390"/>
    <n v="16154"/>
    <n v="73112"/>
  </r>
  <r>
    <x v="19"/>
    <x v="19"/>
    <s v="Satna"/>
    <s v="Satna"/>
    <n v="2228619"/>
    <d v="2020-09-19T00:00:00"/>
    <n v="1532585"/>
    <n v="481540"/>
    <n v="11965"/>
    <n v="133"/>
    <n v="11829"/>
    <n v="34141"/>
  </r>
  <r>
    <x v="19"/>
    <x v="19"/>
    <s v="Sehore"/>
    <s v="Sehore"/>
    <n v="1311008"/>
    <d v="2020-11-29T00:00:00"/>
    <n v="909045"/>
    <n v="396375"/>
    <n v="10136"/>
    <n v="73"/>
    <n v="10057"/>
    <n v="50129"/>
  </r>
  <r>
    <x v="19"/>
    <x v="19"/>
    <s v="Seoni"/>
    <s v="Seoni"/>
    <n v="1378876"/>
    <d v="2020-09-19T00:00:00"/>
    <n v="945564"/>
    <n v="341871"/>
    <n v="6775"/>
    <n v="28"/>
    <n v="6739"/>
    <n v="18411"/>
  </r>
  <r>
    <x v="19"/>
    <x v="19"/>
    <s v="Shahdol"/>
    <s v="Shahdol"/>
    <n v="1064989"/>
    <d v="2020-09-19T00:00:00"/>
    <n v="723227"/>
    <n v="337272"/>
    <n v="10085"/>
    <n v="118"/>
    <n v="9958"/>
    <n v="23219"/>
  </r>
  <r>
    <x v="19"/>
    <x v="19"/>
    <s v="Shajapur"/>
    <s v="Shajapur"/>
    <n v="1512353"/>
    <d v="2021-02-01T00:00:00"/>
    <n v="620316"/>
    <n v="278912"/>
    <n v="6349"/>
    <n v="74"/>
    <n v="6273"/>
    <n v="59979"/>
  </r>
  <r>
    <x v="19"/>
    <x v="19"/>
    <s v="Sheopur"/>
    <s v="Sheopur"/>
    <n v="687952"/>
    <d v="2020-11-29T00:00:00"/>
    <n v="413195"/>
    <n v="140296"/>
    <n v="4000"/>
    <n v="78"/>
    <n v="3919"/>
    <n v="33449"/>
  </r>
  <r>
    <x v="19"/>
    <x v="19"/>
    <s v="Shivpuri"/>
    <s v="Shivpuri"/>
    <n v="1725818"/>
    <d v="2020-11-19T00:00:00"/>
    <n v="1109976"/>
    <n v="391707"/>
    <n v="12398"/>
    <n v="125"/>
    <n v="12261"/>
    <n v="53469"/>
  </r>
  <r>
    <x v="19"/>
    <x v="19"/>
    <s v="Sidhi"/>
    <s v="Sidhi"/>
    <n v="1126515"/>
    <d v="2020-07-26T00:00:00"/>
    <n v="679862"/>
    <n v="226632"/>
    <n v="9219"/>
    <n v="87"/>
    <n v="9132"/>
    <n v="9269"/>
  </r>
  <r>
    <x v="19"/>
    <x v="19"/>
    <s v="Singrauli"/>
    <s v="Singrauli"/>
    <n v="1178132"/>
    <m/>
    <n v="740335"/>
    <n v="224966"/>
    <n v="8801"/>
    <n v="82"/>
    <n v="8706"/>
    <n v="581685"/>
  </r>
  <r>
    <x v="19"/>
    <x v="19"/>
    <s v="Tikamgarh"/>
    <s v="Tikamgarh"/>
    <n v="1444920"/>
    <d v="2020-11-29T00:00:00"/>
    <n v="919592"/>
    <n v="293885"/>
    <n v="6863"/>
    <n v="114"/>
    <n v="6742"/>
    <n v="46442"/>
  </r>
  <r>
    <x v="19"/>
    <x v="19"/>
    <s v="Ujjain"/>
    <s v="Ujjain"/>
    <n v="1986864"/>
    <d v="2020-09-19T00:00:00"/>
    <n v="1452247"/>
    <n v="836514"/>
    <n v="18903"/>
    <n v="172"/>
    <n v="18720"/>
    <n v="41082"/>
  </r>
  <r>
    <x v="19"/>
    <x v="19"/>
    <s v="Umaria"/>
    <s v="Umaria"/>
    <n v="643579"/>
    <d v="2020-11-19T00:00:00"/>
    <n v="455492"/>
    <n v="196492"/>
    <n v="6294"/>
    <n v="63"/>
    <n v="6224"/>
    <n v="57958"/>
  </r>
  <r>
    <x v="19"/>
    <x v="19"/>
    <s v="Vidisha"/>
    <s v="Vidisha"/>
    <n v="1458212"/>
    <d v="2020-12-04T00:00:00"/>
    <n v="975291"/>
    <n v="349024"/>
    <n v="11922"/>
    <n v="237"/>
    <n v="11677"/>
    <n v="71896"/>
  </r>
  <r>
    <x v="20"/>
    <x v="20"/>
    <s v="Ahmednagar"/>
    <s v="Ahmednagar"/>
    <n v="4543083"/>
    <d v="2020-07-19T00:00:00"/>
    <n v="2468837"/>
    <n v="881402"/>
    <n v="339457"/>
    <n v="7043"/>
    <n v="330122"/>
    <n v="180805"/>
  </r>
  <r>
    <x v="20"/>
    <x v="20"/>
    <s v="Akola"/>
    <s v="Akola"/>
    <n v="1818617"/>
    <m/>
    <n v="760099"/>
    <n v="357931"/>
    <n v="58764"/>
    <n v="1425"/>
    <n v="57318"/>
    <n v="920504"/>
  </r>
  <r>
    <x v="20"/>
    <x v="20"/>
    <s v="Amravati"/>
    <s v="Amravati"/>
    <n v="2887826"/>
    <m/>
    <n v="1241168"/>
    <n v="548807"/>
    <n v="96231"/>
    <n v="1594"/>
    <n v="94618"/>
    <n v="1463150"/>
  </r>
  <r>
    <x v="20"/>
    <x v="20"/>
    <s v="Aurangabad"/>
    <s v="Aurangabad"/>
    <n v="3695928"/>
    <d v="2020-05-30T00:00:00"/>
    <n v="1772420"/>
    <n v="723304"/>
    <n v="155331"/>
    <n v="4251"/>
    <n v="150615"/>
    <n v="89465"/>
  </r>
  <r>
    <x v="20"/>
    <x v="20"/>
    <s v="Beed"/>
    <s v="Beed"/>
    <n v="2585962"/>
    <d v="2020-10-11T00:00:00"/>
    <n v="1145382"/>
    <n v="485615"/>
    <n v="103749"/>
    <n v="2806"/>
    <n v="100803"/>
    <n v="163362"/>
  </r>
  <r>
    <x v="20"/>
    <x v="20"/>
    <s v="Bhandara"/>
    <s v="Bhandara"/>
    <n v="1198810"/>
    <d v="2020-10-11T00:00:00"/>
    <n v="825867"/>
    <n v="421585"/>
    <n v="60080"/>
    <n v="1123"/>
    <n v="58945"/>
    <n v="84235"/>
  </r>
  <r>
    <x v="20"/>
    <x v="20"/>
    <s v="Buldhana"/>
    <s v="Buldhana"/>
    <n v="2588039"/>
    <d v="2021-01-30T00:00:00"/>
    <n v="1136679"/>
    <n v="512944"/>
    <n v="85520"/>
    <n v="797"/>
    <n v="84710"/>
    <n v="158634"/>
  </r>
  <r>
    <x v="20"/>
    <x v="20"/>
    <s v="Chandrapur"/>
    <s v="Chandrapur"/>
    <n v="2194262"/>
    <d v="2021-01-30T00:00:00"/>
    <n v="1335017"/>
    <n v="458690"/>
    <n v="88968"/>
    <n v="1560"/>
    <n v="87387"/>
    <n v="244293"/>
  </r>
  <r>
    <x v="20"/>
    <x v="20"/>
    <s v="Dhule"/>
    <s v="Dhule"/>
    <n v="2048781"/>
    <d v="2020-10-11T00:00:00"/>
    <n v="1007007"/>
    <n v="476051"/>
    <n v="46172"/>
    <n v="654"/>
    <n v="45501"/>
    <n v="113178"/>
  </r>
  <r>
    <x v="20"/>
    <x v="20"/>
    <s v="Gadchiroli"/>
    <s v="Gadchiroli"/>
    <n v="1071795"/>
    <d v="2020-07-23T00:00:00"/>
    <n v="540319"/>
    <n v="231208"/>
    <n v="30440"/>
    <n v="669"/>
    <n v="29735"/>
    <n v="27213"/>
  </r>
  <r>
    <x v="20"/>
    <x v="20"/>
    <s v="Gondia"/>
    <s v="Gondia"/>
    <n v="1322331"/>
    <d v="2021-01-29T00:00:00"/>
    <n v="888961"/>
    <n v="469980"/>
    <n v="40519"/>
    <n v="569"/>
    <n v="39941"/>
    <n v="150405"/>
  </r>
  <r>
    <x v="20"/>
    <x v="20"/>
    <s v="Hingoli"/>
    <s v="Hingoli"/>
    <n v="1178973"/>
    <d v="2020-08-03T00:00:00"/>
    <n v="537442"/>
    <n v="201000"/>
    <n v="18475"/>
    <n v="506"/>
    <n v="17949"/>
    <n v="16034"/>
  </r>
  <r>
    <x v="20"/>
    <x v="20"/>
    <s v="Jalgaon"/>
    <s v="Jalgaon"/>
    <n v="4224442"/>
    <d v="2021-01-30T00:00:00"/>
    <n v="2085101"/>
    <n v="699544"/>
    <n v="139934"/>
    <n v="2714"/>
    <n v="137178"/>
    <n v="499165"/>
  </r>
  <r>
    <x v="20"/>
    <x v="20"/>
    <s v="Jalna"/>
    <s v="Jalna"/>
    <n v="1958483"/>
    <d v="2021-01-30T00:00:00"/>
    <n v="1081253"/>
    <n v="413822"/>
    <n v="60615"/>
    <n v="1209"/>
    <n v="59382"/>
    <n v="147354"/>
  </r>
  <r>
    <x v="20"/>
    <x v="20"/>
    <s v="Kolhapur"/>
    <s v="Kolhapur"/>
    <n v="3874015"/>
    <m/>
    <n v="2536731"/>
    <n v="1043329"/>
    <n v="206671"/>
    <n v="5847"/>
    <n v="200699"/>
    <n v="2001602"/>
  </r>
  <r>
    <x v="20"/>
    <x v="20"/>
    <s v="Latur"/>
    <s v="Latur"/>
    <n v="2455543"/>
    <m/>
    <n v="1182476"/>
    <n v="507616"/>
    <n v="92133"/>
    <n v="2437"/>
    <n v="89608"/>
    <n v="1249282"/>
  </r>
  <r>
    <x v="20"/>
    <x v="20"/>
    <s v="Mumbai"/>
    <s v="Mumbai"/>
    <n v="12442373"/>
    <d v="2021-01-29T00:00:00"/>
    <n v="9115615"/>
    <n v="5564204"/>
    <n v="756749"/>
    <n v="16247"/>
    <n v="733318"/>
    <n v="3168087"/>
  </r>
  <r>
    <x v="20"/>
    <x v="20"/>
    <s v="Nagpur"/>
    <s v="Nagpur"/>
    <n v="4653171"/>
    <d v="2020-10-18T00:00:00"/>
    <n v="3006439"/>
    <n v="1460890"/>
    <n v="493607"/>
    <n v="9128"/>
    <n v="484334"/>
    <n v="628886"/>
  </r>
  <r>
    <x v="20"/>
    <x v="20"/>
    <s v="Nanded"/>
    <s v="Nanded"/>
    <n v="3356566"/>
    <d v="2020-11-03T00:00:00"/>
    <n v="1560558"/>
    <n v="560812"/>
    <n v="90409"/>
    <n v="2658"/>
    <n v="87721"/>
    <n v="162523"/>
  </r>
  <r>
    <x v="20"/>
    <x v="20"/>
    <s v="Nandurbar"/>
    <s v="Nandurbar"/>
    <n v="1646177"/>
    <d v="2020-12-12T00:00:00"/>
    <n v="723850"/>
    <n v="342054"/>
    <n v="40006"/>
    <n v="948"/>
    <n v="39054"/>
    <n v="57743"/>
  </r>
  <r>
    <x v="20"/>
    <x v="20"/>
    <s v="Nashik"/>
    <s v="Nashik"/>
    <n v="6109052"/>
    <d v="2021-01-30T00:00:00"/>
    <n v="3471046"/>
    <n v="1299122"/>
    <n v="410681"/>
    <n v="8679"/>
    <n v="401418"/>
    <n v="703737"/>
  </r>
  <r>
    <x v="20"/>
    <x v="20"/>
    <s v="Osmanabad"/>
    <s v="Osmanabad"/>
    <n v="1660311"/>
    <d v="2021-01-07T00:00:00"/>
    <n v="803192"/>
    <n v="308210"/>
    <n v="67828"/>
    <n v="1963"/>
    <n v="65577"/>
    <n v="143364"/>
  </r>
  <r>
    <x v="20"/>
    <x v="20"/>
    <s v="Palghar"/>
    <s v="Palghar"/>
    <n v="2990116"/>
    <d v="2021-01-30T00:00:00"/>
    <n v="1869199"/>
    <n v="678741"/>
    <n v="138013"/>
    <n v="3282"/>
    <n v="134309"/>
    <n v="388730"/>
  </r>
  <r>
    <x v="20"/>
    <x v="20"/>
    <s v="Parbhani"/>
    <s v="Parbhani"/>
    <n v="1835982"/>
    <d v="2021-01-30T00:00:00"/>
    <n v="905874"/>
    <n v="378183"/>
    <n v="52362"/>
    <n v="1233"/>
    <n v="51078"/>
    <n v="137118"/>
  </r>
  <r>
    <x v="20"/>
    <x v="20"/>
    <s v="Pune"/>
    <s v="Pune"/>
    <n v="9426959"/>
    <d v="2021-01-12T00:00:00"/>
    <n v="7843130"/>
    <n v="4264808"/>
    <n v="1154776"/>
    <n v="19594"/>
    <n v="1131401"/>
    <n v="674515"/>
  </r>
  <r>
    <x v="20"/>
    <x v="20"/>
    <s v="Raigad"/>
    <s v="Raigad"/>
    <n v="2635394"/>
    <d v="2021-01-28T00:00:00"/>
    <n v="1859507"/>
    <n v="774913"/>
    <n v="195958"/>
    <n v="4551"/>
    <n v="190759"/>
    <n v="402067"/>
  </r>
  <r>
    <x v="20"/>
    <x v="20"/>
    <s v="Ratnagiri"/>
    <s v="Ratnagiri"/>
    <n v="1612672"/>
    <m/>
    <n v="920151"/>
    <n v="388703"/>
    <n v="78950"/>
    <n v="2478"/>
    <n v="76292"/>
    <n v="829684"/>
  </r>
  <r>
    <x v="20"/>
    <x v="20"/>
    <s v="Sangli"/>
    <s v="Sangli"/>
    <n v="2820575"/>
    <m/>
    <n v="1810980"/>
    <n v="802877"/>
    <n v="209771"/>
    <n v="5613"/>
    <n v="203673"/>
    <n v="1486967"/>
  </r>
  <r>
    <x v="20"/>
    <x v="20"/>
    <s v="Satara"/>
    <s v="Satara"/>
    <n v="3003922"/>
    <d v="2021-01-30T00:00:00"/>
    <n v="1963730"/>
    <n v="865197"/>
    <n v="250414"/>
    <n v="6428"/>
    <n v="243482"/>
    <n v="437949"/>
  </r>
  <r>
    <x v="20"/>
    <x v="20"/>
    <s v="Sindhudurg"/>
    <s v="Sindhudurg"/>
    <n v="848868"/>
    <m/>
    <n v="524896"/>
    <n v="279051"/>
    <n v="52783"/>
    <n v="1434"/>
    <n v="50987"/>
    <n v="442336"/>
  </r>
  <r>
    <x v="20"/>
    <x v="20"/>
    <s v="Solapur"/>
    <s v="Solapur"/>
    <n v="4315527"/>
    <d v="2021-01-30T00:00:00"/>
    <n v="2242339"/>
    <n v="690069"/>
    <n v="210466"/>
    <n v="5551"/>
    <n v="204364"/>
    <n v="734499"/>
  </r>
  <r>
    <x v="20"/>
    <x v="20"/>
    <s v="Thane"/>
    <s v="Thane"/>
    <n v="11060148"/>
    <d v="2020-11-04T00:00:00"/>
    <n v="5484839"/>
    <n v="2751182"/>
    <n v="610128"/>
    <n v="11462"/>
    <n v="597141"/>
    <n v="1534689"/>
  </r>
  <r>
    <x v="20"/>
    <x v="20"/>
    <s v="Wardha"/>
    <s v="Wardha"/>
    <n v="1296157"/>
    <d v="2020-10-31T00:00:00"/>
    <n v="755863"/>
    <n v="314899"/>
    <n v="57344"/>
    <n v="1217"/>
    <n v="55956"/>
    <n v="81037"/>
  </r>
  <r>
    <x v="20"/>
    <x v="20"/>
    <s v="Washim"/>
    <s v="Washim"/>
    <n v="1196714"/>
    <m/>
    <n v="579042"/>
    <n v="321710"/>
    <n v="41663"/>
    <n v="637"/>
    <n v="41020"/>
    <n v="607221"/>
  </r>
  <r>
    <x v="20"/>
    <x v="20"/>
    <s v="Yavatmal"/>
    <s v="Yavatmal"/>
    <n v="2775457"/>
    <d v="2021-01-29T00:00:00"/>
    <n v="1211321"/>
    <n v="496306"/>
    <n v="75967"/>
    <n v="1798"/>
    <n v="74159"/>
    <n v="179534"/>
  </r>
  <r>
    <x v="21"/>
    <x v="21"/>
    <s v="Bishnupur"/>
    <s v="Bishnupur"/>
    <n v="240363"/>
    <m/>
    <n v="128902"/>
    <n v="64791"/>
    <n v="0"/>
    <n v="0"/>
    <n v="0"/>
    <n v="117777"/>
  </r>
  <r>
    <x v="21"/>
    <x v="21"/>
    <s v="Chandel"/>
    <s v="Chandel"/>
    <n v="144028"/>
    <m/>
    <n v="26634"/>
    <n v="15197"/>
    <n v="0"/>
    <n v="0"/>
    <n v="0"/>
    <n v="70573"/>
  </r>
  <r>
    <x v="21"/>
    <x v="21"/>
    <s v="Churachandpur"/>
    <s v="Churachandpur"/>
    <n v="271274"/>
    <d v="2020-09-23T00:00:00"/>
    <n v="104247"/>
    <n v="62208"/>
    <n v="0"/>
    <n v="0"/>
    <n v="0"/>
    <n v="13542"/>
  </r>
  <r>
    <x v="21"/>
    <x v="21"/>
    <s v="Imphal East"/>
    <s v="Imphal East"/>
    <n v="452661"/>
    <m/>
    <n v="251626"/>
    <n v="148953"/>
    <n v="0"/>
    <n v="0"/>
    <n v="0"/>
    <n v="221803"/>
  </r>
  <r>
    <x v="21"/>
    <x v="21"/>
    <s v="Imphal West"/>
    <s v="Imphal West"/>
    <n v="514683"/>
    <m/>
    <n v="308782"/>
    <n v="199404"/>
    <n v="0"/>
    <n v="0"/>
    <n v="0"/>
    <n v="252194"/>
  </r>
  <r>
    <x v="21"/>
    <x v="21"/>
    <s v="Jiribam"/>
    <s v="Jiribam"/>
    <n v="43818"/>
    <m/>
    <n v="27911"/>
    <n v="17262"/>
    <n v="0"/>
    <n v="0"/>
    <n v="0"/>
    <n v="21470"/>
  </r>
  <r>
    <x v="21"/>
    <x v="21"/>
    <s v="Kakching"/>
    <s v="Kakching"/>
    <n v="135481"/>
    <m/>
    <n v="84702"/>
    <n v="49653"/>
    <n v="0"/>
    <n v="0"/>
    <n v="0"/>
    <n v="66385"/>
  </r>
  <r>
    <x v="21"/>
    <x v="21"/>
    <s v="Kamjong"/>
    <s v="Kamjong"/>
    <n v="45616"/>
    <m/>
    <n v="10502"/>
    <n v="5370"/>
    <n v="0"/>
    <n v="0"/>
    <n v="0"/>
    <n v="22351"/>
  </r>
  <r>
    <x v="21"/>
    <x v="21"/>
    <s v="Pherzawl"/>
    <s v="Pherzawl"/>
    <n v="47250"/>
    <m/>
    <n v="12417"/>
    <n v="9888"/>
    <n v="0"/>
    <n v="0"/>
    <n v="0"/>
    <n v="23152"/>
  </r>
  <r>
    <x v="21"/>
    <x v="21"/>
    <s v="Senapati"/>
    <s v="Senapati"/>
    <n v="354772"/>
    <m/>
    <n v="28247"/>
    <n v="18288"/>
    <n v="0"/>
    <n v="0"/>
    <n v="0"/>
    <n v="173838"/>
  </r>
  <r>
    <x v="21"/>
    <x v="21"/>
    <s v="Tamenglong"/>
    <s v="Tamenglong"/>
    <n v="140143"/>
    <m/>
    <n v="19931"/>
    <n v="10361"/>
    <n v="0"/>
    <n v="0"/>
    <n v="0"/>
    <n v="68670"/>
  </r>
  <r>
    <x v="21"/>
    <x v="21"/>
    <s v="Thoubal"/>
    <s v="Thoubal"/>
    <n v="420517"/>
    <m/>
    <n v="141308"/>
    <n v="62279"/>
    <n v="0"/>
    <n v="0"/>
    <n v="0"/>
    <n v="206053"/>
  </r>
  <r>
    <x v="21"/>
    <x v="21"/>
    <s v="Ukhrul"/>
    <s v="Ukhrul"/>
    <n v="183115"/>
    <m/>
    <n v="22193"/>
    <n v="14759"/>
    <n v="0"/>
    <n v="0"/>
    <n v="0"/>
    <n v="89726"/>
  </r>
  <r>
    <x v="22"/>
    <x v="22"/>
    <s v="East Garo Hills"/>
    <s v="East Garo Hills"/>
    <n v="317618"/>
    <m/>
    <n v="47655"/>
    <n v="20648"/>
    <n v="1867"/>
    <n v="13"/>
    <n v="1844"/>
    <n v="156566"/>
  </r>
  <r>
    <x v="22"/>
    <x v="22"/>
    <s v="East Jaintia Hills"/>
    <s v="East Jaintia Hills"/>
    <n v="122436"/>
    <m/>
    <n v="64432"/>
    <n v="33259"/>
    <n v="2430"/>
    <n v="31"/>
    <n v="2395"/>
    <n v="61208"/>
  </r>
  <r>
    <x v="22"/>
    <x v="22"/>
    <s v="East Khasi Hills"/>
    <s v="East Khasi Hills"/>
    <n v="824059"/>
    <m/>
    <n v="318381"/>
    <n v="225526"/>
    <n v="41025"/>
    <n v="987"/>
    <n v="39754"/>
    <n v="424301"/>
  </r>
  <r>
    <x v="22"/>
    <x v="22"/>
    <s v="North Garo Hills"/>
    <s v="North Garo Hills"/>
    <n v="118325"/>
    <m/>
    <n v="62675"/>
    <n v="28288"/>
    <n v="1685"/>
    <n v="8"/>
    <n v="1674"/>
    <n v="58821"/>
  </r>
  <r>
    <x v="22"/>
    <x v="22"/>
    <s v="Ribhoi"/>
    <s v="Ribhoi"/>
    <n v="258380"/>
    <m/>
    <n v="92049"/>
    <n v="48460"/>
    <n v="9697"/>
    <n v="89"/>
    <n v="9584"/>
    <n v="131454"/>
  </r>
  <r>
    <x v="22"/>
    <x v="22"/>
    <s v="South Garo Hills"/>
    <s v="South Garo Hills"/>
    <n v="142574"/>
    <m/>
    <n v="40103"/>
    <n v="18937"/>
    <n v="1216"/>
    <n v="12"/>
    <n v="1203"/>
    <n v="70469"/>
  </r>
  <r>
    <x v="22"/>
    <x v="22"/>
    <s v="South West Garo Hills"/>
    <s v="South West Garo Hills"/>
    <n v="172495"/>
    <m/>
    <n v="73397"/>
    <n v="39210"/>
    <n v="1872"/>
    <n v="17"/>
    <n v="1852"/>
    <n v="85458"/>
  </r>
  <r>
    <x v="22"/>
    <x v="22"/>
    <s v="South West Khasi Hills"/>
    <s v="South West Khasi Hills"/>
    <n v="110152"/>
    <m/>
    <n v="33372"/>
    <n v="17117"/>
    <n v="2548"/>
    <n v="17"/>
    <n v="2525"/>
    <n v="55248"/>
  </r>
  <r>
    <x v="22"/>
    <x v="22"/>
    <s v="West Garo Hills"/>
    <s v="West Garo Hills"/>
    <n v="642923"/>
    <m/>
    <n v="209662"/>
    <n v="119725"/>
    <n v="9027"/>
    <n v="72"/>
    <n v="8943"/>
    <n v="319545"/>
  </r>
  <r>
    <x v="22"/>
    <x v="22"/>
    <s v="West Jaintia Hills"/>
    <s v="West Jaintia Hills"/>
    <n v="270352"/>
    <m/>
    <n v="84529"/>
    <n v="47646"/>
    <n v="6803"/>
    <n v="133"/>
    <n v="6642"/>
    <n v="135873"/>
  </r>
  <r>
    <x v="22"/>
    <x v="22"/>
    <s v="West Khasi Hills"/>
    <s v="West Khasi Hills"/>
    <n v="385601"/>
    <m/>
    <n v="77018"/>
    <n v="43000"/>
    <n v="5457"/>
    <n v="71"/>
    <n v="5330"/>
    <n v="191672"/>
  </r>
  <r>
    <x v="23"/>
    <x v="23"/>
    <s v="Aizawl"/>
    <s v="Aizawl"/>
    <n v="404054"/>
    <m/>
    <n v="315706"/>
    <n v="239593"/>
    <n v="75111"/>
    <n v="300"/>
    <n v="71337"/>
    <n v="235541"/>
  </r>
  <r>
    <x v="23"/>
    <x v="23"/>
    <s v="Champhai"/>
    <s v="Champhai"/>
    <n v="125370"/>
    <m/>
    <n v="74122"/>
    <n v="55251"/>
    <n v="5188"/>
    <n v="11"/>
    <n v="4745"/>
    <n v="64025"/>
  </r>
  <r>
    <x v="23"/>
    <x v="23"/>
    <s v="Kolasib"/>
    <s v="Kolasib"/>
    <n v="83054"/>
    <m/>
    <n v="50525"/>
    <n v="33101"/>
    <n v="7721"/>
    <n v="30"/>
    <n v="7561"/>
    <n v="44556"/>
  </r>
  <r>
    <x v="23"/>
    <x v="23"/>
    <s v="Lawngtlai"/>
    <s v="Lawngtlai"/>
    <n v="117444"/>
    <m/>
    <n v="55877"/>
    <n v="25870"/>
    <n v="6740"/>
    <n v="23"/>
    <n v="6553"/>
    <n v="60917"/>
  </r>
  <r>
    <x v="23"/>
    <x v="23"/>
    <s v="Lunglei"/>
    <s v="Lunglei"/>
    <n v="154094"/>
    <m/>
    <n v="95129"/>
    <n v="73298"/>
    <n v="9842"/>
    <n v="27"/>
    <n v="9053"/>
    <n v="80427"/>
  </r>
  <r>
    <x v="23"/>
    <x v="23"/>
    <s v="Mamit"/>
    <s v="Mamit"/>
    <n v="85757"/>
    <m/>
    <n v="43678"/>
    <n v="28873"/>
    <n v="4854"/>
    <n v="12"/>
    <n v="4448"/>
    <n v="44447"/>
  </r>
  <r>
    <x v="23"/>
    <x v="23"/>
    <s v="Saiha"/>
    <s v="Saiha"/>
    <n v="56366"/>
    <m/>
    <n v="34626"/>
    <n v="19984"/>
    <n v="5469"/>
    <n v="14"/>
    <n v="5304"/>
    <n v="30353"/>
  </r>
  <r>
    <x v="23"/>
    <x v="23"/>
    <s v="Serchhip"/>
    <s v="Serchhip"/>
    <n v="64875"/>
    <m/>
    <n v="41932"/>
    <n v="36047"/>
    <n v="4210"/>
    <n v="10"/>
    <n v="3646"/>
    <n v="33893"/>
  </r>
  <r>
    <x v="24"/>
    <x v="24"/>
    <s v="Dimapur"/>
    <s v="Dimapur"/>
    <n v="379769"/>
    <d v="2020-12-11T00:00:00"/>
    <n v="268405"/>
    <n v="175502"/>
    <n v="14684"/>
    <n v="421"/>
    <n v="13471"/>
    <n v="54362"/>
  </r>
  <r>
    <x v="24"/>
    <x v="24"/>
    <s v="Kiphire"/>
    <s v="Kiphire"/>
    <n v="74033"/>
    <d v="2020-12-11T00:00:00"/>
    <n v="13017"/>
    <n v="8141"/>
    <n v="258"/>
    <n v="9"/>
    <n v="246"/>
    <n v="1131"/>
  </r>
  <r>
    <x v="24"/>
    <x v="24"/>
    <s v="Kohima"/>
    <s v="Kohima"/>
    <n v="270063"/>
    <d v="2020-12-11T00:00:00"/>
    <n v="105758"/>
    <n v="82602"/>
    <n v="9461"/>
    <n v="123"/>
    <n v="9095"/>
    <n v="38716"/>
  </r>
  <r>
    <x v="24"/>
    <x v="24"/>
    <s v="Longleng"/>
    <s v="Longleng"/>
    <n v="50593"/>
    <d v="2020-12-11T00:00:00"/>
    <n v="20577"/>
    <n v="15446"/>
    <n v="307"/>
    <n v="2"/>
    <n v="286"/>
    <n v="1346"/>
  </r>
  <r>
    <x v="24"/>
    <x v="24"/>
    <s v="Mokokchung"/>
    <s v="Mokokchung"/>
    <n v="193171"/>
    <d v="2020-12-11T00:00:00"/>
    <n v="69198"/>
    <n v="54730"/>
    <n v="2333"/>
    <n v="54"/>
    <n v="2186"/>
    <n v="5142"/>
  </r>
  <r>
    <x v="24"/>
    <x v="24"/>
    <s v="Mon"/>
    <s v="Mon"/>
    <n v="259604"/>
    <d v="2020-12-11T00:00:00"/>
    <n v="70054"/>
    <n v="48331"/>
    <n v="1159"/>
    <n v="14"/>
    <n v="1124"/>
    <n v="12857"/>
  </r>
  <r>
    <x v="24"/>
    <x v="24"/>
    <s v="Peren"/>
    <s v="Peren"/>
    <n v="163294"/>
    <d v="2020-12-11T00:00:00"/>
    <n v="19956"/>
    <n v="12514"/>
    <n v="920"/>
    <n v="6"/>
    <n v="897"/>
    <n v="6177"/>
  </r>
  <r>
    <x v="24"/>
    <x v="24"/>
    <s v="Phek"/>
    <s v="Phek"/>
    <n v="163294"/>
    <d v="2020-12-11T00:00:00"/>
    <n v="31241"/>
    <n v="20746"/>
    <n v="601"/>
    <n v="18"/>
    <n v="568"/>
    <n v="3079"/>
  </r>
  <r>
    <x v="24"/>
    <x v="24"/>
    <s v="Tuensang"/>
    <s v="Tuensang"/>
    <n v="414801"/>
    <d v="2020-12-11T00:00:00"/>
    <n v="38130"/>
    <n v="26725"/>
    <n v="1094"/>
    <n v="12"/>
    <n v="1077"/>
    <n v="5434"/>
  </r>
  <r>
    <x v="24"/>
    <x v="24"/>
    <s v="Wokha"/>
    <s v="Wokha"/>
    <n v="166239"/>
    <d v="2020-12-11T00:00:00"/>
    <n v="35138"/>
    <n v="23577"/>
    <n v="402"/>
    <n v="11"/>
    <n v="361"/>
    <n v="1591"/>
  </r>
  <r>
    <x v="24"/>
    <x v="24"/>
    <s v="Zunheboto"/>
    <s v="Zunheboto"/>
    <n v="141014"/>
    <d v="2020-12-11T00:00:00"/>
    <n v="38077"/>
    <n v="22337"/>
    <n v="623"/>
    <n v="15"/>
    <n v="593"/>
    <n v="2442"/>
  </r>
  <r>
    <x v="25"/>
    <x v="25"/>
    <s v="Angul"/>
    <s v="Angul"/>
    <n v="1271703"/>
    <d v="2021-01-27T00:00:00"/>
    <n v="786278"/>
    <n v="291800"/>
    <n v="43920"/>
    <n v="393"/>
    <n v="43506"/>
    <n v="194833"/>
  </r>
  <r>
    <x v="25"/>
    <x v="25"/>
    <s v="Balangir"/>
    <s v="Balangir"/>
    <n v="1648574"/>
    <d v="2020-10-11T00:00:00"/>
    <n v="960786"/>
    <n v="299153"/>
    <n v="23397"/>
    <n v="126"/>
    <n v="23257"/>
    <n v="99565"/>
  </r>
  <r>
    <x v="25"/>
    <x v="25"/>
    <s v="Balasore"/>
    <s v="Balasore"/>
    <n v="2317419"/>
    <d v="2020-05-17T00:00:00"/>
    <n v="1351099"/>
    <n v="534318"/>
    <n v="40787"/>
    <n v="299"/>
    <n v="40389"/>
    <n v="30236"/>
  </r>
  <r>
    <x v="25"/>
    <x v="25"/>
    <s v="Bargarh"/>
    <s v="Bargarh"/>
    <n v="1478833"/>
    <m/>
    <n v="829092"/>
    <n v="283966"/>
    <n v="31126"/>
    <n v="335"/>
    <n v="30762"/>
    <n v="740191"/>
  </r>
  <r>
    <x v="25"/>
    <x v="25"/>
    <s v="Bhadrak"/>
    <s v="Bhadrak"/>
    <n v="1506522"/>
    <d v="2021-01-31T00:00:00"/>
    <n v="1026493"/>
    <n v="367945"/>
    <n v="26480"/>
    <n v="150"/>
    <n v="26260"/>
    <n v="271413"/>
  </r>
  <r>
    <x v="25"/>
    <x v="25"/>
    <s v="Boudh"/>
    <s v="Boudh"/>
    <n v="439917"/>
    <d v="2020-05-17T00:00:00"/>
    <n v="259325"/>
    <n v="92297"/>
    <n v="12634"/>
    <n v="112"/>
    <n v="12488"/>
    <n v="6813"/>
  </r>
  <r>
    <x v="25"/>
    <x v="25"/>
    <s v="Cuttack"/>
    <s v="Cuttack"/>
    <n v="2618708"/>
    <d v="2020-05-17T00:00:00"/>
    <n v="1434524"/>
    <n v="702278"/>
    <n v="94631"/>
    <n v="857"/>
    <n v="93404"/>
    <n v="53035"/>
  </r>
  <r>
    <x v="25"/>
    <x v="25"/>
    <s v="Deogarh"/>
    <s v="Deogarh"/>
    <n v="312164"/>
    <d v="2020-05-17T00:00:00"/>
    <n v="223405"/>
    <n v="63727"/>
    <n v="6553"/>
    <n v="50"/>
    <n v="6460"/>
    <n v="3958"/>
  </r>
  <r>
    <x v="25"/>
    <x v="25"/>
    <s v="Dhenkanal"/>
    <s v="Dhenkanal"/>
    <n v="1192948"/>
    <d v="2021-01-31T00:00:00"/>
    <n v="738406"/>
    <n v="282859"/>
    <n v="19871"/>
    <n v="243"/>
    <n v="19598"/>
    <n v="189412"/>
  </r>
  <r>
    <x v="25"/>
    <x v="25"/>
    <s v="Gajapati"/>
    <s v="Gajapati"/>
    <n v="575880"/>
    <d v="2020-05-17T00:00:00"/>
    <n v="288963"/>
    <n v="115535"/>
    <n v="9657"/>
    <n v="84"/>
    <n v="9555"/>
    <n v="5543"/>
  </r>
  <r>
    <x v="25"/>
    <x v="25"/>
    <s v="Ganjam"/>
    <s v="Ganjam"/>
    <n v="3520151"/>
    <d v="2021-01-31T00:00:00"/>
    <n v="2214981"/>
    <n v="1698328"/>
    <n v="33849"/>
    <n v="485"/>
    <n v="33342"/>
    <n v="767366"/>
  </r>
  <r>
    <x v="25"/>
    <x v="25"/>
    <s v="Jagatsinghpur"/>
    <s v="Jagatsinghpur"/>
    <n v="1136604"/>
    <d v="2020-09-15T00:00:00"/>
    <n v="677675"/>
    <n v="272499"/>
    <n v="27920"/>
    <n v="316"/>
    <n v="27510"/>
    <n v="60608"/>
  </r>
  <r>
    <x v="25"/>
    <x v="25"/>
    <s v="Jharsuguda"/>
    <s v="Jharsuguda"/>
    <n v="579499"/>
    <d v="2020-05-17T00:00:00"/>
    <n v="399523"/>
    <n v="189682"/>
    <n v="23863"/>
    <n v="176"/>
    <n v="23673"/>
    <n v="13594"/>
  </r>
  <r>
    <x v="25"/>
    <x v="25"/>
    <s v="Kalahandi"/>
    <s v="Kalahandi"/>
    <n v="1573054"/>
    <d v="2020-05-17T00:00:00"/>
    <n v="921185"/>
    <n v="304778"/>
    <n v="24314"/>
    <n v="210"/>
    <n v="24082"/>
    <n v="13615"/>
  </r>
  <r>
    <x v="25"/>
    <x v="25"/>
    <s v="Kandhamal"/>
    <s v="Kandhamal"/>
    <n v="731952"/>
    <d v="2020-05-17T00:00:00"/>
    <n v="384009"/>
    <n v="150737"/>
    <n v="11537"/>
    <n v="83"/>
    <n v="11453"/>
    <n v="7284"/>
  </r>
  <r>
    <x v="25"/>
    <x v="25"/>
    <s v="Kendrapara"/>
    <s v="Kendrapara"/>
    <n v="1439891"/>
    <d v="2020-10-19T00:00:00"/>
    <n v="916169"/>
    <n v="347854"/>
    <n v="24860"/>
    <n v="252"/>
    <n v="24545"/>
    <n v="395162"/>
  </r>
  <r>
    <x v="25"/>
    <x v="25"/>
    <s v="Kendujhar"/>
    <s v="Kendujhar"/>
    <n v="1802777"/>
    <d v="2021-02-01T00:00:00"/>
    <n v="1087285"/>
    <n v="376311"/>
    <n v="20980"/>
    <n v="175"/>
    <n v="20798"/>
    <n v="484994"/>
  </r>
  <r>
    <x v="25"/>
    <x v="25"/>
    <s v="Khordha"/>
    <s v="Khordha"/>
    <n v="2246341"/>
    <m/>
    <n v="2063646"/>
    <n v="1502538"/>
    <n v="175335"/>
    <n v="1552"/>
    <n v="171938"/>
    <n v="1188374"/>
  </r>
  <r>
    <x v="25"/>
    <x v="25"/>
    <s v="Koraput"/>
    <s v="Koraput"/>
    <n v="1376934"/>
    <d v="2020-05-17T00:00:00"/>
    <n v="860773"/>
    <n v="399063"/>
    <n v="19137"/>
    <n v="78"/>
    <n v="19044"/>
    <n v="10969"/>
  </r>
  <r>
    <x v="25"/>
    <x v="25"/>
    <s v="Malkangiri"/>
    <s v="Malkangiri"/>
    <n v="612727"/>
    <d v="2020-05-17T00:00:00"/>
    <n v="391790"/>
    <n v="137925"/>
    <n v="11667"/>
    <n v="49"/>
    <n v="11613"/>
    <n v="7674"/>
  </r>
  <r>
    <x v="25"/>
    <x v="25"/>
    <s v="Mayurbhanj"/>
    <s v="Mayurbhanj"/>
    <n v="2513895"/>
    <d v="2020-05-17T00:00:00"/>
    <n v="1222153"/>
    <n v="413698"/>
    <n v="40844"/>
    <n v="286"/>
    <n v="40416"/>
    <n v="23729"/>
  </r>
  <r>
    <x v="25"/>
    <x v="25"/>
    <s v="Nabarangapur"/>
    <s v="Nabarangapur"/>
    <n v="1218762"/>
    <d v="2021-01-25T00:00:00"/>
    <n v="675601"/>
    <n v="188457"/>
    <n v="23549"/>
    <n v="86"/>
    <n v="23461"/>
    <n v="173928"/>
  </r>
  <r>
    <x v="25"/>
    <x v="25"/>
    <s v="Nayagarh"/>
    <s v="Nayagarh"/>
    <n v="962215"/>
    <d v="2020-05-17T00:00:00"/>
    <n v="593612"/>
    <n v="222606"/>
    <n v="23505"/>
    <n v="212"/>
    <n v="23261"/>
    <n v="12856"/>
  </r>
  <r>
    <x v="25"/>
    <x v="25"/>
    <s v="Nuapada"/>
    <s v="Nuapada"/>
    <n v="606490"/>
    <d v="2020-05-17T00:00:00"/>
    <n v="402248"/>
    <n v="129685"/>
    <n v="22924"/>
    <n v="84"/>
    <n v="22803"/>
    <n v="11772"/>
  </r>
  <r>
    <x v="25"/>
    <x v="25"/>
    <s v="Puri"/>
    <s v="Puri"/>
    <n v="1697983"/>
    <d v="2020-12-01T00:00:00"/>
    <n v="1078666"/>
    <n v="523160"/>
    <n v="45431"/>
    <n v="459"/>
    <n v="44903"/>
    <n v="196055"/>
  </r>
  <r>
    <x v="25"/>
    <x v="25"/>
    <s v="Rayagada"/>
    <s v="Rayagada"/>
    <n v="961959"/>
    <d v="2020-05-17T00:00:00"/>
    <n v="549767"/>
    <n v="184420"/>
    <n v="20224"/>
    <n v="167"/>
    <n v="19981"/>
    <n v="10690"/>
  </r>
  <r>
    <x v="25"/>
    <x v="25"/>
    <s v="Sambalpur"/>
    <s v="Sambalpur"/>
    <n v="1044410"/>
    <d v="2020-05-17T00:00:00"/>
    <n v="768989"/>
    <n v="418110"/>
    <n v="31651"/>
    <n v="240"/>
    <n v="31315"/>
    <n v="17832"/>
  </r>
  <r>
    <x v="25"/>
    <x v="25"/>
    <s v="Subarnapur"/>
    <s v="Subarnapur"/>
    <n v="652107"/>
    <m/>
    <n v="418336"/>
    <n v="192102"/>
    <n v="13187"/>
    <n v="61"/>
    <n v="13115"/>
    <n v="326125"/>
  </r>
  <r>
    <x v="25"/>
    <x v="25"/>
    <s v="Sundargarh"/>
    <s v="Sundargarh"/>
    <n v="2080664"/>
    <m/>
    <n v="1122762"/>
    <n v="490428"/>
    <n v="61841"/>
    <n v="594"/>
    <n v="61167"/>
    <n v="1050445"/>
  </r>
  <r>
    <x v="26"/>
    <x v="26"/>
    <s v="Karaikal"/>
    <s v="Karaikal"/>
    <n v="200222"/>
    <d v="2021-01-27T00:00:00"/>
    <n v="111152"/>
    <n v="57491"/>
    <n v="16488"/>
    <n v="250"/>
    <n v="16150"/>
    <n v="81386"/>
  </r>
  <r>
    <x v="26"/>
    <x v="26"/>
    <s v="Mahe"/>
    <s v="Mahe"/>
    <n v="41816"/>
    <d v="2021-01-27T00:00:00"/>
    <n v="34018"/>
    <n v="25943"/>
    <n v="5867"/>
    <n v="47"/>
    <n v="5744"/>
    <n v="45348"/>
  </r>
  <r>
    <x v="26"/>
    <x v="26"/>
    <s v="Puducherry"/>
    <s v="Puducherry"/>
    <n v="950289"/>
    <d v="2021-01-27T00:00:00"/>
    <n v="558708"/>
    <n v="305464"/>
    <n v="98885"/>
    <n v="1453"/>
    <n v="97171"/>
    <n v="475081"/>
  </r>
  <r>
    <x v="27"/>
    <x v="27"/>
    <s v="Amritsar"/>
    <s v="Amritsar"/>
    <n v="2490891"/>
    <d v="2020-09-02T00:00:00"/>
    <n v="1263073"/>
    <n v="446487"/>
    <n v="47379"/>
    <n v="1598"/>
    <n v="45757"/>
    <n v="112916"/>
  </r>
  <r>
    <x v="27"/>
    <x v="27"/>
    <s v="Barnala"/>
    <s v="Barnala"/>
    <n v="596294"/>
    <d v="2020-12-20T00:00:00"/>
    <n v="328464"/>
    <n v="104197"/>
    <n v="5950"/>
    <n v="244"/>
    <n v="5696"/>
    <n v="66422"/>
  </r>
  <r>
    <x v="27"/>
    <x v="27"/>
    <s v="Bathinda"/>
    <s v="Bathinda"/>
    <n v="1388859"/>
    <d v="2020-12-20T00:00:00"/>
    <n v="623604"/>
    <n v="202311"/>
    <n v="41728"/>
    <n v="1042"/>
    <n v="40668"/>
    <n v="139353"/>
  </r>
  <r>
    <x v="27"/>
    <x v="27"/>
    <s v="Faridkot"/>
    <s v="Faridkot"/>
    <n v="618008"/>
    <d v="2020-09-02T00:00:00"/>
    <n v="330654"/>
    <n v="128653"/>
    <n v="13927"/>
    <n v="315"/>
    <n v="13602"/>
    <n v="30598"/>
  </r>
  <r>
    <x v="27"/>
    <x v="27"/>
    <s v="Fatehgarh Sahib"/>
    <s v="Fatehgarh Sahib"/>
    <n v="599814"/>
    <d v="2020-12-20T00:00:00"/>
    <n v="354921"/>
    <n v="135247"/>
    <n v="8876"/>
    <n v="335"/>
    <n v="8538"/>
    <n v="72874"/>
  </r>
  <r>
    <x v="27"/>
    <x v="27"/>
    <s v="Fazilka"/>
    <s v="Fazilka"/>
    <n v="1180483"/>
    <d v="2020-12-10T00:00:00"/>
    <n v="490080"/>
    <n v="131519"/>
    <n v="20271"/>
    <n v="528"/>
    <n v="19729"/>
    <n v="73724"/>
  </r>
  <r>
    <x v="27"/>
    <x v="27"/>
    <s v="Ferozepur"/>
    <s v="Ferozepur"/>
    <n v="2026831"/>
    <d v="2020-12-20T00:00:00"/>
    <n v="476343"/>
    <n v="128043"/>
    <n v="14347"/>
    <n v="504"/>
    <n v="13832"/>
    <n v="82053"/>
  </r>
  <r>
    <x v="27"/>
    <x v="27"/>
    <s v="Gurdaspur"/>
    <s v="Gurdaspur"/>
    <n v="2299026"/>
    <d v="2020-12-20T00:00:00"/>
    <n v="862133"/>
    <n v="415351"/>
    <n v="22381"/>
    <n v="801"/>
    <n v="21576"/>
    <n v="260229"/>
  </r>
  <r>
    <x v="27"/>
    <x v="27"/>
    <s v="Hoshiarpur"/>
    <s v="Hoshiarpur"/>
    <n v="1582793"/>
    <d v="2020-12-20T00:00:00"/>
    <n v="1000636"/>
    <n v="574716"/>
    <n v="30822"/>
    <n v="986"/>
    <n v="29828"/>
    <n v="236672"/>
  </r>
  <r>
    <x v="27"/>
    <x v="27"/>
    <s v="Jalandhar"/>
    <s v="Jalandhar"/>
    <n v="2181753"/>
    <d v="2020-12-20T00:00:00"/>
    <n v="1433553"/>
    <n v="681370"/>
    <n v="63396"/>
    <n v="1496"/>
    <n v="61864"/>
    <n v="475433"/>
  </r>
  <r>
    <x v="27"/>
    <x v="27"/>
    <s v="Kapurthala"/>
    <s v="Kapurthala"/>
    <n v="817668"/>
    <d v="2020-09-02T00:00:00"/>
    <n v="465285"/>
    <n v="187476"/>
    <n v="17852"/>
    <n v="556"/>
    <n v="17294"/>
    <n v="47584"/>
  </r>
  <r>
    <x v="27"/>
    <x v="27"/>
    <s v="Ludhiana"/>
    <s v="Ludhiana"/>
    <n v="3487882"/>
    <d v="2020-12-20T00:00:00"/>
    <n v="2473646"/>
    <n v="943401"/>
    <n v="87608"/>
    <n v="2106"/>
    <n v="85484"/>
    <n v="558495"/>
  </r>
  <r>
    <x v="27"/>
    <x v="27"/>
    <s v="Mansa"/>
    <s v="Mansa"/>
    <n v="768808"/>
    <d v="2020-09-02T00:00:00"/>
    <n v="372366"/>
    <n v="89830"/>
    <n v="15606"/>
    <n v="380"/>
    <n v="15226"/>
    <n v="34681"/>
  </r>
  <r>
    <x v="27"/>
    <x v="27"/>
    <s v="Moga"/>
    <s v="Moga"/>
    <n v="992289"/>
    <d v="2020-12-20T00:00:00"/>
    <n v="541556"/>
    <n v="178908"/>
    <n v="8675"/>
    <n v="233"/>
    <n v="8440"/>
    <n v="81644"/>
  </r>
  <r>
    <x v="27"/>
    <x v="27"/>
    <s v="Pathankot"/>
    <s v="Pathankot"/>
    <n v="626154"/>
    <d v="2020-09-02T00:00:00"/>
    <n v="424889"/>
    <n v="196822"/>
    <n v="18814"/>
    <n v="419"/>
    <n v="18373"/>
    <n v="38519"/>
  </r>
  <r>
    <x v="27"/>
    <x v="27"/>
    <s v="Patiala"/>
    <s v="Patiala"/>
    <n v="2892282"/>
    <d v="2020-12-20T00:00:00"/>
    <n v="1051467"/>
    <n v="396473"/>
    <n v="48927"/>
    <n v="1358"/>
    <n v="47561"/>
    <n v="297807"/>
  </r>
  <r>
    <x v="27"/>
    <x v="27"/>
    <s v="Rupnagar"/>
    <s v="Rupnagar"/>
    <n v="683349"/>
    <d v="2020-12-20T00:00:00"/>
    <n v="384637"/>
    <n v="182919"/>
    <n v="12963"/>
    <n v="423"/>
    <n v="12517"/>
    <n v="104226"/>
  </r>
  <r>
    <x v="27"/>
    <x v="27"/>
    <s v="S.A.S. Nagar"/>
    <s v="S.A.S. Nagar"/>
    <n v="986147"/>
    <d v="2020-09-02T00:00:00"/>
    <n v="872096"/>
    <n v="402212"/>
    <n v="68821"/>
    <n v="1068"/>
    <n v="67726"/>
    <n v="75942"/>
  </r>
  <r>
    <x v="27"/>
    <x v="27"/>
    <s v="Sangrur"/>
    <s v="Sangrur"/>
    <n v="1654408"/>
    <d v="2020-12-19T00:00:00"/>
    <n v="730511"/>
    <n v="218820"/>
    <n v="15762"/>
    <n v="875"/>
    <n v="14884"/>
    <n v="174213"/>
  </r>
  <r>
    <x v="27"/>
    <x v="27"/>
    <s v="Shahid Bhagat Singh Nagar"/>
    <s v="Shahid Bhagat Singh Nagar"/>
    <n v="614362"/>
    <d v="2020-12-20T00:00:00"/>
    <n v="392113"/>
    <n v="172294"/>
    <n v="11469"/>
    <n v="388"/>
    <n v="11080"/>
    <n v="83449"/>
  </r>
  <r>
    <x v="27"/>
    <x v="27"/>
    <s v="Sri Muktsar Sahib"/>
    <s v="Sri Muktsar Sahib"/>
    <n v="902702"/>
    <d v="2020-12-12T00:00:00"/>
    <n v="473193"/>
    <n v="142901"/>
    <n v="18784"/>
    <n v="524"/>
    <n v="18257"/>
    <n v="77371"/>
  </r>
  <r>
    <x v="27"/>
    <x v="27"/>
    <s v="Tarn Taran"/>
    <s v="Tarn Taran"/>
    <n v="1120070"/>
    <d v="2020-12-18T00:00:00"/>
    <n v="597303"/>
    <n v="178839"/>
    <n v="8043"/>
    <n v="380"/>
    <n v="7659"/>
    <n v="115467"/>
  </r>
  <r>
    <x v="28"/>
    <x v="28"/>
    <s v="Ajmer"/>
    <s v="Ajmer"/>
    <n v="2584913"/>
    <d v="2021-02-01T00:00:00"/>
    <n v="1752308"/>
    <n v="1042482"/>
    <n v="37769"/>
    <n v="410"/>
    <n v="37352"/>
    <n v="280099"/>
  </r>
  <r>
    <x v="28"/>
    <x v="28"/>
    <s v="Alwar"/>
    <s v="Alwar"/>
    <n v="3671999"/>
    <d v="2021-02-01T00:00:00"/>
    <n v="2237787"/>
    <n v="1029095"/>
    <n v="59694"/>
    <n v="307"/>
    <n v="59387"/>
    <n v="321726"/>
  </r>
  <r>
    <x v="28"/>
    <x v="28"/>
    <s v="Banswara"/>
    <s v="Banswara"/>
    <n v="1798194"/>
    <d v="2021-02-01T00:00:00"/>
    <n v="1024293"/>
    <n v="525793"/>
    <n v="10005"/>
    <n v="104"/>
    <n v="9901"/>
    <n v="53783"/>
  </r>
  <r>
    <x v="28"/>
    <x v="28"/>
    <s v="Baran"/>
    <s v="Baran"/>
    <n v="1223921"/>
    <d v="2021-02-01T00:00:00"/>
    <n v="763006"/>
    <n v="297741"/>
    <n v="11996"/>
    <n v="61"/>
    <n v="11934"/>
    <n v="52166"/>
  </r>
  <r>
    <x v="28"/>
    <x v="28"/>
    <s v="Barmer"/>
    <s v="Barmer"/>
    <n v="2604453"/>
    <d v="2021-02-01T00:00:00"/>
    <n v="1455732"/>
    <n v="621465"/>
    <n v="15563"/>
    <n v="185"/>
    <n v="15377"/>
    <n v="121649"/>
  </r>
  <r>
    <x v="28"/>
    <x v="28"/>
    <s v="Bharatpur"/>
    <s v="Bharatpur"/>
    <n v="2549121"/>
    <d v="2021-02-01T00:00:00"/>
    <n v="1351114"/>
    <n v="590401"/>
    <n v="19601"/>
    <n v="260"/>
    <n v="19341"/>
    <n v="211241"/>
  </r>
  <r>
    <x v="28"/>
    <x v="28"/>
    <s v="Bhilwara"/>
    <s v="Bhilwara"/>
    <n v="2410459"/>
    <d v="2021-02-01T00:00:00"/>
    <n v="1525323"/>
    <n v="723691"/>
    <n v="29781"/>
    <n v="156"/>
    <n v="29625"/>
    <n v="163654"/>
  </r>
  <r>
    <x v="28"/>
    <x v="28"/>
    <s v="Bikaner"/>
    <s v="Bikaner"/>
    <n v="2367745"/>
    <d v="2021-02-01T00:00:00"/>
    <n v="1461174"/>
    <n v="714590"/>
    <n v="40339"/>
    <n v="545"/>
    <n v="39792"/>
    <n v="298471"/>
  </r>
  <r>
    <x v="28"/>
    <x v="28"/>
    <s v="Bundi"/>
    <s v="Bundi"/>
    <n v="1113725"/>
    <d v="2021-02-01T00:00:00"/>
    <n v="709316"/>
    <n v="362835"/>
    <n v="7967"/>
    <n v="48"/>
    <n v="7919"/>
    <n v="62150"/>
  </r>
  <r>
    <x v="28"/>
    <x v="28"/>
    <s v="Chittorgarh"/>
    <s v="Chittorgarh"/>
    <n v="1544392"/>
    <d v="2021-02-01T00:00:00"/>
    <n v="978713"/>
    <n v="482350"/>
    <n v="19809"/>
    <n v="139"/>
    <n v="19670"/>
    <n v="125906"/>
  </r>
  <r>
    <x v="28"/>
    <x v="28"/>
    <s v="Churu"/>
    <s v="Churu"/>
    <n v="2041172"/>
    <d v="2021-02-01T00:00:00"/>
    <n v="1301558"/>
    <n v="582443"/>
    <n v="16720"/>
    <n v="107"/>
    <n v="16613"/>
    <n v="140060"/>
  </r>
  <r>
    <x v="28"/>
    <x v="28"/>
    <s v="Dausa"/>
    <s v="Dausa"/>
    <n v="1637226"/>
    <d v="2021-02-01T00:00:00"/>
    <n v="941513"/>
    <n v="395584"/>
    <n v="13351"/>
    <n v="62"/>
    <n v="13289"/>
    <n v="68355"/>
  </r>
  <r>
    <x v="28"/>
    <x v="28"/>
    <s v="Dholpur"/>
    <s v="Dholpur"/>
    <n v="1207293"/>
    <d v="2021-02-01T00:00:00"/>
    <n v="660103"/>
    <n v="279501"/>
    <n v="11010"/>
    <n v="48"/>
    <n v="10962"/>
    <n v="126813"/>
  </r>
  <r>
    <x v="28"/>
    <x v="28"/>
    <s v="Dungarpur"/>
    <s v="Dungarpur"/>
    <n v="1388906"/>
    <d v="2021-02-01T00:00:00"/>
    <n v="737200"/>
    <n v="349762"/>
    <n v="18407"/>
    <n v="131"/>
    <n v="18276"/>
    <n v="131120"/>
  </r>
  <r>
    <x v="28"/>
    <x v="28"/>
    <s v="Ganganagar"/>
    <s v="Ganganagar"/>
    <n v="1969520"/>
    <d v="2021-02-01T00:00:00"/>
    <n v="1278952"/>
    <n v="525137"/>
    <n v="19354"/>
    <n v="150"/>
    <n v="19203"/>
    <n v="90383"/>
  </r>
  <r>
    <x v="28"/>
    <x v="28"/>
    <s v="Hanumangarh"/>
    <s v="Hanumangarh"/>
    <n v="1779650"/>
    <d v="2021-02-01T00:00:00"/>
    <n v="1230511"/>
    <n v="588688"/>
    <n v="16053"/>
    <n v="111"/>
    <n v="15942"/>
    <n v="90568"/>
  </r>
  <r>
    <x v="28"/>
    <x v="28"/>
    <s v="Jaipur"/>
    <s v="Jaipur"/>
    <n v="6663971"/>
    <d v="2021-02-01T00:00:00"/>
    <n v="4582410"/>
    <n v="2189042"/>
    <n v="187804"/>
    <n v="1970"/>
    <n v="185816"/>
    <n v="1062685"/>
  </r>
  <r>
    <x v="28"/>
    <x v="28"/>
    <s v="Jaisalmer"/>
    <s v="Jaisalmer"/>
    <n v="672008"/>
    <d v="2021-02-01T00:00:00"/>
    <n v="416014"/>
    <n v="194163"/>
    <n v="13639"/>
    <n v="66"/>
    <n v="13573"/>
    <n v="86901"/>
  </r>
  <r>
    <x v="28"/>
    <x v="28"/>
    <s v="Jajpur"/>
    <s v="Jajpur"/>
    <n v="1826275"/>
    <d v="2020-08-23T00:00:00"/>
    <n v="1087735"/>
    <n v="383313"/>
    <n v="43735"/>
    <n v="172"/>
    <n v="43461"/>
    <n v="75823"/>
  </r>
  <r>
    <x v="28"/>
    <x v="28"/>
    <s v="Jalore"/>
    <s v="Jalore"/>
    <n v="1830151"/>
    <d v="2021-02-01T00:00:00"/>
    <n v="987519"/>
    <n v="393953"/>
    <n v="10067"/>
    <n v="72"/>
    <n v="9995"/>
    <n v="189205"/>
  </r>
  <r>
    <x v="28"/>
    <x v="28"/>
    <s v="Jhalawar"/>
    <s v="Jhalawar"/>
    <n v="1411327"/>
    <d v="2021-02-01T00:00:00"/>
    <n v="922646"/>
    <n v="363082"/>
    <n v="13612"/>
    <n v="187"/>
    <n v="13425"/>
    <n v="103969"/>
  </r>
  <r>
    <x v="28"/>
    <x v="28"/>
    <s v="Jhunjhunu"/>
    <s v="Jhunjhunu"/>
    <n v="2139658"/>
    <d v="2021-02-01T00:00:00"/>
    <n v="1449967"/>
    <n v="787196"/>
    <n v="14811"/>
    <n v="158"/>
    <n v="14653"/>
    <n v="130838"/>
  </r>
  <r>
    <x v="28"/>
    <x v="28"/>
    <s v="Jodhpur"/>
    <s v="Jodhpur"/>
    <n v="3685681"/>
    <d v="2021-02-01T00:00:00"/>
    <n v="2263325"/>
    <n v="1036743"/>
    <n v="112412"/>
    <n v="1103"/>
    <n v="111308"/>
    <n v="657165"/>
  </r>
  <r>
    <x v="28"/>
    <x v="28"/>
    <s v="Karauli"/>
    <s v="Karauli"/>
    <n v="1458459"/>
    <d v="2021-02-01T00:00:00"/>
    <n v="813922"/>
    <n v="395700"/>
    <n v="7156"/>
    <n v="70"/>
    <n v="7086"/>
    <n v="68059"/>
  </r>
  <r>
    <x v="28"/>
    <x v="28"/>
    <s v="Kota"/>
    <s v="Kota"/>
    <n v="1950491"/>
    <d v="2021-02-01T00:00:00"/>
    <n v="1269245"/>
    <n v="655588"/>
    <n v="57053"/>
    <n v="449"/>
    <n v="56603"/>
    <n v="384035"/>
  </r>
  <r>
    <x v="28"/>
    <x v="28"/>
    <s v="Nagaur"/>
    <s v="Nagaur"/>
    <n v="3309234"/>
    <d v="2021-02-01T00:00:00"/>
    <n v="2077555"/>
    <n v="1016874"/>
    <n v="17737"/>
    <n v="177"/>
    <n v="17560"/>
    <n v="238690"/>
  </r>
  <r>
    <x v="28"/>
    <x v="28"/>
    <s v="Pali"/>
    <s v="Pali"/>
    <n v="2038533"/>
    <d v="2021-02-01T00:00:00"/>
    <n v="1200554"/>
    <n v="513058"/>
    <n v="27324"/>
    <n v="287"/>
    <n v="27037"/>
    <n v="193125"/>
  </r>
  <r>
    <x v="28"/>
    <x v="28"/>
    <s v="Rajsamand"/>
    <s v="Rajsamand"/>
    <n v="1158283"/>
    <d v="2021-02-01T00:00:00"/>
    <n v="691497"/>
    <n v="299553"/>
    <n v="17044"/>
    <n v="169"/>
    <n v="16875"/>
    <n v="100497"/>
  </r>
  <r>
    <x v="28"/>
    <x v="28"/>
    <s v="Sawai Madhopur"/>
    <s v="Sawai Madhopur"/>
    <n v="1338114"/>
    <d v="2021-02-01T00:00:00"/>
    <n v="756544"/>
    <n v="347992"/>
    <n v="10618"/>
    <n v="61"/>
    <n v="10557"/>
    <n v="89992"/>
  </r>
  <r>
    <x v="28"/>
    <x v="28"/>
    <s v="Sikar"/>
    <s v="Sikar"/>
    <n v="2677737"/>
    <d v="2021-02-01T00:00:00"/>
    <n v="1838263"/>
    <n v="821713"/>
    <n v="30618"/>
    <n v="335"/>
    <n v="30283"/>
    <n v="180351"/>
  </r>
  <r>
    <x v="28"/>
    <x v="28"/>
    <s v="Sirohi"/>
    <s v="Sirohi"/>
    <n v="1037185"/>
    <d v="2021-02-01T00:00:00"/>
    <n v="610090"/>
    <n v="348789"/>
    <n v="13732"/>
    <n v="79"/>
    <n v="13653"/>
    <n v="91482"/>
  </r>
  <r>
    <x v="28"/>
    <x v="28"/>
    <s v="Tonk"/>
    <s v="Tonk"/>
    <n v="1421711"/>
    <d v="2021-02-01T00:00:00"/>
    <n v="884688"/>
    <n v="419023"/>
    <n v="9498"/>
    <n v="92"/>
    <n v="9406"/>
    <n v="78974"/>
  </r>
  <r>
    <x v="28"/>
    <x v="28"/>
    <s v="Udaipur"/>
    <s v="Udaipur"/>
    <n v="3067549"/>
    <d v="2021-02-01T00:00:00"/>
    <n v="1715072"/>
    <n v="854773"/>
    <n v="56405"/>
    <n v="753"/>
    <n v="55652"/>
    <n v="279724"/>
  </r>
  <r>
    <x v="29"/>
    <x v="29"/>
    <s v="East Sikkim"/>
    <s v="East Sikkim"/>
    <n v="281293"/>
    <m/>
    <n v="263526"/>
    <n v="229361"/>
    <n v="0"/>
    <n v="0"/>
    <n v="0"/>
    <n v="137833"/>
  </r>
  <r>
    <x v="29"/>
    <x v="29"/>
    <s v="North Sikkim"/>
    <s v="North Sikkim"/>
    <n v="43354"/>
    <m/>
    <n v="33137"/>
    <n v="27820"/>
    <n v="0"/>
    <n v="0"/>
    <n v="0"/>
    <n v="21243"/>
  </r>
  <r>
    <x v="29"/>
    <x v="29"/>
    <s v="South Sikkim"/>
    <s v="South Sikkim"/>
    <n v="146742"/>
    <m/>
    <n v="121481"/>
    <n v="105432"/>
    <n v="0"/>
    <n v="0"/>
    <n v="0"/>
    <n v="71903"/>
  </r>
  <r>
    <x v="29"/>
    <x v="29"/>
    <s v="West Sikkim"/>
    <s v="West Sikkim"/>
    <n v="136299"/>
    <m/>
    <n v="103619"/>
    <n v="88896"/>
    <n v="0"/>
    <n v="0"/>
    <n v="0"/>
    <n v="66786"/>
  </r>
  <r>
    <x v="30"/>
    <x v="30"/>
    <s v="Ariyalur"/>
    <s v="Ariyalur"/>
    <n v="752481"/>
    <d v="2020-07-23T00:00:00"/>
    <n v="475390"/>
    <n v="157166"/>
    <n v="16854"/>
    <n v="261"/>
    <n v="16548"/>
    <n v="26712"/>
  </r>
  <r>
    <x v="30"/>
    <x v="30"/>
    <s v="Chengalpattu"/>
    <s v="Chengalpattu"/>
    <n v="2556244"/>
    <d v="2020-07-23T00:00:00"/>
    <n v="1337641"/>
    <n v="604784"/>
    <n v="171777"/>
    <n v="2506"/>
    <n v="168327"/>
    <n v="137659"/>
  </r>
  <r>
    <x v="30"/>
    <x v="30"/>
    <s v="Chennai"/>
    <s v="Chennai"/>
    <n v="7100000"/>
    <d v="2021-02-01T00:00:00"/>
    <n v="4532809"/>
    <n v="2671294"/>
    <n v="554672"/>
    <n v="8546"/>
    <n v="544701"/>
    <n v="2945113"/>
  </r>
  <r>
    <x v="30"/>
    <x v="30"/>
    <s v="Coimbatore"/>
    <s v="Coimbatore"/>
    <n v="3472578"/>
    <d v="2020-07-23T00:00:00"/>
    <n v="2717202"/>
    <n v="1205484"/>
    <n v="246780"/>
    <n v="2416"/>
    <n v="243070"/>
    <n v="225497"/>
  </r>
  <r>
    <x v="30"/>
    <x v="30"/>
    <s v="Cuddalore"/>
    <s v="Cuddalore"/>
    <n v="2600880"/>
    <d v="2020-07-23T00:00:00"/>
    <n v="1529591"/>
    <n v="646400"/>
    <n v="64085"/>
    <n v="867"/>
    <n v="62997"/>
    <n v="68476"/>
  </r>
  <r>
    <x v="30"/>
    <x v="30"/>
    <s v="Dharmapuri"/>
    <s v="Dharmapuri"/>
    <n v="1502900"/>
    <d v="2020-12-22T00:00:00"/>
    <n v="770955"/>
    <n v="279901"/>
    <n v="28425"/>
    <n v="274"/>
    <n v="27957"/>
    <n v="178015"/>
  </r>
  <r>
    <x v="30"/>
    <x v="30"/>
    <s v="Dindigul"/>
    <s v="Dindigul"/>
    <n v="2161367"/>
    <d v="2020-07-23T00:00:00"/>
    <n v="1236504"/>
    <n v="493453"/>
    <n v="33099"/>
    <n v="645"/>
    <n v="32348"/>
    <n v="44349"/>
  </r>
  <r>
    <x v="30"/>
    <x v="30"/>
    <s v="Erode"/>
    <s v="Erode"/>
    <n v="2259608"/>
    <d v="2020-07-23T00:00:00"/>
    <n v="1370925"/>
    <n v="552624"/>
    <n v="104303"/>
    <n v="686"/>
    <n v="102836"/>
    <n v="118391"/>
  </r>
  <r>
    <x v="30"/>
    <x v="30"/>
    <s v="Kallakurichi"/>
    <s v="Kallakurichi"/>
    <n v="1370281"/>
    <d v="2020-07-23T00:00:00"/>
    <n v="696213"/>
    <n v="299822"/>
    <n v="31364"/>
    <n v="210"/>
    <n v="31056"/>
    <n v="43996"/>
  </r>
  <r>
    <x v="30"/>
    <x v="30"/>
    <s v="Kancheepuram"/>
    <s v="Kancheepuram"/>
    <n v="1166401"/>
    <d v="2020-07-23T00:00:00"/>
    <n v="663206"/>
    <n v="250181"/>
    <n v="74970"/>
    <n v="1258"/>
    <n v="73386"/>
    <n v="74990"/>
  </r>
  <r>
    <x v="30"/>
    <x v="30"/>
    <s v="Kanyakumari"/>
    <s v="Kanyakumari"/>
    <n v="1863178"/>
    <d v="2020-07-23T00:00:00"/>
    <n v="1100888"/>
    <n v="450620"/>
    <n v="62362"/>
    <n v="1048"/>
    <n v="61112"/>
    <n v="110781"/>
  </r>
  <r>
    <x v="30"/>
    <x v="30"/>
    <s v="Karur"/>
    <s v="Karur"/>
    <n v="1076588"/>
    <d v="2020-07-23T00:00:00"/>
    <n v="626136"/>
    <n v="289120"/>
    <n v="24091"/>
    <n v="356"/>
    <n v="23523"/>
    <n v="29235"/>
  </r>
  <r>
    <x v="30"/>
    <x v="30"/>
    <s v="Krishnagiri"/>
    <s v="Krishnagiri"/>
    <n v="1883731"/>
    <d v="2020-07-23T00:00:00"/>
    <n v="1040491"/>
    <n v="407695"/>
    <n v="43570"/>
    <n v="348"/>
    <n v="43036"/>
    <n v="36069"/>
  </r>
  <r>
    <x v="30"/>
    <x v="30"/>
    <s v="Madurai"/>
    <s v="Madurai"/>
    <n v="3991038"/>
    <d v="2020-07-23T00:00:00"/>
    <n v="1500331"/>
    <n v="583138"/>
    <n v="75215"/>
    <n v="1172"/>
    <n v="73853"/>
    <n v="134886"/>
  </r>
  <r>
    <x v="30"/>
    <x v="30"/>
    <s v="Mayiladuthurai"/>
    <s v="Mayiladuthurai"/>
    <n v="901000"/>
    <m/>
    <n v="0"/>
    <n v="0"/>
    <n v="23280"/>
    <n v="316"/>
    <n v="22878"/>
    <n v="453130"/>
  </r>
  <r>
    <x v="30"/>
    <x v="30"/>
    <s v="Nagapattinam"/>
    <s v="Nagapattinam"/>
    <n v="1614069"/>
    <d v="2020-07-23T00:00:00"/>
    <n v="813495"/>
    <n v="289588"/>
    <n v="21074"/>
    <n v="346"/>
    <n v="20561"/>
    <n v="31521"/>
  </r>
  <r>
    <x v="30"/>
    <x v="30"/>
    <s v="Namakkal"/>
    <s v="Namakkal"/>
    <n v="1721179"/>
    <d v="2020-07-23T00:00:00"/>
    <n v="987830"/>
    <n v="397079"/>
    <n v="52245"/>
    <n v="498"/>
    <n v="51253"/>
    <n v="50880"/>
  </r>
  <r>
    <x v="30"/>
    <x v="30"/>
    <s v="Nilgiris"/>
    <s v="Nilgiris"/>
    <n v="735071"/>
    <d v="2020-07-23T00:00:00"/>
    <n v="501986"/>
    <n v="343811"/>
    <n v="33566"/>
    <n v="212"/>
    <n v="33164"/>
    <n v="62622"/>
  </r>
  <r>
    <x v="30"/>
    <x v="30"/>
    <s v="Perambalur"/>
    <s v="Perambalur"/>
    <n v="564511"/>
    <d v="2020-07-23T00:00:00"/>
    <n v="326872"/>
    <n v="136491"/>
    <n v="12067"/>
    <n v="243"/>
    <n v="11790"/>
    <n v="14014"/>
  </r>
  <r>
    <x v="30"/>
    <x v="30"/>
    <s v="Pudukkottai"/>
    <s v="Pudukkottai"/>
    <n v="1918725"/>
    <d v="2020-07-23T00:00:00"/>
    <n v="827320"/>
    <n v="314780"/>
    <n v="30183"/>
    <n v="416"/>
    <n v="29627"/>
    <n v="35926"/>
  </r>
  <r>
    <x v="30"/>
    <x v="30"/>
    <s v="Ramanathapuram"/>
    <s v="Ramanathapuram"/>
    <n v="1337560"/>
    <d v="2020-07-23T00:00:00"/>
    <n v="660673"/>
    <n v="280037"/>
    <n v="20564"/>
    <n v="357"/>
    <n v="20158"/>
    <n v="33671"/>
  </r>
  <r>
    <x v="30"/>
    <x v="30"/>
    <s v="Ranipet"/>
    <s v="Ranipet"/>
    <n v="1210277"/>
    <d v="2020-07-23T00:00:00"/>
    <n v="557267"/>
    <n v="174051"/>
    <n v="43436"/>
    <n v="775"/>
    <n v="42557"/>
    <n v="41836"/>
  </r>
  <r>
    <x v="30"/>
    <x v="30"/>
    <s v="Salem"/>
    <s v="Salem"/>
    <n v="3480008"/>
    <d v="2020-07-23T00:00:00"/>
    <n v="1925084"/>
    <n v="791376"/>
    <n v="99893"/>
    <n v="1685"/>
    <n v="97619"/>
    <n v="129606"/>
  </r>
  <r>
    <x v="30"/>
    <x v="30"/>
    <s v="Sivaganga"/>
    <s v="Sivaganga"/>
    <n v="1341250"/>
    <d v="2020-07-23T00:00:00"/>
    <n v="726010"/>
    <n v="287468"/>
    <n v="20195"/>
    <n v="206"/>
    <n v="19854"/>
    <n v="35921"/>
  </r>
  <r>
    <x v="30"/>
    <x v="30"/>
    <s v="Tenkasi"/>
    <s v="Tenkasi"/>
    <n v="1407627"/>
    <d v="2020-07-23T00:00:00"/>
    <n v="736882"/>
    <n v="233177"/>
    <n v="27357"/>
    <n v="484"/>
    <n v="26834"/>
    <n v="40016"/>
  </r>
  <r>
    <x v="30"/>
    <x v="30"/>
    <s v="Thanjavur"/>
    <s v="Thanjavur"/>
    <n v="2402781"/>
    <d v="2020-07-23T00:00:00"/>
    <n v="1224986"/>
    <n v="486660"/>
    <n v="75352"/>
    <n v="972"/>
    <n v="73874"/>
    <n v="105121"/>
  </r>
  <r>
    <x v="30"/>
    <x v="30"/>
    <s v="Theni"/>
    <s v="Theni"/>
    <n v="1243684"/>
    <d v="2020-07-23T00:00:00"/>
    <n v="660187"/>
    <n v="304832"/>
    <n v="43571"/>
    <n v="521"/>
    <n v="43018"/>
    <n v="67624"/>
  </r>
  <r>
    <x v="30"/>
    <x v="30"/>
    <s v="Thiruvallur"/>
    <s v="Thiruvallur"/>
    <n v="3725697"/>
    <d v="2020-07-23T00:00:00"/>
    <n v="1425728"/>
    <n v="563426"/>
    <n v="119370"/>
    <n v="1842"/>
    <n v="117138"/>
    <n v="127633"/>
  </r>
  <r>
    <x v="30"/>
    <x v="30"/>
    <s v="Thiruvarur"/>
    <s v="Thiruvarur"/>
    <n v="1268094"/>
    <d v="2020-07-23T00:00:00"/>
    <n v="630274"/>
    <n v="246969"/>
    <n v="41461"/>
    <n v="442"/>
    <n v="40760"/>
    <n v="88175"/>
  </r>
  <r>
    <x v="30"/>
    <x v="30"/>
    <s v="Thoothukkudi"/>
    <s v="Thoothukkudi"/>
    <n v="1738376"/>
    <d v="2020-07-23T00:00:00"/>
    <n v="984706"/>
    <n v="328797"/>
    <n v="56304"/>
    <n v="409"/>
    <n v="55757"/>
    <n v="77440"/>
  </r>
  <r>
    <x v="30"/>
    <x v="30"/>
    <s v="Tiruchirappalli"/>
    <s v="Tiruchirappalli"/>
    <n v="2713858"/>
    <d v="2020-08-07T00:00:00"/>
    <n v="1468456"/>
    <n v="636356"/>
    <n v="77534"/>
    <n v="1059"/>
    <n v="76038"/>
    <n v="131353"/>
  </r>
  <r>
    <x v="30"/>
    <x v="30"/>
    <s v="Tirunelveli"/>
    <s v="Tirunelveli"/>
    <n v="1665253"/>
    <d v="2020-07-23T00:00:00"/>
    <n v="815687"/>
    <n v="275985"/>
    <n v="49374"/>
    <n v="432"/>
    <n v="48812"/>
    <n v="78895"/>
  </r>
  <r>
    <x v="30"/>
    <x v="30"/>
    <s v="Tirupathur"/>
    <s v="Tirupathur"/>
    <n v="1111812"/>
    <d v="2020-07-23T00:00:00"/>
    <n v="541496"/>
    <n v="205219"/>
    <n v="29301"/>
    <n v="625"/>
    <n v="28600"/>
    <n v="38648"/>
  </r>
  <r>
    <x v="30"/>
    <x v="30"/>
    <s v="Tiruppur"/>
    <s v="Tiruppur"/>
    <n v="2471222"/>
    <d v="2020-07-23T00:00:00"/>
    <n v="1671392"/>
    <n v="611015"/>
    <n v="95405"/>
    <n v="979"/>
    <n v="93683"/>
    <n v="84003"/>
  </r>
  <r>
    <x v="30"/>
    <x v="30"/>
    <s v="Tiruvannamalai"/>
    <s v="Tiruvannamalai"/>
    <n v="2468965"/>
    <d v="2020-07-23T00:00:00"/>
    <n v="1270049"/>
    <n v="533376"/>
    <n v="54968"/>
    <n v="667"/>
    <n v="54122"/>
    <n v="103654"/>
  </r>
  <r>
    <x v="30"/>
    <x v="30"/>
    <s v="Vellore"/>
    <s v="Vellore"/>
    <n v="1614242"/>
    <d v="2020-07-23T00:00:00"/>
    <n v="763735"/>
    <n v="336366"/>
    <n v="49864"/>
    <n v="1131"/>
    <n v="48564"/>
    <n v="72868"/>
  </r>
  <r>
    <x v="30"/>
    <x v="30"/>
    <s v="Viluppuram"/>
    <s v="Viluppuram"/>
    <n v="2093003"/>
    <d v="2020-07-23T00:00:00"/>
    <n v="1085842"/>
    <n v="444502"/>
    <n v="45857"/>
    <n v="356"/>
    <n v="45382"/>
    <n v="74992"/>
  </r>
  <r>
    <x v="30"/>
    <x v="30"/>
    <s v="Virudhunagar"/>
    <s v="Virudhunagar"/>
    <n v="1943309"/>
    <d v="2020-07-23T00:00:00"/>
    <n v="1072788"/>
    <n v="505098"/>
    <n v="46294"/>
    <n v="548"/>
    <n v="45687"/>
    <n v="51767"/>
  </r>
  <r>
    <x v="31"/>
    <x v="31"/>
    <s v="Adilabad"/>
    <s v="Adilabad"/>
    <n v="708952"/>
    <m/>
    <n v="376263"/>
    <n v="89337"/>
    <n v="0"/>
    <n v="0"/>
    <n v="0"/>
    <n v="347386"/>
  </r>
  <r>
    <x v="31"/>
    <x v="31"/>
    <s v="Bhadradri Kothagudem"/>
    <s v="Bhadradri Kothagudem"/>
    <n v="1304811"/>
    <m/>
    <n v="599183"/>
    <n v="204318"/>
    <n v="0"/>
    <n v="0"/>
    <n v="0"/>
    <n v="639357"/>
  </r>
  <r>
    <x v="31"/>
    <x v="31"/>
    <s v="Hyderabad"/>
    <s v="Hyderabad"/>
    <n v="3441992"/>
    <m/>
    <n v="3150245"/>
    <n v="1893217"/>
    <n v="0"/>
    <n v="0"/>
    <n v="0"/>
    <n v="1686576"/>
  </r>
  <r>
    <x v="31"/>
    <x v="31"/>
    <s v="Jagtial"/>
    <s v="Jagtial"/>
    <n v="983414"/>
    <m/>
    <n v="580926"/>
    <n v="190526"/>
    <n v="0"/>
    <n v="0"/>
    <n v="0"/>
    <n v="481872"/>
  </r>
  <r>
    <x v="31"/>
    <x v="31"/>
    <s v="Jangaon"/>
    <s v="Jangaon"/>
    <n v="582457"/>
    <m/>
    <n v="327527"/>
    <n v="128207"/>
    <n v="0"/>
    <n v="0"/>
    <n v="0"/>
    <n v="285403"/>
  </r>
  <r>
    <x v="31"/>
    <x v="31"/>
    <s v="Jayashankar Bhupalapally"/>
    <s v="Jayashankar Bhupalapally"/>
    <n v="712257"/>
    <m/>
    <n v="262313"/>
    <n v="127108"/>
    <n v="0"/>
    <n v="0"/>
    <n v="0"/>
    <n v="349005"/>
  </r>
  <r>
    <x v="31"/>
    <x v="31"/>
    <s v="Jogulamba Gadwal"/>
    <s v="Jogulamba Gadwal"/>
    <n v="664971"/>
    <m/>
    <n v="306919"/>
    <n v="59886"/>
    <n v="0"/>
    <n v="0"/>
    <n v="0"/>
    <n v="325835"/>
  </r>
  <r>
    <x v="31"/>
    <x v="31"/>
    <s v="Kamareddy"/>
    <s v="Kamareddy"/>
    <n v="972625"/>
    <m/>
    <n v="557684"/>
    <n v="183176"/>
    <n v="0"/>
    <n v="0"/>
    <n v="0"/>
    <n v="476586"/>
  </r>
  <r>
    <x v="31"/>
    <x v="31"/>
    <s v="Karimnagar"/>
    <s v="Karimnagar"/>
    <n v="1016063"/>
    <m/>
    <n v="657167"/>
    <n v="384862"/>
    <n v="0"/>
    <n v="0"/>
    <n v="0"/>
    <n v="497870"/>
  </r>
  <r>
    <x v="31"/>
    <x v="31"/>
    <s v="Khammam"/>
    <s v="Khammam"/>
    <n v="1401639"/>
    <m/>
    <n v="856707"/>
    <n v="333812"/>
    <n v="0"/>
    <n v="0"/>
    <n v="0"/>
    <n v="686803"/>
  </r>
  <r>
    <x v="31"/>
    <x v="31"/>
    <s v="Komaram Bheem"/>
    <s v="Komaram Bheem"/>
    <n v="515835"/>
    <m/>
    <n v="275644"/>
    <n v="51593"/>
    <n v="0"/>
    <n v="0"/>
    <n v="0"/>
    <n v="252759"/>
  </r>
  <r>
    <x v="31"/>
    <x v="31"/>
    <s v="Mahabubabad"/>
    <s v="Mahabubabad"/>
    <n v="1318110"/>
    <m/>
    <n v="468199"/>
    <n v="172007"/>
    <n v="0"/>
    <n v="0"/>
    <n v="0"/>
    <n v="645873"/>
  </r>
  <r>
    <x v="31"/>
    <x v="31"/>
    <s v="Mancherial"/>
    <s v="Mancherial"/>
    <n v="807037"/>
    <m/>
    <n v="480069"/>
    <n v="170258"/>
    <n v="0"/>
    <n v="0"/>
    <n v="0"/>
    <n v="395448"/>
  </r>
  <r>
    <x v="31"/>
    <x v="31"/>
    <s v="Medak"/>
    <s v="Medak"/>
    <n v="767428"/>
    <m/>
    <n v="458648"/>
    <n v="140778"/>
    <n v="0"/>
    <n v="0"/>
    <n v="0"/>
    <n v="376039"/>
  </r>
  <r>
    <x v="31"/>
    <x v="31"/>
    <s v="Medchal Malkajgiri"/>
    <s v="Medchal Malkajgiri"/>
    <n v="2542203"/>
    <m/>
    <n v="2149958"/>
    <n v="1317832"/>
    <n v="0"/>
    <n v="0"/>
    <n v="0"/>
    <n v="1245679"/>
  </r>
  <r>
    <x v="31"/>
    <x v="31"/>
    <s v="Mulugu"/>
    <s v="Mulugu"/>
    <n v="294671"/>
    <m/>
    <n v="186104"/>
    <n v="76648"/>
    <n v="0"/>
    <n v="0"/>
    <n v="0"/>
    <n v="144388"/>
  </r>
  <r>
    <x v="31"/>
    <x v="31"/>
    <s v="Nagarkurnool"/>
    <s v="Nagarkurnool"/>
    <n v="893308"/>
    <m/>
    <n v="464888"/>
    <n v="106589"/>
    <n v="0"/>
    <n v="0"/>
    <n v="0"/>
    <n v="437720"/>
  </r>
  <r>
    <x v="31"/>
    <x v="31"/>
    <s v="Nalgonda"/>
    <s v="Nalgonda"/>
    <n v="1631399"/>
    <m/>
    <n v="891308"/>
    <n v="254218"/>
    <n v="0"/>
    <n v="0"/>
    <n v="0"/>
    <n v="799385"/>
  </r>
  <r>
    <x v="31"/>
    <x v="31"/>
    <s v="Narayanpet"/>
    <s v="Narayanpet"/>
    <n v="566874"/>
    <m/>
    <n v="288388"/>
    <n v="50219"/>
    <n v="0"/>
    <n v="0"/>
    <n v="0"/>
    <n v="277768"/>
  </r>
  <r>
    <x v="31"/>
    <x v="31"/>
    <s v="Nirmal"/>
    <s v="Nirmal"/>
    <n v="709415"/>
    <m/>
    <n v="378315"/>
    <n v="130107"/>
    <n v="0"/>
    <n v="0"/>
    <n v="0"/>
    <n v="347613"/>
  </r>
  <r>
    <x v="31"/>
    <x v="31"/>
    <s v="Nizamabad"/>
    <s v="Nizamabad"/>
    <n v="1534428"/>
    <m/>
    <n v="858574"/>
    <n v="250862"/>
    <n v="0"/>
    <n v="0"/>
    <n v="0"/>
    <n v="751869"/>
  </r>
  <r>
    <x v="31"/>
    <x v="31"/>
    <s v="Peddapalli"/>
    <s v="Peddapalli"/>
    <n v="795332"/>
    <m/>
    <n v="463510"/>
    <n v="201940"/>
    <n v="0"/>
    <n v="0"/>
    <n v="0"/>
    <n v="389712"/>
  </r>
  <r>
    <x v="31"/>
    <x v="31"/>
    <s v="Rajanna Sircilla"/>
    <s v="Rajanna Sircilla"/>
    <n v="546121"/>
    <m/>
    <n v="372065"/>
    <n v="144680"/>
    <n v="0"/>
    <n v="0"/>
    <n v="0"/>
    <n v="267599"/>
  </r>
  <r>
    <x v="31"/>
    <x v="31"/>
    <s v="Ranga Reddy"/>
    <s v="Ranga Reddy"/>
    <n v="2551731"/>
    <m/>
    <n v="2348542"/>
    <n v="1291404"/>
    <n v="0"/>
    <n v="0"/>
    <n v="0"/>
    <n v="1250348"/>
  </r>
  <r>
    <x v="31"/>
    <x v="31"/>
    <s v="Sangareddy"/>
    <s v="Sangareddy"/>
    <n v="1527628"/>
    <m/>
    <n v="851395"/>
    <n v="299316"/>
    <n v="0"/>
    <n v="0"/>
    <n v="0"/>
    <n v="748537"/>
  </r>
  <r>
    <x v="31"/>
    <x v="31"/>
    <s v="Siddipet"/>
    <s v="Siddipet"/>
    <n v="993376"/>
    <m/>
    <n v="582450"/>
    <n v="242462"/>
    <n v="0"/>
    <n v="0"/>
    <n v="0"/>
    <n v="486754"/>
  </r>
  <r>
    <x v="31"/>
    <x v="31"/>
    <s v="Suryapet"/>
    <s v="Suryapet"/>
    <n v="1099560"/>
    <m/>
    <n v="610724"/>
    <n v="208278"/>
    <n v="0"/>
    <n v="0"/>
    <n v="0"/>
    <n v="538784"/>
  </r>
  <r>
    <x v="31"/>
    <x v="31"/>
    <s v="Vikarabad"/>
    <s v="Vikarabad"/>
    <n v="881250"/>
    <m/>
    <n v="427669"/>
    <n v="87989"/>
    <n v="0"/>
    <n v="0"/>
    <n v="0"/>
    <n v="431812"/>
  </r>
  <r>
    <x v="31"/>
    <x v="31"/>
    <s v="Wanaparthy"/>
    <s v="Wanaparthy"/>
    <n v="751553"/>
    <m/>
    <n v="289412"/>
    <n v="81870"/>
    <n v="0"/>
    <n v="0"/>
    <n v="0"/>
    <n v="368260"/>
  </r>
  <r>
    <x v="31"/>
    <x v="31"/>
    <s v="Warangal Rural"/>
    <s v="Warangal Rural"/>
    <n v="716457"/>
    <m/>
    <n v="342881"/>
    <n v="105289"/>
    <n v="0"/>
    <n v="0"/>
    <n v="0"/>
    <n v="351063"/>
  </r>
  <r>
    <x v="31"/>
    <x v="31"/>
    <s v="Warangal Urban"/>
    <s v="Warangal Urban"/>
    <n v="1135707"/>
    <m/>
    <n v="687410"/>
    <n v="418947"/>
    <n v="0"/>
    <n v="0"/>
    <n v="0"/>
    <n v="556496"/>
  </r>
  <r>
    <x v="31"/>
    <x v="31"/>
    <s v="Yadadri Bhuvanagiri"/>
    <s v="Yadadri Bhuvanagiri"/>
    <n v="726465"/>
    <m/>
    <n v="463854"/>
    <n v="223506"/>
    <n v="0"/>
    <n v="0"/>
    <n v="0"/>
    <n v="355967"/>
  </r>
  <r>
    <x v="32"/>
    <x v="32"/>
    <s v="Dhalai"/>
    <s v="Dhalai"/>
    <n v="377988"/>
    <d v="2021-02-02T00:00:00"/>
    <n v="258334"/>
    <n v="164654"/>
    <n v="7037"/>
    <n v="35"/>
    <n v="7000"/>
    <n v="65100"/>
  </r>
  <r>
    <x v="32"/>
    <x v="32"/>
    <s v="Gomati"/>
    <s v="Gomati"/>
    <n v="436868"/>
    <d v="2021-02-02T00:00:00"/>
    <n v="279099"/>
    <n v="161408"/>
    <n v="8134"/>
    <n v="74"/>
    <n v="8043"/>
    <n v="51504"/>
  </r>
  <r>
    <x v="32"/>
    <x v="32"/>
    <s v="Khowai"/>
    <s v="Khowai"/>
    <n v="327391"/>
    <d v="2021-02-02T00:00:00"/>
    <n v="202148"/>
    <n v="111955"/>
    <n v="4559"/>
    <n v="54"/>
    <n v="4500"/>
    <n v="26325"/>
  </r>
  <r>
    <x v="32"/>
    <x v="32"/>
    <s v="North Tripura"/>
    <s v="North Tripura"/>
    <n v="415946"/>
    <d v="2021-02-02T00:00:00"/>
    <n v="283802"/>
    <n v="190594"/>
    <n v="7250"/>
    <n v="34"/>
    <n v="7199"/>
    <n v="104556"/>
  </r>
  <r>
    <x v="32"/>
    <x v="32"/>
    <s v="Sipahijala"/>
    <s v="Sipahijala"/>
    <n v="484233"/>
    <d v="2021-02-02T00:00:00"/>
    <n v="330932"/>
    <n v="211903"/>
    <n v="6360"/>
    <n v="75"/>
    <n v="6273"/>
    <n v="56247"/>
  </r>
  <r>
    <x v="32"/>
    <x v="32"/>
    <s v="South Tripura"/>
    <s v="South Tripura"/>
    <n v="433737"/>
    <d v="2021-02-02T00:00:00"/>
    <n v="303987"/>
    <n v="209259"/>
    <n v="10168"/>
    <n v="53"/>
    <n v="10104"/>
    <n v="88114"/>
  </r>
  <r>
    <x v="32"/>
    <x v="32"/>
    <s v="Unokoti"/>
    <s v="Unokoti"/>
    <n v="277335"/>
    <d v="2021-02-02T00:00:00"/>
    <n v="173390"/>
    <n v="101178"/>
    <n v="8609"/>
    <n v="68"/>
    <n v="8530"/>
    <n v="39234"/>
  </r>
  <r>
    <x v="32"/>
    <x v="32"/>
    <s v="West Tripura"/>
    <s v="West Tripura"/>
    <n v="917534"/>
    <d v="2021-02-02T00:00:00"/>
    <n v="676784"/>
    <n v="470030"/>
    <n v="32351"/>
    <n v="420"/>
    <n v="31817"/>
    <n v="219114"/>
  </r>
  <r>
    <x v="33"/>
    <x v="33"/>
    <s v="Agra"/>
    <s v="Agra"/>
    <n v="4380793"/>
    <d v="2021-01-31T00:00:00"/>
    <n v="2172907"/>
    <n v="746386"/>
    <n v="25765"/>
    <n v="457"/>
    <n v="25308"/>
    <n v="504243"/>
  </r>
  <r>
    <x v="33"/>
    <x v="33"/>
    <s v="Aligarh"/>
    <s v="Aligarh"/>
    <n v="3673849"/>
    <d v="2021-01-31T00:00:00"/>
    <n v="1589498"/>
    <n v="498586"/>
    <n v="21280"/>
    <n v="108"/>
    <n v="21172"/>
    <n v="493465"/>
  </r>
  <r>
    <x v="33"/>
    <x v="33"/>
    <s v="Ambedkar Nagar"/>
    <s v="Ambedkar Nagar"/>
    <n v="2398709"/>
    <d v="2021-01-31T00:00:00"/>
    <n v="1135268"/>
    <n v="349925"/>
    <n v="5040"/>
    <n v="152"/>
    <n v="4885"/>
    <n v="125671"/>
  </r>
  <r>
    <x v="33"/>
    <x v="33"/>
    <s v="Amethi"/>
    <s v="Amethi"/>
    <n v="2549935"/>
    <d v="2021-01-31T00:00:00"/>
    <n v="1015454"/>
    <n v="375261"/>
    <n v="9972"/>
    <n v="143"/>
    <n v="9828"/>
    <n v="272000"/>
  </r>
  <r>
    <x v="33"/>
    <x v="33"/>
    <s v="Amroha"/>
    <s v="Amroha"/>
    <n v="1838771"/>
    <d v="2021-01-13T00:00:00"/>
    <n v="871164"/>
    <n v="265607"/>
    <n v="16616"/>
    <n v="203"/>
    <n v="16412"/>
    <n v="262346"/>
  </r>
  <r>
    <x v="33"/>
    <x v="33"/>
    <s v="Auraiya"/>
    <s v="Auraiya"/>
    <n v="1372287"/>
    <d v="2021-01-10T00:00:00"/>
    <n v="614711"/>
    <n v="180775"/>
    <n v="10090"/>
    <n v="203"/>
    <n v="9887"/>
    <n v="112124"/>
  </r>
  <r>
    <x v="33"/>
    <x v="33"/>
    <s v="Ayodhya"/>
    <s v="Ayodhya"/>
    <n v="2468371"/>
    <d v="2021-01-31T00:00:00"/>
    <n v="1270889"/>
    <n v="418182"/>
    <n v="16919"/>
    <n v="290"/>
    <n v="16629"/>
    <n v="385194"/>
  </r>
  <r>
    <x v="33"/>
    <x v="33"/>
    <s v="Azamgarh"/>
    <s v="Azamgarh"/>
    <n v="4616509"/>
    <d v="2020-12-27T00:00:00"/>
    <n v="2165409"/>
    <n v="643824"/>
    <n v="17906"/>
    <n v="228"/>
    <n v="17675"/>
    <n v="21427"/>
  </r>
  <r>
    <x v="33"/>
    <x v="33"/>
    <s v="Baghpat"/>
    <s v="Baghpat"/>
    <n v="1302156"/>
    <d v="2021-01-31T00:00:00"/>
    <n v="692255"/>
    <n v="337171"/>
    <n v="9132"/>
    <n v="141"/>
    <n v="8991"/>
    <n v="331758"/>
  </r>
  <r>
    <x v="33"/>
    <x v="33"/>
    <s v="Bahraich"/>
    <s v="Bahraich"/>
    <n v="2384239"/>
    <d v="2021-01-31T00:00:00"/>
    <n v="1752196"/>
    <n v="642554"/>
    <n v="11549"/>
    <n v="178"/>
    <n v="11371"/>
    <n v="313999"/>
  </r>
  <r>
    <x v="33"/>
    <x v="33"/>
    <s v="Ballia"/>
    <s v="Ballia"/>
    <n v="3223642"/>
    <d v="2021-01-31T00:00:00"/>
    <n v="1433455"/>
    <n v="388341"/>
    <n v="21610"/>
    <n v="234"/>
    <n v="21376"/>
    <n v="278225"/>
  </r>
  <r>
    <x v="33"/>
    <x v="33"/>
    <s v="Balrampur"/>
    <s v="Balrampur"/>
    <n v="2149066"/>
    <d v="2021-01-31T00:00:00"/>
    <n v="995084"/>
    <n v="438892"/>
    <n v="7494"/>
    <n v="138"/>
    <n v="7354"/>
    <n v="279984"/>
  </r>
  <r>
    <x v="33"/>
    <x v="33"/>
    <s v="Banda"/>
    <s v="Banda"/>
    <n v="1799541"/>
    <d v="2021-01-10T00:00:00"/>
    <n v="795903"/>
    <n v="236840"/>
    <n v="10992"/>
    <n v="158"/>
    <n v="10832"/>
    <n v="308681"/>
  </r>
  <r>
    <x v="33"/>
    <x v="33"/>
    <s v="Barabanki"/>
    <s v="Barabanki"/>
    <n v="3257983"/>
    <d v="2021-01-30T00:00:00"/>
    <n v="1589704"/>
    <n v="448292"/>
    <n v="19850"/>
    <n v="225"/>
    <n v="19624"/>
    <n v="157347"/>
  </r>
  <r>
    <x v="33"/>
    <x v="33"/>
    <s v="Bareilly"/>
    <s v="Bareilly"/>
    <n v="4465344"/>
    <d v="2021-01-13T00:00:00"/>
    <n v="2221830"/>
    <n v="749751"/>
    <n v="44028"/>
    <n v="377"/>
    <n v="43650"/>
    <n v="487223"/>
  </r>
  <r>
    <x v="33"/>
    <x v="33"/>
    <s v="Basti"/>
    <s v="Basti"/>
    <n v="2461056"/>
    <d v="2021-01-31T00:00:00"/>
    <n v="1189235"/>
    <n v="399451"/>
    <n v="11717"/>
    <n v="330"/>
    <n v="11385"/>
    <n v="302428"/>
  </r>
  <r>
    <x v="33"/>
    <x v="33"/>
    <s v="Bhadohi"/>
    <s v="Bhadohi"/>
    <n v="1554203"/>
    <d v="2021-01-31T00:00:00"/>
    <n v="793094"/>
    <n v="244431"/>
    <n v="7720"/>
    <n v="163"/>
    <n v="7557"/>
    <n v="122883"/>
  </r>
  <r>
    <x v="33"/>
    <x v="33"/>
    <s v="Bijnor"/>
    <s v="Bijnor"/>
    <n v="3683896"/>
    <d v="2021-01-30T00:00:00"/>
    <n v="1756682"/>
    <n v="600482"/>
    <n v="14794"/>
    <n v="126"/>
    <n v="14668"/>
    <n v="320382"/>
  </r>
  <r>
    <x v="33"/>
    <x v="33"/>
    <s v="Budaun"/>
    <s v="Budaun"/>
    <n v="3712738"/>
    <d v="2021-01-23T00:00:00"/>
    <n v="1408673"/>
    <n v="364360"/>
    <n v="14941"/>
    <n v="98"/>
    <n v="14843"/>
    <n v="231677"/>
  </r>
  <r>
    <x v="33"/>
    <x v="33"/>
    <s v="Bulandshahr"/>
    <s v="Bulandshahr"/>
    <n v="3498507"/>
    <d v="2020-12-07T00:00:00"/>
    <n v="1647985"/>
    <n v="646236"/>
    <n v="20215"/>
    <n v="243"/>
    <n v="19972"/>
    <n v="279197"/>
  </r>
  <r>
    <x v="33"/>
    <x v="33"/>
    <s v="Chandauli"/>
    <s v="Chandauli"/>
    <n v="1952713"/>
    <d v="2021-01-31T00:00:00"/>
    <n v="939599"/>
    <n v="238646"/>
    <n v="16208"/>
    <n v="356"/>
    <n v="15852"/>
    <n v="219353"/>
  </r>
  <r>
    <x v="33"/>
    <x v="33"/>
    <s v="Chitrakoot"/>
    <s v="Chitrakoot"/>
    <n v="990626"/>
    <d v="2021-01-10T00:00:00"/>
    <n v="447303"/>
    <n v="129157"/>
    <n v="7110"/>
    <n v="79"/>
    <n v="7031"/>
    <n v="237615"/>
  </r>
  <r>
    <x v="33"/>
    <x v="33"/>
    <s v="Deoria"/>
    <s v="Deoria"/>
    <n v="3098637"/>
    <d v="2021-01-31T00:00:00"/>
    <n v="1597034"/>
    <n v="537293"/>
    <n v="20223"/>
    <n v="220"/>
    <n v="20003"/>
    <n v="314631"/>
  </r>
  <r>
    <x v="33"/>
    <x v="33"/>
    <s v="Etah"/>
    <s v="Etah"/>
    <n v="1761152"/>
    <d v="2021-01-31T00:00:00"/>
    <n v="788675"/>
    <n v="213371"/>
    <n v="9968"/>
    <n v="99"/>
    <n v="9868"/>
    <n v="268279"/>
  </r>
  <r>
    <x v="33"/>
    <x v="33"/>
    <s v="Etawah"/>
    <s v="Etawah"/>
    <n v="1579160"/>
    <d v="2021-01-10T00:00:00"/>
    <n v="708258"/>
    <n v="253661"/>
    <n v="13933"/>
    <n v="293"/>
    <n v="13640"/>
    <n v="304727"/>
  </r>
  <r>
    <x v="33"/>
    <x v="33"/>
    <s v="Farrukhabad"/>
    <s v="Farrukhabad"/>
    <n v="1887577"/>
    <d v="2021-01-10T00:00:00"/>
    <n v="833824"/>
    <n v="229745"/>
    <n v="10348"/>
    <n v="194"/>
    <n v="10153"/>
    <n v="237030"/>
  </r>
  <r>
    <x v="33"/>
    <x v="33"/>
    <s v="Fatehpur"/>
    <s v="Fatehpur"/>
    <n v="2632684"/>
    <d v="2021-01-10T00:00:00"/>
    <n v="1246314"/>
    <n v="410120"/>
    <n v="6814"/>
    <n v="139"/>
    <n v="6674"/>
    <n v="86335"/>
  </r>
  <r>
    <x v="33"/>
    <x v="33"/>
    <s v="Firozabad"/>
    <s v="Firozabad"/>
    <n v="2496761"/>
    <d v="2021-01-31T00:00:00"/>
    <n v="1005224"/>
    <n v="328351"/>
    <n v="8720"/>
    <n v="135"/>
    <n v="8585"/>
    <n v="327016"/>
  </r>
  <r>
    <x v="33"/>
    <x v="33"/>
    <s v="Gautam Buddha Nagar"/>
    <s v="Gautam Buddha Nagar"/>
    <n v="1674714"/>
    <d v="2021-01-24T00:00:00"/>
    <n v="1799728"/>
    <n v="974353"/>
    <n v="63353"/>
    <n v="467"/>
    <n v="62876"/>
    <n v="707072"/>
  </r>
  <r>
    <x v="33"/>
    <x v="33"/>
    <s v="Ghaziabad"/>
    <s v="Ghaziabad"/>
    <n v="4661452"/>
    <d v="2021-01-24T00:00:00"/>
    <n v="2247039"/>
    <n v="1071908"/>
    <n v="55673"/>
    <n v="461"/>
    <n v="55207"/>
    <n v="740447"/>
  </r>
  <r>
    <x v="33"/>
    <x v="33"/>
    <s v="Ghazipur"/>
    <s v="Ghazipur"/>
    <n v="3622727"/>
    <d v="2021-01-31T00:00:00"/>
    <n v="1690195"/>
    <n v="509886"/>
    <n v="21641"/>
    <n v="282"/>
    <n v="21359"/>
    <n v="276557"/>
  </r>
  <r>
    <x v="33"/>
    <x v="33"/>
    <s v="Gonda"/>
    <s v="Gonda"/>
    <n v="3431386"/>
    <d v="2021-01-31T00:00:00"/>
    <n v="1604382"/>
    <n v="555773"/>
    <n v="12282"/>
    <n v="266"/>
    <n v="12016"/>
    <n v="247375"/>
  </r>
  <r>
    <x v="33"/>
    <x v="33"/>
    <s v="Gorakhpur"/>
    <s v="Gorakhpur"/>
    <n v="4436275"/>
    <d v="2021-01-31T00:00:00"/>
    <n v="2347051"/>
    <n v="889085"/>
    <n v="59439"/>
    <n v="848"/>
    <n v="58588"/>
    <n v="510255"/>
  </r>
  <r>
    <x v="33"/>
    <x v="33"/>
    <s v="Hamirpur"/>
    <s v="Hamirpur"/>
    <n v="1104021"/>
    <d v="2021-01-10T00:00:00"/>
    <n v="561456"/>
    <n v="185949"/>
    <n v="5232"/>
    <n v="102"/>
    <n v="5130"/>
    <n v="242998"/>
  </r>
  <r>
    <x v="33"/>
    <x v="33"/>
    <s v="Hapur"/>
    <s v="Hapur"/>
    <n v="1338211"/>
    <d v="2021-01-03T00:00:00"/>
    <n v="658863"/>
    <n v="254519"/>
    <n v="12638"/>
    <n v="217"/>
    <n v="12421"/>
    <n v="306044"/>
  </r>
  <r>
    <x v="33"/>
    <x v="33"/>
    <s v="Hardoi"/>
    <s v="Hardoi"/>
    <n v="4091380"/>
    <d v="2021-01-30T00:00:00"/>
    <n v="1852490"/>
    <n v="537647"/>
    <n v="13755"/>
    <n v="349"/>
    <n v="13406"/>
    <n v="231661"/>
  </r>
  <r>
    <x v="33"/>
    <x v="33"/>
    <s v="Hathras"/>
    <s v="Hathras"/>
    <n v="1565678"/>
    <d v="2021-01-31T00:00:00"/>
    <n v="701190"/>
    <n v="234481"/>
    <n v="2920"/>
    <n v="43"/>
    <n v="2877"/>
    <n v="261985"/>
  </r>
  <r>
    <x v="33"/>
    <x v="33"/>
    <s v="Jalaun"/>
    <s v="Jalaun"/>
    <n v="1670718"/>
    <d v="2021-01-10T00:00:00"/>
    <n v="819651"/>
    <n v="251406"/>
    <n v="11687"/>
    <n v="202"/>
    <n v="11482"/>
    <n v="227562"/>
  </r>
  <r>
    <x v="33"/>
    <x v="33"/>
    <s v="Jaunpur"/>
    <s v="Jaunpur"/>
    <n v="4476072"/>
    <d v="2021-01-20T00:00:00"/>
    <n v="2189622"/>
    <n v="667013"/>
    <n v="22584"/>
    <n v="235"/>
    <n v="22349"/>
    <n v="334116"/>
  </r>
  <r>
    <x v="33"/>
    <x v="33"/>
    <s v="Jhansi"/>
    <s v="Jhansi"/>
    <n v="2000755"/>
    <d v="2020-11-26T00:00:00"/>
    <n v="1132511"/>
    <n v="379818"/>
    <n v="36556"/>
    <n v="663"/>
    <n v="35892"/>
    <n v="330818"/>
  </r>
  <r>
    <x v="33"/>
    <x v="33"/>
    <s v="Kannauj"/>
    <s v="Kannauj"/>
    <n v="1658005"/>
    <d v="2021-01-10T00:00:00"/>
    <n v="755119"/>
    <n v="257048"/>
    <n v="9231"/>
    <n v="114"/>
    <n v="9115"/>
    <n v="128634"/>
  </r>
  <r>
    <x v="33"/>
    <x v="33"/>
    <s v="Kanpur Dehat"/>
    <s v="Kanpur Dehat"/>
    <n v="1795092"/>
    <d v="2021-01-10T00:00:00"/>
    <n v="923661"/>
    <n v="290898"/>
    <n v="6197"/>
    <n v="110"/>
    <n v="6087"/>
    <n v="347795"/>
  </r>
  <r>
    <x v="33"/>
    <x v="33"/>
    <s v="Kanpur Nagar"/>
    <s v="Kanpur Nagar"/>
    <n v="4572951"/>
    <d v="2021-01-10T00:00:00"/>
    <n v="2251558"/>
    <n v="859280"/>
    <n v="82933"/>
    <n v="1905"/>
    <n v="81024"/>
    <n v="727286"/>
  </r>
  <r>
    <x v="33"/>
    <x v="33"/>
    <s v="Kasganj"/>
    <s v="Kasganj"/>
    <n v="1438156"/>
    <d v="2021-01-31T00:00:00"/>
    <n v="608818"/>
    <n v="147948"/>
    <n v="4250"/>
    <n v="53"/>
    <n v="4197"/>
    <n v="274094"/>
  </r>
  <r>
    <x v="33"/>
    <x v="33"/>
    <s v="Kaushambi"/>
    <s v="Kaushambi"/>
    <n v="1596909"/>
    <d v="2021-01-14T00:00:00"/>
    <n v="760960"/>
    <n v="218775"/>
    <n v="4424"/>
    <n v="70"/>
    <n v="4353"/>
    <n v="209276"/>
  </r>
  <r>
    <x v="33"/>
    <x v="33"/>
    <s v="Kushinagar"/>
    <s v="Kushinagar"/>
    <n v="3560830"/>
    <d v="2021-01-30T00:00:00"/>
    <n v="1632782"/>
    <n v="458054"/>
    <n v="15617"/>
    <n v="228"/>
    <n v="15389"/>
    <n v="322580"/>
  </r>
  <r>
    <x v="33"/>
    <x v="33"/>
    <s v="Lakhimpur Kheri"/>
    <s v="Lakhimpur Kheri"/>
    <n v="4013634"/>
    <d v="2021-01-30T00:00:00"/>
    <n v="1829019"/>
    <n v="382178"/>
    <n v="24410"/>
    <n v="292"/>
    <n v="24117"/>
    <n v="380738"/>
  </r>
  <r>
    <x v="33"/>
    <x v="33"/>
    <s v="Lalitpur"/>
    <s v="Lalitpur"/>
    <n v="1218002"/>
    <d v="2020-08-07T00:00:00"/>
    <n v="627553"/>
    <n v="143519"/>
    <n v="12742"/>
    <n v="128"/>
    <n v="12613"/>
    <n v="28152"/>
  </r>
  <r>
    <x v="33"/>
    <x v="33"/>
    <s v="Lucknow"/>
    <s v="Lucknow"/>
    <n v="4588455"/>
    <d v="2020-12-13T00:00:00"/>
    <n v="3106658"/>
    <n v="1488333"/>
    <n v="238839"/>
    <n v="2651"/>
    <n v="236165"/>
    <n v="1357002"/>
  </r>
  <r>
    <x v="33"/>
    <x v="33"/>
    <s v="Maharajganj"/>
    <s v="Maharajganj"/>
    <n v="2665292"/>
    <d v="2021-01-31T00:00:00"/>
    <n v="1283534"/>
    <n v="372559"/>
    <n v="12440"/>
    <n v="140"/>
    <n v="12300"/>
    <n v="340936"/>
  </r>
  <r>
    <x v="33"/>
    <x v="33"/>
    <s v="Mahoba"/>
    <s v="Mahoba"/>
    <n v="876055"/>
    <d v="2021-01-10T00:00:00"/>
    <n v="444352"/>
    <n v="148388"/>
    <n v="4268"/>
    <n v="86"/>
    <n v="4182"/>
    <n v="145126"/>
  </r>
  <r>
    <x v="33"/>
    <x v="33"/>
    <s v="Mainpuri"/>
    <s v="Mainpuri"/>
    <n v="1847194"/>
    <d v="2021-01-31T00:00:00"/>
    <n v="860461"/>
    <n v="219990"/>
    <n v="10028"/>
    <n v="182"/>
    <n v="9846"/>
    <n v="233510"/>
  </r>
  <r>
    <x v="33"/>
    <x v="33"/>
    <s v="Mathura"/>
    <s v="Mathura"/>
    <n v="2541894"/>
    <d v="2021-01-29T00:00:00"/>
    <n v="1207578"/>
    <n v="418117"/>
    <n v="20297"/>
    <n v="402"/>
    <n v="19893"/>
    <n v="208527"/>
  </r>
  <r>
    <x v="33"/>
    <x v="33"/>
    <s v="Mau"/>
    <s v="Mau"/>
    <n v="2205170"/>
    <d v="2021-01-31T00:00:00"/>
    <n v="1017497"/>
    <n v="307052"/>
    <n v="8333"/>
    <n v="80"/>
    <n v="8252"/>
    <n v="285611"/>
  </r>
  <r>
    <x v="33"/>
    <x v="33"/>
    <s v="Meerut"/>
    <s v="Meerut"/>
    <n v="3447405"/>
    <d v="2021-01-31T00:00:00"/>
    <n v="1764744"/>
    <n v="842448"/>
    <n v="69480"/>
    <n v="898"/>
    <n v="68567"/>
    <n v="833144"/>
  </r>
  <r>
    <x v="33"/>
    <x v="33"/>
    <s v="Mirzapur"/>
    <s v="Mirzapur"/>
    <n v="2494533"/>
    <d v="2021-01-31T00:00:00"/>
    <n v="1335308"/>
    <n v="462157"/>
    <n v="11088"/>
    <n v="116"/>
    <n v="10972"/>
    <n v="318308"/>
  </r>
  <r>
    <x v="33"/>
    <x v="33"/>
    <s v="Moradabad"/>
    <s v="Moradabad"/>
    <n v="4773138"/>
    <d v="2021-01-13T00:00:00"/>
    <n v="1390249"/>
    <n v="443211"/>
    <n v="39102"/>
    <n v="349"/>
    <n v="38752"/>
    <n v="420010"/>
  </r>
  <r>
    <x v="33"/>
    <x v="33"/>
    <s v="Muzaffarnagar"/>
    <s v="Muzaffarnagar"/>
    <n v="4138605"/>
    <d v="2021-01-25T00:00:00"/>
    <n v="1264005"/>
    <n v="467387"/>
    <n v="31009"/>
    <n v="269"/>
    <n v="30737"/>
    <n v="177208"/>
  </r>
  <r>
    <x v="33"/>
    <x v="33"/>
    <s v="Pilibhit"/>
    <s v="Pilibhit"/>
    <n v="2037225"/>
    <d v="2021-01-13T00:00:00"/>
    <n v="978332"/>
    <n v="256931"/>
    <n v="11032"/>
    <n v="193"/>
    <n v="10838"/>
    <n v="297054"/>
  </r>
  <r>
    <x v="33"/>
    <x v="33"/>
    <s v="Pratapgarh"/>
    <s v="Pratapgarh"/>
    <n v="3173752"/>
    <d v="2021-01-14T00:00:00"/>
    <n v="1480021"/>
    <n v="456869"/>
    <n v="16038"/>
    <n v="163"/>
    <n v="15875"/>
    <n v="108519"/>
  </r>
  <r>
    <x v="33"/>
    <x v="33"/>
    <s v="Prayagraj"/>
    <s v="Prayagraj"/>
    <n v="5959798"/>
    <d v="2021-01-14T00:00:00"/>
    <n v="2731341"/>
    <n v="862244"/>
    <n v="78699"/>
    <n v="1088"/>
    <n v="77609"/>
    <n v="768649"/>
  </r>
  <r>
    <x v="33"/>
    <x v="33"/>
    <s v="Rae Bareli"/>
    <s v="Rae Bareli"/>
    <n v="3404004"/>
    <d v="2021-01-30T00:00:00"/>
    <n v="1436175"/>
    <n v="344694"/>
    <n v="17104"/>
    <n v="343"/>
    <n v="16761"/>
    <n v="395960"/>
  </r>
  <r>
    <x v="33"/>
    <x v="33"/>
    <s v="Rampur"/>
    <s v="Rampur"/>
    <n v="2335398"/>
    <d v="2021-01-16T00:00:00"/>
    <n v="989666"/>
    <n v="250420"/>
    <n v="11826"/>
    <n v="148"/>
    <n v="11676"/>
    <n v="280201"/>
  </r>
  <r>
    <x v="33"/>
    <x v="33"/>
    <s v="Saharanpur"/>
    <s v="Saharanpur"/>
    <n v="3464228"/>
    <d v="2021-01-30T00:00:00"/>
    <n v="1638111"/>
    <n v="576986"/>
    <n v="32730"/>
    <n v="420"/>
    <n v="32309"/>
    <n v="282752"/>
  </r>
  <r>
    <x v="33"/>
    <x v="33"/>
    <s v="Sambhal"/>
    <s v="Sambhal"/>
    <n v="2217020"/>
    <d v="2021-01-13T00:00:00"/>
    <n v="893786"/>
    <n v="204352"/>
    <n v="9438"/>
    <n v="106"/>
    <n v="9331"/>
    <n v="314052"/>
  </r>
  <r>
    <x v="33"/>
    <x v="33"/>
    <s v="Sant Kabir Nagar"/>
    <s v="Sant Kabir Nagar"/>
    <n v="1714300"/>
    <d v="2021-01-31T00:00:00"/>
    <n v="799506"/>
    <n v="195105"/>
    <n v="8159"/>
    <n v="98"/>
    <n v="8061"/>
    <n v="296685"/>
  </r>
  <r>
    <x v="33"/>
    <x v="33"/>
    <s v="Shahjahanpur"/>
    <s v="Shahjahanpur"/>
    <n v="3002376"/>
    <d v="2021-01-13T00:00:00"/>
    <n v="1743273"/>
    <n v="538827"/>
    <n v="20361"/>
    <n v="444"/>
    <n v="19916"/>
    <n v="447375"/>
  </r>
  <r>
    <x v="33"/>
    <x v="33"/>
    <s v="Shamli"/>
    <s v="Shamli"/>
    <n v="1274815"/>
    <d v="2021-01-31T00:00:00"/>
    <n v="604968"/>
    <n v="206438"/>
    <n v="12976"/>
    <n v="45"/>
    <n v="12931"/>
    <n v="253085"/>
  </r>
  <r>
    <x v="33"/>
    <x v="33"/>
    <s v="Shrawasti"/>
    <s v="Shrawasti"/>
    <n v="1114615"/>
    <d v="2021-01-31T00:00:00"/>
    <n v="515155"/>
    <n v="181654"/>
    <n v="4388"/>
    <n v="35"/>
    <n v="4353"/>
    <n v="223760"/>
  </r>
  <r>
    <x v="33"/>
    <x v="33"/>
    <s v="Siddharthnagar"/>
    <s v="Siddharthnagar"/>
    <n v="2553526"/>
    <d v="2021-01-31T00:00:00"/>
    <n v="1225133"/>
    <n v="479630"/>
    <n v="9373"/>
    <n v="100"/>
    <n v="9273"/>
    <n v="299733"/>
  </r>
  <r>
    <x v="33"/>
    <x v="33"/>
    <s v="Sitapur"/>
    <s v="Sitapur"/>
    <n v="4474446"/>
    <d v="2021-01-28T00:00:00"/>
    <n v="2139996"/>
    <n v="497241"/>
    <n v="12398"/>
    <n v="185"/>
    <n v="12211"/>
    <n v="295672"/>
  </r>
  <r>
    <x v="33"/>
    <x v="33"/>
    <s v="Sonbhadra"/>
    <s v="Sonbhadra"/>
    <n v="1862612"/>
    <d v="2021-01-31T00:00:00"/>
    <n v="812891"/>
    <n v="236871"/>
    <n v="16807"/>
    <n v="251"/>
    <n v="16556"/>
    <n v="314578"/>
  </r>
  <r>
    <x v="33"/>
    <x v="33"/>
    <s v="Sultanpur"/>
    <s v="Sultanpur"/>
    <n v="3790922"/>
    <d v="2021-01-31T00:00:00"/>
    <n v="1178195"/>
    <n v="370998"/>
    <n v="14915"/>
    <n v="138"/>
    <n v="14777"/>
    <n v="316852"/>
  </r>
  <r>
    <x v="33"/>
    <x v="33"/>
    <s v="Unnao"/>
    <s v="Unnao"/>
    <n v="3110595"/>
    <d v="2021-01-10T00:00:00"/>
    <n v="1554190"/>
    <n v="420513"/>
    <n v="15011"/>
    <n v="254"/>
    <n v="14757"/>
    <n v="306391"/>
  </r>
  <r>
    <x v="33"/>
    <x v="33"/>
    <s v="Varanasi"/>
    <s v="Varanasi"/>
    <n v="3682194"/>
    <d v="2021-01-31T00:00:00"/>
    <n v="2109381"/>
    <n v="843905"/>
    <n v="85501"/>
    <n v="971"/>
    <n v="84528"/>
    <n v="638260"/>
  </r>
  <r>
    <x v="34"/>
    <x v="34"/>
    <s v="Almora"/>
    <s v="Almora"/>
    <n v="621927"/>
    <d v="2021-01-30T00:00:00"/>
    <n v="378242"/>
    <n v="215715"/>
    <n v="12190"/>
    <n v="196"/>
    <n v="11378"/>
    <n v="90538"/>
  </r>
  <r>
    <x v="34"/>
    <x v="34"/>
    <s v="Bageshwar"/>
    <s v="Bageshwar"/>
    <n v="259840"/>
    <d v="2021-01-30T00:00:00"/>
    <n v="183447"/>
    <n v="131244"/>
    <n v="5764"/>
    <n v="60"/>
    <n v="5678"/>
    <n v="58508"/>
  </r>
  <r>
    <x v="34"/>
    <x v="34"/>
    <s v="Chamoli"/>
    <s v="Chamoli"/>
    <n v="391114"/>
    <d v="2021-01-30T00:00:00"/>
    <n v="273850"/>
    <n v="191420"/>
    <n v="12242"/>
    <n v="62"/>
    <n v="11972"/>
    <n v="96511"/>
  </r>
  <r>
    <x v="34"/>
    <x v="34"/>
    <s v="Champawat"/>
    <s v="Champawat"/>
    <n v="259315"/>
    <d v="2021-01-30T00:00:00"/>
    <n v="183354"/>
    <n v="119870"/>
    <n v="7603"/>
    <n v="53"/>
    <n v="7358"/>
    <n v="98869"/>
  </r>
  <r>
    <x v="34"/>
    <x v="34"/>
    <s v="Dehradun"/>
    <s v="Dehradun"/>
    <n v="1698560"/>
    <d v="2021-01-30T00:00:00"/>
    <n v="1465464"/>
    <n v="793803"/>
    <n v="112363"/>
    <n v="2521"/>
    <n v="108137"/>
    <n v="457677"/>
  </r>
  <r>
    <x v="34"/>
    <x v="34"/>
    <s v="Haridwar"/>
    <s v="Haridwar"/>
    <n v="1927029"/>
    <d v="2021-01-30T00:00:00"/>
    <n v="1456257"/>
    <n v="635360"/>
    <n v="51498"/>
    <n v="1019"/>
    <n v="49096"/>
    <n v="395291"/>
  </r>
  <r>
    <x v="34"/>
    <x v="34"/>
    <s v="Nainital"/>
    <s v="Nainital"/>
    <n v="955128"/>
    <d v="2021-01-30T00:00:00"/>
    <n v="722854"/>
    <n v="398680"/>
    <n v="39232"/>
    <n v="944"/>
    <n v="38140"/>
    <n v="224038"/>
  </r>
  <r>
    <x v="34"/>
    <x v="34"/>
    <s v="Pauri Garhwal"/>
    <s v="Pauri Garhwal"/>
    <n v="686527"/>
    <d v="2021-01-30T00:00:00"/>
    <n v="431320"/>
    <n v="229262"/>
    <n v="17686"/>
    <n v="315"/>
    <n v="16668"/>
    <n v="147721"/>
  </r>
  <r>
    <x v="34"/>
    <x v="34"/>
    <s v="Pithoragarh"/>
    <s v="Pithoragarh"/>
    <n v="485993"/>
    <d v="2021-01-30T00:00:00"/>
    <n v="318644"/>
    <n v="183765"/>
    <n v="10260"/>
    <n v="181"/>
    <n v="9962"/>
    <n v="77816"/>
  </r>
  <r>
    <x v="34"/>
    <x v="34"/>
    <s v="Rudraprayag"/>
    <s v="Rudraprayag"/>
    <n v="236857"/>
    <d v="2021-01-30T00:00:00"/>
    <n v="170911"/>
    <n v="113480"/>
    <n v="8800"/>
    <n v="106"/>
    <n v="8535"/>
    <n v="56778"/>
  </r>
  <r>
    <x v="34"/>
    <x v="34"/>
    <s v="Tehri Garhwal"/>
    <s v="Tehri Garhwal"/>
    <n v="616409"/>
    <d v="2021-01-30T00:00:00"/>
    <n v="381493"/>
    <n v="206527"/>
    <n v="15835"/>
    <n v="108"/>
    <n v="14827"/>
    <n v="113028"/>
  </r>
  <r>
    <x v="34"/>
    <x v="34"/>
    <s v="Udham Singh Nagar"/>
    <s v="Udham Singh Nagar"/>
    <n v="1648367"/>
    <d v="2021-01-30T00:00:00"/>
    <n v="1277738"/>
    <n v="518326"/>
    <n v="37875"/>
    <n v="761"/>
    <n v="36315"/>
    <n v="356229"/>
  </r>
  <r>
    <x v="34"/>
    <x v="34"/>
    <s v="Uttarkashi"/>
    <s v="Uttarkashi"/>
    <n v="329686"/>
    <d v="2021-01-30T00:00:00"/>
    <n v="234425"/>
    <n v="160687"/>
    <n v="12548"/>
    <n v="74"/>
    <n v="12129"/>
    <n v="126300"/>
  </r>
  <r>
    <x v="35"/>
    <x v="35"/>
    <s v="Alipurduar"/>
    <s v="Alipurduar"/>
    <n v="1700000"/>
    <m/>
    <n v="949775"/>
    <n v="353666"/>
    <n v="15589"/>
    <n v="102"/>
    <n v="15441"/>
    <n v="840794"/>
  </r>
  <r>
    <x v="35"/>
    <x v="35"/>
    <s v="Bankura"/>
    <s v="Bankura"/>
    <n v="3596292"/>
    <m/>
    <n v="2245147"/>
    <n v="706177"/>
    <n v="36313"/>
    <n v="274"/>
    <n v="35839"/>
    <n v="1780339"/>
  </r>
  <r>
    <x v="35"/>
    <x v="35"/>
    <s v="Birbhum"/>
    <s v="Birbhum"/>
    <n v="3502387"/>
    <m/>
    <n v="2152966"/>
    <n v="846286"/>
    <n v="41197"/>
    <n v="286"/>
    <n v="40727"/>
    <n v="1736768"/>
  </r>
  <r>
    <x v="35"/>
    <x v="35"/>
    <s v="Cooch Behar"/>
    <s v="Cooch Behar"/>
    <n v="2822780"/>
    <m/>
    <n v="1444232"/>
    <n v="421663"/>
    <n v="29275"/>
    <n v="97"/>
    <n v="29060"/>
    <n v="1397799"/>
  </r>
  <r>
    <x v="35"/>
    <x v="35"/>
    <s v="Dakshin Dinajpur"/>
    <s v="Dakshin Dinajpur"/>
    <n v="1670931"/>
    <m/>
    <n v="1063493"/>
    <n v="363056"/>
    <n v="17889"/>
    <n v="170"/>
    <n v="17573"/>
    <n v="827700"/>
  </r>
  <r>
    <x v="35"/>
    <x v="35"/>
    <s v="Darjeeling"/>
    <s v="Darjeeling"/>
    <n v="1842034"/>
    <m/>
    <n v="1324555"/>
    <n v="664306"/>
    <n v="57143"/>
    <n v="539"/>
    <n v="56326"/>
    <n v="931168"/>
  </r>
  <r>
    <x v="35"/>
    <x v="35"/>
    <s v="Hooghly"/>
    <s v="Hooghly"/>
    <n v="5520389"/>
    <m/>
    <n v="3368156"/>
    <n v="1343978"/>
    <n v="86300"/>
    <n v="990"/>
    <n v="84650"/>
    <n v="2748140"/>
  </r>
  <r>
    <x v="35"/>
    <x v="35"/>
    <s v="Howrah"/>
    <s v="Howrah"/>
    <n v="4841638"/>
    <m/>
    <n v="2905925"/>
    <n v="1254076"/>
    <n v="98757"/>
    <n v="1524"/>
    <n v="96567"/>
    <n v="2421781"/>
  </r>
  <r>
    <x v="35"/>
    <x v="35"/>
    <s v="Jalpaiguri"/>
    <s v="Jalpaiguri"/>
    <n v="3869675"/>
    <m/>
    <n v="1144138"/>
    <n v="410719"/>
    <n v="41982"/>
    <n v="572"/>
    <n v="41256"/>
    <n v="1917131"/>
  </r>
  <r>
    <x v="35"/>
    <x v="35"/>
    <s v="Jhargram"/>
    <s v="Jhargram"/>
    <n v="1136548"/>
    <m/>
    <n v="714456"/>
    <n v="211586"/>
    <n v="12135"/>
    <n v="27"/>
    <n v="12063"/>
    <n v="562976"/>
  </r>
  <r>
    <x v="35"/>
    <x v="35"/>
    <s v="Kalimpong"/>
    <s v="Kalimpong"/>
    <n v="251642"/>
    <m/>
    <n v="180713"/>
    <n v="124420"/>
    <n v="7036"/>
    <n v="54"/>
    <n v="6950"/>
    <n v="126822"/>
  </r>
  <r>
    <x v="35"/>
    <x v="35"/>
    <s v="Kolkata"/>
    <s v="Kolkata"/>
    <n v="4486679"/>
    <m/>
    <n v="4784084"/>
    <n v="3039486"/>
    <n v="322541"/>
    <n v="5152"/>
    <n v="315146"/>
    <n v="2359743"/>
  </r>
  <r>
    <x v="35"/>
    <x v="35"/>
    <s v="Malda"/>
    <s v="Malda"/>
    <n v="3997970"/>
    <m/>
    <n v="2029144"/>
    <n v="590497"/>
    <n v="33406"/>
    <n v="186"/>
    <n v="33121"/>
    <n v="1975708"/>
  </r>
  <r>
    <x v="35"/>
    <x v="35"/>
    <s v="Murshidabad"/>
    <s v="Murshidabad"/>
    <n v="7102430"/>
    <m/>
    <n v="3952659"/>
    <n v="976111"/>
    <n v="33993"/>
    <n v="328"/>
    <n v="33605"/>
    <n v="3497187"/>
  </r>
  <r>
    <x v="35"/>
    <x v="35"/>
    <s v="Nadia"/>
    <s v="Nadia"/>
    <n v="5168488"/>
    <m/>
    <n v="2798942"/>
    <n v="884320"/>
    <n v="73333"/>
    <n v="859"/>
    <n v="72054"/>
    <n v="2569225"/>
  </r>
  <r>
    <x v="35"/>
    <x v="35"/>
    <s v="North 24 Parganas"/>
    <s v="North 24 Parganas"/>
    <n v="10082852"/>
    <m/>
    <n v="6547702"/>
    <n v="2720315"/>
    <n v="329257"/>
    <n v="4833"/>
    <n v="323097"/>
    <n v="5105225"/>
  </r>
  <r>
    <x v="35"/>
    <x v="35"/>
    <s v="Paschim Bardhaman"/>
    <s v="Paschim Bardhaman"/>
    <n v="2882031"/>
    <m/>
    <n v="1789611"/>
    <n v="677747"/>
    <n v="57778"/>
    <n v="356"/>
    <n v="57184"/>
    <n v="1441084"/>
  </r>
  <r>
    <x v="35"/>
    <x v="35"/>
    <s v="Paschim Medinipur"/>
    <s v="Paschim Medinipur"/>
    <n v="5094238"/>
    <m/>
    <n v="2758576"/>
    <n v="877978"/>
    <n v="53581"/>
    <n v="507"/>
    <n v="52820"/>
    <n v="2522967"/>
  </r>
  <r>
    <x v="35"/>
    <x v="35"/>
    <s v="Purba Bardhaman"/>
    <s v="Purba Bardhaman"/>
    <n v="4835532"/>
    <m/>
    <n v="2596246"/>
    <n v="859528"/>
    <n v="42005"/>
    <n v="198"/>
    <n v="41588"/>
    <n v="2390413"/>
  </r>
  <r>
    <x v="35"/>
    <x v="35"/>
    <s v="Purba Medinipur"/>
    <s v="Purba Medinipur"/>
    <n v="4417377"/>
    <m/>
    <n v="3560589"/>
    <n v="1471674"/>
    <n v="63098"/>
    <n v="397"/>
    <n v="62549"/>
    <n v="2196063"/>
  </r>
  <r>
    <x v="35"/>
    <x v="35"/>
    <s v="Purulia"/>
    <s v="Purulia"/>
    <n v="2927965"/>
    <m/>
    <n v="1679941"/>
    <n v="492310"/>
    <n v="19419"/>
    <n v="113"/>
    <n v="19283"/>
    <n v="1444412"/>
  </r>
  <r>
    <x v="35"/>
    <x v="35"/>
    <s v="South 24 Parganas"/>
    <s v="South 24 Parganas"/>
    <n v="8153176"/>
    <m/>
    <n v="4850898"/>
    <n v="1832073"/>
    <n v="100957"/>
    <n v="1336"/>
    <n v="98950"/>
    <n v="4045534"/>
  </r>
  <r>
    <x v="35"/>
    <x v="35"/>
    <s v="Uttar Dinajpur"/>
    <s v="Uttar Dinajpur"/>
    <n v="3000849"/>
    <m/>
    <n v="1341457"/>
    <n v="436182"/>
    <n v="19858"/>
    <n v="238"/>
    <n v="19559"/>
    <n v="14803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548DD-725B-4959-B2B9-5057575D473B}" name="PivotTable13"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S5:AD6" firstHeaderRow="0" firstDataRow="1" firstDataCol="0" rowPageCount="2" colPageCount="1"/>
  <pivotFields count="15">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39"/>
        <item x="87"/>
        <item x="89"/>
        <item x="346"/>
        <item x="325"/>
        <item x="342"/>
        <item x="92"/>
        <item x="90"/>
        <item x="91"/>
        <item x="96"/>
        <item x="318"/>
        <item x="102"/>
        <item x="93"/>
        <item x="353"/>
        <item x="340"/>
        <item x="94"/>
        <item x="333"/>
        <item x="103"/>
        <item x="98"/>
        <item x="97"/>
        <item x="99"/>
        <item x="101"/>
        <item x="331"/>
        <item x="327"/>
        <item x="347"/>
        <item x="345"/>
        <item x="336"/>
        <item x="338"/>
        <item x="598"/>
        <item x="100"/>
        <item x="337"/>
        <item x="343"/>
        <item x="344"/>
        <item x="360"/>
        <item x="591"/>
        <item x="335"/>
        <item x="311"/>
        <item x="341"/>
        <item x="326"/>
        <item x="348"/>
        <item x="604"/>
        <item x="334"/>
        <item x="603"/>
        <item x="329"/>
        <item x="330"/>
        <item x="104"/>
        <item x="584"/>
        <item x="324"/>
        <item x="349"/>
        <item x="599"/>
        <item x="109"/>
        <item x="354"/>
        <item x="319"/>
        <item x="105"/>
        <item x="350"/>
        <item x="351"/>
        <item x="317"/>
        <item x="589"/>
        <item x="602"/>
        <item x="352"/>
        <item x="590"/>
        <item x="601"/>
        <item x="322"/>
        <item x="321"/>
        <item x="597"/>
        <item x="106"/>
        <item x="323"/>
        <item x="570"/>
        <item x="592"/>
        <item x="361"/>
        <item x="316"/>
        <item x="108"/>
        <item x="315"/>
        <item x="320"/>
        <item x="367"/>
        <item x="359"/>
        <item x="110"/>
        <item x="314"/>
        <item x="594"/>
        <item x="312"/>
        <item x="107"/>
        <item x="588"/>
        <item x="585"/>
        <item x="297"/>
        <item x="596"/>
        <item x="310"/>
        <item x="304"/>
        <item x="595"/>
        <item x="600"/>
        <item x="357"/>
        <item x="356"/>
        <item x="303"/>
        <item x="358"/>
        <item x="363"/>
        <item x="111"/>
        <item x="355"/>
        <item x="587"/>
        <item x="313"/>
        <item x="577"/>
        <item x="362"/>
        <item x="368"/>
        <item x="305"/>
        <item x="582"/>
        <item x="307"/>
        <item x="302"/>
        <item x="285"/>
        <item x="112"/>
        <item x="113"/>
        <item x="364"/>
        <item x="116"/>
        <item x="593"/>
        <item x="308"/>
        <item x="295"/>
        <item x="366"/>
        <item x="365"/>
        <item x="309"/>
        <item x="328"/>
        <item x="583"/>
        <item x="300"/>
        <item x="578"/>
        <item x="290"/>
        <item x="586"/>
        <item x="117"/>
        <item x="115"/>
        <item x="581"/>
        <item x="114"/>
        <item x="301"/>
        <item x="296"/>
        <item x="306"/>
        <item x="298"/>
        <item x="580"/>
        <item x="576"/>
        <item x="571"/>
        <item x="283"/>
        <item x="299"/>
        <item x="118"/>
        <item x="294"/>
        <item x="122"/>
        <item x="579"/>
        <item x="119"/>
        <item x="369"/>
        <item x="123"/>
        <item x="572"/>
        <item x="575"/>
        <item x="370"/>
        <item x="293"/>
        <item x="291"/>
        <item x="574"/>
        <item x="121"/>
        <item x="120"/>
        <item x="552"/>
        <item x="556"/>
        <item x="374"/>
        <item x="289"/>
        <item x="528"/>
        <item x="292"/>
        <item x="535"/>
        <item x="371"/>
        <item x="563"/>
        <item x="372"/>
        <item x="534"/>
        <item x="124"/>
        <item x="125"/>
        <item x="276"/>
        <item x="284"/>
        <item x="373"/>
        <item x="286"/>
        <item x="288"/>
        <item x="287"/>
        <item x="569"/>
        <item x="573"/>
        <item x="282"/>
        <item x="564"/>
        <item x="521"/>
        <item x="557"/>
        <item x="126"/>
        <item x="127"/>
        <item x="568"/>
        <item x="129"/>
        <item x="255"/>
        <item x="375"/>
        <item x="128"/>
        <item x="279"/>
        <item x="500"/>
        <item x="567"/>
        <item x="130"/>
        <item x="280"/>
        <item x="514"/>
        <item x="549"/>
        <item x="542"/>
        <item x="281"/>
        <item x="558"/>
        <item x="254"/>
        <item x="493"/>
        <item x="507"/>
        <item x="562"/>
        <item x="533"/>
        <item x="561"/>
        <item x="269"/>
        <item x="554"/>
        <item x="566"/>
        <item x="555"/>
        <item x="278"/>
        <item x="565"/>
        <item x="277"/>
        <item x="131"/>
        <item x="275"/>
        <item x="527"/>
        <item x="486"/>
        <item x="532"/>
        <item x="559"/>
        <item x="133"/>
        <item x="503"/>
        <item x="529"/>
        <item x="560"/>
        <item x="132"/>
        <item x="271"/>
        <item x="376"/>
        <item x="274"/>
        <item x="520"/>
        <item x="234"/>
        <item x="526"/>
        <item x="270"/>
        <item x="530"/>
        <item x="272"/>
        <item x="531"/>
        <item x="273"/>
        <item x="136"/>
        <item x="479"/>
        <item x="248"/>
        <item x="134"/>
        <item x="262"/>
        <item x="241"/>
        <item x="492"/>
        <item x="536"/>
        <item x="553"/>
        <item x="497"/>
        <item x="550"/>
        <item x="506"/>
        <item x="499"/>
        <item x="522"/>
        <item x="256"/>
        <item x="518"/>
        <item x="525"/>
        <item x="268"/>
        <item x="519"/>
        <item x="496"/>
        <item x="137"/>
        <item x="504"/>
        <item x="548"/>
        <item x="377"/>
        <item x="524"/>
        <item x="485"/>
        <item x="135"/>
        <item x="505"/>
        <item x="494"/>
        <item x="513"/>
        <item x="381"/>
        <item x="378"/>
        <item x="498"/>
        <item x="266"/>
        <item x="491"/>
        <item x="511"/>
        <item x="523"/>
        <item x="502"/>
        <item x="253"/>
        <item x="495"/>
        <item x="267"/>
        <item x="512"/>
        <item x="501"/>
        <item x="515"/>
        <item x="547"/>
        <item x="490"/>
        <item x="546"/>
        <item x="472"/>
        <item x="516"/>
        <item x="508"/>
        <item x="484"/>
        <item x="235"/>
        <item x="543"/>
        <item x="509"/>
        <item x="265"/>
        <item x="541"/>
        <item x="551"/>
        <item x="489"/>
        <item x="379"/>
        <item x="487"/>
        <item x="483"/>
        <item x="263"/>
        <item x="261"/>
        <item x="538"/>
        <item x="251"/>
        <item x="252"/>
        <item x="510"/>
        <item x="264"/>
        <item x="249"/>
        <item x="517"/>
        <item x="540"/>
        <item x="260"/>
        <item x="257"/>
        <item x="227"/>
        <item x="138"/>
        <item x="545"/>
        <item x="488"/>
        <item x="246"/>
        <item x="233"/>
        <item x="240"/>
        <item x="544"/>
        <item x="242"/>
        <item x="480"/>
        <item x="537"/>
        <item x="258"/>
        <item x="259"/>
        <item x="143"/>
        <item x="478"/>
        <item x="247"/>
        <item x="482"/>
        <item x="539"/>
        <item x="380"/>
        <item x="239"/>
        <item x="382"/>
        <item x="244"/>
        <item x="238"/>
        <item x="250"/>
        <item x="139"/>
        <item x="481"/>
        <item x="237"/>
        <item x="476"/>
        <item x="140"/>
        <item x="142"/>
        <item x="144"/>
        <item x="477"/>
        <item x="141"/>
        <item x="236"/>
        <item x="245"/>
        <item x="232"/>
        <item x="243"/>
        <item x="150"/>
        <item x="473"/>
        <item x="151"/>
        <item x="475"/>
        <item x="145"/>
        <item x="149"/>
        <item x="471"/>
        <item x="157"/>
        <item x="389"/>
        <item x="383"/>
        <item x="231"/>
        <item x="220"/>
        <item x="164"/>
        <item x="474"/>
        <item x="228"/>
        <item x="230"/>
        <item x="146"/>
        <item x="148"/>
        <item x="388"/>
        <item x="229"/>
        <item x="226"/>
        <item x="152"/>
        <item x="147"/>
        <item x="163"/>
        <item x="470"/>
        <item x="384"/>
        <item x="171"/>
        <item x="465"/>
        <item x="213"/>
        <item x="469"/>
        <item x="158"/>
        <item x="154"/>
        <item x="170"/>
        <item x="225"/>
        <item x="156"/>
        <item x="153"/>
        <item x="466"/>
        <item x="385"/>
        <item x="224"/>
        <item x="468"/>
        <item x="386"/>
        <item x="223"/>
        <item x="221"/>
        <item x="162"/>
        <item x="160"/>
        <item x="165"/>
        <item x="155"/>
        <item x="161"/>
        <item x="172"/>
        <item x="159"/>
        <item x="467"/>
        <item x="219"/>
        <item x="222"/>
        <item x="387"/>
        <item x="167"/>
        <item x="178"/>
        <item x="168"/>
        <item x="166"/>
        <item x="206"/>
        <item x="169"/>
        <item x="216"/>
        <item x="464"/>
        <item x="214"/>
        <item x="390"/>
        <item x="217"/>
        <item x="218"/>
        <item x="199"/>
        <item x="212"/>
        <item x="185"/>
        <item x="211"/>
        <item x="173"/>
        <item x="175"/>
        <item x="174"/>
        <item x="179"/>
        <item x="176"/>
        <item x="215"/>
        <item x="177"/>
        <item x="210"/>
        <item x="207"/>
        <item x="463"/>
        <item x="391"/>
        <item x="209"/>
        <item x="192"/>
        <item x="205"/>
        <item x="180"/>
        <item x="200"/>
        <item x="181"/>
        <item x="462"/>
        <item x="203"/>
        <item x="458"/>
        <item x="202"/>
        <item x="201"/>
        <item x="208"/>
        <item x="182"/>
        <item x="198"/>
        <item x="204"/>
        <item x="392"/>
        <item x="186"/>
        <item x="183"/>
        <item x="193"/>
        <item x="184"/>
        <item x="461"/>
        <item x="197"/>
        <item x="459"/>
        <item x="196"/>
        <item x="393"/>
        <item x="191"/>
        <item x="460"/>
        <item x="190"/>
        <item x="187"/>
        <item x="395"/>
        <item x="188"/>
        <item x="195"/>
        <item x="189"/>
        <item x="194"/>
        <item x="457"/>
        <item x="394"/>
        <item x="456"/>
        <item x="396"/>
        <item x="455"/>
        <item x="397"/>
        <item x="451"/>
        <item x="398"/>
        <item x="454"/>
        <item x="452"/>
        <item x="453"/>
        <item x="399"/>
        <item x="400"/>
        <item x="450"/>
        <item x="402"/>
        <item x="449"/>
        <item x="401"/>
        <item x="448"/>
        <item x="403"/>
        <item x="447"/>
        <item x="444"/>
        <item x="404"/>
        <item x="445"/>
        <item x="446"/>
        <item x="405"/>
        <item x="443"/>
        <item x="406"/>
        <item x="442"/>
        <item x="409"/>
        <item x="441"/>
        <item x="440"/>
        <item x="407"/>
        <item x="437"/>
        <item x="438"/>
        <item x="408"/>
        <item x="439"/>
        <item x="436"/>
        <item x="410"/>
        <item x="435"/>
        <item x="411"/>
        <item x="416"/>
        <item x="434"/>
        <item x="430"/>
        <item x="412"/>
        <item x="433"/>
        <item x="413"/>
        <item x="431"/>
        <item x="414"/>
        <item x="415"/>
        <item x="423"/>
        <item x="432"/>
        <item x="417"/>
        <item x="429"/>
        <item x="422"/>
        <item x="418"/>
        <item x="424"/>
        <item x="419"/>
        <item x="421"/>
        <item x="420"/>
        <item x="428"/>
        <item x="427"/>
        <item x="425"/>
        <item x="42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2">
    <i>
      <x/>
    </i>
    <i i="1">
      <x v="1"/>
    </i>
    <i i="2">
      <x v="2"/>
    </i>
    <i i="3">
      <x v="3"/>
    </i>
    <i i="4">
      <x v="4"/>
    </i>
    <i i="5">
      <x v="5"/>
    </i>
    <i i="6">
      <x v="6"/>
    </i>
    <i i="7">
      <x v="7"/>
    </i>
    <i i="8">
      <x v="8"/>
    </i>
    <i i="9">
      <x v="9"/>
    </i>
    <i i="10">
      <x v="10"/>
    </i>
    <i i="11">
      <x v="11"/>
    </i>
  </colItems>
  <pageFields count="2">
    <pageField fld="0" item="0" hier="-1"/>
    <pageField fld="1" item="4" hier="-1"/>
  </pageFields>
  <dataFields count="12">
    <dataField name="Sum of daily_tested" fld="9" baseField="0" baseItem="0"/>
    <dataField name="Max of total_tested" fld="10" subtotal="max" baseField="0" baseItem="1"/>
    <dataField name="Sum of daily_confirmed" fld="3" baseField="0" baseItem="0"/>
    <dataField name="Max of total_confirmed" fld="4" subtotal="max" baseField="0" baseItem="1"/>
    <dataField name="Sum of daily_vaccinated1" fld="11" baseField="0" baseItem="0"/>
    <dataField name="Max of total_vaccinated1" fld="12" subtotal="max" baseField="0" baseItem="3"/>
    <dataField name="Sum of daily_vaccinated2" fld="13" baseField="0" baseItem="0"/>
    <dataField name="Max of total_vaccinated2" fld="14" subtotal="max" baseField="0" baseItem="3"/>
    <dataField name="Sum of daily_recovered" fld="7" baseField="0" baseItem="0"/>
    <dataField name="Max of total_recovered" fld="8" subtotal="max" baseField="0" baseItem="3"/>
    <dataField name="Sum of daily_deceased" fld="5" baseField="0" baseItem="0"/>
    <dataField name="Max of total_deceased" fld="6" subtotal="max" baseField="0" baseItem="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12">
            <x v="0"/>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34DC9-3A41-4AEA-A5CD-CBAE0CAB601E}"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R18"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1" hier="-1"/>
    <pageField fld="1" item="9" hier="-1"/>
    <pageField fld="2" item="3"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44F8A-0F2C-48AC-B829-A4FC946DA468}"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R6"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0" hier="-1"/>
    <pageField fld="1" item="8" hier="-1"/>
    <pageField fld="2" item="2"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72719-DB76-4A5B-8302-75F7F3AF233D}" name="PivotTable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V42" firstHeaderRow="0" firstDataRow="1" firstDataCol="1" rowPageCount="1" colPageCount="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Page"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dataField="1" showAll="0"/>
    <pivotField showAll="0"/>
    <pivotField dataField="1" showAll="0"/>
    <pivotField dataField="1" showAll="0"/>
    <pivotField dataField="1" showAll="0"/>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pageFields count="1">
    <pageField fld="1" hier="-1"/>
  </pageFields>
  <dataFields count="7">
    <dataField name="Sum of population" fld="4" baseField="0" baseItem="0"/>
    <dataField name="Sum of tested" fld="11" baseField="0" baseItem="0"/>
    <dataField name="Sum of confirmed" fld="8" baseField="0" baseItem="0"/>
    <dataField name="Sum of dose_1" fld="6" baseField="0" baseItem="0"/>
    <dataField name="Sum of dose_2" fld="7" baseField="0" baseItem="0"/>
    <dataField name="Sum of recovered" fld="10" baseField="0" baseItem="0"/>
    <dataField name="Sum of decease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50533ABC-1643-411E-A188-5DF69B7DF880}" sourceName="MonthName">
  <pivotTables>
    <pivotTable tabId="1" name="PivotTable13"/>
  </pivotTables>
  <data>
    <tabular pivotCacheId="7648481">
      <items count="12">
        <i x="0"/>
        <i x="1"/>
        <i x="2"/>
        <i x="3"/>
        <i x="4" s="1"/>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0AB75EC-4E45-4268-843C-66FDD1491D23}" sourceName="year">
  <pivotTables>
    <pivotTable tabId="4" name="PivotTable3"/>
  </pivotTables>
  <data>
    <tabular pivotCacheId="44296851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1" xr10:uid="{23E72094-6021-4AC1-B007-DA014B6A7A7D}" sourceName="MonthName">
  <pivotTables>
    <pivotTable tabId="4" name="PivotTable3"/>
  </pivotTables>
  <data>
    <tabular pivotCacheId="442968519">
      <items count="12">
        <i x="2"/>
        <i x="3"/>
        <i x="4"/>
        <i x="5"/>
        <i x="6"/>
        <i x="7"/>
        <i x="8" s="1"/>
        <i x="9"/>
        <i x="10"/>
        <i x="11"/>
        <i x="0" nd="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1" xr10:uid="{91774607-8809-4FE5-BB95-5C2805CD68BF}" sourceName="week_of_month">
  <pivotTables>
    <pivotTable tabId="4" name="PivotTable3"/>
  </pivotTables>
  <data>
    <tabular pivotCacheId="442968519">
      <items count="5">
        <i x="1"/>
        <i x="2"/>
        <i x="3" s="1"/>
        <i x="4"/>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45CB4DC-E11C-46A6-A0EB-678D2A328843}" sourceName="year">
  <pivotTables>
    <pivotTable tabId="4" name="PivotTable4"/>
  </pivotTables>
  <data>
    <tabular pivotCacheId="442968519">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2" xr10:uid="{04E5E6AE-5CFD-4E7A-BE98-FD479020C635}" sourceName="MonthName">
  <pivotTables>
    <pivotTable tabId="4" name="PivotTable4"/>
  </pivotTables>
  <data>
    <tabular pivotCacheId="442968519">
      <items count="12">
        <i x="0"/>
        <i x="1"/>
        <i x="2"/>
        <i x="3"/>
        <i x="4"/>
        <i x="5"/>
        <i x="6"/>
        <i x="7"/>
        <i x="8"/>
        <i x="9" s="1"/>
        <i x="10" nd="1"/>
        <i x="1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2" xr10:uid="{22AB3FFE-3678-4CB9-91A4-002010C7990A}" sourceName="week_of_month">
  <pivotTables>
    <pivotTable tabId="4" name="PivotTable4"/>
  </pivotTables>
  <data>
    <tabular pivotCacheId="442968519">
      <items count="5">
        <i x="1"/>
        <i x="2"/>
        <i x="3"/>
        <i x="4" s="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filter" xr10:uid="{3F1DBB20-293F-46C9-8BB8-624ABC0CF801}" sourceName="Statefilter">
  <pivotTables>
    <pivotTable tabId="5" name="PivotTable9"/>
  </pivotTables>
  <data>
    <tabular pivotCacheId="1175148315">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CBECE6A-4AAF-44E2-AFB5-A16826F329B1}" sourceName="year">
  <pivotTables>
    <pivotTable tabId="1" name="PivotTable13"/>
  </pivotTables>
  <data>
    <tabular pivotCacheId="764848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4" xr10:uid="{A228DFD5-668D-4E6D-A9C3-D3788E8DD04A}" cache="Slicer_Statefilter" caption="Statefilter" startItem="10" style="SlicerStyleDark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Name" xr10:uid="{5C136BA1-22B2-4257-89AE-6599E00D4978}" cache="Slicer_MonthName" caption="MonthName" showCaption="0" style="SlicerStyleDark3 2" rowHeight="241300"/>
  <slicer name="year" xr10:uid="{F8C6201C-9173-4D72-AD83-0B4838C67E13}" cache="Slicer_year" caption="year" showCaption="0" style="SlicerStyleDark3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68D6DFB-6223-4E4C-8E24-9694DDC42A10}" cache="Slicer_year1" caption="year" style="SlicerStyleDark3 2" rowHeight="241300"/>
  <slicer name="MonthName 1" xr10:uid="{BF6F820D-3DF4-40A7-8F76-45E19961432F}" cache="Slicer_MonthName1" caption="MonthName" startItem="4" style="SlicerStyleDark3 2" rowHeight="241300"/>
  <slicer name="week_of_month 1" xr10:uid="{6985FDA2-7F99-47F3-AD03-A46ADAA139ED}" cache="Slicer_week_of_month1" caption="week_of_month" style="SlicerStyleDark3 2" rowHeight="241300"/>
  <slicer name="year 2" xr10:uid="{89CBBA7D-EDCA-467A-91B4-AF194B525DB9}" cache="Slicer_year2" caption="year" style="SlicerStyleDark3 2" rowHeight="241300"/>
  <slicer name="MonthName 2" xr10:uid="{FB0EC5E1-100B-424B-BF14-63D7FCC66453}" cache="Slicer_MonthName2" caption="MonthName" startItem="4" style="SlicerStyleDark3 2" rowHeight="241300"/>
  <slicer name="week_of_month 2" xr10:uid="{168B1D9E-E672-476D-A314-75FB429B35A8}" cache="Slicer_week_of_month2" caption="week_of_month" style="SlicerStyleDark3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xr10:uid="{1775CAF0-3DAB-4FC3-ADEB-068E46B7728C}" cache="Slicer_Statefilter" caption="Statefilter" startItem="28" style="SlicerStyleDark3 2" rowHeight="241300"/>
  <slicer name="Statefilter 2" xr10:uid="{904FCBAC-2754-42D1-AAF6-4C239B3DAC88}" cache="Slicer_Statefilter" caption="Statefilter" startItem="13" style="SlicerStyleDark3 2" rowHeight="241300"/>
  <slicer name="Statefilter 1" xr10:uid="{BB713D38-2E84-43D0-944C-39845715E375}" cache="Slicer_Statefilter" caption="Statefilter" startItem="28" style="SlicerStyleDark3 2" rowHeight="241300"/>
  <slicer name="Statefilter 3" xr10:uid="{F70A7680-0E44-47EB-8E9A-0D3E4F035E42}" cache="Slicer_Statefilter" caption="Statefilter" style="SlicerStyleDark3 2"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14"/>
  <sheetViews>
    <sheetView topLeftCell="S1" zoomScale="60" zoomScaleNormal="60" workbookViewId="0">
      <pane ySplit="1" topLeftCell="A2" activePane="bottomLeft" state="frozen"/>
      <selection pane="bottomLeft" activeCell="AB30" sqref="AB30"/>
    </sheetView>
  </sheetViews>
  <sheetFormatPr baseColWidth="10" defaultColWidth="8.83203125" defaultRowHeight="15" x14ac:dyDescent="0.2"/>
  <cols>
    <col min="1" max="1" width="5.5" customWidth="1"/>
    <col min="2" max="3" width="9.5" customWidth="1"/>
    <col min="4" max="4" width="9.83203125" customWidth="1"/>
    <col min="5" max="5" width="10.1640625" customWidth="1"/>
    <col min="6" max="6" width="9.6640625" customWidth="1"/>
    <col min="7" max="7" width="9.33203125" customWidth="1"/>
    <col min="8" max="8" width="11.5" customWidth="1"/>
    <col min="9" max="9" width="12" customWidth="1"/>
    <col min="10" max="10" width="10.33203125" customWidth="1"/>
    <col min="11" max="11" width="9.83203125" customWidth="1"/>
    <col min="12" max="12" width="12" customWidth="1"/>
    <col min="13" max="13" width="11.33203125" customWidth="1"/>
    <col min="14" max="14" width="9.5" customWidth="1"/>
    <col min="15" max="15" width="12.33203125" customWidth="1"/>
    <col min="16" max="16" width="10.83203125" customWidth="1"/>
    <col min="19" max="19" width="17.6640625" bestFit="1" customWidth="1"/>
    <col min="20" max="20" width="17.1640625" bestFit="1" customWidth="1"/>
    <col min="21" max="21" width="21.33203125" bestFit="1" customWidth="1"/>
    <col min="22" max="22" width="20.6640625" bestFit="1" customWidth="1"/>
    <col min="23" max="23" width="22.33203125" bestFit="1" customWidth="1"/>
    <col min="24" max="24" width="21.83203125" bestFit="1" customWidth="1"/>
    <col min="25" max="25" width="22.33203125" bestFit="1" customWidth="1"/>
    <col min="26" max="26" width="21.83203125" bestFit="1" customWidth="1"/>
    <col min="27" max="27" width="21" bestFit="1" customWidth="1"/>
    <col min="28" max="28" width="20.5" bestFit="1" customWidth="1"/>
    <col min="29" max="29" width="20.6640625" bestFit="1" customWidth="1"/>
    <col min="30" max="30" width="20.1640625" bestFit="1" customWidth="1"/>
    <col min="31" max="31" width="17.5" customWidth="1"/>
    <col min="32" max="32" width="17.83203125" customWidth="1"/>
    <col min="33" max="33" width="17.5" bestFit="1" customWidth="1"/>
  </cols>
  <sheetData>
    <row r="1" spans="1:31" ht="33" thickBot="1" x14ac:dyDescent="0.25">
      <c r="A1" s="12" t="s">
        <v>0</v>
      </c>
      <c r="B1" s="12" t="s">
        <v>1</v>
      </c>
      <c r="C1" s="12" t="s">
        <v>67</v>
      </c>
      <c r="D1" s="12" t="s">
        <v>2</v>
      </c>
      <c r="E1" s="12" t="s">
        <v>3</v>
      </c>
      <c r="F1" s="12" t="s">
        <v>4</v>
      </c>
      <c r="G1" s="12" t="s">
        <v>5</v>
      </c>
      <c r="H1" s="12" t="s">
        <v>6</v>
      </c>
      <c r="I1" s="12" t="s">
        <v>7</v>
      </c>
      <c r="J1" s="12" t="s">
        <v>8</v>
      </c>
      <c r="K1" s="12" t="s">
        <v>9</v>
      </c>
      <c r="L1" s="12" t="s">
        <v>10</v>
      </c>
      <c r="M1" s="12" t="s">
        <v>11</v>
      </c>
      <c r="N1" s="12" t="s">
        <v>12</v>
      </c>
      <c r="O1" s="12" t="s">
        <v>13</v>
      </c>
      <c r="P1" s="12" t="s">
        <v>14</v>
      </c>
      <c r="R1" s="15"/>
      <c r="U1" s="16"/>
      <c r="V1" s="30" t="s">
        <v>15</v>
      </c>
      <c r="W1" s="31"/>
      <c r="X1" s="31"/>
      <c r="Y1" s="31"/>
      <c r="Z1" s="31"/>
      <c r="AA1" s="32"/>
      <c r="AB1" s="16"/>
      <c r="AC1" s="16"/>
      <c r="AD1" s="16"/>
      <c r="AE1" s="17"/>
    </row>
    <row r="2" spans="1:31" ht="16" thickBot="1" x14ac:dyDescent="0.25">
      <c r="A2">
        <v>2020</v>
      </c>
      <c r="B2" t="s">
        <v>16</v>
      </c>
      <c r="C2">
        <v>1</v>
      </c>
      <c r="D2">
        <v>5</v>
      </c>
      <c r="E2">
        <v>2</v>
      </c>
      <c r="F2">
        <v>2</v>
      </c>
      <c r="G2">
        <v>0</v>
      </c>
      <c r="H2">
        <v>0</v>
      </c>
      <c r="I2">
        <v>0</v>
      </c>
      <c r="J2">
        <v>0</v>
      </c>
      <c r="K2">
        <v>0</v>
      </c>
      <c r="L2">
        <v>0</v>
      </c>
      <c r="M2">
        <v>0</v>
      </c>
      <c r="N2">
        <v>0</v>
      </c>
      <c r="O2">
        <v>0</v>
      </c>
      <c r="P2">
        <v>0</v>
      </c>
      <c r="R2" s="1"/>
      <c r="S2" s="8" t="s">
        <v>0</v>
      </c>
      <c r="T2" s="24">
        <v>2020</v>
      </c>
      <c r="V2" s="33"/>
      <c r="W2" s="34"/>
      <c r="X2" s="34"/>
      <c r="Y2" s="34"/>
      <c r="Z2" s="34"/>
      <c r="AA2" s="35"/>
      <c r="AE2" s="2"/>
    </row>
    <row r="3" spans="1:31" ht="16" thickBot="1" x14ac:dyDescent="0.25">
      <c r="A3">
        <v>2020</v>
      </c>
      <c r="B3" t="s">
        <v>18</v>
      </c>
      <c r="C3">
        <v>2</v>
      </c>
      <c r="D3">
        <v>1</v>
      </c>
      <c r="E3">
        <v>2</v>
      </c>
      <c r="F3">
        <v>4</v>
      </c>
      <c r="G3">
        <v>0</v>
      </c>
      <c r="H3">
        <v>0</v>
      </c>
      <c r="I3">
        <v>0</v>
      </c>
      <c r="J3">
        <v>0</v>
      </c>
      <c r="K3">
        <v>0</v>
      </c>
      <c r="L3">
        <v>0</v>
      </c>
      <c r="M3">
        <v>0</v>
      </c>
      <c r="N3">
        <v>0</v>
      </c>
      <c r="O3">
        <v>0</v>
      </c>
      <c r="P3">
        <v>0</v>
      </c>
      <c r="R3" s="1"/>
      <c r="S3" s="8" t="s">
        <v>1</v>
      </c>
      <c r="T3" s="9" t="s">
        <v>17</v>
      </c>
      <c r="V3" s="36"/>
      <c r="W3" s="37"/>
      <c r="X3" s="37"/>
      <c r="Y3" s="37"/>
      <c r="Z3" s="37"/>
      <c r="AA3" s="38"/>
      <c r="AE3" s="2"/>
    </row>
    <row r="4" spans="1:31" ht="16" thickBot="1" x14ac:dyDescent="0.25">
      <c r="A4">
        <v>2020</v>
      </c>
      <c r="B4" t="s">
        <v>18</v>
      </c>
      <c r="C4">
        <v>2</v>
      </c>
      <c r="D4">
        <v>1</v>
      </c>
      <c r="E4">
        <v>2</v>
      </c>
      <c r="F4">
        <v>6</v>
      </c>
      <c r="G4">
        <v>0</v>
      </c>
      <c r="H4">
        <v>0</v>
      </c>
      <c r="I4">
        <v>0</v>
      </c>
      <c r="J4">
        <v>0</v>
      </c>
      <c r="K4">
        <v>0</v>
      </c>
      <c r="L4">
        <v>0</v>
      </c>
      <c r="M4">
        <v>0</v>
      </c>
      <c r="N4">
        <v>0</v>
      </c>
      <c r="O4">
        <v>0</v>
      </c>
      <c r="P4">
        <v>0</v>
      </c>
      <c r="R4" s="1"/>
      <c r="AE4" s="2"/>
    </row>
    <row r="5" spans="1:31" ht="16" thickBot="1" x14ac:dyDescent="0.25">
      <c r="A5">
        <v>2020</v>
      </c>
      <c r="B5" t="s">
        <v>18</v>
      </c>
      <c r="C5">
        <v>2</v>
      </c>
      <c r="D5">
        <v>2</v>
      </c>
      <c r="E5">
        <v>0</v>
      </c>
      <c r="F5">
        <v>6</v>
      </c>
      <c r="G5">
        <v>0</v>
      </c>
      <c r="H5">
        <v>0</v>
      </c>
      <c r="I5">
        <v>6</v>
      </c>
      <c r="J5">
        <v>6</v>
      </c>
      <c r="K5">
        <v>0</v>
      </c>
      <c r="L5">
        <v>0</v>
      </c>
      <c r="M5">
        <v>0</v>
      </c>
      <c r="N5">
        <v>0</v>
      </c>
      <c r="O5">
        <v>0</v>
      </c>
      <c r="P5">
        <v>0</v>
      </c>
      <c r="R5" s="1"/>
      <c r="S5" s="10" t="s">
        <v>19</v>
      </c>
      <c r="T5" s="11" t="s">
        <v>20</v>
      </c>
      <c r="U5" s="11" t="s">
        <v>21</v>
      </c>
      <c r="V5" s="11" t="s">
        <v>22</v>
      </c>
      <c r="W5" s="11" t="s">
        <v>23</v>
      </c>
      <c r="X5" s="11" t="s">
        <v>24</v>
      </c>
      <c r="Y5" s="11" t="s">
        <v>25</v>
      </c>
      <c r="Z5" s="11" t="s">
        <v>26</v>
      </c>
      <c r="AA5" s="11" t="s">
        <v>27</v>
      </c>
      <c r="AB5" s="11" t="s">
        <v>28</v>
      </c>
      <c r="AC5" s="11" t="s">
        <v>29</v>
      </c>
      <c r="AD5" s="9" t="s">
        <v>30</v>
      </c>
      <c r="AE5" s="2"/>
    </row>
    <row r="6" spans="1:31" ht="16" thickBot="1" x14ac:dyDescent="0.25">
      <c r="A6">
        <v>2020</v>
      </c>
      <c r="B6" t="s">
        <v>31</v>
      </c>
      <c r="C6">
        <v>3</v>
      </c>
      <c r="D6">
        <v>1</v>
      </c>
      <c r="E6">
        <v>4</v>
      </c>
      <c r="F6">
        <v>10</v>
      </c>
      <c r="G6">
        <v>0</v>
      </c>
      <c r="H6">
        <v>0</v>
      </c>
      <c r="I6">
        <v>0</v>
      </c>
      <c r="J6">
        <v>6</v>
      </c>
      <c r="K6">
        <v>0</v>
      </c>
      <c r="L6">
        <v>0</v>
      </c>
      <c r="M6">
        <v>0</v>
      </c>
      <c r="N6">
        <v>0</v>
      </c>
      <c r="O6">
        <v>0</v>
      </c>
      <c r="P6">
        <v>0</v>
      </c>
      <c r="R6" s="1"/>
      <c r="S6" s="10">
        <v>6182726</v>
      </c>
      <c r="T6" s="11">
        <v>8088632</v>
      </c>
      <c r="U6" s="11">
        <v>311562</v>
      </c>
      <c r="V6" s="11">
        <v>381296</v>
      </c>
      <c r="W6" s="11">
        <v>0</v>
      </c>
      <c r="X6" s="11">
        <v>0</v>
      </c>
      <c r="Y6" s="11">
        <v>0</v>
      </c>
      <c r="Z6" s="11">
        <v>0</v>
      </c>
      <c r="AA6" s="11">
        <v>165606</v>
      </c>
      <c r="AB6" s="11">
        <v>183724</v>
      </c>
      <c r="AC6" s="11">
        <v>8502</v>
      </c>
      <c r="AD6" s="9">
        <v>10810</v>
      </c>
      <c r="AE6" s="2"/>
    </row>
    <row r="7" spans="1:31" x14ac:dyDescent="0.2">
      <c r="A7">
        <v>2020</v>
      </c>
      <c r="B7" t="s">
        <v>31</v>
      </c>
      <c r="C7">
        <v>3</v>
      </c>
      <c r="D7">
        <v>1</v>
      </c>
      <c r="E7">
        <v>2</v>
      </c>
      <c r="F7">
        <v>12</v>
      </c>
      <c r="G7">
        <v>0</v>
      </c>
      <c r="H7">
        <v>0</v>
      </c>
      <c r="I7">
        <v>0</v>
      </c>
      <c r="J7">
        <v>6</v>
      </c>
      <c r="K7">
        <v>0</v>
      </c>
      <c r="L7">
        <v>0</v>
      </c>
      <c r="M7">
        <v>0</v>
      </c>
      <c r="N7">
        <v>0</v>
      </c>
      <c r="O7">
        <v>0</v>
      </c>
      <c r="P7">
        <v>0</v>
      </c>
      <c r="R7" s="1"/>
      <c r="AE7" s="2"/>
    </row>
    <row r="8" spans="1:31" x14ac:dyDescent="0.2">
      <c r="A8">
        <v>2020</v>
      </c>
      <c r="B8" t="s">
        <v>31</v>
      </c>
      <c r="C8">
        <v>3</v>
      </c>
      <c r="D8">
        <v>1</v>
      </c>
      <c r="E8">
        <v>44</v>
      </c>
      <c r="F8">
        <v>56</v>
      </c>
      <c r="G8">
        <v>0</v>
      </c>
      <c r="H8">
        <v>0</v>
      </c>
      <c r="I8">
        <v>0</v>
      </c>
      <c r="J8">
        <v>6</v>
      </c>
      <c r="K8">
        <v>0</v>
      </c>
      <c r="L8">
        <v>0</v>
      </c>
      <c r="M8">
        <v>0</v>
      </c>
      <c r="N8">
        <v>0</v>
      </c>
      <c r="O8">
        <v>0</v>
      </c>
      <c r="P8">
        <v>0</v>
      </c>
      <c r="R8" s="1"/>
      <c r="S8" s="39" t="s">
        <v>32</v>
      </c>
      <c r="T8" s="40"/>
      <c r="X8" s="41" t="s">
        <v>33</v>
      </c>
      <c r="Y8" s="41"/>
      <c r="AA8" s="41" t="s">
        <v>34</v>
      </c>
      <c r="AB8" s="41"/>
      <c r="AE8" s="2"/>
    </row>
    <row r="9" spans="1:31" x14ac:dyDescent="0.2">
      <c r="A9">
        <v>2020</v>
      </c>
      <c r="B9" t="s">
        <v>31</v>
      </c>
      <c r="C9">
        <v>3</v>
      </c>
      <c r="D9">
        <v>1</v>
      </c>
      <c r="E9">
        <v>4</v>
      </c>
      <c r="F9">
        <v>60</v>
      </c>
      <c r="G9">
        <v>0</v>
      </c>
      <c r="H9">
        <v>0</v>
      </c>
      <c r="I9">
        <v>0</v>
      </c>
      <c r="J9">
        <v>6</v>
      </c>
      <c r="K9">
        <v>0</v>
      </c>
      <c r="L9">
        <v>0</v>
      </c>
      <c r="M9">
        <v>0</v>
      </c>
      <c r="N9">
        <v>0</v>
      </c>
      <c r="O9">
        <v>0</v>
      </c>
      <c r="P9">
        <v>0</v>
      </c>
      <c r="R9" s="42"/>
      <c r="S9" s="3" t="s">
        <v>35</v>
      </c>
      <c r="T9" s="3">
        <f>Y9</f>
        <v>6182726</v>
      </c>
      <c r="X9" s="3" t="s">
        <v>35</v>
      </c>
      <c r="Y9" s="3">
        <f>GETPIVOTDATA("Sum of daily_tested",$S$5)</f>
        <v>6182726</v>
      </c>
      <c r="AA9" s="3" t="s">
        <v>35</v>
      </c>
      <c r="AB9" s="3">
        <f>GETPIVOTDATA("Max of total_tested",$S$5)</f>
        <v>8088632</v>
      </c>
      <c r="AE9" s="2"/>
    </row>
    <row r="10" spans="1:31" x14ac:dyDescent="0.2">
      <c r="A10">
        <v>2020</v>
      </c>
      <c r="B10" t="s">
        <v>31</v>
      </c>
      <c r="C10">
        <v>3</v>
      </c>
      <c r="D10">
        <v>1</v>
      </c>
      <c r="E10">
        <v>2</v>
      </c>
      <c r="F10">
        <v>62</v>
      </c>
      <c r="G10">
        <v>0</v>
      </c>
      <c r="H10">
        <v>0</v>
      </c>
      <c r="I10">
        <v>0</v>
      </c>
      <c r="J10">
        <v>6</v>
      </c>
      <c r="K10">
        <v>0</v>
      </c>
      <c r="L10">
        <v>0</v>
      </c>
      <c r="M10">
        <v>0</v>
      </c>
      <c r="N10">
        <v>0</v>
      </c>
      <c r="O10">
        <v>0</v>
      </c>
      <c r="P10">
        <v>0</v>
      </c>
      <c r="R10" s="42"/>
      <c r="S10" s="3" t="s">
        <v>36</v>
      </c>
      <c r="T10" s="3">
        <f>AB9</f>
        <v>8088632</v>
      </c>
      <c r="X10" s="3" t="s">
        <v>37</v>
      </c>
      <c r="Y10" s="3">
        <f>GETPIVOTDATA("Sum of daily_confirmed",$S$5)</f>
        <v>311562</v>
      </c>
      <c r="AA10" s="3" t="s">
        <v>37</v>
      </c>
      <c r="AB10" s="3">
        <f>GETPIVOTDATA("Max of total_confirmed",$S$5)</f>
        <v>381296</v>
      </c>
      <c r="AE10" s="2"/>
    </row>
    <row r="11" spans="1:31" x14ac:dyDescent="0.2">
      <c r="A11">
        <v>2020</v>
      </c>
      <c r="B11" t="s">
        <v>31</v>
      </c>
      <c r="C11">
        <v>3</v>
      </c>
      <c r="D11">
        <v>1</v>
      </c>
      <c r="E11">
        <v>6</v>
      </c>
      <c r="F11">
        <v>68</v>
      </c>
      <c r="G11">
        <v>0</v>
      </c>
      <c r="H11">
        <v>0</v>
      </c>
      <c r="I11">
        <v>0</v>
      </c>
      <c r="J11">
        <v>6</v>
      </c>
      <c r="K11">
        <v>0</v>
      </c>
      <c r="L11">
        <v>0</v>
      </c>
      <c r="M11">
        <v>0</v>
      </c>
      <c r="N11">
        <v>0</v>
      </c>
      <c r="O11">
        <v>0</v>
      </c>
      <c r="P11">
        <v>0</v>
      </c>
      <c r="R11" s="42"/>
      <c r="S11" s="3" t="s">
        <v>37</v>
      </c>
      <c r="T11" s="3">
        <f>Y10</f>
        <v>311562</v>
      </c>
      <c r="X11" s="3" t="s">
        <v>38</v>
      </c>
      <c r="Y11" s="3">
        <f>GETPIVOTDATA("Sum of daily_vaccinated1",$S$5)</f>
        <v>0</v>
      </c>
      <c r="AA11" s="3" t="s">
        <v>38</v>
      </c>
      <c r="AB11" s="3">
        <f>GETPIVOTDATA("Max of total_vaccinated1",$S$5)</f>
        <v>0</v>
      </c>
      <c r="AE11" s="2"/>
    </row>
    <row r="12" spans="1:31" x14ac:dyDescent="0.2">
      <c r="A12">
        <v>2020</v>
      </c>
      <c r="B12" t="s">
        <v>31</v>
      </c>
      <c r="C12">
        <v>3</v>
      </c>
      <c r="D12">
        <v>2</v>
      </c>
      <c r="E12">
        <v>10</v>
      </c>
      <c r="F12">
        <v>78</v>
      </c>
      <c r="G12">
        <v>0</v>
      </c>
      <c r="H12">
        <v>0</v>
      </c>
      <c r="I12">
        <v>0</v>
      </c>
      <c r="J12">
        <v>6</v>
      </c>
      <c r="K12">
        <v>0</v>
      </c>
      <c r="L12">
        <v>0</v>
      </c>
      <c r="M12">
        <v>0</v>
      </c>
      <c r="N12">
        <v>0</v>
      </c>
      <c r="O12">
        <v>0</v>
      </c>
      <c r="P12">
        <v>0</v>
      </c>
      <c r="R12" s="42"/>
      <c r="S12" s="3" t="s">
        <v>39</v>
      </c>
      <c r="T12" s="3">
        <f>AB10</f>
        <v>381296</v>
      </c>
      <c r="X12" s="3" t="s">
        <v>40</v>
      </c>
      <c r="Y12" s="3">
        <f>GETPIVOTDATA("Sum of daily_vaccinated2",$S$5)</f>
        <v>0</v>
      </c>
      <c r="AA12" s="3" t="s">
        <v>40</v>
      </c>
      <c r="AB12" s="3">
        <f>GETPIVOTDATA("Max of total_vaccinated2",$S$5)</f>
        <v>0</v>
      </c>
      <c r="AE12" s="2"/>
    </row>
    <row r="13" spans="1:31" x14ac:dyDescent="0.2">
      <c r="A13">
        <v>2020</v>
      </c>
      <c r="B13" t="s">
        <v>31</v>
      </c>
      <c r="C13">
        <v>3</v>
      </c>
      <c r="D13">
        <v>2</v>
      </c>
      <c r="E13">
        <v>18</v>
      </c>
      <c r="F13">
        <v>96</v>
      </c>
      <c r="G13">
        <v>0</v>
      </c>
      <c r="H13">
        <v>0</v>
      </c>
      <c r="I13">
        <v>0</v>
      </c>
      <c r="J13">
        <v>6</v>
      </c>
      <c r="K13">
        <v>0</v>
      </c>
      <c r="L13">
        <v>0</v>
      </c>
      <c r="M13">
        <v>0</v>
      </c>
      <c r="N13">
        <v>0</v>
      </c>
      <c r="O13">
        <v>0</v>
      </c>
      <c r="P13">
        <v>0</v>
      </c>
      <c r="R13" s="42"/>
      <c r="S13" s="3" t="s">
        <v>38</v>
      </c>
      <c r="T13" s="3">
        <f>Y11</f>
        <v>0</v>
      </c>
      <c r="X13" s="3" t="s">
        <v>41</v>
      </c>
      <c r="Y13" s="3">
        <f>GETPIVOTDATA("Sum of daily_recovered",$S$5)</f>
        <v>165606</v>
      </c>
      <c r="AA13" s="3" t="s">
        <v>41</v>
      </c>
      <c r="AB13" s="3">
        <f>GETPIVOTDATA("Max of total_recovered",$S$5)</f>
        <v>183724</v>
      </c>
      <c r="AE13" s="2"/>
    </row>
    <row r="14" spans="1:31" x14ac:dyDescent="0.2">
      <c r="A14">
        <v>2020</v>
      </c>
      <c r="B14" t="s">
        <v>31</v>
      </c>
      <c r="C14">
        <v>3</v>
      </c>
      <c r="D14">
        <v>2</v>
      </c>
      <c r="E14">
        <v>30</v>
      </c>
      <c r="F14">
        <v>126</v>
      </c>
      <c r="G14">
        <v>0</v>
      </c>
      <c r="H14">
        <v>0</v>
      </c>
      <c r="I14">
        <v>0</v>
      </c>
      <c r="J14">
        <v>6</v>
      </c>
      <c r="K14">
        <v>0</v>
      </c>
      <c r="L14">
        <v>0</v>
      </c>
      <c r="M14">
        <v>0</v>
      </c>
      <c r="N14">
        <v>0</v>
      </c>
      <c r="O14">
        <v>0</v>
      </c>
      <c r="P14">
        <v>0</v>
      </c>
      <c r="R14" s="42"/>
      <c r="S14" s="3" t="s">
        <v>42</v>
      </c>
      <c r="T14" s="3">
        <f>AB11</f>
        <v>0</v>
      </c>
      <c r="X14" s="3" t="s">
        <v>43</v>
      </c>
      <c r="Y14" s="3">
        <f>GETPIVOTDATA("Sum of daily_deceased",$S$5)</f>
        <v>8502</v>
      </c>
      <c r="AA14" s="3" t="s">
        <v>43</v>
      </c>
      <c r="AB14" s="3">
        <f>GETPIVOTDATA("Max of total_deceased",$S$5)</f>
        <v>10810</v>
      </c>
      <c r="AE14" s="2"/>
    </row>
    <row r="15" spans="1:31" x14ac:dyDescent="0.2">
      <c r="A15">
        <v>2020</v>
      </c>
      <c r="B15" t="s">
        <v>31</v>
      </c>
      <c r="C15">
        <v>3</v>
      </c>
      <c r="D15">
        <v>2</v>
      </c>
      <c r="E15">
        <v>16</v>
      </c>
      <c r="F15">
        <v>142</v>
      </c>
      <c r="G15">
        <v>0</v>
      </c>
      <c r="H15">
        <v>0</v>
      </c>
      <c r="I15">
        <v>0</v>
      </c>
      <c r="J15">
        <v>6</v>
      </c>
      <c r="K15">
        <v>0</v>
      </c>
      <c r="L15">
        <v>0</v>
      </c>
      <c r="M15">
        <v>0</v>
      </c>
      <c r="N15">
        <v>0</v>
      </c>
      <c r="O15">
        <v>0</v>
      </c>
      <c r="P15">
        <v>0</v>
      </c>
      <c r="R15" s="42"/>
      <c r="S15" s="3" t="s">
        <v>40</v>
      </c>
      <c r="T15" s="3">
        <f>Y12</f>
        <v>0</v>
      </c>
      <c r="AE15" s="2"/>
    </row>
    <row r="16" spans="1:31" x14ac:dyDescent="0.2">
      <c r="A16">
        <v>2020</v>
      </c>
      <c r="B16" t="s">
        <v>31</v>
      </c>
      <c r="C16">
        <v>3</v>
      </c>
      <c r="D16">
        <v>2</v>
      </c>
      <c r="E16">
        <v>20</v>
      </c>
      <c r="F16">
        <v>162</v>
      </c>
      <c r="G16">
        <v>0</v>
      </c>
      <c r="H16">
        <v>0</v>
      </c>
      <c r="I16">
        <v>0</v>
      </c>
      <c r="J16">
        <v>6</v>
      </c>
      <c r="K16">
        <v>0</v>
      </c>
      <c r="L16">
        <v>0</v>
      </c>
      <c r="M16">
        <v>0</v>
      </c>
      <c r="N16">
        <v>0</v>
      </c>
      <c r="O16">
        <v>0</v>
      </c>
      <c r="P16">
        <v>0</v>
      </c>
      <c r="R16" s="42"/>
      <c r="S16" s="3" t="s">
        <v>44</v>
      </c>
      <c r="T16" s="3">
        <f>AB12</f>
        <v>0</v>
      </c>
      <c r="AE16" s="2"/>
    </row>
    <row r="17" spans="1:31" x14ac:dyDescent="0.2">
      <c r="A17">
        <v>2020</v>
      </c>
      <c r="B17" t="s">
        <v>31</v>
      </c>
      <c r="C17">
        <v>3</v>
      </c>
      <c r="D17">
        <v>2</v>
      </c>
      <c r="E17">
        <v>20</v>
      </c>
      <c r="F17">
        <v>182</v>
      </c>
      <c r="G17">
        <v>2</v>
      </c>
      <c r="H17">
        <v>2</v>
      </c>
      <c r="I17">
        <v>0</v>
      </c>
      <c r="J17">
        <v>6</v>
      </c>
      <c r="K17">
        <v>6500</v>
      </c>
      <c r="L17">
        <v>6500</v>
      </c>
      <c r="M17">
        <v>0</v>
      </c>
      <c r="N17">
        <v>0</v>
      </c>
      <c r="O17">
        <v>0</v>
      </c>
      <c r="P17">
        <v>0</v>
      </c>
      <c r="R17" s="42"/>
      <c r="S17" s="3" t="s">
        <v>41</v>
      </c>
      <c r="T17" s="3">
        <f>Y13</f>
        <v>165606</v>
      </c>
      <c r="V17" t="s">
        <v>56</v>
      </c>
      <c r="W17" s="14">
        <f>Data_1!Y10/Data_1!Y9</f>
        <v>5.0392335031505524E-2</v>
      </c>
      <c r="AE17" s="2"/>
    </row>
    <row r="18" spans="1:31" x14ac:dyDescent="0.2">
      <c r="A18">
        <v>2020</v>
      </c>
      <c r="B18" t="s">
        <v>31</v>
      </c>
      <c r="C18">
        <v>3</v>
      </c>
      <c r="D18">
        <v>2</v>
      </c>
      <c r="E18">
        <v>22</v>
      </c>
      <c r="F18">
        <v>204</v>
      </c>
      <c r="G18">
        <v>0</v>
      </c>
      <c r="H18">
        <v>2</v>
      </c>
      <c r="I18">
        <v>0</v>
      </c>
      <c r="J18">
        <v>6</v>
      </c>
      <c r="K18">
        <v>0</v>
      </c>
      <c r="L18">
        <v>6500</v>
      </c>
      <c r="M18">
        <v>0</v>
      </c>
      <c r="N18">
        <v>0</v>
      </c>
      <c r="O18">
        <v>0</v>
      </c>
      <c r="P18">
        <v>0</v>
      </c>
      <c r="R18" s="42"/>
      <c r="S18" s="3" t="s">
        <v>45</v>
      </c>
      <c r="T18" s="3">
        <f>AB13</f>
        <v>183724</v>
      </c>
      <c r="V18" t="s">
        <v>57</v>
      </c>
      <c r="W18" s="13">
        <f>AB10/AB9</f>
        <v>4.7139738833464055E-2</v>
      </c>
      <c r="AE18" s="2"/>
    </row>
    <row r="19" spans="1:31" ht="15" customHeight="1" x14ac:dyDescent="0.2">
      <c r="A19">
        <v>2020</v>
      </c>
      <c r="B19" t="s">
        <v>31</v>
      </c>
      <c r="C19">
        <v>3</v>
      </c>
      <c r="D19">
        <v>3</v>
      </c>
      <c r="E19">
        <v>20</v>
      </c>
      <c r="F19">
        <v>224</v>
      </c>
      <c r="G19">
        <v>0</v>
      </c>
      <c r="H19">
        <v>2</v>
      </c>
      <c r="I19">
        <v>0</v>
      </c>
      <c r="J19">
        <v>6</v>
      </c>
      <c r="K19">
        <v>0</v>
      </c>
      <c r="L19">
        <v>6500</v>
      </c>
      <c r="M19">
        <v>0</v>
      </c>
      <c r="N19">
        <v>0</v>
      </c>
      <c r="O19">
        <v>0</v>
      </c>
      <c r="P19">
        <v>0</v>
      </c>
      <c r="R19" s="42"/>
      <c r="S19" s="3" t="s">
        <v>43</v>
      </c>
      <c r="T19" s="3">
        <f>Y14</f>
        <v>8502</v>
      </c>
      <c r="V19" t="s">
        <v>58</v>
      </c>
      <c r="W19" s="13">
        <f>AB13/AB10</f>
        <v>0.48184087952666693</v>
      </c>
      <c r="AE19" s="2"/>
    </row>
    <row r="20" spans="1:31" x14ac:dyDescent="0.2">
      <c r="A20">
        <v>2020</v>
      </c>
      <c r="B20" t="s">
        <v>31</v>
      </c>
      <c r="C20">
        <v>3</v>
      </c>
      <c r="D20">
        <v>3</v>
      </c>
      <c r="E20">
        <v>28</v>
      </c>
      <c r="F20">
        <v>252</v>
      </c>
      <c r="G20">
        <v>0</v>
      </c>
      <c r="H20">
        <v>2</v>
      </c>
      <c r="I20">
        <v>0</v>
      </c>
      <c r="J20">
        <v>6</v>
      </c>
      <c r="K20">
        <v>0</v>
      </c>
      <c r="L20">
        <v>6500</v>
      </c>
      <c r="M20">
        <v>0</v>
      </c>
      <c r="N20">
        <v>0</v>
      </c>
      <c r="O20">
        <v>0</v>
      </c>
      <c r="P20">
        <v>0</v>
      </c>
      <c r="R20" s="42"/>
      <c r="S20" s="3" t="s">
        <v>46</v>
      </c>
      <c r="T20" s="3">
        <f>AB14</f>
        <v>10810</v>
      </c>
      <c r="V20" t="s">
        <v>59</v>
      </c>
      <c r="W20" s="13">
        <f>AB14/AB10</f>
        <v>2.8350677688724769E-2</v>
      </c>
      <c r="AE20" s="2"/>
    </row>
    <row r="21" spans="1:31" x14ac:dyDescent="0.2">
      <c r="A21">
        <v>2020</v>
      </c>
      <c r="B21" t="s">
        <v>31</v>
      </c>
      <c r="C21">
        <v>3</v>
      </c>
      <c r="D21">
        <v>3</v>
      </c>
      <c r="E21">
        <v>40</v>
      </c>
      <c r="F21">
        <v>292</v>
      </c>
      <c r="G21">
        <v>0</v>
      </c>
      <c r="H21">
        <v>2</v>
      </c>
      <c r="I21">
        <v>0</v>
      </c>
      <c r="J21">
        <v>6</v>
      </c>
      <c r="K21">
        <v>0</v>
      </c>
      <c r="L21">
        <v>6500</v>
      </c>
      <c r="M21">
        <v>0</v>
      </c>
      <c r="N21">
        <v>0</v>
      </c>
      <c r="O21">
        <v>0</v>
      </c>
      <c r="P21">
        <v>0</v>
      </c>
      <c r="R21" s="1"/>
      <c r="AE21" s="2"/>
    </row>
    <row r="22" spans="1:31" ht="16" thickBot="1" x14ac:dyDescent="0.25">
      <c r="A22">
        <v>2020</v>
      </c>
      <c r="B22" t="s">
        <v>31</v>
      </c>
      <c r="C22">
        <v>3</v>
      </c>
      <c r="D22">
        <v>3</v>
      </c>
      <c r="E22">
        <v>50</v>
      </c>
      <c r="F22">
        <v>342</v>
      </c>
      <c r="G22">
        <v>0</v>
      </c>
      <c r="H22">
        <v>2</v>
      </c>
      <c r="I22">
        <v>0</v>
      </c>
      <c r="J22">
        <v>6</v>
      </c>
      <c r="K22">
        <v>6625</v>
      </c>
      <c r="L22">
        <v>13125</v>
      </c>
      <c r="M22">
        <v>0</v>
      </c>
      <c r="N22">
        <v>0</v>
      </c>
      <c r="O22">
        <v>0</v>
      </c>
      <c r="P22">
        <v>0</v>
      </c>
      <c r="R22" s="4"/>
      <c r="S22" s="5"/>
      <c r="T22" s="5"/>
      <c r="U22" s="5"/>
      <c r="V22" s="5"/>
      <c r="W22" s="5"/>
      <c r="X22" s="5"/>
      <c r="Y22" s="5"/>
      <c r="Z22" s="5"/>
      <c r="AA22" s="5"/>
      <c r="AB22" s="5"/>
      <c r="AC22" s="5"/>
      <c r="AD22" s="5"/>
      <c r="AE22" s="6"/>
    </row>
    <row r="23" spans="1:31" x14ac:dyDescent="0.2">
      <c r="A23">
        <v>2020</v>
      </c>
      <c r="B23" t="s">
        <v>31</v>
      </c>
      <c r="C23">
        <v>3</v>
      </c>
      <c r="D23">
        <v>3</v>
      </c>
      <c r="E23">
        <v>54</v>
      </c>
      <c r="F23">
        <v>396</v>
      </c>
      <c r="G23">
        <v>0</v>
      </c>
      <c r="H23">
        <v>2</v>
      </c>
      <c r="I23">
        <v>0</v>
      </c>
      <c r="J23">
        <v>6</v>
      </c>
      <c r="K23">
        <v>1050</v>
      </c>
      <c r="L23">
        <v>14175</v>
      </c>
      <c r="M23">
        <v>0</v>
      </c>
      <c r="N23">
        <v>0</v>
      </c>
      <c r="O23">
        <v>0</v>
      </c>
      <c r="P23">
        <v>0</v>
      </c>
    </row>
    <row r="24" spans="1:31" x14ac:dyDescent="0.2">
      <c r="A24">
        <v>2020</v>
      </c>
      <c r="B24" t="s">
        <v>31</v>
      </c>
      <c r="C24">
        <v>3</v>
      </c>
      <c r="D24">
        <v>3</v>
      </c>
      <c r="E24">
        <v>116</v>
      </c>
      <c r="F24">
        <v>512</v>
      </c>
      <c r="G24">
        <v>0</v>
      </c>
      <c r="H24">
        <v>2</v>
      </c>
      <c r="I24">
        <v>2</v>
      </c>
      <c r="J24">
        <v>8</v>
      </c>
      <c r="K24">
        <v>1229</v>
      </c>
      <c r="L24">
        <v>15404</v>
      </c>
      <c r="M24">
        <v>0</v>
      </c>
      <c r="N24">
        <v>0</v>
      </c>
      <c r="O24">
        <v>0</v>
      </c>
      <c r="P24">
        <v>0</v>
      </c>
    </row>
    <row r="25" spans="1:31" x14ac:dyDescent="0.2">
      <c r="A25">
        <v>2020</v>
      </c>
      <c r="B25" t="s">
        <v>31</v>
      </c>
      <c r="C25">
        <v>3</v>
      </c>
      <c r="D25">
        <v>3</v>
      </c>
      <c r="E25">
        <v>156</v>
      </c>
      <c r="F25">
        <v>668</v>
      </c>
      <c r="G25">
        <v>0</v>
      </c>
      <c r="H25">
        <v>2</v>
      </c>
      <c r="I25">
        <v>0</v>
      </c>
      <c r="J25">
        <v>8</v>
      </c>
      <c r="K25">
        <v>1507</v>
      </c>
      <c r="L25">
        <v>16911</v>
      </c>
      <c r="M25">
        <v>0</v>
      </c>
      <c r="N25">
        <v>0</v>
      </c>
      <c r="O25">
        <v>0</v>
      </c>
      <c r="P25">
        <v>0</v>
      </c>
    </row>
    <row r="26" spans="1:31" x14ac:dyDescent="0.2">
      <c r="A26">
        <v>2020</v>
      </c>
      <c r="B26" t="s">
        <v>31</v>
      </c>
      <c r="C26">
        <v>3</v>
      </c>
      <c r="D26">
        <v>4</v>
      </c>
      <c r="E26">
        <v>138</v>
      </c>
      <c r="F26">
        <v>806</v>
      </c>
      <c r="G26">
        <v>0</v>
      </c>
      <c r="H26">
        <v>2</v>
      </c>
      <c r="I26">
        <v>0</v>
      </c>
      <c r="J26">
        <v>8</v>
      </c>
      <c r="K26">
        <v>1216</v>
      </c>
      <c r="L26">
        <v>18127</v>
      </c>
      <c r="M26">
        <v>0</v>
      </c>
      <c r="N26">
        <v>0</v>
      </c>
      <c r="O26">
        <v>0</v>
      </c>
      <c r="P26">
        <v>0</v>
      </c>
    </row>
    <row r="27" spans="1:31" x14ac:dyDescent="0.2">
      <c r="A27">
        <v>2020</v>
      </c>
      <c r="B27" t="s">
        <v>31</v>
      </c>
      <c r="C27">
        <v>3</v>
      </c>
      <c r="D27">
        <v>4</v>
      </c>
      <c r="E27">
        <v>188</v>
      </c>
      <c r="F27">
        <v>994</v>
      </c>
      <c r="G27">
        <v>0</v>
      </c>
      <c r="H27">
        <v>2</v>
      </c>
      <c r="I27">
        <v>0</v>
      </c>
      <c r="J27">
        <v>8</v>
      </c>
      <c r="K27">
        <v>2580</v>
      </c>
      <c r="L27">
        <v>20707</v>
      </c>
      <c r="M27">
        <v>0</v>
      </c>
      <c r="N27">
        <v>0</v>
      </c>
      <c r="O27">
        <v>0</v>
      </c>
      <c r="P27">
        <v>0</v>
      </c>
    </row>
    <row r="28" spans="1:31" x14ac:dyDescent="0.2">
      <c r="A28">
        <v>2020</v>
      </c>
      <c r="B28" t="s">
        <v>31</v>
      </c>
      <c r="C28">
        <v>3</v>
      </c>
      <c r="D28">
        <v>4</v>
      </c>
      <c r="E28">
        <v>148</v>
      </c>
      <c r="F28">
        <v>1142</v>
      </c>
      <c r="G28">
        <v>0</v>
      </c>
      <c r="H28">
        <v>2</v>
      </c>
      <c r="I28">
        <v>4</v>
      </c>
      <c r="J28">
        <v>12</v>
      </c>
      <c r="K28">
        <v>1987</v>
      </c>
      <c r="L28">
        <v>22694</v>
      </c>
      <c r="M28">
        <v>0</v>
      </c>
      <c r="N28">
        <v>0</v>
      </c>
      <c r="O28">
        <v>0</v>
      </c>
      <c r="P28">
        <v>0</v>
      </c>
    </row>
    <row r="29" spans="1:31" x14ac:dyDescent="0.2">
      <c r="A29">
        <v>2020</v>
      </c>
      <c r="B29" t="s">
        <v>31</v>
      </c>
      <c r="C29">
        <v>3</v>
      </c>
      <c r="D29">
        <v>4</v>
      </c>
      <c r="E29">
        <v>172</v>
      </c>
      <c r="F29">
        <v>1314</v>
      </c>
      <c r="G29">
        <v>0</v>
      </c>
      <c r="H29">
        <v>2</v>
      </c>
      <c r="I29">
        <v>0</v>
      </c>
      <c r="J29">
        <v>12</v>
      </c>
      <c r="K29">
        <v>2450</v>
      </c>
      <c r="L29">
        <v>25144</v>
      </c>
      <c r="M29">
        <v>0</v>
      </c>
      <c r="N29">
        <v>0</v>
      </c>
      <c r="O29">
        <v>0</v>
      </c>
      <c r="P29">
        <v>0</v>
      </c>
    </row>
    <row r="30" spans="1:31" x14ac:dyDescent="0.2">
      <c r="A30">
        <v>2020</v>
      </c>
      <c r="B30" t="s">
        <v>31</v>
      </c>
      <c r="C30">
        <v>3</v>
      </c>
      <c r="D30">
        <v>4</v>
      </c>
      <c r="E30">
        <v>146</v>
      </c>
      <c r="F30">
        <v>1460</v>
      </c>
      <c r="G30">
        <v>2</v>
      </c>
      <c r="H30">
        <v>4</v>
      </c>
      <c r="I30">
        <v>0</v>
      </c>
      <c r="J30">
        <v>12</v>
      </c>
      <c r="K30">
        <v>2544</v>
      </c>
      <c r="L30">
        <v>27688</v>
      </c>
      <c r="M30">
        <v>0</v>
      </c>
      <c r="N30">
        <v>0</v>
      </c>
      <c r="O30">
        <v>0</v>
      </c>
      <c r="P30">
        <v>0</v>
      </c>
    </row>
    <row r="31" spans="1:31" x14ac:dyDescent="0.2">
      <c r="A31">
        <v>2020</v>
      </c>
      <c r="B31" t="s">
        <v>31</v>
      </c>
      <c r="C31">
        <v>3</v>
      </c>
      <c r="D31">
        <v>4</v>
      </c>
      <c r="E31">
        <v>306</v>
      </c>
      <c r="F31">
        <v>1766</v>
      </c>
      <c r="G31">
        <v>2</v>
      </c>
      <c r="H31">
        <v>6</v>
      </c>
      <c r="I31">
        <v>4</v>
      </c>
      <c r="J31">
        <v>16</v>
      </c>
      <c r="K31">
        <v>0</v>
      </c>
      <c r="L31">
        <v>27688</v>
      </c>
      <c r="M31">
        <v>0</v>
      </c>
      <c r="N31">
        <v>0</v>
      </c>
      <c r="O31">
        <v>0</v>
      </c>
      <c r="P31">
        <v>0</v>
      </c>
    </row>
    <row r="32" spans="1:31" x14ac:dyDescent="0.2">
      <c r="A32">
        <v>2020</v>
      </c>
      <c r="B32" t="s">
        <v>31</v>
      </c>
      <c r="C32">
        <v>3</v>
      </c>
      <c r="D32">
        <v>4</v>
      </c>
      <c r="E32">
        <v>272</v>
      </c>
      <c r="F32">
        <v>2038</v>
      </c>
      <c r="G32">
        <v>0</v>
      </c>
      <c r="H32">
        <v>6</v>
      </c>
      <c r="I32">
        <v>0</v>
      </c>
      <c r="J32">
        <v>16</v>
      </c>
      <c r="K32">
        <v>0</v>
      </c>
      <c r="L32">
        <v>27688</v>
      </c>
      <c r="M32">
        <v>0</v>
      </c>
      <c r="N32">
        <v>0</v>
      </c>
      <c r="O32">
        <v>0</v>
      </c>
      <c r="P32">
        <v>0</v>
      </c>
    </row>
    <row r="33" spans="1:16" x14ac:dyDescent="0.2">
      <c r="A33">
        <v>2020</v>
      </c>
      <c r="B33" t="s">
        <v>31</v>
      </c>
      <c r="C33">
        <v>3</v>
      </c>
      <c r="D33">
        <v>5</v>
      </c>
      <c r="E33">
        <v>240</v>
      </c>
      <c r="F33">
        <v>2278</v>
      </c>
      <c r="G33">
        <v>50</v>
      </c>
      <c r="H33">
        <v>56</v>
      </c>
      <c r="I33">
        <v>182</v>
      </c>
      <c r="J33">
        <v>198</v>
      </c>
      <c r="K33">
        <v>0</v>
      </c>
      <c r="L33">
        <v>27688</v>
      </c>
      <c r="M33">
        <v>0</v>
      </c>
      <c r="N33">
        <v>0</v>
      </c>
      <c r="O33">
        <v>0</v>
      </c>
      <c r="P33">
        <v>0</v>
      </c>
    </row>
    <row r="34" spans="1:16" x14ac:dyDescent="0.2">
      <c r="A34">
        <v>2020</v>
      </c>
      <c r="B34" t="s">
        <v>31</v>
      </c>
      <c r="C34">
        <v>3</v>
      </c>
      <c r="D34">
        <v>5</v>
      </c>
      <c r="E34">
        <v>374</v>
      </c>
      <c r="F34">
        <v>2652</v>
      </c>
      <c r="G34">
        <v>26</v>
      </c>
      <c r="H34">
        <v>82</v>
      </c>
      <c r="I34">
        <v>84</v>
      </c>
      <c r="J34">
        <v>282</v>
      </c>
      <c r="K34">
        <v>10754</v>
      </c>
      <c r="L34">
        <v>38442</v>
      </c>
      <c r="M34">
        <v>0</v>
      </c>
      <c r="N34">
        <v>0</v>
      </c>
      <c r="O34">
        <v>0</v>
      </c>
      <c r="P34">
        <v>0</v>
      </c>
    </row>
    <row r="35" spans="1:16" x14ac:dyDescent="0.2">
      <c r="A35">
        <v>2020</v>
      </c>
      <c r="B35" t="s">
        <v>31</v>
      </c>
      <c r="C35">
        <v>3</v>
      </c>
      <c r="D35">
        <v>5</v>
      </c>
      <c r="E35">
        <v>618</v>
      </c>
      <c r="F35">
        <v>3270</v>
      </c>
      <c r="G35">
        <v>12</v>
      </c>
      <c r="H35">
        <v>94</v>
      </c>
      <c r="I35">
        <v>38</v>
      </c>
      <c r="J35">
        <v>320</v>
      </c>
      <c r="K35">
        <v>4346</v>
      </c>
      <c r="L35">
        <v>42788</v>
      </c>
      <c r="M35">
        <v>0</v>
      </c>
      <c r="N35">
        <v>0</v>
      </c>
      <c r="O35">
        <v>0</v>
      </c>
      <c r="P35">
        <v>0</v>
      </c>
    </row>
    <row r="36" spans="1:16" x14ac:dyDescent="0.2">
      <c r="A36">
        <v>2020</v>
      </c>
      <c r="B36" t="s">
        <v>47</v>
      </c>
      <c r="C36">
        <v>4</v>
      </c>
      <c r="D36">
        <v>1</v>
      </c>
      <c r="E36">
        <v>848</v>
      </c>
      <c r="F36">
        <v>4118</v>
      </c>
      <c r="G36">
        <v>22</v>
      </c>
      <c r="H36">
        <v>116</v>
      </c>
      <c r="I36">
        <v>18</v>
      </c>
      <c r="J36">
        <v>338</v>
      </c>
      <c r="K36">
        <v>16408</v>
      </c>
      <c r="L36">
        <v>59196</v>
      </c>
      <c r="M36">
        <v>0</v>
      </c>
      <c r="N36">
        <v>0</v>
      </c>
      <c r="O36">
        <v>0</v>
      </c>
      <c r="P36">
        <v>0</v>
      </c>
    </row>
    <row r="37" spans="1:16" x14ac:dyDescent="0.2">
      <c r="A37">
        <v>2020</v>
      </c>
      <c r="B37" t="s">
        <v>47</v>
      </c>
      <c r="C37">
        <v>4</v>
      </c>
      <c r="D37">
        <v>1</v>
      </c>
      <c r="E37">
        <v>972</v>
      </c>
      <c r="F37">
        <v>5090</v>
      </c>
      <c r="G37">
        <v>22</v>
      </c>
      <c r="H37">
        <v>138</v>
      </c>
      <c r="I37">
        <v>44</v>
      </c>
      <c r="J37">
        <v>382</v>
      </c>
      <c r="K37">
        <v>14841</v>
      </c>
      <c r="L37">
        <v>74037</v>
      </c>
      <c r="M37">
        <v>0</v>
      </c>
      <c r="N37">
        <v>0</v>
      </c>
      <c r="O37">
        <v>0</v>
      </c>
      <c r="P37">
        <v>0</v>
      </c>
    </row>
    <row r="38" spans="1:16" x14ac:dyDescent="0.2">
      <c r="A38">
        <v>2020</v>
      </c>
      <c r="B38" t="s">
        <v>47</v>
      </c>
      <c r="C38">
        <v>4</v>
      </c>
      <c r="D38">
        <v>1</v>
      </c>
      <c r="E38">
        <v>1120</v>
      </c>
      <c r="F38">
        <v>6210</v>
      </c>
      <c r="G38">
        <v>28</v>
      </c>
      <c r="H38">
        <v>166</v>
      </c>
      <c r="I38">
        <v>78</v>
      </c>
      <c r="J38">
        <v>460</v>
      </c>
      <c r="K38">
        <v>25068</v>
      </c>
      <c r="L38">
        <v>99105</v>
      </c>
      <c r="M38">
        <v>0</v>
      </c>
      <c r="N38">
        <v>0</v>
      </c>
      <c r="O38">
        <v>0</v>
      </c>
      <c r="P38">
        <v>0</v>
      </c>
    </row>
    <row r="39" spans="1:16" x14ac:dyDescent="0.2">
      <c r="A39">
        <v>2020</v>
      </c>
      <c r="B39" t="s">
        <v>47</v>
      </c>
      <c r="C39">
        <v>4</v>
      </c>
      <c r="D39">
        <v>1</v>
      </c>
      <c r="E39">
        <v>1158</v>
      </c>
      <c r="F39">
        <v>7368</v>
      </c>
      <c r="G39">
        <v>26</v>
      </c>
      <c r="H39">
        <v>192</v>
      </c>
      <c r="I39">
        <v>112</v>
      </c>
      <c r="J39">
        <v>572</v>
      </c>
      <c r="K39">
        <v>11693</v>
      </c>
      <c r="L39">
        <v>110798</v>
      </c>
      <c r="M39">
        <v>0</v>
      </c>
      <c r="N39">
        <v>0</v>
      </c>
      <c r="O39">
        <v>0</v>
      </c>
      <c r="P39">
        <v>0</v>
      </c>
    </row>
    <row r="40" spans="1:16" x14ac:dyDescent="0.2">
      <c r="A40">
        <v>2020</v>
      </c>
      <c r="B40" t="s">
        <v>47</v>
      </c>
      <c r="C40">
        <v>4</v>
      </c>
      <c r="D40">
        <v>1</v>
      </c>
      <c r="E40">
        <v>1218</v>
      </c>
      <c r="F40">
        <v>8586</v>
      </c>
      <c r="G40">
        <v>44</v>
      </c>
      <c r="H40">
        <v>236</v>
      </c>
      <c r="I40">
        <v>86</v>
      </c>
      <c r="J40">
        <v>658</v>
      </c>
      <c r="K40">
        <v>37173</v>
      </c>
      <c r="L40">
        <v>147971</v>
      </c>
      <c r="M40">
        <v>0</v>
      </c>
      <c r="N40">
        <v>0</v>
      </c>
      <c r="O40">
        <v>0</v>
      </c>
      <c r="P40">
        <v>0</v>
      </c>
    </row>
    <row r="41" spans="1:16" x14ac:dyDescent="0.2">
      <c r="A41">
        <v>2020</v>
      </c>
      <c r="B41" t="s">
        <v>47</v>
      </c>
      <c r="C41">
        <v>4</v>
      </c>
      <c r="D41">
        <v>1</v>
      </c>
      <c r="E41">
        <v>968</v>
      </c>
      <c r="F41">
        <v>9554</v>
      </c>
      <c r="G41">
        <v>32</v>
      </c>
      <c r="H41">
        <v>268</v>
      </c>
      <c r="I41">
        <v>130</v>
      </c>
      <c r="J41">
        <v>788</v>
      </c>
      <c r="K41">
        <v>13961</v>
      </c>
      <c r="L41">
        <v>161932</v>
      </c>
      <c r="M41">
        <v>0</v>
      </c>
      <c r="N41">
        <v>0</v>
      </c>
      <c r="O41">
        <v>0</v>
      </c>
      <c r="P41">
        <v>0</v>
      </c>
    </row>
    <row r="42" spans="1:16" x14ac:dyDescent="0.2">
      <c r="A42">
        <v>2020</v>
      </c>
      <c r="B42" t="s">
        <v>47</v>
      </c>
      <c r="C42">
        <v>4</v>
      </c>
      <c r="D42">
        <v>1</v>
      </c>
      <c r="E42">
        <v>1146</v>
      </c>
      <c r="F42">
        <v>10700</v>
      </c>
      <c r="G42">
        <v>54</v>
      </c>
      <c r="H42">
        <v>322</v>
      </c>
      <c r="I42">
        <v>150</v>
      </c>
      <c r="J42">
        <v>938</v>
      </c>
      <c r="K42">
        <v>46824</v>
      </c>
      <c r="L42">
        <v>208756</v>
      </c>
      <c r="M42">
        <v>0</v>
      </c>
      <c r="N42">
        <v>0</v>
      </c>
      <c r="O42">
        <v>0</v>
      </c>
      <c r="P42">
        <v>0</v>
      </c>
    </row>
    <row r="43" spans="1:16" x14ac:dyDescent="0.2">
      <c r="A43">
        <v>2020</v>
      </c>
      <c r="B43" t="s">
        <v>47</v>
      </c>
      <c r="C43">
        <v>4</v>
      </c>
      <c r="D43">
        <v>2</v>
      </c>
      <c r="E43">
        <v>1130</v>
      </c>
      <c r="F43">
        <v>11830</v>
      </c>
      <c r="G43">
        <v>40</v>
      </c>
      <c r="H43">
        <v>362</v>
      </c>
      <c r="I43">
        <v>192</v>
      </c>
      <c r="J43">
        <v>1130</v>
      </c>
      <c r="K43">
        <v>24444</v>
      </c>
      <c r="L43">
        <v>233200</v>
      </c>
      <c r="M43">
        <v>0</v>
      </c>
      <c r="N43">
        <v>0</v>
      </c>
      <c r="O43">
        <v>0</v>
      </c>
      <c r="P43">
        <v>0</v>
      </c>
    </row>
    <row r="44" spans="1:16" x14ac:dyDescent="0.2">
      <c r="A44">
        <v>2020</v>
      </c>
      <c r="B44" t="s">
        <v>47</v>
      </c>
      <c r="C44">
        <v>4</v>
      </c>
      <c r="D44">
        <v>2</v>
      </c>
      <c r="E44">
        <v>1626</v>
      </c>
      <c r="F44">
        <v>13456</v>
      </c>
      <c r="G44">
        <v>92</v>
      </c>
      <c r="H44">
        <v>454</v>
      </c>
      <c r="I44">
        <v>140</v>
      </c>
      <c r="J44">
        <v>1270</v>
      </c>
      <c r="K44">
        <v>29575</v>
      </c>
      <c r="L44">
        <v>262775</v>
      </c>
      <c r="M44">
        <v>0</v>
      </c>
      <c r="N44">
        <v>0</v>
      </c>
      <c r="O44">
        <v>0</v>
      </c>
      <c r="P44">
        <v>0</v>
      </c>
    </row>
    <row r="45" spans="1:16" x14ac:dyDescent="0.2">
      <c r="A45">
        <v>2020</v>
      </c>
      <c r="B45" t="s">
        <v>47</v>
      </c>
      <c r="C45">
        <v>4</v>
      </c>
      <c r="D45">
        <v>2</v>
      </c>
      <c r="E45">
        <v>1742</v>
      </c>
      <c r="F45">
        <v>15198</v>
      </c>
      <c r="G45">
        <v>44</v>
      </c>
      <c r="H45">
        <v>498</v>
      </c>
      <c r="I45">
        <v>302</v>
      </c>
      <c r="J45">
        <v>1572</v>
      </c>
      <c r="K45">
        <v>54335</v>
      </c>
      <c r="L45">
        <v>317110</v>
      </c>
      <c r="M45">
        <v>0</v>
      </c>
      <c r="N45">
        <v>0</v>
      </c>
      <c r="O45">
        <v>0</v>
      </c>
      <c r="P45">
        <v>0</v>
      </c>
    </row>
    <row r="46" spans="1:16" x14ac:dyDescent="0.2">
      <c r="A46">
        <v>2020</v>
      </c>
      <c r="B46" t="s">
        <v>47</v>
      </c>
      <c r="C46">
        <v>4</v>
      </c>
      <c r="D46">
        <v>2</v>
      </c>
      <c r="E46">
        <v>1708</v>
      </c>
      <c r="F46">
        <v>16906</v>
      </c>
      <c r="G46">
        <v>82</v>
      </c>
      <c r="H46">
        <v>580</v>
      </c>
      <c r="I46">
        <v>372</v>
      </c>
      <c r="J46">
        <v>1944</v>
      </c>
      <c r="K46">
        <v>34273</v>
      </c>
      <c r="L46">
        <v>351383</v>
      </c>
      <c r="M46">
        <v>0</v>
      </c>
      <c r="N46">
        <v>0</v>
      </c>
      <c r="O46">
        <v>0</v>
      </c>
      <c r="P46">
        <v>0</v>
      </c>
    </row>
    <row r="47" spans="1:16" x14ac:dyDescent="0.2">
      <c r="A47">
        <v>2020</v>
      </c>
      <c r="B47" t="s">
        <v>47</v>
      </c>
      <c r="C47">
        <v>4</v>
      </c>
      <c r="D47">
        <v>2</v>
      </c>
      <c r="E47">
        <v>1516</v>
      </c>
      <c r="F47">
        <v>18422</v>
      </c>
      <c r="G47">
        <v>84</v>
      </c>
      <c r="H47">
        <v>664</v>
      </c>
      <c r="I47">
        <v>228</v>
      </c>
      <c r="J47">
        <v>2172</v>
      </c>
      <c r="K47">
        <v>36443</v>
      </c>
      <c r="L47">
        <v>387826</v>
      </c>
      <c r="M47">
        <v>0</v>
      </c>
      <c r="N47">
        <v>0</v>
      </c>
      <c r="O47">
        <v>0</v>
      </c>
      <c r="P47">
        <v>0</v>
      </c>
    </row>
    <row r="48" spans="1:16" x14ac:dyDescent="0.2">
      <c r="A48">
        <v>2020</v>
      </c>
      <c r="B48" t="s">
        <v>47</v>
      </c>
      <c r="C48">
        <v>4</v>
      </c>
      <c r="D48">
        <v>2</v>
      </c>
      <c r="E48">
        <v>2486</v>
      </c>
      <c r="F48">
        <v>20908</v>
      </c>
      <c r="G48">
        <v>54</v>
      </c>
      <c r="H48">
        <v>718</v>
      </c>
      <c r="I48">
        <v>224</v>
      </c>
      <c r="J48">
        <v>2396</v>
      </c>
      <c r="K48">
        <v>43745</v>
      </c>
      <c r="L48">
        <v>431571</v>
      </c>
      <c r="M48">
        <v>0</v>
      </c>
      <c r="N48">
        <v>0</v>
      </c>
      <c r="O48">
        <v>0</v>
      </c>
      <c r="P48">
        <v>0</v>
      </c>
    </row>
    <row r="49" spans="1:16" x14ac:dyDescent="0.2">
      <c r="A49">
        <v>2020</v>
      </c>
      <c r="B49" t="s">
        <v>47</v>
      </c>
      <c r="C49">
        <v>4</v>
      </c>
      <c r="D49">
        <v>2</v>
      </c>
      <c r="E49">
        <v>2062</v>
      </c>
      <c r="F49">
        <v>22970</v>
      </c>
      <c r="G49">
        <v>74</v>
      </c>
      <c r="H49">
        <v>792</v>
      </c>
      <c r="I49">
        <v>334</v>
      </c>
      <c r="J49">
        <v>2730</v>
      </c>
      <c r="K49">
        <v>48958</v>
      </c>
      <c r="L49">
        <v>480529</v>
      </c>
      <c r="M49">
        <v>0</v>
      </c>
      <c r="N49">
        <v>0</v>
      </c>
      <c r="O49">
        <v>0</v>
      </c>
      <c r="P49">
        <v>0</v>
      </c>
    </row>
    <row r="50" spans="1:16" x14ac:dyDescent="0.2">
      <c r="A50">
        <v>2020</v>
      </c>
      <c r="B50" t="s">
        <v>47</v>
      </c>
      <c r="C50">
        <v>4</v>
      </c>
      <c r="D50">
        <v>3</v>
      </c>
      <c r="E50">
        <v>1772</v>
      </c>
      <c r="F50">
        <v>24742</v>
      </c>
      <c r="G50">
        <v>54</v>
      </c>
      <c r="H50">
        <v>846</v>
      </c>
      <c r="I50">
        <v>288</v>
      </c>
      <c r="J50">
        <v>3018</v>
      </c>
      <c r="K50">
        <v>58092</v>
      </c>
      <c r="L50">
        <v>538621</v>
      </c>
      <c r="M50">
        <v>0</v>
      </c>
      <c r="N50">
        <v>0</v>
      </c>
      <c r="O50">
        <v>0</v>
      </c>
      <c r="P50">
        <v>0</v>
      </c>
    </row>
    <row r="51" spans="1:16" x14ac:dyDescent="0.2">
      <c r="A51">
        <v>2020</v>
      </c>
      <c r="B51" t="s">
        <v>47</v>
      </c>
      <c r="C51">
        <v>4</v>
      </c>
      <c r="D51">
        <v>3</v>
      </c>
      <c r="E51">
        <v>2122</v>
      </c>
      <c r="F51">
        <v>26864</v>
      </c>
      <c r="G51">
        <v>52</v>
      </c>
      <c r="H51">
        <v>898</v>
      </c>
      <c r="I51">
        <v>516</v>
      </c>
      <c r="J51">
        <v>3534</v>
      </c>
      <c r="K51">
        <v>67134</v>
      </c>
      <c r="L51">
        <v>605755</v>
      </c>
      <c r="M51">
        <v>0</v>
      </c>
      <c r="N51">
        <v>0</v>
      </c>
      <c r="O51">
        <v>0</v>
      </c>
      <c r="P51">
        <v>0</v>
      </c>
    </row>
    <row r="52" spans="1:16" x14ac:dyDescent="0.2">
      <c r="A52">
        <v>2020</v>
      </c>
      <c r="B52" t="s">
        <v>47</v>
      </c>
      <c r="C52">
        <v>4</v>
      </c>
      <c r="D52">
        <v>3</v>
      </c>
      <c r="E52">
        <v>1844</v>
      </c>
      <c r="F52">
        <v>28708</v>
      </c>
      <c r="G52">
        <v>76</v>
      </c>
      <c r="H52">
        <v>974</v>
      </c>
      <c r="I52">
        <v>546</v>
      </c>
      <c r="J52">
        <v>4080</v>
      </c>
      <c r="K52">
        <v>64978</v>
      </c>
      <c r="L52">
        <v>670733</v>
      </c>
      <c r="M52">
        <v>0</v>
      </c>
      <c r="N52">
        <v>0</v>
      </c>
      <c r="O52">
        <v>0</v>
      </c>
      <c r="P52">
        <v>0</v>
      </c>
    </row>
    <row r="53" spans="1:16" x14ac:dyDescent="0.2">
      <c r="A53">
        <v>2020</v>
      </c>
      <c r="B53" t="s">
        <v>47</v>
      </c>
      <c r="C53">
        <v>4</v>
      </c>
      <c r="D53">
        <v>3</v>
      </c>
      <c r="E53">
        <v>2742</v>
      </c>
      <c r="F53">
        <v>31450</v>
      </c>
      <c r="G53">
        <v>70</v>
      </c>
      <c r="H53">
        <v>1044</v>
      </c>
      <c r="I53">
        <v>852</v>
      </c>
      <c r="J53">
        <v>4932</v>
      </c>
      <c r="K53">
        <v>68697</v>
      </c>
      <c r="L53">
        <v>739430</v>
      </c>
      <c r="M53">
        <v>0</v>
      </c>
      <c r="N53">
        <v>0</v>
      </c>
      <c r="O53">
        <v>0</v>
      </c>
      <c r="P53">
        <v>0</v>
      </c>
    </row>
    <row r="54" spans="1:16" x14ac:dyDescent="0.2">
      <c r="A54">
        <v>2020</v>
      </c>
      <c r="B54" t="s">
        <v>47</v>
      </c>
      <c r="C54">
        <v>4</v>
      </c>
      <c r="D54">
        <v>3</v>
      </c>
      <c r="E54">
        <v>3160</v>
      </c>
      <c r="F54">
        <v>34610</v>
      </c>
      <c r="G54">
        <v>76</v>
      </c>
      <c r="H54">
        <v>1120</v>
      </c>
      <c r="I54">
        <v>776</v>
      </c>
      <c r="J54">
        <v>5708</v>
      </c>
      <c r="K54">
        <v>88950</v>
      </c>
      <c r="L54">
        <v>828380</v>
      </c>
      <c r="M54">
        <v>0</v>
      </c>
      <c r="N54">
        <v>0</v>
      </c>
      <c r="O54">
        <v>0</v>
      </c>
      <c r="P54">
        <v>0</v>
      </c>
    </row>
    <row r="55" spans="1:16" x14ac:dyDescent="0.2">
      <c r="A55">
        <v>2020</v>
      </c>
      <c r="B55" t="s">
        <v>47</v>
      </c>
      <c r="C55">
        <v>4</v>
      </c>
      <c r="D55">
        <v>3</v>
      </c>
      <c r="E55">
        <v>2478</v>
      </c>
      <c r="F55">
        <v>37088</v>
      </c>
      <c r="G55">
        <v>66</v>
      </c>
      <c r="H55">
        <v>1186</v>
      </c>
      <c r="I55">
        <v>838</v>
      </c>
      <c r="J55">
        <v>6546</v>
      </c>
      <c r="K55">
        <v>38964</v>
      </c>
      <c r="L55">
        <v>867344</v>
      </c>
      <c r="M55">
        <v>0</v>
      </c>
      <c r="N55">
        <v>0</v>
      </c>
      <c r="O55">
        <v>0</v>
      </c>
      <c r="P55">
        <v>0</v>
      </c>
    </row>
    <row r="56" spans="1:16" x14ac:dyDescent="0.2">
      <c r="A56">
        <v>2020</v>
      </c>
      <c r="B56" t="s">
        <v>47</v>
      </c>
      <c r="C56">
        <v>4</v>
      </c>
      <c r="D56">
        <v>3</v>
      </c>
      <c r="E56">
        <v>3074</v>
      </c>
      <c r="F56">
        <v>40162</v>
      </c>
      <c r="G56">
        <v>106</v>
      </c>
      <c r="H56">
        <v>1292</v>
      </c>
      <c r="I56">
        <v>1406</v>
      </c>
      <c r="J56">
        <v>7952</v>
      </c>
      <c r="K56">
        <v>102445</v>
      </c>
      <c r="L56">
        <v>969789</v>
      </c>
      <c r="M56">
        <v>0</v>
      </c>
      <c r="N56">
        <v>0</v>
      </c>
      <c r="O56">
        <v>0</v>
      </c>
      <c r="P56">
        <v>0</v>
      </c>
    </row>
    <row r="57" spans="1:16" x14ac:dyDescent="0.2">
      <c r="A57">
        <v>2020</v>
      </c>
      <c r="B57" t="s">
        <v>47</v>
      </c>
      <c r="C57">
        <v>4</v>
      </c>
      <c r="D57">
        <v>4</v>
      </c>
      <c r="E57">
        <v>2584</v>
      </c>
      <c r="F57">
        <v>42746</v>
      </c>
      <c r="G57">
        <v>72</v>
      </c>
      <c r="H57">
        <v>1364</v>
      </c>
      <c r="I57">
        <v>788</v>
      </c>
      <c r="J57">
        <v>8740</v>
      </c>
      <c r="K57">
        <v>84970</v>
      </c>
      <c r="L57">
        <v>1054759</v>
      </c>
      <c r="M57">
        <v>0</v>
      </c>
      <c r="N57">
        <v>0</v>
      </c>
      <c r="O57">
        <v>0</v>
      </c>
      <c r="P57">
        <v>0</v>
      </c>
    </row>
    <row r="58" spans="1:16" x14ac:dyDescent="0.2">
      <c r="A58">
        <v>2020</v>
      </c>
      <c r="B58" t="s">
        <v>47</v>
      </c>
      <c r="C58">
        <v>4</v>
      </c>
      <c r="D58">
        <v>4</v>
      </c>
      <c r="E58">
        <v>3334</v>
      </c>
      <c r="F58">
        <v>46080</v>
      </c>
      <c r="G58">
        <v>80</v>
      </c>
      <c r="H58">
        <v>1444</v>
      </c>
      <c r="I58">
        <v>1284</v>
      </c>
      <c r="J58">
        <v>10024</v>
      </c>
      <c r="K58">
        <v>88882</v>
      </c>
      <c r="L58">
        <v>1143641</v>
      </c>
      <c r="M58">
        <v>0</v>
      </c>
      <c r="N58">
        <v>0</v>
      </c>
      <c r="O58">
        <v>0</v>
      </c>
      <c r="P58">
        <v>0</v>
      </c>
    </row>
    <row r="59" spans="1:16" x14ac:dyDescent="0.2">
      <c r="A59">
        <v>2020</v>
      </c>
      <c r="B59" t="s">
        <v>47</v>
      </c>
      <c r="C59">
        <v>4</v>
      </c>
      <c r="D59">
        <v>4</v>
      </c>
      <c r="E59">
        <v>2816</v>
      </c>
      <c r="F59">
        <v>48896</v>
      </c>
      <c r="G59">
        <v>118</v>
      </c>
      <c r="H59">
        <v>1562</v>
      </c>
      <c r="I59">
        <v>968</v>
      </c>
      <c r="J59">
        <v>10992</v>
      </c>
      <c r="K59">
        <v>96577</v>
      </c>
      <c r="L59">
        <v>1240218</v>
      </c>
      <c r="M59">
        <v>0</v>
      </c>
      <c r="N59">
        <v>0</v>
      </c>
      <c r="O59">
        <v>0</v>
      </c>
      <c r="P59">
        <v>0</v>
      </c>
    </row>
    <row r="60" spans="1:16" x14ac:dyDescent="0.2">
      <c r="A60">
        <v>2020</v>
      </c>
      <c r="B60" t="s">
        <v>47</v>
      </c>
      <c r="C60">
        <v>4</v>
      </c>
      <c r="D60">
        <v>4</v>
      </c>
      <c r="E60">
        <v>3670</v>
      </c>
      <c r="F60">
        <v>52566</v>
      </c>
      <c r="G60">
        <v>88</v>
      </c>
      <c r="H60">
        <v>1650</v>
      </c>
      <c r="I60">
        <v>884</v>
      </c>
      <c r="J60">
        <v>11876</v>
      </c>
      <c r="K60">
        <v>95691</v>
      </c>
      <c r="L60">
        <v>1335909</v>
      </c>
      <c r="M60">
        <v>0</v>
      </c>
      <c r="N60">
        <v>0</v>
      </c>
      <c r="O60">
        <v>0</v>
      </c>
      <c r="P60">
        <v>0</v>
      </c>
    </row>
    <row r="61" spans="1:16" x14ac:dyDescent="0.2">
      <c r="A61">
        <v>2020</v>
      </c>
      <c r="B61" t="s">
        <v>47</v>
      </c>
      <c r="C61">
        <v>4</v>
      </c>
      <c r="D61">
        <v>4</v>
      </c>
      <c r="E61">
        <v>3214</v>
      </c>
      <c r="F61">
        <v>55780</v>
      </c>
      <c r="G61">
        <v>112</v>
      </c>
      <c r="H61">
        <v>1762</v>
      </c>
      <c r="I61">
        <v>1170</v>
      </c>
      <c r="J61">
        <v>13046</v>
      </c>
      <c r="K61">
        <v>88954</v>
      </c>
      <c r="L61">
        <v>1424863</v>
      </c>
      <c r="M61">
        <v>0</v>
      </c>
      <c r="N61">
        <v>0</v>
      </c>
      <c r="O61">
        <v>0</v>
      </c>
      <c r="P61">
        <v>0</v>
      </c>
    </row>
    <row r="62" spans="1:16" x14ac:dyDescent="0.2">
      <c r="A62">
        <v>2020</v>
      </c>
      <c r="B62" t="s">
        <v>47</v>
      </c>
      <c r="C62">
        <v>4</v>
      </c>
      <c r="D62">
        <v>4</v>
      </c>
      <c r="E62">
        <v>3136</v>
      </c>
      <c r="F62">
        <v>58916</v>
      </c>
      <c r="G62">
        <v>116</v>
      </c>
      <c r="H62">
        <v>1878</v>
      </c>
      <c r="I62">
        <v>1160</v>
      </c>
      <c r="J62">
        <v>14206</v>
      </c>
      <c r="K62">
        <v>104817</v>
      </c>
      <c r="L62">
        <v>1529680</v>
      </c>
      <c r="M62">
        <v>0</v>
      </c>
      <c r="N62">
        <v>0</v>
      </c>
      <c r="O62">
        <v>0</v>
      </c>
      <c r="P62">
        <v>0</v>
      </c>
    </row>
    <row r="63" spans="1:16" x14ac:dyDescent="0.2">
      <c r="A63">
        <v>2020</v>
      </c>
      <c r="B63" t="s">
        <v>47</v>
      </c>
      <c r="C63">
        <v>4</v>
      </c>
      <c r="D63">
        <v>4</v>
      </c>
      <c r="E63">
        <v>3804</v>
      </c>
      <c r="F63">
        <v>62720</v>
      </c>
      <c r="G63">
        <v>138</v>
      </c>
      <c r="H63">
        <v>2016</v>
      </c>
      <c r="I63">
        <v>1272</v>
      </c>
      <c r="J63">
        <v>15478</v>
      </c>
      <c r="K63">
        <v>111884</v>
      </c>
      <c r="L63">
        <v>1641564</v>
      </c>
      <c r="M63">
        <v>0</v>
      </c>
      <c r="N63">
        <v>0</v>
      </c>
      <c r="O63">
        <v>0</v>
      </c>
      <c r="P63">
        <v>0</v>
      </c>
    </row>
    <row r="64" spans="1:16" x14ac:dyDescent="0.2">
      <c r="A64">
        <v>2020</v>
      </c>
      <c r="B64" t="s">
        <v>47</v>
      </c>
      <c r="C64">
        <v>4</v>
      </c>
      <c r="D64">
        <v>5</v>
      </c>
      <c r="E64">
        <v>3410</v>
      </c>
      <c r="F64">
        <v>66130</v>
      </c>
      <c r="G64">
        <v>142</v>
      </c>
      <c r="H64">
        <v>2158</v>
      </c>
      <c r="I64">
        <v>1380</v>
      </c>
      <c r="J64">
        <v>16858</v>
      </c>
      <c r="K64">
        <v>123620</v>
      </c>
      <c r="L64">
        <v>1765184</v>
      </c>
      <c r="M64">
        <v>0</v>
      </c>
      <c r="N64">
        <v>0</v>
      </c>
      <c r="O64">
        <v>0</v>
      </c>
      <c r="P64">
        <v>0</v>
      </c>
    </row>
    <row r="65" spans="1:16" x14ac:dyDescent="0.2">
      <c r="A65">
        <v>2020</v>
      </c>
      <c r="B65" t="s">
        <v>47</v>
      </c>
      <c r="C65">
        <v>4</v>
      </c>
      <c r="D65">
        <v>5</v>
      </c>
      <c r="E65">
        <v>3604</v>
      </c>
      <c r="F65">
        <v>69734</v>
      </c>
      <c r="G65">
        <v>150</v>
      </c>
      <c r="H65">
        <v>2308</v>
      </c>
      <c r="I65">
        <v>1260</v>
      </c>
      <c r="J65">
        <v>18118</v>
      </c>
      <c r="K65">
        <v>140722</v>
      </c>
      <c r="L65">
        <v>1905906</v>
      </c>
      <c r="M65">
        <v>0</v>
      </c>
      <c r="N65">
        <v>0</v>
      </c>
      <c r="O65">
        <v>0</v>
      </c>
      <c r="P65">
        <v>0</v>
      </c>
    </row>
    <row r="66" spans="1:16" x14ac:dyDescent="0.2">
      <c r="A66">
        <v>2020</v>
      </c>
      <c r="B66" t="s">
        <v>17</v>
      </c>
      <c r="C66">
        <v>5</v>
      </c>
      <c r="D66">
        <v>1</v>
      </c>
      <c r="E66">
        <v>4792</v>
      </c>
      <c r="F66">
        <v>74526</v>
      </c>
      <c r="G66">
        <v>154</v>
      </c>
      <c r="H66">
        <v>2462</v>
      </c>
      <c r="I66">
        <v>1924</v>
      </c>
      <c r="J66">
        <v>20042</v>
      </c>
      <c r="K66">
        <v>140237</v>
      </c>
      <c r="L66">
        <v>2046143</v>
      </c>
      <c r="M66">
        <v>0</v>
      </c>
      <c r="N66">
        <v>0</v>
      </c>
      <c r="O66">
        <v>0</v>
      </c>
      <c r="P66">
        <v>0</v>
      </c>
    </row>
    <row r="67" spans="1:16" x14ac:dyDescent="0.2">
      <c r="A67">
        <v>2020</v>
      </c>
      <c r="B67" t="s">
        <v>17</v>
      </c>
      <c r="C67">
        <v>5</v>
      </c>
      <c r="D67">
        <v>1</v>
      </c>
      <c r="E67">
        <v>5128</v>
      </c>
      <c r="F67">
        <v>79654</v>
      </c>
      <c r="G67">
        <v>184</v>
      </c>
      <c r="H67">
        <v>2646</v>
      </c>
      <c r="I67">
        <v>1662</v>
      </c>
      <c r="J67">
        <v>21704</v>
      </c>
      <c r="K67">
        <v>144889</v>
      </c>
      <c r="L67">
        <v>2191032</v>
      </c>
      <c r="M67">
        <v>0</v>
      </c>
      <c r="N67">
        <v>0</v>
      </c>
      <c r="O67">
        <v>0</v>
      </c>
      <c r="P67">
        <v>0</v>
      </c>
    </row>
    <row r="68" spans="1:16" x14ac:dyDescent="0.2">
      <c r="A68">
        <v>2020</v>
      </c>
      <c r="B68" t="s">
        <v>17</v>
      </c>
      <c r="C68">
        <v>5</v>
      </c>
      <c r="D68">
        <v>1</v>
      </c>
      <c r="E68">
        <v>5904</v>
      </c>
      <c r="F68">
        <v>85558</v>
      </c>
      <c r="G68">
        <v>280</v>
      </c>
      <c r="H68">
        <v>2926</v>
      </c>
      <c r="I68">
        <v>1822</v>
      </c>
      <c r="J68">
        <v>23526</v>
      </c>
      <c r="K68">
        <v>137827</v>
      </c>
      <c r="L68">
        <v>2328859</v>
      </c>
      <c r="M68">
        <v>0</v>
      </c>
      <c r="N68">
        <v>0</v>
      </c>
      <c r="O68">
        <v>0</v>
      </c>
      <c r="P68">
        <v>0</v>
      </c>
    </row>
    <row r="69" spans="1:16" x14ac:dyDescent="0.2">
      <c r="A69">
        <v>2020</v>
      </c>
      <c r="B69" t="s">
        <v>17</v>
      </c>
      <c r="C69">
        <v>5</v>
      </c>
      <c r="D69">
        <v>1</v>
      </c>
      <c r="E69">
        <v>7312</v>
      </c>
      <c r="F69">
        <v>92870</v>
      </c>
      <c r="G69">
        <v>206</v>
      </c>
      <c r="H69">
        <v>3132</v>
      </c>
      <c r="I69">
        <v>2164</v>
      </c>
      <c r="J69">
        <v>25690</v>
      </c>
      <c r="K69">
        <v>161706</v>
      </c>
      <c r="L69">
        <v>2490565</v>
      </c>
      <c r="M69">
        <v>0</v>
      </c>
      <c r="N69">
        <v>0</v>
      </c>
      <c r="O69">
        <v>0</v>
      </c>
      <c r="P69">
        <v>0</v>
      </c>
    </row>
    <row r="70" spans="1:16" x14ac:dyDescent="0.2">
      <c r="A70">
        <v>2020</v>
      </c>
      <c r="B70" t="s">
        <v>17</v>
      </c>
      <c r="C70">
        <v>5</v>
      </c>
      <c r="D70">
        <v>1</v>
      </c>
      <c r="E70">
        <v>5942</v>
      </c>
      <c r="F70">
        <v>98812</v>
      </c>
      <c r="G70">
        <v>256</v>
      </c>
      <c r="H70">
        <v>3388</v>
      </c>
      <c r="I70">
        <v>2590</v>
      </c>
      <c r="J70">
        <v>28280</v>
      </c>
      <c r="K70">
        <v>160826</v>
      </c>
      <c r="L70">
        <v>2651391</v>
      </c>
      <c r="M70">
        <v>0</v>
      </c>
      <c r="N70">
        <v>0</v>
      </c>
      <c r="O70">
        <v>0</v>
      </c>
      <c r="P70">
        <v>0</v>
      </c>
    </row>
    <row r="71" spans="1:16" x14ac:dyDescent="0.2">
      <c r="A71">
        <v>2020</v>
      </c>
      <c r="B71" t="s">
        <v>17</v>
      </c>
      <c r="C71">
        <v>5</v>
      </c>
      <c r="D71">
        <v>1</v>
      </c>
      <c r="E71">
        <v>7204</v>
      </c>
      <c r="F71">
        <v>106016</v>
      </c>
      <c r="G71">
        <v>182</v>
      </c>
      <c r="H71">
        <v>3570</v>
      </c>
      <c r="I71">
        <v>2322</v>
      </c>
      <c r="J71">
        <v>30602</v>
      </c>
      <c r="K71">
        <v>150112</v>
      </c>
      <c r="L71">
        <v>2801503</v>
      </c>
      <c r="M71">
        <v>0</v>
      </c>
      <c r="N71">
        <v>0</v>
      </c>
      <c r="O71">
        <v>0</v>
      </c>
      <c r="P71">
        <v>0</v>
      </c>
    </row>
    <row r="72" spans="1:16" x14ac:dyDescent="0.2">
      <c r="A72">
        <v>2020</v>
      </c>
      <c r="B72" t="s">
        <v>17</v>
      </c>
      <c r="C72">
        <v>5</v>
      </c>
      <c r="D72">
        <v>1</v>
      </c>
      <c r="E72">
        <v>6688</v>
      </c>
      <c r="F72">
        <v>112704</v>
      </c>
      <c r="G72">
        <v>208</v>
      </c>
      <c r="H72">
        <v>3778</v>
      </c>
      <c r="I72">
        <v>2950</v>
      </c>
      <c r="J72">
        <v>33552</v>
      </c>
      <c r="K72">
        <v>161621</v>
      </c>
      <c r="L72">
        <v>2963124</v>
      </c>
      <c r="M72">
        <v>0</v>
      </c>
      <c r="N72">
        <v>0</v>
      </c>
      <c r="O72">
        <v>0</v>
      </c>
      <c r="P72">
        <v>0</v>
      </c>
    </row>
    <row r="73" spans="1:16" x14ac:dyDescent="0.2">
      <c r="A73">
        <v>2020</v>
      </c>
      <c r="B73" t="s">
        <v>17</v>
      </c>
      <c r="C73">
        <v>5</v>
      </c>
      <c r="D73">
        <v>2</v>
      </c>
      <c r="E73">
        <v>6678</v>
      </c>
      <c r="F73">
        <v>119382</v>
      </c>
      <c r="G73">
        <v>194</v>
      </c>
      <c r="H73">
        <v>3972</v>
      </c>
      <c r="I73">
        <v>2222</v>
      </c>
      <c r="J73">
        <v>35774</v>
      </c>
      <c r="K73">
        <v>169610</v>
      </c>
      <c r="L73">
        <v>3132734</v>
      </c>
      <c r="M73">
        <v>0</v>
      </c>
      <c r="N73">
        <v>0</v>
      </c>
      <c r="O73">
        <v>0</v>
      </c>
      <c r="P73">
        <v>0</v>
      </c>
    </row>
    <row r="74" spans="1:16" x14ac:dyDescent="0.2">
      <c r="A74">
        <v>2020</v>
      </c>
      <c r="B74" t="s">
        <v>17</v>
      </c>
      <c r="C74">
        <v>5</v>
      </c>
      <c r="D74">
        <v>2</v>
      </c>
      <c r="E74">
        <v>6350</v>
      </c>
      <c r="F74">
        <v>125732</v>
      </c>
      <c r="G74">
        <v>232</v>
      </c>
      <c r="H74">
        <v>4204</v>
      </c>
      <c r="I74">
        <v>2828</v>
      </c>
      <c r="J74">
        <v>38602</v>
      </c>
      <c r="K74">
        <v>171076</v>
      </c>
      <c r="L74">
        <v>3303810</v>
      </c>
      <c r="M74">
        <v>0</v>
      </c>
      <c r="N74">
        <v>0</v>
      </c>
      <c r="O74">
        <v>0</v>
      </c>
      <c r="P74">
        <v>0</v>
      </c>
    </row>
    <row r="75" spans="1:16" x14ac:dyDescent="0.2">
      <c r="A75">
        <v>2020</v>
      </c>
      <c r="B75" t="s">
        <v>17</v>
      </c>
      <c r="C75">
        <v>5</v>
      </c>
      <c r="D75">
        <v>2</v>
      </c>
      <c r="E75">
        <v>8622</v>
      </c>
      <c r="F75">
        <v>134354</v>
      </c>
      <c r="G75">
        <v>224</v>
      </c>
      <c r="H75">
        <v>4428</v>
      </c>
      <c r="I75">
        <v>3338</v>
      </c>
      <c r="J75">
        <v>41940</v>
      </c>
      <c r="K75">
        <v>161028</v>
      </c>
      <c r="L75">
        <v>3464838</v>
      </c>
      <c r="M75">
        <v>0</v>
      </c>
      <c r="N75">
        <v>0</v>
      </c>
      <c r="O75">
        <v>0</v>
      </c>
      <c r="P75">
        <v>0</v>
      </c>
    </row>
    <row r="76" spans="1:16" x14ac:dyDescent="0.2">
      <c r="A76">
        <v>2020</v>
      </c>
      <c r="B76" t="s">
        <v>17</v>
      </c>
      <c r="C76">
        <v>5</v>
      </c>
      <c r="D76">
        <v>2</v>
      </c>
      <c r="E76">
        <v>7184</v>
      </c>
      <c r="F76">
        <v>141538</v>
      </c>
      <c r="G76">
        <v>162</v>
      </c>
      <c r="H76">
        <v>4590</v>
      </c>
      <c r="I76">
        <v>3158</v>
      </c>
      <c r="J76">
        <v>45098</v>
      </c>
      <c r="K76">
        <v>152513</v>
      </c>
      <c r="L76">
        <v>3617351</v>
      </c>
      <c r="M76">
        <v>0</v>
      </c>
      <c r="N76">
        <v>0</v>
      </c>
      <c r="O76">
        <v>0</v>
      </c>
      <c r="P76">
        <v>0</v>
      </c>
    </row>
    <row r="77" spans="1:16" x14ac:dyDescent="0.2">
      <c r="A77">
        <v>2020</v>
      </c>
      <c r="B77" t="s">
        <v>17</v>
      </c>
      <c r="C77">
        <v>5</v>
      </c>
      <c r="D77">
        <v>2</v>
      </c>
      <c r="E77">
        <v>7124</v>
      </c>
      <c r="F77">
        <v>148662</v>
      </c>
      <c r="G77">
        <v>240</v>
      </c>
      <c r="H77">
        <v>4830</v>
      </c>
      <c r="I77">
        <v>3810</v>
      </c>
      <c r="J77">
        <v>48908</v>
      </c>
      <c r="K77">
        <v>184348</v>
      </c>
      <c r="L77">
        <v>3801699</v>
      </c>
      <c r="M77">
        <v>0</v>
      </c>
      <c r="N77">
        <v>0</v>
      </c>
      <c r="O77">
        <v>0</v>
      </c>
      <c r="P77">
        <v>0</v>
      </c>
    </row>
    <row r="78" spans="1:16" x14ac:dyDescent="0.2">
      <c r="A78">
        <v>2020</v>
      </c>
      <c r="B78" t="s">
        <v>17</v>
      </c>
      <c r="C78">
        <v>5</v>
      </c>
      <c r="D78">
        <v>2</v>
      </c>
      <c r="E78">
        <v>7452</v>
      </c>
      <c r="F78">
        <v>156114</v>
      </c>
      <c r="G78">
        <v>274</v>
      </c>
      <c r="H78">
        <v>5104</v>
      </c>
      <c r="I78">
        <v>3926</v>
      </c>
      <c r="J78">
        <v>52834</v>
      </c>
      <c r="K78">
        <v>187617</v>
      </c>
      <c r="L78">
        <v>3989316</v>
      </c>
      <c r="M78">
        <v>0</v>
      </c>
      <c r="N78">
        <v>0</v>
      </c>
      <c r="O78">
        <v>0</v>
      </c>
      <c r="P78">
        <v>0</v>
      </c>
    </row>
    <row r="79" spans="1:16" x14ac:dyDescent="0.2">
      <c r="A79">
        <v>2020</v>
      </c>
      <c r="B79" t="s">
        <v>17</v>
      </c>
      <c r="C79">
        <v>5</v>
      </c>
      <c r="D79">
        <v>2</v>
      </c>
      <c r="E79">
        <v>7982</v>
      </c>
      <c r="F79">
        <v>164096</v>
      </c>
      <c r="G79">
        <v>194</v>
      </c>
      <c r="H79">
        <v>5298</v>
      </c>
      <c r="I79">
        <v>3188</v>
      </c>
      <c r="J79">
        <v>56022</v>
      </c>
      <c r="K79">
        <v>195775</v>
      </c>
      <c r="L79">
        <v>4185091</v>
      </c>
      <c r="M79">
        <v>0</v>
      </c>
      <c r="N79">
        <v>0</v>
      </c>
      <c r="O79">
        <v>0</v>
      </c>
      <c r="P79">
        <v>0</v>
      </c>
    </row>
    <row r="80" spans="1:16" x14ac:dyDescent="0.2">
      <c r="A80">
        <v>2020</v>
      </c>
      <c r="B80" t="s">
        <v>17</v>
      </c>
      <c r="C80">
        <v>5</v>
      </c>
      <c r="D80">
        <v>3</v>
      </c>
      <c r="E80">
        <v>7616</v>
      </c>
      <c r="F80">
        <v>171712</v>
      </c>
      <c r="G80">
        <v>208</v>
      </c>
      <c r="H80">
        <v>5506</v>
      </c>
      <c r="I80">
        <v>4468</v>
      </c>
      <c r="J80">
        <v>60490</v>
      </c>
      <c r="K80">
        <v>194504</v>
      </c>
      <c r="L80">
        <v>4379595</v>
      </c>
      <c r="M80">
        <v>0</v>
      </c>
      <c r="N80">
        <v>0</v>
      </c>
      <c r="O80">
        <v>0</v>
      </c>
      <c r="P80">
        <v>0</v>
      </c>
    </row>
    <row r="81" spans="1:16" x14ac:dyDescent="0.2">
      <c r="A81">
        <v>2020</v>
      </c>
      <c r="B81" t="s">
        <v>17</v>
      </c>
      <c r="C81">
        <v>5</v>
      </c>
      <c r="D81">
        <v>3</v>
      </c>
      <c r="E81">
        <v>9588</v>
      </c>
      <c r="F81">
        <v>181300</v>
      </c>
      <c r="G81">
        <v>240</v>
      </c>
      <c r="H81">
        <v>5746</v>
      </c>
      <c r="I81">
        <v>8024</v>
      </c>
      <c r="J81">
        <v>68514</v>
      </c>
      <c r="K81">
        <v>198953</v>
      </c>
      <c r="L81">
        <v>4578548</v>
      </c>
      <c r="M81">
        <v>0</v>
      </c>
      <c r="N81">
        <v>0</v>
      </c>
      <c r="O81">
        <v>0</v>
      </c>
      <c r="P81">
        <v>0</v>
      </c>
    </row>
    <row r="82" spans="1:16" x14ac:dyDescent="0.2">
      <c r="A82">
        <v>2020</v>
      </c>
      <c r="B82" t="s">
        <v>17</v>
      </c>
      <c r="C82">
        <v>5</v>
      </c>
      <c r="D82">
        <v>3</v>
      </c>
      <c r="E82">
        <v>10098</v>
      </c>
      <c r="F82">
        <v>191398</v>
      </c>
      <c r="G82">
        <v>304</v>
      </c>
      <c r="H82">
        <v>6050</v>
      </c>
      <c r="I82">
        <v>5076</v>
      </c>
      <c r="J82">
        <v>73590</v>
      </c>
      <c r="K82">
        <v>193873</v>
      </c>
      <c r="L82">
        <v>4772421</v>
      </c>
      <c r="M82">
        <v>0</v>
      </c>
      <c r="N82">
        <v>0</v>
      </c>
      <c r="O82">
        <v>0</v>
      </c>
      <c r="P82">
        <v>0</v>
      </c>
    </row>
    <row r="83" spans="1:16" x14ac:dyDescent="0.2">
      <c r="A83">
        <v>2020</v>
      </c>
      <c r="B83" t="s">
        <v>17</v>
      </c>
      <c r="C83">
        <v>5</v>
      </c>
      <c r="D83">
        <v>3</v>
      </c>
      <c r="E83">
        <v>9256</v>
      </c>
      <c r="F83">
        <v>200654</v>
      </c>
      <c r="G83">
        <v>262</v>
      </c>
      <c r="H83">
        <v>6312</v>
      </c>
      <c r="I83">
        <v>4964</v>
      </c>
      <c r="J83">
        <v>78554</v>
      </c>
      <c r="K83">
        <v>209796</v>
      </c>
      <c r="L83">
        <v>4982217</v>
      </c>
      <c r="M83">
        <v>0</v>
      </c>
      <c r="N83">
        <v>0</v>
      </c>
      <c r="O83">
        <v>0</v>
      </c>
      <c r="P83">
        <v>0</v>
      </c>
    </row>
    <row r="84" spans="1:16" x14ac:dyDescent="0.2">
      <c r="A84">
        <v>2020</v>
      </c>
      <c r="B84" t="s">
        <v>17</v>
      </c>
      <c r="C84">
        <v>5</v>
      </c>
      <c r="D84">
        <v>3</v>
      </c>
      <c r="E84">
        <v>12308</v>
      </c>
      <c r="F84">
        <v>212962</v>
      </c>
      <c r="G84">
        <v>292</v>
      </c>
      <c r="H84">
        <v>6604</v>
      </c>
      <c r="I84">
        <v>6064</v>
      </c>
      <c r="J84">
        <v>84618</v>
      </c>
      <c r="K84">
        <v>224601</v>
      </c>
      <c r="L84">
        <v>5206818</v>
      </c>
      <c r="M84">
        <v>0</v>
      </c>
      <c r="N84">
        <v>0</v>
      </c>
      <c r="O84">
        <v>0</v>
      </c>
      <c r="P84">
        <v>0</v>
      </c>
    </row>
    <row r="85" spans="1:16" x14ac:dyDescent="0.2">
      <c r="A85">
        <v>2020</v>
      </c>
      <c r="B85" t="s">
        <v>17</v>
      </c>
      <c r="C85">
        <v>5</v>
      </c>
      <c r="D85">
        <v>3</v>
      </c>
      <c r="E85">
        <v>11440</v>
      </c>
      <c r="F85">
        <v>224402</v>
      </c>
      <c r="G85">
        <v>268</v>
      </c>
      <c r="H85">
        <v>6872</v>
      </c>
      <c r="I85">
        <v>6226</v>
      </c>
      <c r="J85">
        <v>90844</v>
      </c>
      <c r="K85">
        <v>221886</v>
      </c>
      <c r="L85">
        <v>5428704</v>
      </c>
      <c r="M85">
        <v>0</v>
      </c>
      <c r="N85">
        <v>0</v>
      </c>
      <c r="O85">
        <v>0</v>
      </c>
      <c r="P85">
        <v>0</v>
      </c>
    </row>
    <row r="86" spans="1:16" x14ac:dyDescent="0.2">
      <c r="A86">
        <v>2020</v>
      </c>
      <c r="B86" t="s">
        <v>17</v>
      </c>
      <c r="C86">
        <v>5</v>
      </c>
      <c r="D86">
        <v>3</v>
      </c>
      <c r="E86">
        <v>12046</v>
      </c>
      <c r="F86">
        <v>236448</v>
      </c>
      <c r="G86">
        <v>296</v>
      </c>
      <c r="H86">
        <v>7168</v>
      </c>
      <c r="I86">
        <v>6262</v>
      </c>
      <c r="J86">
        <v>97106</v>
      </c>
      <c r="K86">
        <v>226192</v>
      </c>
      <c r="L86">
        <v>5654896</v>
      </c>
      <c r="M86">
        <v>0</v>
      </c>
      <c r="N86">
        <v>0</v>
      </c>
      <c r="O86">
        <v>0</v>
      </c>
      <c r="P86">
        <v>0</v>
      </c>
    </row>
    <row r="87" spans="1:16" x14ac:dyDescent="0.2">
      <c r="A87">
        <v>2020</v>
      </c>
      <c r="B87" t="s">
        <v>17</v>
      </c>
      <c r="C87">
        <v>5</v>
      </c>
      <c r="D87">
        <v>4</v>
      </c>
      <c r="E87">
        <v>13072</v>
      </c>
      <c r="F87">
        <v>249520</v>
      </c>
      <c r="G87">
        <v>284</v>
      </c>
      <c r="H87">
        <v>7452</v>
      </c>
      <c r="I87">
        <v>6560</v>
      </c>
      <c r="J87">
        <v>103666</v>
      </c>
      <c r="K87">
        <v>240570</v>
      </c>
      <c r="L87">
        <v>5895466</v>
      </c>
      <c r="M87">
        <v>0</v>
      </c>
      <c r="N87">
        <v>0</v>
      </c>
      <c r="O87">
        <v>0</v>
      </c>
      <c r="P87">
        <v>0</v>
      </c>
    </row>
    <row r="88" spans="1:16" x14ac:dyDescent="0.2">
      <c r="A88">
        <v>2020</v>
      </c>
      <c r="B88" t="s">
        <v>17</v>
      </c>
      <c r="C88">
        <v>5</v>
      </c>
      <c r="D88">
        <v>4</v>
      </c>
      <c r="E88">
        <v>13330</v>
      </c>
      <c r="F88">
        <v>262850</v>
      </c>
      <c r="G88">
        <v>284</v>
      </c>
      <c r="H88">
        <v>7736</v>
      </c>
      <c r="I88">
        <v>5152</v>
      </c>
      <c r="J88">
        <v>108818</v>
      </c>
      <c r="K88">
        <v>236187</v>
      </c>
      <c r="L88">
        <v>6131653</v>
      </c>
      <c r="M88">
        <v>0</v>
      </c>
      <c r="N88">
        <v>0</v>
      </c>
      <c r="O88">
        <v>0</v>
      </c>
      <c r="P88">
        <v>0</v>
      </c>
    </row>
    <row r="89" spans="1:16" x14ac:dyDescent="0.2">
      <c r="A89">
        <v>2020</v>
      </c>
      <c r="B89" t="s">
        <v>17</v>
      </c>
      <c r="C89">
        <v>5</v>
      </c>
      <c r="D89">
        <v>4</v>
      </c>
      <c r="E89">
        <v>14222</v>
      </c>
      <c r="F89">
        <v>277072</v>
      </c>
      <c r="G89">
        <v>312</v>
      </c>
      <c r="H89">
        <v>8048</v>
      </c>
      <c r="I89">
        <v>6570</v>
      </c>
      <c r="J89">
        <v>115388</v>
      </c>
      <c r="K89">
        <v>220803</v>
      </c>
      <c r="L89">
        <v>6352456</v>
      </c>
      <c r="M89">
        <v>0</v>
      </c>
      <c r="N89">
        <v>0</v>
      </c>
      <c r="O89">
        <v>0</v>
      </c>
      <c r="P89">
        <v>0</v>
      </c>
    </row>
    <row r="90" spans="1:16" x14ac:dyDescent="0.2">
      <c r="A90">
        <v>2020</v>
      </c>
      <c r="B90" t="s">
        <v>17</v>
      </c>
      <c r="C90">
        <v>5</v>
      </c>
      <c r="D90">
        <v>4</v>
      </c>
      <c r="E90">
        <v>12828</v>
      </c>
      <c r="F90">
        <v>289900</v>
      </c>
      <c r="G90">
        <v>298</v>
      </c>
      <c r="H90">
        <v>8346</v>
      </c>
      <c r="I90">
        <v>6024</v>
      </c>
      <c r="J90">
        <v>121412</v>
      </c>
      <c r="K90">
        <v>211522</v>
      </c>
      <c r="L90">
        <v>6563978</v>
      </c>
      <c r="M90">
        <v>0</v>
      </c>
      <c r="N90">
        <v>0</v>
      </c>
      <c r="O90">
        <v>0</v>
      </c>
      <c r="P90">
        <v>0</v>
      </c>
    </row>
    <row r="91" spans="1:16" x14ac:dyDescent="0.2">
      <c r="A91">
        <v>2020</v>
      </c>
      <c r="B91" t="s">
        <v>17</v>
      </c>
      <c r="C91">
        <v>5</v>
      </c>
      <c r="D91">
        <v>4</v>
      </c>
      <c r="E91">
        <v>11814</v>
      </c>
      <c r="F91">
        <v>301714</v>
      </c>
      <c r="G91">
        <v>346</v>
      </c>
      <c r="H91">
        <v>8692</v>
      </c>
      <c r="I91">
        <v>7170</v>
      </c>
      <c r="J91">
        <v>128582</v>
      </c>
      <c r="K91">
        <v>222584</v>
      </c>
      <c r="L91">
        <v>6786562</v>
      </c>
      <c r="M91">
        <v>0</v>
      </c>
      <c r="N91">
        <v>0</v>
      </c>
      <c r="O91">
        <v>0</v>
      </c>
      <c r="P91">
        <v>0</v>
      </c>
    </row>
    <row r="92" spans="1:16" x14ac:dyDescent="0.2">
      <c r="A92">
        <v>2020</v>
      </c>
      <c r="B92" t="s">
        <v>17</v>
      </c>
      <c r="C92">
        <v>5</v>
      </c>
      <c r="D92">
        <v>4</v>
      </c>
      <c r="E92">
        <v>14492</v>
      </c>
      <c r="F92">
        <v>316206</v>
      </c>
      <c r="G92">
        <v>376</v>
      </c>
      <c r="H92">
        <v>9068</v>
      </c>
      <c r="I92">
        <v>6868</v>
      </c>
      <c r="J92">
        <v>135450</v>
      </c>
      <c r="K92">
        <v>237058</v>
      </c>
      <c r="L92">
        <v>7023620</v>
      </c>
      <c r="M92">
        <v>0</v>
      </c>
      <c r="N92">
        <v>0</v>
      </c>
      <c r="O92">
        <v>0</v>
      </c>
      <c r="P92">
        <v>0</v>
      </c>
    </row>
    <row r="93" spans="1:16" x14ac:dyDescent="0.2">
      <c r="A93">
        <v>2020</v>
      </c>
      <c r="B93" t="s">
        <v>17</v>
      </c>
      <c r="C93">
        <v>5</v>
      </c>
      <c r="D93">
        <v>4</v>
      </c>
      <c r="E93">
        <v>14508</v>
      </c>
      <c r="F93">
        <v>330714</v>
      </c>
      <c r="G93">
        <v>352</v>
      </c>
      <c r="H93">
        <v>9420</v>
      </c>
      <c r="I93">
        <v>6342</v>
      </c>
      <c r="J93">
        <v>141792</v>
      </c>
      <c r="K93">
        <v>257359</v>
      </c>
      <c r="L93">
        <v>7280979</v>
      </c>
      <c r="M93">
        <v>0</v>
      </c>
      <c r="N93">
        <v>0</v>
      </c>
      <c r="O93">
        <v>0</v>
      </c>
      <c r="P93">
        <v>0</v>
      </c>
    </row>
    <row r="94" spans="1:16" x14ac:dyDescent="0.2">
      <c r="A94">
        <v>2020</v>
      </c>
      <c r="B94" t="s">
        <v>17</v>
      </c>
      <c r="C94">
        <v>5</v>
      </c>
      <c r="D94">
        <v>5</v>
      </c>
      <c r="E94">
        <v>16276</v>
      </c>
      <c r="F94">
        <v>346990</v>
      </c>
      <c r="G94">
        <v>536</v>
      </c>
      <c r="H94">
        <v>9956</v>
      </c>
      <c r="I94">
        <v>23470</v>
      </c>
      <c r="J94">
        <v>165262</v>
      </c>
      <c r="K94">
        <v>288933</v>
      </c>
      <c r="L94">
        <v>7569912</v>
      </c>
      <c r="M94">
        <v>0</v>
      </c>
      <c r="N94">
        <v>0</v>
      </c>
      <c r="O94">
        <v>0</v>
      </c>
      <c r="P94">
        <v>0</v>
      </c>
    </row>
    <row r="95" spans="1:16" x14ac:dyDescent="0.2">
      <c r="A95">
        <v>2020</v>
      </c>
      <c r="B95" t="s">
        <v>17</v>
      </c>
      <c r="C95">
        <v>5</v>
      </c>
      <c r="D95">
        <v>5</v>
      </c>
      <c r="E95">
        <v>16728</v>
      </c>
      <c r="F95">
        <v>363718</v>
      </c>
      <c r="G95">
        <v>410</v>
      </c>
      <c r="H95">
        <v>10366</v>
      </c>
      <c r="I95">
        <v>8606</v>
      </c>
      <c r="J95">
        <v>173868</v>
      </c>
      <c r="K95">
        <v>273774</v>
      </c>
      <c r="L95">
        <v>7843686</v>
      </c>
      <c r="M95">
        <v>0</v>
      </c>
      <c r="N95">
        <v>0</v>
      </c>
      <c r="O95">
        <v>0</v>
      </c>
      <c r="P95">
        <v>0</v>
      </c>
    </row>
    <row r="96" spans="1:16" x14ac:dyDescent="0.2">
      <c r="A96">
        <v>2020</v>
      </c>
      <c r="B96" t="s">
        <v>17</v>
      </c>
      <c r="C96">
        <v>5</v>
      </c>
      <c r="D96">
        <v>5</v>
      </c>
      <c r="E96">
        <v>17578</v>
      </c>
      <c r="F96">
        <v>381296</v>
      </c>
      <c r="G96">
        <v>444</v>
      </c>
      <c r="H96">
        <v>10810</v>
      </c>
      <c r="I96">
        <v>9856</v>
      </c>
      <c r="J96">
        <v>183724</v>
      </c>
      <c r="K96">
        <v>244946</v>
      </c>
      <c r="L96">
        <v>8088632</v>
      </c>
      <c r="M96">
        <v>0</v>
      </c>
      <c r="N96">
        <v>0</v>
      </c>
      <c r="O96">
        <v>0</v>
      </c>
      <c r="P96">
        <v>0</v>
      </c>
    </row>
    <row r="97" spans="1:16" x14ac:dyDescent="0.2">
      <c r="A97">
        <v>2020</v>
      </c>
      <c r="B97" t="s">
        <v>48</v>
      </c>
      <c r="C97">
        <v>6</v>
      </c>
      <c r="D97">
        <v>1</v>
      </c>
      <c r="E97">
        <v>15448</v>
      </c>
      <c r="F97">
        <v>396744</v>
      </c>
      <c r="G97">
        <v>402</v>
      </c>
      <c r="H97">
        <v>11212</v>
      </c>
      <c r="I97">
        <v>7764</v>
      </c>
      <c r="J97">
        <v>191488</v>
      </c>
      <c r="K97">
        <v>251761</v>
      </c>
      <c r="L97">
        <v>8340393</v>
      </c>
      <c r="M97">
        <v>0</v>
      </c>
      <c r="N97">
        <v>0</v>
      </c>
      <c r="O97">
        <v>0</v>
      </c>
      <c r="P97">
        <v>0</v>
      </c>
    </row>
    <row r="98" spans="1:16" x14ac:dyDescent="0.2">
      <c r="A98">
        <v>2020</v>
      </c>
      <c r="B98" t="s">
        <v>48</v>
      </c>
      <c r="C98">
        <v>6</v>
      </c>
      <c r="D98">
        <v>1</v>
      </c>
      <c r="E98">
        <v>17624</v>
      </c>
      <c r="F98">
        <v>414368</v>
      </c>
      <c r="G98">
        <v>444</v>
      </c>
      <c r="H98">
        <v>11656</v>
      </c>
      <c r="I98">
        <v>9062</v>
      </c>
      <c r="J98">
        <v>200550</v>
      </c>
      <c r="K98">
        <v>289612</v>
      </c>
      <c r="L98">
        <v>8630005</v>
      </c>
      <c r="M98">
        <v>0</v>
      </c>
      <c r="N98">
        <v>0</v>
      </c>
      <c r="O98">
        <v>0</v>
      </c>
      <c r="P98">
        <v>0</v>
      </c>
    </row>
    <row r="99" spans="1:16" x14ac:dyDescent="0.2">
      <c r="A99">
        <v>2020</v>
      </c>
      <c r="B99" t="s">
        <v>48</v>
      </c>
      <c r="C99">
        <v>6</v>
      </c>
      <c r="D99">
        <v>1</v>
      </c>
      <c r="E99">
        <v>19376</v>
      </c>
      <c r="F99">
        <v>433744</v>
      </c>
      <c r="G99">
        <v>518</v>
      </c>
      <c r="H99">
        <v>12174</v>
      </c>
      <c r="I99">
        <v>7578</v>
      </c>
      <c r="J99">
        <v>208128</v>
      </c>
      <c r="K99">
        <v>298140</v>
      </c>
      <c r="L99">
        <v>8928145</v>
      </c>
      <c r="M99">
        <v>0</v>
      </c>
      <c r="N99">
        <v>0</v>
      </c>
      <c r="O99">
        <v>0</v>
      </c>
      <c r="P99">
        <v>0</v>
      </c>
    </row>
    <row r="100" spans="1:16" x14ac:dyDescent="0.2">
      <c r="A100">
        <v>2020</v>
      </c>
      <c r="B100" t="s">
        <v>48</v>
      </c>
      <c r="C100">
        <v>6</v>
      </c>
      <c r="D100">
        <v>1</v>
      </c>
      <c r="E100">
        <v>19694</v>
      </c>
      <c r="F100">
        <v>453438</v>
      </c>
      <c r="G100">
        <v>548</v>
      </c>
      <c r="H100">
        <v>12722</v>
      </c>
      <c r="I100">
        <v>8780</v>
      </c>
      <c r="J100">
        <v>216908</v>
      </c>
      <c r="K100">
        <v>294048</v>
      </c>
      <c r="L100">
        <v>9222193</v>
      </c>
      <c r="M100">
        <v>0</v>
      </c>
      <c r="N100">
        <v>0</v>
      </c>
      <c r="O100">
        <v>0</v>
      </c>
      <c r="P100">
        <v>0</v>
      </c>
    </row>
    <row r="101" spans="1:16" x14ac:dyDescent="0.2">
      <c r="A101">
        <v>2020</v>
      </c>
      <c r="B101" t="s">
        <v>48</v>
      </c>
      <c r="C101">
        <v>6</v>
      </c>
      <c r="D101">
        <v>1</v>
      </c>
      <c r="E101">
        <v>18944</v>
      </c>
      <c r="F101">
        <v>472382</v>
      </c>
      <c r="G101">
        <v>572</v>
      </c>
      <c r="H101">
        <v>13294</v>
      </c>
      <c r="I101">
        <v>9542</v>
      </c>
      <c r="J101">
        <v>226450</v>
      </c>
      <c r="K101">
        <v>290371</v>
      </c>
      <c r="L101">
        <v>9512564</v>
      </c>
      <c r="M101">
        <v>0</v>
      </c>
      <c r="N101">
        <v>0</v>
      </c>
      <c r="O101">
        <v>0</v>
      </c>
      <c r="P101">
        <v>0</v>
      </c>
    </row>
    <row r="102" spans="1:16" x14ac:dyDescent="0.2">
      <c r="A102">
        <v>2020</v>
      </c>
      <c r="B102" t="s">
        <v>48</v>
      </c>
      <c r="C102">
        <v>6</v>
      </c>
      <c r="D102">
        <v>1</v>
      </c>
      <c r="E102">
        <v>20816</v>
      </c>
      <c r="F102">
        <v>493198</v>
      </c>
      <c r="G102">
        <v>594</v>
      </c>
      <c r="H102">
        <v>13888</v>
      </c>
      <c r="I102">
        <v>10866</v>
      </c>
      <c r="J102">
        <v>237316</v>
      </c>
      <c r="K102">
        <v>303109</v>
      </c>
      <c r="L102">
        <v>9815673</v>
      </c>
      <c r="M102">
        <v>0</v>
      </c>
      <c r="N102">
        <v>0</v>
      </c>
      <c r="O102">
        <v>0</v>
      </c>
      <c r="P102">
        <v>0</v>
      </c>
    </row>
    <row r="103" spans="1:16" x14ac:dyDescent="0.2">
      <c r="A103">
        <v>2020</v>
      </c>
      <c r="B103" t="s">
        <v>48</v>
      </c>
      <c r="C103">
        <v>6</v>
      </c>
      <c r="D103">
        <v>1</v>
      </c>
      <c r="E103">
        <v>21764</v>
      </c>
      <c r="F103">
        <v>514962</v>
      </c>
      <c r="G103">
        <v>522</v>
      </c>
      <c r="H103">
        <v>14410</v>
      </c>
      <c r="I103">
        <v>10382</v>
      </c>
      <c r="J103">
        <v>247698</v>
      </c>
      <c r="K103">
        <v>269265</v>
      </c>
      <c r="L103">
        <v>10084938</v>
      </c>
      <c r="M103">
        <v>0</v>
      </c>
      <c r="N103">
        <v>0</v>
      </c>
      <c r="O103">
        <v>0</v>
      </c>
      <c r="P103">
        <v>0</v>
      </c>
    </row>
    <row r="104" spans="1:16" x14ac:dyDescent="0.2">
      <c r="A104">
        <v>2020</v>
      </c>
      <c r="B104" t="s">
        <v>48</v>
      </c>
      <c r="C104">
        <v>6</v>
      </c>
      <c r="D104">
        <v>2</v>
      </c>
      <c r="E104">
        <v>17072</v>
      </c>
      <c r="F104">
        <v>532034</v>
      </c>
      <c r="G104">
        <v>542</v>
      </c>
      <c r="H104">
        <v>14952</v>
      </c>
      <c r="I104">
        <v>10342</v>
      </c>
      <c r="J104">
        <v>258040</v>
      </c>
      <c r="K104">
        <v>294113</v>
      </c>
      <c r="L104">
        <v>10379051</v>
      </c>
      <c r="M104">
        <v>0</v>
      </c>
      <c r="N104">
        <v>0</v>
      </c>
      <c r="O104">
        <v>0</v>
      </c>
      <c r="P104">
        <v>0</v>
      </c>
    </row>
    <row r="105" spans="1:16" x14ac:dyDescent="0.2">
      <c r="A105">
        <v>2020</v>
      </c>
      <c r="B105" t="s">
        <v>48</v>
      </c>
      <c r="C105">
        <v>6</v>
      </c>
      <c r="D105">
        <v>2</v>
      </c>
      <c r="E105">
        <v>19962</v>
      </c>
      <c r="F105">
        <v>551996</v>
      </c>
      <c r="G105">
        <v>544</v>
      </c>
      <c r="H105">
        <v>15496</v>
      </c>
      <c r="I105">
        <v>11268</v>
      </c>
      <c r="J105">
        <v>269308</v>
      </c>
      <c r="K105">
        <v>305461</v>
      </c>
      <c r="L105">
        <v>10684512</v>
      </c>
      <c r="M105">
        <v>0</v>
      </c>
      <c r="N105">
        <v>0</v>
      </c>
      <c r="O105">
        <v>0</v>
      </c>
      <c r="P105">
        <v>0</v>
      </c>
    </row>
    <row r="106" spans="1:16" x14ac:dyDescent="0.2">
      <c r="A106">
        <v>2020</v>
      </c>
      <c r="B106" t="s">
        <v>48</v>
      </c>
      <c r="C106">
        <v>6</v>
      </c>
      <c r="D106">
        <v>2</v>
      </c>
      <c r="E106">
        <v>22312</v>
      </c>
      <c r="F106">
        <v>574308</v>
      </c>
      <c r="G106">
        <v>716</v>
      </c>
      <c r="H106">
        <v>16212</v>
      </c>
      <c r="I106">
        <v>12550</v>
      </c>
      <c r="J106">
        <v>281858</v>
      </c>
      <c r="K106">
        <v>305473</v>
      </c>
      <c r="L106">
        <v>10989985</v>
      </c>
      <c r="M106">
        <v>0</v>
      </c>
      <c r="N106">
        <v>0</v>
      </c>
      <c r="O106">
        <v>0</v>
      </c>
      <c r="P106">
        <v>0</v>
      </c>
    </row>
    <row r="107" spans="1:16" x14ac:dyDescent="0.2">
      <c r="A107">
        <v>2020</v>
      </c>
      <c r="B107" t="s">
        <v>48</v>
      </c>
      <c r="C107">
        <v>6</v>
      </c>
      <c r="D107">
        <v>2</v>
      </c>
      <c r="E107">
        <v>22270</v>
      </c>
      <c r="F107">
        <v>596578</v>
      </c>
      <c r="G107">
        <v>788</v>
      </c>
      <c r="H107">
        <v>17000</v>
      </c>
      <c r="I107">
        <v>12088</v>
      </c>
      <c r="J107">
        <v>293946</v>
      </c>
      <c r="K107">
        <v>319844</v>
      </c>
      <c r="L107">
        <v>11309829</v>
      </c>
      <c r="M107">
        <v>0</v>
      </c>
      <c r="N107">
        <v>0</v>
      </c>
      <c r="O107">
        <v>0</v>
      </c>
      <c r="P107">
        <v>0</v>
      </c>
    </row>
    <row r="108" spans="1:16" x14ac:dyDescent="0.2">
      <c r="A108">
        <v>2020</v>
      </c>
      <c r="B108" t="s">
        <v>48</v>
      </c>
      <c r="C108">
        <v>6</v>
      </c>
      <c r="D108">
        <v>2</v>
      </c>
      <c r="E108">
        <v>22612</v>
      </c>
      <c r="F108">
        <v>619190</v>
      </c>
      <c r="G108">
        <v>776</v>
      </c>
      <c r="H108">
        <v>17776</v>
      </c>
      <c r="I108">
        <v>14526</v>
      </c>
      <c r="J108">
        <v>308472</v>
      </c>
      <c r="K108">
        <v>304876</v>
      </c>
      <c r="L108">
        <v>11614705</v>
      </c>
      <c r="M108">
        <v>0</v>
      </c>
      <c r="N108">
        <v>0</v>
      </c>
      <c r="O108">
        <v>0</v>
      </c>
      <c r="P108">
        <v>0</v>
      </c>
    </row>
    <row r="109" spans="1:16" x14ac:dyDescent="0.2">
      <c r="A109">
        <v>2020</v>
      </c>
      <c r="B109" t="s">
        <v>48</v>
      </c>
      <c r="C109">
        <v>6</v>
      </c>
      <c r="D109">
        <v>2</v>
      </c>
      <c r="E109">
        <v>24078</v>
      </c>
      <c r="F109">
        <v>643268</v>
      </c>
      <c r="G109">
        <v>618</v>
      </c>
      <c r="H109">
        <v>18394</v>
      </c>
      <c r="I109">
        <v>16182</v>
      </c>
      <c r="J109">
        <v>324654</v>
      </c>
      <c r="K109">
        <v>315247</v>
      </c>
      <c r="L109">
        <v>11929952</v>
      </c>
      <c r="M109">
        <v>0</v>
      </c>
      <c r="N109">
        <v>0</v>
      </c>
      <c r="O109">
        <v>0</v>
      </c>
      <c r="P109">
        <v>0</v>
      </c>
    </row>
    <row r="110" spans="1:16" x14ac:dyDescent="0.2">
      <c r="A110">
        <v>2020</v>
      </c>
      <c r="B110" t="s">
        <v>48</v>
      </c>
      <c r="C110">
        <v>6</v>
      </c>
      <c r="D110">
        <v>2</v>
      </c>
      <c r="E110">
        <v>22808</v>
      </c>
      <c r="F110">
        <v>666076</v>
      </c>
      <c r="G110">
        <v>648</v>
      </c>
      <c r="H110">
        <v>19042</v>
      </c>
      <c r="I110">
        <v>14716</v>
      </c>
      <c r="J110">
        <v>339370</v>
      </c>
      <c r="K110">
        <v>284207</v>
      </c>
      <c r="L110">
        <v>12214159</v>
      </c>
      <c r="M110">
        <v>0</v>
      </c>
      <c r="N110">
        <v>0</v>
      </c>
      <c r="O110">
        <v>0</v>
      </c>
      <c r="P110">
        <v>0</v>
      </c>
    </row>
    <row r="111" spans="1:16" x14ac:dyDescent="0.2">
      <c r="A111">
        <v>2020</v>
      </c>
      <c r="B111" t="s">
        <v>48</v>
      </c>
      <c r="C111">
        <v>6</v>
      </c>
      <c r="D111">
        <v>3</v>
      </c>
      <c r="E111">
        <v>20064</v>
      </c>
      <c r="F111">
        <v>686140</v>
      </c>
      <c r="G111">
        <v>792</v>
      </c>
      <c r="H111">
        <v>19834</v>
      </c>
      <c r="I111">
        <v>21280</v>
      </c>
      <c r="J111">
        <v>360650</v>
      </c>
      <c r="K111">
        <v>305455</v>
      </c>
      <c r="L111">
        <v>12519614</v>
      </c>
      <c r="M111">
        <v>0</v>
      </c>
      <c r="N111">
        <v>0</v>
      </c>
      <c r="O111">
        <v>0</v>
      </c>
      <c r="P111">
        <v>0</v>
      </c>
    </row>
    <row r="112" spans="1:16" x14ac:dyDescent="0.2">
      <c r="A112">
        <v>2020</v>
      </c>
      <c r="B112" t="s">
        <v>48</v>
      </c>
      <c r="C112">
        <v>6</v>
      </c>
      <c r="D112">
        <v>3</v>
      </c>
      <c r="E112">
        <v>22170</v>
      </c>
      <c r="F112">
        <v>708310</v>
      </c>
      <c r="G112">
        <v>4008</v>
      </c>
      <c r="H112">
        <v>23842</v>
      </c>
      <c r="I112">
        <v>14452</v>
      </c>
      <c r="J112">
        <v>375102</v>
      </c>
      <c r="K112">
        <v>350974</v>
      </c>
      <c r="L112">
        <v>12870588</v>
      </c>
      <c r="M112">
        <v>0</v>
      </c>
      <c r="N112">
        <v>0</v>
      </c>
      <c r="O112">
        <v>0</v>
      </c>
      <c r="P112">
        <v>0</v>
      </c>
    </row>
    <row r="113" spans="1:16" x14ac:dyDescent="0.2">
      <c r="A113">
        <v>2020</v>
      </c>
      <c r="B113" t="s">
        <v>48</v>
      </c>
      <c r="C113">
        <v>6</v>
      </c>
      <c r="D113">
        <v>3</v>
      </c>
      <c r="E113">
        <v>26216</v>
      </c>
      <c r="F113">
        <v>734526</v>
      </c>
      <c r="G113">
        <v>682</v>
      </c>
      <c r="H113">
        <v>24524</v>
      </c>
      <c r="I113">
        <v>13780</v>
      </c>
      <c r="J113">
        <v>388882</v>
      </c>
      <c r="K113">
        <v>337447</v>
      </c>
      <c r="L113">
        <v>13208035</v>
      </c>
      <c r="M113">
        <v>0</v>
      </c>
      <c r="N113">
        <v>0</v>
      </c>
      <c r="O113">
        <v>0</v>
      </c>
      <c r="P113">
        <v>0</v>
      </c>
    </row>
    <row r="114" spans="1:16" x14ac:dyDescent="0.2">
      <c r="A114">
        <v>2020</v>
      </c>
      <c r="B114" t="s">
        <v>48</v>
      </c>
      <c r="C114">
        <v>6</v>
      </c>
      <c r="D114">
        <v>3</v>
      </c>
      <c r="E114">
        <v>27658</v>
      </c>
      <c r="F114">
        <v>762184</v>
      </c>
      <c r="G114">
        <v>686</v>
      </c>
      <c r="H114">
        <v>25210</v>
      </c>
      <c r="I114">
        <v>21482</v>
      </c>
      <c r="J114">
        <v>410364</v>
      </c>
      <c r="K114">
        <v>390435</v>
      </c>
      <c r="L114">
        <v>13598470</v>
      </c>
      <c r="M114">
        <v>0</v>
      </c>
      <c r="N114">
        <v>0</v>
      </c>
      <c r="O114">
        <v>0</v>
      </c>
      <c r="P114">
        <v>0</v>
      </c>
    </row>
    <row r="115" spans="1:16" x14ac:dyDescent="0.2">
      <c r="A115">
        <v>2020</v>
      </c>
      <c r="B115" t="s">
        <v>48</v>
      </c>
      <c r="C115">
        <v>6</v>
      </c>
      <c r="D115">
        <v>3</v>
      </c>
      <c r="E115">
        <v>29480</v>
      </c>
      <c r="F115">
        <v>791664</v>
      </c>
      <c r="G115">
        <v>728</v>
      </c>
      <c r="H115">
        <v>25938</v>
      </c>
      <c r="I115">
        <v>18058</v>
      </c>
      <c r="J115">
        <v>428422</v>
      </c>
      <c r="K115">
        <v>399777</v>
      </c>
      <c r="L115">
        <v>13998247</v>
      </c>
      <c r="M115">
        <v>0</v>
      </c>
      <c r="N115">
        <v>0</v>
      </c>
      <c r="O115">
        <v>0</v>
      </c>
      <c r="P115">
        <v>0</v>
      </c>
    </row>
    <row r="116" spans="1:16" x14ac:dyDescent="0.2">
      <c r="A116">
        <v>2020</v>
      </c>
      <c r="B116" t="s">
        <v>48</v>
      </c>
      <c r="C116">
        <v>6</v>
      </c>
      <c r="D116">
        <v>3</v>
      </c>
      <c r="E116">
        <v>31836</v>
      </c>
      <c r="F116">
        <v>823500</v>
      </c>
      <c r="G116">
        <v>616</v>
      </c>
      <c r="H116">
        <v>26554</v>
      </c>
      <c r="I116">
        <v>27948</v>
      </c>
      <c r="J116">
        <v>456370</v>
      </c>
      <c r="K116">
        <v>408571</v>
      </c>
      <c r="L116">
        <v>14406818</v>
      </c>
      <c r="M116">
        <v>0</v>
      </c>
      <c r="N116">
        <v>0</v>
      </c>
      <c r="O116">
        <v>0</v>
      </c>
      <c r="P116">
        <v>0</v>
      </c>
    </row>
    <row r="117" spans="1:16" x14ac:dyDescent="0.2">
      <c r="A117">
        <v>2020</v>
      </c>
      <c r="B117" t="s">
        <v>48</v>
      </c>
      <c r="C117">
        <v>6</v>
      </c>
      <c r="D117">
        <v>3</v>
      </c>
      <c r="E117">
        <v>30302</v>
      </c>
      <c r="F117">
        <v>853802</v>
      </c>
      <c r="G117">
        <v>852</v>
      </c>
      <c r="H117">
        <v>27406</v>
      </c>
      <c r="I117">
        <v>18150</v>
      </c>
      <c r="J117">
        <v>474520</v>
      </c>
      <c r="K117">
        <v>372622</v>
      </c>
      <c r="L117">
        <v>14779440</v>
      </c>
      <c r="M117">
        <v>0</v>
      </c>
      <c r="N117">
        <v>0</v>
      </c>
      <c r="O117">
        <v>0</v>
      </c>
      <c r="P117">
        <v>0</v>
      </c>
    </row>
    <row r="118" spans="1:16" x14ac:dyDescent="0.2">
      <c r="A118">
        <v>2020</v>
      </c>
      <c r="B118" t="s">
        <v>48</v>
      </c>
      <c r="C118">
        <v>6</v>
      </c>
      <c r="D118">
        <v>4</v>
      </c>
      <c r="E118">
        <v>27120</v>
      </c>
      <c r="F118">
        <v>880922</v>
      </c>
      <c r="G118">
        <v>624</v>
      </c>
      <c r="H118">
        <v>28030</v>
      </c>
      <c r="I118">
        <v>21758</v>
      </c>
      <c r="J118">
        <v>496278</v>
      </c>
      <c r="K118">
        <v>373027</v>
      </c>
      <c r="L118">
        <v>15152467</v>
      </c>
      <c r="M118">
        <v>0</v>
      </c>
      <c r="N118">
        <v>0</v>
      </c>
      <c r="O118">
        <v>0</v>
      </c>
      <c r="P118">
        <v>0</v>
      </c>
    </row>
    <row r="119" spans="1:16" x14ac:dyDescent="0.2">
      <c r="A119">
        <v>2020</v>
      </c>
      <c r="B119" t="s">
        <v>48</v>
      </c>
      <c r="C119">
        <v>6</v>
      </c>
      <c r="D119">
        <v>4</v>
      </c>
      <c r="E119">
        <v>31312</v>
      </c>
      <c r="F119">
        <v>912234</v>
      </c>
      <c r="G119">
        <v>936</v>
      </c>
      <c r="H119">
        <v>28966</v>
      </c>
      <c r="I119">
        <v>20924</v>
      </c>
      <c r="J119">
        <v>517202</v>
      </c>
      <c r="K119">
        <v>431350</v>
      </c>
      <c r="L119">
        <v>15583817</v>
      </c>
      <c r="M119">
        <v>0</v>
      </c>
      <c r="N119">
        <v>0</v>
      </c>
      <c r="O119">
        <v>0</v>
      </c>
      <c r="P119">
        <v>0</v>
      </c>
    </row>
    <row r="120" spans="1:16" x14ac:dyDescent="0.2">
      <c r="A120">
        <v>2020</v>
      </c>
      <c r="B120" t="s">
        <v>48</v>
      </c>
      <c r="C120">
        <v>6</v>
      </c>
      <c r="D120">
        <v>4</v>
      </c>
      <c r="E120">
        <v>33736</v>
      </c>
      <c r="F120">
        <v>945970</v>
      </c>
      <c r="G120">
        <v>848</v>
      </c>
      <c r="H120">
        <v>29814</v>
      </c>
      <c r="I120">
        <v>26178</v>
      </c>
      <c r="J120">
        <v>543380</v>
      </c>
      <c r="K120">
        <v>449549</v>
      </c>
      <c r="L120">
        <v>16033366</v>
      </c>
      <c r="M120">
        <v>0</v>
      </c>
      <c r="N120">
        <v>0</v>
      </c>
      <c r="O120">
        <v>0</v>
      </c>
      <c r="P120">
        <v>0</v>
      </c>
    </row>
    <row r="121" spans="1:16" x14ac:dyDescent="0.2">
      <c r="A121">
        <v>2020</v>
      </c>
      <c r="B121" t="s">
        <v>48</v>
      </c>
      <c r="C121">
        <v>6</v>
      </c>
      <c r="D121">
        <v>4</v>
      </c>
      <c r="E121">
        <v>36410</v>
      </c>
      <c r="F121">
        <v>982380</v>
      </c>
      <c r="G121">
        <v>802</v>
      </c>
      <c r="H121">
        <v>30616</v>
      </c>
      <c r="I121">
        <v>27966</v>
      </c>
      <c r="J121">
        <v>571346</v>
      </c>
      <c r="K121">
        <v>454114</v>
      </c>
      <c r="L121">
        <v>16487480</v>
      </c>
      <c r="M121">
        <v>0</v>
      </c>
      <c r="N121">
        <v>0</v>
      </c>
      <c r="O121">
        <v>0</v>
      </c>
      <c r="P121">
        <v>0</v>
      </c>
    </row>
    <row r="122" spans="1:16" x14ac:dyDescent="0.2">
      <c r="A122">
        <v>2020</v>
      </c>
      <c r="B122" t="s">
        <v>48</v>
      </c>
      <c r="C122">
        <v>6</v>
      </c>
      <c r="D122">
        <v>4</v>
      </c>
      <c r="E122">
        <v>36510</v>
      </c>
      <c r="F122">
        <v>1018890</v>
      </c>
      <c r="G122">
        <v>762</v>
      </c>
      <c r="H122">
        <v>31378</v>
      </c>
      <c r="I122">
        <v>20492</v>
      </c>
      <c r="J122">
        <v>591838</v>
      </c>
      <c r="K122">
        <v>461469</v>
      </c>
      <c r="L122">
        <v>16948949</v>
      </c>
      <c r="M122">
        <v>0</v>
      </c>
      <c r="N122">
        <v>0</v>
      </c>
      <c r="O122">
        <v>0</v>
      </c>
      <c r="P122">
        <v>0</v>
      </c>
    </row>
    <row r="123" spans="1:16" x14ac:dyDescent="0.2">
      <c r="A123">
        <v>2020</v>
      </c>
      <c r="B123" t="s">
        <v>48</v>
      </c>
      <c r="C123">
        <v>6</v>
      </c>
      <c r="D123">
        <v>4</v>
      </c>
      <c r="E123">
        <v>40284</v>
      </c>
      <c r="F123">
        <v>1059174</v>
      </c>
      <c r="G123">
        <v>828</v>
      </c>
      <c r="H123">
        <v>32206</v>
      </c>
      <c r="I123">
        <v>28458</v>
      </c>
      <c r="J123">
        <v>620296</v>
      </c>
      <c r="K123">
        <v>485808</v>
      </c>
      <c r="L123">
        <v>17434757</v>
      </c>
      <c r="M123">
        <v>0</v>
      </c>
      <c r="N123">
        <v>0</v>
      </c>
      <c r="O123">
        <v>0</v>
      </c>
      <c r="P123">
        <v>0</v>
      </c>
    </row>
    <row r="124" spans="1:16" x14ac:dyDescent="0.2">
      <c r="A124">
        <v>2020</v>
      </c>
      <c r="B124" t="s">
        <v>48</v>
      </c>
      <c r="C124">
        <v>6</v>
      </c>
      <c r="D124">
        <v>4</v>
      </c>
      <c r="E124">
        <v>39220</v>
      </c>
      <c r="F124">
        <v>1098394</v>
      </c>
      <c r="G124">
        <v>768</v>
      </c>
      <c r="H124">
        <v>32974</v>
      </c>
      <c r="I124">
        <v>23262</v>
      </c>
      <c r="J124">
        <v>643558</v>
      </c>
      <c r="K124">
        <v>413102</v>
      </c>
      <c r="L124">
        <v>17847859</v>
      </c>
      <c r="M124">
        <v>0</v>
      </c>
      <c r="N124">
        <v>0</v>
      </c>
      <c r="O124">
        <v>0</v>
      </c>
      <c r="P124">
        <v>0</v>
      </c>
    </row>
    <row r="125" spans="1:16" x14ac:dyDescent="0.2">
      <c r="A125">
        <v>2020</v>
      </c>
      <c r="B125" t="s">
        <v>48</v>
      </c>
      <c r="C125">
        <v>6</v>
      </c>
      <c r="D125">
        <v>5</v>
      </c>
      <c r="E125">
        <v>36678</v>
      </c>
      <c r="F125">
        <v>1135072</v>
      </c>
      <c r="G125">
        <v>834</v>
      </c>
      <c r="H125">
        <v>33808</v>
      </c>
      <c r="I125">
        <v>26994</v>
      </c>
      <c r="J125">
        <v>670552</v>
      </c>
      <c r="K125">
        <v>437042</v>
      </c>
      <c r="L125">
        <v>18284901</v>
      </c>
      <c r="M125">
        <v>0</v>
      </c>
      <c r="N125">
        <v>0</v>
      </c>
      <c r="O125">
        <v>0</v>
      </c>
      <c r="P125">
        <v>0</v>
      </c>
    </row>
    <row r="126" spans="1:16" x14ac:dyDescent="0.2">
      <c r="A126">
        <v>2020</v>
      </c>
      <c r="B126" t="s">
        <v>48</v>
      </c>
      <c r="C126">
        <v>6</v>
      </c>
      <c r="D126">
        <v>5</v>
      </c>
      <c r="E126">
        <v>36510</v>
      </c>
      <c r="F126">
        <v>1171582</v>
      </c>
      <c r="G126">
        <v>1012</v>
      </c>
      <c r="H126">
        <v>34820</v>
      </c>
      <c r="I126">
        <v>25130</v>
      </c>
      <c r="J126">
        <v>695682</v>
      </c>
      <c r="K126">
        <v>457736</v>
      </c>
      <c r="L126">
        <v>18742637</v>
      </c>
      <c r="M126">
        <v>0</v>
      </c>
      <c r="N126">
        <v>0</v>
      </c>
      <c r="O126">
        <v>0</v>
      </c>
      <c r="P126">
        <v>0</v>
      </c>
    </row>
    <row r="127" spans="1:16" x14ac:dyDescent="0.2">
      <c r="A127">
        <v>2020</v>
      </c>
      <c r="B127" t="s">
        <v>49</v>
      </c>
      <c r="C127">
        <v>7</v>
      </c>
      <c r="D127">
        <v>1</v>
      </c>
      <c r="E127">
        <v>38860</v>
      </c>
      <c r="F127">
        <v>1210442</v>
      </c>
      <c r="G127">
        <v>876</v>
      </c>
      <c r="H127">
        <v>35696</v>
      </c>
      <c r="I127">
        <v>24128</v>
      </c>
      <c r="J127">
        <v>719810</v>
      </c>
      <c r="K127">
        <v>487906</v>
      </c>
      <c r="L127">
        <v>19230543</v>
      </c>
      <c r="M127">
        <v>0</v>
      </c>
      <c r="N127">
        <v>0</v>
      </c>
      <c r="O127">
        <v>0</v>
      </c>
      <c r="P127">
        <v>0</v>
      </c>
    </row>
    <row r="128" spans="1:16" x14ac:dyDescent="0.2">
      <c r="A128">
        <v>2020</v>
      </c>
      <c r="B128" t="s">
        <v>49</v>
      </c>
      <c r="C128">
        <v>7</v>
      </c>
      <c r="D128">
        <v>1</v>
      </c>
      <c r="E128">
        <v>43894</v>
      </c>
      <c r="F128">
        <v>1254336</v>
      </c>
      <c r="G128">
        <v>756</v>
      </c>
      <c r="H128">
        <v>36452</v>
      </c>
      <c r="I128">
        <v>39998</v>
      </c>
      <c r="J128">
        <v>759808</v>
      </c>
      <c r="K128">
        <v>494984</v>
      </c>
      <c r="L128">
        <v>19725527</v>
      </c>
      <c r="M128">
        <v>0</v>
      </c>
      <c r="N128">
        <v>0</v>
      </c>
      <c r="O128">
        <v>0</v>
      </c>
      <c r="P128">
        <v>0</v>
      </c>
    </row>
    <row r="129" spans="1:16" x14ac:dyDescent="0.2">
      <c r="A129">
        <v>2020</v>
      </c>
      <c r="B129" t="s">
        <v>49</v>
      </c>
      <c r="C129">
        <v>7</v>
      </c>
      <c r="D129">
        <v>1</v>
      </c>
      <c r="E129">
        <v>45436</v>
      </c>
      <c r="F129">
        <v>1299772</v>
      </c>
      <c r="G129">
        <v>888</v>
      </c>
      <c r="H129">
        <v>37340</v>
      </c>
      <c r="I129">
        <v>28834</v>
      </c>
      <c r="J129">
        <v>788642</v>
      </c>
      <c r="K129">
        <v>547244</v>
      </c>
      <c r="L129">
        <v>20272771</v>
      </c>
      <c r="M129">
        <v>0</v>
      </c>
      <c r="N129">
        <v>0</v>
      </c>
      <c r="O129">
        <v>0</v>
      </c>
      <c r="P129">
        <v>0</v>
      </c>
    </row>
    <row r="130" spans="1:16" x14ac:dyDescent="0.2">
      <c r="A130">
        <v>2020</v>
      </c>
      <c r="B130" t="s">
        <v>49</v>
      </c>
      <c r="C130">
        <v>7</v>
      </c>
      <c r="D130">
        <v>1</v>
      </c>
      <c r="E130">
        <v>48036</v>
      </c>
      <c r="F130">
        <v>1347808</v>
      </c>
      <c r="G130">
        <v>1222</v>
      </c>
      <c r="H130">
        <v>38562</v>
      </c>
      <c r="I130">
        <v>29492</v>
      </c>
      <c r="J130">
        <v>818134</v>
      </c>
      <c r="K130">
        <v>535948</v>
      </c>
      <c r="L130">
        <v>20808719</v>
      </c>
      <c r="M130">
        <v>0</v>
      </c>
      <c r="N130">
        <v>0</v>
      </c>
      <c r="O130">
        <v>0</v>
      </c>
      <c r="P130">
        <v>0</v>
      </c>
    </row>
    <row r="131" spans="1:16" x14ac:dyDescent="0.2">
      <c r="A131">
        <v>2020</v>
      </c>
      <c r="B131" t="s">
        <v>49</v>
      </c>
      <c r="C131">
        <v>7</v>
      </c>
      <c r="D131">
        <v>1</v>
      </c>
      <c r="E131">
        <v>47884</v>
      </c>
      <c r="F131">
        <v>1395692</v>
      </c>
      <c r="G131">
        <v>842</v>
      </c>
      <c r="H131">
        <v>39404</v>
      </c>
      <c r="I131">
        <v>31658</v>
      </c>
      <c r="J131">
        <v>849792</v>
      </c>
      <c r="K131">
        <v>478500</v>
      </c>
      <c r="L131">
        <v>21287219</v>
      </c>
      <c r="M131">
        <v>0</v>
      </c>
      <c r="N131">
        <v>0</v>
      </c>
      <c r="O131">
        <v>0</v>
      </c>
      <c r="P131">
        <v>0</v>
      </c>
    </row>
    <row r="132" spans="1:16" x14ac:dyDescent="0.2">
      <c r="A132">
        <v>2020</v>
      </c>
      <c r="B132" t="s">
        <v>49</v>
      </c>
      <c r="C132">
        <v>7</v>
      </c>
      <c r="D132">
        <v>1</v>
      </c>
      <c r="E132">
        <v>45000</v>
      </c>
      <c r="F132">
        <v>1440692</v>
      </c>
      <c r="G132">
        <v>946</v>
      </c>
      <c r="H132">
        <v>40350</v>
      </c>
      <c r="I132">
        <v>30630</v>
      </c>
      <c r="J132">
        <v>880422</v>
      </c>
      <c r="K132">
        <v>485587</v>
      </c>
      <c r="L132">
        <v>21772806</v>
      </c>
      <c r="M132">
        <v>0</v>
      </c>
      <c r="N132">
        <v>0</v>
      </c>
      <c r="O132">
        <v>0</v>
      </c>
      <c r="P132">
        <v>0</v>
      </c>
    </row>
    <row r="133" spans="1:16" x14ac:dyDescent="0.2">
      <c r="A133">
        <v>2020</v>
      </c>
      <c r="B133" t="s">
        <v>49</v>
      </c>
      <c r="C133">
        <v>7</v>
      </c>
      <c r="D133">
        <v>1</v>
      </c>
      <c r="E133">
        <v>46296</v>
      </c>
      <c r="F133">
        <v>1486988</v>
      </c>
      <c r="G133">
        <v>958</v>
      </c>
      <c r="H133">
        <v>41308</v>
      </c>
      <c r="I133">
        <v>33676</v>
      </c>
      <c r="J133">
        <v>914098</v>
      </c>
      <c r="K133">
        <v>543933</v>
      </c>
      <c r="L133">
        <v>22316739</v>
      </c>
      <c r="M133">
        <v>0</v>
      </c>
      <c r="N133">
        <v>0</v>
      </c>
      <c r="O133">
        <v>0</v>
      </c>
      <c r="P133">
        <v>0</v>
      </c>
    </row>
    <row r="134" spans="1:16" x14ac:dyDescent="0.2">
      <c r="A134">
        <v>2020</v>
      </c>
      <c r="B134" t="s">
        <v>49</v>
      </c>
      <c r="C134">
        <v>7</v>
      </c>
      <c r="D134">
        <v>2</v>
      </c>
      <c r="E134">
        <v>51122</v>
      </c>
      <c r="F134">
        <v>1538110</v>
      </c>
      <c r="G134">
        <v>984</v>
      </c>
      <c r="H134">
        <v>42292</v>
      </c>
      <c r="I134">
        <v>39016</v>
      </c>
      <c r="J134">
        <v>953114</v>
      </c>
      <c r="K134">
        <v>580832</v>
      </c>
      <c r="L134">
        <v>22897571</v>
      </c>
      <c r="M134">
        <v>0</v>
      </c>
      <c r="N134">
        <v>0</v>
      </c>
      <c r="O134">
        <v>0</v>
      </c>
      <c r="P134">
        <v>0</v>
      </c>
    </row>
    <row r="135" spans="1:16" x14ac:dyDescent="0.2">
      <c r="A135">
        <v>2020</v>
      </c>
      <c r="B135" t="s">
        <v>49</v>
      </c>
      <c r="C135">
        <v>7</v>
      </c>
      <c r="D135">
        <v>2</v>
      </c>
      <c r="E135">
        <v>51580</v>
      </c>
      <c r="F135">
        <v>1589690</v>
      </c>
      <c r="G135">
        <v>958</v>
      </c>
      <c r="H135">
        <v>43250</v>
      </c>
      <c r="I135">
        <v>38816</v>
      </c>
      <c r="J135">
        <v>991930</v>
      </c>
      <c r="K135">
        <v>608224</v>
      </c>
      <c r="L135">
        <v>23505795</v>
      </c>
      <c r="M135">
        <v>0</v>
      </c>
      <c r="N135">
        <v>0</v>
      </c>
      <c r="O135">
        <v>0</v>
      </c>
      <c r="P135">
        <v>0</v>
      </c>
    </row>
    <row r="136" spans="1:16" x14ac:dyDescent="0.2">
      <c r="A136">
        <v>2020</v>
      </c>
      <c r="B136" t="s">
        <v>49</v>
      </c>
      <c r="C136">
        <v>7</v>
      </c>
      <c r="D136">
        <v>2</v>
      </c>
      <c r="E136">
        <v>55498</v>
      </c>
      <c r="F136">
        <v>1645188</v>
      </c>
      <c r="G136">
        <v>1040</v>
      </c>
      <c r="H136">
        <v>44290</v>
      </c>
      <c r="I136">
        <v>40578</v>
      </c>
      <c r="J136">
        <v>1032508</v>
      </c>
      <c r="K136">
        <v>607896</v>
      </c>
      <c r="L136">
        <v>24113691</v>
      </c>
      <c r="M136">
        <v>0</v>
      </c>
      <c r="N136">
        <v>0</v>
      </c>
      <c r="O136">
        <v>0</v>
      </c>
      <c r="P136">
        <v>0</v>
      </c>
    </row>
    <row r="137" spans="1:16" x14ac:dyDescent="0.2">
      <c r="A137">
        <v>2020</v>
      </c>
      <c r="B137" t="s">
        <v>49</v>
      </c>
      <c r="C137">
        <v>7</v>
      </c>
      <c r="D137">
        <v>2</v>
      </c>
      <c r="E137">
        <v>55508</v>
      </c>
      <c r="F137">
        <v>1700696</v>
      </c>
      <c r="G137">
        <v>1082</v>
      </c>
      <c r="H137">
        <v>45372</v>
      </c>
      <c r="I137">
        <v>39962</v>
      </c>
      <c r="J137">
        <v>1072470</v>
      </c>
      <c r="K137">
        <v>617606</v>
      </c>
      <c r="L137">
        <v>24731297</v>
      </c>
      <c r="M137">
        <v>0</v>
      </c>
      <c r="N137">
        <v>0</v>
      </c>
      <c r="O137">
        <v>0</v>
      </c>
      <c r="P137">
        <v>0</v>
      </c>
    </row>
    <row r="138" spans="1:16" x14ac:dyDescent="0.2">
      <c r="A138">
        <v>2020</v>
      </c>
      <c r="B138" t="s">
        <v>49</v>
      </c>
      <c r="C138">
        <v>7</v>
      </c>
      <c r="D138">
        <v>2</v>
      </c>
      <c r="E138">
        <v>58212</v>
      </c>
      <c r="F138">
        <v>1758908</v>
      </c>
      <c r="G138">
        <v>994</v>
      </c>
      <c r="H138">
        <v>46366</v>
      </c>
      <c r="I138">
        <v>36396</v>
      </c>
      <c r="J138">
        <v>1108866</v>
      </c>
      <c r="K138">
        <v>541254</v>
      </c>
      <c r="L138">
        <v>25272551</v>
      </c>
      <c r="M138">
        <v>0</v>
      </c>
      <c r="N138">
        <v>0</v>
      </c>
      <c r="O138">
        <v>0</v>
      </c>
      <c r="P138">
        <v>0</v>
      </c>
    </row>
    <row r="139" spans="1:16" x14ac:dyDescent="0.2">
      <c r="A139">
        <v>2020</v>
      </c>
      <c r="B139" t="s">
        <v>49</v>
      </c>
      <c r="C139">
        <v>7</v>
      </c>
      <c r="D139">
        <v>2</v>
      </c>
      <c r="E139">
        <v>56356</v>
      </c>
      <c r="F139">
        <v>1815264</v>
      </c>
      <c r="G139">
        <v>1082</v>
      </c>
      <c r="H139">
        <v>47448</v>
      </c>
      <c r="I139">
        <v>35366</v>
      </c>
      <c r="J139">
        <v>1144232</v>
      </c>
      <c r="K139">
        <v>531686</v>
      </c>
      <c r="L139">
        <v>25804237</v>
      </c>
      <c r="M139">
        <v>0</v>
      </c>
      <c r="N139">
        <v>0</v>
      </c>
      <c r="O139">
        <v>0</v>
      </c>
      <c r="P139">
        <v>0</v>
      </c>
    </row>
    <row r="140" spans="1:16" x14ac:dyDescent="0.2">
      <c r="A140">
        <v>2020</v>
      </c>
      <c r="B140" t="s">
        <v>49</v>
      </c>
      <c r="C140">
        <v>7</v>
      </c>
      <c r="D140">
        <v>2</v>
      </c>
      <c r="E140">
        <v>59834</v>
      </c>
      <c r="F140">
        <v>1875098</v>
      </c>
      <c r="G140">
        <v>1164</v>
      </c>
      <c r="H140">
        <v>48612</v>
      </c>
      <c r="I140">
        <v>41952</v>
      </c>
      <c r="J140">
        <v>1186184</v>
      </c>
      <c r="K140">
        <v>666316</v>
      </c>
      <c r="L140">
        <v>26470553</v>
      </c>
      <c r="M140">
        <v>0</v>
      </c>
      <c r="N140">
        <v>0</v>
      </c>
      <c r="O140">
        <v>0</v>
      </c>
      <c r="P140">
        <v>0</v>
      </c>
    </row>
    <row r="141" spans="1:16" x14ac:dyDescent="0.2">
      <c r="A141">
        <v>2020</v>
      </c>
      <c r="B141" t="s">
        <v>49</v>
      </c>
      <c r="C141">
        <v>7</v>
      </c>
      <c r="D141">
        <v>3</v>
      </c>
      <c r="E141">
        <v>65214</v>
      </c>
      <c r="F141">
        <v>1940312</v>
      </c>
      <c r="G141">
        <v>1228</v>
      </c>
      <c r="H141">
        <v>49840</v>
      </c>
      <c r="I141">
        <v>41292</v>
      </c>
      <c r="J141">
        <v>1227476</v>
      </c>
      <c r="K141">
        <v>704455</v>
      </c>
      <c r="L141">
        <v>27175008</v>
      </c>
      <c r="M141">
        <v>0</v>
      </c>
      <c r="N141">
        <v>0</v>
      </c>
      <c r="O141">
        <v>0</v>
      </c>
      <c r="P141">
        <v>0</v>
      </c>
    </row>
    <row r="142" spans="1:16" x14ac:dyDescent="0.2">
      <c r="A142">
        <v>2020</v>
      </c>
      <c r="B142" t="s">
        <v>49</v>
      </c>
      <c r="C142">
        <v>7</v>
      </c>
      <c r="D142">
        <v>3</v>
      </c>
      <c r="E142">
        <v>70936</v>
      </c>
      <c r="F142">
        <v>2011248</v>
      </c>
      <c r="G142">
        <v>1360</v>
      </c>
      <c r="H142">
        <v>51200</v>
      </c>
      <c r="I142">
        <v>45734</v>
      </c>
      <c r="J142">
        <v>1273210</v>
      </c>
      <c r="K142">
        <v>714401</v>
      </c>
      <c r="L142">
        <v>27889409</v>
      </c>
      <c r="M142">
        <v>0</v>
      </c>
      <c r="N142">
        <v>0</v>
      </c>
      <c r="O142">
        <v>0</v>
      </c>
      <c r="P142">
        <v>0</v>
      </c>
    </row>
    <row r="143" spans="1:16" x14ac:dyDescent="0.2">
      <c r="A143">
        <v>2020</v>
      </c>
      <c r="B143" t="s">
        <v>49</v>
      </c>
      <c r="C143">
        <v>7</v>
      </c>
      <c r="D143">
        <v>3</v>
      </c>
      <c r="E143">
        <v>69648</v>
      </c>
      <c r="F143">
        <v>2080896</v>
      </c>
      <c r="G143">
        <v>1352</v>
      </c>
      <c r="H143">
        <v>52552</v>
      </c>
      <c r="I143">
        <v>34972</v>
      </c>
      <c r="J143">
        <v>1308182</v>
      </c>
      <c r="K143">
        <v>759439</v>
      </c>
      <c r="L143">
        <v>28648848</v>
      </c>
      <c r="M143">
        <v>0</v>
      </c>
      <c r="N143">
        <v>0</v>
      </c>
      <c r="O143">
        <v>0</v>
      </c>
      <c r="P143">
        <v>0</v>
      </c>
    </row>
    <row r="144" spans="1:16" x14ac:dyDescent="0.2">
      <c r="A144">
        <v>2020</v>
      </c>
      <c r="B144" t="s">
        <v>49</v>
      </c>
      <c r="C144">
        <v>7</v>
      </c>
      <c r="D144">
        <v>3</v>
      </c>
      <c r="E144">
        <v>74822</v>
      </c>
      <c r="F144">
        <v>2155718</v>
      </c>
      <c r="G144">
        <v>1086</v>
      </c>
      <c r="H144">
        <v>53638</v>
      </c>
      <c r="I144">
        <v>47164</v>
      </c>
      <c r="J144">
        <v>1355346</v>
      </c>
      <c r="K144">
        <v>778553</v>
      </c>
      <c r="L144">
        <v>29427401</v>
      </c>
      <c r="M144">
        <v>0</v>
      </c>
      <c r="N144">
        <v>0</v>
      </c>
      <c r="O144">
        <v>0</v>
      </c>
      <c r="P144">
        <v>0</v>
      </c>
    </row>
    <row r="145" spans="1:16" x14ac:dyDescent="0.2">
      <c r="A145">
        <v>2020</v>
      </c>
      <c r="B145" t="s">
        <v>49</v>
      </c>
      <c r="C145">
        <v>7</v>
      </c>
      <c r="D145">
        <v>3</v>
      </c>
      <c r="E145">
        <v>80470</v>
      </c>
      <c r="F145">
        <v>2236188</v>
      </c>
      <c r="G145">
        <v>1350</v>
      </c>
      <c r="H145">
        <v>54988</v>
      </c>
      <c r="I145">
        <v>45460</v>
      </c>
      <c r="J145">
        <v>1400806</v>
      </c>
      <c r="K145">
        <v>654566</v>
      </c>
      <c r="L145">
        <v>30081967</v>
      </c>
      <c r="M145">
        <v>0</v>
      </c>
      <c r="N145">
        <v>0</v>
      </c>
      <c r="O145">
        <v>0</v>
      </c>
      <c r="P145">
        <v>0</v>
      </c>
    </row>
    <row r="146" spans="1:16" x14ac:dyDescent="0.2">
      <c r="A146">
        <v>2020</v>
      </c>
      <c r="B146" t="s">
        <v>49</v>
      </c>
      <c r="C146">
        <v>7</v>
      </c>
      <c r="D146">
        <v>3</v>
      </c>
      <c r="E146">
        <v>73612</v>
      </c>
      <c r="F146">
        <v>2309800</v>
      </c>
      <c r="G146">
        <v>1192</v>
      </c>
      <c r="H146">
        <v>56180</v>
      </c>
      <c r="I146">
        <v>48606</v>
      </c>
      <c r="J146">
        <v>1449412</v>
      </c>
      <c r="K146">
        <v>708451</v>
      </c>
      <c r="L146">
        <v>30790418</v>
      </c>
      <c r="M146">
        <v>0</v>
      </c>
      <c r="N146">
        <v>0</v>
      </c>
      <c r="O146">
        <v>0</v>
      </c>
      <c r="P146">
        <v>0</v>
      </c>
    </row>
    <row r="147" spans="1:16" x14ac:dyDescent="0.2">
      <c r="A147">
        <v>2020</v>
      </c>
      <c r="B147" t="s">
        <v>49</v>
      </c>
      <c r="C147">
        <v>7</v>
      </c>
      <c r="D147">
        <v>3</v>
      </c>
      <c r="E147">
        <v>78340</v>
      </c>
      <c r="F147">
        <v>2388140</v>
      </c>
      <c r="G147">
        <v>1342</v>
      </c>
      <c r="H147">
        <v>57522</v>
      </c>
      <c r="I147">
        <v>55178</v>
      </c>
      <c r="J147">
        <v>1504590</v>
      </c>
      <c r="K147">
        <v>768496</v>
      </c>
      <c r="L147">
        <v>31558914</v>
      </c>
      <c r="M147">
        <v>0</v>
      </c>
      <c r="N147">
        <v>0</v>
      </c>
      <c r="O147">
        <v>0</v>
      </c>
      <c r="P147">
        <v>0</v>
      </c>
    </row>
    <row r="148" spans="1:16" x14ac:dyDescent="0.2">
      <c r="A148">
        <v>2020</v>
      </c>
      <c r="B148" t="s">
        <v>49</v>
      </c>
      <c r="C148">
        <v>7</v>
      </c>
      <c r="D148">
        <v>4</v>
      </c>
      <c r="E148">
        <v>91202</v>
      </c>
      <c r="F148">
        <v>2479342</v>
      </c>
      <c r="G148">
        <v>2260</v>
      </c>
      <c r="H148">
        <v>59782</v>
      </c>
      <c r="I148">
        <v>63750</v>
      </c>
      <c r="J148">
        <v>1568340</v>
      </c>
      <c r="K148">
        <v>806412</v>
      </c>
      <c r="L148">
        <v>32365326</v>
      </c>
      <c r="M148">
        <v>0</v>
      </c>
      <c r="N148">
        <v>0</v>
      </c>
      <c r="O148">
        <v>0</v>
      </c>
      <c r="P148">
        <v>0</v>
      </c>
    </row>
    <row r="149" spans="1:16" x14ac:dyDescent="0.2">
      <c r="A149">
        <v>2020</v>
      </c>
      <c r="B149" t="s">
        <v>49</v>
      </c>
      <c r="C149">
        <v>7</v>
      </c>
      <c r="D149">
        <v>4</v>
      </c>
      <c r="E149">
        <v>96886</v>
      </c>
      <c r="F149">
        <v>2576228</v>
      </c>
      <c r="G149">
        <v>1510</v>
      </c>
      <c r="H149">
        <v>61292</v>
      </c>
      <c r="I149">
        <v>66652</v>
      </c>
      <c r="J149">
        <v>1634992</v>
      </c>
      <c r="K149">
        <v>846826</v>
      </c>
      <c r="L149">
        <v>33212152</v>
      </c>
      <c r="M149">
        <v>0</v>
      </c>
      <c r="N149">
        <v>0</v>
      </c>
      <c r="O149">
        <v>0</v>
      </c>
      <c r="P149">
        <v>0</v>
      </c>
    </row>
    <row r="150" spans="1:16" x14ac:dyDescent="0.2">
      <c r="A150">
        <v>2020</v>
      </c>
      <c r="B150" t="s">
        <v>49</v>
      </c>
      <c r="C150">
        <v>7</v>
      </c>
      <c r="D150">
        <v>4</v>
      </c>
      <c r="E150">
        <v>97776</v>
      </c>
      <c r="F150">
        <v>2674004</v>
      </c>
      <c r="G150">
        <v>1526</v>
      </c>
      <c r="H150">
        <v>62818</v>
      </c>
      <c r="I150">
        <v>65028</v>
      </c>
      <c r="J150">
        <v>1700020</v>
      </c>
      <c r="K150">
        <v>863677</v>
      </c>
      <c r="L150">
        <v>34075829</v>
      </c>
      <c r="M150">
        <v>0</v>
      </c>
      <c r="N150">
        <v>0</v>
      </c>
      <c r="O150">
        <v>0</v>
      </c>
      <c r="P150">
        <v>0</v>
      </c>
    </row>
    <row r="151" spans="1:16" x14ac:dyDescent="0.2">
      <c r="A151">
        <v>2020</v>
      </c>
      <c r="B151" t="s">
        <v>49</v>
      </c>
      <c r="C151">
        <v>7</v>
      </c>
      <c r="D151">
        <v>4</v>
      </c>
      <c r="E151">
        <v>100144</v>
      </c>
      <c r="F151">
        <v>2774148</v>
      </c>
      <c r="G151">
        <v>1406</v>
      </c>
      <c r="H151">
        <v>64224</v>
      </c>
      <c r="I151">
        <v>74250</v>
      </c>
      <c r="J151">
        <v>1774270</v>
      </c>
      <c r="K151">
        <v>955520</v>
      </c>
      <c r="L151">
        <v>35031349</v>
      </c>
      <c r="M151">
        <v>0</v>
      </c>
      <c r="N151">
        <v>0</v>
      </c>
      <c r="O151">
        <v>0</v>
      </c>
      <c r="P151">
        <v>0</v>
      </c>
    </row>
    <row r="152" spans="1:16" x14ac:dyDescent="0.2">
      <c r="A152">
        <v>2020</v>
      </c>
      <c r="B152" t="s">
        <v>49</v>
      </c>
      <c r="C152">
        <v>7</v>
      </c>
      <c r="D152">
        <v>4</v>
      </c>
      <c r="E152">
        <v>97864</v>
      </c>
      <c r="F152">
        <v>2872012</v>
      </c>
      <c r="G152">
        <v>1408</v>
      </c>
      <c r="H152">
        <v>65632</v>
      </c>
      <c r="I152">
        <v>63024</v>
      </c>
      <c r="J152">
        <v>1837294</v>
      </c>
      <c r="K152">
        <v>1001447</v>
      </c>
      <c r="L152">
        <v>36032796</v>
      </c>
      <c r="M152">
        <v>0</v>
      </c>
      <c r="N152">
        <v>0</v>
      </c>
      <c r="O152">
        <v>0</v>
      </c>
      <c r="P152">
        <v>0</v>
      </c>
    </row>
    <row r="153" spans="1:16" x14ac:dyDescent="0.2">
      <c r="A153">
        <v>2020</v>
      </c>
      <c r="B153" t="s">
        <v>49</v>
      </c>
      <c r="C153">
        <v>7</v>
      </c>
      <c r="D153">
        <v>4</v>
      </c>
      <c r="E153">
        <v>92968</v>
      </c>
      <c r="F153">
        <v>2964980</v>
      </c>
      <c r="G153">
        <v>1284</v>
      </c>
      <c r="H153">
        <v>66916</v>
      </c>
      <c r="I153">
        <v>68708</v>
      </c>
      <c r="J153">
        <v>1906002</v>
      </c>
      <c r="K153">
        <v>1023452</v>
      </c>
      <c r="L153">
        <v>37056248</v>
      </c>
      <c r="M153">
        <v>0</v>
      </c>
      <c r="N153">
        <v>0</v>
      </c>
      <c r="O153">
        <v>0</v>
      </c>
      <c r="P153">
        <v>0</v>
      </c>
    </row>
    <row r="154" spans="1:16" x14ac:dyDescent="0.2">
      <c r="A154">
        <v>2020</v>
      </c>
      <c r="B154" t="s">
        <v>49</v>
      </c>
      <c r="C154">
        <v>7</v>
      </c>
      <c r="D154">
        <v>4</v>
      </c>
      <c r="E154">
        <v>99262</v>
      </c>
      <c r="F154">
        <v>3064242</v>
      </c>
      <c r="G154">
        <v>1548</v>
      </c>
      <c r="H154">
        <v>68464</v>
      </c>
      <c r="I154">
        <v>71366</v>
      </c>
      <c r="J154">
        <v>1977368</v>
      </c>
      <c r="K154">
        <v>944078</v>
      </c>
      <c r="L154">
        <v>38000326</v>
      </c>
      <c r="M154">
        <v>0</v>
      </c>
      <c r="N154">
        <v>0</v>
      </c>
      <c r="O154">
        <v>0</v>
      </c>
      <c r="P154">
        <v>0</v>
      </c>
    </row>
    <row r="155" spans="1:16" x14ac:dyDescent="0.2">
      <c r="A155">
        <v>2020</v>
      </c>
      <c r="B155" t="s">
        <v>49</v>
      </c>
      <c r="C155">
        <v>7</v>
      </c>
      <c r="D155">
        <v>5</v>
      </c>
      <c r="E155">
        <v>104958</v>
      </c>
      <c r="F155">
        <v>3169200</v>
      </c>
      <c r="G155">
        <v>1550</v>
      </c>
      <c r="H155">
        <v>70014</v>
      </c>
      <c r="I155">
        <v>65772</v>
      </c>
      <c r="J155">
        <v>2043140</v>
      </c>
      <c r="K155">
        <v>1027633</v>
      </c>
      <c r="L155">
        <v>39027959</v>
      </c>
      <c r="M155">
        <v>0</v>
      </c>
      <c r="N155">
        <v>0</v>
      </c>
      <c r="O155">
        <v>0</v>
      </c>
      <c r="P155">
        <v>0</v>
      </c>
    </row>
    <row r="156" spans="1:16" x14ac:dyDescent="0.2">
      <c r="A156">
        <v>2020</v>
      </c>
      <c r="B156" t="s">
        <v>49</v>
      </c>
      <c r="C156">
        <v>7</v>
      </c>
      <c r="D156">
        <v>5</v>
      </c>
      <c r="E156">
        <v>109936</v>
      </c>
      <c r="F156">
        <v>3279136</v>
      </c>
      <c r="G156">
        <v>1568</v>
      </c>
      <c r="H156">
        <v>71582</v>
      </c>
      <c r="I156">
        <v>74850</v>
      </c>
      <c r="J156">
        <v>2117990</v>
      </c>
      <c r="K156">
        <v>1258972</v>
      </c>
      <c r="L156">
        <v>40286931</v>
      </c>
      <c r="M156">
        <v>0</v>
      </c>
      <c r="N156">
        <v>0</v>
      </c>
      <c r="O156">
        <v>0</v>
      </c>
      <c r="P156">
        <v>0</v>
      </c>
    </row>
    <row r="157" spans="1:16" x14ac:dyDescent="0.2">
      <c r="A157">
        <v>2020</v>
      </c>
      <c r="B157" t="s">
        <v>49</v>
      </c>
      <c r="C157">
        <v>7</v>
      </c>
      <c r="D157">
        <v>5</v>
      </c>
      <c r="E157">
        <v>114972</v>
      </c>
      <c r="F157">
        <v>3394108</v>
      </c>
      <c r="G157">
        <v>1530</v>
      </c>
      <c r="H157">
        <v>73112</v>
      </c>
      <c r="I157">
        <v>73108</v>
      </c>
      <c r="J157">
        <v>2191098</v>
      </c>
      <c r="K157">
        <v>1156170</v>
      </c>
      <c r="L157">
        <v>41443101</v>
      </c>
      <c r="M157">
        <v>0</v>
      </c>
      <c r="N157">
        <v>0</v>
      </c>
      <c r="O157">
        <v>0</v>
      </c>
      <c r="P157">
        <v>0</v>
      </c>
    </row>
    <row r="158" spans="1:16" x14ac:dyDescent="0.2">
      <c r="A158">
        <v>2020</v>
      </c>
      <c r="B158" t="s">
        <v>50</v>
      </c>
      <c r="C158">
        <v>8</v>
      </c>
      <c r="D158">
        <v>1</v>
      </c>
      <c r="E158">
        <v>110234</v>
      </c>
      <c r="F158">
        <v>3504342</v>
      </c>
      <c r="G158">
        <v>1708</v>
      </c>
      <c r="H158">
        <v>74820</v>
      </c>
      <c r="I158">
        <v>102736</v>
      </c>
      <c r="J158">
        <v>2293834</v>
      </c>
      <c r="K158">
        <v>1075152</v>
      </c>
      <c r="L158">
        <v>42518253</v>
      </c>
      <c r="M158">
        <v>0</v>
      </c>
      <c r="N158">
        <v>0</v>
      </c>
      <c r="O158">
        <v>0</v>
      </c>
      <c r="P158">
        <v>0</v>
      </c>
    </row>
    <row r="159" spans="1:16" x14ac:dyDescent="0.2">
      <c r="A159">
        <v>2020</v>
      </c>
      <c r="B159" t="s">
        <v>50</v>
      </c>
      <c r="C159">
        <v>8</v>
      </c>
      <c r="D159">
        <v>1</v>
      </c>
      <c r="E159">
        <v>105344</v>
      </c>
      <c r="F159">
        <v>3609686</v>
      </c>
      <c r="G159">
        <v>1520</v>
      </c>
      <c r="H159">
        <v>76340</v>
      </c>
      <c r="I159">
        <v>80710</v>
      </c>
      <c r="J159">
        <v>2374544</v>
      </c>
      <c r="K159">
        <v>971046</v>
      </c>
      <c r="L159">
        <v>43489299</v>
      </c>
      <c r="M159">
        <v>0</v>
      </c>
      <c r="N159">
        <v>0</v>
      </c>
      <c r="O159">
        <v>0</v>
      </c>
      <c r="P159">
        <v>0</v>
      </c>
    </row>
    <row r="160" spans="1:16" x14ac:dyDescent="0.2">
      <c r="A160">
        <v>2020</v>
      </c>
      <c r="B160" t="s">
        <v>50</v>
      </c>
      <c r="C160">
        <v>8</v>
      </c>
      <c r="D160">
        <v>1</v>
      </c>
      <c r="E160">
        <v>100982</v>
      </c>
      <c r="F160">
        <v>3710668</v>
      </c>
      <c r="G160">
        <v>1612</v>
      </c>
      <c r="H160">
        <v>77952</v>
      </c>
      <c r="I160">
        <v>86140</v>
      </c>
      <c r="J160">
        <v>2460684</v>
      </c>
      <c r="K160">
        <v>1188564</v>
      </c>
      <c r="L160">
        <v>44677863</v>
      </c>
      <c r="M160">
        <v>0</v>
      </c>
      <c r="N160">
        <v>0</v>
      </c>
      <c r="O160">
        <v>0</v>
      </c>
      <c r="P160">
        <v>0</v>
      </c>
    </row>
    <row r="161" spans="1:16" x14ac:dyDescent="0.2">
      <c r="A161">
        <v>2020</v>
      </c>
      <c r="B161" t="s">
        <v>50</v>
      </c>
      <c r="C161">
        <v>8</v>
      </c>
      <c r="D161">
        <v>1</v>
      </c>
      <c r="E161">
        <v>102564</v>
      </c>
      <c r="F161">
        <v>3813232</v>
      </c>
      <c r="G161">
        <v>1698</v>
      </c>
      <c r="H161">
        <v>79650</v>
      </c>
      <c r="I161">
        <v>102440</v>
      </c>
      <c r="J161">
        <v>2563124</v>
      </c>
      <c r="K161">
        <v>1184823</v>
      </c>
      <c r="L161">
        <v>45862686</v>
      </c>
      <c r="M161">
        <v>0</v>
      </c>
      <c r="N161">
        <v>0</v>
      </c>
      <c r="O161">
        <v>0</v>
      </c>
      <c r="P161">
        <v>0</v>
      </c>
    </row>
    <row r="162" spans="1:16" x14ac:dyDescent="0.2">
      <c r="A162">
        <v>2020</v>
      </c>
      <c r="B162" t="s">
        <v>50</v>
      </c>
      <c r="C162">
        <v>8</v>
      </c>
      <c r="D162">
        <v>1</v>
      </c>
      <c r="E162">
        <v>113252</v>
      </c>
      <c r="F162">
        <v>3926484</v>
      </c>
      <c r="G162">
        <v>1838</v>
      </c>
      <c r="H162">
        <v>81488</v>
      </c>
      <c r="I162">
        <v>91166</v>
      </c>
      <c r="J162">
        <v>2654290</v>
      </c>
      <c r="K162">
        <v>1234791</v>
      </c>
      <c r="L162">
        <v>47097477</v>
      </c>
      <c r="M162">
        <v>0</v>
      </c>
      <c r="N162">
        <v>0</v>
      </c>
      <c r="O162">
        <v>0</v>
      </c>
      <c r="P162">
        <v>0</v>
      </c>
    </row>
    <row r="163" spans="1:16" x14ac:dyDescent="0.2">
      <c r="A163">
        <v>2020</v>
      </c>
      <c r="B163" t="s">
        <v>50</v>
      </c>
      <c r="C163">
        <v>8</v>
      </c>
      <c r="D163">
        <v>1</v>
      </c>
      <c r="E163">
        <v>124340</v>
      </c>
      <c r="F163">
        <v>4050824</v>
      </c>
      <c r="G163">
        <v>1798</v>
      </c>
      <c r="H163">
        <v>83286</v>
      </c>
      <c r="I163">
        <v>100282</v>
      </c>
      <c r="J163">
        <v>2754572</v>
      </c>
      <c r="K163">
        <v>1356545</v>
      </c>
      <c r="L163">
        <v>48454022</v>
      </c>
      <c r="M163">
        <v>0</v>
      </c>
      <c r="N163">
        <v>0</v>
      </c>
      <c r="O163">
        <v>0</v>
      </c>
      <c r="P163">
        <v>0</v>
      </c>
    </row>
    <row r="164" spans="1:16" x14ac:dyDescent="0.2">
      <c r="A164">
        <v>2020</v>
      </c>
      <c r="B164" t="s">
        <v>50</v>
      </c>
      <c r="C164">
        <v>8</v>
      </c>
      <c r="D164">
        <v>1</v>
      </c>
      <c r="E164">
        <v>122910</v>
      </c>
      <c r="F164">
        <v>4173734</v>
      </c>
      <c r="G164">
        <v>1872</v>
      </c>
      <c r="H164">
        <v>85158</v>
      </c>
      <c r="I164">
        <v>100774</v>
      </c>
      <c r="J164">
        <v>2855346</v>
      </c>
      <c r="K164">
        <v>1344387</v>
      </c>
      <c r="L164">
        <v>49798409</v>
      </c>
      <c r="M164">
        <v>0</v>
      </c>
      <c r="N164">
        <v>0</v>
      </c>
      <c r="O164">
        <v>0</v>
      </c>
      <c r="P164">
        <v>0</v>
      </c>
    </row>
    <row r="165" spans="1:16" x14ac:dyDescent="0.2">
      <c r="A165">
        <v>2020</v>
      </c>
      <c r="B165" t="s">
        <v>50</v>
      </c>
      <c r="C165">
        <v>8</v>
      </c>
      <c r="D165">
        <v>2</v>
      </c>
      <c r="E165">
        <v>130312</v>
      </c>
      <c r="F165">
        <v>4304046</v>
      </c>
      <c r="G165">
        <v>1750</v>
      </c>
      <c r="H165">
        <v>86908</v>
      </c>
      <c r="I165">
        <v>104270</v>
      </c>
      <c r="J165">
        <v>2959616</v>
      </c>
      <c r="K165">
        <v>1475801</v>
      </c>
      <c r="L165">
        <v>51274210</v>
      </c>
      <c r="M165">
        <v>0</v>
      </c>
      <c r="N165">
        <v>0</v>
      </c>
      <c r="O165">
        <v>0</v>
      </c>
      <c r="P165">
        <v>0</v>
      </c>
    </row>
    <row r="166" spans="1:16" x14ac:dyDescent="0.2">
      <c r="A166">
        <v>2020</v>
      </c>
      <c r="B166" t="s">
        <v>50</v>
      </c>
      <c r="C166">
        <v>8</v>
      </c>
      <c r="D166">
        <v>2</v>
      </c>
      <c r="E166">
        <v>124234</v>
      </c>
      <c r="F166">
        <v>4428280</v>
      </c>
      <c r="G166">
        <v>2026</v>
      </c>
      <c r="H166">
        <v>88934</v>
      </c>
      <c r="I166">
        <v>108948</v>
      </c>
      <c r="J166">
        <v>3068564</v>
      </c>
      <c r="K166">
        <v>1201940</v>
      </c>
      <c r="L166">
        <v>52476150</v>
      </c>
      <c r="M166">
        <v>0</v>
      </c>
      <c r="N166">
        <v>0</v>
      </c>
      <c r="O166">
        <v>0</v>
      </c>
      <c r="P166">
        <v>0</v>
      </c>
    </row>
    <row r="167" spans="1:16" x14ac:dyDescent="0.2">
      <c r="A167">
        <v>2020</v>
      </c>
      <c r="B167" t="s">
        <v>50</v>
      </c>
      <c r="C167">
        <v>8</v>
      </c>
      <c r="D167">
        <v>2</v>
      </c>
      <c r="E167">
        <v>106032</v>
      </c>
      <c r="F167">
        <v>4534312</v>
      </c>
      <c r="G167">
        <v>1774</v>
      </c>
      <c r="H167">
        <v>90708</v>
      </c>
      <c r="I167">
        <v>94724</v>
      </c>
      <c r="J167">
        <v>3163288</v>
      </c>
      <c r="K167">
        <v>1323804</v>
      </c>
      <c r="L167">
        <v>53799954</v>
      </c>
      <c r="M167">
        <v>0</v>
      </c>
      <c r="N167">
        <v>0</v>
      </c>
      <c r="O167">
        <v>0</v>
      </c>
      <c r="P167">
        <v>0</v>
      </c>
    </row>
    <row r="168" spans="1:16" x14ac:dyDescent="0.2">
      <c r="A168">
        <v>2020</v>
      </c>
      <c r="B168" t="s">
        <v>50</v>
      </c>
      <c r="C168">
        <v>8</v>
      </c>
      <c r="D168">
        <v>2</v>
      </c>
      <c r="E168">
        <v>122504</v>
      </c>
      <c r="F168">
        <v>4656816</v>
      </c>
      <c r="G168">
        <v>1670</v>
      </c>
      <c r="H168">
        <v>92378</v>
      </c>
      <c r="I168">
        <v>112922</v>
      </c>
      <c r="J168">
        <v>3276210</v>
      </c>
      <c r="K168">
        <v>1498659</v>
      </c>
      <c r="L168">
        <v>55298613</v>
      </c>
      <c r="M168">
        <v>0</v>
      </c>
      <c r="N168">
        <v>0</v>
      </c>
      <c r="O168">
        <v>0</v>
      </c>
      <c r="P168">
        <v>0</v>
      </c>
    </row>
    <row r="169" spans="1:16" x14ac:dyDescent="0.2">
      <c r="A169">
        <v>2020</v>
      </c>
      <c r="B169" t="s">
        <v>50</v>
      </c>
      <c r="C169">
        <v>8</v>
      </c>
      <c r="D169">
        <v>2</v>
      </c>
      <c r="E169">
        <v>134132</v>
      </c>
      <c r="F169">
        <v>4790948</v>
      </c>
      <c r="G169">
        <v>1900</v>
      </c>
      <c r="H169">
        <v>94278</v>
      </c>
      <c r="I169">
        <v>115518</v>
      </c>
      <c r="J169">
        <v>3391728</v>
      </c>
      <c r="K169">
        <v>1732736</v>
      </c>
      <c r="L169">
        <v>57031349</v>
      </c>
      <c r="M169">
        <v>0</v>
      </c>
      <c r="N169">
        <v>0</v>
      </c>
      <c r="O169">
        <v>0</v>
      </c>
      <c r="P169">
        <v>0</v>
      </c>
    </row>
    <row r="170" spans="1:16" x14ac:dyDescent="0.2">
      <c r="A170">
        <v>2020</v>
      </c>
      <c r="B170" t="s">
        <v>50</v>
      </c>
      <c r="C170">
        <v>8</v>
      </c>
      <c r="D170">
        <v>2</v>
      </c>
      <c r="E170">
        <v>128282</v>
      </c>
      <c r="F170">
        <v>4919230</v>
      </c>
      <c r="G170">
        <v>2012</v>
      </c>
      <c r="H170">
        <v>96290</v>
      </c>
      <c r="I170">
        <v>109552</v>
      </c>
      <c r="J170">
        <v>3501280</v>
      </c>
      <c r="K170">
        <v>1664247</v>
      </c>
      <c r="L170">
        <v>58695596</v>
      </c>
      <c r="M170">
        <v>0</v>
      </c>
      <c r="N170">
        <v>0</v>
      </c>
      <c r="O170">
        <v>0</v>
      </c>
      <c r="P170">
        <v>0</v>
      </c>
    </row>
    <row r="171" spans="1:16" x14ac:dyDescent="0.2">
      <c r="A171">
        <v>2020</v>
      </c>
      <c r="B171" t="s">
        <v>50</v>
      </c>
      <c r="C171">
        <v>8</v>
      </c>
      <c r="D171">
        <v>2</v>
      </c>
      <c r="E171">
        <v>131220</v>
      </c>
      <c r="F171">
        <v>5050450</v>
      </c>
      <c r="G171">
        <v>1978</v>
      </c>
      <c r="H171">
        <v>98268</v>
      </c>
      <c r="I171">
        <v>113840</v>
      </c>
      <c r="J171">
        <v>3615120</v>
      </c>
      <c r="K171">
        <v>1743109</v>
      </c>
      <c r="L171">
        <v>60438705</v>
      </c>
      <c r="M171">
        <v>0</v>
      </c>
      <c r="N171">
        <v>0</v>
      </c>
      <c r="O171">
        <v>0</v>
      </c>
      <c r="P171">
        <v>0</v>
      </c>
    </row>
    <row r="172" spans="1:16" x14ac:dyDescent="0.2">
      <c r="A172">
        <v>2020</v>
      </c>
      <c r="B172" t="s">
        <v>50</v>
      </c>
      <c r="C172">
        <v>8</v>
      </c>
      <c r="D172">
        <v>3</v>
      </c>
      <c r="E172">
        <v>127972</v>
      </c>
      <c r="F172">
        <v>5178422</v>
      </c>
      <c r="G172">
        <v>1904</v>
      </c>
      <c r="H172">
        <v>100172</v>
      </c>
      <c r="I172">
        <v>106232</v>
      </c>
      <c r="J172">
        <v>3721352</v>
      </c>
      <c r="K172">
        <v>1554154</v>
      </c>
      <c r="L172">
        <v>61992859</v>
      </c>
      <c r="M172">
        <v>0</v>
      </c>
      <c r="N172">
        <v>0</v>
      </c>
      <c r="O172">
        <v>0</v>
      </c>
      <c r="P172">
        <v>0</v>
      </c>
    </row>
    <row r="173" spans="1:16" x14ac:dyDescent="0.2">
      <c r="A173">
        <v>2020</v>
      </c>
      <c r="B173" t="s">
        <v>50</v>
      </c>
      <c r="C173">
        <v>8</v>
      </c>
      <c r="D173">
        <v>3</v>
      </c>
      <c r="E173">
        <v>116192</v>
      </c>
      <c r="F173">
        <v>5294614</v>
      </c>
      <c r="G173">
        <v>1904</v>
      </c>
      <c r="H173">
        <v>102076</v>
      </c>
      <c r="I173">
        <v>114808</v>
      </c>
      <c r="J173">
        <v>3836160</v>
      </c>
      <c r="K173">
        <v>1411290</v>
      </c>
      <c r="L173">
        <v>63404149</v>
      </c>
      <c r="M173">
        <v>0</v>
      </c>
      <c r="N173">
        <v>0</v>
      </c>
      <c r="O173">
        <v>0</v>
      </c>
      <c r="P173">
        <v>0</v>
      </c>
    </row>
    <row r="174" spans="1:16" x14ac:dyDescent="0.2">
      <c r="A174">
        <v>2020</v>
      </c>
      <c r="B174" t="s">
        <v>50</v>
      </c>
      <c r="C174">
        <v>8</v>
      </c>
      <c r="D174">
        <v>3</v>
      </c>
      <c r="E174">
        <v>108596</v>
      </c>
      <c r="F174">
        <v>5403210</v>
      </c>
      <c r="G174">
        <v>1760</v>
      </c>
      <c r="H174">
        <v>103836</v>
      </c>
      <c r="I174">
        <v>116344</v>
      </c>
      <c r="J174">
        <v>3952504</v>
      </c>
      <c r="K174">
        <v>1621330</v>
      </c>
      <c r="L174">
        <v>65025479</v>
      </c>
      <c r="M174">
        <v>0</v>
      </c>
      <c r="N174">
        <v>0</v>
      </c>
      <c r="O174">
        <v>0</v>
      </c>
      <c r="P174">
        <v>0</v>
      </c>
    </row>
    <row r="175" spans="1:16" x14ac:dyDescent="0.2">
      <c r="A175">
        <v>2020</v>
      </c>
      <c r="B175" t="s">
        <v>50</v>
      </c>
      <c r="C175">
        <v>8</v>
      </c>
      <c r="D175">
        <v>3</v>
      </c>
      <c r="E175">
        <v>130048</v>
      </c>
      <c r="F175">
        <v>5533258</v>
      </c>
      <c r="G175">
        <v>2198</v>
      </c>
      <c r="H175">
        <v>106034</v>
      </c>
      <c r="I175">
        <v>120910</v>
      </c>
      <c r="J175">
        <v>4073414</v>
      </c>
      <c r="K175">
        <v>1670001</v>
      </c>
      <c r="L175">
        <v>66695480</v>
      </c>
      <c r="M175">
        <v>0</v>
      </c>
      <c r="N175">
        <v>0</v>
      </c>
      <c r="O175">
        <v>0</v>
      </c>
      <c r="P175">
        <v>0</v>
      </c>
    </row>
    <row r="176" spans="1:16" x14ac:dyDescent="0.2">
      <c r="A176">
        <v>2020</v>
      </c>
      <c r="B176" t="s">
        <v>50</v>
      </c>
      <c r="C176">
        <v>8</v>
      </c>
      <c r="D176">
        <v>3</v>
      </c>
      <c r="E176">
        <v>138392</v>
      </c>
      <c r="F176">
        <v>5671650</v>
      </c>
      <c r="G176">
        <v>1958</v>
      </c>
      <c r="H176">
        <v>107992</v>
      </c>
      <c r="I176">
        <v>118730</v>
      </c>
      <c r="J176">
        <v>4192144</v>
      </c>
      <c r="K176">
        <v>1821066</v>
      </c>
      <c r="L176">
        <v>68516546</v>
      </c>
      <c r="M176">
        <v>0</v>
      </c>
      <c r="N176">
        <v>0</v>
      </c>
      <c r="O176">
        <v>0</v>
      </c>
      <c r="P176">
        <v>0</v>
      </c>
    </row>
    <row r="177" spans="1:16" x14ac:dyDescent="0.2">
      <c r="A177">
        <v>2020</v>
      </c>
      <c r="B177" t="s">
        <v>50</v>
      </c>
      <c r="C177">
        <v>8</v>
      </c>
      <c r="D177">
        <v>3</v>
      </c>
      <c r="E177">
        <v>137036</v>
      </c>
      <c r="F177">
        <v>5808686</v>
      </c>
      <c r="G177">
        <v>1962</v>
      </c>
      <c r="H177">
        <v>109954</v>
      </c>
      <c r="I177">
        <v>123746</v>
      </c>
      <c r="J177">
        <v>4315890</v>
      </c>
      <c r="K177">
        <v>1711390</v>
      </c>
      <c r="L177">
        <v>70227936</v>
      </c>
      <c r="M177">
        <v>0</v>
      </c>
      <c r="N177">
        <v>0</v>
      </c>
      <c r="O177">
        <v>0</v>
      </c>
      <c r="P177">
        <v>0</v>
      </c>
    </row>
    <row r="178" spans="1:16" x14ac:dyDescent="0.2">
      <c r="A178">
        <v>2020</v>
      </c>
      <c r="B178" t="s">
        <v>50</v>
      </c>
      <c r="C178">
        <v>8</v>
      </c>
      <c r="D178">
        <v>3</v>
      </c>
      <c r="E178">
        <v>138058</v>
      </c>
      <c r="F178">
        <v>5946744</v>
      </c>
      <c r="G178">
        <v>1906</v>
      </c>
      <c r="H178">
        <v>111860</v>
      </c>
      <c r="I178">
        <v>125716</v>
      </c>
      <c r="J178">
        <v>4441606</v>
      </c>
      <c r="K178">
        <v>1978145</v>
      </c>
      <c r="L178">
        <v>72206081</v>
      </c>
      <c r="M178">
        <v>0</v>
      </c>
      <c r="N178">
        <v>0</v>
      </c>
      <c r="O178">
        <v>0</v>
      </c>
      <c r="P178">
        <v>0</v>
      </c>
    </row>
    <row r="179" spans="1:16" x14ac:dyDescent="0.2">
      <c r="A179">
        <v>2020</v>
      </c>
      <c r="B179" t="s">
        <v>50</v>
      </c>
      <c r="C179">
        <v>8</v>
      </c>
      <c r="D179">
        <v>4</v>
      </c>
      <c r="E179">
        <v>140134</v>
      </c>
      <c r="F179">
        <v>6086878</v>
      </c>
      <c r="G179">
        <v>1836</v>
      </c>
      <c r="H179">
        <v>113696</v>
      </c>
      <c r="I179">
        <v>118202</v>
      </c>
      <c r="J179">
        <v>4559808</v>
      </c>
      <c r="K179">
        <v>1757100</v>
      </c>
      <c r="L179">
        <v>73963181</v>
      </c>
      <c r="M179">
        <v>0</v>
      </c>
      <c r="N179">
        <v>0</v>
      </c>
      <c r="O179">
        <v>0</v>
      </c>
      <c r="P179">
        <v>0</v>
      </c>
    </row>
    <row r="180" spans="1:16" x14ac:dyDescent="0.2">
      <c r="A180">
        <v>2020</v>
      </c>
      <c r="B180" t="s">
        <v>50</v>
      </c>
      <c r="C180">
        <v>8</v>
      </c>
      <c r="D180">
        <v>4</v>
      </c>
      <c r="E180">
        <v>123498</v>
      </c>
      <c r="F180">
        <v>6210376</v>
      </c>
      <c r="G180">
        <v>1692</v>
      </c>
      <c r="H180">
        <v>115388</v>
      </c>
      <c r="I180">
        <v>113792</v>
      </c>
      <c r="J180">
        <v>4673600</v>
      </c>
      <c r="K180">
        <v>1471784</v>
      </c>
      <c r="L180">
        <v>75434965</v>
      </c>
      <c r="M180">
        <v>0</v>
      </c>
      <c r="N180">
        <v>0</v>
      </c>
      <c r="O180">
        <v>0</v>
      </c>
      <c r="P180">
        <v>0</v>
      </c>
    </row>
    <row r="181" spans="1:16" x14ac:dyDescent="0.2">
      <c r="A181">
        <v>2020</v>
      </c>
      <c r="B181" t="s">
        <v>50</v>
      </c>
      <c r="C181">
        <v>8</v>
      </c>
      <c r="D181">
        <v>4</v>
      </c>
      <c r="E181">
        <v>119392</v>
      </c>
      <c r="F181">
        <v>6329768</v>
      </c>
      <c r="G181">
        <v>1708</v>
      </c>
      <c r="H181">
        <v>117096</v>
      </c>
      <c r="I181">
        <v>132610</v>
      </c>
      <c r="J181">
        <v>4806210</v>
      </c>
      <c r="K181">
        <v>1709980</v>
      </c>
      <c r="L181">
        <v>77144945</v>
      </c>
      <c r="M181">
        <v>0</v>
      </c>
      <c r="N181">
        <v>0</v>
      </c>
      <c r="O181">
        <v>0</v>
      </c>
      <c r="P181">
        <v>0</v>
      </c>
    </row>
    <row r="182" spans="1:16" x14ac:dyDescent="0.2">
      <c r="A182">
        <v>2020</v>
      </c>
      <c r="B182" t="s">
        <v>50</v>
      </c>
      <c r="C182">
        <v>8</v>
      </c>
      <c r="D182">
        <v>4</v>
      </c>
      <c r="E182">
        <v>133746</v>
      </c>
      <c r="F182">
        <v>6463514</v>
      </c>
      <c r="G182">
        <v>2132</v>
      </c>
      <c r="H182">
        <v>119228</v>
      </c>
      <c r="I182">
        <v>128302</v>
      </c>
      <c r="J182">
        <v>4934512</v>
      </c>
      <c r="K182">
        <v>1738611</v>
      </c>
      <c r="L182">
        <v>78883556</v>
      </c>
      <c r="M182">
        <v>0</v>
      </c>
      <c r="N182">
        <v>0</v>
      </c>
      <c r="O182">
        <v>0</v>
      </c>
      <c r="P182">
        <v>0</v>
      </c>
    </row>
    <row r="183" spans="1:16" x14ac:dyDescent="0.2">
      <c r="A183">
        <v>2020</v>
      </c>
      <c r="B183" t="s">
        <v>50</v>
      </c>
      <c r="C183">
        <v>8</v>
      </c>
      <c r="D183">
        <v>4</v>
      </c>
      <c r="E183">
        <v>151990</v>
      </c>
      <c r="F183">
        <v>6615504</v>
      </c>
      <c r="G183">
        <v>2034</v>
      </c>
      <c r="H183">
        <v>121262</v>
      </c>
      <c r="I183">
        <v>112382</v>
      </c>
      <c r="J183">
        <v>5046894</v>
      </c>
      <c r="K183">
        <v>2010490</v>
      </c>
      <c r="L183">
        <v>80894046</v>
      </c>
      <c r="M183">
        <v>0</v>
      </c>
      <c r="N183">
        <v>0</v>
      </c>
      <c r="O183">
        <v>0</v>
      </c>
      <c r="P183">
        <v>0</v>
      </c>
    </row>
    <row r="184" spans="1:16" x14ac:dyDescent="0.2">
      <c r="A184">
        <v>2020</v>
      </c>
      <c r="B184" t="s">
        <v>50</v>
      </c>
      <c r="C184">
        <v>8</v>
      </c>
      <c r="D184">
        <v>4</v>
      </c>
      <c r="E184">
        <v>153654</v>
      </c>
      <c r="F184">
        <v>6769158</v>
      </c>
      <c r="G184">
        <v>2132</v>
      </c>
      <c r="H184">
        <v>123394</v>
      </c>
      <c r="I184">
        <v>119240</v>
      </c>
      <c r="J184">
        <v>5166134</v>
      </c>
      <c r="K184">
        <v>1960294</v>
      </c>
      <c r="L184">
        <v>82854340</v>
      </c>
      <c r="M184">
        <v>0</v>
      </c>
      <c r="N184">
        <v>0</v>
      </c>
      <c r="O184">
        <v>0</v>
      </c>
      <c r="P184">
        <v>0</v>
      </c>
    </row>
    <row r="185" spans="1:16" x14ac:dyDescent="0.2">
      <c r="A185">
        <v>2020</v>
      </c>
      <c r="B185" t="s">
        <v>50</v>
      </c>
      <c r="C185">
        <v>8</v>
      </c>
      <c r="D185">
        <v>4</v>
      </c>
      <c r="E185">
        <v>153314</v>
      </c>
      <c r="F185">
        <v>6922472</v>
      </c>
      <c r="G185">
        <v>2038</v>
      </c>
      <c r="H185">
        <v>125432</v>
      </c>
      <c r="I185">
        <v>128950</v>
      </c>
      <c r="J185">
        <v>5295084</v>
      </c>
      <c r="K185">
        <v>1968078</v>
      </c>
      <c r="L185">
        <v>84822418</v>
      </c>
      <c r="M185">
        <v>0</v>
      </c>
      <c r="N185">
        <v>0</v>
      </c>
      <c r="O185">
        <v>0</v>
      </c>
      <c r="P185">
        <v>0</v>
      </c>
    </row>
    <row r="186" spans="1:16" x14ac:dyDescent="0.2">
      <c r="A186">
        <v>2020</v>
      </c>
      <c r="B186" t="s">
        <v>50</v>
      </c>
      <c r="C186">
        <v>8</v>
      </c>
      <c r="D186">
        <v>5</v>
      </c>
      <c r="E186">
        <v>156958</v>
      </c>
      <c r="F186">
        <v>7079430</v>
      </c>
      <c r="G186">
        <v>1886</v>
      </c>
      <c r="H186">
        <v>127318</v>
      </c>
      <c r="I186">
        <v>129964</v>
      </c>
      <c r="J186">
        <v>5425048</v>
      </c>
      <c r="K186">
        <v>2118903</v>
      </c>
      <c r="L186">
        <v>86941321</v>
      </c>
      <c r="M186">
        <v>0</v>
      </c>
      <c r="N186">
        <v>0</v>
      </c>
      <c r="O186">
        <v>0</v>
      </c>
      <c r="P186">
        <v>0</v>
      </c>
    </row>
    <row r="187" spans="1:16" x14ac:dyDescent="0.2">
      <c r="A187">
        <v>2020</v>
      </c>
      <c r="B187" t="s">
        <v>50</v>
      </c>
      <c r="C187">
        <v>8</v>
      </c>
      <c r="D187">
        <v>5</v>
      </c>
      <c r="E187">
        <v>158922</v>
      </c>
      <c r="F187">
        <v>7238352</v>
      </c>
      <c r="G187">
        <v>1920</v>
      </c>
      <c r="H187">
        <v>129238</v>
      </c>
      <c r="I187">
        <v>120844</v>
      </c>
      <c r="J187">
        <v>5545892</v>
      </c>
      <c r="K187">
        <v>1872952</v>
      </c>
      <c r="L187">
        <v>88814273</v>
      </c>
      <c r="M187">
        <v>0</v>
      </c>
      <c r="N187">
        <v>0</v>
      </c>
      <c r="O187">
        <v>0</v>
      </c>
      <c r="P187">
        <v>0</v>
      </c>
    </row>
    <row r="188" spans="1:16" x14ac:dyDescent="0.2">
      <c r="A188">
        <v>2020</v>
      </c>
      <c r="B188" t="s">
        <v>50</v>
      </c>
      <c r="C188">
        <v>8</v>
      </c>
      <c r="D188">
        <v>5</v>
      </c>
      <c r="E188">
        <v>137532</v>
      </c>
      <c r="F188">
        <v>7375884</v>
      </c>
      <c r="G188">
        <v>1632</v>
      </c>
      <c r="H188">
        <v>130870</v>
      </c>
      <c r="I188">
        <v>128870</v>
      </c>
      <c r="J188">
        <v>5674762</v>
      </c>
      <c r="K188">
        <v>2033164</v>
      </c>
      <c r="L188">
        <v>90847437</v>
      </c>
      <c r="M188">
        <v>0</v>
      </c>
      <c r="N188">
        <v>0</v>
      </c>
      <c r="O188">
        <v>0</v>
      </c>
      <c r="P188">
        <v>0</v>
      </c>
    </row>
    <row r="189" spans="1:16" x14ac:dyDescent="0.2">
      <c r="A189">
        <v>2020</v>
      </c>
      <c r="B189" t="s">
        <v>51</v>
      </c>
      <c r="C189">
        <v>9</v>
      </c>
      <c r="D189">
        <v>1</v>
      </c>
      <c r="E189">
        <v>156336</v>
      </c>
      <c r="F189">
        <v>7532220</v>
      </c>
      <c r="G189">
        <v>2054</v>
      </c>
      <c r="H189">
        <v>132924</v>
      </c>
      <c r="I189">
        <v>124294</v>
      </c>
      <c r="J189">
        <v>5799056</v>
      </c>
      <c r="K189">
        <v>2053776</v>
      </c>
      <c r="L189">
        <v>92901213</v>
      </c>
      <c r="M189">
        <v>0</v>
      </c>
      <c r="N189">
        <v>0</v>
      </c>
      <c r="O189">
        <v>0</v>
      </c>
      <c r="P189">
        <v>0</v>
      </c>
    </row>
    <row r="190" spans="1:16" x14ac:dyDescent="0.2">
      <c r="A190">
        <v>2020</v>
      </c>
      <c r="B190" t="s">
        <v>51</v>
      </c>
      <c r="C190">
        <v>9</v>
      </c>
      <c r="D190">
        <v>1</v>
      </c>
      <c r="E190">
        <v>165730</v>
      </c>
      <c r="F190">
        <v>7697950</v>
      </c>
      <c r="G190">
        <v>2052</v>
      </c>
      <c r="H190">
        <v>134976</v>
      </c>
      <c r="I190">
        <v>135752</v>
      </c>
      <c r="J190">
        <v>5934808</v>
      </c>
      <c r="K190">
        <v>2234482</v>
      </c>
      <c r="L190">
        <v>95135695</v>
      </c>
      <c r="M190">
        <v>0</v>
      </c>
      <c r="N190">
        <v>0</v>
      </c>
      <c r="O190">
        <v>0</v>
      </c>
      <c r="P190">
        <v>0</v>
      </c>
    </row>
    <row r="191" spans="1:16" x14ac:dyDescent="0.2">
      <c r="A191">
        <v>2020</v>
      </c>
      <c r="B191" t="s">
        <v>51</v>
      </c>
      <c r="C191">
        <v>9</v>
      </c>
      <c r="D191">
        <v>1</v>
      </c>
      <c r="E191">
        <v>168318</v>
      </c>
      <c r="F191">
        <v>7866268</v>
      </c>
      <c r="G191">
        <v>2166</v>
      </c>
      <c r="H191">
        <v>137142</v>
      </c>
      <c r="I191">
        <v>135020</v>
      </c>
      <c r="J191">
        <v>6069828</v>
      </c>
      <c r="K191">
        <v>2295337</v>
      </c>
      <c r="L191">
        <v>97431032</v>
      </c>
      <c r="M191">
        <v>0</v>
      </c>
      <c r="N191">
        <v>0</v>
      </c>
      <c r="O191">
        <v>0</v>
      </c>
      <c r="P191">
        <v>0</v>
      </c>
    </row>
    <row r="192" spans="1:16" x14ac:dyDescent="0.2">
      <c r="A192">
        <v>2020</v>
      </c>
      <c r="B192" t="s">
        <v>51</v>
      </c>
      <c r="C192">
        <v>9</v>
      </c>
      <c r="D192">
        <v>1</v>
      </c>
      <c r="E192">
        <v>174214</v>
      </c>
      <c r="F192">
        <v>8040482</v>
      </c>
      <c r="G192">
        <v>2132</v>
      </c>
      <c r="H192">
        <v>139274</v>
      </c>
      <c r="I192">
        <v>139208</v>
      </c>
      <c r="J192">
        <v>6209036</v>
      </c>
      <c r="K192">
        <v>2204052</v>
      </c>
      <c r="L192">
        <v>99635084</v>
      </c>
      <c r="M192">
        <v>0</v>
      </c>
      <c r="N192">
        <v>0</v>
      </c>
      <c r="O192">
        <v>0</v>
      </c>
      <c r="P192">
        <v>0</v>
      </c>
    </row>
    <row r="193" spans="1:16" x14ac:dyDescent="0.2">
      <c r="A193">
        <v>2020</v>
      </c>
      <c r="B193" t="s">
        <v>51</v>
      </c>
      <c r="C193">
        <v>9</v>
      </c>
      <c r="D193">
        <v>1</v>
      </c>
      <c r="E193">
        <v>181212</v>
      </c>
      <c r="F193">
        <v>8221694</v>
      </c>
      <c r="G193">
        <v>2088</v>
      </c>
      <c r="H193">
        <v>141362</v>
      </c>
      <c r="I193">
        <v>146330</v>
      </c>
      <c r="J193">
        <v>6355366</v>
      </c>
      <c r="K193">
        <v>2271104</v>
      </c>
      <c r="L193">
        <v>101906188</v>
      </c>
      <c r="M193">
        <v>0</v>
      </c>
      <c r="N193">
        <v>0</v>
      </c>
      <c r="O193">
        <v>0</v>
      </c>
      <c r="P193">
        <v>0</v>
      </c>
    </row>
    <row r="194" spans="1:16" x14ac:dyDescent="0.2">
      <c r="A194">
        <v>2020</v>
      </c>
      <c r="B194" t="s">
        <v>51</v>
      </c>
      <c r="C194">
        <v>9</v>
      </c>
      <c r="D194">
        <v>1</v>
      </c>
      <c r="E194">
        <v>183450</v>
      </c>
      <c r="F194">
        <v>8405144</v>
      </c>
      <c r="G194">
        <v>2010</v>
      </c>
      <c r="H194">
        <v>143372</v>
      </c>
      <c r="I194">
        <v>139260</v>
      </c>
      <c r="J194">
        <v>6494626</v>
      </c>
      <c r="K194">
        <v>1877011</v>
      </c>
      <c r="L194">
        <v>103783199</v>
      </c>
      <c r="M194">
        <v>0</v>
      </c>
      <c r="N194">
        <v>0</v>
      </c>
      <c r="O194">
        <v>0</v>
      </c>
      <c r="P194">
        <v>0</v>
      </c>
    </row>
    <row r="195" spans="1:16" x14ac:dyDescent="0.2">
      <c r="A195">
        <v>2020</v>
      </c>
      <c r="B195" t="s">
        <v>51</v>
      </c>
      <c r="C195">
        <v>9</v>
      </c>
      <c r="D195">
        <v>1</v>
      </c>
      <c r="E195">
        <v>150030</v>
      </c>
      <c r="F195">
        <v>8555174</v>
      </c>
      <c r="G195">
        <v>2258</v>
      </c>
      <c r="H195">
        <v>145630</v>
      </c>
      <c r="I195">
        <v>148232</v>
      </c>
      <c r="J195">
        <v>6642858</v>
      </c>
      <c r="K195">
        <v>2056518</v>
      </c>
      <c r="L195">
        <v>105839717</v>
      </c>
      <c r="M195">
        <v>0</v>
      </c>
      <c r="N195">
        <v>0</v>
      </c>
      <c r="O195">
        <v>0</v>
      </c>
      <c r="P195">
        <v>0</v>
      </c>
    </row>
    <row r="196" spans="1:16" x14ac:dyDescent="0.2">
      <c r="A196">
        <v>2020</v>
      </c>
      <c r="B196" t="s">
        <v>51</v>
      </c>
      <c r="C196">
        <v>9</v>
      </c>
      <c r="D196">
        <v>2</v>
      </c>
      <c r="E196">
        <v>179710</v>
      </c>
      <c r="F196">
        <v>8734884</v>
      </c>
      <c r="G196">
        <v>2214</v>
      </c>
      <c r="H196">
        <v>147844</v>
      </c>
      <c r="I196">
        <v>149216</v>
      </c>
      <c r="J196">
        <v>6792074</v>
      </c>
      <c r="K196">
        <v>2360944</v>
      </c>
      <c r="L196">
        <v>108200661</v>
      </c>
      <c r="M196">
        <v>0</v>
      </c>
      <c r="N196">
        <v>0</v>
      </c>
      <c r="O196">
        <v>0</v>
      </c>
      <c r="P196">
        <v>0</v>
      </c>
    </row>
    <row r="197" spans="1:16" x14ac:dyDescent="0.2">
      <c r="A197">
        <v>2020</v>
      </c>
      <c r="B197" t="s">
        <v>51</v>
      </c>
      <c r="C197">
        <v>9</v>
      </c>
      <c r="D197">
        <v>2</v>
      </c>
      <c r="E197">
        <v>191072</v>
      </c>
      <c r="F197">
        <v>8925956</v>
      </c>
      <c r="G197">
        <v>2336</v>
      </c>
      <c r="H197">
        <v>150180</v>
      </c>
      <c r="I197">
        <v>146124</v>
      </c>
      <c r="J197">
        <v>6938198</v>
      </c>
      <c r="K197">
        <v>2299719</v>
      </c>
      <c r="L197">
        <v>110500380</v>
      </c>
      <c r="M197">
        <v>0</v>
      </c>
      <c r="N197">
        <v>0</v>
      </c>
      <c r="O197">
        <v>0</v>
      </c>
      <c r="P197">
        <v>0</v>
      </c>
    </row>
    <row r="198" spans="1:16" x14ac:dyDescent="0.2">
      <c r="A198">
        <v>2020</v>
      </c>
      <c r="B198" t="s">
        <v>51</v>
      </c>
      <c r="C198">
        <v>9</v>
      </c>
      <c r="D198">
        <v>2</v>
      </c>
      <c r="E198">
        <v>193524</v>
      </c>
      <c r="F198">
        <v>9119480</v>
      </c>
      <c r="G198">
        <v>2426</v>
      </c>
      <c r="H198">
        <v>152606</v>
      </c>
      <c r="I198">
        <v>141808</v>
      </c>
      <c r="J198">
        <v>7080006</v>
      </c>
      <c r="K198">
        <v>2305022</v>
      </c>
      <c r="L198">
        <v>112805402</v>
      </c>
      <c r="M198">
        <v>0</v>
      </c>
      <c r="N198">
        <v>0</v>
      </c>
      <c r="O198">
        <v>0</v>
      </c>
      <c r="P198">
        <v>0</v>
      </c>
    </row>
    <row r="199" spans="1:16" x14ac:dyDescent="0.2">
      <c r="A199">
        <v>2020</v>
      </c>
      <c r="B199" t="s">
        <v>51</v>
      </c>
      <c r="C199">
        <v>9</v>
      </c>
      <c r="D199">
        <v>2</v>
      </c>
      <c r="E199">
        <v>195310</v>
      </c>
      <c r="F199">
        <v>9314790</v>
      </c>
      <c r="G199">
        <v>2404</v>
      </c>
      <c r="H199">
        <v>155010</v>
      </c>
      <c r="I199">
        <v>162912</v>
      </c>
      <c r="J199">
        <v>7242918</v>
      </c>
      <c r="K199">
        <v>2246284</v>
      </c>
      <c r="L199">
        <v>115051686</v>
      </c>
      <c r="M199">
        <v>0</v>
      </c>
      <c r="N199">
        <v>0</v>
      </c>
      <c r="O199">
        <v>0</v>
      </c>
      <c r="P199">
        <v>0</v>
      </c>
    </row>
    <row r="200" spans="1:16" x14ac:dyDescent="0.2">
      <c r="A200">
        <v>2020</v>
      </c>
      <c r="B200" t="s">
        <v>51</v>
      </c>
      <c r="C200">
        <v>9</v>
      </c>
      <c r="D200">
        <v>2</v>
      </c>
      <c r="E200">
        <v>188828</v>
      </c>
      <c r="F200">
        <v>9503618</v>
      </c>
      <c r="G200">
        <v>2222</v>
      </c>
      <c r="H200">
        <v>157232</v>
      </c>
      <c r="I200">
        <v>155724</v>
      </c>
      <c r="J200">
        <v>7398642</v>
      </c>
      <c r="K200">
        <v>2239245</v>
      </c>
      <c r="L200">
        <v>117290931</v>
      </c>
      <c r="M200">
        <v>0</v>
      </c>
      <c r="N200">
        <v>0</v>
      </c>
      <c r="O200">
        <v>0</v>
      </c>
      <c r="P200">
        <v>0</v>
      </c>
    </row>
    <row r="201" spans="1:16" x14ac:dyDescent="0.2">
      <c r="A201">
        <v>2020</v>
      </c>
      <c r="B201" t="s">
        <v>51</v>
      </c>
      <c r="C201">
        <v>9</v>
      </c>
      <c r="D201">
        <v>2</v>
      </c>
      <c r="E201">
        <v>186440</v>
      </c>
      <c r="F201">
        <v>9690058</v>
      </c>
      <c r="G201">
        <v>2280</v>
      </c>
      <c r="H201">
        <v>159512</v>
      </c>
      <c r="I201">
        <v>155496</v>
      </c>
      <c r="J201">
        <v>7554138</v>
      </c>
      <c r="K201">
        <v>2095080</v>
      </c>
      <c r="L201">
        <v>119386011</v>
      </c>
      <c r="M201">
        <v>0</v>
      </c>
      <c r="N201">
        <v>0</v>
      </c>
      <c r="O201">
        <v>0</v>
      </c>
      <c r="P201">
        <v>0</v>
      </c>
    </row>
    <row r="202" spans="1:16" x14ac:dyDescent="0.2">
      <c r="A202">
        <v>2020</v>
      </c>
      <c r="B202" t="s">
        <v>51</v>
      </c>
      <c r="C202">
        <v>9</v>
      </c>
      <c r="D202">
        <v>2</v>
      </c>
      <c r="E202">
        <v>163818</v>
      </c>
      <c r="F202">
        <v>9853876</v>
      </c>
      <c r="G202">
        <v>2108</v>
      </c>
      <c r="H202">
        <v>161620</v>
      </c>
      <c r="I202">
        <v>158416</v>
      </c>
      <c r="J202">
        <v>7712554</v>
      </c>
      <c r="K202">
        <v>2040693</v>
      </c>
      <c r="L202">
        <v>121426704</v>
      </c>
      <c r="M202">
        <v>0</v>
      </c>
      <c r="N202">
        <v>0</v>
      </c>
      <c r="O202">
        <v>0</v>
      </c>
      <c r="P202">
        <v>0</v>
      </c>
    </row>
    <row r="203" spans="1:16" x14ac:dyDescent="0.2">
      <c r="A203">
        <v>2020</v>
      </c>
      <c r="B203" t="s">
        <v>51</v>
      </c>
      <c r="C203">
        <v>9</v>
      </c>
      <c r="D203">
        <v>3</v>
      </c>
      <c r="E203">
        <v>182194</v>
      </c>
      <c r="F203">
        <v>10036070</v>
      </c>
      <c r="G203">
        <v>2562</v>
      </c>
      <c r="H203">
        <v>164182</v>
      </c>
      <c r="I203">
        <v>165708</v>
      </c>
      <c r="J203">
        <v>7878262</v>
      </c>
      <c r="K203">
        <v>2293208</v>
      </c>
      <c r="L203">
        <v>123719912</v>
      </c>
      <c r="M203">
        <v>0</v>
      </c>
      <c r="N203">
        <v>0</v>
      </c>
      <c r="O203">
        <v>0</v>
      </c>
      <c r="P203">
        <v>0</v>
      </c>
    </row>
    <row r="204" spans="1:16" x14ac:dyDescent="0.2">
      <c r="A204">
        <v>2020</v>
      </c>
      <c r="B204" t="s">
        <v>51</v>
      </c>
      <c r="C204">
        <v>9</v>
      </c>
      <c r="D204">
        <v>3</v>
      </c>
      <c r="E204">
        <v>195720</v>
      </c>
      <c r="F204">
        <v>10231790</v>
      </c>
      <c r="G204">
        <v>2280</v>
      </c>
      <c r="H204">
        <v>166462</v>
      </c>
      <c r="I204">
        <v>165848</v>
      </c>
      <c r="J204">
        <v>8044110</v>
      </c>
      <c r="K204">
        <v>2369168</v>
      </c>
      <c r="L204">
        <v>126089080</v>
      </c>
      <c r="M204">
        <v>0</v>
      </c>
      <c r="N204">
        <v>0</v>
      </c>
      <c r="O204">
        <v>0</v>
      </c>
      <c r="P204">
        <v>0</v>
      </c>
    </row>
    <row r="205" spans="1:16" x14ac:dyDescent="0.2">
      <c r="A205">
        <v>2020</v>
      </c>
      <c r="B205" t="s">
        <v>51</v>
      </c>
      <c r="C205">
        <v>9</v>
      </c>
      <c r="D205">
        <v>3</v>
      </c>
      <c r="E205">
        <v>193574</v>
      </c>
      <c r="F205">
        <v>10425364</v>
      </c>
      <c r="G205">
        <v>2350</v>
      </c>
      <c r="H205">
        <v>168812</v>
      </c>
      <c r="I205">
        <v>175576</v>
      </c>
      <c r="J205">
        <v>8219686</v>
      </c>
      <c r="K205">
        <v>2207808</v>
      </c>
      <c r="L205">
        <v>128296888</v>
      </c>
      <c r="M205">
        <v>0</v>
      </c>
      <c r="N205">
        <v>0</v>
      </c>
      <c r="O205">
        <v>0</v>
      </c>
      <c r="P205">
        <v>0</v>
      </c>
    </row>
    <row r="206" spans="1:16" x14ac:dyDescent="0.2">
      <c r="A206">
        <v>2020</v>
      </c>
      <c r="B206" t="s">
        <v>51</v>
      </c>
      <c r="C206">
        <v>9</v>
      </c>
      <c r="D206">
        <v>3</v>
      </c>
      <c r="E206">
        <v>185946</v>
      </c>
      <c r="F206">
        <v>10611310</v>
      </c>
      <c r="G206">
        <v>2442</v>
      </c>
      <c r="H206">
        <v>171254</v>
      </c>
      <c r="I206">
        <v>191030</v>
      </c>
      <c r="J206">
        <v>8410716</v>
      </c>
      <c r="K206">
        <v>2038126</v>
      </c>
      <c r="L206">
        <v>130335014</v>
      </c>
      <c r="M206">
        <v>0</v>
      </c>
      <c r="N206">
        <v>0</v>
      </c>
      <c r="O206">
        <v>0</v>
      </c>
      <c r="P206">
        <v>0</v>
      </c>
    </row>
    <row r="207" spans="1:16" x14ac:dyDescent="0.2">
      <c r="A207">
        <v>2020</v>
      </c>
      <c r="B207" t="s">
        <v>51</v>
      </c>
      <c r="C207">
        <v>9</v>
      </c>
      <c r="D207">
        <v>3</v>
      </c>
      <c r="E207">
        <v>185148</v>
      </c>
      <c r="F207">
        <v>10796458</v>
      </c>
      <c r="G207">
        <v>2298</v>
      </c>
      <c r="H207">
        <v>173552</v>
      </c>
      <c r="I207">
        <v>188778</v>
      </c>
      <c r="J207">
        <v>8599494</v>
      </c>
      <c r="K207">
        <v>2382864</v>
      </c>
      <c r="L207">
        <v>132717878</v>
      </c>
      <c r="M207">
        <v>0</v>
      </c>
      <c r="N207">
        <v>0</v>
      </c>
      <c r="O207">
        <v>0</v>
      </c>
      <c r="P207">
        <v>0</v>
      </c>
    </row>
    <row r="208" spans="1:16" x14ac:dyDescent="0.2">
      <c r="A208">
        <v>2020</v>
      </c>
      <c r="B208" t="s">
        <v>51</v>
      </c>
      <c r="C208">
        <v>9</v>
      </c>
      <c r="D208">
        <v>3</v>
      </c>
      <c r="E208">
        <v>174790</v>
      </c>
      <c r="F208">
        <v>10971248</v>
      </c>
      <c r="G208">
        <v>2270</v>
      </c>
      <c r="H208">
        <v>175822</v>
      </c>
      <c r="I208">
        <v>185852</v>
      </c>
      <c r="J208">
        <v>8785346</v>
      </c>
      <c r="K208">
        <v>1962658</v>
      </c>
      <c r="L208">
        <v>134680536</v>
      </c>
      <c r="M208">
        <v>0</v>
      </c>
      <c r="N208">
        <v>0</v>
      </c>
      <c r="O208">
        <v>0</v>
      </c>
      <c r="P208">
        <v>0</v>
      </c>
    </row>
    <row r="209" spans="1:16" x14ac:dyDescent="0.2">
      <c r="A209">
        <v>2020</v>
      </c>
      <c r="B209" t="s">
        <v>51</v>
      </c>
      <c r="C209">
        <v>9</v>
      </c>
      <c r="D209">
        <v>3</v>
      </c>
      <c r="E209">
        <v>148986</v>
      </c>
      <c r="F209">
        <v>11120234</v>
      </c>
      <c r="G209">
        <v>2112</v>
      </c>
      <c r="H209">
        <v>177934</v>
      </c>
      <c r="I209">
        <v>204150</v>
      </c>
      <c r="J209">
        <v>8989496</v>
      </c>
      <c r="K209">
        <v>1923803</v>
      </c>
      <c r="L209">
        <v>136604339</v>
      </c>
      <c r="M209">
        <v>0</v>
      </c>
      <c r="N209">
        <v>0</v>
      </c>
      <c r="O209">
        <v>0</v>
      </c>
      <c r="P209">
        <v>0</v>
      </c>
    </row>
    <row r="210" spans="1:16" x14ac:dyDescent="0.2">
      <c r="A210">
        <v>2020</v>
      </c>
      <c r="B210" t="s">
        <v>51</v>
      </c>
      <c r="C210">
        <v>9</v>
      </c>
      <c r="D210">
        <v>4</v>
      </c>
      <c r="E210">
        <v>166724</v>
      </c>
      <c r="F210">
        <v>11286958</v>
      </c>
      <c r="G210">
        <v>2170</v>
      </c>
      <c r="H210">
        <v>180104</v>
      </c>
      <c r="I210">
        <v>179314</v>
      </c>
      <c r="J210">
        <v>9168810</v>
      </c>
      <c r="K210">
        <v>2188114</v>
      </c>
      <c r="L210">
        <v>138792453</v>
      </c>
      <c r="M210">
        <v>0</v>
      </c>
      <c r="N210">
        <v>0</v>
      </c>
      <c r="O210">
        <v>0</v>
      </c>
      <c r="P210">
        <v>0</v>
      </c>
    </row>
    <row r="211" spans="1:16" x14ac:dyDescent="0.2">
      <c r="A211">
        <v>2020</v>
      </c>
      <c r="B211" t="s">
        <v>51</v>
      </c>
      <c r="C211">
        <v>9</v>
      </c>
      <c r="D211">
        <v>4</v>
      </c>
      <c r="E211">
        <v>173406</v>
      </c>
      <c r="F211">
        <v>11460364</v>
      </c>
      <c r="G211">
        <v>2246</v>
      </c>
      <c r="H211">
        <v>182350</v>
      </c>
      <c r="I211">
        <v>174918</v>
      </c>
      <c r="J211">
        <v>9343728</v>
      </c>
      <c r="K211">
        <v>2393047</v>
      </c>
      <c r="L211">
        <v>141185500</v>
      </c>
      <c r="M211">
        <v>0</v>
      </c>
      <c r="N211">
        <v>0</v>
      </c>
      <c r="O211">
        <v>0</v>
      </c>
      <c r="P211">
        <v>0</v>
      </c>
    </row>
    <row r="212" spans="1:16" x14ac:dyDescent="0.2">
      <c r="A212">
        <v>2020</v>
      </c>
      <c r="B212" t="s">
        <v>51</v>
      </c>
      <c r="C212">
        <v>9</v>
      </c>
      <c r="D212">
        <v>4</v>
      </c>
      <c r="E212">
        <v>171842</v>
      </c>
      <c r="F212">
        <v>11632206</v>
      </c>
      <c r="G212">
        <v>2288</v>
      </c>
      <c r="H212">
        <v>184638</v>
      </c>
      <c r="I212">
        <v>162284</v>
      </c>
      <c r="J212">
        <v>9506012</v>
      </c>
      <c r="K212">
        <v>2708146</v>
      </c>
      <c r="L212">
        <v>143893646</v>
      </c>
      <c r="M212">
        <v>0</v>
      </c>
      <c r="N212">
        <v>0</v>
      </c>
      <c r="O212">
        <v>0</v>
      </c>
      <c r="P212">
        <v>0</v>
      </c>
    </row>
    <row r="213" spans="1:16" x14ac:dyDescent="0.2">
      <c r="A213">
        <v>2020</v>
      </c>
      <c r="B213" t="s">
        <v>51</v>
      </c>
      <c r="C213">
        <v>9</v>
      </c>
      <c r="D213">
        <v>4</v>
      </c>
      <c r="E213">
        <v>171434</v>
      </c>
      <c r="F213">
        <v>11803640</v>
      </c>
      <c r="G213">
        <v>2186</v>
      </c>
      <c r="H213">
        <v>186824</v>
      </c>
      <c r="I213">
        <v>186662</v>
      </c>
      <c r="J213">
        <v>9692674</v>
      </c>
      <c r="K213">
        <v>2568006</v>
      </c>
      <c r="L213">
        <v>146461652</v>
      </c>
      <c r="M213">
        <v>0</v>
      </c>
      <c r="N213">
        <v>0</v>
      </c>
      <c r="O213">
        <v>0</v>
      </c>
      <c r="P213">
        <v>0</v>
      </c>
    </row>
    <row r="214" spans="1:16" x14ac:dyDescent="0.2">
      <c r="A214">
        <v>2020</v>
      </c>
      <c r="B214" t="s">
        <v>51</v>
      </c>
      <c r="C214">
        <v>9</v>
      </c>
      <c r="D214">
        <v>4</v>
      </c>
      <c r="E214">
        <v>177518</v>
      </c>
      <c r="F214">
        <v>11981158</v>
      </c>
      <c r="G214">
        <v>2248</v>
      </c>
      <c r="H214">
        <v>189072</v>
      </c>
      <c r="I214">
        <v>184730</v>
      </c>
      <c r="J214">
        <v>9877404</v>
      </c>
      <c r="K214">
        <v>2221576</v>
      </c>
      <c r="L214">
        <v>148683228</v>
      </c>
      <c r="M214">
        <v>0</v>
      </c>
      <c r="N214">
        <v>0</v>
      </c>
      <c r="O214">
        <v>0</v>
      </c>
      <c r="P214">
        <v>0</v>
      </c>
    </row>
    <row r="215" spans="1:16" x14ac:dyDescent="0.2">
      <c r="A215">
        <v>2020</v>
      </c>
      <c r="B215" t="s">
        <v>51</v>
      </c>
      <c r="C215">
        <v>9</v>
      </c>
      <c r="D215">
        <v>4</v>
      </c>
      <c r="E215">
        <v>165540</v>
      </c>
      <c r="F215">
        <v>12146698</v>
      </c>
      <c r="G215">
        <v>2080</v>
      </c>
      <c r="H215">
        <v>191152</v>
      </c>
      <c r="I215">
        <v>149382</v>
      </c>
      <c r="J215">
        <v>10026786</v>
      </c>
      <c r="K215">
        <v>1956156</v>
      </c>
      <c r="L215">
        <v>150639384</v>
      </c>
      <c r="M215">
        <v>0</v>
      </c>
      <c r="N215">
        <v>0</v>
      </c>
      <c r="O215">
        <v>0</v>
      </c>
      <c r="P215">
        <v>0</v>
      </c>
    </row>
    <row r="216" spans="1:16" x14ac:dyDescent="0.2">
      <c r="A216">
        <v>2020</v>
      </c>
      <c r="B216" t="s">
        <v>51</v>
      </c>
      <c r="C216">
        <v>9</v>
      </c>
      <c r="D216">
        <v>4</v>
      </c>
      <c r="E216">
        <v>139338</v>
      </c>
      <c r="F216">
        <v>12286036</v>
      </c>
      <c r="G216">
        <v>1550</v>
      </c>
      <c r="H216">
        <v>192702</v>
      </c>
      <c r="I216">
        <v>170396</v>
      </c>
      <c r="J216">
        <v>10197182</v>
      </c>
      <c r="K216">
        <v>2312203</v>
      </c>
      <c r="L216">
        <v>152951587</v>
      </c>
      <c r="M216">
        <v>0</v>
      </c>
      <c r="N216">
        <v>0</v>
      </c>
      <c r="O216">
        <v>0</v>
      </c>
      <c r="P216">
        <v>0</v>
      </c>
    </row>
    <row r="217" spans="1:16" x14ac:dyDescent="0.2">
      <c r="A217">
        <v>2020</v>
      </c>
      <c r="B217" t="s">
        <v>51</v>
      </c>
      <c r="C217">
        <v>9</v>
      </c>
      <c r="D217">
        <v>5</v>
      </c>
      <c r="E217">
        <v>161000</v>
      </c>
      <c r="F217">
        <v>12447036</v>
      </c>
      <c r="G217">
        <v>2356</v>
      </c>
      <c r="H217">
        <v>195058</v>
      </c>
      <c r="I217">
        <v>172300</v>
      </c>
      <c r="J217">
        <v>10369482</v>
      </c>
      <c r="K217">
        <v>2385933</v>
      </c>
      <c r="L217">
        <v>155337520</v>
      </c>
      <c r="M217">
        <v>0</v>
      </c>
      <c r="N217">
        <v>0</v>
      </c>
      <c r="O217">
        <v>0</v>
      </c>
      <c r="P217">
        <v>0</v>
      </c>
    </row>
    <row r="218" spans="1:16" x14ac:dyDescent="0.2">
      <c r="A218">
        <v>2020</v>
      </c>
      <c r="B218" t="s">
        <v>51</v>
      </c>
      <c r="C218">
        <v>9</v>
      </c>
      <c r="D218">
        <v>5</v>
      </c>
      <c r="E218">
        <v>173496</v>
      </c>
      <c r="F218">
        <v>12620532</v>
      </c>
      <c r="G218">
        <v>2358</v>
      </c>
      <c r="H218">
        <v>197416</v>
      </c>
      <c r="I218">
        <v>170548</v>
      </c>
      <c r="J218">
        <v>10540030</v>
      </c>
      <c r="K218">
        <v>2758124</v>
      </c>
      <c r="L218">
        <v>158095644</v>
      </c>
      <c r="M218">
        <v>0</v>
      </c>
      <c r="N218">
        <v>0</v>
      </c>
      <c r="O218">
        <v>0</v>
      </c>
      <c r="P218">
        <v>0</v>
      </c>
    </row>
    <row r="219" spans="1:16" x14ac:dyDescent="0.2">
      <c r="A219">
        <v>2020</v>
      </c>
      <c r="B219" t="s">
        <v>52</v>
      </c>
      <c r="C219">
        <v>10</v>
      </c>
      <c r="D219">
        <v>1</v>
      </c>
      <c r="E219">
        <v>163570</v>
      </c>
      <c r="F219">
        <v>12784102</v>
      </c>
      <c r="G219">
        <v>2198</v>
      </c>
      <c r="H219">
        <v>199614</v>
      </c>
      <c r="I219">
        <v>157462</v>
      </c>
      <c r="J219">
        <v>10697492</v>
      </c>
      <c r="K219">
        <v>2305856</v>
      </c>
      <c r="L219">
        <v>160401500</v>
      </c>
      <c r="M219">
        <v>0</v>
      </c>
      <c r="N219">
        <v>0</v>
      </c>
      <c r="O219">
        <v>0</v>
      </c>
      <c r="P219">
        <v>0</v>
      </c>
    </row>
    <row r="220" spans="1:16" x14ac:dyDescent="0.2">
      <c r="A220">
        <v>2020</v>
      </c>
      <c r="B220" t="s">
        <v>52</v>
      </c>
      <c r="C220">
        <v>10</v>
      </c>
      <c r="D220">
        <v>1</v>
      </c>
      <c r="E220">
        <v>159770</v>
      </c>
      <c r="F220">
        <v>12943872</v>
      </c>
      <c r="G220">
        <v>2136</v>
      </c>
      <c r="H220">
        <v>201750</v>
      </c>
      <c r="I220">
        <v>152680</v>
      </c>
      <c r="J220">
        <v>10850172</v>
      </c>
      <c r="K220">
        <v>2311147</v>
      </c>
      <c r="L220">
        <v>162712647</v>
      </c>
      <c r="M220">
        <v>0</v>
      </c>
      <c r="N220">
        <v>0</v>
      </c>
      <c r="O220">
        <v>0</v>
      </c>
      <c r="P220">
        <v>0</v>
      </c>
    </row>
    <row r="221" spans="1:16" x14ac:dyDescent="0.2">
      <c r="A221">
        <v>2020</v>
      </c>
      <c r="B221" t="s">
        <v>52</v>
      </c>
      <c r="C221">
        <v>10</v>
      </c>
      <c r="D221">
        <v>1</v>
      </c>
      <c r="E221">
        <v>150958</v>
      </c>
      <c r="F221">
        <v>13094830</v>
      </c>
      <c r="G221">
        <v>1874</v>
      </c>
      <c r="H221">
        <v>203624</v>
      </c>
      <c r="I221">
        <v>163310</v>
      </c>
      <c r="J221">
        <v>11013482</v>
      </c>
      <c r="K221">
        <v>2223859</v>
      </c>
      <c r="L221">
        <v>164936506</v>
      </c>
      <c r="M221">
        <v>0</v>
      </c>
      <c r="N221">
        <v>0</v>
      </c>
      <c r="O221">
        <v>0</v>
      </c>
      <c r="P221">
        <v>0</v>
      </c>
    </row>
    <row r="222" spans="1:16" x14ac:dyDescent="0.2">
      <c r="A222">
        <v>2020</v>
      </c>
      <c r="B222" t="s">
        <v>52</v>
      </c>
      <c r="C222">
        <v>10</v>
      </c>
      <c r="D222">
        <v>1</v>
      </c>
      <c r="E222">
        <v>149540</v>
      </c>
      <c r="F222">
        <v>13244370</v>
      </c>
      <c r="G222">
        <v>1806</v>
      </c>
      <c r="H222">
        <v>205430</v>
      </c>
      <c r="I222">
        <v>153430</v>
      </c>
      <c r="J222">
        <v>11166912</v>
      </c>
      <c r="K222">
        <v>2147263</v>
      </c>
      <c r="L222">
        <v>167083769</v>
      </c>
      <c r="M222">
        <v>0</v>
      </c>
      <c r="N222">
        <v>0</v>
      </c>
      <c r="O222">
        <v>0</v>
      </c>
      <c r="P222">
        <v>0</v>
      </c>
    </row>
    <row r="223" spans="1:16" x14ac:dyDescent="0.2">
      <c r="A223">
        <v>2020</v>
      </c>
      <c r="B223" t="s">
        <v>52</v>
      </c>
      <c r="C223">
        <v>10</v>
      </c>
      <c r="D223">
        <v>1</v>
      </c>
      <c r="E223">
        <v>120260</v>
      </c>
      <c r="F223">
        <v>13364630</v>
      </c>
      <c r="G223">
        <v>1772</v>
      </c>
      <c r="H223">
        <v>207202</v>
      </c>
      <c r="I223">
        <v>151714</v>
      </c>
      <c r="J223">
        <v>11318626</v>
      </c>
      <c r="K223">
        <v>2044472</v>
      </c>
      <c r="L223">
        <v>169128241</v>
      </c>
      <c r="M223">
        <v>0</v>
      </c>
      <c r="N223">
        <v>0</v>
      </c>
      <c r="O223">
        <v>0</v>
      </c>
      <c r="P223">
        <v>0</v>
      </c>
    </row>
    <row r="224" spans="1:16" x14ac:dyDescent="0.2">
      <c r="A224">
        <v>2020</v>
      </c>
      <c r="B224" t="s">
        <v>52</v>
      </c>
      <c r="C224">
        <v>10</v>
      </c>
      <c r="D224">
        <v>1</v>
      </c>
      <c r="E224">
        <v>143738</v>
      </c>
      <c r="F224">
        <v>13508368</v>
      </c>
      <c r="G224">
        <v>1980</v>
      </c>
      <c r="H224">
        <v>209182</v>
      </c>
      <c r="I224">
        <v>163890</v>
      </c>
      <c r="J224">
        <v>11482516</v>
      </c>
      <c r="K224">
        <v>2346738</v>
      </c>
      <c r="L224">
        <v>171474979</v>
      </c>
      <c r="M224">
        <v>0</v>
      </c>
      <c r="N224">
        <v>0</v>
      </c>
      <c r="O224">
        <v>0</v>
      </c>
      <c r="P224">
        <v>0</v>
      </c>
    </row>
    <row r="225" spans="1:16" x14ac:dyDescent="0.2">
      <c r="A225">
        <v>2020</v>
      </c>
      <c r="B225" t="s">
        <v>52</v>
      </c>
      <c r="C225">
        <v>10</v>
      </c>
      <c r="D225">
        <v>1</v>
      </c>
      <c r="E225">
        <v>157618</v>
      </c>
      <c r="F225">
        <v>13665986</v>
      </c>
      <c r="G225">
        <v>1926</v>
      </c>
      <c r="H225">
        <v>211108</v>
      </c>
      <c r="I225">
        <v>166420</v>
      </c>
      <c r="J225">
        <v>11648936</v>
      </c>
      <c r="K225">
        <v>2384716</v>
      </c>
      <c r="L225">
        <v>173859695</v>
      </c>
      <c r="M225">
        <v>0</v>
      </c>
      <c r="N225">
        <v>0</v>
      </c>
      <c r="O225">
        <v>0</v>
      </c>
      <c r="P225">
        <v>0</v>
      </c>
    </row>
    <row r="226" spans="1:16" x14ac:dyDescent="0.2">
      <c r="A226">
        <v>2020</v>
      </c>
      <c r="B226" t="s">
        <v>52</v>
      </c>
      <c r="C226">
        <v>10</v>
      </c>
      <c r="D226">
        <v>2</v>
      </c>
      <c r="E226">
        <v>141596</v>
      </c>
      <c r="F226">
        <v>13807582</v>
      </c>
      <c r="G226">
        <v>1934</v>
      </c>
      <c r="H226">
        <v>213042</v>
      </c>
      <c r="I226">
        <v>157490</v>
      </c>
      <c r="J226">
        <v>11806426</v>
      </c>
      <c r="K226">
        <v>2365563</v>
      </c>
      <c r="L226">
        <v>176225258</v>
      </c>
      <c r="M226">
        <v>0</v>
      </c>
      <c r="N226">
        <v>0</v>
      </c>
      <c r="O226">
        <v>0</v>
      </c>
      <c r="P226">
        <v>0</v>
      </c>
    </row>
    <row r="227" spans="1:16" x14ac:dyDescent="0.2">
      <c r="A227">
        <v>2020</v>
      </c>
      <c r="B227" t="s">
        <v>52</v>
      </c>
      <c r="C227">
        <v>10</v>
      </c>
      <c r="D227">
        <v>2</v>
      </c>
      <c r="E227">
        <v>146610</v>
      </c>
      <c r="F227">
        <v>13954192</v>
      </c>
      <c r="G227">
        <v>1858</v>
      </c>
      <c r="H227">
        <v>214900</v>
      </c>
      <c r="I227">
        <v>165256</v>
      </c>
      <c r="J227">
        <v>11971682</v>
      </c>
      <c r="K227">
        <v>2379025</v>
      </c>
      <c r="L227">
        <v>178604283</v>
      </c>
      <c r="M227">
        <v>0</v>
      </c>
      <c r="N227">
        <v>0</v>
      </c>
      <c r="O227">
        <v>0</v>
      </c>
      <c r="P227">
        <v>0</v>
      </c>
    </row>
    <row r="228" spans="1:16" x14ac:dyDescent="0.2">
      <c r="A228">
        <v>2020</v>
      </c>
      <c r="B228" t="s">
        <v>52</v>
      </c>
      <c r="C228">
        <v>10</v>
      </c>
      <c r="D228">
        <v>2</v>
      </c>
      <c r="E228">
        <v>148836</v>
      </c>
      <c r="F228">
        <v>14103028</v>
      </c>
      <c r="G228">
        <v>1842</v>
      </c>
      <c r="H228">
        <v>216742</v>
      </c>
      <c r="I228">
        <v>178048</v>
      </c>
      <c r="J228">
        <v>12149730</v>
      </c>
      <c r="K228">
        <v>2297584</v>
      </c>
      <c r="L228">
        <v>180901867</v>
      </c>
      <c r="M228">
        <v>0</v>
      </c>
      <c r="N228">
        <v>0</v>
      </c>
      <c r="O228">
        <v>0</v>
      </c>
      <c r="P228">
        <v>0</v>
      </c>
    </row>
    <row r="229" spans="1:16" x14ac:dyDescent="0.2">
      <c r="A229">
        <v>2020</v>
      </c>
      <c r="B229" t="s">
        <v>52</v>
      </c>
      <c r="C229">
        <v>10</v>
      </c>
      <c r="D229">
        <v>2</v>
      </c>
      <c r="E229">
        <v>135578</v>
      </c>
      <c r="F229">
        <v>14238606</v>
      </c>
      <c r="G229">
        <v>1626</v>
      </c>
      <c r="H229">
        <v>218368</v>
      </c>
      <c r="I229">
        <v>143130</v>
      </c>
      <c r="J229">
        <v>12292860</v>
      </c>
      <c r="K229">
        <v>2102667</v>
      </c>
      <c r="L229">
        <v>183004534</v>
      </c>
      <c r="M229">
        <v>0</v>
      </c>
      <c r="N229">
        <v>0</v>
      </c>
      <c r="O229">
        <v>0</v>
      </c>
      <c r="P229">
        <v>0</v>
      </c>
    </row>
    <row r="230" spans="1:16" x14ac:dyDescent="0.2">
      <c r="A230">
        <v>2020</v>
      </c>
      <c r="B230" t="s">
        <v>52</v>
      </c>
      <c r="C230">
        <v>10</v>
      </c>
      <c r="D230">
        <v>2</v>
      </c>
      <c r="E230">
        <v>108524</v>
      </c>
      <c r="F230">
        <v>14347130</v>
      </c>
      <c r="G230">
        <v>1420</v>
      </c>
      <c r="H230">
        <v>219788</v>
      </c>
      <c r="I230">
        <v>156730</v>
      </c>
      <c r="J230">
        <v>12449590</v>
      </c>
      <c r="K230">
        <v>2104207</v>
      </c>
      <c r="L230">
        <v>185108741</v>
      </c>
      <c r="M230">
        <v>0</v>
      </c>
      <c r="N230">
        <v>0</v>
      </c>
      <c r="O230">
        <v>0</v>
      </c>
      <c r="P230">
        <v>0</v>
      </c>
    </row>
    <row r="231" spans="1:16" x14ac:dyDescent="0.2">
      <c r="A231">
        <v>2020</v>
      </c>
      <c r="B231" t="s">
        <v>52</v>
      </c>
      <c r="C231">
        <v>10</v>
      </c>
      <c r="D231">
        <v>2</v>
      </c>
      <c r="E231">
        <v>127434</v>
      </c>
      <c r="F231">
        <v>14474564</v>
      </c>
      <c r="G231">
        <v>1454</v>
      </c>
      <c r="H231">
        <v>221242</v>
      </c>
      <c r="I231">
        <v>148158</v>
      </c>
      <c r="J231">
        <v>12597748</v>
      </c>
      <c r="K231">
        <v>2343245</v>
      </c>
      <c r="L231">
        <v>187451986</v>
      </c>
      <c r="M231">
        <v>0</v>
      </c>
      <c r="N231">
        <v>0</v>
      </c>
      <c r="O231">
        <v>0</v>
      </c>
      <c r="P231">
        <v>0</v>
      </c>
    </row>
    <row r="232" spans="1:16" x14ac:dyDescent="0.2">
      <c r="A232">
        <v>2020</v>
      </c>
      <c r="B232" t="s">
        <v>52</v>
      </c>
      <c r="C232">
        <v>10</v>
      </c>
      <c r="D232">
        <v>2</v>
      </c>
      <c r="E232">
        <v>135622</v>
      </c>
      <c r="F232">
        <v>14610186</v>
      </c>
      <c r="G232">
        <v>1380</v>
      </c>
      <c r="H232">
        <v>222622</v>
      </c>
      <c r="I232">
        <v>163164</v>
      </c>
      <c r="J232">
        <v>12760912</v>
      </c>
      <c r="K232">
        <v>2396607</v>
      </c>
      <c r="L232">
        <v>189848593</v>
      </c>
      <c r="M232">
        <v>0</v>
      </c>
      <c r="N232">
        <v>0</v>
      </c>
      <c r="O232">
        <v>0</v>
      </c>
      <c r="P232">
        <v>0</v>
      </c>
    </row>
    <row r="233" spans="1:16" x14ac:dyDescent="0.2">
      <c r="A233">
        <v>2020</v>
      </c>
      <c r="B233" t="s">
        <v>52</v>
      </c>
      <c r="C233">
        <v>10</v>
      </c>
      <c r="D233">
        <v>3</v>
      </c>
      <c r="E233">
        <v>126882</v>
      </c>
      <c r="F233">
        <v>14737068</v>
      </c>
      <c r="G233">
        <v>1764</v>
      </c>
      <c r="H233">
        <v>224386</v>
      </c>
      <c r="I233">
        <v>141584</v>
      </c>
      <c r="J233">
        <v>12902496</v>
      </c>
      <c r="K233">
        <v>2168358</v>
      </c>
      <c r="L233">
        <v>192016951</v>
      </c>
      <c r="M233">
        <v>0</v>
      </c>
      <c r="N233">
        <v>0</v>
      </c>
      <c r="O233">
        <v>0</v>
      </c>
      <c r="P233">
        <v>0</v>
      </c>
    </row>
    <row r="234" spans="1:16" x14ac:dyDescent="0.2">
      <c r="A234">
        <v>2020</v>
      </c>
      <c r="B234" t="s">
        <v>52</v>
      </c>
      <c r="C234">
        <v>10</v>
      </c>
      <c r="D234">
        <v>3</v>
      </c>
      <c r="E234">
        <v>124608</v>
      </c>
      <c r="F234">
        <v>14861676</v>
      </c>
      <c r="G234">
        <v>1680</v>
      </c>
      <c r="H234">
        <v>226066</v>
      </c>
      <c r="I234">
        <v>141136</v>
      </c>
      <c r="J234">
        <v>13043632</v>
      </c>
      <c r="K234">
        <v>2172078</v>
      </c>
      <c r="L234">
        <v>194189029</v>
      </c>
      <c r="M234">
        <v>0</v>
      </c>
      <c r="N234">
        <v>0</v>
      </c>
      <c r="O234">
        <v>0</v>
      </c>
      <c r="P234">
        <v>0</v>
      </c>
    </row>
    <row r="235" spans="1:16" x14ac:dyDescent="0.2">
      <c r="A235">
        <v>2020</v>
      </c>
      <c r="B235" t="s">
        <v>52</v>
      </c>
      <c r="C235">
        <v>10</v>
      </c>
      <c r="D235">
        <v>3</v>
      </c>
      <c r="E235">
        <v>123786</v>
      </c>
      <c r="F235">
        <v>14985462</v>
      </c>
      <c r="G235">
        <v>2064</v>
      </c>
      <c r="H235">
        <v>228130</v>
      </c>
      <c r="I235">
        <v>145166</v>
      </c>
      <c r="J235">
        <v>13188798</v>
      </c>
      <c r="K235">
        <v>2117397</v>
      </c>
      <c r="L235">
        <v>196306426</v>
      </c>
      <c r="M235">
        <v>0</v>
      </c>
      <c r="N235">
        <v>0</v>
      </c>
      <c r="O235">
        <v>0</v>
      </c>
      <c r="P235">
        <v>0</v>
      </c>
    </row>
    <row r="236" spans="1:16" x14ac:dyDescent="0.2">
      <c r="A236">
        <v>2020</v>
      </c>
      <c r="B236" t="s">
        <v>52</v>
      </c>
      <c r="C236">
        <v>10</v>
      </c>
      <c r="D236">
        <v>3</v>
      </c>
      <c r="E236">
        <v>113038</v>
      </c>
      <c r="F236">
        <v>15098500</v>
      </c>
      <c r="G236">
        <v>1164</v>
      </c>
      <c r="H236">
        <v>229294</v>
      </c>
      <c r="I236">
        <v>132836</v>
      </c>
      <c r="J236">
        <v>13321634</v>
      </c>
      <c r="K236">
        <v>1954413</v>
      </c>
      <c r="L236">
        <v>198260839</v>
      </c>
      <c r="M236">
        <v>0</v>
      </c>
      <c r="N236">
        <v>0</v>
      </c>
      <c r="O236">
        <v>0</v>
      </c>
      <c r="P236">
        <v>0</v>
      </c>
    </row>
    <row r="237" spans="1:16" x14ac:dyDescent="0.2">
      <c r="A237">
        <v>2020</v>
      </c>
      <c r="B237" t="s">
        <v>52</v>
      </c>
      <c r="C237">
        <v>10</v>
      </c>
      <c r="D237">
        <v>3</v>
      </c>
      <c r="E237">
        <v>91012</v>
      </c>
      <c r="F237">
        <v>15189512</v>
      </c>
      <c r="G237">
        <v>1178</v>
      </c>
      <c r="H237">
        <v>230472</v>
      </c>
      <c r="I237">
        <v>139600</v>
      </c>
      <c r="J237">
        <v>13461234</v>
      </c>
      <c r="K237">
        <v>1993644</v>
      </c>
      <c r="L237">
        <v>200254483</v>
      </c>
      <c r="M237">
        <v>0</v>
      </c>
      <c r="N237">
        <v>0</v>
      </c>
      <c r="O237">
        <v>0</v>
      </c>
      <c r="P237">
        <v>0</v>
      </c>
    </row>
    <row r="238" spans="1:16" x14ac:dyDescent="0.2">
      <c r="A238">
        <v>2020</v>
      </c>
      <c r="B238" t="s">
        <v>52</v>
      </c>
      <c r="C238">
        <v>10</v>
      </c>
      <c r="D238">
        <v>3</v>
      </c>
      <c r="E238">
        <v>108696</v>
      </c>
      <c r="F238">
        <v>15298208</v>
      </c>
      <c r="G238">
        <v>1428</v>
      </c>
      <c r="H238">
        <v>231900</v>
      </c>
      <c r="I238">
        <v>123656</v>
      </c>
      <c r="J238">
        <v>13584890</v>
      </c>
      <c r="K238">
        <v>2212563</v>
      </c>
      <c r="L238">
        <v>202467046</v>
      </c>
      <c r="M238">
        <v>0</v>
      </c>
      <c r="N238">
        <v>0</v>
      </c>
      <c r="O238">
        <v>0</v>
      </c>
      <c r="P238">
        <v>0</v>
      </c>
    </row>
    <row r="239" spans="1:16" x14ac:dyDescent="0.2">
      <c r="A239">
        <v>2020</v>
      </c>
      <c r="B239" t="s">
        <v>52</v>
      </c>
      <c r="C239">
        <v>10</v>
      </c>
      <c r="D239">
        <v>3</v>
      </c>
      <c r="E239">
        <v>112528</v>
      </c>
      <c r="F239">
        <v>15410736</v>
      </c>
      <c r="G239">
        <v>1402</v>
      </c>
      <c r="H239">
        <v>233302</v>
      </c>
      <c r="I239">
        <v>159122</v>
      </c>
      <c r="J239">
        <v>13744012</v>
      </c>
      <c r="K239">
        <v>2702058</v>
      </c>
      <c r="L239">
        <v>205169104</v>
      </c>
      <c r="M239">
        <v>0</v>
      </c>
      <c r="N239">
        <v>0</v>
      </c>
      <c r="O239">
        <v>0</v>
      </c>
      <c r="P239">
        <v>0</v>
      </c>
    </row>
    <row r="240" spans="1:16" x14ac:dyDescent="0.2">
      <c r="A240">
        <v>2020</v>
      </c>
      <c r="B240" t="s">
        <v>52</v>
      </c>
      <c r="C240">
        <v>10</v>
      </c>
      <c r="D240">
        <v>4</v>
      </c>
      <c r="E240">
        <v>108742</v>
      </c>
      <c r="F240">
        <v>15519478</v>
      </c>
      <c r="G240">
        <v>1372</v>
      </c>
      <c r="H240">
        <v>234674</v>
      </c>
      <c r="I240">
        <v>149138</v>
      </c>
      <c r="J240">
        <v>13893150</v>
      </c>
      <c r="K240">
        <v>2626437</v>
      </c>
      <c r="L240">
        <v>207795541</v>
      </c>
      <c r="M240">
        <v>0</v>
      </c>
      <c r="N240">
        <v>0</v>
      </c>
      <c r="O240">
        <v>0</v>
      </c>
      <c r="P240">
        <v>0</v>
      </c>
    </row>
    <row r="241" spans="1:16" x14ac:dyDescent="0.2">
      <c r="A241">
        <v>2020</v>
      </c>
      <c r="B241" t="s">
        <v>52</v>
      </c>
      <c r="C241">
        <v>10</v>
      </c>
      <c r="D241">
        <v>4</v>
      </c>
      <c r="E241">
        <v>107862</v>
      </c>
      <c r="F241">
        <v>15627340</v>
      </c>
      <c r="G241">
        <v>1310</v>
      </c>
      <c r="H241">
        <v>235984</v>
      </c>
      <c r="I241">
        <v>133988</v>
      </c>
      <c r="J241">
        <v>14027138</v>
      </c>
      <c r="K241">
        <v>2465554</v>
      </c>
      <c r="L241">
        <v>210261095</v>
      </c>
      <c r="M241">
        <v>0</v>
      </c>
      <c r="N241">
        <v>0</v>
      </c>
      <c r="O241">
        <v>0</v>
      </c>
      <c r="P241">
        <v>0</v>
      </c>
    </row>
    <row r="242" spans="1:16" x14ac:dyDescent="0.2">
      <c r="A242">
        <v>2020</v>
      </c>
      <c r="B242" t="s">
        <v>52</v>
      </c>
      <c r="C242">
        <v>10</v>
      </c>
      <c r="D242">
        <v>4</v>
      </c>
      <c r="E242">
        <v>100732</v>
      </c>
      <c r="F242">
        <v>15728072</v>
      </c>
      <c r="G242">
        <v>1156</v>
      </c>
      <c r="H242">
        <v>237140</v>
      </c>
      <c r="I242">
        <v>124540</v>
      </c>
      <c r="J242">
        <v>14151678</v>
      </c>
      <c r="K242">
        <v>2292866</v>
      </c>
      <c r="L242">
        <v>212553961</v>
      </c>
      <c r="M242">
        <v>0</v>
      </c>
      <c r="N242">
        <v>0</v>
      </c>
      <c r="O242">
        <v>0</v>
      </c>
      <c r="P242">
        <v>0</v>
      </c>
    </row>
    <row r="243" spans="1:16" x14ac:dyDescent="0.2">
      <c r="A243">
        <v>2020</v>
      </c>
      <c r="B243" t="s">
        <v>52</v>
      </c>
      <c r="C243">
        <v>10</v>
      </c>
      <c r="D243">
        <v>4</v>
      </c>
      <c r="E243">
        <v>91844</v>
      </c>
      <c r="F243">
        <v>15819916</v>
      </c>
      <c r="G243">
        <v>966</v>
      </c>
      <c r="H243">
        <v>238106</v>
      </c>
      <c r="I243">
        <v>118608</v>
      </c>
      <c r="J243">
        <v>14270286</v>
      </c>
      <c r="K243">
        <v>1944306</v>
      </c>
      <c r="L243">
        <v>214498267</v>
      </c>
      <c r="M243">
        <v>0</v>
      </c>
      <c r="N243">
        <v>0</v>
      </c>
      <c r="O243">
        <v>0</v>
      </c>
      <c r="P243">
        <v>0</v>
      </c>
    </row>
    <row r="244" spans="1:16" x14ac:dyDescent="0.2">
      <c r="A244">
        <v>2020</v>
      </c>
      <c r="B244" t="s">
        <v>52</v>
      </c>
      <c r="C244">
        <v>10</v>
      </c>
      <c r="D244">
        <v>4</v>
      </c>
      <c r="E244">
        <v>72208</v>
      </c>
      <c r="F244">
        <v>15892124</v>
      </c>
      <c r="G244">
        <v>982</v>
      </c>
      <c r="H244">
        <v>239088</v>
      </c>
      <c r="I244">
        <v>127746</v>
      </c>
      <c r="J244">
        <v>14398032</v>
      </c>
      <c r="K244">
        <v>1788912</v>
      </c>
      <c r="L244">
        <v>216287179</v>
      </c>
      <c r="M244">
        <v>0</v>
      </c>
      <c r="N244">
        <v>0</v>
      </c>
      <c r="O244">
        <v>0</v>
      </c>
      <c r="P244">
        <v>0</v>
      </c>
    </row>
    <row r="245" spans="1:16" x14ac:dyDescent="0.2">
      <c r="A245">
        <v>2020</v>
      </c>
      <c r="B245" t="s">
        <v>52</v>
      </c>
      <c r="C245">
        <v>10</v>
      </c>
      <c r="D245">
        <v>4</v>
      </c>
      <c r="E245">
        <v>86072</v>
      </c>
      <c r="F245">
        <v>15978196</v>
      </c>
      <c r="G245">
        <v>1022</v>
      </c>
      <c r="H245">
        <v>240110</v>
      </c>
      <c r="I245">
        <v>116858</v>
      </c>
      <c r="J245">
        <v>14514890</v>
      </c>
      <c r="K245">
        <v>2068378</v>
      </c>
      <c r="L245">
        <v>218355557</v>
      </c>
      <c r="M245">
        <v>0</v>
      </c>
      <c r="N245">
        <v>0</v>
      </c>
      <c r="O245">
        <v>0</v>
      </c>
      <c r="P245">
        <v>0</v>
      </c>
    </row>
    <row r="246" spans="1:16" x14ac:dyDescent="0.2">
      <c r="A246">
        <v>2020</v>
      </c>
      <c r="B246" t="s">
        <v>52</v>
      </c>
      <c r="C246">
        <v>10</v>
      </c>
      <c r="D246">
        <v>4</v>
      </c>
      <c r="E246">
        <v>100376</v>
      </c>
      <c r="F246">
        <v>16078572</v>
      </c>
      <c r="G246">
        <v>1030</v>
      </c>
      <c r="H246">
        <v>241140</v>
      </c>
      <c r="I246">
        <v>113188</v>
      </c>
      <c r="J246">
        <v>14628078</v>
      </c>
      <c r="K246">
        <v>2217895</v>
      </c>
      <c r="L246">
        <v>220573452</v>
      </c>
      <c r="M246">
        <v>0</v>
      </c>
      <c r="N246">
        <v>0</v>
      </c>
      <c r="O246">
        <v>0</v>
      </c>
      <c r="P246">
        <v>0</v>
      </c>
    </row>
    <row r="247" spans="1:16" x14ac:dyDescent="0.2">
      <c r="A247">
        <v>2020</v>
      </c>
      <c r="B247" t="s">
        <v>52</v>
      </c>
      <c r="C247">
        <v>10</v>
      </c>
      <c r="D247">
        <v>5</v>
      </c>
      <c r="E247">
        <v>97530</v>
      </c>
      <c r="F247">
        <v>16176102</v>
      </c>
      <c r="G247">
        <v>1124</v>
      </c>
      <c r="H247">
        <v>242264</v>
      </c>
      <c r="I247">
        <v>115734</v>
      </c>
      <c r="J247">
        <v>14743812</v>
      </c>
      <c r="K247">
        <v>2308243</v>
      </c>
      <c r="L247">
        <v>222881695</v>
      </c>
      <c r="M247">
        <v>0</v>
      </c>
      <c r="N247">
        <v>0</v>
      </c>
      <c r="O247">
        <v>0</v>
      </c>
      <c r="P247">
        <v>0</v>
      </c>
    </row>
    <row r="248" spans="1:16" x14ac:dyDescent="0.2">
      <c r="A248">
        <v>2020</v>
      </c>
      <c r="B248" t="s">
        <v>52</v>
      </c>
      <c r="C248">
        <v>10</v>
      </c>
      <c r="D248">
        <v>5</v>
      </c>
      <c r="E248">
        <v>96234</v>
      </c>
      <c r="F248">
        <v>16272336</v>
      </c>
      <c r="G248">
        <v>1100</v>
      </c>
      <c r="H248">
        <v>243364</v>
      </c>
      <c r="I248">
        <v>118010</v>
      </c>
      <c r="J248">
        <v>14861822</v>
      </c>
      <c r="K248">
        <v>2192863</v>
      </c>
      <c r="L248">
        <v>225074558</v>
      </c>
      <c r="M248">
        <v>0</v>
      </c>
      <c r="N248">
        <v>0</v>
      </c>
      <c r="O248">
        <v>0</v>
      </c>
      <c r="P248">
        <v>0</v>
      </c>
    </row>
    <row r="249" spans="1:16" x14ac:dyDescent="0.2">
      <c r="A249">
        <v>2020</v>
      </c>
      <c r="B249" t="s">
        <v>52</v>
      </c>
      <c r="C249">
        <v>10</v>
      </c>
      <c r="D249">
        <v>5</v>
      </c>
      <c r="E249">
        <v>94456</v>
      </c>
      <c r="F249">
        <v>16366792</v>
      </c>
      <c r="G249">
        <v>938</v>
      </c>
      <c r="H249">
        <v>244302</v>
      </c>
      <c r="I249">
        <v>117364</v>
      </c>
      <c r="J249">
        <v>14979186</v>
      </c>
      <c r="K249">
        <v>2263727</v>
      </c>
      <c r="L249">
        <v>227338285</v>
      </c>
      <c r="M249">
        <v>0</v>
      </c>
      <c r="N249">
        <v>0</v>
      </c>
      <c r="O249">
        <v>0</v>
      </c>
      <c r="P249">
        <v>0</v>
      </c>
    </row>
    <row r="250" spans="1:16" x14ac:dyDescent="0.2">
      <c r="A250">
        <v>2020</v>
      </c>
      <c r="B250" t="s">
        <v>53</v>
      </c>
      <c r="C250">
        <v>11</v>
      </c>
      <c r="D250">
        <v>1</v>
      </c>
      <c r="E250">
        <v>91856</v>
      </c>
      <c r="F250">
        <v>16458648</v>
      </c>
      <c r="G250">
        <v>982</v>
      </c>
      <c r="H250">
        <v>245284</v>
      </c>
      <c r="I250">
        <v>106624</v>
      </c>
      <c r="J250">
        <v>15085810</v>
      </c>
      <c r="K250">
        <v>1955682</v>
      </c>
      <c r="L250">
        <v>229293967</v>
      </c>
      <c r="M250">
        <v>0</v>
      </c>
      <c r="N250">
        <v>0</v>
      </c>
      <c r="O250">
        <v>0</v>
      </c>
      <c r="P250">
        <v>0</v>
      </c>
    </row>
    <row r="251" spans="1:16" x14ac:dyDescent="0.2">
      <c r="A251">
        <v>2020</v>
      </c>
      <c r="B251" t="s">
        <v>53</v>
      </c>
      <c r="C251">
        <v>11</v>
      </c>
      <c r="D251">
        <v>1</v>
      </c>
      <c r="E251">
        <v>75184</v>
      </c>
      <c r="F251">
        <v>16533832</v>
      </c>
      <c r="G251">
        <v>996</v>
      </c>
      <c r="H251">
        <v>246280</v>
      </c>
      <c r="I251">
        <v>117048</v>
      </c>
      <c r="J251">
        <v>15202858</v>
      </c>
      <c r="K251">
        <v>1978837</v>
      </c>
      <c r="L251">
        <v>231272804</v>
      </c>
      <c r="M251">
        <v>0</v>
      </c>
      <c r="N251">
        <v>0</v>
      </c>
      <c r="O251">
        <v>0</v>
      </c>
      <c r="P251">
        <v>0</v>
      </c>
    </row>
    <row r="252" spans="1:16" x14ac:dyDescent="0.2">
      <c r="A252">
        <v>2020</v>
      </c>
      <c r="B252" t="s">
        <v>53</v>
      </c>
      <c r="C252">
        <v>11</v>
      </c>
      <c r="D252">
        <v>1</v>
      </c>
      <c r="E252">
        <v>92054</v>
      </c>
      <c r="F252">
        <v>16625886</v>
      </c>
      <c r="G252">
        <v>1020</v>
      </c>
      <c r="H252">
        <v>247300</v>
      </c>
      <c r="I252">
        <v>106656</v>
      </c>
      <c r="J252">
        <v>15309514</v>
      </c>
      <c r="K252">
        <v>2358956</v>
      </c>
      <c r="L252">
        <v>233631760</v>
      </c>
      <c r="M252">
        <v>0</v>
      </c>
      <c r="N252">
        <v>0</v>
      </c>
      <c r="O252">
        <v>0</v>
      </c>
      <c r="P252">
        <v>0</v>
      </c>
    </row>
    <row r="253" spans="1:16" x14ac:dyDescent="0.2">
      <c r="A253">
        <v>2020</v>
      </c>
      <c r="B253" t="s">
        <v>53</v>
      </c>
      <c r="C253">
        <v>11</v>
      </c>
      <c r="D253">
        <v>1</v>
      </c>
      <c r="E253">
        <v>100930</v>
      </c>
      <c r="F253">
        <v>16726816</v>
      </c>
      <c r="G253">
        <v>1414</v>
      </c>
      <c r="H253">
        <v>248714</v>
      </c>
      <c r="I253">
        <v>111746</v>
      </c>
      <c r="J253">
        <v>15421260</v>
      </c>
      <c r="K253">
        <v>2371643</v>
      </c>
      <c r="L253">
        <v>236003403</v>
      </c>
      <c r="M253">
        <v>0</v>
      </c>
      <c r="N253">
        <v>0</v>
      </c>
      <c r="O253">
        <v>0</v>
      </c>
      <c r="P253">
        <v>0</v>
      </c>
    </row>
    <row r="254" spans="1:16" x14ac:dyDescent="0.2">
      <c r="A254">
        <v>2020</v>
      </c>
      <c r="B254" t="s">
        <v>53</v>
      </c>
      <c r="C254">
        <v>11</v>
      </c>
      <c r="D254">
        <v>1</v>
      </c>
      <c r="E254">
        <v>95256</v>
      </c>
      <c r="F254">
        <v>16822072</v>
      </c>
      <c r="G254">
        <v>1344</v>
      </c>
      <c r="H254">
        <v>250058</v>
      </c>
      <c r="I254">
        <v>108266</v>
      </c>
      <c r="J254">
        <v>15529526</v>
      </c>
      <c r="K254">
        <v>2386685</v>
      </c>
      <c r="L254">
        <v>238390088</v>
      </c>
      <c r="M254">
        <v>0</v>
      </c>
      <c r="N254">
        <v>0</v>
      </c>
      <c r="O254">
        <v>0</v>
      </c>
      <c r="P254">
        <v>0</v>
      </c>
    </row>
    <row r="255" spans="1:16" x14ac:dyDescent="0.2">
      <c r="A255">
        <v>2020</v>
      </c>
      <c r="B255" t="s">
        <v>53</v>
      </c>
      <c r="C255">
        <v>11</v>
      </c>
      <c r="D255">
        <v>1</v>
      </c>
      <c r="E255">
        <v>100718</v>
      </c>
      <c r="F255">
        <v>16922790</v>
      </c>
      <c r="G255">
        <v>1154</v>
      </c>
      <c r="H255">
        <v>251212</v>
      </c>
      <c r="I255">
        <v>107984</v>
      </c>
      <c r="J255">
        <v>15637510</v>
      </c>
      <c r="K255">
        <v>2311644</v>
      </c>
      <c r="L255">
        <v>240701732</v>
      </c>
      <c r="M255">
        <v>0</v>
      </c>
      <c r="N255">
        <v>0</v>
      </c>
      <c r="O255">
        <v>0</v>
      </c>
      <c r="P255">
        <v>0</v>
      </c>
    </row>
    <row r="256" spans="1:16" x14ac:dyDescent="0.2">
      <c r="A256">
        <v>2020</v>
      </c>
      <c r="B256" t="s">
        <v>53</v>
      </c>
      <c r="C256">
        <v>11</v>
      </c>
      <c r="D256">
        <v>1</v>
      </c>
      <c r="E256">
        <v>91622</v>
      </c>
      <c r="F256">
        <v>17014412</v>
      </c>
      <c r="G256">
        <v>1114</v>
      </c>
      <c r="H256">
        <v>252326</v>
      </c>
      <c r="I256">
        <v>97072</v>
      </c>
      <c r="J256">
        <v>15734582</v>
      </c>
      <c r="K256">
        <v>2356053</v>
      </c>
      <c r="L256">
        <v>243057785</v>
      </c>
      <c r="M256">
        <v>0</v>
      </c>
      <c r="N256">
        <v>0</v>
      </c>
      <c r="O256">
        <v>0</v>
      </c>
      <c r="P256">
        <v>0</v>
      </c>
    </row>
    <row r="257" spans="1:16" x14ac:dyDescent="0.2">
      <c r="A257">
        <v>2020</v>
      </c>
      <c r="B257" t="s">
        <v>53</v>
      </c>
      <c r="C257">
        <v>11</v>
      </c>
      <c r="D257">
        <v>2</v>
      </c>
      <c r="E257">
        <v>93414</v>
      </c>
      <c r="F257">
        <v>17107826</v>
      </c>
      <c r="G257">
        <v>980</v>
      </c>
      <c r="H257">
        <v>253306</v>
      </c>
      <c r="I257">
        <v>96930</v>
      </c>
      <c r="J257">
        <v>15831512</v>
      </c>
      <c r="K257">
        <v>1948083</v>
      </c>
      <c r="L257">
        <v>245005868</v>
      </c>
      <c r="M257">
        <v>0</v>
      </c>
      <c r="N257">
        <v>0</v>
      </c>
      <c r="O257">
        <v>0</v>
      </c>
      <c r="P257">
        <v>0</v>
      </c>
    </row>
    <row r="258" spans="1:16" x14ac:dyDescent="0.2">
      <c r="A258">
        <v>2020</v>
      </c>
      <c r="B258" t="s">
        <v>53</v>
      </c>
      <c r="C258">
        <v>11</v>
      </c>
      <c r="D258">
        <v>2</v>
      </c>
      <c r="E258">
        <v>74238</v>
      </c>
      <c r="F258">
        <v>17182064</v>
      </c>
      <c r="G258">
        <v>900</v>
      </c>
      <c r="H258">
        <v>254206</v>
      </c>
      <c r="I258">
        <v>82898</v>
      </c>
      <c r="J258">
        <v>15914410</v>
      </c>
      <c r="K258">
        <v>1990582</v>
      </c>
      <c r="L258">
        <v>246996450</v>
      </c>
      <c r="M258">
        <v>0</v>
      </c>
      <c r="N258">
        <v>0</v>
      </c>
      <c r="O258">
        <v>0</v>
      </c>
      <c r="P258">
        <v>0</v>
      </c>
    </row>
    <row r="259" spans="1:16" x14ac:dyDescent="0.2">
      <c r="A259">
        <v>2020</v>
      </c>
      <c r="B259" t="s">
        <v>53</v>
      </c>
      <c r="C259">
        <v>11</v>
      </c>
      <c r="D259">
        <v>2</v>
      </c>
      <c r="E259">
        <v>89448</v>
      </c>
      <c r="F259">
        <v>17271512</v>
      </c>
      <c r="G259">
        <v>1022</v>
      </c>
      <c r="H259">
        <v>255228</v>
      </c>
      <c r="I259">
        <v>109278</v>
      </c>
      <c r="J259">
        <v>16023688</v>
      </c>
      <c r="K259">
        <v>2278510</v>
      </c>
      <c r="L259">
        <v>249274960</v>
      </c>
      <c r="M259">
        <v>0</v>
      </c>
      <c r="N259">
        <v>0</v>
      </c>
      <c r="O259">
        <v>0</v>
      </c>
      <c r="P259">
        <v>0</v>
      </c>
    </row>
    <row r="260" spans="1:16" x14ac:dyDescent="0.2">
      <c r="A260">
        <v>2020</v>
      </c>
      <c r="B260" t="s">
        <v>53</v>
      </c>
      <c r="C260">
        <v>11</v>
      </c>
      <c r="D260">
        <v>2</v>
      </c>
      <c r="E260">
        <v>96570</v>
      </c>
      <c r="F260">
        <v>17368082</v>
      </c>
      <c r="G260">
        <v>1100</v>
      </c>
      <c r="H260">
        <v>256328</v>
      </c>
      <c r="I260">
        <v>105408</v>
      </c>
      <c r="J260">
        <v>16129096</v>
      </c>
      <c r="K260">
        <v>2357705</v>
      </c>
      <c r="L260">
        <v>251632665</v>
      </c>
      <c r="M260">
        <v>0</v>
      </c>
      <c r="N260">
        <v>0</v>
      </c>
      <c r="O260">
        <v>0</v>
      </c>
      <c r="P260">
        <v>0</v>
      </c>
    </row>
    <row r="261" spans="1:16" x14ac:dyDescent="0.2">
      <c r="A261">
        <v>2020</v>
      </c>
      <c r="B261" t="s">
        <v>53</v>
      </c>
      <c r="C261">
        <v>11</v>
      </c>
      <c r="D261">
        <v>2</v>
      </c>
      <c r="E261">
        <v>89168</v>
      </c>
      <c r="F261">
        <v>17457250</v>
      </c>
      <c r="G261">
        <v>1088</v>
      </c>
      <c r="H261">
        <v>257416</v>
      </c>
      <c r="I261">
        <v>98708</v>
      </c>
      <c r="J261">
        <v>16227804</v>
      </c>
      <c r="K261">
        <v>2298857</v>
      </c>
      <c r="L261">
        <v>253931522</v>
      </c>
      <c r="M261">
        <v>0</v>
      </c>
      <c r="N261">
        <v>0</v>
      </c>
      <c r="O261">
        <v>0</v>
      </c>
      <c r="P261">
        <v>0</v>
      </c>
    </row>
    <row r="262" spans="1:16" x14ac:dyDescent="0.2">
      <c r="A262">
        <v>2020</v>
      </c>
      <c r="B262" t="s">
        <v>53</v>
      </c>
      <c r="C262">
        <v>11</v>
      </c>
      <c r="D262">
        <v>2</v>
      </c>
      <c r="E262">
        <v>89240</v>
      </c>
      <c r="F262">
        <v>17546490</v>
      </c>
      <c r="G262">
        <v>1034</v>
      </c>
      <c r="H262">
        <v>258450</v>
      </c>
      <c r="I262">
        <v>95240</v>
      </c>
      <c r="J262">
        <v>16323044</v>
      </c>
      <c r="K262">
        <v>2083832</v>
      </c>
      <c r="L262">
        <v>256015354</v>
      </c>
      <c r="M262">
        <v>0</v>
      </c>
      <c r="N262">
        <v>0</v>
      </c>
      <c r="O262">
        <v>0</v>
      </c>
      <c r="P262">
        <v>0</v>
      </c>
    </row>
    <row r="263" spans="1:16" x14ac:dyDescent="0.2">
      <c r="A263">
        <v>2020</v>
      </c>
      <c r="B263" t="s">
        <v>53</v>
      </c>
      <c r="C263">
        <v>11</v>
      </c>
      <c r="D263">
        <v>2</v>
      </c>
      <c r="E263">
        <v>83384</v>
      </c>
      <c r="F263">
        <v>17629874</v>
      </c>
      <c r="G263">
        <v>900</v>
      </c>
      <c r="H263">
        <v>259350</v>
      </c>
      <c r="I263">
        <v>84634</v>
      </c>
      <c r="J263">
        <v>16407678</v>
      </c>
      <c r="K263">
        <v>1792071</v>
      </c>
      <c r="L263">
        <v>257807425</v>
      </c>
      <c r="M263">
        <v>0</v>
      </c>
      <c r="N263">
        <v>0</v>
      </c>
      <c r="O263">
        <v>0</v>
      </c>
      <c r="P263">
        <v>0</v>
      </c>
    </row>
    <row r="264" spans="1:16" x14ac:dyDescent="0.2">
      <c r="A264">
        <v>2020</v>
      </c>
      <c r="B264" t="s">
        <v>53</v>
      </c>
      <c r="C264">
        <v>11</v>
      </c>
      <c r="D264">
        <v>3</v>
      </c>
      <c r="E264">
        <v>61362</v>
      </c>
      <c r="F264">
        <v>17691236</v>
      </c>
      <c r="G264">
        <v>868</v>
      </c>
      <c r="H264">
        <v>260218</v>
      </c>
      <c r="I264">
        <v>88222</v>
      </c>
      <c r="J264">
        <v>16495900</v>
      </c>
      <c r="K264">
        <v>1578485</v>
      </c>
      <c r="L264">
        <v>259385910</v>
      </c>
      <c r="M264">
        <v>0</v>
      </c>
      <c r="N264">
        <v>0</v>
      </c>
      <c r="O264">
        <v>0</v>
      </c>
      <c r="P264">
        <v>0</v>
      </c>
    </row>
    <row r="265" spans="1:16" x14ac:dyDescent="0.2">
      <c r="A265">
        <v>2020</v>
      </c>
      <c r="B265" t="s">
        <v>53</v>
      </c>
      <c r="C265">
        <v>11</v>
      </c>
      <c r="D265">
        <v>3</v>
      </c>
      <c r="E265">
        <v>57218</v>
      </c>
      <c r="F265">
        <v>17748454</v>
      </c>
      <c r="G265">
        <v>902</v>
      </c>
      <c r="H265">
        <v>261120</v>
      </c>
      <c r="I265">
        <v>80784</v>
      </c>
      <c r="J265">
        <v>16576684</v>
      </c>
      <c r="K265">
        <v>1524699</v>
      </c>
      <c r="L265">
        <v>260910609</v>
      </c>
      <c r="M265">
        <v>0</v>
      </c>
      <c r="N265">
        <v>0</v>
      </c>
      <c r="O265">
        <v>0</v>
      </c>
      <c r="P265">
        <v>0</v>
      </c>
    </row>
    <row r="266" spans="1:16" x14ac:dyDescent="0.2">
      <c r="A266">
        <v>2020</v>
      </c>
      <c r="B266" t="s">
        <v>53</v>
      </c>
      <c r="C266">
        <v>11</v>
      </c>
      <c r="D266">
        <v>3</v>
      </c>
      <c r="E266">
        <v>77096</v>
      </c>
      <c r="F266">
        <v>17825550</v>
      </c>
      <c r="G266">
        <v>944</v>
      </c>
      <c r="H266">
        <v>262064</v>
      </c>
      <c r="I266">
        <v>89506</v>
      </c>
      <c r="J266">
        <v>16666190</v>
      </c>
      <c r="K266">
        <v>1953727</v>
      </c>
      <c r="L266">
        <v>262864336</v>
      </c>
      <c r="M266">
        <v>0</v>
      </c>
      <c r="N266">
        <v>0</v>
      </c>
      <c r="O266">
        <v>0</v>
      </c>
      <c r="P266">
        <v>0</v>
      </c>
    </row>
    <row r="267" spans="1:16" x14ac:dyDescent="0.2">
      <c r="A267">
        <v>2020</v>
      </c>
      <c r="B267" t="s">
        <v>53</v>
      </c>
      <c r="C267">
        <v>11</v>
      </c>
      <c r="D267">
        <v>3</v>
      </c>
      <c r="E267">
        <v>90732</v>
      </c>
      <c r="F267">
        <v>17916282</v>
      </c>
      <c r="G267">
        <v>1172</v>
      </c>
      <c r="H267">
        <v>263236</v>
      </c>
      <c r="I267">
        <v>97350</v>
      </c>
      <c r="J267">
        <v>16763540</v>
      </c>
      <c r="K267">
        <v>2076670</v>
      </c>
      <c r="L267">
        <v>264941006</v>
      </c>
      <c r="M267">
        <v>0</v>
      </c>
      <c r="N267">
        <v>0</v>
      </c>
      <c r="O267">
        <v>0</v>
      </c>
      <c r="P267">
        <v>0</v>
      </c>
    </row>
    <row r="268" spans="1:16" x14ac:dyDescent="0.2">
      <c r="A268">
        <v>2020</v>
      </c>
      <c r="B268" t="s">
        <v>53</v>
      </c>
      <c r="C268">
        <v>11</v>
      </c>
      <c r="D268">
        <v>3</v>
      </c>
      <c r="E268">
        <v>92370</v>
      </c>
      <c r="F268">
        <v>18008652</v>
      </c>
      <c r="G268">
        <v>1164</v>
      </c>
      <c r="H268">
        <v>264400</v>
      </c>
      <c r="I268">
        <v>90492</v>
      </c>
      <c r="J268">
        <v>16854032</v>
      </c>
      <c r="K268">
        <v>2241737</v>
      </c>
      <c r="L268">
        <v>267182743</v>
      </c>
      <c r="M268">
        <v>0</v>
      </c>
      <c r="N268">
        <v>0</v>
      </c>
      <c r="O268">
        <v>0</v>
      </c>
      <c r="P268">
        <v>0</v>
      </c>
    </row>
    <row r="269" spans="1:16" x14ac:dyDescent="0.2">
      <c r="A269">
        <v>2020</v>
      </c>
      <c r="B269" t="s">
        <v>53</v>
      </c>
      <c r="C269">
        <v>11</v>
      </c>
      <c r="D269">
        <v>3</v>
      </c>
      <c r="E269">
        <v>92566</v>
      </c>
      <c r="F269">
        <v>18101218</v>
      </c>
      <c r="G269">
        <v>1128</v>
      </c>
      <c r="H269">
        <v>265528</v>
      </c>
      <c r="I269">
        <v>97936</v>
      </c>
      <c r="J269">
        <v>16951968</v>
      </c>
      <c r="K269">
        <v>2220243</v>
      </c>
      <c r="L269">
        <v>269402986</v>
      </c>
      <c r="M269">
        <v>0</v>
      </c>
      <c r="N269">
        <v>0</v>
      </c>
      <c r="O269">
        <v>0</v>
      </c>
      <c r="P269">
        <v>0</v>
      </c>
    </row>
    <row r="270" spans="1:16" x14ac:dyDescent="0.2">
      <c r="A270">
        <v>2020</v>
      </c>
      <c r="B270" t="s">
        <v>53</v>
      </c>
      <c r="C270">
        <v>11</v>
      </c>
      <c r="D270">
        <v>3</v>
      </c>
      <c r="E270">
        <v>90602</v>
      </c>
      <c r="F270">
        <v>18191820</v>
      </c>
      <c r="G270">
        <v>998</v>
      </c>
      <c r="H270">
        <v>266526</v>
      </c>
      <c r="I270">
        <v>88110</v>
      </c>
      <c r="J270">
        <v>17040078</v>
      </c>
      <c r="K270">
        <v>2243541</v>
      </c>
      <c r="L270">
        <v>271646527</v>
      </c>
      <c r="M270">
        <v>0</v>
      </c>
      <c r="N270">
        <v>0</v>
      </c>
      <c r="O270">
        <v>0</v>
      </c>
      <c r="P270">
        <v>0</v>
      </c>
    </row>
    <row r="271" spans="1:16" x14ac:dyDescent="0.2">
      <c r="A271">
        <v>2020</v>
      </c>
      <c r="B271" t="s">
        <v>53</v>
      </c>
      <c r="C271">
        <v>11</v>
      </c>
      <c r="D271">
        <v>4</v>
      </c>
      <c r="E271">
        <v>88808</v>
      </c>
      <c r="F271">
        <v>18280628</v>
      </c>
      <c r="G271">
        <v>1020</v>
      </c>
      <c r="H271">
        <v>267546</v>
      </c>
      <c r="I271">
        <v>82810</v>
      </c>
      <c r="J271">
        <v>17122888</v>
      </c>
      <c r="K271">
        <v>1995016</v>
      </c>
      <c r="L271">
        <v>273641543</v>
      </c>
      <c r="M271">
        <v>0</v>
      </c>
      <c r="N271">
        <v>0</v>
      </c>
      <c r="O271">
        <v>0</v>
      </c>
      <c r="P271">
        <v>0</v>
      </c>
    </row>
    <row r="272" spans="1:16" x14ac:dyDescent="0.2">
      <c r="A272">
        <v>2020</v>
      </c>
      <c r="B272" t="s">
        <v>53</v>
      </c>
      <c r="C272">
        <v>11</v>
      </c>
      <c r="D272">
        <v>4</v>
      </c>
      <c r="E272">
        <v>74882</v>
      </c>
      <c r="F272">
        <v>18355510</v>
      </c>
      <c r="G272">
        <v>962</v>
      </c>
      <c r="H272">
        <v>268508</v>
      </c>
      <c r="I272">
        <v>84390</v>
      </c>
      <c r="J272">
        <v>17207278</v>
      </c>
      <c r="K272">
        <v>2071110</v>
      </c>
      <c r="L272">
        <v>275712653</v>
      </c>
      <c r="M272">
        <v>0</v>
      </c>
      <c r="N272">
        <v>0</v>
      </c>
      <c r="O272">
        <v>0</v>
      </c>
      <c r="P272">
        <v>0</v>
      </c>
    </row>
    <row r="273" spans="1:16" x14ac:dyDescent="0.2">
      <c r="A273">
        <v>2020</v>
      </c>
      <c r="B273" t="s">
        <v>53</v>
      </c>
      <c r="C273">
        <v>11</v>
      </c>
      <c r="D273">
        <v>4</v>
      </c>
      <c r="E273">
        <v>88490</v>
      </c>
      <c r="F273">
        <v>18444000</v>
      </c>
      <c r="G273">
        <v>978</v>
      </c>
      <c r="H273">
        <v>269486</v>
      </c>
      <c r="I273">
        <v>75530</v>
      </c>
      <c r="J273">
        <v>17282808</v>
      </c>
      <c r="K273">
        <v>2389032</v>
      </c>
      <c r="L273">
        <v>278101685</v>
      </c>
      <c r="M273">
        <v>0</v>
      </c>
      <c r="N273">
        <v>0</v>
      </c>
      <c r="O273">
        <v>0</v>
      </c>
      <c r="P273">
        <v>0</v>
      </c>
    </row>
    <row r="274" spans="1:16" x14ac:dyDescent="0.2">
      <c r="A274">
        <v>2020</v>
      </c>
      <c r="B274" t="s">
        <v>53</v>
      </c>
      <c r="C274">
        <v>11</v>
      </c>
      <c r="D274">
        <v>4</v>
      </c>
      <c r="E274">
        <v>89398</v>
      </c>
      <c r="F274">
        <v>18533398</v>
      </c>
      <c r="G274">
        <v>1036</v>
      </c>
      <c r="H274">
        <v>270522</v>
      </c>
      <c r="I274">
        <v>73164</v>
      </c>
      <c r="J274">
        <v>17355972</v>
      </c>
      <c r="K274">
        <v>2363033</v>
      </c>
      <c r="L274">
        <v>280464718</v>
      </c>
      <c r="M274">
        <v>0</v>
      </c>
      <c r="N274">
        <v>0</v>
      </c>
      <c r="O274">
        <v>0</v>
      </c>
      <c r="P274">
        <v>0</v>
      </c>
    </row>
    <row r="275" spans="1:16" x14ac:dyDescent="0.2">
      <c r="A275">
        <v>2020</v>
      </c>
      <c r="B275" t="s">
        <v>53</v>
      </c>
      <c r="C275">
        <v>11</v>
      </c>
      <c r="D275">
        <v>4</v>
      </c>
      <c r="E275">
        <v>86348</v>
      </c>
      <c r="F275">
        <v>18619746</v>
      </c>
      <c r="G275">
        <v>982</v>
      </c>
      <c r="H275">
        <v>271504</v>
      </c>
      <c r="I275">
        <v>79446</v>
      </c>
      <c r="J275">
        <v>17435418</v>
      </c>
      <c r="K275">
        <v>2385565</v>
      </c>
      <c r="L275">
        <v>282850283</v>
      </c>
      <c r="M275">
        <v>0</v>
      </c>
      <c r="N275">
        <v>0</v>
      </c>
      <c r="O275">
        <v>0</v>
      </c>
      <c r="P275">
        <v>0</v>
      </c>
    </row>
    <row r="276" spans="1:16" x14ac:dyDescent="0.2">
      <c r="A276">
        <v>2020</v>
      </c>
      <c r="B276" t="s">
        <v>53</v>
      </c>
      <c r="C276">
        <v>11</v>
      </c>
      <c r="D276">
        <v>4</v>
      </c>
      <c r="E276">
        <v>82706</v>
      </c>
      <c r="F276">
        <v>18702452</v>
      </c>
      <c r="G276">
        <v>972</v>
      </c>
      <c r="H276">
        <v>272476</v>
      </c>
      <c r="I276">
        <v>82354</v>
      </c>
      <c r="J276">
        <v>17517772</v>
      </c>
      <c r="K276">
        <v>2385560</v>
      </c>
      <c r="L276">
        <v>285235843</v>
      </c>
      <c r="M276">
        <v>0</v>
      </c>
      <c r="N276">
        <v>0</v>
      </c>
      <c r="O276">
        <v>0</v>
      </c>
      <c r="P276">
        <v>0</v>
      </c>
    </row>
    <row r="277" spans="1:16" x14ac:dyDescent="0.2">
      <c r="A277">
        <v>2020</v>
      </c>
      <c r="B277" t="s">
        <v>53</v>
      </c>
      <c r="C277">
        <v>11</v>
      </c>
      <c r="D277">
        <v>4</v>
      </c>
      <c r="E277">
        <v>83630</v>
      </c>
      <c r="F277">
        <v>18786082</v>
      </c>
      <c r="G277">
        <v>990</v>
      </c>
      <c r="H277">
        <v>273466</v>
      </c>
      <c r="I277">
        <v>84550</v>
      </c>
      <c r="J277">
        <v>17602322</v>
      </c>
      <c r="K277">
        <v>2524727</v>
      </c>
      <c r="L277">
        <v>287760570</v>
      </c>
      <c r="M277">
        <v>0</v>
      </c>
      <c r="N277">
        <v>0</v>
      </c>
      <c r="O277">
        <v>0</v>
      </c>
      <c r="P277">
        <v>0</v>
      </c>
    </row>
    <row r="278" spans="1:16" x14ac:dyDescent="0.2">
      <c r="A278">
        <v>2020</v>
      </c>
      <c r="B278" t="s">
        <v>53</v>
      </c>
      <c r="C278">
        <v>11</v>
      </c>
      <c r="D278">
        <v>5</v>
      </c>
      <c r="E278">
        <v>78072</v>
      </c>
      <c r="F278">
        <v>18864154</v>
      </c>
      <c r="G278">
        <v>888</v>
      </c>
      <c r="H278">
        <v>274354</v>
      </c>
      <c r="I278">
        <v>90304</v>
      </c>
      <c r="J278">
        <v>17692626</v>
      </c>
      <c r="K278">
        <v>2222616</v>
      </c>
      <c r="L278">
        <v>289983186</v>
      </c>
      <c r="M278">
        <v>0</v>
      </c>
      <c r="N278">
        <v>0</v>
      </c>
      <c r="O278">
        <v>0</v>
      </c>
      <c r="P278">
        <v>0</v>
      </c>
    </row>
    <row r="279" spans="1:16" x14ac:dyDescent="0.2">
      <c r="A279">
        <v>2020</v>
      </c>
      <c r="B279" t="s">
        <v>53</v>
      </c>
      <c r="C279">
        <v>11</v>
      </c>
      <c r="D279">
        <v>5</v>
      </c>
      <c r="E279">
        <v>62358</v>
      </c>
      <c r="F279">
        <v>18926512</v>
      </c>
      <c r="G279">
        <v>964</v>
      </c>
      <c r="H279">
        <v>275318</v>
      </c>
      <c r="I279">
        <v>84564</v>
      </c>
      <c r="J279">
        <v>17777190</v>
      </c>
      <c r="K279">
        <v>1969426</v>
      </c>
      <c r="L279">
        <v>291952612</v>
      </c>
      <c r="M279">
        <v>0</v>
      </c>
      <c r="N279">
        <v>0</v>
      </c>
      <c r="O279">
        <v>0</v>
      </c>
      <c r="P279">
        <v>0</v>
      </c>
    </row>
    <row r="280" spans="1:16" x14ac:dyDescent="0.2">
      <c r="A280">
        <v>2020</v>
      </c>
      <c r="B280" t="s">
        <v>54</v>
      </c>
      <c r="C280">
        <v>12</v>
      </c>
      <c r="D280">
        <v>1</v>
      </c>
      <c r="E280">
        <v>72948</v>
      </c>
      <c r="F280">
        <v>18999460</v>
      </c>
      <c r="G280">
        <v>1002</v>
      </c>
      <c r="H280">
        <v>276320</v>
      </c>
      <c r="I280">
        <v>86416</v>
      </c>
      <c r="J280">
        <v>17863606</v>
      </c>
      <c r="K280">
        <v>2210040</v>
      </c>
      <c r="L280">
        <v>294162652</v>
      </c>
      <c r="M280">
        <v>0</v>
      </c>
      <c r="N280">
        <v>0</v>
      </c>
      <c r="O280">
        <v>0</v>
      </c>
      <c r="P280">
        <v>0</v>
      </c>
    </row>
    <row r="281" spans="1:16" x14ac:dyDescent="0.2">
      <c r="A281">
        <v>2020</v>
      </c>
      <c r="B281" t="s">
        <v>54</v>
      </c>
      <c r="C281">
        <v>12</v>
      </c>
      <c r="D281">
        <v>1</v>
      </c>
      <c r="E281">
        <v>71012</v>
      </c>
      <c r="F281">
        <v>19070472</v>
      </c>
      <c r="G281">
        <v>1052</v>
      </c>
      <c r="H281">
        <v>277372</v>
      </c>
      <c r="I281">
        <v>81816</v>
      </c>
      <c r="J281">
        <v>17945422</v>
      </c>
      <c r="K281">
        <v>2305723</v>
      </c>
      <c r="L281">
        <v>296468375</v>
      </c>
      <c r="M281">
        <v>0</v>
      </c>
      <c r="N281">
        <v>0</v>
      </c>
      <c r="O281">
        <v>0</v>
      </c>
      <c r="P281">
        <v>0</v>
      </c>
    </row>
    <row r="282" spans="1:16" x14ac:dyDescent="0.2">
      <c r="A282">
        <v>2020</v>
      </c>
      <c r="B282" t="s">
        <v>54</v>
      </c>
      <c r="C282">
        <v>12</v>
      </c>
      <c r="D282">
        <v>1</v>
      </c>
      <c r="E282">
        <v>73148</v>
      </c>
      <c r="F282">
        <v>19143620</v>
      </c>
      <c r="G282">
        <v>1082</v>
      </c>
      <c r="H282">
        <v>278454</v>
      </c>
      <c r="I282">
        <v>85982</v>
      </c>
      <c r="J282">
        <v>18031404</v>
      </c>
      <c r="K282">
        <v>2426602</v>
      </c>
      <c r="L282">
        <v>298894977</v>
      </c>
      <c r="M282">
        <v>0</v>
      </c>
      <c r="N282">
        <v>0</v>
      </c>
      <c r="O282">
        <v>0</v>
      </c>
      <c r="P282">
        <v>0</v>
      </c>
    </row>
    <row r="283" spans="1:16" x14ac:dyDescent="0.2">
      <c r="A283">
        <v>2020</v>
      </c>
      <c r="B283" t="s">
        <v>54</v>
      </c>
      <c r="C283">
        <v>12</v>
      </c>
      <c r="D283">
        <v>1</v>
      </c>
      <c r="E283">
        <v>73422</v>
      </c>
      <c r="F283">
        <v>19217042</v>
      </c>
      <c r="G283">
        <v>1022</v>
      </c>
      <c r="H283">
        <v>279476</v>
      </c>
      <c r="I283">
        <v>84718</v>
      </c>
      <c r="J283">
        <v>18116122</v>
      </c>
      <c r="K283">
        <v>2405677</v>
      </c>
      <c r="L283">
        <v>301300654</v>
      </c>
      <c r="M283">
        <v>0</v>
      </c>
      <c r="N283">
        <v>0</v>
      </c>
      <c r="O283">
        <v>0</v>
      </c>
      <c r="P283">
        <v>0</v>
      </c>
    </row>
    <row r="284" spans="1:16" x14ac:dyDescent="0.2">
      <c r="A284">
        <v>2020</v>
      </c>
      <c r="B284" t="s">
        <v>54</v>
      </c>
      <c r="C284">
        <v>12</v>
      </c>
      <c r="D284">
        <v>1</v>
      </c>
      <c r="E284">
        <v>72020</v>
      </c>
      <c r="F284">
        <v>19289062</v>
      </c>
      <c r="G284">
        <v>964</v>
      </c>
      <c r="H284">
        <v>280440</v>
      </c>
      <c r="I284">
        <v>83770</v>
      </c>
      <c r="J284">
        <v>18199892</v>
      </c>
      <c r="K284">
        <v>2344038</v>
      </c>
      <c r="L284">
        <v>303644692</v>
      </c>
      <c r="M284">
        <v>0</v>
      </c>
      <c r="N284">
        <v>0</v>
      </c>
      <c r="O284">
        <v>0</v>
      </c>
      <c r="P284">
        <v>0</v>
      </c>
    </row>
    <row r="285" spans="1:16" x14ac:dyDescent="0.2">
      <c r="A285">
        <v>2020</v>
      </c>
      <c r="B285" t="s">
        <v>54</v>
      </c>
      <c r="C285">
        <v>12</v>
      </c>
      <c r="D285">
        <v>1</v>
      </c>
      <c r="E285">
        <v>66356</v>
      </c>
      <c r="F285">
        <v>19355418</v>
      </c>
      <c r="G285">
        <v>780</v>
      </c>
      <c r="H285">
        <v>281220</v>
      </c>
      <c r="I285">
        <v>78156</v>
      </c>
      <c r="J285">
        <v>18278048</v>
      </c>
      <c r="K285">
        <v>1985312</v>
      </c>
      <c r="L285">
        <v>305630004</v>
      </c>
      <c r="M285">
        <v>0</v>
      </c>
      <c r="N285">
        <v>0</v>
      </c>
      <c r="O285">
        <v>0</v>
      </c>
      <c r="P285">
        <v>0</v>
      </c>
    </row>
    <row r="286" spans="1:16" x14ac:dyDescent="0.2">
      <c r="A286">
        <v>2020</v>
      </c>
      <c r="B286" t="s">
        <v>54</v>
      </c>
      <c r="C286">
        <v>12</v>
      </c>
      <c r="D286">
        <v>1</v>
      </c>
      <c r="E286">
        <v>52454</v>
      </c>
      <c r="F286">
        <v>19407872</v>
      </c>
      <c r="G286">
        <v>772</v>
      </c>
      <c r="H286">
        <v>281992</v>
      </c>
      <c r="I286">
        <v>78586</v>
      </c>
      <c r="J286">
        <v>18356634</v>
      </c>
      <c r="K286">
        <v>1984600</v>
      </c>
      <c r="L286">
        <v>307614604</v>
      </c>
      <c r="M286">
        <v>0</v>
      </c>
      <c r="N286">
        <v>0</v>
      </c>
      <c r="O286">
        <v>0</v>
      </c>
      <c r="P286">
        <v>0</v>
      </c>
    </row>
    <row r="287" spans="1:16" x14ac:dyDescent="0.2">
      <c r="A287">
        <v>2020</v>
      </c>
      <c r="B287" t="s">
        <v>54</v>
      </c>
      <c r="C287">
        <v>12</v>
      </c>
      <c r="D287">
        <v>2</v>
      </c>
      <c r="E287">
        <v>64166</v>
      </c>
      <c r="F287">
        <v>19472038</v>
      </c>
      <c r="G287">
        <v>804</v>
      </c>
      <c r="H287">
        <v>282796</v>
      </c>
      <c r="I287">
        <v>73166</v>
      </c>
      <c r="J287">
        <v>18429800</v>
      </c>
      <c r="K287">
        <v>2192394</v>
      </c>
      <c r="L287">
        <v>309806998</v>
      </c>
      <c r="M287">
        <v>0</v>
      </c>
      <c r="N287">
        <v>0</v>
      </c>
      <c r="O287">
        <v>0</v>
      </c>
      <c r="P287">
        <v>0</v>
      </c>
    </row>
    <row r="288" spans="1:16" x14ac:dyDescent="0.2">
      <c r="A288">
        <v>2020</v>
      </c>
      <c r="B288" t="s">
        <v>54</v>
      </c>
      <c r="C288">
        <v>12</v>
      </c>
      <c r="D288">
        <v>2</v>
      </c>
      <c r="E288">
        <v>63274</v>
      </c>
      <c r="F288">
        <v>19535312</v>
      </c>
      <c r="G288">
        <v>826</v>
      </c>
      <c r="H288">
        <v>283622</v>
      </c>
      <c r="I288">
        <v>75386</v>
      </c>
      <c r="J288">
        <v>18505186</v>
      </c>
      <c r="K288">
        <v>2063530</v>
      </c>
      <c r="L288">
        <v>311870528</v>
      </c>
      <c r="M288">
        <v>0</v>
      </c>
      <c r="N288">
        <v>0</v>
      </c>
      <c r="O288">
        <v>0</v>
      </c>
      <c r="P288">
        <v>0</v>
      </c>
    </row>
    <row r="289" spans="1:16" x14ac:dyDescent="0.2">
      <c r="A289">
        <v>2020</v>
      </c>
      <c r="B289" t="s">
        <v>54</v>
      </c>
      <c r="C289">
        <v>12</v>
      </c>
      <c r="D289">
        <v>2</v>
      </c>
      <c r="E289">
        <v>58822</v>
      </c>
      <c r="F289">
        <v>19594134</v>
      </c>
      <c r="G289">
        <v>822</v>
      </c>
      <c r="H289">
        <v>284444</v>
      </c>
      <c r="I289">
        <v>75414</v>
      </c>
      <c r="J289">
        <v>18580600</v>
      </c>
      <c r="K289">
        <v>2003523</v>
      </c>
      <c r="L289">
        <v>313874051</v>
      </c>
      <c r="M289">
        <v>0</v>
      </c>
      <c r="N289">
        <v>0</v>
      </c>
      <c r="O289">
        <v>0</v>
      </c>
      <c r="P289">
        <v>0</v>
      </c>
    </row>
    <row r="290" spans="1:16" x14ac:dyDescent="0.2">
      <c r="A290">
        <v>2020</v>
      </c>
      <c r="B290" t="s">
        <v>54</v>
      </c>
      <c r="C290">
        <v>12</v>
      </c>
      <c r="D290">
        <v>2</v>
      </c>
      <c r="E290">
        <v>59922</v>
      </c>
      <c r="F290">
        <v>19654056</v>
      </c>
      <c r="G290">
        <v>884</v>
      </c>
      <c r="H290">
        <v>285328</v>
      </c>
      <c r="I290">
        <v>66984</v>
      </c>
      <c r="J290">
        <v>18647584</v>
      </c>
      <c r="K290">
        <v>2231536</v>
      </c>
      <c r="L290">
        <v>316105587</v>
      </c>
      <c r="M290">
        <v>0</v>
      </c>
      <c r="N290">
        <v>0</v>
      </c>
      <c r="O290">
        <v>0</v>
      </c>
      <c r="P290">
        <v>0</v>
      </c>
    </row>
    <row r="291" spans="1:16" x14ac:dyDescent="0.2">
      <c r="A291">
        <v>2020</v>
      </c>
      <c r="B291" t="s">
        <v>54</v>
      </c>
      <c r="C291">
        <v>12</v>
      </c>
      <c r="D291">
        <v>2</v>
      </c>
      <c r="E291">
        <v>60708</v>
      </c>
      <c r="F291">
        <v>19714764</v>
      </c>
      <c r="G291">
        <v>782</v>
      </c>
      <c r="H291">
        <v>286110</v>
      </c>
      <c r="I291">
        <v>66174</v>
      </c>
      <c r="J291">
        <v>18713758</v>
      </c>
      <c r="K291">
        <v>2113802</v>
      </c>
      <c r="L291">
        <v>318219389</v>
      </c>
      <c r="M291">
        <v>0</v>
      </c>
      <c r="N291">
        <v>0</v>
      </c>
      <c r="O291">
        <v>0</v>
      </c>
      <c r="P291">
        <v>0</v>
      </c>
    </row>
    <row r="292" spans="1:16" x14ac:dyDescent="0.2">
      <c r="A292">
        <v>2020</v>
      </c>
      <c r="B292" t="s">
        <v>54</v>
      </c>
      <c r="C292">
        <v>12</v>
      </c>
      <c r="D292">
        <v>2</v>
      </c>
      <c r="E292">
        <v>54672</v>
      </c>
      <c r="F292">
        <v>19769436</v>
      </c>
      <c r="G292">
        <v>676</v>
      </c>
      <c r="H292">
        <v>286786</v>
      </c>
      <c r="I292">
        <v>61280</v>
      </c>
      <c r="J292">
        <v>18775038</v>
      </c>
      <c r="K292">
        <v>1964825</v>
      </c>
      <c r="L292">
        <v>320184214</v>
      </c>
      <c r="M292">
        <v>0</v>
      </c>
      <c r="N292">
        <v>0</v>
      </c>
      <c r="O292">
        <v>0</v>
      </c>
      <c r="P292">
        <v>0</v>
      </c>
    </row>
    <row r="293" spans="1:16" x14ac:dyDescent="0.2">
      <c r="A293">
        <v>2020</v>
      </c>
      <c r="B293" t="s">
        <v>54</v>
      </c>
      <c r="C293">
        <v>12</v>
      </c>
      <c r="D293">
        <v>2</v>
      </c>
      <c r="E293">
        <v>43882</v>
      </c>
      <c r="F293">
        <v>19813318</v>
      </c>
      <c r="G293">
        <v>708</v>
      </c>
      <c r="H293">
        <v>287494</v>
      </c>
      <c r="I293">
        <v>68842</v>
      </c>
      <c r="J293">
        <v>18843880</v>
      </c>
      <c r="K293">
        <v>1926068</v>
      </c>
      <c r="L293">
        <v>322110282</v>
      </c>
      <c r="M293">
        <v>0</v>
      </c>
      <c r="N293">
        <v>0</v>
      </c>
      <c r="O293">
        <v>0</v>
      </c>
      <c r="P293">
        <v>0</v>
      </c>
    </row>
    <row r="294" spans="1:16" x14ac:dyDescent="0.2">
      <c r="A294">
        <v>2020</v>
      </c>
      <c r="B294" t="s">
        <v>54</v>
      </c>
      <c r="C294">
        <v>12</v>
      </c>
      <c r="D294">
        <v>3</v>
      </c>
      <c r="E294">
        <v>52502</v>
      </c>
      <c r="F294">
        <v>19865820</v>
      </c>
      <c r="G294">
        <v>768</v>
      </c>
      <c r="H294">
        <v>288262</v>
      </c>
      <c r="I294">
        <v>67706</v>
      </c>
      <c r="J294">
        <v>18911586</v>
      </c>
      <c r="K294">
        <v>2203796</v>
      </c>
      <c r="L294">
        <v>324314078</v>
      </c>
      <c r="M294">
        <v>0</v>
      </c>
      <c r="N294">
        <v>0</v>
      </c>
      <c r="O294">
        <v>0</v>
      </c>
      <c r="P294">
        <v>0</v>
      </c>
    </row>
    <row r="295" spans="1:16" x14ac:dyDescent="0.2">
      <c r="A295">
        <v>2020</v>
      </c>
      <c r="B295" t="s">
        <v>54</v>
      </c>
      <c r="C295">
        <v>12</v>
      </c>
      <c r="D295">
        <v>3</v>
      </c>
      <c r="E295">
        <v>36344</v>
      </c>
      <c r="F295">
        <v>19902164</v>
      </c>
      <c r="G295">
        <v>712</v>
      </c>
      <c r="H295">
        <v>288974</v>
      </c>
      <c r="I295">
        <v>66720</v>
      </c>
      <c r="J295">
        <v>18978306</v>
      </c>
      <c r="K295">
        <v>2327126</v>
      </c>
      <c r="L295">
        <v>326641204</v>
      </c>
      <c r="M295">
        <v>0</v>
      </c>
      <c r="N295">
        <v>0</v>
      </c>
      <c r="O295">
        <v>0</v>
      </c>
      <c r="P295">
        <v>0</v>
      </c>
    </row>
    <row r="296" spans="1:16" x14ac:dyDescent="0.2">
      <c r="A296">
        <v>2020</v>
      </c>
      <c r="B296" t="s">
        <v>54</v>
      </c>
      <c r="C296">
        <v>12</v>
      </c>
      <c r="D296">
        <v>3</v>
      </c>
      <c r="E296">
        <v>53508</v>
      </c>
      <c r="F296">
        <v>19955672</v>
      </c>
      <c r="G296">
        <v>684</v>
      </c>
      <c r="H296">
        <v>289658</v>
      </c>
      <c r="I296">
        <v>61782</v>
      </c>
      <c r="J296">
        <v>19040088</v>
      </c>
      <c r="K296">
        <v>2295418</v>
      </c>
      <c r="L296">
        <v>328936622</v>
      </c>
      <c r="M296">
        <v>0</v>
      </c>
      <c r="N296">
        <v>0</v>
      </c>
      <c r="O296">
        <v>0</v>
      </c>
      <c r="P296">
        <v>0</v>
      </c>
    </row>
    <row r="297" spans="1:16" x14ac:dyDescent="0.2">
      <c r="A297">
        <v>2020</v>
      </c>
      <c r="B297" t="s">
        <v>54</v>
      </c>
      <c r="C297">
        <v>12</v>
      </c>
      <c r="D297">
        <v>3</v>
      </c>
      <c r="E297">
        <v>53982</v>
      </c>
      <c r="F297">
        <v>20009654</v>
      </c>
      <c r="G297">
        <v>684</v>
      </c>
      <c r="H297">
        <v>290342</v>
      </c>
      <c r="I297">
        <v>59758</v>
      </c>
      <c r="J297">
        <v>19099846</v>
      </c>
      <c r="K297">
        <v>2333628</v>
      </c>
      <c r="L297">
        <v>331270250</v>
      </c>
      <c r="M297">
        <v>0</v>
      </c>
      <c r="N297">
        <v>0</v>
      </c>
      <c r="O297">
        <v>0</v>
      </c>
      <c r="P297">
        <v>0</v>
      </c>
    </row>
    <row r="298" spans="1:16" x14ac:dyDescent="0.2">
      <c r="A298">
        <v>2020</v>
      </c>
      <c r="B298" t="s">
        <v>54</v>
      </c>
      <c r="C298">
        <v>12</v>
      </c>
      <c r="D298">
        <v>3</v>
      </c>
      <c r="E298">
        <v>53668</v>
      </c>
      <c r="F298">
        <v>20063322</v>
      </c>
      <c r="G298">
        <v>684</v>
      </c>
      <c r="H298">
        <v>291026</v>
      </c>
      <c r="I298">
        <v>59516</v>
      </c>
      <c r="J298">
        <v>19159362</v>
      </c>
      <c r="K298">
        <v>2265576</v>
      </c>
      <c r="L298">
        <v>333535826</v>
      </c>
      <c r="M298">
        <v>0</v>
      </c>
      <c r="N298">
        <v>0</v>
      </c>
      <c r="O298">
        <v>0</v>
      </c>
      <c r="P298">
        <v>0</v>
      </c>
    </row>
    <row r="299" spans="1:16" x14ac:dyDescent="0.2">
      <c r="A299">
        <v>2020</v>
      </c>
      <c r="B299" t="s">
        <v>54</v>
      </c>
      <c r="C299">
        <v>12</v>
      </c>
      <c r="D299">
        <v>3</v>
      </c>
      <c r="E299">
        <v>49244</v>
      </c>
      <c r="F299">
        <v>20112566</v>
      </c>
      <c r="G299">
        <v>664</v>
      </c>
      <c r="H299">
        <v>291690</v>
      </c>
      <c r="I299">
        <v>51468</v>
      </c>
      <c r="J299">
        <v>19210830</v>
      </c>
      <c r="K299">
        <v>1989510</v>
      </c>
      <c r="L299">
        <v>335525336</v>
      </c>
      <c r="M299">
        <v>0</v>
      </c>
      <c r="N299">
        <v>0</v>
      </c>
      <c r="O299">
        <v>0</v>
      </c>
      <c r="P299">
        <v>0</v>
      </c>
    </row>
    <row r="300" spans="1:16" x14ac:dyDescent="0.2">
      <c r="A300">
        <v>2020</v>
      </c>
      <c r="B300" t="s">
        <v>54</v>
      </c>
      <c r="C300">
        <v>12</v>
      </c>
      <c r="D300">
        <v>3</v>
      </c>
      <c r="E300">
        <v>38294</v>
      </c>
      <c r="F300">
        <v>20150860</v>
      </c>
      <c r="G300">
        <v>604</v>
      </c>
      <c r="H300">
        <v>292294</v>
      </c>
      <c r="I300">
        <v>60500</v>
      </c>
      <c r="J300">
        <v>19271330</v>
      </c>
      <c r="K300">
        <v>1967526</v>
      </c>
      <c r="L300">
        <v>337492862</v>
      </c>
      <c r="M300">
        <v>0</v>
      </c>
      <c r="N300">
        <v>0</v>
      </c>
      <c r="O300">
        <v>0</v>
      </c>
      <c r="P300">
        <v>0</v>
      </c>
    </row>
    <row r="301" spans="1:16" x14ac:dyDescent="0.2">
      <c r="A301">
        <v>2020</v>
      </c>
      <c r="B301" t="s">
        <v>54</v>
      </c>
      <c r="C301">
        <v>12</v>
      </c>
      <c r="D301">
        <v>4</v>
      </c>
      <c r="E301">
        <v>47760</v>
      </c>
      <c r="F301">
        <v>20198620</v>
      </c>
      <c r="G301">
        <v>658</v>
      </c>
      <c r="H301">
        <v>292952</v>
      </c>
      <c r="I301">
        <v>54064</v>
      </c>
      <c r="J301">
        <v>19325394</v>
      </c>
      <c r="K301">
        <v>2204451</v>
      </c>
      <c r="L301">
        <v>339697313</v>
      </c>
      <c r="M301">
        <v>0</v>
      </c>
      <c r="N301">
        <v>0</v>
      </c>
      <c r="O301">
        <v>0</v>
      </c>
      <c r="P301">
        <v>0</v>
      </c>
    </row>
    <row r="302" spans="1:16" x14ac:dyDescent="0.2">
      <c r="A302">
        <v>2020</v>
      </c>
      <c r="B302" t="s">
        <v>54</v>
      </c>
      <c r="C302">
        <v>12</v>
      </c>
      <c r="D302">
        <v>4</v>
      </c>
      <c r="E302">
        <v>49432</v>
      </c>
      <c r="F302">
        <v>20248052</v>
      </c>
      <c r="G302">
        <v>630</v>
      </c>
      <c r="H302">
        <v>293582</v>
      </c>
      <c r="I302">
        <v>59892</v>
      </c>
      <c r="J302">
        <v>19385286</v>
      </c>
      <c r="K302">
        <v>2112212</v>
      </c>
      <c r="L302">
        <v>341809525</v>
      </c>
      <c r="M302">
        <v>0</v>
      </c>
      <c r="N302">
        <v>0</v>
      </c>
      <c r="O302">
        <v>0</v>
      </c>
      <c r="P302">
        <v>0</v>
      </c>
    </row>
    <row r="303" spans="1:16" x14ac:dyDescent="0.2">
      <c r="A303">
        <v>2020</v>
      </c>
      <c r="B303" t="s">
        <v>54</v>
      </c>
      <c r="C303">
        <v>12</v>
      </c>
      <c r="D303">
        <v>4</v>
      </c>
      <c r="E303">
        <v>46888</v>
      </c>
      <c r="F303">
        <v>20294940</v>
      </c>
      <c r="G303">
        <v>674</v>
      </c>
      <c r="H303">
        <v>294256</v>
      </c>
      <c r="I303">
        <v>49110</v>
      </c>
      <c r="J303">
        <v>19434396</v>
      </c>
      <c r="K303">
        <v>2205067</v>
      </c>
      <c r="L303">
        <v>344014592</v>
      </c>
      <c r="M303">
        <v>0</v>
      </c>
      <c r="N303">
        <v>0</v>
      </c>
      <c r="O303">
        <v>0</v>
      </c>
      <c r="P303">
        <v>0</v>
      </c>
    </row>
    <row r="304" spans="1:16" x14ac:dyDescent="0.2">
      <c r="A304">
        <v>2020</v>
      </c>
      <c r="B304" t="s">
        <v>54</v>
      </c>
      <c r="C304">
        <v>12</v>
      </c>
      <c r="D304">
        <v>4</v>
      </c>
      <c r="E304">
        <v>44698</v>
      </c>
      <c r="F304">
        <v>20339638</v>
      </c>
      <c r="G304">
        <v>502</v>
      </c>
      <c r="H304">
        <v>294758</v>
      </c>
      <c r="I304">
        <v>44368</v>
      </c>
      <c r="J304">
        <v>19478764</v>
      </c>
      <c r="K304">
        <v>1925525</v>
      </c>
      <c r="L304">
        <v>345940117</v>
      </c>
      <c r="M304">
        <v>0</v>
      </c>
      <c r="N304">
        <v>0</v>
      </c>
      <c r="O304">
        <v>0</v>
      </c>
      <c r="P304">
        <v>0</v>
      </c>
    </row>
    <row r="305" spans="1:16" x14ac:dyDescent="0.2">
      <c r="A305">
        <v>2020</v>
      </c>
      <c r="B305" t="s">
        <v>54</v>
      </c>
      <c r="C305">
        <v>12</v>
      </c>
      <c r="D305">
        <v>4</v>
      </c>
      <c r="E305">
        <v>37150</v>
      </c>
      <c r="F305">
        <v>20376788</v>
      </c>
      <c r="G305">
        <v>560</v>
      </c>
      <c r="H305">
        <v>295318</v>
      </c>
      <c r="I305">
        <v>42932</v>
      </c>
      <c r="J305">
        <v>19521696</v>
      </c>
      <c r="K305">
        <v>1871205</v>
      </c>
      <c r="L305">
        <v>347811322</v>
      </c>
      <c r="M305">
        <v>0</v>
      </c>
      <c r="N305">
        <v>0</v>
      </c>
      <c r="O305">
        <v>0</v>
      </c>
      <c r="P305">
        <v>0</v>
      </c>
    </row>
    <row r="306" spans="1:16" x14ac:dyDescent="0.2">
      <c r="A306">
        <v>2020</v>
      </c>
      <c r="B306" t="s">
        <v>54</v>
      </c>
      <c r="C306">
        <v>12</v>
      </c>
      <c r="D306">
        <v>4</v>
      </c>
      <c r="E306">
        <v>40666</v>
      </c>
      <c r="F306">
        <v>20417454</v>
      </c>
      <c r="G306">
        <v>562</v>
      </c>
      <c r="H306">
        <v>295880</v>
      </c>
      <c r="I306">
        <v>42194</v>
      </c>
      <c r="J306">
        <v>19563890</v>
      </c>
      <c r="K306">
        <v>1699394</v>
      </c>
      <c r="L306">
        <v>349510716</v>
      </c>
      <c r="M306">
        <v>0</v>
      </c>
      <c r="N306">
        <v>0</v>
      </c>
      <c r="O306">
        <v>0</v>
      </c>
      <c r="P306">
        <v>0</v>
      </c>
    </row>
    <row r="307" spans="1:16" x14ac:dyDescent="0.2">
      <c r="A307">
        <v>2020</v>
      </c>
      <c r="B307" t="s">
        <v>54</v>
      </c>
      <c r="C307">
        <v>12</v>
      </c>
      <c r="D307">
        <v>4</v>
      </c>
      <c r="E307">
        <v>32144</v>
      </c>
      <c r="F307">
        <v>20449598</v>
      </c>
      <c r="G307">
        <v>500</v>
      </c>
      <c r="H307">
        <v>296380</v>
      </c>
      <c r="I307">
        <v>49644</v>
      </c>
      <c r="J307">
        <v>19613534</v>
      </c>
      <c r="K307">
        <v>1834881</v>
      </c>
      <c r="L307">
        <v>351345597</v>
      </c>
      <c r="M307">
        <v>0</v>
      </c>
      <c r="N307">
        <v>0</v>
      </c>
      <c r="O307">
        <v>0</v>
      </c>
      <c r="P307">
        <v>0</v>
      </c>
    </row>
    <row r="308" spans="1:16" x14ac:dyDescent="0.2">
      <c r="A308">
        <v>2020</v>
      </c>
      <c r="B308" t="s">
        <v>54</v>
      </c>
      <c r="C308">
        <v>12</v>
      </c>
      <c r="D308">
        <v>5</v>
      </c>
      <c r="E308">
        <v>41084</v>
      </c>
      <c r="F308">
        <v>20490682</v>
      </c>
      <c r="G308">
        <v>570</v>
      </c>
      <c r="H308">
        <v>296950</v>
      </c>
      <c r="I308">
        <v>53178</v>
      </c>
      <c r="J308">
        <v>19666712</v>
      </c>
      <c r="K308">
        <v>2177602</v>
      </c>
      <c r="L308">
        <v>353523199</v>
      </c>
      <c r="M308">
        <v>0</v>
      </c>
      <c r="N308">
        <v>0</v>
      </c>
      <c r="O308">
        <v>0</v>
      </c>
      <c r="P308">
        <v>0</v>
      </c>
    </row>
    <row r="309" spans="1:16" x14ac:dyDescent="0.2">
      <c r="A309">
        <v>2020</v>
      </c>
      <c r="B309" t="s">
        <v>54</v>
      </c>
      <c r="C309">
        <v>12</v>
      </c>
      <c r="D309">
        <v>5</v>
      </c>
      <c r="E309">
        <v>43890</v>
      </c>
      <c r="F309">
        <v>20534572</v>
      </c>
      <c r="G309">
        <v>598</v>
      </c>
      <c r="H309">
        <v>297548</v>
      </c>
      <c r="I309">
        <v>52814</v>
      </c>
      <c r="J309">
        <v>19719526</v>
      </c>
      <c r="K309">
        <v>2252604</v>
      </c>
      <c r="L309">
        <v>355775803</v>
      </c>
      <c r="M309">
        <v>0</v>
      </c>
      <c r="N309">
        <v>0</v>
      </c>
      <c r="O309">
        <v>0</v>
      </c>
      <c r="P309">
        <v>0</v>
      </c>
    </row>
    <row r="310" spans="1:16" x14ac:dyDescent="0.2">
      <c r="A310">
        <v>2020</v>
      </c>
      <c r="B310" t="s">
        <v>54</v>
      </c>
      <c r="C310">
        <v>12</v>
      </c>
      <c r="D310">
        <v>5</v>
      </c>
      <c r="E310">
        <v>38052</v>
      </c>
      <c r="F310">
        <v>20572624</v>
      </c>
      <c r="G310">
        <v>488</v>
      </c>
      <c r="H310">
        <v>298036</v>
      </c>
      <c r="I310">
        <v>43938</v>
      </c>
      <c r="J310">
        <v>19763464</v>
      </c>
      <c r="K310">
        <v>2188745</v>
      </c>
      <c r="L310">
        <v>357964548</v>
      </c>
      <c r="M310">
        <v>0</v>
      </c>
      <c r="N310">
        <v>0</v>
      </c>
      <c r="O310">
        <v>0</v>
      </c>
      <c r="P310">
        <v>0</v>
      </c>
    </row>
    <row r="311" spans="1:16" x14ac:dyDescent="0.2">
      <c r="A311">
        <v>2021</v>
      </c>
      <c r="B311" t="s">
        <v>16</v>
      </c>
      <c r="C311">
        <v>1</v>
      </c>
      <c r="D311">
        <v>1</v>
      </c>
      <c r="E311">
        <v>40318</v>
      </c>
      <c r="F311">
        <v>20612942</v>
      </c>
      <c r="G311">
        <v>474</v>
      </c>
      <c r="H311">
        <v>298510</v>
      </c>
      <c r="I311">
        <v>47676</v>
      </c>
      <c r="J311">
        <v>19811140</v>
      </c>
      <c r="K311">
        <v>1907519</v>
      </c>
      <c r="L311">
        <v>359872067</v>
      </c>
      <c r="M311">
        <v>0</v>
      </c>
      <c r="N311">
        <v>0</v>
      </c>
      <c r="O311">
        <v>0</v>
      </c>
      <c r="P311">
        <v>0</v>
      </c>
    </row>
    <row r="312" spans="1:16" x14ac:dyDescent="0.2">
      <c r="A312">
        <v>2021</v>
      </c>
      <c r="B312" t="s">
        <v>16</v>
      </c>
      <c r="C312">
        <v>1</v>
      </c>
      <c r="D312">
        <v>1</v>
      </c>
      <c r="E312">
        <v>36288</v>
      </c>
      <c r="F312">
        <v>20649230</v>
      </c>
      <c r="G312">
        <v>432</v>
      </c>
      <c r="H312">
        <v>298942</v>
      </c>
      <c r="I312">
        <v>41806</v>
      </c>
      <c r="J312">
        <v>19852946</v>
      </c>
      <c r="K312">
        <v>1926582</v>
      </c>
      <c r="L312">
        <v>361798649</v>
      </c>
      <c r="M312">
        <v>0</v>
      </c>
      <c r="N312">
        <v>0</v>
      </c>
      <c r="O312">
        <v>0</v>
      </c>
      <c r="P312">
        <v>0</v>
      </c>
    </row>
    <row r="313" spans="1:16" x14ac:dyDescent="0.2">
      <c r="A313">
        <v>2021</v>
      </c>
      <c r="B313" t="s">
        <v>16</v>
      </c>
      <c r="C313">
        <v>1</v>
      </c>
      <c r="D313">
        <v>1</v>
      </c>
      <c r="E313">
        <v>33356</v>
      </c>
      <c r="F313">
        <v>20682586</v>
      </c>
      <c r="G313">
        <v>430</v>
      </c>
      <c r="H313">
        <v>299372</v>
      </c>
      <c r="I313">
        <v>39316</v>
      </c>
      <c r="J313">
        <v>19892262</v>
      </c>
      <c r="K313">
        <v>1689717</v>
      </c>
      <c r="L313">
        <v>363488366</v>
      </c>
      <c r="M313">
        <v>0</v>
      </c>
      <c r="N313">
        <v>0</v>
      </c>
      <c r="O313">
        <v>0</v>
      </c>
      <c r="P313">
        <v>0</v>
      </c>
    </row>
    <row r="314" spans="1:16" x14ac:dyDescent="0.2">
      <c r="A314">
        <v>2021</v>
      </c>
      <c r="B314" t="s">
        <v>16</v>
      </c>
      <c r="C314">
        <v>1</v>
      </c>
      <c r="D314">
        <v>1</v>
      </c>
      <c r="E314">
        <v>32556</v>
      </c>
      <c r="F314">
        <v>20715142</v>
      </c>
      <c r="G314">
        <v>400</v>
      </c>
      <c r="H314">
        <v>299772</v>
      </c>
      <c r="I314">
        <v>58418</v>
      </c>
      <c r="J314">
        <v>19950680</v>
      </c>
      <c r="K314">
        <v>1724356</v>
      </c>
      <c r="L314">
        <v>365212722</v>
      </c>
      <c r="M314">
        <v>0</v>
      </c>
      <c r="N314">
        <v>0</v>
      </c>
      <c r="O314">
        <v>0</v>
      </c>
      <c r="P314">
        <v>0</v>
      </c>
    </row>
    <row r="315" spans="1:16" x14ac:dyDescent="0.2">
      <c r="A315">
        <v>2021</v>
      </c>
      <c r="B315" t="s">
        <v>16</v>
      </c>
      <c r="C315">
        <v>1</v>
      </c>
      <c r="D315">
        <v>1</v>
      </c>
      <c r="E315">
        <v>35818</v>
      </c>
      <c r="F315">
        <v>20750960</v>
      </c>
      <c r="G315">
        <v>530</v>
      </c>
      <c r="H315">
        <v>300302</v>
      </c>
      <c r="I315">
        <v>42322</v>
      </c>
      <c r="J315">
        <v>19993002</v>
      </c>
      <c r="K315">
        <v>1956413</v>
      </c>
      <c r="L315">
        <v>367169135</v>
      </c>
      <c r="M315">
        <v>0</v>
      </c>
      <c r="N315">
        <v>0</v>
      </c>
      <c r="O315">
        <v>0</v>
      </c>
      <c r="P315">
        <v>0</v>
      </c>
    </row>
    <row r="316" spans="1:16" x14ac:dyDescent="0.2">
      <c r="A316">
        <v>2021</v>
      </c>
      <c r="B316" t="s">
        <v>16</v>
      </c>
      <c r="C316">
        <v>1</v>
      </c>
      <c r="D316">
        <v>1</v>
      </c>
      <c r="E316">
        <v>40944</v>
      </c>
      <c r="F316">
        <v>20791904</v>
      </c>
      <c r="G316">
        <v>444</v>
      </c>
      <c r="H316">
        <v>300746</v>
      </c>
      <c r="I316">
        <v>39378</v>
      </c>
      <c r="J316">
        <v>20032380</v>
      </c>
      <c r="K316">
        <v>2013524</v>
      </c>
      <c r="L316">
        <v>369182659</v>
      </c>
      <c r="M316">
        <v>0</v>
      </c>
      <c r="N316">
        <v>0</v>
      </c>
      <c r="O316">
        <v>0</v>
      </c>
      <c r="P316">
        <v>0</v>
      </c>
    </row>
    <row r="317" spans="1:16" x14ac:dyDescent="0.2">
      <c r="A317">
        <v>2021</v>
      </c>
      <c r="B317" t="s">
        <v>16</v>
      </c>
      <c r="C317">
        <v>1</v>
      </c>
      <c r="D317">
        <v>1</v>
      </c>
      <c r="E317">
        <v>36246</v>
      </c>
      <c r="F317">
        <v>20828150</v>
      </c>
      <c r="G317">
        <v>466</v>
      </c>
      <c r="H317">
        <v>301212</v>
      </c>
      <c r="I317">
        <v>41006</v>
      </c>
      <c r="J317">
        <v>20073386</v>
      </c>
      <c r="K317">
        <v>2005809</v>
      </c>
      <c r="L317">
        <v>371188468</v>
      </c>
      <c r="M317">
        <v>0</v>
      </c>
      <c r="N317">
        <v>0</v>
      </c>
      <c r="O317">
        <v>0</v>
      </c>
      <c r="P317">
        <v>0</v>
      </c>
    </row>
    <row r="318" spans="1:16" x14ac:dyDescent="0.2">
      <c r="A318">
        <v>2021</v>
      </c>
      <c r="B318" t="s">
        <v>16</v>
      </c>
      <c r="C318">
        <v>1</v>
      </c>
      <c r="D318">
        <v>2</v>
      </c>
      <c r="E318">
        <v>36906</v>
      </c>
      <c r="F318">
        <v>20865056</v>
      </c>
      <c r="G318">
        <v>458</v>
      </c>
      <c r="H318">
        <v>301670</v>
      </c>
      <c r="I318">
        <v>38484</v>
      </c>
      <c r="J318">
        <v>20111870</v>
      </c>
      <c r="K318">
        <v>1987553</v>
      </c>
      <c r="L318">
        <v>373176021</v>
      </c>
      <c r="M318">
        <v>0</v>
      </c>
      <c r="N318">
        <v>0</v>
      </c>
      <c r="O318">
        <v>0</v>
      </c>
      <c r="P318">
        <v>0</v>
      </c>
    </row>
    <row r="319" spans="1:16" x14ac:dyDescent="0.2">
      <c r="A319">
        <v>2021</v>
      </c>
      <c r="B319" t="s">
        <v>16</v>
      </c>
      <c r="C319">
        <v>1</v>
      </c>
      <c r="D319">
        <v>2</v>
      </c>
      <c r="E319">
        <v>37640</v>
      </c>
      <c r="F319">
        <v>20902696</v>
      </c>
      <c r="G319">
        <v>426</v>
      </c>
      <c r="H319">
        <v>302096</v>
      </c>
      <c r="I319">
        <v>38920</v>
      </c>
      <c r="J319">
        <v>20150790</v>
      </c>
      <c r="K319">
        <v>1895958</v>
      </c>
      <c r="L319">
        <v>375071979</v>
      </c>
      <c r="M319">
        <v>0</v>
      </c>
      <c r="N319">
        <v>0</v>
      </c>
      <c r="O319">
        <v>0</v>
      </c>
      <c r="P319">
        <v>0</v>
      </c>
    </row>
    <row r="320" spans="1:16" x14ac:dyDescent="0.2">
      <c r="A320">
        <v>2021</v>
      </c>
      <c r="B320" t="s">
        <v>16</v>
      </c>
      <c r="C320">
        <v>1</v>
      </c>
      <c r="D320">
        <v>2</v>
      </c>
      <c r="E320">
        <v>32172</v>
      </c>
      <c r="F320">
        <v>20934868</v>
      </c>
      <c r="G320">
        <v>300</v>
      </c>
      <c r="H320">
        <v>302396</v>
      </c>
      <c r="I320">
        <v>33474</v>
      </c>
      <c r="J320">
        <v>20184264</v>
      </c>
      <c r="K320">
        <v>1614172</v>
      </c>
      <c r="L320">
        <v>376686151</v>
      </c>
      <c r="M320">
        <v>0</v>
      </c>
      <c r="N320">
        <v>0</v>
      </c>
      <c r="O320">
        <v>0</v>
      </c>
      <c r="P320">
        <v>0</v>
      </c>
    </row>
    <row r="321" spans="1:16" x14ac:dyDescent="0.2">
      <c r="A321">
        <v>2021</v>
      </c>
      <c r="B321" t="s">
        <v>16</v>
      </c>
      <c r="C321">
        <v>1</v>
      </c>
      <c r="D321">
        <v>2</v>
      </c>
      <c r="E321">
        <v>24962</v>
      </c>
      <c r="F321">
        <v>20959830</v>
      </c>
      <c r="G321">
        <v>332</v>
      </c>
      <c r="H321">
        <v>302728</v>
      </c>
      <c r="I321">
        <v>37156</v>
      </c>
      <c r="J321">
        <v>20221420</v>
      </c>
      <c r="K321">
        <v>1710122</v>
      </c>
      <c r="L321">
        <v>378396273</v>
      </c>
      <c r="M321">
        <v>0</v>
      </c>
      <c r="N321">
        <v>0</v>
      </c>
      <c r="O321">
        <v>0</v>
      </c>
      <c r="P321">
        <v>0</v>
      </c>
    </row>
    <row r="322" spans="1:16" x14ac:dyDescent="0.2">
      <c r="A322">
        <v>2021</v>
      </c>
      <c r="B322" t="s">
        <v>16</v>
      </c>
      <c r="C322">
        <v>1</v>
      </c>
      <c r="D322">
        <v>2</v>
      </c>
      <c r="E322">
        <v>31806</v>
      </c>
      <c r="F322">
        <v>20991636</v>
      </c>
      <c r="G322">
        <v>400</v>
      </c>
      <c r="H322">
        <v>303128</v>
      </c>
      <c r="I322">
        <v>35524</v>
      </c>
      <c r="J322">
        <v>20256944</v>
      </c>
      <c r="K322">
        <v>1823647</v>
      </c>
      <c r="L322">
        <v>380219920</v>
      </c>
      <c r="M322">
        <v>0</v>
      </c>
      <c r="N322">
        <v>0</v>
      </c>
      <c r="O322">
        <v>0</v>
      </c>
      <c r="P322">
        <v>0</v>
      </c>
    </row>
    <row r="323" spans="1:16" x14ac:dyDescent="0.2">
      <c r="A323">
        <v>2021</v>
      </c>
      <c r="B323" t="s">
        <v>16</v>
      </c>
      <c r="C323">
        <v>1</v>
      </c>
      <c r="D323">
        <v>2</v>
      </c>
      <c r="E323">
        <v>34030</v>
      </c>
      <c r="F323">
        <v>21025666</v>
      </c>
      <c r="G323">
        <v>402</v>
      </c>
      <c r="H323">
        <v>303530</v>
      </c>
      <c r="I323">
        <v>35594</v>
      </c>
      <c r="J323">
        <v>20292538</v>
      </c>
      <c r="K323">
        <v>1749542</v>
      </c>
      <c r="L323">
        <v>381969462</v>
      </c>
      <c r="M323">
        <v>0</v>
      </c>
      <c r="N323">
        <v>0</v>
      </c>
      <c r="O323">
        <v>0</v>
      </c>
      <c r="P323">
        <v>0</v>
      </c>
    </row>
    <row r="324" spans="1:16" x14ac:dyDescent="0.2">
      <c r="A324">
        <v>2021</v>
      </c>
      <c r="B324" t="s">
        <v>16</v>
      </c>
      <c r="C324">
        <v>1</v>
      </c>
      <c r="D324">
        <v>2</v>
      </c>
      <c r="E324">
        <v>31354</v>
      </c>
      <c r="F324">
        <v>21057020</v>
      </c>
      <c r="G324">
        <v>378</v>
      </c>
      <c r="H324">
        <v>303908</v>
      </c>
      <c r="I324">
        <v>31886</v>
      </c>
      <c r="J324">
        <v>20324424</v>
      </c>
      <c r="K324">
        <v>1678004</v>
      </c>
      <c r="L324">
        <v>383647466</v>
      </c>
      <c r="M324">
        <v>0</v>
      </c>
      <c r="N324">
        <v>0</v>
      </c>
      <c r="O324">
        <v>0</v>
      </c>
      <c r="P324">
        <v>0</v>
      </c>
    </row>
    <row r="325" spans="1:16" x14ac:dyDescent="0.2">
      <c r="A325">
        <v>2021</v>
      </c>
      <c r="B325" t="s">
        <v>16</v>
      </c>
      <c r="C325">
        <v>1</v>
      </c>
      <c r="D325">
        <v>3</v>
      </c>
      <c r="E325">
        <v>30310</v>
      </c>
      <c r="F325">
        <v>21087330</v>
      </c>
      <c r="G325">
        <v>352</v>
      </c>
      <c r="H325">
        <v>304260</v>
      </c>
      <c r="I325">
        <v>33618</v>
      </c>
      <c r="J325">
        <v>20358042</v>
      </c>
      <c r="K325">
        <v>1657483</v>
      </c>
      <c r="L325">
        <v>385304949</v>
      </c>
      <c r="M325">
        <v>0</v>
      </c>
      <c r="N325">
        <v>0</v>
      </c>
      <c r="O325">
        <v>0</v>
      </c>
      <c r="P325">
        <v>0</v>
      </c>
    </row>
    <row r="326" spans="1:16" x14ac:dyDescent="0.2">
      <c r="A326">
        <v>2021</v>
      </c>
      <c r="B326" t="s">
        <v>16</v>
      </c>
      <c r="C326">
        <v>1</v>
      </c>
      <c r="D326">
        <v>3</v>
      </c>
      <c r="E326">
        <v>30100</v>
      </c>
      <c r="F326">
        <v>21117430</v>
      </c>
      <c r="G326">
        <v>362</v>
      </c>
      <c r="H326">
        <v>304622</v>
      </c>
      <c r="I326">
        <v>34404</v>
      </c>
      <c r="J326">
        <v>20392446</v>
      </c>
      <c r="K326">
        <v>1675238</v>
      </c>
      <c r="L326">
        <v>386980187</v>
      </c>
      <c r="M326">
        <v>382362</v>
      </c>
      <c r="N326">
        <v>382362</v>
      </c>
      <c r="O326">
        <v>0</v>
      </c>
      <c r="P326">
        <v>0</v>
      </c>
    </row>
    <row r="327" spans="1:16" x14ac:dyDescent="0.2">
      <c r="A327">
        <v>2021</v>
      </c>
      <c r="B327" t="s">
        <v>16</v>
      </c>
      <c r="C327">
        <v>1</v>
      </c>
      <c r="D327">
        <v>3</v>
      </c>
      <c r="E327">
        <v>27924</v>
      </c>
      <c r="F327">
        <v>21145354</v>
      </c>
      <c r="G327">
        <v>290</v>
      </c>
      <c r="H327">
        <v>304912</v>
      </c>
      <c r="I327">
        <v>29026</v>
      </c>
      <c r="J327">
        <v>20421472</v>
      </c>
      <c r="K327">
        <v>1412580</v>
      </c>
      <c r="L327">
        <v>388392767</v>
      </c>
      <c r="M327">
        <v>33120</v>
      </c>
      <c r="N327">
        <v>415482</v>
      </c>
      <c r="O327">
        <v>0</v>
      </c>
      <c r="P327">
        <v>0</v>
      </c>
    </row>
    <row r="328" spans="1:16" x14ac:dyDescent="0.2">
      <c r="A328">
        <v>2021</v>
      </c>
      <c r="B328" t="s">
        <v>16</v>
      </c>
      <c r="C328">
        <v>1</v>
      </c>
      <c r="D328">
        <v>3</v>
      </c>
      <c r="E328">
        <v>19974</v>
      </c>
      <c r="F328">
        <v>21165328</v>
      </c>
      <c r="G328">
        <v>274</v>
      </c>
      <c r="H328">
        <v>305186</v>
      </c>
      <c r="I328">
        <v>34254</v>
      </c>
      <c r="J328">
        <v>20455726</v>
      </c>
      <c r="K328">
        <v>1417281</v>
      </c>
      <c r="L328">
        <v>389810048</v>
      </c>
      <c r="M328">
        <v>478599</v>
      </c>
      <c r="N328">
        <v>894081</v>
      </c>
      <c r="O328">
        <v>0</v>
      </c>
      <c r="P328">
        <v>0</v>
      </c>
    </row>
    <row r="329" spans="1:16" x14ac:dyDescent="0.2">
      <c r="A329">
        <v>2021</v>
      </c>
      <c r="B329" t="s">
        <v>16</v>
      </c>
      <c r="C329">
        <v>1</v>
      </c>
      <c r="D329">
        <v>3</v>
      </c>
      <c r="E329">
        <v>27574</v>
      </c>
      <c r="F329">
        <v>21192902</v>
      </c>
      <c r="G329">
        <v>324</v>
      </c>
      <c r="H329">
        <v>305510</v>
      </c>
      <c r="I329">
        <v>34458</v>
      </c>
      <c r="J329">
        <v>20490184</v>
      </c>
      <c r="K329">
        <v>1649667</v>
      </c>
      <c r="L329">
        <v>391459715</v>
      </c>
      <c r="M329">
        <v>352736</v>
      </c>
      <c r="N329">
        <v>1246817</v>
      </c>
      <c r="O329">
        <v>0</v>
      </c>
      <c r="P329">
        <v>0</v>
      </c>
    </row>
    <row r="330" spans="1:16" x14ac:dyDescent="0.2">
      <c r="A330">
        <v>2021</v>
      </c>
      <c r="B330" t="s">
        <v>16</v>
      </c>
      <c r="C330">
        <v>1</v>
      </c>
      <c r="D330">
        <v>3</v>
      </c>
      <c r="E330">
        <v>30558</v>
      </c>
      <c r="F330">
        <v>21223460</v>
      </c>
      <c r="G330">
        <v>304</v>
      </c>
      <c r="H330">
        <v>305814</v>
      </c>
      <c r="I330">
        <v>40142</v>
      </c>
      <c r="J330">
        <v>20530326</v>
      </c>
      <c r="K330">
        <v>1685264</v>
      </c>
      <c r="L330">
        <v>393144979</v>
      </c>
      <c r="M330">
        <v>339211</v>
      </c>
      <c r="N330">
        <v>1586028</v>
      </c>
      <c r="O330">
        <v>0</v>
      </c>
      <c r="P330">
        <v>0</v>
      </c>
    </row>
    <row r="331" spans="1:16" x14ac:dyDescent="0.2">
      <c r="A331">
        <v>2021</v>
      </c>
      <c r="B331" t="s">
        <v>16</v>
      </c>
      <c r="C331">
        <v>1</v>
      </c>
      <c r="D331">
        <v>3</v>
      </c>
      <c r="E331">
        <v>28990</v>
      </c>
      <c r="F331">
        <v>21252450</v>
      </c>
      <c r="G331">
        <v>322</v>
      </c>
      <c r="H331">
        <v>306136</v>
      </c>
      <c r="I331">
        <v>35468</v>
      </c>
      <c r="J331">
        <v>20565794</v>
      </c>
      <c r="K331">
        <v>1720958</v>
      </c>
      <c r="L331">
        <v>394865937</v>
      </c>
      <c r="M331">
        <v>468743</v>
      </c>
      <c r="N331">
        <v>2054771</v>
      </c>
      <c r="O331">
        <v>0</v>
      </c>
      <c r="P331">
        <v>0</v>
      </c>
    </row>
    <row r="332" spans="1:16" x14ac:dyDescent="0.2">
      <c r="A332">
        <v>2021</v>
      </c>
      <c r="B332" t="s">
        <v>16</v>
      </c>
      <c r="C332">
        <v>1</v>
      </c>
      <c r="D332">
        <v>4</v>
      </c>
      <c r="E332">
        <v>28646</v>
      </c>
      <c r="F332">
        <v>21281096</v>
      </c>
      <c r="G332">
        <v>306</v>
      </c>
      <c r="H332">
        <v>306442</v>
      </c>
      <c r="I332">
        <v>34332</v>
      </c>
      <c r="J332">
        <v>20600126</v>
      </c>
      <c r="K332">
        <v>1774967</v>
      </c>
      <c r="L332">
        <v>396640904</v>
      </c>
      <c r="M332">
        <v>689487</v>
      </c>
      <c r="N332">
        <v>2744258</v>
      </c>
      <c r="O332">
        <v>0</v>
      </c>
      <c r="P332">
        <v>0</v>
      </c>
    </row>
    <row r="333" spans="1:16" x14ac:dyDescent="0.2">
      <c r="A333">
        <v>2021</v>
      </c>
      <c r="B333" t="s">
        <v>16</v>
      </c>
      <c r="C333">
        <v>1</v>
      </c>
      <c r="D333">
        <v>4</v>
      </c>
      <c r="E333">
        <v>29792</v>
      </c>
      <c r="F333">
        <v>21310888</v>
      </c>
      <c r="G333">
        <v>312</v>
      </c>
      <c r="H333">
        <v>306754</v>
      </c>
      <c r="I333">
        <v>32066</v>
      </c>
      <c r="J333">
        <v>20632192</v>
      </c>
      <c r="K333">
        <v>1653874</v>
      </c>
      <c r="L333">
        <v>398294778</v>
      </c>
      <c r="M333">
        <v>380000</v>
      </c>
      <c r="N333">
        <v>3124258</v>
      </c>
      <c r="O333">
        <v>0</v>
      </c>
      <c r="P333">
        <v>0</v>
      </c>
    </row>
    <row r="334" spans="1:16" x14ac:dyDescent="0.2">
      <c r="A334">
        <v>2021</v>
      </c>
      <c r="B334" t="s">
        <v>16</v>
      </c>
      <c r="C334">
        <v>1</v>
      </c>
      <c r="D334">
        <v>4</v>
      </c>
      <c r="E334">
        <v>26464</v>
      </c>
      <c r="F334">
        <v>21337352</v>
      </c>
      <c r="G334">
        <v>262</v>
      </c>
      <c r="H334">
        <v>307016</v>
      </c>
      <c r="I334">
        <v>26296</v>
      </c>
      <c r="J334">
        <v>20658488</v>
      </c>
      <c r="K334">
        <v>1362263</v>
      </c>
      <c r="L334">
        <v>399657041</v>
      </c>
      <c r="M334">
        <v>66466</v>
      </c>
      <c r="N334">
        <v>3190724</v>
      </c>
      <c r="O334">
        <v>0</v>
      </c>
      <c r="P334">
        <v>0</v>
      </c>
    </row>
    <row r="335" spans="1:16" x14ac:dyDescent="0.2">
      <c r="A335">
        <v>2021</v>
      </c>
      <c r="B335" t="s">
        <v>16</v>
      </c>
      <c r="C335">
        <v>1</v>
      </c>
      <c r="D335">
        <v>4</v>
      </c>
      <c r="E335">
        <v>18196</v>
      </c>
      <c r="F335">
        <v>21355548</v>
      </c>
      <c r="G335">
        <v>232</v>
      </c>
      <c r="H335">
        <v>307248</v>
      </c>
      <c r="I335">
        <v>32184</v>
      </c>
      <c r="J335">
        <v>20690672</v>
      </c>
      <c r="K335">
        <v>1470452</v>
      </c>
      <c r="L335">
        <v>401127493</v>
      </c>
      <c r="M335">
        <v>813269</v>
      </c>
      <c r="N335">
        <v>4003993</v>
      </c>
      <c r="O335">
        <v>0</v>
      </c>
      <c r="P335">
        <v>0</v>
      </c>
    </row>
    <row r="336" spans="1:16" x14ac:dyDescent="0.2">
      <c r="A336">
        <v>2021</v>
      </c>
      <c r="B336" t="s">
        <v>16</v>
      </c>
      <c r="C336">
        <v>1</v>
      </c>
      <c r="D336">
        <v>4</v>
      </c>
      <c r="E336">
        <v>25466</v>
      </c>
      <c r="F336">
        <v>21381014</v>
      </c>
      <c r="G336">
        <v>276</v>
      </c>
      <c r="H336">
        <v>307524</v>
      </c>
      <c r="I336">
        <v>26500</v>
      </c>
      <c r="J336">
        <v>20717172</v>
      </c>
      <c r="K336">
        <v>1356265</v>
      </c>
      <c r="L336">
        <v>402483758</v>
      </c>
      <c r="M336">
        <v>11292</v>
      </c>
      <c r="N336">
        <v>4015285</v>
      </c>
      <c r="O336">
        <v>0</v>
      </c>
      <c r="P336">
        <v>0</v>
      </c>
    </row>
    <row r="337" spans="1:16" x14ac:dyDescent="0.2">
      <c r="A337">
        <v>2021</v>
      </c>
      <c r="B337" t="s">
        <v>16</v>
      </c>
      <c r="C337">
        <v>1</v>
      </c>
      <c r="D337">
        <v>4</v>
      </c>
      <c r="E337">
        <v>23112</v>
      </c>
      <c r="F337">
        <v>21404126</v>
      </c>
      <c r="G337">
        <v>246</v>
      </c>
      <c r="H337">
        <v>307770</v>
      </c>
      <c r="I337">
        <v>28522</v>
      </c>
      <c r="J337">
        <v>20745694</v>
      </c>
      <c r="K337">
        <v>1388000</v>
      </c>
      <c r="L337">
        <v>403871758</v>
      </c>
      <c r="M337">
        <v>650348</v>
      </c>
      <c r="N337">
        <v>4665633</v>
      </c>
      <c r="O337">
        <v>0</v>
      </c>
      <c r="P337">
        <v>0</v>
      </c>
    </row>
    <row r="338" spans="1:16" x14ac:dyDescent="0.2">
      <c r="A338">
        <v>2021</v>
      </c>
      <c r="B338" t="s">
        <v>16</v>
      </c>
      <c r="C338">
        <v>1</v>
      </c>
      <c r="D338">
        <v>4</v>
      </c>
      <c r="E338">
        <v>37824</v>
      </c>
      <c r="F338">
        <v>21441950</v>
      </c>
      <c r="G338">
        <v>324</v>
      </c>
      <c r="H338">
        <v>308094</v>
      </c>
      <c r="I338">
        <v>40630</v>
      </c>
      <c r="J338">
        <v>20786324</v>
      </c>
      <c r="K338">
        <v>1539803</v>
      </c>
      <c r="L338">
        <v>405411561</v>
      </c>
      <c r="M338">
        <v>1142072</v>
      </c>
      <c r="N338">
        <v>5807705</v>
      </c>
      <c r="O338">
        <v>0</v>
      </c>
      <c r="P338">
        <v>0</v>
      </c>
    </row>
    <row r="339" spans="1:16" x14ac:dyDescent="0.2">
      <c r="A339">
        <v>2021</v>
      </c>
      <c r="B339" t="s">
        <v>16</v>
      </c>
      <c r="C339">
        <v>1</v>
      </c>
      <c r="D339">
        <v>5</v>
      </c>
      <c r="E339">
        <v>26108</v>
      </c>
      <c r="F339">
        <v>21468058</v>
      </c>
      <c r="G339">
        <v>274</v>
      </c>
      <c r="H339">
        <v>308368</v>
      </c>
      <c r="I339">
        <v>29772</v>
      </c>
      <c r="J339">
        <v>20816096</v>
      </c>
      <c r="K339">
        <v>1559411</v>
      </c>
      <c r="L339">
        <v>406970972</v>
      </c>
      <c r="M339">
        <v>1142271</v>
      </c>
      <c r="N339">
        <v>6949976</v>
      </c>
      <c r="O339">
        <v>0</v>
      </c>
      <c r="P339">
        <v>0</v>
      </c>
    </row>
    <row r="340" spans="1:16" x14ac:dyDescent="0.2">
      <c r="A340">
        <v>2021</v>
      </c>
      <c r="B340" t="s">
        <v>16</v>
      </c>
      <c r="C340">
        <v>1</v>
      </c>
      <c r="D340">
        <v>5</v>
      </c>
      <c r="E340">
        <v>26146</v>
      </c>
      <c r="F340">
        <v>21494204</v>
      </c>
      <c r="G340">
        <v>256</v>
      </c>
      <c r="H340">
        <v>308624</v>
      </c>
      <c r="I340">
        <v>28154</v>
      </c>
      <c r="J340">
        <v>20844250</v>
      </c>
      <c r="K340">
        <v>1619574</v>
      </c>
      <c r="L340">
        <v>408590546</v>
      </c>
      <c r="M340">
        <v>486572</v>
      </c>
      <c r="N340">
        <v>7436548</v>
      </c>
      <c r="O340">
        <v>0</v>
      </c>
      <c r="P340">
        <v>0</v>
      </c>
    </row>
    <row r="341" spans="1:16" x14ac:dyDescent="0.2">
      <c r="A341">
        <v>2021</v>
      </c>
      <c r="B341" t="s">
        <v>16</v>
      </c>
      <c r="C341">
        <v>1</v>
      </c>
      <c r="D341">
        <v>5</v>
      </c>
      <c r="E341">
        <v>23054</v>
      </c>
      <c r="F341">
        <v>21517258</v>
      </c>
      <c r="G341">
        <v>232</v>
      </c>
      <c r="H341">
        <v>308856</v>
      </c>
      <c r="I341">
        <v>23764</v>
      </c>
      <c r="J341">
        <v>20868014</v>
      </c>
      <c r="K341">
        <v>1260921</v>
      </c>
      <c r="L341">
        <v>409851467</v>
      </c>
      <c r="M341">
        <v>29018</v>
      </c>
      <c r="N341">
        <v>7465566</v>
      </c>
      <c r="O341">
        <v>0</v>
      </c>
      <c r="P341">
        <v>0</v>
      </c>
    </row>
    <row r="342" spans="1:16" x14ac:dyDescent="0.2">
      <c r="A342">
        <v>2021</v>
      </c>
      <c r="B342" t="s">
        <v>18</v>
      </c>
      <c r="C342">
        <v>2</v>
      </c>
      <c r="D342">
        <v>1</v>
      </c>
      <c r="E342">
        <v>17158</v>
      </c>
      <c r="F342">
        <v>21534416</v>
      </c>
      <c r="G342">
        <v>188</v>
      </c>
      <c r="H342">
        <v>309044</v>
      </c>
      <c r="I342">
        <v>26886</v>
      </c>
      <c r="J342">
        <v>20894900</v>
      </c>
      <c r="K342">
        <v>1309224</v>
      </c>
      <c r="L342">
        <v>411160691</v>
      </c>
      <c r="M342">
        <v>380727</v>
      </c>
      <c r="N342">
        <v>7846293</v>
      </c>
      <c r="O342">
        <v>0</v>
      </c>
      <c r="P342">
        <v>0</v>
      </c>
    </row>
    <row r="343" spans="1:16" x14ac:dyDescent="0.2">
      <c r="A343">
        <v>2021</v>
      </c>
      <c r="B343" t="s">
        <v>18</v>
      </c>
      <c r="C343">
        <v>2</v>
      </c>
      <c r="D343">
        <v>1</v>
      </c>
      <c r="E343">
        <v>22002</v>
      </c>
      <c r="F343">
        <v>21556418</v>
      </c>
      <c r="G343">
        <v>226</v>
      </c>
      <c r="H343">
        <v>309270</v>
      </c>
      <c r="I343">
        <v>28500</v>
      </c>
      <c r="J343">
        <v>20923400</v>
      </c>
      <c r="K343">
        <v>1459601</v>
      </c>
      <c r="L343">
        <v>412620292</v>
      </c>
      <c r="M343">
        <v>375937</v>
      </c>
      <c r="N343">
        <v>8222230</v>
      </c>
      <c r="O343">
        <v>0</v>
      </c>
      <c r="P343">
        <v>0</v>
      </c>
    </row>
    <row r="344" spans="1:16" x14ac:dyDescent="0.2">
      <c r="A344">
        <v>2021</v>
      </c>
      <c r="B344" t="s">
        <v>18</v>
      </c>
      <c r="C344">
        <v>2</v>
      </c>
      <c r="D344">
        <v>1</v>
      </c>
      <c r="E344">
        <v>25850</v>
      </c>
      <c r="F344">
        <v>21582268</v>
      </c>
      <c r="G344">
        <v>214</v>
      </c>
      <c r="H344">
        <v>309484</v>
      </c>
      <c r="I344">
        <v>35626</v>
      </c>
      <c r="J344">
        <v>20959026</v>
      </c>
      <c r="K344">
        <v>1547348</v>
      </c>
      <c r="L344">
        <v>414167640</v>
      </c>
      <c r="M344">
        <v>619662</v>
      </c>
      <c r="N344">
        <v>8841892</v>
      </c>
      <c r="O344">
        <v>0</v>
      </c>
      <c r="P344">
        <v>0</v>
      </c>
    </row>
    <row r="345" spans="1:16" x14ac:dyDescent="0.2">
      <c r="A345">
        <v>2021</v>
      </c>
      <c r="B345" t="s">
        <v>18</v>
      </c>
      <c r="C345">
        <v>2</v>
      </c>
      <c r="D345">
        <v>1</v>
      </c>
      <c r="E345">
        <v>24802</v>
      </c>
      <c r="F345">
        <v>21607070</v>
      </c>
      <c r="G345">
        <v>240</v>
      </c>
      <c r="H345">
        <v>309724</v>
      </c>
      <c r="I345">
        <v>31576</v>
      </c>
      <c r="J345">
        <v>20990602</v>
      </c>
      <c r="K345">
        <v>1581515</v>
      </c>
      <c r="L345">
        <v>415749155</v>
      </c>
      <c r="M345">
        <v>1018592</v>
      </c>
      <c r="N345">
        <v>9860484</v>
      </c>
      <c r="O345">
        <v>0</v>
      </c>
      <c r="P345">
        <v>0</v>
      </c>
    </row>
    <row r="346" spans="1:16" x14ac:dyDescent="0.2">
      <c r="A346">
        <v>2021</v>
      </c>
      <c r="B346" t="s">
        <v>18</v>
      </c>
      <c r="C346">
        <v>2</v>
      </c>
      <c r="D346">
        <v>1</v>
      </c>
      <c r="E346">
        <v>23422</v>
      </c>
      <c r="F346">
        <v>21630492</v>
      </c>
      <c r="G346">
        <v>190</v>
      </c>
      <c r="H346">
        <v>309914</v>
      </c>
      <c r="I346">
        <v>29024</v>
      </c>
      <c r="J346">
        <v>21019626</v>
      </c>
      <c r="K346">
        <v>1589459</v>
      </c>
      <c r="L346">
        <v>417338614</v>
      </c>
      <c r="M346">
        <v>912707</v>
      </c>
      <c r="N346">
        <v>10773191</v>
      </c>
      <c r="O346">
        <v>0</v>
      </c>
      <c r="P346">
        <v>0</v>
      </c>
    </row>
    <row r="347" spans="1:16" x14ac:dyDescent="0.2">
      <c r="A347">
        <v>2021</v>
      </c>
      <c r="B347" t="s">
        <v>18</v>
      </c>
      <c r="C347">
        <v>2</v>
      </c>
      <c r="D347">
        <v>1</v>
      </c>
      <c r="E347">
        <v>24138</v>
      </c>
      <c r="F347">
        <v>21654630</v>
      </c>
      <c r="G347">
        <v>150</v>
      </c>
      <c r="H347">
        <v>310064</v>
      </c>
      <c r="I347">
        <v>23522</v>
      </c>
      <c r="J347">
        <v>21043148</v>
      </c>
      <c r="K347">
        <v>1550943</v>
      </c>
      <c r="L347">
        <v>418889557</v>
      </c>
      <c r="M347">
        <v>715396</v>
      </c>
      <c r="N347">
        <v>11488587</v>
      </c>
      <c r="O347">
        <v>0</v>
      </c>
      <c r="P347">
        <v>0</v>
      </c>
    </row>
    <row r="348" spans="1:16" x14ac:dyDescent="0.2">
      <c r="A348">
        <v>2021</v>
      </c>
      <c r="B348" t="s">
        <v>18</v>
      </c>
      <c r="C348">
        <v>2</v>
      </c>
      <c r="D348">
        <v>1</v>
      </c>
      <c r="E348">
        <v>23572</v>
      </c>
      <c r="F348">
        <v>21678202</v>
      </c>
      <c r="G348">
        <v>172</v>
      </c>
      <c r="H348">
        <v>310236</v>
      </c>
      <c r="I348">
        <v>23512</v>
      </c>
      <c r="J348">
        <v>21066660</v>
      </c>
      <c r="K348">
        <v>1303674</v>
      </c>
      <c r="L348">
        <v>420193231</v>
      </c>
      <c r="M348">
        <v>74080</v>
      </c>
      <c r="N348">
        <v>11562667</v>
      </c>
      <c r="O348">
        <v>0</v>
      </c>
      <c r="P348">
        <v>0</v>
      </c>
    </row>
    <row r="349" spans="1:16" x14ac:dyDescent="0.2">
      <c r="A349">
        <v>2021</v>
      </c>
      <c r="B349" t="s">
        <v>18</v>
      </c>
      <c r="C349">
        <v>2</v>
      </c>
      <c r="D349">
        <v>2</v>
      </c>
      <c r="E349">
        <v>17430</v>
      </c>
      <c r="F349">
        <v>21695632</v>
      </c>
      <c r="G349">
        <v>156</v>
      </c>
      <c r="H349">
        <v>310392</v>
      </c>
      <c r="I349">
        <v>27200</v>
      </c>
      <c r="J349">
        <v>21093860</v>
      </c>
      <c r="K349">
        <v>1324874</v>
      </c>
      <c r="L349">
        <v>421518105</v>
      </c>
      <c r="M349">
        <v>891839</v>
      </c>
      <c r="N349">
        <v>12454506</v>
      </c>
      <c r="O349">
        <v>0</v>
      </c>
      <c r="P349">
        <v>0</v>
      </c>
    </row>
    <row r="350" spans="1:16" x14ac:dyDescent="0.2">
      <c r="A350">
        <v>2021</v>
      </c>
      <c r="B350" t="s">
        <v>18</v>
      </c>
      <c r="C350">
        <v>2</v>
      </c>
      <c r="D350">
        <v>2</v>
      </c>
      <c r="E350">
        <v>21462</v>
      </c>
      <c r="F350">
        <v>21717094</v>
      </c>
      <c r="G350">
        <v>188</v>
      </c>
      <c r="H350">
        <v>310580</v>
      </c>
      <c r="I350">
        <v>25856</v>
      </c>
      <c r="J350">
        <v>21119716</v>
      </c>
      <c r="K350">
        <v>1524906</v>
      </c>
      <c r="L350">
        <v>423043011</v>
      </c>
      <c r="M350">
        <v>701378</v>
      </c>
      <c r="N350">
        <v>13155884</v>
      </c>
      <c r="O350">
        <v>0</v>
      </c>
      <c r="P350">
        <v>0</v>
      </c>
    </row>
    <row r="351" spans="1:16" x14ac:dyDescent="0.2">
      <c r="A351">
        <v>2021</v>
      </c>
      <c r="B351" t="s">
        <v>18</v>
      </c>
      <c r="C351">
        <v>2</v>
      </c>
      <c r="D351">
        <v>2</v>
      </c>
      <c r="E351">
        <v>25078</v>
      </c>
      <c r="F351">
        <v>21742172</v>
      </c>
      <c r="G351">
        <v>220</v>
      </c>
      <c r="H351">
        <v>310800</v>
      </c>
      <c r="I351">
        <v>23592</v>
      </c>
      <c r="J351">
        <v>21143308</v>
      </c>
      <c r="K351">
        <v>1540009</v>
      </c>
      <c r="L351">
        <v>424583020</v>
      </c>
      <c r="M351">
        <v>803978</v>
      </c>
      <c r="N351">
        <v>13959862</v>
      </c>
      <c r="O351">
        <v>0</v>
      </c>
      <c r="P351">
        <v>0</v>
      </c>
    </row>
    <row r="352" spans="1:16" x14ac:dyDescent="0.2">
      <c r="A352">
        <v>2021</v>
      </c>
      <c r="B352" t="s">
        <v>18</v>
      </c>
      <c r="C352">
        <v>2</v>
      </c>
      <c r="D352">
        <v>2</v>
      </c>
      <c r="E352">
        <v>18706</v>
      </c>
      <c r="F352">
        <v>21760878</v>
      </c>
      <c r="G352">
        <v>170</v>
      </c>
      <c r="H352">
        <v>310970</v>
      </c>
      <c r="I352">
        <v>31444</v>
      </c>
      <c r="J352">
        <v>21174752</v>
      </c>
      <c r="K352">
        <v>1601403</v>
      </c>
      <c r="L352">
        <v>426184423</v>
      </c>
      <c r="M352">
        <v>965159</v>
      </c>
      <c r="N352">
        <v>14925021</v>
      </c>
      <c r="O352">
        <v>0</v>
      </c>
      <c r="P352">
        <v>0</v>
      </c>
    </row>
    <row r="353" spans="1:16" x14ac:dyDescent="0.2">
      <c r="A353">
        <v>2021</v>
      </c>
      <c r="B353" t="s">
        <v>18</v>
      </c>
      <c r="C353">
        <v>2</v>
      </c>
      <c r="D353">
        <v>2</v>
      </c>
      <c r="E353">
        <v>24274</v>
      </c>
      <c r="F353">
        <v>21785152</v>
      </c>
      <c r="G353">
        <v>208</v>
      </c>
      <c r="H353">
        <v>311178</v>
      </c>
      <c r="I353">
        <v>22716</v>
      </c>
      <c r="J353">
        <v>21197468</v>
      </c>
      <c r="K353">
        <v>1580227</v>
      </c>
      <c r="L353">
        <v>427764650</v>
      </c>
      <c r="M353">
        <v>910764</v>
      </c>
      <c r="N353">
        <v>15835785</v>
      </c>
      <c r="O353">
        <v>0</v>
      </c>
      <c r="P353">
        <v>0</v>
      </c>
    </row>
    <row r="354" spans="1:16" x14ac:dyDescent="0.2">
      <c r="A354">
        <v>2021</v>
      </c>
      <c r="B354" t="s">
        <v>18</v>
      </c>
      <c r="C354">
        <v>2</v>
      </c>
      <c r="D354">
        <v>2</v>
      </c>
      <c r="E354">
        <v>24396</v>
      </c>
      <c r="F354">
        <v>21809548</v>
      </c>
      <c r="G354">
        <v>178</v>
      </c>
      <c r="H354">
        <v>311356</v>
      </c>
      <c r="I354">
        <v>22214</v>
      </c>
      <c r="J354">
        <v>21219682</v>
      </c>
      <c r="K354">
        <v>1524509</v>
      </c>
      <c r="L354">
        <v>429289159</v>
      </c>
      <c r="M354">
        <v>529618</v>
      </c>
      <c r="N354">
        <v>16365403</v>
      </c>
      <c r="O354">
        <v>47041</v>
      </c>
      <c r="P354">
        <v>47041</v>
      </c>
    </row>
    <row r="355" spans="1:16" x14ac:dyDescent="0.2">
      <c r="A355">
        <v>2021</v>
      </c>
      <c r="B355" t="s">
        <v>18</v>
      </c>
      <c r="C355">
        <v>2</v>
      </c>
      <c r="D355">
        <v>2</v>
      </c>
      <c r="E355">
        <v>23412</v>
      </c>
      <c r="F355">
        <v>21832960</v>
      </c>
      <c r="G355">
        <v>182</v>
      </c>
      <c r="H355">
        <v>311538</v>
      </c>
      <c r="I355">
        <v>19000</v>
      </c>
      <c r="J355">
        <v>21238682</v>
      </c>
      <c r="K355">
        <v>1200171</v>
      </c>
      <c r="L355">
        <v>430489330</v>
      </c>
      <c r="M355">
        <v>40047</v>
      </c>
      <c r="N355">
        <v>16405450</v>
      </c>
      <c r="O355">
        <v>1651</v>
      </c>
      <c r="P355">
        <v>48692</v>
      </c>
    </row>
    <row r="356" spans="1:16" x14ac:dyDescent="0.2">
      <c r="A356">
        <v>2021</v>
      </c>
      <c r="B356" t="s">
        <v>18</v>
      </c>
      <c r="C356">
        <v>2</v>
      </c>
      <c r="D356">
        <v>3</v>
      </c>
      <c r="E356">
        <v>18172</v>
      </c>
      <c r="F356">
        <v>21851132</v>
      </c>
      <c r="G356">
        <v>164</v>
      </c>
      <c r="H356">
        <v>311702</v>
      </c>
      <c r="I356">
        <v>23586</v>
      </c>
      <c r="J356">
        <v>21262268</v>
      </c>
      <c r="K356">
        <v>1191659</v>
      </c>
      <c r="L356">
        <v>431680989</v>
      </c>
      <c r="M356">
        <v>583024</v>
      </c>
      <c r="N356">
        <v>16988474</v>
      </c>
      <c r="O356">
        <v>268156</v>
      </c>
      <c r="P356">
        <v>316848</v>
      </c>
    </row>
    <row r="357" spans="1:16" x14ac:dyDescent="0.2">
      <c r="A357">
        <v>2021</v>
      </c>
      <c r="B357" t="s">
        <v>18</v>
      </c>
      <c r="C357">
        <v>2</v>
      </c>
      <c r="D357">
        <v>3</v>
      </c>
      <c r="E357">
        <v>23184</v>
      </c>
      <c r="F357">
        <v>21874316</v>
      </c>
      <c r="G357">
        <v>198</v>
      </c>
      <c r="H357">
        <v>311900</v>
      </c>
      <c r="I357">
        <v>23672</v>
      </c>
      <c r="J357">
        <v>21285940</v>
      </c>
      <c r="K357">
        <v>1351626</v>
      </c>
      <c r="L357">
        <v>433032615</v>
      </c>
      <c r="M357">
        <v>301425</v>
      </c>
      <c r="N357">
        <v>17289899</v>
      </c>
      <c r="O357">
        <v>226338</v>
      </c>
      <c r="P357">
        <v>543186</v>
      </c>
    </row>
    <row r="358" spans="1:16" x14ac:dyDescent="0.2">
      <c r="A358">
        <v>2021</v>
      </c>
      <c r="B358" t="s">
        <v>18</v>
      </c>
      <c r="C358">
        <v>2</v>
      </c>
      <c r="D358">
        <v>3</v>
      </c>
      <c r="E358">
        <v>25724</v>
      </c>
      <c r="F358">
        <v>21900040</v>
      </c>
      <c r="G358">
        <v>200</v>
      </c>
      <c r="H358">
        <v>312100</v>
      </c>
      <c r="I358">
        <v>24056</v>
      </c>
      <c r="J358">
        <v>21309996</v>
      </c>
      <c r="K358">
        <v>1463010</v>
      </c>
      <c r="L358">
        <v>434495625</v>
      </c>
      <c r="M358">
        <v>627562</v>
      </c>
      <c r="N358">
        <v>17917461</v>
      </c>
      <c r="O358">
        <v>178509</v>
      </c>
      <c r="P358">
        <v>721695</v>
      </c>
    </row>
    <row r="359" spans="1:16" x14ac:dyDescent="0.2">
      <c r="A359">
        <v>2021</v>
      </c>
      <c r="B359" t="s">
        <v>18</v>
      </c>
      <c r="C359">
        <v>2</v>
      </c>
      <c r="D359">
        <v>3</v>
      </c>
      <c r="E359">
        <v>26476</v>
      </c>
      <c r="F359">
        <v>21926516</v>
      </c>
      <c r="G359">
        <v>200</v>
      </c>
      <c r="H359">
        <v>312300</v>
      </c>
      <c r="I359">
        <v>21826</v>
      </c>
      <c r="J359">
        <v>21331822</v>
      </c>
      <c r="K359">
        <v>1521908</v>
      </c>
      <c r="L359">
        <v>436017533</v>
      </c>
      <c r="M359">
        <v>1009902</v>
      </c>
      <c r="N359">
        <v>18927363</v>
      </c>
      <c r="O359">
        <v>477944</v>
      </c>
      <c r="P359">
        <v>1199639</v>
      </c>
    </row>
    <row r="360" spans="1:16" x14ac:dyDescent="0.2">
      <c r="A360">
        <v>2021</v>
      </c>
      <c r="B360" t="s">
        <v>18</v>
      </c>
      <c r="C360">
        <v>2</v>
      </c>
      <c r="D360">
        <v>3</v>
      </c>
      <c r="E360">
        <v>27832</v>
      </c>
      <c r="F360">
        <v>21954348</v>
      </c>
      <c r="G360">
        <v>200</v>
      </c>
      <c r="H360">
        <v>312500</v>
      </c>
      <c r="I360">
        <v>20430</v>
      </c>
      <c r="J360">
        <v>21352252</v>
      </c>
      <c r="K360">
        <v>1571442</v>
      </c>
      <c r="L360">
        <v>437588975</v>
      </c>
      <c r="M360">
        <v>543927</v>
      </c>
      <c r="N360">
        <v>19471290</v>
      </c>
      <c r="O360">
        <v>467719</v>
      </c>
      <c r="P360">
        <v>1667358</v>
      </c>
    </row>
    <row r="361" spans="1:16" x14ac:dyDescent="0.2">
      <c r="A361">
        <v>2021</v>
      </c>
      <c r="B361" t="s">
        <v>18</v>
      </c>
      <c r="C361">
        <v>2</v>
      </c>
      <c r="D361">
        <v>3</v>
      </c>
      <c r="E361">
        <v>27838</v>
      </c>
      <c r="F361">
        <v>21982186</v>
      </c>
      <c r="G361">
        <v>178</v>
      </c>
      <c r="H361">
        <v>312678</v>
      </c>
      <c r="I361">
        <v>22826</v>
      </c>
      <c r="J361">
        <v>21375078</v>
      </c>
      <c r="K361">
        <v>1440552</v>
      </c>
      <c r="L361">
        <v>439029527</v>
      </c>
      <c r="M361">
        <v>471215</v>
      </c>
      <c r="N361">
        <v>19942505</v>
      </c>
      <c r="O361">
        <v>222336</v>
      </c>
      <c r="P361">
        <v>1889694</v>
      </c>
    </row>
    <row r="362" spans="1:16" x14ac:dyDescent="0.2">
      <c r="A362">
        <v>2021</v>
      </c>
      <c r="B362" t="s">
        <v>18</v>
      </c>
      <c r="C362">
        <v>2</v>
      </c>
      <c r="D362">
        <v>3</v>
      </c>
      <c r="E362">
        <v>28556</v>
      </c>
      <c r="F362">
        <v>22010742</v>
      </c>
      <c r="G362">
        <v>166</v>
      </c>
      <c r="H362">
        <v>312844</v>
      </c>
      <c r="I362">
        <v>19430</v>
      </c>
      <c r="J362">
        <v>21394508</v>
      </c>
      <c r="K362">
        <v>1337352</v>
      </c>
      <c r="L362">
        <v>440366879</v>
      </c>
      <c r="M362">
        <v>45705</v>
      </c>
      <c r="N362">
        <v>19988210</v>
      </c>
      <c r="O362">
        <v>14232</v>
      </c>
      <c r="P362">
        <v>1903926</v>
      </c>
    </row>
    <row r="363" spans="1:16" x14ac:dyDescent="0.2">
      <c r="A363">
        <v>2021</v>
      </c>
      <c r="B363" t="s">
        <v>18</v>
      </c>
      <c r="C363">
        <v>2</v>
      </c>
      <c r="D363">
        <v>4</v>
      </c>
      <c r="E363">
        <v>20988</v>
      </c>
      <c r="F363">
        <v>22031730</v>
      </c>
      <c r="G363">
        <v>152</v>
      </c>
      <c r="H363">
        <v>312996</v>
      </c>
      <c r="I363">
        <v>26466</v>
      </c>
      <c r="J363">
        <v>21420974</v>
      </c>
      <c r="K363">
        <v>1293135</v>
      </c>
      <c r="L363">
        <v>441660014</v>
      </c>
      <c r="M363">
        <v>629376</v>
      </c>
      <c r="N363">
        <v>20617586</v>
      </c>
      <c r="O363">
        <v>577415</v>
      </c>
      <c r="P363">
        <v>2481341</v>
      </c>
    </row>
    <row r="364" spans="1:16" x14ac:dyDescent="0.2">
      <c r="A364">
        <v>2021</v>
      </c>
      <c r="B364" t="s">
        <v>18</v>
      </c>
      <c r="C364">
        <v>2</v>
      </c>
      <c r="D364">
        <v>4</v>
      </c>
      <c r="E364">
        <v>27364</v>
      </c>
      <c r="F364">
        <v>22059094</v>
      </c>
      <c r="G364">
        <v>206</v>
      </c>
      <c r="H364">
        <v>313202</v>
      </c>
      <c r="I364">
        <v>27938</v>
      </c>
      <c r="J364">
        <v>21448912</v>
      </c>
      <c r="K364">
        <v>1528044</v>
      </c>
      <c r="L364">
        <v>443188058</v>
      </c>
      <c r="M364">
        <v>499731</v>
      </c>
      <c r="N364">
        <v>21117317</v>
      </c>
      <c r="O364">
        <v>278245</v>
      </c>
      <c r="P364">
        <v>2759586</v>
      </c>
    </row>
    <row r="365" spans="1:16" x14ac:dyDescent="0.2">
      <c r="A365">
        <v>2021</v>
      </c>
      <c r="B365" t="s">
        <v>18</v>
      </c>
      <c r="C365">
        <v>2</v>
      </c>
      <c r="D365">
        <v>4</v>
      </c>
      <c r="E365">
        <v>33860</v>
      </c>
      <c r="F365">
        <v>22092954</v>
      </c>
      <c r="G365">
        <v>282</v>
      </c>
      <c r="H365">
        <v>313484</v>
      </c>
      <c r="I365">
        <v>24200</v>
      </c>
      <c r="J365">
        <v>21473112</v>
      </c>
      <c r="K365">
        <v>1558656</v>
      </c>
      <c r="L365">
        <v>444746714</v>
      </c>
      <c r="M365">
        <v>522957</v>
      </c>
      <c r="N365">
        <v>21640274</v>
      </c>
      <c r="O365">
        <v>434012</v>
      </c>
      <c r="P365">
        <v>3193598</v>
      </c>
    </row>
    <row r="366" spans="1:16" x14ac:dyDescent="0.2">
      <c r="A366">
        <v>2021</v>
      </c>
      <c r="B366" t="s">
        <v>18</v>
      </c>
      <c r="C366">
        <v>2</v>
      </c>
      <c r="D366">
        <v>4</v>
      </c>
      <c r="E366">
        <v>33198</v>
      </c>
      <c r="F366">
        <v>22126152</v>
      </c>
      <c r="G366">
        <v>238</v>
      </c>
      <c r="H366">
        <v>313722</v>
      </c>
      <c r="I366">
        <v>24444</v>
      </c>
      <c r="J366">
        <v>21497556</v>
      </c>
      <c r="K366">
        <v>1640636</v>
      </c>
      <c r="L366">
        <v>446387350</v>
      </c>
      <c r="M366">
        <v>715470</v>
      </c>
      <c r="N366">
        <v>22355744</v>
      </c>
      <c r="O366">
        <v>831466</v>
      </c>
      <c r="P366">
        <v>4025064</v>
      </c>
    </row>
    <row r="367" spans="1:16" x14ac:dyDescent="0.2">
      <c r="A367">
        <v>2021</v>
      </c>
      <c r="B367" t="s">
        <v>18</v>
      </c>
      <c r="C367">
        <v>2</v>
      </c>
      <c r="D367">
        <v>4</v>
      </c>
      <c r="E367">
        <v>33124</v>
      </c>
      <c r="F367">
        <v>22159276</v>
      </c>
      <c r="G367">
        <v>228</v>
      </c>
      <c r="H367">
        <v>313950</v>
      </c>
      <c r="I367">
        <v>25580</v>
      </c>
      <c r="J367">
        <v>21523136</v>
      </c>
      <c r="K367">
        <v>1726521</v>
      </c>
      <c r="L367">
        <v>448113871</v>
      </c>
      <c r="M367">
        <v>639870</v>
      </c>
      <c r="N367">
        <v>22995614</v>
      </c>
      <c r="O367">
        <v>838672</v>
      </c>
      <c r="P367">
        <v>4863736</v>
      </c>
    </row>
    <row r="368" spans="1:16" x14ac:dyDescent="0.2">
      <c r="A368">
        <v>2021</v>
      </c>
      <c r="B368" t="s">
        <v>18</v>
      </c>
      <c r="C368">
        <v>2</v>
      </c>
      <c r="D368">
        <v>4</v>
      </c>
      <c r="E368">
        <v>33610</v>
      </c>
      <c r="F368">
        <v>22192886</v>
      </c>
      <c r="G368">
        <v>222</v>
      </c>
      <c r="H368">
        <v>314172</v>
      </c>
      <c r="I368">
        <v>23418</v>
      </c>
      <c r="J368">
        <v>21546554</v>
      </c>
      <c r="K368">
        <v>1648009</v>
      </c>
      <c r="L368">
        <v>449761880</v>
      </c>
      <c r="M368">
        <v>56406</v>
      </c>
      <c r="N368">
        <v>23052020</v>
      </c>
      <c r="O368">
        <v>2313</v>
      </c>
      <c r="P368">
        <v>4866049</v>
      </c>
    </row>
    <row r="369" spans="1:16" x14ac:dyDescent="0.2">
      <c r="A369">
        <v>2021</v>
      </c>
      <c r="B369" t="s">
        <v>18</v>
      </c>
      <c r="C369">
        <v>2</v>
      </c>
      <c r="D369">
        <v>4</v>
      </c>
      <c r="E369">
        <v>31228</v>
      </c>
      <c r="F369">
        <v>22224114</v>
      </c>
      <c r="G369">
        <v>216</v>
      </c>
      <c r="H369">
        <v>314388</v>
      </c>
      <c r="I369">
        <v>22582</v>
      </c>
      <c r="J369">
        <v>21569136</v>
      </c>
      <c r="K369">
        <v>1416707</v>
      </c>
      <c r="L369">
        <v>451178587</v>
      </c>
      <c r="M369">
        <v>0</v>
      </c>
      <c r="N369">
        <v>23052020</v>
      </c>
      <c r="O369">
        <v>0</v>
      </c>
      <c r="P369">
        <v>4866049</v>
      </c>
    </row>
    <row r="370" spans="1:16" x14ac:dyDescent="0.2">
      <c r="A370">
        <v>2021</v>
      </c>
      <c r="B370" t="s">
        <v>31</v>
      </c>
      <c r="C370">
        <v>3</v>
      </c>
      <c r="D370">
        <v>1</v>
      </c>
      <c r="E370">
        <v>24540</v>
      </c>
      <c r="F370">
        <v>22248654</v>
      </c>
      <c r="G370">
        <v>184</v>
      </c>
      <c r="H370">
        <v>314572</v>
      </c>
      <c r="I370">
        <v>24944</v>
      </c>
      <c r="J370">
        <v>21594080</v>
      </c>
      <c r="K370">
        <v>1401908</v>
      </c>
      <c r="L370">
        <v>452580495</v>
      </c>
      <c r="M370">
        <v>752079</v>
      </c>
      <c r="N370">
        <v>23804099</v>
      </c>
      <c r="O370">
        <v>280466</v>
      </c>
      <c r="P370">
        <v>5146515</v>
      </c>
    </row>
    <row r="371" spans="1:16" x14ac:dyDescent="0.2">
      <c r="A371">
        <v>2021</v>
      </c>
      <c r="B371" t="s">
        <v>31</v>
      </c>
      <c r="C371">
        <v>3</v>
      </c>
      <c r="D371">
        <v>1</v>
      </c>
      <c r="E371">
        <v>29996</v>
      </c>
      <c r="F371">
        <v>22278650</v>
      </c>
      <c r="G371">
        <v>196</v>
      </c>
      <c r="H371">
        <v>314768</v>
      </c>
      <c r="I371">
        <v>26226</v>
      </c>
      <c r="J371">
        <v>21620306</v>
      </c>
      <c r="K371">
        <v>1592023</v>
      </c>
      <c r="L371">
        <v>454172518</v>
      </c>
      <c r="M371">
        <v>1206934</v>
      </c>
      <c r="N371">
        <v>25011033</v>
      </c>
      <c r="O371">
        <v>230886</v>
      </c>
      <c r="P371">
        <v>5377401</v>
      </c>
    </row>
    <row r="372" spans="1:16" x14ac:dyDescent="0.2">
      <c r="A372">
        <v>2021</v>
      </c>
      <c r="B372" t="s">
        <v>31</v>
      </c>
      <c r="C372">
        <v>3</v>
      </c>
      <c r="D372">
        <v>1</v>
      </c>
      <c r="E372">
        <v>34850</v>
      </c>
      <c r="F372">
        <v>22313500</v>
      </c>
      <c r="G372">
        <v>174</v>
      </c>
      <c r="H372">
        <v>314942</v>
      </c>
      <c r="I372">
        <v>28142</v>
      </c>
      <c r="J372">
        <v>21648448</v>
      </c>
      <c r="K372">
        <v>1619923</v>
      </c>
      <c r="L372">
        <v>455792441</v>
      </c>
      <c r="M372">
        <v>1577514</v>
      </c>
      <c r="N372">
        <v>26588547</v>
      </c>
      <c r="O372">
        <v>324189</v>
      </c>
      <c r="P372">
        <v>5701590</v>
      </c>
    </row>
    <row r="373" spans="1:16" x14ac:dyDescent="0.2">
      <c r="A373">
        <v>2021</v>
      </c>
      <c r="B373" t="s">
        <v>31</v>
      </c>
      <c r="C373">
        <v>3</v>
      </c>
      <c r="D373">
        <v>1</v>
      </c>
      <c r="E373">
        <v>33648</v>
      </c>
      <c r="F373">
        <v>22347148</v>
      </c>
      <c r="G373">
        <v>226</v>
      </c>
      <c r="H373">
        <v>315168</v>
      </c>
      <c r="I373">
        <v>27576</v>
      </c>
      <c r="J373">
        <v>21676024</v>
      </c>
      <c r="K373">
        <v>1616008</v>
      </c>
      <c r="L373">
        <v>457408449</v>
      </c>
      <c r="M373">
        <v>2033154</v>
      </c>
      <c r="N373">
        <v>28621701</v>
      </c>
      <c r="O373">
        <v>662195</v>
      </c>
      <c r="P373">
        <v>6363785</v>
      </c>
    </row>
    <row r="374" spans="1:16" x14ac:dyDescent="0.2">
      <c r="A374">
        <v>2021</v>
      </c>
      <c r="B374" t="s">
        <v>31</v>
      </c>
      <c r="C374">
        <v>3</v>
      </c>
      <c r="D374">
        <v>1</v>
      </c>
      <c r="E374">
        <v>36648</v>
      </c>
      <c r="F374">
        <v>22383796</v>
      </c>
      <c r="G374">
        <v>218</v>
      </c>
      <c r="H374">
        <v>315386</v>
      </c>
      <c r="I374">
        <v>28372</v>
      </c>
      <c r="J374">
        <v>21704396</v>
      </c>
      <c r="K374">
        <v>1621511</v>
      </c>
      <c r="L374">
        <v>459029960</v>
      </c>
      <c r="M374">
        <v>2320443</v>
      </c>
      <c r="N374">
        <v>30942144</v>
      </c>
      <c r="O374">
        <v>583299</v>
      </c>
      <c r="P374">
        <v>6947084</v>
      </c>
    </row>
    <row r="375" spans="1:16" x14ac:dyDescent="0.2">
      <c r="A375">
        <v>2021</v>
      </c>
      <c r="B375" t="s">
        <v>31</v>
      </c>
      <c r="C375">
        <v>3</v>
      </c>
      <c r="D375">
        <v>1</v>
      </c>
      <c r="E375">
        <v>37448</v>
      </c>
      <c r="F375">
        <v>22421244</v>
      </c>
      <c r="G375">
        <v>200</v>
      </c>
      <c r="H375">
        <v>315586</v>
      </c>
      <c r="I375">
        <v>28758</v>
      </c>
      <c r="J375">
        <v>21733154</v>
      </c>
      <c r="K375">
        <v>1582651</v>
      </c>
      <c r="L375">
        <v>460612611</v>
      </c>
      <c r="M375">
        <v>2278628</v>
      </c>
      <c r="N375">
        <v>33220772</v>
      </c>
      <c r="O375">
        <v>504640</v>
      </c>
      <c r="P375">
        <v>7451724</v>
      </c>
    </row>
    <row r="376" spans="1:16" x14ac:dyDescent="0.2">
      <c r="A376">
        <v>2021</v>
      </c>
      <c r="B376" t="s">
        <v>31</v>
      </c>
      <c r="C376">
        <v>3</v>
      </c>
      <c r="D376">
        <v>1</v>
      </c>
      <c r="E376">
        <v>37300</v>
      </c>
      <c r="F376">
        <v>22458544</v>
      </c>
      <c r="G376">
        <v>194</v>
      </c>
      <c r="H376">
        <v>315780</v>
      </c>
      <c r="I376">
        <v>28606</v>
      </c>
      <c r="J376">
        <v>21761760</v>
      </c>
      <c r="K376">
        <v>1359734</v>
      </c>
      <c r="L376">
        <v>461972345</v>
      </c>
      <c r="M376">
        <v>114059</v>
      </c>
      <c r="N376">
        <v>33334831</v>
      </c>
      <c r="O376">
        <v>13843</v>
      </c>
      <c r="P376">
        <v>7465567</v>
      </c>
    </row>
    <row r="377" spans="1:16" x14ac:dyDescent="0.2">
      <c r="A377">
        <v>2021</v>
      </c>
      <c r="B377" t="s">
        <v>31</v>
      </c>
      <c r="C377">
        <v>3</v>
      </c>
      <c r="D377">
        <v>2</v>
      </c>
      <c r="E377">
        <v>30706</v>
      </c>
      <c r="F377">
        <v>22489250</v>
      </c>
      <c r="G377">
        <v>152</v>
      </c>
      <c r="H377">
        <v>315932</v>
      </c>
      <c r="I377">
        <v>33212</v>
      </c>
      <c r="J377">
        <v>21794972</v>
      </c>
      <c r="K377">
        <v>1387315</v>
      </c>
      <c r="L377">
        <v>463359660</v>
      </c>
      <c r="M377">
        <v>3383968</v>
      </c>
      <c r="N377">
        <v>36718799</v>
      </c>
      <c r="O377">
        <v>604759</v>
      </c>
      <c r="P377">
        <v>8070326</v>
      </c>
    </row>
    <row r="378" spans="1:16" x14ac:dyDescent="0.2">
      <c r="A378">
        <v>2021</v>
      </c>
      <c r="B378" t="s">
        <v>31</v>
      </c>
      <c r="C378">
        <v>3</v>
      </c>
      <c r="D378">
        <v>2</v>
      </c>
      <c r="E378">
        <v>35746</v>
      </c>
      <c r="F378">
        <v>22524996</v>
      </c>
      <c r="G378">
        <v>266</v>
      </c>
      <c r="H378">
        <v>316198</v>
      </c>
      <c r="I378">
        <v>41286</v>
      </c>
      <c r="J378">
        <v>21836258</v>
      </c>
      <c r="K378">
        <v>1553973</v>
      </c>
      <c r="L378">
        <v>464913633</v>
      </c>
      <c r="M378">
        <v>2081599</v>
      </c>
      <c r="N378">
        <v>38800398</v>
      </c>
      <c r="O378">
        <v>593007</v>
      </c>
      <c r="P378">
        <v>8663333</v>
      </c>
    </row>
    <row r="379" spans="1:16" x14ac:dyDescent="0.2">
      <c r="A379">
        <v>2021</v>
      </c>
      <c r="B379" t="s">
        <v>31</v>
      </c>
      <c r="C379">
        <v>3</v>
      </c>
      <c r="D379">
        <v>2</v>
      </c>
      <c r="E379">
        <v>45702</v>
      </c>
      <c r="F379">
        <v>22570698</v>
      </c>
      <c r="G379">
        <v>250</v>
      </c>
      <c r="H379">
        <v>316448</v>
      </c>
      <c r="I379">
        <v>36308</v>
      </c>
      <c r="J379">
        <v>21872566</v>
      </c>
      <c r="K379">
        <v>1635068</v>
      </c>
      <c r="L379">
        <v>466548701</v>
      </c>
      <c r="M379">
        <v>2032818</v>
      </c>
      <c r="N379">
        <v>40833216</v>
      </c>
      <c r="O379">
        <v>567515</v>
      </c>
      <c r="P379">
        <v>9230848</v>
      </c>
    </row>
    <row r="380" spans="1:16" x14ac:dyDescent="0.2">
      <c r="A380">
        <v>2021</v>
      </c>
      <c r="B380" t="s">
        <v>31</v>
      </c>
      <c r="C380">
        <v>3</v>
      </c>
      <c r="D380">
        <v>2</v>
      </c>
      <c r="E380">
        <v>46596</v>
      </c>
      <c r="F380">
        <v>22617294</v>
      </c>
      <c r="G380">
        <v>238</v>
      </c>
      <c r="H380">
        <v>316686</v>
      </c>
      <c r="I380">
        <v>30184</v>
      </c>
      <c r="J380">
        <v>21902750</v>
      </c>
      <c r="K380">
        <v>1607486</v>
      </c>
      <c r="L380">
        <v>468156187</v>
      </c>
      <c r="M380">
        <v>781786</v>
      </c>
      <c r="N380">
        <v>41615002</v>
      </c>
      <c r="O380">
        <v>147275</v>
      </c>
      <c r="P380">
        <v>9378123</v>
      </c>
    </row>
    <row r="381" spans="1:16" x14ac:dyDescent="0.2">
      <c r="A381">
        <v>2021</v>
      </c>
      <c r="B381" t="s">
        <v>31</v>
      </c>
      <c r="C381">
        <v>3</v>
      </c>
      <c r="D381">
        <v>2</v>
      </c>
      <c r="E381">
        <v>49690</v>
      </c>
      <c r="F381">
        <v>22666984</v>
      </c>
      <c r="G381">
        <v>280</v>
      </c>
      <c r="H381">
        <v>316966</v>
      </c>
      <c r="I381">
        <v>39944</v>
      </c>
      <c r="J381">
        <v>21942694</v>
      </c>
      <c r="K381">
        <v>1622987</v>
      </c>
      <c r="L381">
        <v>469779174</v>
      </c>
      <c r="M381">
        <v>3264797</v>
      </c>
      <c r="N381">
        <v>44879799</v>
      </c>
      <c r="O381">
        <v>817514</v>
      </c>
      <c r="P381">
        <v>10195637</v>
      </c>
    </row>
    <row r="382" spans="1:16" x14ac:dyDescent="0.2">
      <c r="A382">
        <v>2021</v>
      </c>
      <c r="B382" t="s">
        <v>31</v>
      </c>
      <c r="C382">
        <v>3</v>
      </c>
      <c r="D382">
        <v>2</v>
      </c>
      <c r="E382">
        <v>50308</v>
      </c>
      <c r="F382">
        <v>22717292</v>
      </c>
      <c r="G382">
        <v>318</v>
      </c>
      <c r="H382">
        <v>317284</v>
      </c>
      <c r="I382">
        <v>33016</v>
      </c>
      <c r="J382">
        <v>21975710</v>
      </c>
      <c r="K382">
        <v>1705165</v>
      </c>
      <c r="L382">
        <v>471484339</v>
      </c>
      <c r="M382">
        <v>2445451</v>
      </c>
      <c r="N382">
        <v>47325250</v>
      </c>
      <c r="O382">
        <v>560315</v>
      </c>
      <c r="P382">
        <v>10755952</v>
      </c>
    </row>
    <row r="383" spans="1:16" x14ac:dyDescent="0.2">
      <c r="A383">
        <v>2021</v>
      </c>
      <c r="B383" t="s">
        <v>31</v>
      </c>
      <c r="C383">
        <v>3</v>
      </c>
      <c r="D383">
        <v>2</v>
      </c>
      <c r="E383">
        <v>53026</v>
      </c>
      <c r="F383">
        <v>22770318</v>
      </c>
      <c r="G383">
        <v>240</v>
      </c>
      <c r="H383">
        <v>317524</v>
      </c>
      <c r="I383">
        <v>35180</v>
      </c>
      <c r="J383">
        <v>22010890</v>
      </c>
      <c r="K383">
        <v>1558359</v>
      </c>
      <c r="L383">
        <v>473042698</v>
      </c>
      <c r="M383">
        <v>288959</v>
      </c>
      <c r="N383">
        <v>47614209</v>
      </c>
      <c r="O383">
        <v>49193</v>
      </c>
      <c r="P383">
        <v>10805145</v>
      </c>
    </row>
    <row r="384" spans="1:16" x14ac:dyDescent="0.2">
      <c r="A384">
        <v>2021</v>
      </c>
      <c r="B384" t="s">
        <v>31</v>
      </c>
      <c r="C384">
        <v>3</v>
      </c>
      <c r="D384">
        <v>3</v>
      </c>
      <c r="E384">
        <v>48874</v>
      </c>
      <c r="F384">
        <v>22819192</v>
      </c>
      <c r="G384">
        <v>260</v>
      </c>
      <c r="H384">
        <v>317784</v>
      </c>
      <c r="I384">
        <v>40372</v>
      </c>
      <c r="J384">
        <v>22051262</v>
      </c>
      <c r="K384">
        <v>1617456</v>
      </c>
      <c r="L384">
        <v>474660154</v>
      </c>
      <c r="M384">
        <v>5233677</v>
      </c>
      <c r="N384">
        <v>52847886</v>
      </c>
      <c r="O384">
        <v>803617</v>
      </c>
      <c r="P384">
        <v>11608762</v>
      </c>
    </row>
    <row r="385" spans="1:16" x14ac:dyDescent="0.2">
      <c r="A385">
        <v>2021</v>
      </c>
      <c r="B385" t="s">
        <v>31</v>
      </c>
      <c r="C385">
        <v>3</v>
      </c>
      <c r="D385">
        <v>3</v>
      </c>
      <c r="E385">
        <v>57738</v>
      </c>
      <c r="F385">
        <v>22876930</v>
      </c>
      <c r="G385">
        <v>374</v>
      </c>
      <c r="H385">
        <v>318158</v>
      </c>
      <c r="I385">
        <v>35492</v>
      </c>
      <c r="J385">
        <v>22086754</v>
      </c>
      <c r="K385">
        <v>1851916</v>
      </c>
      <c r="L385">
        <v>476512070</v>
      </c>
      <c r="M385">
        <v>3541676</v>
      </c>
      <c r="N385">
        <v>56389562</v>
      </c>
      <c r="O385">
        <v>646419</v>
      </c>
      <c r="P385">
        <v>12255181</v>
      </c>
    </row>
    <row r="386" spans="1:16" x14ac:dyDescent="0.2">
      <c r="A386">
        <v>2021</v>
      </c>
      <c r="B386" t="s">
        <v>31</v>
      </c>
      <c r="C386">
        <v>3</v>
      </c>
      <c r="D386">
        <v>3</v>
      </c>
      <c r="E386">
        <v>71676</v>
      </c>
      <c r="F386">
        <v>22948606</v>
      </c>
      <c r="G386">
        <v>342</v>
      </c>
      <c r="H386">
        <v>318500</v>
      </c>
      <c r="I386">
        <v>35586</v>
      </c>
      <c r="J386">
        <v>22122340</v>
      </c>
      <c r="K386">
        <v>2048261</v>
      </c>
      <c r="L386">
        <v>478560331</v>
      </c>
      <c r="M386">
        <v>3460683</v>
      </c>
      <c r="N386">
        <v>59850245</v>
      </c>
      <c r="O386">
        <v>653812</v>
      </c>
      <c r="P386">
        <v>12908993</v>
      </c>
    </row>
    <row r="387" spans="1:16" x14ac:dyDescent="0.2">
      <c r="A387">
        <v>2021</v>
      </c>
      <c r="B387" t="s">
        <v>31</v>
      </c>
      <c r="C387">
        <v>3</v>
      </c>
      <c r="D387">
        <v>3</v>
      </c>
      <c r="E387">
        <v>79374</v>
      </c>
      <c r="F387">
        <v>23027980</v>
      </c>
      <c r="G387">
        <v>312</v>
      </c>
      <c r="H387">
        <v>318812</v>
      </c>
      <c r="I387">
        <v>40712</v>
      </c>
      <c r="J387">
        <v>22163052</v>
      </c>
      <c r="K387">
        <v>2070672</v>
      </c>
      <c r="L387">
        <v>480631003</v>
      </c>
      <c r="M387">
        <v>3635846</v>
      </c>
      <c r="N387">
        <v>63486091</v>
      </c>
      <c r="O387">
        <v>711737</v>
      </c>
      <c r="P387">
        <v>13620730</v>
      </c>
    </row>
    <row r="388" spans="1:16" x14ac:dyDescent="0.2">
      <c r="A388">
        <v>2021</v>
      </c>
      <c r="B388" t="s">
        <v>31</v>
      </c>
      <c r="C388">
        <v>3</v>
      </c>
      <c r="D388">
        <v>3</v>
      </c>
      <c r="E388">
        <v>81812</v>
      </c>
      <c r="F388">
        <v>23109792</v>
      </c>
      <c r="G388">
        <v>376</v>
      </c>
      <c r="H388">
        <v>319188</v>
      </c>
      <c r="I388">
        <v>47246</v>
      </c>
      <c r="J388">
        <v>22210298</v>
      </c>
      <c r="K388">
        <v>2081466</v>
      </c>
      <c r="L388">
        <v>482712469</v>
      </c>
      <c r="M388">
        <v>4818222</v>
      </c>
      <c r="N388">
        <v>68304313</v>
      </c>
      <c r="O388">
        <v>579308</v>
      </c>
      <c r="P388">
        <v>14200038</v>
      </c>
    </row>
    <row r="389" spans="1:16" x14ac:dyDescent="0.2">
      <c r="A389">
        <v>2021</v>
      </c>
      <c r="B389" t="s">
        <v>31</v>
      </c>
      <c r="C389">
        <v>3</v>
      </c>
      <c r="D389">
        <v>3</v>
      </c>
      <c r="E389">
        <v>87630</v>
      </c>
      <c r="F389">
        <v>23197422</v>
      </c>
      <c r="G389">
        <v>392</v>
      </c>
      <c r="H389">
        <v>319580</v>
      </c>
      <c r="I389">
        <v>45942</v>
      </c>
      <c r="J389">
        <v>22256240</v>
      </c>
      <c r="K389">
        <v>2197427</v>
      </c>
      <c r="L389">
        <v>484909896</v>
      </c>
      <c r="M389">
        <v>4555781</v>
      </c>
      <c r="N389">
        <v>72860094</v>
      </c>
      <c r="O389">
        <v>479119</v>
      </c>
      <c r="P389">
        <v>14679157</v>
      </c>
    </row>
    <row r="390" spans="1:16" x14ac:dyDescent="0.2">
      <c r="A390">
        <v>2021</v>
      </c>
      <c r="B390" t="s">
        <v>31</v>
      </c>
      <c r="C390">
        <v>3</v>
      </c>
      <c r="D390">
        <v>3</v>
      </c>
      <c r="E390">
        <v>94018</v>
      </c>
      <c r="F390">
        <v>23291440</v>
      </c>
      <c r="G390">
        <v>426</v>
      </c>
      <c r="H390">
        <v>320006</v>
      </c>
      <c r="I390">
        <v>42410</v>
      </c>
      <c r="J390">
        <v>22298650</v>
      </c>
      <c r="K390">
        <v>1910708</v>
      </c>
      <c r="L390">
        <v>486820604</v>
      </c>
      <c r="M390">
        <v>898230</v>
      </c>
      <c r="N390">
        <v>73758324</v>
      </c>
      <c r="O390">
        <v>26084</v>
      </c>
      <c r="P390">
        <v>14705241</v>
      </c>
    </row>
    <row r="391" spans="1:16" x14ac:dyDescent="0.2">
      <c r="A391">
        <v>2021</v>
      </c>
      <c r="B391" t="s">
        <v>31</v>
      </c>
      <c r="C391">
        <v>3</v>
      </c>
      <c r="D391">
        <v>4</v>
      </c>
      <c r="E391">
        <v>81272</v>
      </c>
      <c r="F391">
        <v>23372712</v>
      </c>
      <c r="G391">
        <v>394</v>
      </c>
      <c r="H391">
        <v>320400</v>
      </c>
      <c r="I391">
        <v>59558</v>
      </c>
      <c r="J391">
        <v>22358208</v>
      </c>
      <c r="K391">
        <v>1870628</v>
      </c>
      <c r="L391">
        <v>488691232</v>
      </c>
      <c r="M391">
        <v>6102372</v>
      </c>
      <c r="N391">
        <v>79860696</v>
      </c>
      <c r="O391">
        <v>696892</v>
      </c>
      <c r="P391">
        <v>15402133</v>
      </c>
    </row>
    <row r="392" spans="1:16" x14ac:dyDescent="0.2">
      <c r="A392">
        <v>2021</v>
      </c>
      <c r="B392" t="s">
        <v>31</v>
      </c>
      <c r="C392">
        <v>3</v>
      </c>
      <c r="D392">
        <v>4</v>
      </c>
      <c r="E392">
        <v>94478</v>
      </c>
      <c r="F392">
        <v>23467190</v>
      </c>
      <c r="G392">
        <v>554</v>
      </c>
      <c r="H392">
        <v>320954</v>
      </c>
      <c r="I392">
        <v>47826</v>
      </c>
      <c r="J392">
        <v>22406034</v>
      </c>
      <c r="K392">
        <v>2096072</v>
      </c>
      <c r="L392">
        <v>490787304</v>
      </c>
      <c r="M392">
        <v>4185929</v>
      </c>
      <c r="N392">
        <v>84046625</v>
      </c>
      <c r="O392">
        <v>436441</v>
      </c>
      <c r="P392">
        <v>15838574</v>
      </c>
    </row>
    <row r="393" spans="1:16" x14ac:dyDescent="0.2">
      <c r="A393">
        <v>2021</v>
      </c>
      <c r="B393" t="s">
        <v>31</v>
      </c>
      <c r="C393">
        <v>3</v>
      </c>
      <c r="D393">
        <v>4</v>
      </c>
      <c r="E393">
        <v>106838</v>
      </c>
      <c r="F393">
        <v>23574028</v>
      </c>
      <c r="G393">
        <v>498</v>
      </c>
      <c r="H393">
        <v>321452</v>
      </c>
      <c r="I393">
        <v>53150</v>
      </c>
      <c r="J393">
        <v>22459184</v>
      </c>
      <c r="K393">
        <v>2198207</v>
      </c>
      <c r="L393">
        <v>492985511</v>
      </c>
      <c r="M393">
        <v>4216503</v>
      </c>
      <c r="N393">
        <v>88263128</v>
      </c>
      <c r="O393">
        <v>331102</v>
      </c>
      <c r="P393">
        <v>16169676</v>
      </c>
    </row>
    <row r="394" spans="1:16" x14ac:dyDescent="0.2">
      <c r="A394">
        <v>2021</v>
      </c>
      <c r="B394" t="s">
        <v>31</v>
      </c>
      <c r="C394">
        <v>3</v>
      </c>
      <c r="D394">
        <v>4</v>
      </c>
      <c r="E394">
        <v>118170</v>
      </c>
      <c r="F394">
        <v>23692198</v>
      </c>
      <c r="G394">
        <v>514</v>
      </c>
      <c r="H394">
        <v>321966</v>
      </c>
      <c r="I394">
        <v>65832</v>
      </c>
      <c r="J394">
        <v>22525016</v>
      </c>
      <c r="K394">
        <v>2253543</v>
      </c>
      <c r="L394">
        <v>495239054</v>
      </c>
      <c r="M394">
        <v>4298344</v>
      </c>
      <c r="N394">
        <v>92561472</v>
      </c>
      <c r="O394">
        <v>364830</v>
      </c>
      <c r="P394">
        <v>16534506</v>
      </c>
    </row>
    <row r="395" spans="1:16" x14ac:dyDescent="0.2">
      <c r="A395">
        <v>2021</v>
      </c>
      <c r="B395" t="s">
        <v>31</v>
      </c>
      <c r="C395">
        <v>3</v>
      </c>
      <c r="D395">
        <v>4</v>
      </c>
      <c r="E395">
        <v>124552</v>
      </c>
      <c r="F395">
        <v>23816750</v>
      </c>
      <c r="G395">
        <v>584</v>
      </c>
      <c r="H395">
        <v>322550</v>
      </c>
      <c r="I395">
        <v>60682</v>
      </c>
      <c r="J395">
        <v>22585698</v>
      </c>
      <c r="K395">
        <v>2345280</v>
      </c>
      <c r="L395">
        <v>497584334</v>
      </c>
      <c r="M395">
        <v>4838554</v>
      </c>
      <c r="N395">
        <v>97400026</v>
      </c>
      <c r="O395">
        <v>318192</v>
      </c>
      <c r="P395">
        <v>16852698</v>
      </c>
    </row>
    <row r="396" spans="1:16" x14ac:dyDescent="0.2">
      <c r="A396">
        <v>2021</v>
      </c>
      <c r="B396" t="s">
        <v>31</v>
      </c>
      <c r="C396">
        <v>3</v>
      </c>
      <c r="D396">
        <v>4</v>
      </c>
      <c r="E396">
        <v>125264</v>
      </c>
      <c r="F396">
        <v>23942014</v>
      </c>
      <c r="G396">
        <v>622</v>
      </c>
      <c r="H396">
        <v>323172</v>
      </c>
      <c r="I396">
        <v>57456</v>
      </c>
      <c r="J396">
        <v>22643154</v>
      </c>
      <c r="K396">
        <v>2345551</v>
      </c>
      <c r="L396">
        <v>499929885</v>
      </c>
      <c r="M396">
        <v>4021322</v>
      </c>
      <c r="N396">
        <v>101421348</v>
      </c>
      <c r="O396">
        <v>242073</v>
      </c>
      <c r="P396">
        <v>17094771</v>
      </c>
    </row>
    <row r="397" spans="1:16" x14ac:dyDescent="0.2">
      <c r="A397">
        <v>2021</v>
      </c>
      <c r="B397" t="s">
        <v>31</v>
      </c>
      <c r="C397">
        <v>3</v>
      </c>
      <c r="D397">
        <v>4</v>
      </c>
      <c r="E397">
        <v>136412</v>
      </c>
      <c r="F397">
        <v>24078426</v>
      </c>
      <c r="G397">
        <v>590</v>
      </c>
      <c r="H397">
        <v>323762</v>
      </c>
      <c r="I397">
        <v>64538</v>
      </c>
      <c r="J397">
        <v>22707692</v>
      </c>
      <c r="K397">
        <v>2058511</v>
      </c>
      <c r="L397">
        <v>501988396</v>
      </c>
      <c r="M397">
        <v>430849</v>
      </c>
      <c r="N397">
        <v>101852197</v>
      </c>
      <c r="O397">
        <v>46877</v>
      </c>
      <c r="P397">
        <v>17141648</v>
      </c>
    </row>
    <row r="398" spans="1:16" x14ac:dyDescent="0.2">
      <c r="A398">
        <v>2021</v>
      </c>
      <c r="B398" t="s">
        <v>31</v>
      </c>
      <c r="C398">
        <v>3</v>
      </c>
      <c r="D398">
        <v>5</v>
      </c>
      <c r="E398">
        <v>112304</v>
      </c>
      <c r="F398">
        <v>24190730</v>
      </c>
      <c r="G398">
        <v>532</v>
      </c>
      <c r="H398">
        <v>324294</v>
      </c>
      <c r="I398">
        <v>73978</v>
      </c>
      <c r="J398">
        <v>22781670</v>
      </c>
      <c r="K398">
        <v>1706256</v>
      </c>
      <c r="L398">
        <v>503694652</v>
      </c>
      <c r="M398">
        <v>1102122</v>
      </c>
      <c r="N398">
        <v>102954319</v>
      </c>
      <c r="O398">
        <v>61468</v>
      </c>
      <c r="P398">
        <v>17203116</v>
      </c>
    </row>
    <row r="399" spans="1:16" x14ac:dyDescent="0.2">
      <c r="A399">
        <v>2021</v>
      </c>
      <c r="B399" t="s">
        <v>31</v>
      </c>
      <c r="C399">
        <v>3</v>
      </c>
      <c r="D399">
        <v>5</v>
      </c>
      <c r="E399">
        <v>106474</v>
      </c>
      <c r="F399">
        <v>24297204</v>
      </c>
      <c r="G399">
        <v>710</v>
      </c>
      <c r="H399">
        <v>325004</v>
      </c>
      <c r="I399">
        <v>82484</v>
      </c>
      <c r="J399">
        <v>22864154</v>
      </c>
      <c r="K399">
        <v>1888921</v>
      </c>
      <c r="L399">
        <v>505583573</v>
      </c>
      <c r="M399">
        <v>3553801</v>
      </c>
      <c r="N399">
        <v>106508120</v>
      </c>
      <c r="O399">
        <v>312058</v>
      </c>
      <c r="P399">
        <v>17515174</v>
      </c>
    </row>
    <row r="400" spans="1:16" x14ac:dyDescent="0.2">
      <c r="A400">
        <v>2021</v>
      </c>
      <c r="B400" t="s">
        <v>31</v>
      </c>
      <c r="C400">
        <v>3</v>
      </c>
      <c r="D400">
        <v>5</v>
      </c>
      <c r="E400">
        <v>144230</v>
      </c>
      <c r="F400">
        <v>24441434</v>
      </c>
      <c r="G400">
        <v>916</v>
      </c>
      <c r="H400">
        <v>325920</v>
      </c>
      <c r="I400">
        <v>80846</v>
      </c>
      <c r="J400">
        <v>22945000</v>
      </c>
      <c r="K400">
        <v>2190445</v>
      </c>
      <c r="L400">
        <v>507774018</v>
      </c>
      <c r="M400">
        <v>3579181</v>
      </c>
      <c r="N400">
        <v>110087301</v>
      </c>
      <c r="O400">
        <v>448267</v>
      </c>
      <c r="P400">
        <v>17963441</v>
      </c>
    </row>
    <row r="401" spans="1:16" x14ac:dyDescent="0.2">
      <c r="A401">
        <v>2021</v>
      </c>
      <c r="B401" t="s">
        <v>47</v>
      </c>
      <c r="C401">
        <v>4</v>
      </c>
      <c r="D401">
        <v>1</v>
      </c>
      <c r="E401">
        <v>162796</v>
      </c>
      <c r="F401">
        <v>24604230</v>
      </c>
      <c r="G401">
        <v>936</v>
      </c>
      <c r="H401">
        <v>326856</v>
      </c>
      <c r="I401">
        <v>100768</v>
      </c>
      <c r="J401">
        <v>23045768</v>
      </c>
      <c r="K401">
        <v>2339392</v>
      </c>
      <c r="L401">
        <v>510113410</v>
      </c>
      <c r="M401">
        <v>6721364</v>
      </c>
      <c r="N401">
        <v>116808665</v>
      </c>
      <c r="O401">
        <v>539128</v>
      </c>
      <c r="P401">
        <v>18502569</v>
      </c>
    </row>
    <row r="402" spans="1:16" x14ac:dyDescent="0.2">
      <c r="A402">
        <v>2021</v>
      </c>
      <c r="B402" t="s">
        <v>47</v>
      </c>
      <c r="C402">
        <v>4</v>
      </c>
      <c r="D402">
        <v>1</v>
      </c>
      <c r="E402">
        <v>178046</v>
      </c>
      <c r="F402">
        <v>24782276</v>
      </c>
      <c r="G402">
        <v>1426</v>
      </c>
      <c r="H402">
        <v>328282</v>
      </c>
      <c r="I402">
        <v>88358</v>
      </c>
      <c r="J402">
        <v>23134126</v>
      </c>
      <c r="K402">
        <v>2310882</v>
      </c>
      <c r="L402">
        <v>512424292</v>
      </c>
      <c r="M402">
        <v>7864432</v>
      </c>
      <c r="N402">
        <v>124673097</v>
      </c>
      <c r="O402">
        <v>658098</v>
      </c>
      <c r="P402">
        <v>19160667</v>
      </c>
    </row>
    <row r="403" spans="1:16" x14ac:dyDescent="0.2">
      <c r="A403">
        <v>2021</v>
      </c>
      <c r="B403" t="s">
        <v>47</v>
      </c>
      <c r="C403">
        <v>4</v>
      </c>
      <c r="D403">
        <v>1</v>
      </c>
      <c r="E403">
        <v>185988</v>
      </c>
      <c r="F403">
        <v>24968264</v>
      </c>
      <c r="G403">
        <v>1028</v>
      </c>
      <c r="H403">
        <v>329310</v>
      </c>
      <c r="I403">
        <v>120118</v>
      </c>
      <c r="J403">
        <v>23254244</v>
      </c>
      <c r="K403">
        <v>2424781</v>
      </c>
      <c r="L403">
        <v>514849073</v>
      </c>
      <c r="M403">
        <v>5307550</v>
      </c>
      <c r="N403">
        <v>129980647</v>
      </c>
      <c r="O403">
        <v>480178</v>
      </c>
      <c r="P403">
        <v>19640845</v>
      </c>
    </row>
    <row r="404" spans="1:16" x14ac:dyDescent="0.2">
      <c r="A404">
        <v>2021</v>
      </c>
      <c r="B404" t="s">
        <v>47</v>
      </c>
      <c r="C404">
        <v>4</v>
      </c>
      <c r="D404">
        <v>1</v>
      </c>
      <c r="E404">
        <v>207588</v>
      </c>
      <c r="F404">
        <v>25175852</v>
      </c>
      <c r="G404">
        <v>954</v>
      </c>
      <c r="H404">
        <v>330264</v>
      </c>
      <c r="I404">
        <v>105680</v>
      </c>
      <c r="J404">
        <v>23359924</v>
      </c>
      <c r="K404">
        <v>2217529</v>
      </c>
      <c r="L404">
        <v>517066602</v>
      </c>
      <c r="M404">
        <v>5878435</v>
      </c>
      <c r="N404">
        <v>135859082</v>
      </c>
      <c r="O404">
        <v>370050</v>
      </c>
      <c r="P404">
        <v>20010895</v>
      </c>
    </row>
    <row r="405" spans="1:16" x14ac:dyDescent="0.2">
      <c r="A405">
        <v>2021</v>
      </c>
      <c r="B405" t="s">
        <v>47</v>
      </c>
      <c r="C405">
        <v>4</v>
      </c>
      <c r="D405">
        <v>1</v>
      </c>
      <c r="E405">
        <v>193126</v>
      </c>
      <c r="F405">
        <v>25368978</v>
      </c>
      <c r="G405">
        <v>892</v>
      </c>
      <c r="H405">
        <v>331156</v>
      </c>
      <c r="I405">
        <v>100200</v>
      </c>
      <c r="J405">
        <v>23460124</v>
      </c>
      <c r="K405">
        <v>2396272</v>
      </c>
      <c r="L405">
        <v>519462874</v>
      </c>
      <c r="M405">
        <v>7185888</v>
      </c>
      <c r="N405">
        <v>143044970</v>
      </c>
      <c r="O405">
        <v>748210</v>
      </c>
      <c r="P405">
        <v>20759105</v>
      </c>
    </row>
    <row r="406" spans="1:16" x14ac:dyDescent="0.2">
      <c r="A406">
        <v>2021</v>
      </c>
      <c r="B406" t="s">
        <v>47</v>
      </c>
      <c r="C406">
        <v>4</v>
      </c>
      <c r="D406">
        <v>1</v>
      </c>
      <c r="E406">
        <v>230624</v>
      </c>
      <c r="F406">
        <v>25599602</v>
      </c>
      <c r="G406">
        <v>1260</v>
      </c>
      <c r="H406">
        <v>332416</v>
      </c>
      <c r="I406">
        <v>119428</v>
      </c>
      <c r="J406">
        <v>23579552</v>
      </c>
      <c r="K406">
        <v>2652275</v>
      </c>
      <c r="L406">
        <v>522115149</v>
      </c>
      <c r="M406">
        <v>7319993</v>
      </c>
      <c r="N406">
        <v>150364963</v>
      </c>
      <c r="O406">
        <v>624031</v>
      </c>
      <c r="P406">
        <v>21383136</v>
      </c>
    </row>
    <row r="407" spans="1:16" x14ac:dyDescent="0.2">
      <c r="A407">
        <v>2021</v>
      </c>
      <c r="B407" t="s">
        <v>47</v>
      </c>
      <c r="C407">
        <v>4</v>
      </c>
      <c r="D407">
        <v>1</v>
      </c>
      <c r="E407">
        <v>252552</v>
      </c>
      <c r="F407">
        <v>25852154</v>
      </c>
      <c r="G407">
        <v>1368</v>
      </c>
      <c r="H407">
        <v>333784</v>
      </c>
      <c r="I407">
        <v>118274</v>
      </c>
      <c r="J407">
        <v>23697826</v>
      </c>
      <c r="K407">
        <v>2730904</v>
      </c>
      <c r="L407">
        <v>524846053</v>
      </c>
      <c r="M407">
        <v>5629312</v>
      </c>
      <c r="N407">
        <v>155994275</v>
      </c>
      <c r="O407">
        <v>541834</v>
      </c>
      <c r="P407">
        <v>21924970</v>
      </c>
    </row>
    <row r="408" spans="1:16" x14ac:dyDescent="0.2">
      <c r="A408">
        <v>2021</v>
      </c>
      <c r="B408" t="s">
        <v>47</v>
      </c>
      <c r="C408">
        <v>4</v>
      </c>
      <c r="D408">
        <v>2</v>
      </c>
      <c r="E408">
        <v>263756</v>
      </c>
      <c r="F408">
        <v>26115910</v>
      </c>
      <c r="G408">
        <v>1604</v>
      </c>
      <c r="H408">
        <v>335388</v>
      </c>
      <c r="I408">
        <v>123658</v>
      </c>
      <c r="J408">
        <v>23821484</v>
      </c>
      <c r="K408">
        <v>2930180</v>
      </c>
      <c r="L408">
        <v>527776233</v>
      </c>
      <c r="M408">
        <v>7354901</v>
      </c>
      <c r="N408">
        <v>163349176</v>
      </c>
      <c r="O408">
        <v>837473</v>
      </c>
      <c r="P408">
        <v>22762443</v>
      </c>
    </row>
    <row r="409" spans="1:16" x14ac:dyDescent="0.2">
      <c r="A409">
        <v>2021</v>
      </c>
      <c r="B409" t="s">
        <v>47</v>
      </c>
      <c r="C409">
        <v>4</v>
      </c>
      <c r="D409">
        <v>2</v>
      </c>
      <c r="E409">
        <v>289994</v>
      </c>
      <c r="F409">
        <v>26405904</v>
      </c>
      <c r="G409">
        <v>1546</v>
      </c>
      <c r="H409">
        <v>336934</v>
      </c>
      <c r="I409">
        <v>154606</v>
      </c>
      <c r="J409">
        <v>23976090</v>
      </c>
      <c r="K409">
        <v>2800738</v>
      </c>
      <c r="L409">
        <v>530576971</v>
      </c>
      <c r="M409">
        <v>6595214</v>
      </c>
      <c r="N409">
        <v>169944390</v>
      </c>
      <c r="O409">
        <v>836200</v>
      </c>
      <c r="P409">
        <v>23598643</v>
      </c>
    </row>
    <row r="410" spans="1:16" x14ac:dyDescent="0.2">
      <c r="A410">
        <v>2021</v>
      </c>
      <c r="B410" t="s">
        <v>47</v>
      </c>
      <c r="C410">
        <v>4</v>
      </c>
      <c r="D410">
        <v>2</v>
      </c>
      <c r="E410">
        <v>305130</v>
      </c>
      <c r="F410">
        <v>26711034</v>
      </c>
      <c r="G410">
        <v>1676</v>
      </c>
      <c r="H410">
        <v>338610</v>
      </c>
      <c r="I410">
        <v>180656</v>
      </c>
      <c r="J410">
        <v>24156746</v>
      </c>
      <c r="K410">
        <v>3041615</v>
      </c>
      <c r="L410">
        <v>533618586</v>
      </c>
      <c r="M410">
        <v>6236477</v>
      </c>
      <c r="N410">
        <v>176180867</v>
      </c>
      <c r="O410">
        <v>769335</v>
      </c>
      <c r="P410">
        <v>24367978</v>
      </c>
    </row>
    <row r="411" spans="1:16" x14ac:dyDescent="0.2">
      <c r="A411">
        <v>2021</v>
      </c>
      <c r="B411" t="s">
        <v>47</v>
      </c>
      <c r="C411">
        <v>4</v>
      </c>
      <c r="D411">
        <v>2</v>
      </c>
      <c r="E411">
        <v>339830</v>
      </c>
      <c r="F411">
        <v>27050864</v>
      </c>
      <c r="G411">
        <v>1808</v>
      </c>
      <c r="H411">
        <v>340418</v>
      </c>
      <c r="I411">
        <v>150760</v>
      </c>
      <c r="J411">
        <v>24307506</v>
      </c>
      <c r="K411">
        <v>2932291</v>
      </c>
      <c r="L411">
        <v>536550877</v>
      </c>
      <c r="M411">
        <v>5402348</v>
      </c>
      <c r="N411">
        <v>181583215</v>
      </c>
      <c r="O411">
        <v>462506</v>
      </c>
      <c r="P411">
        <v>24830484</v>
      </c>
    </row>
    <row r="412" spans="1:16" x14ac:dyDescent="0.2">
      <c r="A412">
        <v>2021</v>
      </c>
      <c r="B412" t="s">
        <v>47</v>
      </c>
      <c r="C412">
        <v>4</v>
      </c>
      <c r="D412">
        <v>2</v>
      </c>
      <c r="E412">
        <v>321708</v>
      </c>
      <c r="F412">
        <v>27372572</v>
      </c>
      <c r="G412">
        <v>1760</v>
      </c>
      <c r="H412">
        <v>342178</v>
      </c>
      <c r="I412">
        <v>193492</v>
      </c>
      <c r="J412">
        <v>24500998</v>
      </c>
      <c r="K412">
        <v>2930925</v>
      </c>
      <c r="L412">
        <v>539481802</v>
      </c>
      <c r="M412">
        <v>6904422</v>
      </c>
      <c r="N412">
        <v>188487637</v>
      </c>
      <c r="O412">
        <v>1072177</v>
      </c>
      <c r="P412">
        <v>25902661</v>
      </c>
    </row>
    <row r="413" spans="1:16" x14ac:dyDescent="0.2">
      <c r="A413">
        <v>2021</v>
      </c>
      <c r="B413" t="s">
        <v>47</v>
      </c>
      <c r="C413">
        <v>4</v>
      </c>
      <c r="D413">
        <v>2</v>
      </c>
      <c r="E413">
        <v>370612</v>
      </c>
      <c r="F413">
        <v>27743184</v>
      </c>
      <c r="G413">
        <v>2052</v>
      </c>
      <c r="H413">
        <v>344230</v>
      </c>
      <c r="I413">
        <v>164542</v>
      </c>
      <c r="J413">
        <v>24665540</v>
      </c>
      <c r="K413">
        <v>3152905</v>
      </c>
      <c r="L413">
        <v>542634707</v>
      </c>
      <c r="M413">
        <v>4511761</v>
      </c>
      <c r="N413">
        <v>192999398</v>
      </c>
      <c r="O413">
        <v>751302</v>
      </c>
      <c r="P413">
        <v>26653963</v>
      </c>
    </row>
    <row r="414" spans="1:16" x14ac:dyDescent="0.2">
      <c r="A414">
        <v>2021</v>
      </c>
      <c r="B414" t="s">
        <v>47</v>
      </c>
      <c r="C414">
        <v>4</v>
      </c>
      <c r="D414">
        <v>2</v>
      </c>
      <c r="E414">
        <v>399168</v>
      </c>
      <c r="F414">
        <v>28142352</v>
      </c>
      <c r="G414">
        <v>2076</v>
      </c>
      <c r="H414">
        <v>346306</v>
      </c>
      <c r="I414">
        <v>186850</v>
      </c>
      <c r="J414">
        <v>24852390</v>
      </c>
      <c r="K414">
        <v>3041835</v>
      </c>
      <c r="L414">
        <v>545676542</v>
      </c>
      <c r="M414">
        <v>5754007</v>
      </c>
      <c r="N414">
        <v>198753405</v>
      </c>
      <c r="O414">
        <v>870809</v>
      </c>
      <c r="P414">
        <v>27524772</v>
      </c>
    </row>
    <row r="415" spans="1:16" x14ac:dyDescent="0.2">
      <c r="A415">
        <v>2021</v>
      </c>
      <c r="B415" t="s">
        <v>47</v>
      </c>
      <c r="C415">
        <v>4</v>
      </c>
      <c r="D415">
        <v>3</v>
      </c>
      <c r="E415">
        <v>433676</v>
      </c>
      <c r="F415">
        <v>28576028</v>
      </c>
      <c r="G415">
        <v>2368</v>
      </c>
      <c r="H415">
        <v>348674</v>
      </c>
      <c r="I415">
        <v>235798</v>
      </c>
      <c r="J415">
        <v>25088188</v>
      </c>
      <c r="K415">
        <v>3125623</v>
      </c>
      <c r="L415">
        <v>548802165</v>
      </c>
      <c r="M415">
        <v>4333839</v>
      </c>
      <c r="N415">
        <v>203087244</v>
      </c>
      <c r="O415">
        <v>1098179</v>
      </c>
      <c r="P415">
        <v>28622951</v>
      </c>
    </row>
    <row r="416" spans="1:16" x14ac:dyDescent="0.2">
      <c r="A416">
        <v>2021</v>
      </c>
      <c r="B416" t="s">
        <v>47</v>
      </c>
      <c r="C416">
        <v>4</v>
      </c>
      <c r="D416">
        <v>3</v>
      </c>
      <c r="E416">
        <v>468004</v>
      </c>
      <c r="F416">
        <v>29044032</v>
      </c>
      <c r="G416">
        <v>2676</v>
      </c>
      <c r="H416">
        <v>351350</v>
      </c>
      <c r="I416">
        <v>245772</v>
      </c>
      <c r="J416">
        <v>25333960</v>
      </c>
      <c r="K416">
        <v>3290339</v>
      </c>
      <c r="L416">
        <v>552092504</v>
      </c>
      <c r="M416">
        <v>4111362</v>
      </c>
      <c r="N416">
        <v>207198606</v>
      </c>
      <c r="O416">
        <v>1286206</v>
      </c>
      <c r="P416">
        <v>29909157</v>
      </c>
    </row>
    <row r="417" spans="1:16" x14ac:dyDescent="0.2">
      <c r="A417">
        <v>2021</v>
      </c>
      <c r="B417" t="s">
        <v>47</v>
      </c>
      <c r="C417">
        <v>4</v>
      </c>
      <c r="D417">
        <v>3</v>
      </c>
      <c r="E417">
        <v>521790</v>
      </c>
      <c r="F417">
        <v>29565822</v>
      </c>
      <c r="G417">
        <v>2996</v>
      </c>
      <c r="H417">
        <v>354346</v>
      </c>
      <c r="I417">
        <v>276418</v>
      </c>
      <c r="J417">
        <v>25610378</v>
      </c>
      <c r="K417">
        <v>3466244</v>
      </c>
      <c r="L417">
        <v>555558748</v>
      </c>
      <c r="M417">
        <v>4039305</v>
      </c>
      <c r="N417">
        <v>211237911</v>
      </c>
      <c r="O417">
        <v>1305726</v>
      </c>
      <c r="P417">
        <v>31214883</v>
      </c>
    </row>
    <row r="418" spans="1:16" x14ac:dyDescent="0.2">
      <c r="A418">
        <v>2021</v>
      </c>
      <c r="B418" t="s">
        <v>47</v>
      </c>
      <c r="C418">
        <v>4</v>
      </c>
      <c r="D418">
        <v>3</v>
      </c>
      <c r="E418">
        <v>550166</v>
      </c>
      <c r="F418">
        <v>30115988</v>
      </c>
      <c r="G418">
        <v>3240</v>
      </c>
      <c r="H418">
        <v>357586</v>
      </c>
      <c r="I418">
        <v>287678</v>
      </c>
      <c r="J418">
        <v>25898056</v>
      </c>
      <c r="K418">
        <v>3248539</v>
      </c>
      <c r="L418">
        <v>558807287</v>
      </c>
      <c r="M418">
        <v>1881012</v>
      </c>
      <c r="N418">
        <v>213118923</v>
      </c>
      <c r="O418">
        <v>577746</v>
      </c>
      <c r="P418">
        <v>31792629</v>
      </c>
    </row>
    <row r="419" spans="1:16" x14ac:dyDescent="0.2">
      <c r="A419">
        <v>2021</v>
      </c>
      <c r="B419" t="s">
        <v>47</v>
      </c>
      <c r="C419">
        <v>4</v>
      </c>
      <c r="D419">
        <v>3</v>
      </c>
      <c r="E419">
        <v>514034</v>
      </c>
      <c r="F419">
        <v>30630022</v>
      </c>
      <c r="G419">
        <v>3514</v>
      </c>
      <c r="H419">
        <v>361100</v>
      </c>
      <c r="I419">
        <v>308738</v>
      </c>
      <c r="J419">
        <v>26206794</v>
      </c>
      <c r="K419">
        <v>3190904</v>
      </c>
      <c r="L419">
        <v>561998191</v>
      </c>
      <c r="M419">
        <v>4570452</v>
      </c>
      <c r="N419">
        <v>217689375</v>
      </c>
      <c r="O419">
        <v>1960304</v>
      </c>
      <c r="P419">
        <v>33752933</v>
      </c>
    </row>
    <row r="420" spans="1:16" x14ac:dyDescent="0.2">
      <c r="A420">
        <v>2021</v>
      </c>
      <c r="B420" t="s">
        <v>47</v>
      </c>
      <c r="C420">
        <v>4</v>
      </c>
      <c r="D420">
        <v>3</v>
      </c>
      <c r="E420">
        <v>588756</v>
      </c>
      <c r="F420">
        <v>31218778</v>
      </c>
      <c r="G420">
        <v>4042</v>
      </c>
      <c r="H420">
        <v>365142</v>
      </c>
      <c r="I420">
        <v>333336</v>
      </c>
      <c r="J420">
        <v>26540130</v>
      </c>
      <c r="K420">
        <v>3562527</v>
      </c>
      <c r="L420">
        <v>565560718</v>
      </c>
      <c r="M420">
        <v>3967890</v>
      </c>
      <c r="N420">
        <v>221657265</v>
      </c>
      <c r="O420">
        <v>1988084</v>
      </c>
      <c r="P420">
        <v>35741017</v>
      </c>
    </row>
    <row r="421" spans="1:16" x14ac:dyDescent="0.2">
      <c r="A421">
        <v>2021</v>
      </c>
      <c r="B421" t="s">
        <v>47</v>
      </c>
      <c r="C421">
        <v>4</v>
      </c>
      <c r="D421">
        <v>3</v>
      </c>
      <c r="E421">
        <v>631504</v>
      </c>
      <c r="F421">
        <v>31850282</v>
      </c>
      <c r="G421">
        <v>4202</v>
      </c>
      <c r="H421">
        <v>369344</v>
      </c>
      <c r="I421">
        <v>358868</v>
      </c>
      <c r="J421">
        <v>26898998</v>
      </c>
      <c r="K421">
        <v>3668570</v>
      </c>
      <c r="L421">
        <v>569229288</v>
      </c>
      <c r="M421">
        <v>3002818</v>
      </c>
      <c r="N421">
        <v>224660083</v>
      </c>
      <c r="O421">
        <v>1417392</v>
      </c>
      <c r="P421">
        <v>37158409</v>
      </c>
    </row>
    <row r="422" spans="1:16" x14ac:dyDescent="0.2">
      <c r="A422">
        <v>2021</v>
      </c>
      <c r="B422" t="s">
        <v>47</v>
      </c>
      <c r="C422">
        <v>4</v>
      </c>
      <c r="D422">
        <v>4</v>
      </c>
      <c r="E422">
        <v>665062</v>
      </c>
      <c r="F422">
        <v>32515344</v>
      </c>
      <c r="G422">
        <v>4514</v>
      </c>
      <c r="H422">
        <v>373858</v>
      </c>
      <c r="I422">
        <v>384634</v>
      </c>
      <c r="J422">
        <v>27283632</v>
      </c>
      <c r="K422">
        <v>3753521</v>
      </c>
      <c r="L422">
        <v>572982809</v>
      </c>
      <c r="M422">
        <v>3845289</v>
      </c>
      <c r="N422">
        <v>228505372</v>
      </c>
      <c r="O422">
        <v>2425328</v>
      </c>
      <c r="P422">
        <v>39583737</v>
      </c>
    </row>
    <row r="423" spans="1:16" x14ac:dyDescent="0.2">
      <c r="A423">
        <v>2021</v>
      </c>
      <c r="B423" t="s">
        <v>47</v>
      </c>
      <c r="C423">
        <v>4</v>
      </c>
      <c r="D423">
        <v>4</v>
      </c>
      <c r="E423">
        <v>690592</v>
      </c>
      <c r="F423">
        <v>33205936</v>
      </c>
      <c r="G423">
        <v>5240</v>
      </c>
      <c r="H423">
        <v>379098</v>
      </c>
      <c r="I423">
        <v>441090</v>
      </c>
      <c r="J423">
        <v>27724722</v>
      </c>
      <c r="K423">
        <v>3925618</v>
      </c>
      <c r="L423">
        <v>576908427</v>
      </c>
      <c r="M423">
        <v>3720684</v>
      </c>
      <c r="N423">
        <v>232226056</v>
      </c>
      <c r="O423">
        <v>2059881</v>
      </c>
      <c r="P423">
        <v>41643618</v>
      </c>
    </row>
    <row r="424" spans="1:16" x14ac:dyDescent="0.2">
      <c r="A424">
        <v>2021</v>
      </c>
      <c r="B424" t="s">
        <v>47</v>
      </c>
      <c r="C424">
        <v>4</v>
      </c>
      <c r="D424">
        <v>4</v>
      </c>
      <c r="E424">
        <v>697992</v>
      </c>
      <c r="F424">
        <v>33903928</v>
      </c>
      <c r="G424">
        <v>5522</v>
      </c>
      <c r="H424">
        <v>384620</v>
      </c>
      <c r="I424">
        <v>431618</v>
      </c>
      <c r="J424">
        <v>28156340</v>
      </c>
      <c r="K424">
        <v>3815783</v>
      </c>
      <c r="L424">
        <v>580724210</v>
      </c>
      <c r="M424">
        <v>3284028</v>
      </c>
      <c r="N424">
        <v>235510084</v>
      </c>
      <c r="O424">
        <v>1775266</v>
      </c>
      <c r="P424">
        <v>43418884</v>
      </c>
    </row>
    <row r="425" spans="1:16" x14ac:dyDescent="0.2">
      <c r="A425">
        <v>2021</v>
      </c>
      <c r="B425" t="s">
        <v>47</v>
      </c>
      <c r="C425">
        <v>4</v>
      </c>
      <c r="D425">
        <v>4</v>
      </c>
      <c r="E425">
        <v>709316</v>
      </c>
      <c r="F425">
        <v>34613244</v>
      </c>
      <c r="G425">
        <v>5616</v>
      </c>
      <c r="H425">
        <v>390236</v>
      </c>
      <c r="I425">
        <v>437252</v>
      </c>
      <c r="J425">
        <v>28593592</v>
      </c>
      <c r="K425">
        <v>3446337</v>
      </c>
      <c r="L425">
        <v>584170547</v>
      </c>
      <c r="M425">
        <v>1370482</v>
      </c>
      <c r="N425">
        <v>236880566</v>
      </c>
      <c r="O425">
        <v>617487</v>
      </c>
      <c r="P425">
        <v>44036371</v>
      </c>
    </row>
    <row r="426" spans="1:16" x14ac:dyDescent="0.2">
      <c r="A426">
        <v>2021</v>
      </c>
      <c r="B426" t="s">
        <v>47</v>
      </c>
      <c r="C426">
        <v>4</v>
      </c>
      <c r="D426">
        <v>4</v>
      </c>
      <c r="E426">
        <v>638942</v>
      </c>
      <c r="F426">
        <v>35252186</v>
      </c>
      <c r="G426">
        <v>5524</v>
      </c>
      <c r="H426">
        <v>395760</v>
      </c>
      <c r="I426">
        <v>498018</v>
      </c>
      <c r="J426">
        <v>29091610</v>
      </c>
      <c r="K426">
        <v>3442204</v>
      </c>
      <c r="L426">
        <v>587612751</v>
      </c>
      <c r="M426">
        <v>4185876</v>
      </c>
      <c r="N426">
        <v>241066442</v>
      </c>
      <c r="O426">
        <v>2518085</v>
      </c>
      <c r="P426">
        <v>46554456</v>
      </c>
    </row>
    <row r="427" spans="1:16" x14ac:dyDescent="0.2">
      <c r="A427">
        <v>2021</v>
      </c>
      <c r="B427" t="s">
        <v>47</v>
      </c>
      <c r="C427">
        <v>4</v>
      </c>
      <c r="D427">
        <v>4</v>
      </c>
      <c r="E427">
        <v>725826</v>
      </c>
      <c r="F427">
        <v>35978012</v>
      </c>
      <c r="G427">
        <v>6572</v>
      </c>
      <c r="H427">
        <v>402332</v>
      </c>
      <c r="I427">
        <v>524698</v>
      </c>
      <c r="J427">
        <v>29616308</v>
      </c>
      <c r="K427">
        <v>3767411</v>
      </c>
      <c r="L427">
        <v>591380162</v>
      </c>
      <c r="M427">
        <v>3133328</v>
      </c>
      <c r="N427">
        <v>244199770</v>
      </c>
      <c r="O427">
        <v>1962691</v>
      </c>
      <c r="P427">
        <v>48517147</v>
      </c>
    </row>
    <row r="428" spans="1:16" x14ac:dyDescent="0.2">
      <c r="A428">
        <v>2021</v>
      </c>
      <c r="B428" t="s">
        <v>47</v>
      </c>
      <c r="C428">
        <v>4</v>
      </c>
      <c r="D428">
        <v>4</v>
      </c>
      <c r="E428">
        <v>758806</v>
      </c>
      <c r="F428">
        <v>36736818</v>
      </c>
      <c r="G428">
        <v>7292</v>
      </c>
      <c r="H428">
        <v>409624</v>
      </c>
      <c r="I428">
        <v>548342</v>
      </c>
      <c r="J428">
        <v>30164650</v>
      </c>
      <c r="K428">
        <v>3863607</v>
      </c>
      <c r="L428">
        <v>595243769</v>
      </c>
      <c r="M428">
        <v>2559692</v>
      </c>
      <c r="N428">
        <v>246759462</v>
      </c>
      <c r="O428">
        <v>1812093</v>
      </c>
      <c r="P428">
        <v>50329240</v>
      </c>
    </row>
    <row r="429" spans="1:16" x14ac:dyDescent="0.2">
      <c r="A429">
        <v>2021</v>
      </c>
      <c r="B429" t="s">
        <v>47</v>
      </c>
      <c r="C429">
        <v>4</v>
      </c>
      <c r="D429">
        <v>5</v>
      </c>
      <c r="E429">
        <v>773546</v>
      </c>
      <c r="F429">
        <v>37510364</v>
      </c>
      <c r="G429">
        <v>7004</v>
      </c>
      <c r="H429">
        <v>416628</v>
      </c>
      <c r="I429">
        <v>583454</v>
      </c>
      <c r="J429">
        <v>30748104</v>
      </c>
      <c r="K429">
        <v>4070077</v>
      </c>
      <c r="L429">
        <v>599313846</v>
      </c>
      <c r="M429">
        <v>2546354</v>
      </c>
      <c r="N429">
        <v>249305816</v>
      </c>
      <c r="O429">
        <v>1889797</v>
      </c>
      <c r="P429">
        <v>52219037</v>
      </c>
    </row>
    <row r="430" spans="1:16" x14ac:dyDescent="0.2">
      <c r="A430">
        <v>2021</v>
      </c>
      <c r="B430" t="s">
        <v>47</v>
      </c>
      <c r="C430">
        <v>4</v>
      </c>
      <c r="D430">
        <v>5</v>
      </c>
      <c r="E430">
        <v>804028</v>
      </c>
      <c r="F430">
        <v>38314392</v>
      </c>
      <c r="G430">
        <v>7050</v>
      </c>
      <c r="H430">
        <v>423678</v>
      </c>
      <c r="I430">
        <v>598396</v>
      </c>
      <c r="J430">
        <v>31346500</v>
      </c>
      <c r="K430">
        <v>4109487</v>
      </c>
      <c r="L430">
        <v>603423333</v>
      </c>
      <c r="M430">
        <v>3136639</v>
      </c>
      <c r="N430">
        <v>252442455</v>
      </c>
      <c r="O430">
        <v>2339986</v>
      </c>
      <c r="P430">
        <v>54559023</v>
      </c>
    </row>
    <row r="431" spans="1:16" x14ac:dyDescent="0.2">
      <c r="A431">
        <v>2021</v>
      </c>
      <c r="B431" t="s">
        <v>17</v>
      </c>
      <c r="C431">
        <v>5</v>
      </c>
      <c r="D431">
        <v>1</v>
      </c>
      <c r="E431">
        <v>785152</v>
      </c>
      <c r="F431">
        <v>39099544</v>
      </c>
      <c r="G431">
        <v>7370</v>
      </c>
      <c r="H431">
        <v>431048</v>
      </c>
      <c r="I431">
        <v>617376</v>
      </c>
      <c r="J431">
        <v>31963876</v>
      </c>
      <c r="K431">
        <v>3973355</v>
      </c>
      <c r="L431">
        <v>607396688</v>
      </c>
      <c r="M431">
        <v>2226100</v>
      </c>
      <c r="N431">
        <v>254668555</v>
      </c>
      <c r="O431">
        <v>1415142</v>
      </c>
      <c r="P431">
        <v>55974165</v>
      </c>
    </row>
    <row r="432" spans="1:16" x14ac:dyDescent="0.2">
      <c r="A432">
        <v>2021</v>
      </c>
      <c r="B432" t="s">
        <v>17</v>
      </c>
      <c r="C432">
        <v>5</v>
      </c>
      <c r="D432">
        <v>1</v>
      </c>
      <c r="E432">
        <v>740180</v>
      </c>
      <c r="F432">
        <v>39839724</v>
      </c>
      <c r="G432">
        <v>6846</v>
      </c>
      <c r="H432">
        <v>437894</v>
      </c>
      <c r="I432">
        <v>600008</v>
      </c>
      <c r="J432">
        <v>32563884</v>
      </c>
      <c r="K432">
        <v>3517475</v>
      </c>
      <c r="L432">
        <v>610914163</v>
      </c>
      <c r="M432">
        <v>405867</v>
      </c>
      <c r="N432">
        <v>255074422</v>
      </c>
      <c r="O432">
        <v>357697</v>
      </c>
      <c r="P432">
        <v>56331862</v>
      </c>
    </row>
    <row r="433" spans="1:16" x14ac:dyDescent="0.2">
      <c r="A433">
        <v>2021</v>
      </c>
      <c r="B433" t="s">
        <v>17</v>
      </c>
      <c r="C433">
        <v>5</v>
      </c>
      <c r="D433">
        <v>1</v>
      </c>
      <c r="E433">
        <v>711538</v>
      </c>
      <c r="F433">
        <v>40551262</v>
      </c>
      <c r="G433">
        <v>6878</v>
      </c>
      <c r="H433">
        <v>444772</v>
      </c>
      <c r="I433">
        <v>637820</v>
      </c>
      <c r="J433">
        <v>33201704</v>
      </c>
      <c r="K433">
        <v>3491681</v>
      </c>
      <c r="L433">
        <v>614405844</v>
      </c>
      <c r="M433">
        <v>1702825</v>
      </c>
      <c r="N433">
        <v>256777247</v>
      </c>
      <c r="O433">
        <v>1754998</v>
      </c>
      <c r="P433">
        <v>58086860</v>
      </c>
    </row>
    <row r="434" spans="1:16" x14ac:dyDescent="0.2">
      <c r="A434">
        <v>2021</v>
      </c>
      <c r="B434" t="s">
        <v>17</v>
      </c>
      <c r="C434">
        <v>5</v>
      </c>
      <c r="D434">
        <v>1</v>
      </c>
      <c r="E434">
        <v>765694</v>
      </c>
      <c r="F434">
        <v>41316956</v>
      </c>
      <c r="G434">
        <v>7572</v>
      </c>
      <c r="H434">
        <v>452344</v>
      </c>
      <c r="I434">
        <v>675396</v>
      </c>
      <c r="J434">
        <v>33877100</v>
      </c>
      <c r="K434">
        <v>3595333</v>
      </c>
      <c r="L434">
        <v>618001177</v>
      </c>
      <c r="M434">
        <v>1631182</v>
      </c>
      <c r="N434">
        <v>258408429</v>
      </c>
      <c r="O434">
        <v>1478007</v>
      </c>
      <c r="P434">
        <v>59564867</v>
      </c>
    </row>
    <row r="435" spans="1:16" x14ac:dyDescent="0.2">
      <c r="A435">
        <v>2021</v>
      </c>
      <c r="B435" t="s">
        <v>17</v>
      </c>
      <c r="C435">
        <v>5</v>
      </c>
      <c r="D435">
        <v>1</v>
      </c>
      <c r="E435">
        <v>825248</v>
      </c>
      <c r="F435">
        <v>42142204</v>
      </c>
      <c r="G435">
        <v>7958</v>
      </c>
      <c r="H435">
        <v>460302</v>
      </c>
      <c r="I435">
        <v>661436</v>
      </c>
      <c r="J435">
        <v>34538536</v>
      </c>
      <c r="K435">
        <v>4059014</v>
      </c>
      <c r="L435">
        <v>622060191</v>
      </c>
      <c r="M435">
        <v>1857502</v>
      </c>
      <c r="N435">
        <v>260265931</v>
      </c>
      <c r="O435">
        <v>2166695</v>
      </c>
      <c r="P435">
        <v>61731562</v>
      </c>
    </row>
    <row r="436" spans="1:16" x14ac:dyDescent="0.2">
      <c r="A436">
        <v>2021</v>
      </c>
      <c r="B436" t="s">
        <v>17</v>
      </c>
      <c r="C436">
        <v>5</v>
      </c>
      <c r="D436">
        <v>1</v>
      </c>
      <c r="E436">
        <v>828560</v>
      </c>
      <c r="F436">
        <v>42970764</v>
      </c>
      <c r="G436">
        <v>7846</v>
      </c>
      <c r="H436">
        <v>468148</v>
      </c>
      <c r="I436">
        <v>656698</v>
      </c>
      <c r="J436">
        <v>35195234</v>
      </c>
      <c r="K436">
        <v>4054365</v>
      </c>
      <c r="L436">
        <v>626114556</v>
      </c>
      <c r="M436">
        <v>2223041</v>
      </c>
      <c r="N436">
        <v>262488972</v>
      </c>
      <c r="O436">
        <v>2684440</v>
      </c>
      <c r="P436">
        <v>64416002</v>
      </c>
    </row>
    <row r="437" spans="1:16" x14ac:dyDescent="0.2">
      <c r="A437">
        <v>2021</v>
      </c>
      <c r="B437" t="s">
        <v>17</v>
      </c>
      <c r="C437">
        <v>5</v>
      </c>
      <c r="D437">
        <v>1</v>
      </c>
      <c r="E437">
        <v>813802</v>
      </c>
      <c r="F437">
        <v>43784566</v>
      </c>
      <c r="G437">
        <v>8466</v>
      </c>
      <c r="H437">
        <v>476614</v>
      </c>
      <c r="I437">
        <v>655350</v>
      </c>
      <c r="J437">
        <v>35850584</v>
      </c>
      <c r="K437">
        <v>4046305</v>
      </c>
      <c r="L437">
        <v>630160861</v>
      </c>
      <c r="M437">
        <v>2046520</v>
      </c>
      <c r="N437">
        <v>264535492</v>
      </c>
      <c r="O437">
        <v>2688936</v>
      </c>
      <c r="P437">
        <v>67104938</v>
      </c>
    </row>
    <row r="438" spans="1:16" x14ac:dyDescent="0.2">
      <c r="A438">
        <v>2021</v>
      </c>
      <c r="B438" t="s">
        <v>17</v>
      </c>
      <c r="C438">
        <v>5</v>
      </c>
      <c r="D438">
        <v>2</v>
      </c>
      <c r="E438">
        <v>807616</v>
      </c>
      <c r="F438">
        <v>44592182</v>
      </c>
      <c r="G438">
        <v>8184</v>
      </c>
      <c r="H438">
        <v>484798</v>
      </c>
      <c r="I438">
        <v>772790</v>
      </c>
      <c r="J438">
        <v>36623374</v>
      </c>
      <c r="K438">
        <v>4014568</v>
      </c>
      <c r="L438">
        <v>634175429</v>
      </c>
      <c r="M438">
        <v>1734254</v>
      </c>
      <c r="N438">
        <v>266269746</v>
      </c>
      <c r="O438">
        <v>2443707</v>
      </c>
      <c r="P438">
        <v>69548645</v>
      </c>
    </row>
    <row r="439" spans="1:16" x14ac:dyDescent="0.2">
      <c r="A439">
        <v>2021</v>
      </c>
      <c r="B439" t="s">
        <v>17</v>
      </c>
      <c r="C439">
        <v>5</v>
      </c>
      <c r="D439">
        <v>2</v>
      </c>
      <c r="E439">
        <v>732910</v>
      </c>
      <c r="F439">
        <v>45325092</v>
      </c>
      <c r="G439">
        <v>7498</v>
      </c>
      <c r="H439">
        <v>492296</v>
      </c>
      <c r="I439">
        <v>707554</v>
      </c>
      <c r="J439">
        <v>37330928</v>
      </c>
      <c r="K439">
        <v>3446842</v>
      </c>
      <c r="L439">
        <v>637622271</v>
      </c>
      <c r="M439">
        <v>848620</v>
      </c>
      <c r="N439">
        <v>267118366</v>
      </c>
      <c r="O439">
        <v>625011</v>
      </c>
      <c r="P439">
        <v>70173656</v>
      </c>
    </row>
    <row r="440" spans="1:16" x14ac:dyDescent="0.2">
      <c r="A440">
        <v>2021</v>
      </c>
      <c r="B440" t="s">
        <v>17</v>
      </c>
      <c r="C440">
        <v>5</v>
      </c>
      <c r="D440">
        <v>2</v>
      </c>
      <c r="E440">
        <v>658982</v>
      </c>
      <c r="F440">
        <v>45984074</v>
      </c>
      <c r="G440">
        <v>7758</v>
      </c>
      <c r="H440">
        <v>500054</v>
      </c>
      <c r="I440">
        <v>711860</v>
      </c>
      <c r="J440">
        <v>38042788</v>
      </c>
      <c r="K440">
        <v>3703147</v>
      </c>
      <c r="L440">
        <v>641325418</v>
      </c>
      <c r="M440">
        <v>2177063</v>
      </c>
      <c r="N440">
        <v>269295429</v>
      </c>
      <c r="O440">
        <v>2880963</v>
      </c>
      <c r="P440">
        <v>73054619</v>
      </c>
    </row>
    <row r="441" spans="1:16" x14ac:dyDescent="0.2">
      <c r="A441">
        <v>2021</v>
      </c>
      <c r="B441" t="s">
        <v>17</v>
      </c>
      <c r="C441">
        <v>5</v>
      </c>
      <c r="D441">
        <v>2</v>
      </c>
      <c r="E441">
        <v>697110</v>
      </c>
      <c r="F441">
        <v>46681184</v>
      </c>
      <c r="G441">
        <v>8396</v>
      </c>
      <c r="H441">
        <v>508450</v>
      </c>
      <c r="I441">
        <v>710796</v>
      </c>
      <c r="J441">
        <v>38753584</v>
      </c>
      <c r="K441">
        <v>4041967</v>
      </c>
      <c r="L441">
        <v>645367385</v>
      </c>
      <c r="M441">
        <v>2248566</v>
      </c>
      <c r="N441">
        <v>271543995</v>
      </c>
      <c r="O441">
        <v>2792673</v>
      </c>
      <c r="P441">
        <v>75847292</v>
      </c>
    </row>
    <row r="442" spans="1:16" x14ac:dyDescent="0.2">
      <c r="A442">
        <v>2021</v>
      </c>
      <c r="B442" t="s">
        <v>17</v>
      </c>
      <c r="C442">
        <v>5</v>
      </c>
      <c r="D442">
        <v>2</v>
      </c>
      <c r="E442">
        <v>725264</v>
      </c>
      <c r="F442">
        <v>47406448</v>
      </c>
      <c r="G442">
        <v>8256</v>
      </c>
      <c r="H442">
        <v>516706</v>
      </c>
      <c r="I442">
        <v>704010</v>
      </c>
      <c r="J442">
        <v>39457594</v>
      </c>
      <c r="K442">
        <v>4015673</v>
      </c>
      <c r="L442">
        <v>649383058</v>
      </c>
      <c r="M442">
        <v>2075285</v>
      </c>
      <c r="N442">
        <v>273619280</v>
      </c>
      <c r="O442">
        <v>1872476</v>
      </c>
      <c r="P442">
        <v>77719768</v>
      </c>
    </row>
    <row r="443" spans="1:16" x14ac:dyDescent="0.2">
      <c r="A443">
        <v>2021</v>
      </c>
      <c r="B443" t="s">
        <v>17</v>
      </c>
      <c r="C443">
        <v>5</v>
      </c>
      <c r="D443">
        <v>2</v>
      </c>
      <c r="E443">
        <v>686010</v>
      </c>
      <c r="F443">
        <v>48092458</v>
      </c>
      <c r="G443">
        <v>8000</v>
      </c>
      <c r="H443">
        <v>524706</v>
      </c>
      <c r="I443">
        <v>689352</v>
      </c>
      <c r="J443">
        <v>40146946</v>
      </c>
      <c r="K443">
        <v>3999781</v>
      </c>
      <c r="L443">
        <v>653382839</v>
      </c>
      <c r="M443">
        <v>2120299</v>
      </c>
      <c r="N443">
        <v>275739579</v>
      </c>
      <c r="O443">
        <v>2041007</v>
      </c>
      <c r="P443">
        <v>79760775</v>
      </c>
    </row>
    <row r="444" spans="1:16" x14ac:dyDescent="0.2">
      <c r="A444">
        <v>2021</v>
      </c>
      <c r="B444" t="s">
        <v>17</v>
      </c>
      <c r="C444">
        <v>5</v>
      </c>
      <c r="D444">
        <v>2</v>
      </c>
      <c r="E444">
        <v>652512</v>
      </c>
      <c r="F444">
        <v>48744970</v>
      </c>
      <c r="G444">
        <v>7778</v>
      </c>
      <c r="H444">
        <v>532484</v>
      </c>
      <c r="I444">
        <v>706400</v>
      </c>
      <c r="J444">
        <v>40853346</v>
      </c>
      <c r="K444">
        <v>3755437</v>
      </c>
      <c r="L444">
        <v>657138276</v>
      </c>
      <c r="M444">
        <v>1312538</v>
      </c>
      <c r="N444">
        <v>277052117</v>
      </c>
      <c r="O444">
        <v>1005452</v>
      </c>
      <c r="P444">
        <v>80766227</v>
      </c>
    </row>
    <row r="445" spans="1:16" x14ac:dyDescent="0.2">
      <c r="A445">
        <v>2021</v>
      </c>
      <c r="B445" t="s">
        <v>17</v>
      </c>
      <c r="C445">
        <v>5</v>
      </c>
      <c r="D445">
        <v>3</v>
      </c>
      <c r="E445">
        <v>621514</v>
      </c>
      <c r="F445">
        <v>49366484</v>
      </c>
      <c r="G445">
        <v>8154</v>
      </c>
      <c r="H445">
        <v>540638</v>
      </c>
      <c r="I445">
        <v>725094</v>
      </c>
      <c r="J445">
        <v>41578440</v>
      </c>
      <c r="K445">
        <v>3837010</v>
      </c>
      <c r="L445">
        <v>660975286</v>
      </c>
      <c r="M445">
        <v>2296202</v>
      </c>
      <c r="N445">
        <v>279348319</v>
      </c>
      <c r="O445">
        <v>1228968</v>
      </c>
      <c r="P445">
        <v>81995195</v>
      </c>
    </row>
    <row r="446" spans="1:16" x14ac:dyDescent="0.2">
      <c r="A446">
        <v>2021</v>
      </c>
      <c r="B446" t="s">
        <v>17</v>
      </c>
      <c r="C446">
        <v>5</v>
      </c>
      <c r="D446">
        <v>3</v>
      </c>
      <c r="E446">
        <v>563674</v>
      </c>
      <c r="F446">
        <v>49930158</v>
      </c>
      <c r="G446">
        <v>8196</v>
      </c>
      <c r="H446">
        <v>548834</v>
      </c>
      <c r="I446">
        <v>757052</v>
      </c>
      <c r="J446">
        <v>42335492</v>
      </c>
      <c r="K446">
        <v>3610532</v>
      </c>
      <c r="L446">
        <v>664585818</v>
      </c>
      <c r="M446">
        <v>1246485</v>
      </c>
      <c r="N446">
        <v>280594804</v>
      </c>
      <c r="O446">
        <v>159052</v>
      </c>
      <c r="P446">
        <v>82154247</v>
      </c>
    </row>
    <row r="447" spans="1:16" x14ac:dyDescent="0.2">
      <c r="A447">
        <v>2021</v>
      </c>
      <c r="B447" t="s">
        <v>17</v>
      </c>
      <c r="C447">
        <v>5</v>
      </c>
      <c r="D447">
        <v>3</v>
      </c>
      <c r="E447">
        <v>526042</v>
      </c>
      <c r="F447">
        <v>50456200</v>
      </c>
      <c r="G447">
        <v>8668</v>
      </c>
      <c r="H447">
        <v>557502</v>
      </c>
      <c r="I447">
        <v>844782</v>
      </c>
      <c r="J447">
        <v>43180274</v>
      </c>
      <c r="K447">
        <v>3788477</v>
      </c>
      <c r="L447">
        <v>668374295</v>
      </c>
      <c r="M447">
        <v>2559488</v>
      </c>
      <c r="N447">
        <v>283154292</v>
      </c>
      <c r="O447">
        <v>486448</v>
      </c>
      <c r="P447">
        <v>82640695</v>
      </c>
    </row>
    <row r="448" spans="1:16" x14ac:dyDescent="0.2">
      <c r="A448">
        <v>2021</v>
      </c>
      <c r="B448" t="s">
        <v>17</v>
      </c>
      <c r="C448">
        <v>5</v>
      </c>
      <c r="D448">
        <v>3</v>
      </c>
      <c r="E448">
        <v>534492</v>
      </c>
      <c r="F448">
        <v>50990692</v>
      </c>
      <c r="G448">
        <v>9058</v>
      </c>
      <c r="H448">
        <v>566560</v>
      </c>
      <c r="I448">
        <v>779516</v>
      </c>
      <c r="J448">
        <v>43959790</v>
      </c>
      <c r="K448">
        <v>4154311</v>
      </c>
      <c r="L448">
        <v>672528606</v>
      </c>
      <c r="M448">
        <v>2309794</v>
      </c>
      <c r="N448">
        <v>285464086</v>
      </c>
      <c r="O448">
        <v>394209</v>
      </c>
      <c r="P448">
        <v>83034904</v>
      </c>
    </row>
    <row r="449" spans="1:16" x14ac:dyDescent="0.2">
      <c r="A449">
        <v>2021</v>
      </c>
      <c r="B449" t="s">
        <v>17</v>
      </c>
      <c r="C449">
        <v>5</v>
      </c>
      <c r="D449">
        <v>3</v>
      </c>
      <c r="E449">
        <v>552374</v>
      </c>
      <c r="F449">
        <v>51543066</v>
      </c>
      <c r="G449">
        <v>7754</v>
      </c>
      <c r="H449">
        <v>574314</v>
      </c>
      <c r="I449">
        <v>738010</v>
      </c>
      <c r="J449">
        <v>44697800</v>
      </c>
      <c r="K449">
        <v>4322959</v>
      </c>
      <c r="L449">
        <v>676851565</v>
      </c>
      <c r="M449">
        <v>2078010</v>
      </c>
      <c r="N449">
        <v>287542096</v>
      </c>
      <c r="O449">
        <v>316219</v>
      </c>
      <c r="P449">
        <v>83351123</v>
      </c>
    </row>
    <row r="450" spans="1:16" x14ac:dyDescent="0.2">
      <c r="A450">
        <v>2021</v>
      </c>
      <c r="B450" t="s">
        <v>17</v>
      </c>
      <c r="C450">
        <v>5</v>
      </c>
      <c r="D450">
        <v>3</v>
      </c>
      <c r="E450">
        <v>518484</v>
      </c>
      <c r="F450">
        <v>52061550</v>
      </c>
      <c r="G450">
        <v>8418</v>
      </c>
      <c r="H450">
        <v>582732</v>
      </c>
      <c r="I450">
        <v>714346</v>
      </c>
      <c r="J450">
        <v>45412146</v>
      </c>
      <c r="K450">
        <v>4260832</v>
      </c>
      <c r="L450">
        <v>681112397</v>
      </c>
      <c r="M450">
        <v>9153850</v>
      </c>
      <c r="N450">
        <v>296695946</v>
      </c>
      <c r="O450">
        <v>579344</v>
      </c>
      <c r="P450">
        <v>83930467</v>
      </c>
    </row>
    <row r="451" spans="1:16" x14ac:dyDescent="0.2">
      <c r="A451">
        <v>2021</v>
      </c>
      <c r="B451" t="s">
        <v>17</v>
      </c>
      <c r="C451">
        <v>5</v>
      </c>
      <c r="D451">
        <v>3</v>
      </c>
      <c r="E451">
        <v>514598</v>
      </c>
      <c r="F451">
        <v>52576148</v>
      </c>
      <c r="G451">
        <v>8388</v>
      </c>
      <c r="H451">
        <v>591120</v>
      </c>
      <c r="I451">
        <v>715250</v>
      </c>
      <c r="J451">
        <v>46127396</v>
      </c>
      <c r="K451">
        <v>4311346</v>
      </c>
      <c r="L451">
        <v>685423743</v>
      </c>
      <c r="M451">
        <v>2598532</v>
      </c>
      <c r="N451">
        <v>299294478</v>
      </c>
      <c r="O451">
        <v>380988</v>
      </c>
      <c r="P451">
        <v>84311455</v>
      </c>
    </row>
    <row r="452" spans="1:16" x14ac:dyDescent="0.2">
      <c r="A452">
        <v>2021</v>
      </c>
      <c r="B452" t="s">
        <v>17</v>
      </c>
      <c r="C452">
        <v>5</v>
      </c>
      <c r="D452">
        <v>4</v>
      </c>
      <c r="E452">
        <v>481794</v>
      </c>
      <c r="F452">
        <v>53057942</v>
      </c>
      <c r="G452">
        <v>7478</v>
      </c>
      <c r="H452">
        <v>598598</v>
      </c>
      <c r="I452">
        <v>710276</v>
      </c>
      <c r="J452">
        <v>46837672</v>
      </c>
      <c r="K452">
        <v>4398503</v>
      </c>
      <c r="L452">
        <v>689822246</v>
      </c>
      <c r="M452">
        <v>2886307</v>
      </c>
      <c r="N452">
        <v>302180785</v>
      </c>
      <c r="O452">
        <v>371108</v>
      </c>
      <c r="P452">
        <v>84682563</v>
      </c>
    </row>
    <row r="453" spans="1:16" x14ac:dyDescent="0.2">
      <c r="A453">
        <v>2021</v>
      </c>
      <c r="B453" t="s">
        <v>17</v>
      </c>
      <c r="C453">
        <v>5</v>
      </c>
      <c r="D453">
        <v>4</v>
      </c>
      <c r="E453">
        <v>445668</v>
      </c>
      <c r="F453">
        <v>53503610</v>
      </c>
      <c r="G453">
        <v>8908</v>
      </c>
      <c r="H453">
        <v>607506</v>
      </c>
      <c r="I453">
        <v>604506</v>
      </c>
      <c r="J453">
        <v>47442178</v>
      </c>
      <c r="K453">
        <v>4099410</v>
      </c>
      <c r="L453">
        <v>693921656</v>
      </c>
      <c r="M453">
        <v>1969945</v>
      </c>
      <c r="N453">
        <v>304150730</v>
      </c>
      <c r="O453">
        <v>125435</v>
      </c>
      <c r="P453">
        <v>84807998</v>
      </c>
    </row>
    <row r="454" spans="1:16" x14ac:dyDescent="0.2">
      <c r="A454">
        <v>2021</v>
      </c>
      <c r="B454" t="s">
        <v>17</v>
      </c>
      <c r="C454">
        <v>5</v>
      </c>
      <c r="D454">
        <v>4</v>
      </c>
      <c r="E454">
        <v>391714</v>
      </c>
      <c r="F454">
        <v>53895324</v>
      </c>
      <c r="G454">
        <v>7018</v>
      </c>
      <c r="H454">
        <v>614524</v>
      </c>
      <c r="I454">
        <v>653474</v>
      </c>
      <c r="J454">
        <v>48095652</v>
      </c>
      <c r="K454">
        <v>4119267</v>
      </c>
      <c r="L454">
        <v>698040923</v>
      </c>
      <c r="M454">
        <v>4608838</v>
      </c>
      <c r="N454">
        <v>308759568</v>
      </c>
      <c r="O454">
        <v>359317</v>
      </c>
      <c r="P454">
        <v>85167315</v>
      </c>
    </row>
    <row r="455" spans="1:16" x14ac:dyDescent="0.2">
      <c r="A455">
        <v>2021</v>
      </c>
      <c r="B455" t="s">
        <v>17</v>
      </c>
      <c r="C455">
        <v>5</v>
      </c>
      <c r="D455">
        <v>4</v>
      </c>
      <c r="E455">
        <v>417984</v>
      </c>
      <c r="F455">
        <v>54313308</v>
      </c>
      <c r="G455">
        <v>8320</v>
      </c>
      <c r="H455">
        <v>622844</v>
      </c>
      <c r="I455">
        <v>590528</v>
      </c>
      <c r="J455">
        <v>48686180</v>
      </c>
      <c r="K455">
        <v>4445761</v>
      </c>
      <c r="L455">
        <v>702486684</v>
      </c>
      <c r="M455">
        <v>3825744</v>
      </c>
      <c r="N455">
        <v>312585312</v>
      </c>
      <c r="O455">
        <v>412912</v>
      </c>
      <c r="P455">
        <v>85580227</v>
      </c>
    </row>
    <row r="456" spans="1:16" x14ac:dyDescent="0.2">
      <c r="A456">
        <v>2021</v>
      </c>
      <c r="B456" t="s">
        <v>17</v>
      </c>
      <c r="C456">
        <v>5</v>
      </c>
      <c r="D456">
        <v>4</v>
      </c>
      <c r="E456">
        <v>423020</v>
      </c>
      <c r="F456">
        <v>54736328</v>
      </c>
      <c r="G456">
        <v>7686</v>
      </c>
      <c r="H456">
        <v>630530</v>
      </c>
      <c r="I456">
        <v>566108</v>
      </c>
      <c r="J456">
        <v>49252288</v>
      </c>
      <c r="K456">
        <v>4498943</v>
      </c>
      <c r="L456">
        <v>706985627</v>
      </c>
      <c r="M456">
        <v>3751219</v>
      </c>
      <c r="N456">
        <v>316336531</v>
      </c>
      <c r="O456">
        <v>314586</v>
      </c>
      <c r="P456">
        <v>85894813</v>
      </c>
    </row>
    <row r="457" spans="1:16" x14ac:dyDescent="0.2">
      <c r="A457">
        <v>2021</v>
      </c>
      <c r="B457" t="s">
        <v>17</v>
      </c>
      <c r="C457">
        <v>5</v>
      </c>
      <c r="D457">
        <v>4</v>
      </c>
      <c r="E457">
        <v>372150</v>
      </c>
      <c r="F457">
        <v>55108478</v>
      </c>
      <c r="G457">
        <v>7318</v>
      </c>
      <c r="H457">
        <v>637848</v>
      </c>
      <c r="I457">
        <v>542004</v>
      </c>
      <c r="J457">
        <v>49794292</v>
      </c>
      <c r="K457">
        <v>4300755</v>
      </c>
      <c r="L457">
        <v>711286382</v>
      </c>
      <c r="M457">
        <v>5647523</v>
      </c>
      <c r="N457">
        <v>321984054</v>
      </c>
      <c r="O457">
        <v>395068</v>
      </c>
      <c r="P457">
        <v>86289881</v>
      </c>
    </row>
    <row r="458" spans="1:16" x14ac:dyDescent="0.2">
      <c r="A458">
        <v>2021</v>
      </c>
      <c r="B458" t="s">
        <v>17</v>
      </c>
      <c r="C458">
        <v>5</v>
      </c>
      <c r="D458">
        <v>4</v>
      </c>
      <c r="E458">
        <v>348166</v>
      </c>
      <c r="F458">
        <v>55456644</v>
      </c>
      <c r="G458">
        <v>7222</v>
      </c>
      <c r="H458">
        <v>645070</v>
      </c>
      <c r="I458">
        <v>570664</v>
      </c>
      <c r="J458">
        <v>50364956</v>
      </c>
      <c r="K458">
        <v>4342179</v>
      </c>
      <c r="L458">
        <v>715628561</v>
      </c>
      <c r="M458">
        <v>5856736</v>
      </c>
      <c r="N458">
        <v>327840790</v>
      </c>
      <c r="O458">
        <v>500363</v>
      </c>
      <c r="P458">
        <v>86790244</v>
      </c>
    </row>
    <row r="459" spans="1:16" x14ac:dyDescent="0.2">
      <c r="A459">
        <v>2021</v>
      </c>
      <c r="B459" t="s">
        <v>17</v>
      </c>
      <c r="C459">
        <v>5</v>
      </c>
      <c r="D459">
        <v>5</v>
      </c>
      <c r="E459">
        <v>330564</v>
      </c>
      <c r="F459">
        <v>55787208</v>
      </c>
      <c r="G459">
        <v>6926</v>
      </c>
      <c r="H459">
        <v>651996</v>
      </c>
      <c r="I459">
        <v>528966</v>
      </c>
      <c r="J459">
        <v>50893922</v>
      </c>
      <c r="K459">
        <v>4288249</v>
      </c>
      <c r="L459">
        <v>719916810</v>
      </c>
      <c r="M459">
        <v>5676448</v>
      </c>
      <c r="N459">
        <v>333517238</v>
      </c>
      <c r="O459">
        <v>651890</v>
      </c>
      <c r="P459">
        <v>87442134</v>
      </c>
    </row>
    <row r="460" spans="1:16" x14ac:dyDescent="0.2">
      <c r="A460">
        <v>2021</v>
      </c>
      <c r="B460" t="s">
        <v>17</v>
      </c>
      <c r="C460">
        <v>5</v>
      </c>
      <c r="D460">
        <v>5</v>
      </c>
      <c r="E460">
        <v>306792</v>
      </c>
      <c r="F460">
        <v>56094000</v>
      </c>
      <c r="G460">
        <v>6260</v>
      </c>
      <c r="H460">
        <v>658256</v>
      </c>
      <c r="I460">
        <v>475328</v>
      </c>
      <c r="J460">
        <v>51369250</v>
      </c>
      <c r="K460">
        <v>3795611</v>
      </c>
      <c r="L460">
        <v>723712421</v>
      </c>
      <c r="M460">
        <v>1991788</v>
      </c>
      <c r="N460">
        <v>335509026</v>
      </c>
      <c r="O460">
        <v>183242</v>
      </c>
      <c r="P460">
        <v>87625376</v>
      </c>
    </row>
    <row r="461" spans="1:16" x14ac:dyDescent="0.2">
      <c r="A461">
        <v>2021</v>
      </c>
      <c r="B461" t="s">
        <v>17</v>
      </c>
      <c r="C461">
        <v>5</v>
      </c>
      <c r="D461">
        <v>5</v>
      </c>
      <c r="E461">
        <v>253766</v>
      </c>
      <c r="F461">
        <v>56347766</v>
      </c>
      <c r="G461">
        <v>5566</v>
      </c>
      <c r="H461">
        <v>663822</v>
      </c>
      <c r="I461">
        <v>510250</v>
      </c>
      <c r="J461">
        <v>51879500</v>
      </c>
      <c r="K461">
        <v>3874858</v>
      </c>
      <c r="L461">
        <v>727587279</v>
      </c>
      <c r="M461">
        <v>5170282</v>
      </c>
      <c r="N461">
        <v>340679308</v>
      </c>
      <c r="O461">
        <v>605257</v>
      </c>
      <c r="P461">
        <v>88230633</v>
      </c>
    </row>
    <row r="462" spans="1:16" x14ac:dyDescent="0.2">
      <c r="A462">
        <v>2021</v>
      </c>
      <c r="B462" t="s">
        <v>48</v>
      </c>
      <c r="C462">
        <v>6</v>
      </c>
      <c r="D462">
        <v>1</v>
      </c>
      <c r="E462">
        <v>266304</v>
      </c>
      <c r="F462">
        <v>56614070</v>
      </c>
      <c r="G462">
        <v>6410</v>
      </c>
      <c r="H462">
        <v>670232</v>
      </c>
      <c r="I462">
        <v>462794</v>
      </c>
      <c r="J462">
        <v>52342294</v>
      </c>
      <c r="K462">
        <v>5407769</v>
      </c>
      <c r="L462">
        <v>732995048</v>
      </c>
      <c r="M462">
        <v>4422660</v>
      </c>
      <c r="N462">
        <v>345101968</v>
      </c>
      <c r="O462">
        <v>577398</v>
      </c>
      <c r="P462">
        <v>88808031</v>
      </c>
    </row>
    <row r="463" spans="1:16" x14ac:dyDescent="0.2">
      <c r="A463">
        <v>2021</v>
      </c>
      <c r="B463" t="s">
        <v>48</v>
      </c>
      <c r="C463">
        <v>6</v>
      </c>
      <c r="D463">
        <v>1</v>
      </c>
      <c r="E463">
        <v>268088</v>
      </c>
      <c r="F463">
        <v>56882158</v>
      </c>
      <c r="G463">
        <v>5796</v>
      </c>
      <c r="H463">
        <v>676028</v>
      </c>
      <c r="I463">
        <v>423780</v>
      </c>
      <c r="J463">
        <v>52766074</v>
      </c>
      <c r="K463">
        <v>5964622</v>
      </c>
      <c r="L463">
        <v>738959670</v>
      </c>
      <c r="M463">
        <v>4505892</v>
      </c>
      <c r="N463">
        <v>349607860</v>
      </c>
      <c r="O463">
        <v>480507</v>
      </c>
      <c r="P463">
        <v>89288538</v>
      </c>
    </row>
    <row r="464" spans="1:16" x14ac:dyDescent="0.2">
      <c r="A464">
        <v>2021</v>
      </c>
      <c r="B464" t="s">
        <v>48</v>
      </c>
      <c r="C464">
        <v>6</v>
      </c>
      <c r="D464">
        <v>1</v>
      </c>
      <c r="E464">
        <v>264848</v>
      </c>
      <c r="F464">
        <v>57147006</v>
      </c>
      <c r="G464">
        <v>5434</v>
      </c>
      <c r="H464">
        <v>681462</v>
      </c>
      <c r="I464">
        <v>413444</v>
      </c>
      <c r="J464">
        <v>53179518</v>
      </c>
      <c r="K464">
        <v>5928849</v>
      </c>
      <c r="L464">
        <v>744888519</v>
      </c>
      <c r="M464">
        <v>5640657</v>
      </c>
      <c r="N464">
        <v>355248517</v>
      </c>
      <c r="O464">
        <v>485793</v>
      </c>
      <c r="P464">
        <v>89774331</v>
      </c>
    </row>
    <row r="465" spans="1:16" x14ac:dyDescent="0.2">
      <c r="A465">
        <v>2021</v>
      </c>
      <c r="B465" t="s">
        <v>48</v>
      </c>
      <c r="C465">
        <v>6</v>
      </c>
      <c r="D465">
        <v>1</v>
      </c>
      <c r="E465">
        <v>240908</v>
      </c>
      <c r="F465">
        <v>57387914</v>
      </c>
      <c r="G465">
        <v>6744</v>
      </c>
      <c r="H465">
        <v>688206</v>
      </c>
      <c r="I465">
        <v>395526</v>
      </c>
      <c r="J465">
        <v>53575044</v>
      </c>
      <c r="K465">
        <v>6021572</v>
      </c>
      <c r="L465">
        <v>750910091</v>
      </c>
      <c r="M465">
        <v>6931718</v>
      </c>
      <c r="N465">
        <v>362180235</v>
      </c>
      <c r="O465">
        <v>566598</v>
      </c>
      <c r="P465">
        <v>90340929</v>
      </c>
    </row>
    <row r="466" spans="1:16" x14ac:dyDescent="0.2">
      <c r="A466">
        <v>2021</v>
      </c>
      <c r="B466" t="s">
        <v>48</v>
      </c>
      <c r="C466">
        <v>6</v>
      </c>
      <c r="D466">
        <v>1</v>
      </c>
      <c r="E466">
        <v>228976</v>
      </c>
      <c r="F466">
        <v>57616890</v>
      </c>
      <c r="G466">
        <v>5364</v>
      </c>
      <c r="H466">
        <v>693570</v>
      </c>
      <c r="I466">
        <v>378748</v>
      </c>
      <c r="J466">
        <v>53953792</v>
      </c>
      <c r="K466">
        <v>5832629</v>
      </c>
      <c r="L466">
        <v>756742720</v>
      </c>
      <c r="M466">
        <v>6371484</v>
      </c>
      <c r="N466">
        <v>368551719</v>
      </c>
      <c r="O466">
        <v>549591</v>
      </c>
      <c r="P466">
        <v>90890520</v>
      </c>
    </row>
    <row r="467" spans="1:16" x14ac:dyDescent="0.2">
      <c r="A467">
        <v>2021</v>
      </c>
      <c r="B467" t="s">
        <v>48</v>
      </c>
      <c r="C467">
        <v>6</v>
      </c>
      <c r="D467">
        <v>1</v>
      </c>
      <c r="E467">
        <v>202418</v>
      </c>
      <c r="F467">
        <v>57819308</v>
      </c>
      <c r="G467">
        <v>4888</v>
      </c>
      <c r="H467">
        <v>698458</v>
      </c>
      <c r="I467">
        <v>348312</v>
      </c>
      <c r="J467">
        <v>54302104</v>
      </c>
      <c r="K467">
        <v>3680521</v>
      </c>
      <c r="L467">
        <v>760423241</v>
      </c>
      <c r="M467">
        <v>2752427</v>
      </c>
      <c r="N467">
        <v>371304146</v>
      </c>
      <c r="O467">
        <v>175300</v>
      </c>
      <c r="P467">
        <v>91065820</v>
      </c>
    </row>
    <row r="468" spans="1:16" x14ac:dyDescent="0.2">
      <c r="A468">
        <v>2021</v>
      </c>
      <c r="B468" t="s">
        <v>48</v>
      </c>
      <c r="C468">
        <v>6</v>
      </c>
      <c r="D468">
        <v>1</v>
      </c>
      <c r="E468">
        <v>171608</v>
      </c>
      <c r="F468">
        <v>57990916</v>
      </c>
      <c r="G468">
        <v>4214</v>
      </c>
      <c r="H468">
        <v>702672</v>
      </c>
      <c r="I468">
        <v>365732</v>
      </c>
      <c r="J468">
        <v>54667836</v>
      </c>
      <c r="K468">
        <v>3770797</v>
      </c>
      <c r="L468">
        <v>764194038</v>
      </c>
      <c r="M468">
        <v>6161352</v>
      </c>
      <c r="N468">
        <v>377465498</v>
      </c>
      <c r="O468">
        <v>660271</v>
      </c>
      <c r="P468">
        <v>91726091</v>
      </c>
    </row>
    <row r="469" spans="1:16" x14ac:dyDescent="0.2">
      <c r="A469">
        <v>2021</v>
      </c>
      <c r="B469" t="s">
        <v>48</v>
      </c>
      <c r="C469">
        <v>6</v>
      </c>
      <c r="D469">
        <v>2</v>
      </c>
      <c r="E469">
        <v>185574</v>
      </c>
      <c r="F469">
        <v>58176490</v>
      </c>
      <c r="G469">
        <v>4444</v>
      </c>
      <c r="H469">
        <v>707116</v>
      </c>
      <c r="I469">
        <v>324712</v>
      </c>
      <c r="J469">
        <v>54992548</v>
      </c>
      <c r="K469">
        <v>4091789</v>
      </c>
      <c r="L469">
        <v>768285827</v>
      </c>
      <c r="M469">
        <v>5082772</v>
      </c>
      <c r="N469">
        <v>382548270</v>
      </c>
      <c r="O469">
        <v>636496</v>
      </c>
      <c r="P469">
        <v>92362587</v>
      </c>
    </row>
    <row r="470" spans="1:16" x14ac:dyDescent="0.2">
      <c r="A470">
        <v>2021</v>
      </c>
      <c r="B470" t="s">
        <v>48</v>
      </c>
      <c r="C470">
        <v>6</v>
      </c>
      <c r="D470">
        <v>2</v>
      </c>
      <c r="E470">
        <v>187766</v>
      </c>
      <c r="F470">
        <v>58364256</v>
      </c>
      <c r="G470">
        <v>12278</v>
      </c>
      <c r="H470">
        <v>719394</v>
      </c>
      <c r="I470">
        <v>298044</v>
      </c>
      <c r="J470">
        <v>55290592</v>
      </c>
      <c r="K470">
        <v>4164126</v>
      </c>
      <c r="L470">
        <v>772449953</v>
      </c>
      <c r="M470">
        <v>6690794</v>
      </c>
      <c r="N470">
        <v>389239064</v>
      </c>
      <c r="O470">
        <v>642489</v>
      </c>
      <c r="P470">
        <v>93005076</v>
      </c>
    </row>
    <row r="471" spans="1:16" x14ac:dyDescent="0.2">
      <c r="A471">
        <v>2021</v>
      </c>
      <c r="B471" t="s">
        <v>48</v>
      </c>
      <c r="C471">
        <v>6</v>
      </c>
      <c r="D471">
        <v>2</v>
      </c>
      <c r="E471">
        <v>183698</v>
      </c>
      <c r="F471">
        <v>58547954</v>
      </c>
      <c r="G471">
        <v>6828</v>
      </c>
      <c r="H471">
        <v>726222</v>
      </c>
      <c r="I471">
        <v>270658</v>
      </c>
      <c r="J471">
        <v>55561250</v>
      </c>
      <c r="K471">
        <v>4242558</v>
      </c>
      <c r="L471">
        <v>776692511</v>
      </c>
      <c r="M471">
        <v>6056427</v>
      </c>
      <c r="N471">
        <v>395295491</v>
      </c>
      <c r="O471">
        <v>658154</v>
      </c>
      <c r="P471">
        <v>93663230</v>
      </c>
    </row>
    <row r="472" spans="1:16" x14ac:dyDescent="0.2">
      <c r="A472">
        <v>2021</v>
      </c>
      <c r="B472" t="s">
        <v>48</v>
      </c>
      <c r="C472">
        <v>6</v>
      </c>
      <c r="D472">
        <v>2</v>
      </c>
      <c r="E472">
        <v>169148</v>
      </c>
      <c r="F472">
        <v>58717102</v>
      </c>
      <c r="G472">
        <v>7992</v>
      </c>
      <c r="H472">
        <v>734214</v>
      </c>
      <c r="I472">
        <v>245370</v>
      </c>
      <c r="J472">
        <v>55806620</v>
      </c>
      <c r="K472">
        <v>4218543</v>
      </c>
      <c r="L472">
        <v>780911054</v>
      </c>
      <c r="M472">
        <v>6356327</v>
      </c>
      <c r="N472">
        <v>401651818</v>
      </c>
      <c r="O472">
        <v>669385</v>
      </c>
      <c r="P472">
        <v>94332615</v>
      </c>
    </row>
    <row r="473" spans="1:16" x14ac:dyDescent="0.2">
      <c r="A473">
        <v>2021</v>
      </c>
      <c r="B473" t="s">
        <v>48</v>
      </c>
      <c r="C473">
        <v>6</v>
      </c>
      <c r="D473">
        <v>2</v>
      </c>
      <c r="E473">
        <v>161050</v>
      </c>
      <c r="F473">
        <v>58878152</v>
      </c>
      <c r="G473">
        <v>6600</v>
      </c>
      <c r="H473">
        <v>740814</v>
      </c>
      <c r="I473">
        <v>265328</v>
      </c>
      <c r="J473">
        <v>56071948</v>
      </c>
      <c r="K473">
        <v>4068055</v>
      </c>
      <c r="L473">
        <v>784979109</v>
      </c>
      <c r="M473">
        <v>6406018</v>
      </c>
      <c r="N473">
        <v>408057836</v>
      </c>
      <c r="O473">
        <v>780122</v>
      </c>
      <c r="P473">
        <v>95112737</v>
      </c>
    </row>
    <row r="474" spans="1:16" x14ac:dyDescent="0.2">
      <c r="A474">
        <v>2021</v>
      </c>
      <c r="B474" t="s">
        <v>48</v>
      </c>
      <c r="C474">
        <v>6</v>
      </c>
      <c r="D474">
        <v>2</v>
      </c>
      <c r="E474">
        <v>142002</v>
      </c>
      <c r="F474">
        <v>59020154</v>
      </c>
      <c r="G474">
        <v>7844</v>
      </c>
      <c r="H474">
        <v>748658</v>
      </c>
      <c r="I474">
        <v>239148</v>
      </c>
      <c r="J474">
        <v>56311096</v>
      </c>
      <c r="K474">
        <v>3471615</v>
      </c>
      <c r="L474">
        <v>788450724</v>
      </c>
      <c r="M474">
        <v>2952420</v>
      </c>
      <c r="N474">
        <v>411010256</v>
      </c>
      <c r="O474">
        <v>354979</v>
      </c>
      <c r="P474">
        <v>95467716</v>
      </c>
    </row>
    <row r="475" spans="1:16" x14ac:dyDescent="0.2">
      <c r="A475">
        <v>2021</v>
      </c>
      <c r="B475" t="s">
        <v>48</v>
      </c>
      <c r="C475">
        <v>6</v>
      </c>
      <c r="D475">
        <v>2</v>
      </c>
      <c r="E475">
        <v>120016</v>
      </c>
      <c r="F475">
        <v>59140170</v>
      </c>
      <c r="G475">
        <v>5466</v>
      </c>
      <c r="H475">
        <v>754124</v>
      </c>
      <c r="I475">
        <v>234752</v>
      </c>
      <c r="J475">
        <v>56545848</v>
      </c>
      <c r="K475">
        <v>3598312</v>
      </c>
      <c r="L475">
        <v>792049036</v>
      </c>
      <c r="M475">
        <v>7593554</v>
      </c>
      <c r="N475">
        <v>418603810</v>
      </c>
      <c r="O475">
        <v>792214</v>
      </c>
      <c r="P475">
        <v>96259930</v>
      </c>
    </row>
    <row r="476" spans="1:16" x14ac:dyDescent="0.2">
      <c r="A476">
        <v>2021</v>
      </c>
      <c r="B476" t="s">
        <v>48</v>
      </c>
      <c r="C476">
        <v>6</v>
      </c>
      <c r="D476">
        <v>3</v>
      </c>
      <c r="E476">
        <v>124434</v>
      </c>
      <c r="F476">
        <v>59264604</v>
      </c>
      <c r="G476">
        <v>5080</v>
      </c>
      <c r="H476">
        <v>759204</v>
      </c>
      <c r="I476">
        <v>215552</v>
      </c>
      <c r="J476">
        <v>56761400</v>
      </c>
      <c r="K476">
        <v>3922458</v>
      </c>
      <c r="L476">
        <v>795971494</v>
      </c>
      <c r="M476">
        <v>5029767</v>
      </c>
      <c r="N476">
        <v>423633577</v>
      </c>
      <c r="O476">
        <v>822375</v>
      </c>
      <c r="P476">
        <v>97082305</v>
      </c>
    </row>
    <row r="477" spans="1:16" x14ac:dyDescent="0.2">
      <c r="A477">
        <v>2021</v>
      </c>
      <c r="B477" t="s">
        <v>48</v>
      </c>
      <c r="C477">
        <v>6</v>
      </c>
      <c r="D477">
        <v>3</v>
      </c>
      <c r="E477">
        <v>134578</v>
      </c>
      <c r="F477">
        <v>59399182</v>
      </c>
      <c r="G477">
        <v>4658</v>
      </c>
      <c r="H477">
        <v>763862</v>
      </c>
      <c r="I477">
        <v>207800</v>
      </c>
      <c r="J477">
        <v>56969200</v>
      </c>
      <c r="K477">
        <v>4042924</v>
      </c>
      <c r="L477">
        <v>800014418</v>
      </c>
      <c r="M477">
        <v>6332313</v>
      </c>
      <c r="N477">
        <v>429965890</v>
      </c>
      <c r="O477">
        <v>762156</v>
      </c>
      <c r="P477">
        <v>97844461</v>
      </c>
    </row>
    <row r="478" spans="1:16" x14ac:dyDescent="0.2">
      <c r="A478">
        <v>2021</v>
      </c>
      <c r="B478" t="s">
        <v>48</v>
      </c>
      <c r="C478">
        <v>6</v>
      </c>
      <c r="D478">
        <v>3</v>
      </c>
      <c r="E478">
        <v>124872</v>
      </c>
      <c r="F478">
        <v>59524054</v>
      </c>
      <c r="G478">
        <v>3182</v>
      </c>
      <c r="H478">
        <v>767044</v>
      </c>
      <c r="I478">
        <v>177000</v>
      </c>
      <c r="J478">
        <v>57146200</v>
      </c>
      <c r="K478">
        <v>4082534</v>
      </c>
      <c r="L478">
        <v>804096952</v>
      </c>
      <c r="M478">
        <v>6051072</v>
      </c>
      <c r="N478">
        <v>436016962</v>
      </c>
      <c r="O478">
        <v>831224</v>
      </c>
      <c r="P478">
        <v>98675685</v>
      </c>
    </row>
    <row r="479" spans="1:16" x14ac:dyDescent="0.2">
      <c r="A479">
        <v>2021</v>
      </c>
      <c r="B479" t="s">
        <v>48</v>
      </c>
      <c r="C479">
        <v>6</v>
      </c>
      <c r="D479">
        <v>3</v>
      </c>
      <c r="E479">
        <v>121530</v>
      </c>
      <c r="F479">
        <v>59645584</v>
      </c>
      <c r="G479">
        <v>3290</v>
      </c>
      <c r="H479">
        <v>770334</v>
      </c>
      <c r="I479">
        <v>195708</v>
      </c>
      <c r="J479">
        <v>57341908</v>
      </c>
      <c r="K479">
        <v>4194766</v>
      </c>
      <c r="L479">
        <v>808291718</v>
      </c>
      <c r="M479">
        <v>6054572</v>
      </c>
      <c r="N479">
        <v>442071534</v>
      </c>
      <c r="O479">
        <v>798818</v>
      </c>
      <c r="P479">
        <v>99474503</v>
      </c>
    </row>
    <row r="480" spans="1:16" x14ac:dyDescent="0.2">
      <c r="A480">
        <v>2021</v>
      </c>
      <c r="B480" t="s">
        <v>48</v>
      </c>
      <c r="C480">
        <v>6</v>
      </c>
      <c r="D480">
        <v>3</v>
      </c>
      <c r="E480">
        <v>117230</v>
      </c>
      <c r="F480">
        <v>59762814</v>
      </c>
      <c r="G480">
        <v>3148</v>
      </c>
      <c r="H480">
        <v>773482</v>
      </c>
      <c r="I480">
        <v>175096</v>
      </c>
      <c r="J480">
        <v>57517004</v>
      </c>
      <c r="K480">
        <v>3968178</v>
      </c>
      <c r="L480">
        <v>812259896</v>
      </c>
      <c r="M480">
        <v>7571130</v>
      </c>
      <c r="N480">
        <v>449642664</v>
      </c>
      <c r="O480">
        <v>1035236</v>
      </c>
      <c r="P480">
        <v>100509739</v>
      </c>
    </row>
    <row r="481" spans="1:16" x14ac:dyDescent="0.2">
      <c r="A481">
        <v>2021</v>
      </c>
      <c r="B481" t="s">
        <v>48</v>
      </c>
      <c r="C481">
        <v>6</v>
      </c>
      <c r="D481">
        <v>3</v>
      </c>
      <c r="E481">
        <v>105956</v>
      </c>
      <c r="F481">
        <v>59868770</v>
      </c>
      <c r="G481">
        <v>2848</v>
      </c>
      <c r="H481">
        <v>776330</v>
      </c>
      <c r="I481">
        <v>156378</v>
      </c>
      <c r="J481">
        <v>57673382</v>
      </c>
      <c r="K481">
        <v>3308601</v>
      </c>
      <c r="L481">
        <v>815568497</v>
      </c>
      <c r="M481">
        <v>6109338</v>
      </c>
      <c r="N481">
        <v>455752002</v>
      </c>
      <c r="O481">
        <v>576498</v>
      </c>
      <c r="P481">
        <v>101086237</v>
      </c>
    </row>
    <row r="482" spans="1:16" x14ac:dyDescent="0.2">
      <c r="A482">
        <v>2021</v>
      </c>
      <c r="B482" t="s">
        <v>48</v>
      </c>
      <c r="C482">
        <v>6</v>
      </c>
      <c r="D482">
        <v>3</v>
      </c>
      <c r="E482">
        <v>85366</v>
      </c>
      <c r="F482">
        <v>59954136</v>
      </c>
      <c r="G482">
        <v>2334</v>
      </c>
      <c r="H482">
        <v>778664</v>
      </c>
      <c r="I482">
        <v>164062</v>
      </c>
      <c r="J482">
        <v>57837444</v>
      </c>
      <c r="K482">
        <v>3421963</v>
      </c>
      <c r="L482">
        <v>818990460</v>
      </c>
      <c r="M482">
        <v>15878841</v>
      </c>
      <c r="N482">
        <v>471630843</v>
      </c>
      <c r="O482">
        <v>1576527</v>
      </c>
      <c r="P482">
        <v>102662764</v>
      </c>
    </row>
    <row r="483" spans="1:16" x14ac:dyDescent="0.2">
      <c r="A483">
        <v>2021</v>
      </c>
      <c r="B483" t="s">
        <v>48</v>
      </c>
      <c r="C483">
        <v>6</v>
      </c>
      <c r="D483">
        <v>4</v>
      </c>
      <c r="E483">
        <v>101634</v>
      </c>
      <c r="F483">
        <v>60055770</v>
      </c>
      <c r="G483">
        <v>2718</v>
      </c>
      <c r="H483">
        <v>781382</v>
      </c>
      <c r="I483">
        <v>137394</v>
      </c>
      <c r="J483">
        <v>57974838</v>
      </c>
      <c r="K483">
        <v>3967422</v>
      </c>
      <c r="L483">
        <v>822957882</v>
      </c>
      <c r="M483">
        <v>10426032</v>
      </c>
      <c r="N483">
        <v>482056875</v>
      </c>
      <c r="O483">
        <v>1320588</v>
      </c>
      <c r="P483">
        <v>103983352</v>
      </c>
    </row>
    <row r="484" spans="1:16" x14ac:dyDescent="0.2">
      <c r="A484">
        <v>2021</v>
      </c>
      <c r="B484" t="s">
        <v>48</v>
      </c>
      <c r="C484">
        <v>6</v>
      </c>
      <c r="D484">
        <v>4</v>
      </c>
      <c r="E484">
        <v>108618</v>
      </c>
      <c r="F484">
        <v>60164388</v>
      </c>
      <c r="G484">
        <v>2646</v>
      </c>
      <c r="H484">
        <v>784028</v>
      </c>
      <c r="I484">
        <v>138374</v>
      </c>
      <c r="J484">
        <v>58113212</v>
      </c>
      <c r="K484">
        <v>3993308</v>
      </c>
      <c r="L484">
        <v>826951190</v>
      </c>
      <c r="M484">
        <v>12659560</v>
      </c>
      <c r="N484">
        <v>494716435</v>
      </c>
      <c r="O484">
        <v>1307058</v>
      </c>
      <c r="P484">
        <v>105290410</v>
      </c>
    </row>
    <row r="485" spans="1:16" x14ac:dyDescent="0.2">
      <c r="A485">
        <v>2021</v>
      </c>
      <c r="B485" t="s">
        <v>48</v>
      </c>
      <c r="C485">
        <v>6</v>
      </c>
      <c r="D485">
        <v>4</v>
      </c>
      <c r="E485">
        <v>103318</v>
      </c>
      <c r="F485">
        <v>60267706</v>
      </c>
      <c r="G485">
        <v>2656</v>
      </c>
      <c r="H485">
        <v>786684</v>
      </c>
      <c r="I485">
        <v>128738</v>
      </c>
      <c r="J485">
        <v>58241950</v>
      </c>
      <c r="K485">
        <v>3795957</v>
      </c>
      <c r="L485">
        <v>830747147</v>
      </c>
      <c r="M485">
        <v>11025566</v>
      </c>
      <c r="N485">
        <v>505742001</v>
      </c>
      <c r="O485">
        <v>1617451</v>
      </c>
      <c r="P485">
        <v>106907861</v>
      </c>
    </row>
    <row r="486" spans="1:16" x14ac:dyDescent="0.2">
      <c r="A486">
        <v>2021</v>
      </c>
      <c r="B486" t="s">
        <v>48</v>
      </c>
      <c r="C486">
        <v>6</v>
      </c>
      <c r="D486">
        <v>4</v>
      </c>
      <c r="E486">
        <v>97536</v>
      </c>
      <c r="F486">
        <v>60365242</v>
      </c>
      <c r="G486">
        <v>2366</v>
      </c>
      <c r="H486">
        <v>789050</v>
      </c>
      <c r="I486">
        <v>129638</v>
      </c>
      <c r="J486">
        <v>58371588</v>
      </c>
      <c r="K486">
        <v>4296515</v>
      </c>
      <c r="L486">
        <v>835043662</v>
      </c>
      <c r="M486">
        <v>12193802</v>
      </c>
      <c r="N486">
        <v>517935803</v>
      </c>
      <c r="O486">
        <v>2000562</v>
      </c>
      <c r="P486">
        <v>108908423</v>
      </c>
    </row>
    <row r="487" spans="1:16" x14ac:dyDescent="0.2">
      <c r="A487">
        <v>2021</v>
      </c>
      <c r="B487" t="s">
        <v>48</v>
      </c>
      <c r="C487">
        <v>6</v>
      </c>
      <c r="D487">
        <v>4</v>
      </c>
      <c r="E487">
        <v>99688</v>
      </c>
      <c r="F487">
        <v>60464930</v>
      </c>
      <c r="G487">
        <v>2516</v>
      </c>
      <c r="H487">
        <v>791566</v>
      </c>
      <c r="I487">
        <v>115732</v>
      </c>
      <c r="J487">
        <v>58487320</v>
      </c>
      <c r="K487">
        <v>4520693</v>
      </c>
      <c r="L487">
        <v>839564355</v>
      </c>
      <c r="M487">
        <v>11098783</v>
      </c>
      <c r="N487">
        <v>529034586</v>
      </c>
      <c r="O487">
        <v>2326886</v>
      </c>
      <c r="P487">
        <v>111235309</v>
      </c>
    </row>
    <row r="488" spans="1:16" x14ac:dyDescent="0.2">
      <c r="A488">
        <v>2021</v>
      </c>
      <c r="B488" t="s">
        <v>48</v>
      </c>
      <c r="C488">
        <v>6</v>
      </c>
      <c r="D488">
        <v>4</v>
      </c>
      <c r="E488">
        <v>93046</v>
      </c>
      <c r="F488">
        <v>60557976</v>
      </c>
      <c r="G488">
        <v>1956</v>
      </c>
      <c r="H488">
        <v>793522</v>
      </c>
      <c r="I488">
        <v>117126</v>
      </c>
      <c r="J488">
        <v>58604446</v>
      </c>
      <c r="K488">
        <v>3987272</v>
      </c>
      <c r="L488">
        <v>843551627</v>
      </c>
      <c r="M488">
        <v>3097785</v>
      </c>
      <c r="N488">
        <v>532132371</v>
      </c>
      <c r="O488">
        <v>705863</v>
      </c>
      <c r="P488">
        <v>111941172</v>
      </c>
    </row>
    <row r="489" spans="1:16" x14ac:dyDescent="0.2">
      <c r="A489">
        <v>2021</v>
      </c>
      <c r="B489" t="s">
        <v>48</v>
      </c>
      <c r="C489">
        <v>6</v>
      </c>
      <c r="D489">
        <v>4</v>
      </c>
      <c r="E489">
        <v>74140</v>
      </c>
      <c r="F489">
        <v>60632116</v>
      </c>
      <c r="G489">
        <v>1814</v>
      </c>
      <c r="H489">
        <v>795336</v>
      </c>
      <c r="I489">
        <v>114032</v>
      </c>
      <c r="J489">
        <v>58718478</v>
      </c>
      <c r="K489">
        <v>3536589</v>
      </c>
      <c r="L489">
        <v>847088216</v>
      </c>
      <c r="M489">
        <v>8394918</v>
      </c>
      <c r="N489">
        <v>540527289</v>
      </c>
      <c r="O489">
        <v>2337508</v>
      </c>
      <c r="P489">
        <v>114278680</v>
      </c>
    </row>
    <row r="490" spans="1:16" x14ac:dyDescent="0.2">
      <c r="A490">
        <v>2021</v>
      </c>
      <c r="B490" t="s">
        <v>48</v>
      </c>
      <c r="C490">
        <v>6</v>
      </c>
      <c r="D490">
        <v>5</v>
      </c>
      <c r="E490">
        <v>92208</v>
      </c>
      <c r="F490">
        <v>60724324</v>
      </c>
      <c r="G490">
        <v>1638</v>
      </c>
      <c r="H490">
        <v>796974</v>
      </c>
      <c r="I490">
        <v>121578</v>
      </c>
      <c r="J490">
        <v>58840056</v>
      </c>
      <c r="K490">
        <v>3874686</v>
      </c>
      <c r="L490">
        <v>850962902</v>
      </c>
      <c r="M490">
        <v>5764052</v>
      </c>
      <c r="N490">
        <v>546291341</v>
      </c>
      <c r="O490">
        <v>1884006</v>
      </c>
      <c r="P490">
        <v>116162686</v>
      </c>
    </row>
    <row r="491" spans="1:16" x14ac:dyDescent="0.2">
      <c r="A491">
        <v>2021</v>
      </c>
      <c r="B491" t="s">
        <v>48</v>
      </c>
      <c r="C491">
        <v>6</v>
      </c>
      <c r="D491">
        <v>5</v>
      </c>
      <c r="E491">
        <v>97212</v>
      </c>
      <c r="F491">
        <v>60821536</v>
      </c>
      <c r="G491">
        <v>2004</v>
      </c>
      <c r="H491">
        <v>798978</v>
      </c>
      <c r="I491">
        <v>123626</v>
      </c>
      <c r="J491">
        <v>58963682</v>
      </c>
      <c r="K491">
        <v>4081276</v>
      </c>
      <c r="L491">
        <v>855044178</v>
      </c>
      <c r="M491">
        <v>4172138</v>
      </c>
      <c r="N491">
        <v>550463479</v>
      </c>
      <c r="O491">
        <v>1548168</v>
      </c>
      <c r="P491">
        <v>117710854</v>
      </c>
    </row>
    <row r="492" spans="1:16" x14ac:dyDescent="0.2">
      <c r="A492">
        <v>2021</v>
      </c>
      <c r="B492" t="s">
        <v>49</v>
      </c>
      <c r="C492">
        <v>7</v>
      </c>
      <c r="D492">
        <v>1</v>
      </c>
      <c r="E492">
        <v>93562</v>
      </c>
      <c r="F492">
        <v>60915098</v>
      </c>
      <c r="G492">
        <v>1714</v>
      </c>
      <c r="H492">
        <v>800692</v>
      </c>
      <c r="I492">
        <v>118108</v>
      </c>
      <c r="J492">
        <v>59081790</v>
      </c>
      <c r="K492">
        <v>4348225</v>
      </c>
      <c r="L492">
        <v>859392403</v>
      </c>
      <c r="M492">
        <v>6708200</v>
      </c>
      <c r="N492">
        <v>557171679</v>
      </c>
      <c r="O492">
        <v>2010877</v>
      </c>
      <c r="P492">
        <v>119721731</v>
      </c>
    </row>
    <row r="493" spans="1:16" x14ac:dyDescent="0.2">
      <c r="A493">
        <v>2021</v>
      </c>
      <c r="B493" t="s">
        <v>49</v>
      </c>
      <c r="C493">
        <v>7</v>
      </c>
      <c r="D493">
        <v>1</v>
      </c>
      <c r="E493">
        <v>88374</v>
      </c>
      <c r="F493">
        <v>61003472</v>
      </c>
      <c r="G493">
        <v>1474</v>
      </c>
      <c r="H493">
        <v>802166</v>
      </c>
      <c r="I493">
        <v>114994</v>
      </c>
      <c r="J493">
        <v>59196784</v>
      </c>
      <c r="K493">
        <v>4240059</v>
      </c>
      <c r="L493">
        <v>863632462</v>
      </c>
      <c r="M493">
        <v>6578518</v>
      </c>
      <c r="N493">
        <v>563750197</v>
      </c>
      <c r="O493">
        <v>2490232</v>
      </c>
      <c r="P493">
        <v>122211963</v>
      </c>
    </row>
    <row r="494" spans="1:16" x14ac:dyDescent="0.2">
      <c r="A494">
        <v>2021</v>
      </c>
      <c r="B494" t="s">
        <v>49</v>
      </c>
      <c r="C494">
        <v>7</v>
      </c>
      <c r="D494">
        <v>1</v>
      </c>
      <c r="E494">
        <v>86054</v>
      </c>
      <c r="F494">
        <v>61089526</v>
      </c>
      <c r="G494">
        <v>1900</v>
      </c>
      <c r="H494">
        <v>804066</v>
      </c>
      <c r="I494">
        <v>104540</v>
      </c>
      <c r="J494">
        <v>59301324</v>
      </c>
      <c r="K494">
        <v>3862184</v>
      </c>
      <c r="L494">
        <v>867494646</v>
      </c>
      <c r="M494">
        <v>8787316</v>
      </c>
      <c r="N494">
        <v>572537513</v>
      </c>
      <c r="O494">
        <v>4431770</v>
      </c>
      <c r="P494">
        <v>126643733</v>
      </c>
    </row>
    <row r="495" spans="1:16" x14ac:dyDescent="0.2">
      <c r="A495">
        <v>2021</v>
      </c>
      <c r="B495" t="s">
        <v>49</v>
      </c>
      <c r="C495">
        <v>7</v>
      </c>
      <c r="D495">
        <v>1</v>
      </c>
      <c r="E495">
        <v>80300</v>
      </c>
      <c r="F495">
        <v>61169826</v>
      </c>
      <c r="G495">
        <v>1450</v>
      </c>
      <c r="H495">
        <v>805516</v>
      </c>
      <c r="I495">
        <v>84684</v>
      </c>
      <c r="J495">
        <v>59386008</v>
      </c>
      <c r="K495">
        <v>3402495</v>
      </c>
      <c r="L495">
        <v>870897141</v>
      </c>
      <c r="M495">
        <v>2373042</v>
      </c>
      <c r="N495">
        <v>574910555</v>
      </c>
      <c r="O495">
        <v>968438</v>
      </c>
      <c r="P495">
        <v>127612171</v>
      </c>
    </row>
    <row r="496" spans="1:16" x14ac:dyDescent="0.2">
      <c r="A496">
        <v>2021</v>
      </c>
      <c r="B496" t="s">
        <v>49</v>
      </c>
      <c r="C496">
        <v>7</v>
      </c>
      <c r="D496">
        <v>1</v>
      </c>
      <c r="E496">
        <v>68052</v>
      </c>
      <c r="F496">
        <v>61237878</v>
      </c>
      <c r="G496">
        <v>1104</v>
      </c>
      <c r="H496">
        <v>806620</v>
      </c>
      <c r="I496">
        <v>103866</v>
      </c>
      <c r="J496">
        <v>59489874</v>
      </c>
      <c r="K496">
        <v>3375225</v>
      </c>
      <c r="L496">
        <v>874272366</v>
      </c>
      <c r="M496">
        <v>5697126</v>
      </c>
      <c r="N496">
        <v>580607681</v>
      </c>
      <c r="O496">
        <v>3624344</v>
      </c>
      <c r="P496">
        <v>131236515</v>
      </c>
    </row>
    <row r="497" spans="1:16" x14ac:dyDescent="0.2">
      <c r="A497">
        <v>2021</v>
      </c>
      <c r="B497" t="s">
        <v>49</v>
      </c>
      <c r="C497">
        <v>7</v>
      </c>
      <c r="D497">
        <v>1</v>
      </c>
      <c r="E497">
        <v>87928</v>
      </c>
      <c r="F497">
        <v>61325806</v>
      </c>
      <c r="G497">
        <v>1860</v>
      </c>
      <c r="H497">
        <v>808480</v>
      </c>
      <c r="I497">
        <v>94108</v>
      </c>
      <c r="J497">
        <v>59583982</v>
      </c>
      <c r="K497">
        <v>3821861</v>
      </c>
      <c r="L497">
        <v>878094227</v>
      </c>
      <c r="M497">
        <v>5068678</v>
      </c>
      <c r="N497">
        <v>585676359</v>
      </c>
      <c r="O497">
        <v>2469658</v>
      </c>
      <c r="P497">
        <v>133706173</v>
      </c>
    </row>
    <row r="498" spans="1:16" x14ac:dyDescent="0.2">
      <c r="A498">
        <v>2021</v>
      </c>
      <c r="B498" t="s">
        <v>49</v>
      </c>
      <c r="C498">
        <v>7</v>
      </c>
      <c r="D498">
        <v>1</v>
      </c>
      <c r="E498">
        <v>91402</v>
      </c>
      <c r="F498">
        <v>61417208</v>
      </c>
      <c r="G498">
        <v>1638</v>
      </c>
      <c r="H498">
        <v>810118</v>
      </c>
      <c r="I498">
        <v>89058</v>
      </c>
      <c r="J498">
        <v>59673040</v>
      </c>
      <c r="K498">
        <v>4013338</v>
      </c>
      <c r="L498">
        <v>882107565</v>
      </c>
      <c r="M498">
        <v>4366076</v>
      </c>
      <c r="N498">
        <v>590042435</v>
      </c>
      <c r="O498">
        <v>2681926</v>
      </c>
      <c r="P498">
        <v>136388099</v>
      </c>
    </row>
    <row r="499" spans="1:16" x14ac:dyDescent="0.2">
      <c r="A499">
        <v>2021</v>
      </c>
      <c r="B499" t="s">
        <v>49</v>
      </c>
      <c r="C499">
        <v>7</v>
      </c>
      <c r="D499">
        <v>2</v>
      </c>
      <c r="E499">
        <v>87008</v>
      </c>
      <c r="F499">
        <v>61504216</v>
      </c>
      <c r="G499">
        <v>1816</v>
      </c>
      <c r="H499">
        <v>811934</v>
      </c>
      <c r="I499">
        <v>88408</v>
      </c>
      <c r="J499">
        <v>59761448</v>
      </c>
      <c r="K499">
        <v>3823846</v>
      </c>
      <c r="L499">
        <v>885931411</v>
      </c>
      <c r="M499">
        <v>5576981</v>
      </c>
      <c r="N499">
        <v>595619416</v>
      </c>
      <c r="O499">
        <v>2707095</v>
      </c>
      <c r="P499">
        <v>139095194</v>
      </c>
    </row>
    <row r="500" spans="1:16" x14ac:dyDescent="0.2">
      <c r="A500">
        <v>2021</v>
      </c>
      <c r="B500" t="s">
        <v>49</v>
      </c>
      <c r="C500">
        <v>7</v>
      </c>
      <c r="D500">
        <v>2</v>
      </c>
      <c r="E500">
        <v>85320</v>
      </c>
      <c r="F500">
        <v>61589536</v>
      </c>
      <c r="G500">
        <v>2414</v>
      </c>
      <c r="H500">
        <v>814348</v>
      </c>
      <c r="I500">
        <v>90582</v>
      </c>
      <c r="J500">
        <v>59852030</v>
      </c>
      <c r="K500">
        <v>4057619</v>
      </c>
      <c r="L500">
        <v>889989030</v>
      </c>
      <c r="M500">
        <v>4127158</v>
      </c>
      <c r="N500">
        <v>599746574</v>
      </c>
      <c r="O500">
        <v>2281335</v>
      </c>
      <c r="P500">
        <v>141376529</v>
      </c>
    </row>
    <row r="501" spans="1:16" x14ac:dyDescent="0.2">
      <c r="A501">
        <v>2021</v>
      </c>
      <c r="B501" t="s">
        <v>49</v>
      </c>
      <c r="C501">
        <v>7</v>
      </c>
      <c r="D501">
        <v>2</v>
      </c>
      <c r="E501">
        <v>82988</v>
      </c>
      <c r="F501">
        <v>61672524</v>
      </c>
      <c r="G501">
        <v>1796</v>
      </c>
      <c r="H501">
        <v>816144</v>
      </c>
      <c r="I501">
        <v>83022</v>
      </c>
      <c r="J501">
        <v>59935052</v>
      </c>
      <c r="K501">
        <v>3947034</v>
      </c>
      <c r="L501">
        <v>893936064</v>
      </c>
      <c r="M501">
        <v>4856704</v>
      </c>
      <c r="N501">
        <v>604603278</v>
      </c>
      <c r="O501">
        <v>2814183</v>
      </c>
      <c r="P501">
        <v>144190712</v>
      </c>
    </row>
    <row r="502" spans="1:16" x14ac:dyDescent="0.2">
      <c r="A502">
        <v>2021</v>
      </c>
      <c r="B502" t="s">
        <v>49</v>
      </c>
      <c r="C502">
        <v>7</v>
      </c>
      <c r="D502">
        <v>2</v>
      </c>
      <c r="E502">
        <v>75308</v>
      </c>
      <c r="F502">
        <v>61747832</v>
      </c>
      <c r="G502">
        <v>1440</v>
      </c>
      <c r="H502">
        <v>817584</v>
      </c>
      <c r="I502">
        <v>79376</v>
      </c>
      <c r="J502">
        <v>60014428</v>
      </c>
      <c r="K502">
        <v>3314264</v>
      </c>
      <c r="L502">
        <v>897250328</v>
      </c>
      <c r="M502">
        <v>1694579</v>
      </c>
      <c r="N502">
        <v>606297857</v>
      </c>
      <c r="O502">
        <v>944712</v>
      </c>
      <c r="P502">
        <v>145135424</v>
      </c>
    </row>
    <row r="503" spans="1:16" x14ac:dyDescent="0.2">
      <c r="A503">
        <v>2021</v>
      </c>
      <c r="B503" t="s">
        <v>49</v>
      </c>
      <c r="C503">
        <v>7</v>
      </c>
      <c r="D503">
        <v>2</v>
      </c>
      <c r="E503">
        <v>61636</v>
      </c>
      <c r="F503">
        <v>61809468</v>
      </c>
      <c r="G503">
        <v>4048</v>
      </c>
      <c r="H503">
        <v>821632</v>
      </c>
      <c r="I503">
        <v>95088</v>
      </c>
      <c r="J503">
        <v>60109516</v>
      </c>
      <c r="K503">
        <v>3471009</v>
      </c>
      <c r="L503">
        <v>900721337</v>
      </c>
      <c r="M503">
        <v>5187498</v>
      </c>
      <c r="N503">
        <v>611485355</v>
      </c>
      <c r="O503">
        <v>3041588</v>
      </c>
      <c r="P503">
        <v>148177012</v>
      </c>
    </row>
    <row r="504" spans="1:16" x14ac:dyDescent="0.2">
      <c r="A504">
        <v>2021</v>
      </c>
      <c r="B504" t="s">
        <v>49</v>
      </c>
      <c r="C504">
        <v>7</v>
      </c>
      <c r="D504">
        <v>2</v>
      </c>
      <c r="E504">
        <v>80628</v>
      </c>
      <c r="F504">
        <v>61890096</v>
      </c>
      <c r="G504">
        <v>1250</v>
      </c>
      <c r="H504">
        <v>822882</v>
      </c>
      <c r="I504">
        <v>84872</v>
      </c>
      <c r="J504">
        <v>60194388</v>
      </c>
      <c r="K504">
        <v>3857138</v>
      </c>
      <c r="L504">
        <v>904578475</v>
      </c>
      <c r="M504">
        <v>9549170</v>
      </c>
      <c r="N504">
        <v>621034525</v>
      </c>
      <c r="O504">
        <v>2910173</v>
      </c>
      <c r="P504">
        <v>151087185</v>
      </c>
    </row>
    <row r="505" spans="1:16" x14ac:dyDescent="0.2">
      <c r="A505">
        <v>2021</v>
      </c>
      <c r="B505" t="s">
        <v>49</v>
      </c>
      <c r="C505">
        <v>7</v>
      </c>
      <c r="D505">
        <v>2</v>
      </c>
      <c r="E505">
        <v>83518</v>
      </c>
      <c r="F505">
        <v>61973614</v>
      </c>
      <c r="G505">
        <v>1156</v>
      </c>
      <c r="H505">
        <v>824038</v>
      </c>
      <c r="I505">
        <v>78586</v>
      </c>
      <c r="J505">
        <v>60272974</v>
      </c>
      <c r="K505">
        <v>4090585</v>
      </c>
      <c r="L505">
        <v>908669060</v>
      </c>
      <c r="M505">
        <v>4283333</v>
      </c>
      <c r="N505">
        <v>625317858</v>
      </c>
      <c r="O505">
        <v>3000321</v>
      </c>
      <c r="P505">
        <v>154087506</v>
      </c>
    </row>
    <row r="506" spans="1:16" x14ac:dyDescent="0.2">
      <c r="A506">
        <v>2021</v>
      </c>
      <c r="B506" t="s">
        <v>49</v>
      </c>
      <c r="C506">
        <v>7</v>
      </c>
      <c r="D506">
        <v>3</v>
      </c>
      <c r="E506">
        <v>78142</v>
      </c>
      <c r="F506">
        <v>62051756</v>
      </c>
      <c r="G506">
        <v>1088</v>
      </c>
      <c r="H506">
        <v>825126</v>
      </c>
      <c r="I506">
        <v>79654</v>
      </c>
      <c r="J506">
        <v>60352628</v>
      </c>
      <c r="K506">
        <v>4013927</v>
      </c>
      <c r="L506">
        <v>912682987</v>
      </c>
      <c r="M506">
        <v>5172905</v>
      </c>
      <c r="N506">
        <v>630490763</v>
      </c>
      <c r="O506">
        <v>2831982</v>
      </c>
      <c r="P506">
        <v>156919488</v>
      </c>
    </row>
    <row r="507" spans="1:16" x14ac:dyDescent="0.2">
      <c r="A507">
        <v>2021</v>
      </c>
      <c r="B507" t="s">
        <v>49</v>
      </c>
      <c r="C507">
        <v>7</v>
      </c>
      <c r="D507">
        <v>3</v>
      </c>
      <c r="E507">
        <v>76234</v>
      </c>
      <c r="F507">
        <v>62127990</v>
      </c>
      <c r="G507">
        <v>1120</v>
      </c>
      <c r="H507">
        <v>826246</v>
      </c>
      <c r="I507">
        <v>87756</v>
      </c>
      <c r="J507">
        <v>60440384</v>
      </c>
      <c r="K507">
        <v>4058036</v>
      </c>
      <c r="L507">
        <v>916741023</v>
      </c>
      <c r="M507">
        <v>5097464</v>
      </c>
      <c r="N507">
        <v>635588227</v>
      </c>
      <c r="O507">
        <v>3604734</v>
      </c>
      <c r="P507">
        <v>160524222</v>
      </c>
    </row>
    <row r="508" spans="1:16" x14ac:dyDescent="0.2">
      <c r="A508">
        <v>2021</v>
      </c>
      <c r="B508" t="s">
        <v>49</v>
      </c>
      <c r="C508">
        <v>7</v>
      </c>
      <c r="D508">
        <v>3</v>
      </c>
      <c r="E508">
        <v>82566</v>
      </c>
      <c r="F508">
        <v>62210556</v>
      </c>
      <c r="G508">
        <v>1034</v>
      </c>
      <c r="H508">
        <v>827280</v>
      </c>
      <c r="I508">
        <v>84102</v>
      </c>
      <c r="J508">
        <v>60524486</v>
      </c>
      <c r="K508">
        <v>4044420</v>
      </c>
      <c r="L508">
        <v>920785443</v>
      </c>
      <c r="M508">
        <v>6456962</v>
      </c>
      <c r="N508">
        <v>642045189</v>
      </c>
      <c r="O508">
        <v>4014062</v>
      </c>
      <c r="P508">
        <v>164538284</v>
      </c>
    </row>
    <row r="509" spans="1:16" x14ac:dyDescent="0.2">
      <c r="A509">
        <v>2021</v>
      </c>
      <c r="B509" t="s">
        <v>49</v>
      </c>
      <c r="C509">
        <v>7</v>
      </c>
      <c r="D509">
        <v>3</v>
      </c>
      <c r="E509">
        <v>76660</v>
      </c>
      <c r="F509">
        <v>62287216</v>
      </c>
      <c r="G509">
        <v>1002</v>
      </c>
      <c r="H509">
        <v>828282</v>
      </c>
      <c r="I509">
        <v>77090</v>
      </c>
      <c r="J509">
        <v>60601576</v>
      </c>
      <c r="K509">
        <v>3452508</v>
      </c>
      <c r="L509">
        <v>924237951</v>
      </c>
      <c r="M509">
        <v>2101348</v>
      </c>
      <c r="N509">
        <v>644146537</v>
      </c>
      <c r="O509">
        <v>998208</v>
      </c>
      <c r="P509">
        <v>165536492</v>
      </c>
    </row>
    <row r="510" spans="1:16" x14ac:dyDescent="0.2">
      <c r="A510">
        <v>2021</v>
      </c>
      <c r="B510" t="s">
        <v>49</v>
      </c>
      <c r="C510">
        <v>7</v>
      </c>
      <c r="D510">
        <v>3</v>
      </c>
      <c r="E510">
        <v>58840</v>
      </c>
      <c r="F510">
        <v>62346056</v>
      </c>
      <c r="G510">
        <v>744</v>
      </c>
      <c r="H510">
        <v>829026</v>
      </c>
      <c r="I510">
        <v>90712</v>
      </c>
      <c r="J510">
        <v>60692288</v>
      </c>
      <c r="K510">
        <v>3677387</v>
      </c>
      <c r="L510">
        <v>927915338</v>
      </c>
      <c r="M510">
        <v>6896365</v>
      </c>
      <c r="N510">
        <v>651042902</v>
      </c>
      <c r="O510">
        <v>3831947</v>
      </c>
      <c r="P510">
        <v>169368439</v>
      </c>
    </row>
    <row r="511" spans="1:16" x14ac:dyDescent="0.2">
      <c r="A511">
        <v>2021</v>
      </c>
      <c r="B511" t="s">
        <v>49</v>
      </c>
      <c r="C511">
        <v>7</v>
      </c>
      <c r="D511">
        <v>3</v>
      </c>
      <c r="E511">
        <v>84256</v>
      </c>
      <c r="F511">
        <v>62430312</v>
      </c>
      <c r="G511">
        <v>7996</v>
      </c>
      <c r="H511">
        <v>837022</v>
      </c>
      <c r="I511">
        <v>73752</v>
      </c>
      <c r="J511">
        <v>60766040</v>
      </c>
      <c r="K511">
        <v>3815560</v>
      </c>
      <c r="L511">
        <v>931730898</v>
      </c>
      <c r="M511">
        <v>4646499</v>
      </c>
      <c r="N511">
        <v>655689401</v>
      </c>
      <c r="O511">
        <v>2604527</v>
      </c>
      <c r="P511">
        <v>171972966</v>
      </c>
    </row>
    <row r="512" spans="1:16" x14ac:dyDescent="0.2">
      <c r="A512">
        <v>2021</v>
      </c>
      <c r="B512" t="s">
        <v>49</v>
      </c>
      <c r="C512">
        <v>7</v>
      </c>
      <c r="D512">
        <v>3</v>
      </c>
      <c r="E512">
        <v>83374</v>
      </c>
      <c r="F512">
        <v>62513686</v>
      </c>
      <c r="G512">
        <v>1020</v>
      </c>
      <c r="H512">
        <v>838042</v>
      </c>
      <c r="I512">
        <v>77782</v>
      </c>
      <c r="J512">
        <v>60843822</v>
      </c>
      <c r="K512">
        <v>3694941</v>
      </c>
      <c r="L512">
        <v>935425839</v>
      </c>
      <c r="M512">
        <v>3085928</v>
      </c>
      <c r="N512">
        <v>658775329</v>
      </c>
      <c r="O512">
        <v>1671343</v>
      </c>
      <c r="P512">
        <v>173644309</v>
      </c>
    </row>
    <row r="513" spans="1:16" x14ac:dyDescent="0.2">
      <c r="A513">
        <v>2021</v>
      </c>
      <c r="B513" t="s">
        <v>49</v>
      </c>
      <c r="C513">
        <v>7</v>
      </c>
      <c r="D513">
        <v>4</v>
      </c>
      <c r="E513">
        <v>69726</v>
      </c>
      <c r="F513">
        <v>62583412</v>
      </c>
      <c r="G513">
        <v>960</v>
      </c>
      <c r="H513">
        <v>839002</v>
      </c>
      <c r="I513">
        <v>76806</v>
      </c>
      <c r="J513">
        <v>60920628</v>
      </c>
      <c r="K513">
        <v>3964949</v>
      </c>
      <c r="L513">
        <v>939390788</v>
      </c>
      <c r="M513">
        <v>7371723</v>
      </c>
      <c r="N513">
        <v>666147052</v>
      </c>
      <c r="O513">
        <v>3759205</v>
      </c>
      <c r="P513">
        <v>177403514</v>
      </c>
    </row>
    <row r="514" spans="1:16" x14ac:dyDescent="0.2">
      <c r="A514">
        <v>2021</v>
      </c>
      <c r="B514" t="s">
        <v>49</v>
      </c>
      <c r="C514">
        <v>7</v>
      </c>
      <c r="D514">
        <v>4</v>
      </c>
      <c r="E514">
        <v>79002</v>
      </c>
      <c r="F514">
        <v>62662414</v>
      </c>
      <c r="G514">
        <v>1084</v>
      </c>
      <c r="H514">
        <v>840086</v>
      </c>
      <c r="I514">
        <v>70290</v>
      </c>
      <c r="J514">
        <v>60990918</v>
      </c>
      <c r="K514">
        <v>3614713</v>
      </c>
      <c r="L514">
        <v>943005501</v>
      </c>
      <c r="M514">
        <v>5749205</v>
      </c>
      <c r="N514">
        <v>671896257</v>
      </c>
      <c r="O514">
        <v>3180255</v>
      </c>
      <c r="P514">
        <v>180583769</v>
      </c>
    </row>
    <row r="515" spans="1:16" x14ac:dyDescent="0.2">
      <c r="A515">
        <v>2021</v>
      </c>
      <c r="B515" t="s">
        <v>49</v>
      </c>
      <c r="C515">
        <v>7</v>
      </c>
      <c r="D515">
        <v>4</v>
      </c>
      <c r="E515">
        <v>80572</v>
      </c>
      <c r="F515">
        <v>62742986</v>
      </c>
      <c r="G515">
        <v>1082</v>
      </c>
      <c r="H515">
        <v>841168</v>
      </c>
      <c r="I515">
        <v>80076</v>
      </c>
      <c r="J515">
        <v>61070994</v>
      </c>
      <c r="K515">
        <v>3800758</v>
      </c>
      <c r="L515">
        <v>946806259</v>
      </c>
      <c r="M515">
        <v>7135709</v>
      </c>
      <c r="N515">
        <v>679031966</v>
      </c>
      <c r="O515">
        <v>3401096</v>
      </c>
      <c r="P515">
        <v>183984865</v>
      </c>
    </row>
    <row r="516" spans="1:16" x14ac:dyDescent="0.2">
      <c r="A516">
        <v>2021</v>
      </c>
      <c r="B516" t="s">
        <v>49</v>
      </c>
      <c r="C516">
        <v>7</v>
      </c>
      <c r="D516">
        <v>4</v>
      </c>
      <c r="E516">
        <v>76358</v>
      </c>
      <c r="F516">
        <v>62819344</v>
      </c>
      <c r="G516">
        <v>822</v>
      </c>
      <c r="H516">
        <v>841990</v>
      </c>
      <c r="I516">
        <v>71890</v>
      </c>
      <c r="J516">
        <v>61142884</v>
      </c>
      <c r="K516">
        <v>3090208</v>
      </c>
      <c r="L516">
        <v>949896467</v>
      </c>
      <c r="M516">
        <v>2829993</v>
      </c>
      <c r="N516">
        <v>681861959</v>
      </c>
      <c r="O516">
        <v>1260112</v>
      </c>
      <c r="P516">
        <v>185244977</v>
      </c>
    </row>
    <row r="517" spans="1:16" x14ac:dyDescent="0.2">
      <c r="A517">
        <v>2021</v>
      </c>
      <c r="B517" t="s">
        <v>49</v>
      </c>
      <c r="C517">
        <v>7</v>
      </c>
      <c r="D517">
        <v>4</v>
      </c>
      <c r="E517">
        <v>61640</v>
      </c>
      <c r="F517">
        <v>62880984</v>
      </c>
      <c r="G517">
        <v>836</v>
      </c>
      <c r="H517">
        <v>842826</v>
      </c>
      <c r="I517">
        <v>85006</v>
      </c>
      <c r="J517">
        <v>61227890</v>
      </c>
      <c r="K517">
        <v>3479613</v>
      </c>
      <c r="L517">
        <v>953376080</v>
      </c>
      <c r="M517">
        <v>9426641</v>
      </c>
      <c r="N517">
        <v>691288600</v>
      </c>
      <c r="O517">
        <v>4005227</v>
      </c>
      <c r="P517">
        <v>189250204</v>
      </c>
    </row>
    <row r="518" spans="1:16" x14ac:dyDescent="0.2">
      <c r="A518">
        <v>2021</v>
      </c>
      <c r="B518" t="s">
        <v>49</v>
      </c>
      <c r="C518">
        <v>7</v>
      </c>
      <c r="D518">
        <v>4</v>
      </c>
      <c r="E518">
        <v>85942</v>
      </c>
      <c r="F518">
        <v>62966926</v>
      </c>
      <c r="G518">
        <v>1282</v>
      </c>
      <c r="H518">
        <v>844108</v>
      </c>
      <c r="I518">
        <v>83306</v>
      </c>
      <c r="J518">
        <v>61311196</v>
      </c>
      <c r="K518">
        <v>3734105</v>
      </c>
      <c r="L518">
        <v>957110185</v>
      </c>
      <c r="M518">
        <v>5615636</v>
      </c>
      <c r="N518">
        <v>696904236</v>
      </c>
      <c r="O518">
        <v>2871802</v>
      </c>
      <c r="P518">
        <v>192122006</v>
      </c>
    </row>
    <row r="519" spans="1:16" x14ac:dyDescent="0.2">
      <c r="A519">
        <v>2021</v>
      </c>
      <c r="B519" t="s">
        <v>49</v>
      </c>
      <c r="C519">
        <v>7</v>
      </c>
      <c r="D519">
        <v>4</v>
      </c>
      <c r="E519">
        <v>86330</v>
      </c>
      <c r="F519">
        <v>63053256</v>
      </c>
      <c r="G519">
        <v>1280</v>
      </c>
      <c r="H519">
        <v>845388</v>
      </c>
      <c r="I519">
        <v>77074</v>
      </c>
      <c r="J519">
        <v>61388270</v>
      </c>
      <c r="K519">
        <v>3820728</v>
      </c>
      <c r="L519">
        <v>960930913</v>
      </c>
      <c r="M519">
        <v>6442352</v>
      </c>
      <c r="N519">
        <v>703346588</v>
      </c>
      <c r="O519">
        <v>2656142</v>
      </c>
      <c r="P519">
        <v>194778148</v>
      </c>
    </row>
    <row r="520" spans="1:16" x14ac:dyDescent="0.2">
      <c r="A520">
        <v>2021</v>
      </c>
      <c r="B520" t="s">
        <v>49</v>
      </c>
      <c r="C520">
        <v>7</v>
      </c>
      <c r="D520">
        <v>5</v>
      </c>
      <c r="E520">
        <v>89342</v>
      </c>
      <c r="F520">
        <v>63142598</v>
      </c>
      <c r="G520">
        <v>1098</v>
      </c>
      <c r="H520">
        <v>846486</v>
      </c>
      <c r="I520">
        <v>84230</v>
      </c>
      <c r="J520">
        <v>61472500</v>
      </c>
      <c r="K520">
        <v>4069461</v>
      </c>
      <c r="L520">
        <v>965000374</v>
      </c>
      <c r="M520">
        <v>7190818</v>
      </c>
      <c r="N520">
        <v>710537406</v>
      </c>
      <c r="O520">
        <v>3463252</v>
      </c>
      <c r="P520">
        <v>198241400</v>
      </c>
    </row>
    <row r="521" spans="1:16" x14ac:dyDescent="0.2">
      <c r="A521">
        <v>2021</v>
      </c>
      <c r="B521" t="s">
        <v>49</v>
      </c>
      <c r="C521">
        <v>7</v>
      </c>
      <c r="D521">
        <v>5</v>
      </c>
      <c r="E521">
        <v>82998</v>
      </c>
      <c r="F521">
        <v>63225596</v>
      </c>
      <c r="G521">
        <v>1196</v>
      </c>
      <c r="H521">
        <v>847682</v>
      </c>
      <c r="I521">
        <v>74640</v>
      </c>
      <c r="J521">
        <v>61547140</v>
      </c>
      <c r="K521">
        <v>3807728</v>
      </c>
      <c r="L521">
        <v>968808102</v>
      </c>
      <c r="M521">
        <v>7358844</v>
      </c>
      <c r="N521">
        <v>717896250</v>
      </c>
      <c r="O521">
        <v>3609736</v>
      </c>
      <c r="P521">
        <v>201851136</v>
      </c>
    </row>
    <row r="522" spans="1:16" x14ac:dyDescent="0.2">
      <c r="A522">
        <v>2021</v>
      </c>
      <c r="B522" t="s">
        <v>49</v>
      </c>
      <c r="C522">
        <v>7</v>
      </c>
      <c r="D522">
        <v>5</v>
      </c>
      <c r="E522">
        <v>83886</v>
      </c>
      <c r="F522">
        <v>63309482</v>
      </c>
      <c r="G522">
        <v>1084</v>
      </c>
      <c r="H522">
        <v>848766</v>
      </c>
      <c r="I522">
        <v>78974</v>
      </c>
      <c r="J522">
        <v>61626114</v>
      </c>
      <c r="K522">
        <v>3842299</v>
      </c>
      <c r="L522">
        <v>972650401</v>
      </c>
      <c r="M522">
        <v>13971694</v>
      </c>
      <c r="N522">
        <v>731867944</v>
      </c>
      <c r="O522">
        <v>3588540</v>
      </c>
      <c r="P522">
        <v>205439676</v>
      </c>
    </row>
    <row r="523" spans="1:16" x14ac:dyDescent="0.2">
      <c r="A523">
        <v>2021</v>
      </c>
      <c r="B523" t="s">
        <v>50</v>
      </c>
      <c r="C523">
        <v>8</v>
      </c>
      <c r="D523">
        <v>1</v>
      </c>
      <c r="E523">
        <v>81258</v>
      </c>
      <c r="F523">
        <v>63390740</v>
      </c>
      <c r="G523">
        <v>848</v>
      </c>
      <c r="H523">
        <v>849614</v>
      </c>
      <c r="I523">
        <v>73256</v>
      </c>
      <c r="J523">
        <v>61699370</v>
      </c>
      <c r="K523">
        <v>3408960</v>
      </c>
      <c r="L523">
        <v>976059361</v>
      </c>
      <c r="M523">
        <v>2376852</v>
      </c>
      <c r="N523">
        <v>734244796</v>
      </c>
      <c r="O523">
        <v>1473234</v>
      </c>
      <c r="P523">
        <v>206912910</v>
      </c>
    </row>
    <row r="524" spans="1:16" x14ac:dyDescent="0.2">
      <c r="A524">
        <v>2021</v>
      </c>
      <c r="B524" t="s">
        <v>50</v>
      </c>
      <c r="C524">
        <v>8</v>
      </c>
      <c r="D524">
        <v>1</v>
      </c>
      <c r="E524">
        <v>60170</v>
      </c>
      <c r="F524">
        <v>63450910</v>
      </c>
      <c r="G524">
        <v>840</v>
      </c>
      <c r="H524">
        <v>850454</v>
      </c>
      <c r="I524">
        <v>78240</v>
      </c>
      <c r="J524">
        <v>61777610</v>
      </c>
      <c r="K524">
        <v>3432737</v>
      </c>
      <c r="L524">
        <v>979492098</v>
      </c>
      <c r="M524">
        <v>9264424</v>
      </c>
      <c r="N524">
        <v>743509220</v>
      </c>
      <c r="O524">
        <v>3375437</v>
      </c>
      <c r="P524">
        <v>210288347</v>
      </c>
    </row>
    <row r="525" spans="1:16" x14ac:dyDescent="0.2">
      <c r="A525">
        <v>2021</v>
      </c>
      <c r="B525" t="s">
        <v>50</v>
      </c>
      <c r="C525">
        <v>8</v>
      </c>
      <c r="D525">
        <v>1</v>
      </c>
      <c r="E525">
        <v>85060</v>
      </c>
      <c r="F525">
        <v>63535970</v>
      </c>
      <c r="G525">
        <v>1122</v>
      </c>
      <c r="H525">
        <v>851576</v>
      </c>
      <c r="I525">
        <v>73104</v>
      </c>
      <c r="J525">
        <v>61850714</v>
      </c>
      <c r="K525">
        <v>3863000</v>
      </c>
      <c r="L525">
        <v>983355098</v>
      </c>
      <c r="M525">
        <v>10927214</v>
      </c>
      <c r="N525">
        <v>754436434</v>
      </c>
      <c r="O525">
        <v>2557106</v>
      </c>
      <c r="P525">
        <v>212845453</v>
      </c>
    </row>
    <row r="526" spans="1:16" x14ac:dyDescent="0.2">
      <c r="A526">
        <v>2021</v>
      </c>
      <c r="B526" t="s">
        <v>50</v>
      </c>
      <c r="C526">
        <v>8</v>
      </c>
      <c r="D526">
        <v>1</v>
      </c>
      <c r="E526">
        <v>85594</v>
      </c>
      <c r="F526">
        <v>63621564</v>
      </c>
      <c r="G526">
        <v>1064</v>
      </c>
      <c r="H526">
        <v>852640</v>
      </c>
      <c r="I526">
        <v>83746</v>
      </c>
      <c r="J526">
        <v>61934460</v>
      </c>
      <c r="K526">
        <v>3903184</v>
      </c>
      <c r="L526">
        <v>987258282</v>
      </c>
      <c r="M526">
        <v>6071142</v>
      </c>
      <c r="N526">
        <v>760507576</v>
      </c>
      <c r="O526">
        <v>2039449</v>
      </c>
      <c r="P526">
        <v>214884902</v>
      </c>
    </row>
    <row r="527" spans="1:16" x14ac:dyDescent="0.2">
      <c r="A527">
        <v>2021</v>
      </c>
      <c r="B527" t="s">
        <v>50</v>
      </c>
      <c r="C527">
        <v>8</v>
      </c>
      <c r="D527">
        <v>1</v>
      </c>
      <c r="E527">
        <v>90010</v>
      </c>
      <c r="F527">
        <v>63711574</v>
      </c>
      <c r="G527">
        <v>930</v>
      </c>
      <c r="H527">
        <v>853570</v>
      </c>
      <c r="I527">
        <v>81812</v>
      </c>
      <c r="J527">
        <v>62016272</v>
      </c>
      <c r="K527">
        <v>3780900</v>
      </c>
      <c r="L527">
        <v>991039182</v>
      </c>
      <c r="M527">
        <v>9009424</v>
      </c>
      <c r="N527">
        <v>769517000</v>
      </c>
      <c r="O527">
        <v>2960503</v>
      </c>
      <c r="P527">
        <v>217845405</v>
      </c>
    </row>
    <row r="528" spans="1:16" x14ac:dyDescent="0.2">
      <c r="A528">
        <v>2021</v>
      </c>
      <c r="B528" t="s">
        <v>50</v>
      </c>
      <c r="C528">
        <v>8</v>
      </c>
      <c r="D528">
        <v>1</v>
      </c>
      <c r="E528">
        <v>77410</v>
      </c>
      <c r="F528">
        <v>63788984</v>
      </c>
      <c r="G528">
        <v>1232</v>
      </c>
      <c r="H528">
        <v>854802</v>
      </c>
      <c r="I528">
        <v>80052</v>
      </c>
      <c r="J528">
        <v>62096324</v>
      </c>
      <c r="K528">
        <v>3841005</v>
      </c>
      <c r="L528">
        <v>994880187</v>
      </c>
      <c r="M528">
        <v>8666299</v>
      </c>
      <c r="N528">
        <v>778183299</v>
      </c>
      <c r="O528">
        <v>2542620</v>
      </c>
      <c r="P528">
        <v>220388025</v>
      </c>
    </row>
    <row r="529" spans="1:16" x14ac:dyDescent="0.2">
      <c r="A529">
        <v>2021</v>
      </c>
      <c r="B529" t="s">
        <v>50</v>
      </c>
      <c r="C529">
        <v>8</v>
      </c>
      <c r="D529">
        <v>1</v>
      </c>
      <c r="E529">
        <v>78136</v>
      </c>
      <c r="F529">
        <v>63867120</v>
      </c>
      <c r="G529">
        <v>982</v>
      </c>
      <c r="H529">
        <v>855784</v>
      </c>
      <c r="I529">
        <v>87870</v>
      </c>
      <c r="J529">
        <v>62184194</v>
      </c>
      <c r="K529">
        <v>3775701</v>
      </c>
      <c r="L529">
        <v>998655888</v>
      </c>
      <c r="M529">
        <v>8673018</v>
      </c>
      <c r="N529">
        <v>786856317</v>
      </c>
      <c r="O529">
        <v>2928082</v>
      </c>
      <c r="P529">
        <v>223316107</v>
      </c>
    </row>
    <row r="530" spans="1:16" x14ac:dyDescent="0.2">
      <c r="A530">
        <v>2021</v>
      </c>
      <c r="B530" t="s">
        <v>50</v>
      </c>
      <c r="C530">
        <v>8</v>
      </c>
      <c r="D530">
        <v>2</v>
      </c>
      <c r="E530">
        <v>72072</v>
      </c>
      <c r="F530">
        <v>63939192</v>
      </c>
      <c r="G530">
        <v>894</v>
      </c>
      <c r="H530">
        <v>856678</v>
      </c>
      <c r="I530">
        <v>79664</v>
      </c>
      <c r="J530">
        <v>62263858</v>
      </c>
      <c r="K530">
        <v>3608835</v>
      </c>
      <c r="L530">
        <v>1002264723</v>
      </c>
      <c r="M530">
        <v>2578884</v>
      </c>
      <c r="N530">
        <v>789435201</v>
      </c>
      <c r="O530">
        <v>1129650</v>
      </c>
      <c r="P530">
        <v>224445757</v>
      </c>
    </row>
    <row r="531" spans="1:16" x14ac:dyDescent="0.2">
      <c r="A531">
        <v>2021</v>
      </c>
      <c r="B531" t="s">
        <v>50</v>
      </c>
      <c r="C531">
        <v>8</v>
      </c>
      <c r="D531">
        <v>2</v>
      </c>
      <c r="E531">
        <v>54856</v>
      </c>
      <c r="F531">
        <v>63994048</v>
      </c>
      <c r="G531">
        <v>752</v>
      </c>
      <c r="H531">
        <v>857430</v>
      </c>
      <c r="I531">
        <v>82922</v>
      </c>
      <c r="J531">
        <v>62346780</v>
      </c>
      <c r="K531">
        <v>3190265</v>
      </c>
      <c r="L531">
        <v>1005454988</v>
      </c>
      <c r="M531">
        <v>8980740</v>
      </c>
      <c r="N531">
        <v>798415941</v>
      </c>
      <c r="O531">
        <v>2689623</v>
      </c>
      <c r="P531">
        <v>227135380</v>
      </c>
    </row>
    <row r="532" spans="1:16" x14ac:dyDescent="0.2">
      <c r="A532">
        <v>2021</v>
      </c>
      <c r="B532" t="s">
        <v>50</v>
      </c>
      <c r="C532">
        <v>8</v>
      </c>
      <c r="D532">
        <v>2</v>
      </c>
      <c r="E532">
        <v>76760</v>
      </c>
      <c r="F532">
        <v>64070808</v>
      </c>
      <c r="G532">
        <v>992</v>
      </c>
      <c r="H532">
        <v>858422</v>
      </c>
      <c r="I532">
        <v>80194</v>
      </c>
      <c r="J532">
        <v>62426974</v>
      </c>
      <c r="K532">
        <v>3617770</v>
      </c>
      <c r="L532">
        <v>1009072758</v>
      </c>
      <c r="M532">
        <v>6875869</v>
      </c>
      <c r="N532">
        <v>805291810</v>
      </c>
      <c r="O532">
        <v>2283790</v>
      </c>
      <c r="P532">
        <v>229419170</v>
      </c>
    </row>
    <row r="533" spans="1:16" x14ac:dyDescent="0.2">
      <c r="A533">
        <v>2021</v>
      </c>
      <c r="B533" t="s">
        <v>50</v>
      </c>
      <c r="C533">
        <v>8</v>
      </c>
      <c r="D533">
        <v>2</v>
      </c>
      <c r="E533">
        <v>83172</v>
      </c>
      <c r="F533">
        <v>64153980</v>
      </c>
      <c r="G533">
        <v>982</v>
      </c>
      <c r="H533">
        <v>859404</v>
      </c>
      <c r="I533">
        <v>78254</v>
      </c>
      <c r="J533">
        <v>62505228</v>
      </c>
      <c r="K533">
        <v>4365442</v>
      </c>
      <c r="L533">
        <v>1013438200</v>
      </c>
      <c r="M533">
        <v>6768357</v>
      </c>
      <c r="N533">
        <v>812060167</v>
      </c>
      <c r="O533">
        <v>2411829</v>
      </c>
      <c r="P533">
        <v>231830999</v>
      </c>
    </row>
    <row r="534" spans="1:16" x14ac:dyDescent="0.2">
      <c r="A534">
        <v>2021</v>
      </c>
      <c r="B534" t="s">
        <v>50</v>
      </c>
      <c r="C534">
        <v>8</v>
      </c>
      <c r="D534">
        <v>2</v>
      </c>
      <c r="E534">
        <v>80162</v>
      </c>
      <c r="F534">
        <v>64234142</v>
      </c>
      <c r="G534">
        <v>1166</v>
      </c>
      <c r="H534">
        <v>860570</v>
      </c>
      <c r="I534">
        <v>84312</v>
      </c>
      <c r="J534">
        <v>62589540</v>
      </c>
      <c r="K534">
        <v>4115837</v>
      </c>
      <c r="L534">
        <v>1017554037</v>
      </c>
      <c r="M534">
        <v>9297809</v>
      </c>
      <c r="N534">
        <v>821357976</v>
      </c>
      <c r="O534">
        <v>2525291</v>
      </c>
      <c r="P534">
        <v>234356290</v>
      </c>
    </row>
    <row r="535" spans="1:16" x14ac:dyDescent="0.2">
      <c r="A535">
        <v>2021</v>
      </c>
      <c r="B535" t="s">
        <v>50</v>
      </c>
      <c r="C535">
        <v>8</v>
      </c>
      <c r="D535">
        <v>2</v>
      </c>
      <c r="E535">
        <v>77522</v>
      </c>
      <c r="F535">
        <v>64311664</v>
      </c>
      <c r="G535">
        <v>954</v>
      </c>
      <c r="H535">
        <v>861524</v>
      </c>
      <c r="I535">
        <v>71518</v>
      </c>
      <c r="J535">
        <v>62661058</v>
      </c>
      <c r="K535">
        <v>4256111</v>
      </c>
      <c r="L535">
        <v>1021810148</v>
      </c>
      <c r="M535">
        <v>10433518</v>
      </c>
      <c r="N535">
        <v>831791494</v>
      </c>
      <c r="O535">
        <v>2780376</v>
      </c>
      <c r="P535">
        <v>237136666</v>
      </c>
    </row>
    <row r="536" spans="1:16" x14ac:dyDescent="0.2">
      <c r="A536">
        <v>2021</v>
      </c>
      <c r="B536" t="s">
        <v>50</v>
      </c>
      <c r="C536">
        <v>8</v>
      </c>
      <c r="D536">
        <v>2</v>
      </c>
      <c r="E536">
        <v>72270</v>
      </c>
      <c r="F536">
        <v>64383934</v>
      </c>
      <c r="G536">
        <v>982</v>
      </c>
      <c r="H536">
        <v>862506</v>
      </c>
      <c r="I536">
        <v>75872</v>
      </c>
      <c r="J536">
        <v>62736930</v>
      </c>
      <c r="K536">
        <v>3904840</v>
      </c>
      <c r="L536">
        <v>1025714988</v>
      </c>
      <c r="M536">
        <v>11458501</v>
      </c>
      <c r="N536">
        <v>843249995</v>
      </c>
      <c r="O536">
        <v>3853860</v>
      </c>
      <c r="P536">
        <v>240990526</v>
      </c>
    </row>
    <row r="537" spans="1:16" x14ac:dyDescent="0.2">
      <c r="A537">
        <v>2021</v>
      </c>
      <c r="B537" t="s">
        <v>50</v>
      </c>
      <c r="C537">
        <v>8</v>
      </c>
      <c r="D537">
        <v>3</v>
      </c>
      <c r="E537">
        <v>66490</v>
      </c>
      <c r="F537">
        <v>64450424</v>
      </c>
      <c r="G537">
        <v>842</v>
      </c>
      <c r="H537">
        <v>863348</v>
      </c>
      <c r="I537">
        <v>71872</v>
      </c>
      <c r="J537">
        <v>62808802</v>
      </c>
      <c r="K537">
        <v>2729239</v>
      </c>
      <c r="L537">
        <v>1028444227</v>
      </c>
      <c r="M537">
        <v>2994698</v>
      </c>
      <c r="N537">
        <v>846244693</v>
      </c>
      <c r="O537">
        <v>1027023</v>
      </c>
      <c r="P537">
        <v>242017549</v>
      </c>
    </row>
    <row r="538" spans="1:16" x14ac:dyDescent="0.2">
      <c r="A538">
        <v>2021</v>
      </c>
      <c r="B538" t="s">
        <v>50</v>
      </c>
      <c r="C538">
        <v>8</v>
      </c>
      <c r="D538">
        <v>3</v>
      </c>
      <c r="E538">
        <v>49392</v>
      </c>
      <c r="F538">
        <v>64499816</v>
      </c>
      <c r="G538">
        <v>876</v>
      </c>
      <c r="H538">
        <v>864224</v>
      </c>
      <c r="I538">
        <v>73742</v>
      </c>
      <c r="J538">
        <v>62882544</v>
      </c>
      <c r="K538">
        <v>3542025</v>
      </c>
      <c r="L538">
        <v>1031986252</v>
      </c>
      <c r="M538">
        <v>14244118</v>
      </c>
      <c r="N538">
        <v>860488811</v>
      </c>
      <c r="O538">
        <v>3502704</v>
      </c>
      <c r="P538">
        <v>245520253</v>
      </c>
    </row>
    <row r="539" spans="1:16" x14ac:dyDescent="0.2">
      <c r="A539">
        <v>2021</v>
      </c>
      <c r="B539" t="s">
        <v>50</v>
      </c>
      <c r="C539">
        <v>8</v>
      </c>
      <c r="D539">
        <v>3</v>
      </c>
      <c r="E539">
        <v>70416</v>
      </c>
      <c r="F539">
        <v>64570232</v>
      </c>
      <c r="G539">
        <v>880</v>
      </c>
      <c r="H539">
        <v>865104</v>
      </c>
      <c r="I539">
        <v>74286</v>
      </c>
      <c r="J539">
        <v>62956830</v>
      </c>
      <c r="K539">
        <v>3555548</v>
      </c>
      <c r="L539">
        <v>1035541800</v>
      </c>
      <c r="M539">
        <v>9050379</v>
      </c>
      <c r="N539">
        <v>869539190</v>
      </c>
      <c r="O539">
        <v>2791962</v>
      </c>
      <c r="P539">
        <v>248312215</v>
      </c>
    </row>
    <row r="540" spans="1:16" x14ac:dyDescent="0.2">
      <c r="A540">
        <v>2021</v>
      </c>
      <c r="B540" t="s">
        <v>50</v>
      </c>
      <c r="C540">
        <v>8</v>
      </c>
      <c r="D540">
        <v>3</v>
      </c>
      <c r="E540">
        <v>73004</v>
      </c>
      <c r="F540">
        <v>64643236</v>
      </c>
      <c r="G540">
        <v>1054</v>
      </c>
      <c r="H540">
        <v>866158</v>
      </c>
      <c r="I540">
        <v>78538</v>
      </c>
      <c r="J540">
        <v>63035368</v>
      </c>
      <c r="K540">
        <v>3798743</v>
      </c>
      <c r="L540">
        <v>1039340543</v>
      </c>
      <c r="M540">
        <v>8764226</v>
      </c>
      <c r="N540">
        <v>878303416</v>
      </c>
      <c r="O540">
        <v>2908580</v>
      </c>
      <c r="P540">
        <v>251220795</v>
      </c>
    </row>
    <row r="541" spans="1:16" x14ac:dyDescent="0.2">
      <c r="A541">
        <v>2021</v>
      </c>
      <c r="B541" t="s">
        <v>50</v>
      </c>
      <c r="C541">
        <v>8</v>
      </c>
      <c r="D541">
        <v>3</v>
      </c>
      <c r="E541">
        <v>73200</v>
      </c>
      <c r="F541">
        <v>64716436</v>
      </c>
      <c r="G541">
        <v>1086</v>
      </c>
      <c r="H541">
        <v>867244</v>
      </c>
      <c r="I541">
        <v>72914</v>
      </c>
      <c r="J541">
        <v>63108282</v>
      </c>
      <c r="K541">
        <v>4365700</v>
      </c>
      <c r="L541">
        <v>1043706243</v>
      </c>
      <c r="M541">
        <v>8767540</v>
      </c>
      <c r="N541">
        <v>887070956</v>
      </c>
      <c r="O541">
        <v>2817730</v>
      </c>
      <c r="P541">
        <v>254038525</v>
      </c>
    </row>
    <row r="542" spans="1:16" x14ac:dyDescent="0.2">
      <c r="A542">
        <v>2021</v>
      </c>
      <c r="B542" t="s">
        <v>50</v>
      </c>
      <c r="C542">
        <v>8</v>
      </c>
      <c r="D542">
        <v>3</v>
      </c>
      <c r="E542">
        <v>68616</v>
      </c>
      <c r="F542">
        <v>64785052</v>
      </c>
      <c r="G542">
        <v>752</v>
      </c>
      <c r="H542">
        <v>867996</v>
      </c>
      <c r="I542">
        <v>72570</v>
      </c>
      <c r="J542">
        <v>63180852</v>
      </c>
      <c r="K542">
        <v>3783582</v>
      </c>
      <c r="L542">
        <v>1047489825</v>
      </c>
      <c r="M542">
        <v>5634862</v>
      </c>
      <c r="N542">
        <v>892705818</v>
      </c>
      <c r="O542">
        <v>2036862</v>
      </c>
      <c r="P542">
        <v>256075387</v>
      </c>
    </row>
    <row r="543" spans="1:16" x14ac:dyDescent="0.2">
      <c r="A543">
        <v>2021</v>
      </c>
      <c r="B543" t="s">
        <v>50</v>
      </c>
      <c r="C543">
        <v>8</v>
      </c>
      <c r="D543">
        <v>3</v>
      </c>
      <c r="E543">
        <v>62046</v>
      </c>
      <c r="F543">
        <v>64847098</v>
      </c>
      <c r="G543">
        <v>802</v>
      </c>
      <c r="H543">
        <v>868798</v>
      </c>
      <c r="I543">
        <v>77154</v>
      </c>
      <c r="J543">
        <v>63258006</v>
      </c>
      <c r="K543">
        <v>3450149</v>
      </c>
      <c r="L543">
        <v>1050939974</v>
      </c>
      <c r="M543">
        <v>6904225</v>
      </c>
      <c r="N543">
        <v>899610043</v>
      </c>
      <c r="O543">
        <v>3838993</v>
      </c>
      <c r="P543">
        <v>259914380</v>
      </c>
    </row>
    <row r="544" spans="1:16" x14ac:dyDescent="0.2">
      <c r="A544">
        <v>2021</v>
      </c>
      <c r="B544" t="s">
        <v>50</v>
      </c>
      <c r="C544">
        <v>8</v>
      </c>
      <c r="D544">
        <v>4</v>
      </c>
      <c r="E544">
        <v>50840</v>
      </c>
      <c r="F544">
        <v>64897938</v>
      </c>
      <c r="G544">
        <v>770</v>
      </c>
      <c r="H544">
        <v>869568</v>
      </c>
      <c r="I544">
        <v>88206</v>
      </c>
      <c r="J544">
        <v>63346212</v>
      </c>
      <c r="K544">
        <v>2806035</v>
      </c>
      <c r="L544">
        <v>1053746009</v>
      </c>
      <c r="M544">
        <v>1515768</v>
      </c>
      <c r="N544">
        <v>901125811</v>
      </c>
      <c r="O544">
        <v>604668</v>
      </c>
      <c r="P544">
        <v>260519048</v>
      </c>
    </row>
    <row r="545" spans="1:16" x14ac:dyDescent="0.2">
      <c r="A545">
        <v>2021</v>
      </c>
      <c r="B545" t="s">
        <v>50</v>
      </c>
      <c r="C545">
        <v>8</v>
      </c>
      <c r="D545">
        <v>4</v>
      </c>
      <c r="E545">
        <v>49588</v>
      </c>
      <c r="F545">
        <v>64947526</v>
      </c>
      <c r="G545">
        <v>714</v>
      </c>
      <c r="H545">
        <v>870282</v>
      </c>
      <c r="I545">
        <v>79106</v>
      </c>
      <c r="J545">
        <v>63425318</v>
      </c>
      <c r="K545">
        <v>3196873</v>
      </c>
      <c r="L545">
        <v>1056942882</v>
      </c>
      <c r="M545">
        <v>9275310</v>
      </c>
      <c r="N545">
        <v>910401121</v>
      </c>
      <c r="O545">
        <v>3620806</v>
      </c>
      <c r="P545">
        <v>264139854</v>
      </c>
    </row>
    <row r="546" spans="1:16" x14ac:dyDescent="0.2">
      <c r="A546">
        <v>2021</v>
      </c>
      <c r="B546" t="s">
        <v>50</v>
      </c>
      <c r="C546">
        <v>8</v>
      </c>
      <c r="D546">
        <v>4</v>
      </c>
      <c r="E546">
        <v>75478</v>
      </c>
      <c r="F546">
        <v>65023004</v>
      </c>
      <c r="G546">
        <v>1300</v>
      </c>
      <c r="H546">
        <v>871582</v>
      </c>
      <c r="I546">
        <v>68296</v>
      </c>
      <c r="J546">
        <v>63493614</v>
      </c>
      <c r="K546">
        <v>3591357</v>
      </c>
      <c r="L546">
        <v>1060534239</v>
      </c>
      <c r="M546">
        <v>9302930</v>
      </c>
      <c r="N546">
        <v>919704051</v>
      </c>
      <c r="O546">
        <v>3709859</v>
      </c>
      <c r="P546">
        <v>267849713</v>
      </c>
    </row>
    <row r="547" spans="1:16" x14ac:dyDescent="0.2">
      <c r="A547">
        <v>2021</v>
      </c>
      <c r="B547" t="s">
        <v>50</v>
      </c>
      <c r="C547">
        <v>8</v>
      </c>
      <c r="D547">
        <v>4</v>
      </c>
      <c r="E547">
        <v>92258</v>
      </c>
      <c r="F547">
        <v>65115262</v>
      </c>
      <c r="G547">
        <v>1210</v>
      </c>
      <c r="H547">
        <v>872792</v>
      </c>
      <c r="I547">
        <v>68496</v>
      </c>
      <c r="J547">
        <v>63562110</v>
      </c>
      <c r="K547">
        <v>3927607</v>
      </c>
      <c r="L547">
        <v>1064461846</v>
      </c>
      <c r="M547">
        <v>12156080</v>
      </c>
      <c r="N547">
        <v>931860131</v>
      </c>
      <c r="O547">
        <v>4527383</v>
      </c>
      <c r="P547">
        <v>272377096</v>
      </c>
    </row>
    <row r="548" spans="1:16" x14ac:dyDescent="0.2">
      <c r="A548">
        <v>2021</v>
      </c>
      <c r="B548" t="s">
        <v>50</v>
      </c>
      <c r="C548">
        <v>8</v>
      </c>
      <c r="D548">
        <v>4</v>
      </c>
      <c r="E548">
        <v>89100</v>
      </c>
      <c r="F548">
        <v>65204362</v>
      </c>
      <c r="G548">
        <v>986</v>
      </c>
      <c r="H548">
        <v>873778</v>
      </c>
      <c r="I548">
        <v>65850</v>
      </c>
      <c r="J548">
        <v>63627960</v>
      </c>
      <c r="K548">
        <v>3808968</v>
      </c>
      <c r="L548">
        <v>1068270814</v>
      </c>
      <c r="M548">
        <v>11915742</v>
      </c>
      <c r="N548">
        <v>943775873</v>
      </c>
      <c r="O548">
        <v>4808040</v>
      </c>
      <c r="P548">
        <v>277185136</v>
      </c>
    </row>
    <row r="549" spans="1:16" x14ac:dyDescent="0.2">
      <c r="A549">
        <v>2021</v>
      </c>
      <c r="B549" t="s">
        <v>50</v>
      </c>
      <c r="C549">
        <v>8</v>
      </c>
      <c r="D549">
        <v>4</v>
      </c>
      <c r="E549">
        <v>93612</v>
      </c>
      <c r="F549">
        <v>65297974</v>
      </c>
      <c r="G549">
        <v>1028</v>
      </c>
      <c r="H549">
        <v>874806</v>
      </c>
      <c r="I549">
        <v>62686</v>
      </c>
      <c r="J549">
        <v>63690646</v>
      </c>
      <c r="K549">
        <v>3963597</v>
      </c>
      <c r="L549">
        <v>1072234411</v>
      </c>
      <c r="M549">
        <v>16075852</v>
      </c>
      <c r="N549">
        <v>959851725</v>
      </c>
      <c r="O549">
        <v>5485332</v>
      </c>
      <c r="P549">
        <v>282670468</v>
      </c>
    </row>
    <row r="550" spans="1:16" x14ac:dyDescent="0.2">
      <c r="A550">
        <v>2021</v>
      </c>
      <c r="B550" t="s">
        <v>50</v>
      </c>
      <c r="C550">
        <v>8</v>
      </c>
      <c r="D550">
        <v>4</v>
      </c>
      <c r="E550">
        <v>90128</v>
      </c>
      <c r="F550">
        <v>65388102</v>
      </c>
      <c r="G550">
        <v>914</v>
      </c>
      <c r="H550">
        <v>875720</v>
      </c>
      <c r="I550">
        <v>71622</v>
      </c>
      <c r="J550">
        <v>63762268</v>
      </c>
      <c r="K550">
        <v>3723666</v>
      </c>
      <c r="L550">
        <v>1075958077</v>
      </c>
      <c r="M550">
        <v>5152003</v>
      </c>
      <c r="N550">
        <v>965003728</v>
      </c>
      <c r="O550">
        <v>2776790</v>
      </c>
      <c r="P550">
        <v>285447258</v>
      </c>
    </row>
    <row r="551" spans="1:16" x14ac:dyDescent="0.2">
      <c r="A551">
        <v>2021</v>
      </c>
      <c r="B551" t="s">
        <v>50</v>
      </c>
      <c r="C551">
        <v>8</v>
      </c>
      <c r="D551">
        <v>5</v>
      </c>
      <c r="E551">
        <v>86748</v>
      </c>
      <c r="F551">
        <v>65474850</v>
      </c>
      <c r="G551">
        <v>1054</v>
      </c>
      <c r="H551">
        <v>876774</v>
      </c>
      <c r="I551">
        <v>69686</v>
      </c>
      <c r="J551">
        <v>63831954</v>
      </c>
      <c r="K551">
        <v>3348969</v>
      </c>
      <c r="L551">
        <v>1079307046</v>
      </c>
      <c r="M551">
        <v>10107070</v>
      </c>
      <c r="N551">
        <v>975110798</v>
      </c>
      <c r="O551">
        <v>4748291</v>
      </c>
      <c r="P551">
        <v>290195549</v>
      </c>
    </row>
    <row r="552" spans="1:16" x14ac:dyDescent="0.2">
      <c r="A552">
        <v>2021</v>
      </c>
      <c r="B552" t="s">
        <v>50</v>
      </c>
      <c r="C552">
        <v>8</v>
      </c>
      <c r="D552">
        <v>5</v>
      </c>
      <c r="E552">
        <v>60496</v>
      </c>
      <c r="F552">
        <v>65535346</v>
      </c>
      <c r="G552">
        <v>410</v>
      </c>
      <c r="H552">
        <v>877184</v>
      </c>
      <c r="I552">
        <v>72480</v>
      </c>
      <c r="J552">
        <v>63904434</v>
      </c>
      <c r="K552">
        <v>2954785</v>
      </c>
      <c r="L552">
        <v>1082261831</v>
      </c>
      <c r="M552">
        <v>9028954</v>
      </c>
      <c r="N552">
        <v>984139752</v>
      </c>
      <c r="O552">
        <v>3265618</v>
      </c>
      <c r="P552">
        <v>293461167</v>
      </c>
    </row>
    <row r="553" spans="1:16" x14ac:dyDescent="0.2">
      <c r="A553">
        <v>2021</v>
      </c>
      <c r="B553" t="s">
        <v>50</v>
      </c>
      <c r="C553">
        <v>8</v>
      </c>
      <c r="D553">
        <v>5</v>
      </c>
      <c r="E553">
        <v>86146</v>
      </c>
      <c r="F553">
        <v>65621492</v>
      </c>
      <c r="G553">
        <v>924</v>
      </c>
      <c r="H553">
        <v>878108</v>
      </c>
      <c r="I553">
        <v>68224</v>
      </c>
      <c r="J553">
        <v>63972658</v>
      </c>
      <c r="K553">
        <v>3309792</v>
      </c>
      <c r="L553">
        <v>1085571623</v>
      </c>
      <c r="M553">
        <v>20621396</v>
      </c>
      <c r="N553">
        <v>1004761148</v>
      </c>
      <c r="O553">
        <v>6547844</v>
      </c>
      <c r="P553">
        <v>300009011</v>
      </c>
    </row>
    <row r="554" spans="1:16" x14ac:dyDescent="0.2">
      <c r="A554">
        <v>2021</v>
      </c>
      <c r="B554" t="s">
        <v>51</v>
      </c>
      <c r="C554">
        <v>9</v>
      </c>
      <c r="D554">
        <v>1</v>
      </c>
      <c r="E554">
        <v>91950</v>
      </c>
      <c r="F554">
        <v>65713442</v>
      </c>
      <c r="G554">
        <v>1014</v>
      </c>
      <c r="H554">
        <v>879122</v>
      </c>
      <c r="I554">
        <v>70182</v>
      </c>
      <c r="J554">
        <v>64042840</v>
      </c>
      <c r="K554">
        <v>3503773</v>
      </c>
      <c r="L554">
        <v>1089075396</v>
      </c>
      <c r="M554">
        <v>12936198</v>
      </c>
      <c r="N554">
        <v>1017697346</v>
      </c>
      <c r="O554">
        <v>4911454</v>
      </c>
      <c r="P554">
        <v>304920465</v>
      </c>
    </row>
    <row r="555" spans="1:16" x14ac:dyDescent="0.2">
      <c r="A555">
        <v>2021</v>
      </c>
      <c r="B555" t="s">
        <v>51</v>
      </c>
      <c r="C555">
        <v>9</v>
      </c>
      <c r="D555">
        <v>1</v>
      </c>
      <c r="E555">
        <v>91248</v>
      </c>
      <c r="F555">
        <v>65804690</v>
      </c>
      <c r="G555">
        <v>710</v>
      </c>
      <c r="H555">
        <v>879832</v>
      </c>
      <c r="I555">
        <v>69330</v>
      </c>
      <c r="J555">
        <v>64112170</v>
      </c>
      <c r="K555">
        <v>3536849</v>
      </c>
      <c r="L555">
        <v>1092612245</v>
      </c>
      <c r="M555">
        <v>11463292</v>
      </c>
      <c r="N555">
        <v>1029160638</v>
      </c>
      <c r="O555">
        <v>4381681</v>
      </c>
      <c r="P555">
        <v>309302146</v>
      </c>
    </row>
    <row r="556" spans="1:16" x14ac:dyDescent="0.2">
      <c r="A556">
        <v>2021</v>
      </c>
      <c r="B556" t="s">
        <v>51</v>
      </c>
      <c r="C556">
        <v>9</v>
      </c>
      <c r="D556">
        <v>1</v>
      </c>
      <c r="E556">
        <v>85334</v>
      </c>
      <c r="F556">
        <v>65890024</v>
      </c>
      <c r="G556">
        <v>684</v>
      </c>
      <c r="H556">
        <v>880516</v>
      </c>
      <c r="I556">
        <v>72844</v>
      </c>
      <c r="J556">
        <v>64185014</v>
      </c>
      <c r="K556">
        <v>3641603</v>
      </c>
      <c r="L556">
        <v>1096253848</v>
      </c>
      <c r="M556">
        <v>8669706</v>
      </c>
      <c r="N556">
        <v>1037830344</v>
      </c>
      <c r="O556">
        <v>3832525</v>
      </c>
      <c r="P556">
        <v>313134671</v>
      </c>
    </row>
    <row r="557" spans="1:16" x14ac:dyDescent="0.2">
      <c r="A557">
        <v>2021</v>
      </c>
      <c r="B557" t="s">
        <v>51</v>
      </c>
      <c r="C557">
        <v>9</v>
      </c>
      <c r="D557">
        <v>1</v>
      </c>
      <c r="E557">
        <v>85214</v>
      </c>
      <c r="F557">
        <v>65975238</v>
      </c>
      <c r="G557">
        <v>618</v>
      </c>
      <c r="H557">
        <v>881134</v>
      </c>
      <c r="I557">
        <v>76174</v>
      </c>
      <c r="J557">
        <v>64261188</v>
      </c>
      <c r="K557">
        <v>3723523</v>
      </c>
      <c r="L557">
        <v>1099977371</v>
      </c>
      <c r="M557">
        <v>9361434</v>
      </c>
      <c r="N557">
        <v>1047191778</v>
      </c>
      <c r="O557">
        <v>5555198</v>
      </c>
      <c r="P557">
        <v>318689869</v>
      </c>
    </row>
    <row r="558" spans="1:16" x14ac:dyDescent="0.2">
      <c r="A558">
        <v>2021</v>
      </c>
      <c r="B558" t="s">
        <v>51</v>
      </c>
      <c r="C558">
        <v>9</v>
      </c>
      <c r="D558">
        <v>1</v>
      </c>
      <c r="E558">
        <v>79074</v>
      </c>
      <c r="F558">
        <v>66054312</v>
      </c>
      <c r="G558">
        <v>436</v>
      </c>
      <c r="H558">
        <v>881570</v>
      </c>
      <c r="I558">
        <v>87844</v>
      </c>
      <c r="J558">
        <v>64349032</v>
      </c>
      <c r="K558">
        <v>3207693</v>
      </c>
      <c r="L558">
        <v>1103185064</v>
      </c>
      <c r="M558">
        <v>3669699</v>
      </c>
      <c r="N558">
        <v>1050861477</v>
      </c>
      <c r="O558">
        <v>2074538</v>
      </c>
      <c r="P558">
        <v>320764407</v>
      </c>
    </row>
    <row r="559" spans="1:16" x14ac:dyDescent="0.2">
      <c r="A559">
        <v>2021</v>
      </c>
      <c r="B559" t="s">
        <v>51</v>
      </c>
      <c r="C559">
        <v>9</v>
      </c>
      <c r="D559">
        <v>1</v>
      </c>
      <c r="E559">
        <v>60328</v>
      </c>
      <c r="F559">
        <v>66114640</v>
      </c>
      <c r="G559">
        <v>580</v>
      </c>
      <c r="H559">
        <v>882150</v>
      </c>
      <c r="I559">
        <v>85892</v>
      </c>
      <c r="J559">
        <v>64434924</v>
      </c>
      <c r="K559">
        <v>3288020</v>
      </c>
      <c r="L559">
        <v>1106473084</v>
      </c>
      <c r="M559">
        <v>16668017</v>
      </c>
      <c r="N559">
        <v>1067529494</v>
      </c>
      <c r="O559">
        <v>6373769</v>
      </c>
      <c r="P559">
        <v>327138176</v>
      </c>
    </row>
    <row r="560" spans="1:16" x14ac:dyDescent="0.2">
      <c r="A560">
        <v>2021</v>
      </c>
      <c r="B560" t="s">
        <v>51</v>
      </c>
      <c r="C560">
        <v>9</v>
      </c>
      <c r="D560">
        <v>1</v>
      </c>
      <c r="E560">
        <v>76270</v>
      </c>
      <c r="F560">
        <v>66190910</v>
      </c>
      <c r="G560">
        <v>736</v>
      </c>
      <c r="H560">
        <v>882886</v>
      </c>
      <c r="I560">
        <v>78202</v>
      </c>
      <c r="J560">
        <v>64513126</v>
      </c>
      <c r="K560">
        <v>3488486</v>
      </c>
      <c r="L560">
        <v>1109961570</v>
      </c>
      <c r="M560">
        <v>11683958</v>
      </c>
      <c r="N560">
        <v>1079213452</v>
      </c>
      <c r="O560">
        <v>5276223</v>
      </c>
      <c r="P560">
        <v>332414399</v>
      </c>
    </row>
    <row r="561" spans="1:16" x14ac:dyDescent="0.2">
      <c r="A561">
        <v>2021</v>
      </c>
      <c r="B561" t="s">
        <v>51</v>
      </c>
      <c r="C561">
        <v>9</v>
      </c>
      <c r="D561">
        <v>2</v>
      </c>
      <c r="E561">
        <v>86802</v>
      </c>
      <c r="F561">
        <v>66277712</v>
      </c>
      <c r="G561">
        <v>678</v>
      </c>
      <c r="H561">
        <v>883564</v>
      </c>
      <c r="I561">
        <v>81240</v>
      </c>
      <c r="J561">
        <v>64594366</v>
      </c>
      <c r="K561">
        <v>3747053</v>
      </c>
      <c r="L561">
        <v>1113708623</v>
      </c>
      <c r="M561">
        <v>12678360</v>
      </c>
      <c r="N561">
        <v>1091891812</v>
      </c>
      <c r="O561">
        <v>5430460</v>
      </c>
      <c r="P561">
        <v>337844859</v>
      </c>
    </row>
    <row r="562" spans="1:16" x14ac:dyDescent="0.2">
      <c r="A562">
        <v>2021</v>
      </c>
      <c r="B562" t="s">
        <v>51</v>
      </c>
      <c r="C562">
        <v>9</v>
      </c>
      <c r="D562">
        <v>2</v>
      </c>
      <c r="E562">
        <v>48302</v>
      </c>
      <c r="F562">
        <v>66326014</v>
      </c>
      <c r="G562">
        <v>516</v>
      </c>
      <c r="H562">
        <v>884080</v>
      </c>
      <c r="I562">
        <v>48794</v>
      </c>
      <c r="J562">
        <v>64643160</v>
      </c>
      <c r="K562">
        <v>3679974</v>
      </c>
      <c r="L562">
        <v>1117388597</v>
      </c>
      <c r="M562">
        <v>9892106</v>
      </c>
      <c r="N562">
        <v>1101783918</v>
      </c>
      <c r="O562">
        <v>4481604</v>
      </c>
      <c r="P562">
        <v>342326463</v>
      </c>
    </row>
    <row r="563" spans="1:16" x14ac:dyDescent="0.2">
      <c r="A563">
        <v>2021</v>
      </c>
      <c r="B563" t="s">
        <v>51</v>
      </c>
      <c r="C563">
        <v>9</v>
      </c>
      <c r="D563">
        <v>2</v>
      </c>
      <c r="E563">
        <v>75750</v>
      </c>
      <c r="F563">
        <v>66401764</v>
      </c>
      <c r="G563">
        <v>620</v>
      </c>
      <c r="H563">
        <v>884700</v>
      </c>
      <c r="I563">
        <v>73342</v>
      </c>
      <c r="J563">
        <v>64716502</v>
      </c>
      <c r="K563">
        <v>3447892</v>
      </c>
      <c r="L563">
        <v>1120836489</v>
      </c>
      <c r="M563">
        <v>9396614</v>
      </c>
      <c r="N563">
        <v>1111180532</v>
      </c>
      <c r="O563">
        <v>4213590</v>
      </c>
      <c r="P563">
        <v>346540053</v>
      </c>
    </row>
    <row r="564" spans="1:16" x14ac:dyDescent="0.2">
      <c r="A564">
        <v>2021</v>
      </c>
      <c r="B564" t="s">
        <v>51</v>
      </c>
      <c r="C564">
        <v>9</v>
      </c>
      <c r="D564">
        <v>2</v>
      </c>
      <c r="E564">
        <v>62576</v>
      </c>
      <c r="F564">
        <v>66464340</v>
      </c>
      <c r="G564">
        <v>676</v>
      </c>
      <c r="H564">
        <v>885376</v>
      </c>
      <c r="I564">
        <v>75772</v>
      </c>
      <c r="J564">
        <v>64792274</v>
      </c>
      <c r="K564">
        <v>3304831</v>
      </c>
      <c r="L564">
        <v>1124141320</v>
      </c>
      <c r="M564">
        <v>9121076</v>
      </c>
      <c r="N564">
        <v>1120301608</v>
      </c>
      <c r="O564">
        <v>6114304</v>
      </c>
      <c r="P564">
        <v>352654357</v>
      </c>
    </row>
    <row r="565" spans="1:16" x14ac:dyDescent="0.2">
      <c r="A565">
        <v>2021</v>
      </c>
      <c r="B565" t="s">
        <v>51</v>
      </c>
      <c r="C565">
        <v>9</v>
      </c>
      <c r="D565">
        <v>2</v>
      </c>
      <c r="E565">
        <v>62882</v>
      </c>
      <c r="F565">
        <v>66527222</v>
      </c>
      <c r="G565">
        <v>438</v>
      </c>
      <c r="H565">
        <v>885814</v>
      </c>
      <c r="I565">
        <v>81398</v>
      </c>
      <c r="J565">
        <v>64873672</v>
      </c>
      <c r="K565">
        <v>2782864</v>
      </c>
      <c r="L565">
        <v>1126924184</v>
      </c>
      <c r="M565">
        <v>7465485</v>
      </c>
      <c r="N565">
        <v>1127767093</v>
      </c>
      <c r="O565">
        <v>3794657</v>
      </c>
      <c r="P565">
        <v>356449014</v>
      </c>
    </row>
    <row r="566" spans="1:16" x14ac:dyDescent="0.2">
      <c r="A566">
        <v>2021</v>
      </c>
      <c r="B566" t="s">
        <v>51</v>
      </c>
      <c r="C566">
        <v>9</v>
      </c>
      <c r="D566">
        <v>2</v>
      </c>
      <c r="E566">
        <v>48828</v>
      </c>
      <c r="F566">
        <v>66576050</v>
      </c>
      <c r="G566">
        <v>680</v>
      </c>
      <c r="H566">
        <v>886494</v>
      </c>
      <c r="I566">
        <v>79630</v>
      </c>
      <c r="J566">
        <v>64953302</v>
      </c>
      <c r="K566">
        <v>2847110</v>
      </c>
      <c r="L566">
        <v>1129771294</v>
      </c>
      <c r="M566">
        <v>11352940</v>
      </c>
      <c r="N566">
        <v>1139120033</v>
      </c>
      <c r="O566">
        <v>5448177</v>
      </c>
      <c r="P566">
        <v>361897191</v>
      </c>
    </row>
    <row r="567" spans="1:16" x14ac:dyDescent="0.2">
      <c r="A567">
        <v>2021</v>
      </c>
      <c r="B567" t="s">
        <v>51</v>
      </c>
      <c r="C567">
        <v>9</v>
      </c>
      <c r="D567">
        <v>2</v>
      </c>
      <c r="E567">
        <v>55004</v>
      </c>
      <c r="F567">
        <v>66631054</v>
      </c>
      <c r="G567">
        <v>562</v>
      </c>
      <c r="H567">
        <v>887056</v>
      </c>
      <c r="I567">
        <v>75986</v>
      </c>
      <c r="J567">
        <v>65029288</v>
      </c>
      <c r="K567">
        <v>3247893</v>
      </c>
      <c r="L567">
        <v>1133019187</v>
      </c>
      <c r="M567">
        <v>8291975</v>
      </c>
      <c r="N567">
        <v>1147412008</v>
      </c>
      <c r="O567">
        <v>5055608</v>
      </c>
      <c r="P567">
        <v>366952799</v>
      </c>
    </row>
    <row r="568" spans="1:16" x14ac:dyDescent="0.2">
      <c r="A568">
        <v>2021</v>
      </c>
      <c r="B568" t="s">
        <v>51</v>
      </c>
      <c r="C568">
        <v>9</v>
      </c>
      <c r="D568">
        <v>3</v>
      </c>
      <c r="E568">
        <v>60710</v>
      </c>
      <c r="F568">
        <v>66691764</v>
      </c>
      <c r="G568">
        <v>864</v>
      </c>
      <c r="H568">
        <v>887920</v>
      </c>
      <c r="I568">
        <v>76706</v>
      </c>
      <c r="J568">
        <v>65105994</v>
      </c>
      <c r="K568">
        <v>3337229</v>
      </c>
      <c r="L568">
        <v>1136356416</v>
      </c>
      <c r="M568">
        <v>7978954</v>
      </c>
      <c r="N568">
        <v>1155390962</v>
      </c>
      <c r="O568">
        <v>5630402</v>
      </c>
      <c r="P568">
        <v>372583201</v>
      </c>
    </row>
    <row r="569" spans="1:16" x14ac:dyDescent="0.2">
      <c r="A569">
        <v>2021</v>
      </c>
      <c r="B569" t="s">
        <v>51</v>
      </c>
      <c r="C569">
        <v>9</v>
      </c>
      <c r="D569">
        <v>3</v>
      </c>
      <c r="E569">
        <v>69306</v>
      </c>
      <c r="F569">
        <v>66761070</v>
      </c>
      <c r="G569">
        <v>636</v>
      </c>
      <c r="H569">
        <v>888556</v>
      </c>
      <c r="I569">
        <v>75776</v>
      </c>
      <c r="J569">
        <v>65181770</v>
      </c>
      <c r="K569">
        <v>3293626</v>
      </c>
      <c r="L569">
        <v>1139650042</v>
      </c>
      <c r="M569">
        <v>7920308</v>
      </c>
      <c r="N569">
        <v>1163311270</v>
      </c>
      <c r="O569">
        <v>5496906</v>
      </c>
      <c r="P569">
        <v>378080107</v>
      </c>
    </row>
    <row r="570" spans="1:16" x14ac:dyDescent="0.2">
      <c r="A570">
        <v>2021</v>
      </c>
      <c r="B570" t="s">
        <v>51</v>
      </c>
      <c r="C570">
        <v>9</v>
      </c>
      <c r="D570">
        <v>3</v>
      </c>
      <c r="E570">
        <v>70708</v>
      </c>
      <c r="F570">
        <v>66831778</v>
      </c>
      <c r="G570">
        <v>570</v>
      </c>
      <c r="H570">
        <v>889126</v>
      </c>
      <c r="I570">
        <v>67666</v>
      </c>
      <c r="J570">
        <v>65249436</v>
      </c>
      <c r="K570">
        <v>3267782</v>
      </c>
      <c r="L570">
        <v>1142917824</v>
      </c>
      <c r="M570">
        <v>26969834</v>
      </c>
      <c r="N570">
        <v>1190281104</v>
      </c>
      <c r="O570">
        <v>18796422</v>
      </c>
      <c r="P570">
        <v>396876529</v>
      </c>
    </row>
    <row r="571" spans="1:16" x14ac:dyDescent="0.2">
      <c r="A571">
        <v>2021</v>
      </c>
      <c r="B571" t="s">
        <v>51</v>
      </c>
      <c r="C571">
        <v>9</v>
      </c>
      <c r="D571">
        <v>3</v>
      </c>
      <c r="E571">
        <v>62260</v>
      </c>
      <c r="F571">
        <v>66894038</v>
      </c>
      <c r="G571">
        <v>612</v>
      </c>
      <c r="H571">
        <v>889738</v>
      </c>
      <c r="I571">
        <v>79304</v>
      </c>
      <c r="J571">
        <v>65328740</v>
      </c>
      <c r="K571">
        <v>2806054</v>
      </c>
      <c r="L571">
        <v>1145723878</v>
      </c>
      <c r="M571">
        <v>9909123</v>
      </c>
      <c r="N571">
        <v>1200190227</v>
      </c>
      <c r="O571">
        <v>8216932</v>
      </c>
      <c r="P571">
        <v>405093461</v>
      </c>
    </row>
    <row r="572" spans="1:16" x14ac:dyDescent="0.2">
      <c r="A572">
        <v>2021</v>
      </c>
      <c r="B572" t="s">
        <v>51</v>
      </c>
      <c r="C572">
        <v>9</v>
      </c>
      <c r="D572">
        <v>3</v>
      </c>
      <c r="E572">
        <v>61656</v>
      </c>
      <c r="F572">
        <v>66955694</v>
      </c>
      <c r="G572">
        <v>592</v>
      </c>
      <c r="H572">
        <v>890330</v>
      </c>
      <c r="I572">
        <v>86434</v>
      </c>
      <c r="J572">
        <v>65415174</v>
      </c>
      <c r="K572">
        <v>2949386</v>
      </c>
      <c r="L572">
        <v>1148673264</v>
      </c>
      <c r="M572">
        <v>5240646</v>
      </c>
      <c r="N572">
        <v>1205430873</v>
      </c>
      <c r="O572">
        <v>3150980</v>
      </c>
      <c r="P572">
        <v>408244441</v>
      </c>
    </row>
    <row r="573" spans="1:16" x14ac:dyDescent="0.2">
      <c r="A573">
        <v>2021</v>
      </c>
      <c r="B573" t="s">
        <v>51</v>
      </c>
      <c r="C573">
        <v>9</v>
      </c>
      <c r="D573">
        <v>3</v>
      </c>
      <c r="E573">
        <v>49814</v>
      </c>
      <c r="F573">
        <v>67005508</v>
      </c>
      <c r="G573">
        <v>502</v>
      </c>
      <c r="H573">
        <v>890832</v>
      </c>
      <c r="I573">
        <v>68940</v>
      </c>
      <c r="J573">
        <v>65484114</v>
      </c>
      <c r="K573">
        <v>2826251</v>
      </c>
      <c r="L573">
        <v>1151499515</v>
      </c>
      <c r="M573">
        <v>11802774</v>
      </c>
      <c r="N573">
        <v>1217233647</v>
      </c>
      <c r="O573">
        <v>8088592</v>
      </c>
      <c r="P573">
        <v>416333033</v>
      </c>
    </row>
    <row r="574" spans="1:16" x14ac:dyDescent="0.2">
      <c r="A574">
        <v>2021</v>
      </c>
      <c r="B574" t="s">
        <v>51</v>
      </c>
      <c r="C574">
        <v>9</v>
      </c>
      <c r="D574">
        <v>3</v>
      </c>
      <c r="E574">
        <v>54676</v>
      </c>
      <c r="F574">
        <v>67060184</v>
      </c>
      <c r="G574">
        <v>770</v>
      </c>
      <c r="H574">
        <v>891602</v>
      </c>
      <c r="I574">
        <v>68320</v>
      </c>
      <c r="J574">
        <v>65552434</v>
      </c>
      <c r="K574">
        <v>3520005</v>
      </c>
      <c r="L574">
        <v>1155019520</v>
      </c>
      <c r="M574">
        <v>9644090</v>
      </c>
      <c r="N574">
        <v>1226877737</v>
      </c>
      <c r="O574">
        <v>6359582</v>
      </c>
      <c r="P574">
        <v>422692615</v>
      </c>
    </row>
    <row r="575" spans="1:16" x14ac:dyDescent="0.2">
      <c r="A575">
        <v>2021</v>
      </c>
      <c r="B575" t="s">
        <v>51</v>
      </c>
      <c r="C575">
        <v>9</v>
      </c>
      <c r="D575">
        <v>4</v>
      </c>
      <c r="E575">
        <v>64020</v>
      </c>
      <c r="F575">
        <v>67124204</v>
      </c>
      <c r="G575">
        <v>560</v>
      </c>
      <c r="H575">
        <v>892162</v>
      </c>
      <c r="I575">
        <v>63994</v>
      </c>
      <c r="J575">
        <v>65616428</v>
      </c>
      <c r="K575">
        <v>3332293</v>
      </c>
      <c r="L575">
        <v>1158351813</v>
      </c>
      <c r="M575">
        <v>8245513</v>
      </c>
      <c r="N575">
        <v>1235123250</v>
      </c>
      <c r="O575">
        <v>6702826</v>
      </c>
      <c r="P575">
        <v>429395441</v>
      </c>
    </row>
    <row r="576" spans="1:16" x14ac:dyDescent="0.2">
      <c r="A576">
        <v>2021</v>
      </c>
      <c r="B576" t="s">
        <v>51</v>
      </c>
      <c r="C576">
        <v>9</v>
      </c>
      <c r="D576">
        <v>4</v>
      </c>
      <c r="E576">
        <v>62822</v>
      </c>
      <c r="F576">
        <v>67187026</v>
      </c>
      <c r="G576">
        <v>636</v>
      </c>
      <c r="H576">
        <v>892798</v>
      </c>
      <c r="I576">
        <v>65020</v>
      </c>
      <c r="J576">
        <v>65681448</v>
      </c>
      <c r="K576">
        <v>3321215</v>
      </c>
      <c r="L576">
        <v>1161673028</v>
      </c>
      <c r="M576">
        <v>8778741</v>
      </c>
      <c r="N576">
        <v>1243901991</v>
      </c>
      <c r="O576">
        <v>6276990</v>
      </c>
      <c r="P576">
        <v>435672431</v>
      </c>
    </row>
    <row r="577" spans="1:16" x14ac:dyDescent="0.2">
      <c r="A577">
        <v>2021</v>
      </c>
      <c r="B577" t="s">
        <v>51</v>
      </c>
      <c r="C577">
        <v>9</v>
      </c>
      <c r="D577">
        <v>4</v>
      </c>
      <c r="E577">
        <v>59130</v>
      </c>
      <c r="F577">
        <v>67246156</v>
      </c>
      <c r="G577">
        <v>582</v>
      </c>
      <c r="H577">
        <v>893380</v>
      </c>
      <c r="I577">
        <v>56098</v>
      </c>
      <c r="J577">
        <v>65737546</v>
      </c>
      <c r="K577">
        <v>3447289</v>
      </c>
      <c r="L577">
        <v>1165120317</v>
      </c>
      <c r="M577">
        <v>8544962</v>
      </c>
      <c r="N577">
        <v>1252446953</v>
      </c>
      <c r="O577">
        <v>6277306</v>
      </c>
      <c r="P577">
        <v>441949737</v>
      </c>
    </row>
    <row r="578" spans="1:16" x14ac:dyDescent="0.2">
      <c r="A578">
        <v>2021</v>
      </c>
      <c r="B578" t="s">
        <v>51</v>
      </c>
      <c r="C578">
        <v>9</v>
      </c>
      <c r="D578">
        <v>4</v>
      </c>
      <c r="E578">
        <v>56338</v>
      </c>
      <c r="F578">
        <v>67302494</v>
      </c>
      <c r="G578">
        <v>518</v>
      </c>
      <c r="H578">
        <v>893898</v>
      </c>
      <c r="I578">
        <v>52042</v>
      </c>
      <c r="J578">
        <v>65789588</v>
      </c>
      <c r="K578">
        <v>3298574</v>
      </c>
      <c r="L578">
        <v>1168418891</v>
      </c>
      <c r="M578">
        <v>7312411</v>
      </c>
      <c r="N578">
        <v>1259759364</v>
      </c>
      <c r="O578">
        <v>6992096</v>
      </c>
      <c r="P578">
        <v>448941833</v>
      </c>
    </row>
    <row r="579" spans="1:16" x14ac:dyDescent="0.2">
      <c r="A579">
        <v>2021</v>
      </c>
      <c r="B579" t="s">
        <v>51</v>
      </c>
      <c r="C579">
        <v>9</v>
      </c>
      <c r="D579">
        <v>4</v>
      </c>
      <c r="E579">
        <v>53998</v>
      </c>
      <c r="F579">
        <v>67356492</v>
      </c>
      <c r="G579">
        <v>552</v>
      </c>
      <c r="H579">
        <v>894450</v>
      </c>
      <c r="I579">
        <v>59250</v>
      </c>
      <c r="J579">
        <v>65848838</v>
      </c>
      <c r="K579">
        <v>2753145</v>
      </c>
      <c r="L579">
        <v>1171172036</v>
      </c>
      <c r="M579">
        <v>4770374</v>
      </c>
      <c r="N579">
        <v>1264529738</v>
      </c>
      <c r="O579">
        <v>3384398</v>
      </c>
      <c r="P579">
        <v>452326231</v>
      </c>
    </row>
    <row r="580" spans="1:16" x14ac:dyDescent="0.2">
      <c r="A580">
        <v>2021</v>
      </c>
      <c r="B580" t="s">
        <v>51</v>
      </c>
      <c r="C580">
        <v>9</v>
      </c>
      <c r="D580">
        <v>4</v>
      </c>
      <c r="E580">
        <v>29814</v>
      </c>
      <c r="F580">
        <v>67386306</v>
      </c>
      <c r="G580">
        <v>362</v>
      </c>
      <c r="H580">
        <v>894812</v>
      </c>
      <c r="I580">
        <v>48502</v>
      </c>
      <c r="J580">
        <v>65897340</v>
      </c>
      <c r="K580">
        <v>2642048</v>
      </c>
      <c r="L580">
        <v>1173814084</v>
      </c>
      <c r="M580">
        <v>12796717</v>
      </c>
      <c r="N580">
        <v>1277326455</v>
      </c>
      <c r="O580">
        <v>8302359</v>
      </c>
      <c r="P580">
        <v>460628590</v>
      </c>
    </row>
    <row r="581" spans="1:16" x14ac:dyDescent="0.2">
      <c r="A581">
        <v>2021</v>
      </c>
      <c r="B581" t="s">
        <v>51</v>
      </c>
      <c r="C581">
        <v>9</v>
      </c>
      <c r="D581">
        <v>4</v>
      </c>
      <c r="E581">
        <v>43796</v>
      </c>
      <c r="F581">
        <v>67430102</v>
      </c>
      <c r="G581">
        <v>750</v>
      </c>
      <c r="H581">
        <v>895562</v>
      </c>
      <c r="I581">
        <v>59888</v>
      </c>
      <c r="J581">
        <v>65957228</v>
      </c>
      <c r="K581">
        <v>3145340</v>
      </c>
      <c r="L581">
        <v>1176959424</v>
      </c>
      <c r="M581">
        <v>6497788</v>
      </c>
      <c r="N581">
        <v>1283824243</v>
      </c>
      <c r="O581">
        <v>5411813</v>
      </c>
      <c r="P581">
        <v>466040403</v>
      </c>
    </row>
    <row r="582" spans="1:16" x14ac:dyDescent="0.2">
      <c r="A582">
        <v>2021</v>
      </c>
      <c r="B582" t="s">
        <v>51</v>
      </c>
      <c r="C582">
        <v>9</v>
      </c>
      <c r="D582">
        <v>5</v>
      </c>
      <c r="E582">
        <v>46332</v>
      </c>
      <c r="F582">
        <v>67476434</v>
      </c>
      <c r="G582">
        <v>626</v>
      </c>
      <c r="H582">
        <v>896188</v>
      </c>
      <c r="I582">
        <v>57452</v>
      </c>
      <c r="J582">
        <v>66014680</v>
      </c>
      <c r="K582">
        <v>3442035</v>
      </c>
      <c r="L582">
        <v>1180401459</v>
      </c>
      <c r="M582">
        <v>7220336</v>
      </c>
      <c r="N582">
        <v>1291044579</v>
      </c>
      <c r="O582">
        <v>6393690</v>
      </c>
      <c r="P582">
        <v>472434093</v>
      </c>
    </row>
    <row r="583" spans="1:16" x14ac:dyDescent="0.2">
      <c r="A583">
        <v>2021</v>
      </c>
      <c r="B583" t="s">
        <v>51</v>
      </c>
      <c r="C583">
        <v>9</v>
      </c>
      <c r="D583">
        <v>5</v>
      </c>
      <c r="E583">
        <v>54570</v>
      </c>
      <c r="F583">
        <v>67531004</v>
      </c>
      <c r="G583">
        <v>556</v>
      </c>
      <c r="H583">
        <v>896744</v>
      </c>
      <c r="I583">
        <v>56408</v>
      </c>
      <c r="J583">
        <v>66071088</v>
      </c>
      <c r="K583">
        <v>2833663</v>
      </c>
      <c r="L583">
        <v>1183235122</v>
      </c>
      <c r="M583">
        <v>7510608</v>
      </c>
      <c r="N583">
        <v>1298555187</v>
      </c>
      <c r="O583">
        <v>5964250</v>
      </c>
      <c r="P583">
        <v>478398343</v>
      </c>
    </row>
    <row r="584" spans="1:16" x14ac:dyDescent="0.2">
      <c r="A584">
        <v>2021</v>
      </c>
      <c r="B584" t="s">
        <v>52</v>
      </c>
      <c r="C584">
        <v>10</v>
      </c>
      <c r="D584">
        <v>1</v>
      </c>
      <c r="E584">
        <v>47836</v>
      </c>
      <c r="F584">
        <v>67578840</v>
      </c>
      <c r="G584">
        <v>466</v>
      </c>
      <c r="H584">
        <v>897210</v>
      </c>
      <c r="I584">
        <v>50920</v>
      </c>
      <c r="J584">
        <v>66122008</v>
      </c>
      <c r="K584">
        <v>3148139</v>
      </c>
      <c r="L584">
        <v>1186383261</v>
      </c>
      <c r="M584">
        <v>8205354</v>
      </c>
      <c r="N584">
        <v>1306760541</v>
      </c>
      <c r="O584">
        <v>6341455</v>
      </c>
      <c r="P584">
        <v>484739798</v>
      </c>
    </row>
    <row r="585" spans="1:16" x14ac:dyDescent="0.2">
      <c r="A585">
        <v>2021</v>
      </c>
      <c r="B585" t="s">
        <v>52</v>
      </c>
      <c r="C585">
        <v>10</v>
      </c>
      <c r="D585">
        <v>1</v>
      </c>
      <c r="E585">
        <v>46378</v>
      </c>
      <c r="F585">
        <v>67625218</v>
      </c>
      <c r="G585">
        <v>484</v>
      </c>
      <c r="H585">
        <v>897694</v>
      </c>
      <c r="I585">
        <v>51876</v>
      </c>
      <c r="J585">
        <v>66173884</v>
      </c>
      <c r="K585">
        <v>2888316</v>
      </c>
      <c r="L585">
        <v>1189271577</v>
      </c>
      <c r="M585">
        <v>7892009</v>
      </c>
      <c r="N585">
        <v>1314652550</v>
      </c>
      <c r="O585">
        <v>7495389</v>
      </c>
      <c r="P585">
        <v>492235187</v>
      </c>
    </row>
    <row r="586" spans="1:16" x14ac:dyDescent="0.2">
      <c r="A586">
        <v>2021</v>
      </c>
      <c r="B586" t="s">
        <v>52</v>
      </c>
      <c r="C586">
        <v>10</v>
      </c>
      <c r="D586">
        <v>1</v>
      </c>
      <c r="E586">
        <v>43288</v>
      </c>
      <c r="F586">
        <v>67668506</v>
      </c>
      <c r="G586">
        <v>364</v>
      </c>
      <c r="H586">
        <v>898058</v>
      </c>
      <c r="I586">
        <v>53448</v>
      </c>
      <c r="J586">
        <v>66227332</v>
      </c>
      <c r="K586">
        <v>2294823</v>
      </c>
      <c r="L586">
        <v>1191566400</v>
      </c>
      <c r="M586">
        <v>3074736</v>
      </c>
      <c r="N586">
        <v>1317727286</v>
      </c>
      <c r="O586">
        <v>2440290</v>
      </c>
      <c r="P586">
        <v>494675477</v>
      </c>
    </row>
    <row r="587" spans="1:16" x14ac:dyDescent="0.2">
      <c r="A587">
        <v>2021</v>
      </c>
      <c r="B587" t="s">
        <v>52</v>
      </c>
      <c r="C587">
        <v>10</v>
      </c>
      <c r="D587">
        <v>1</v>
      </c>
      <c r="E587">
        <v>34202</v>
      </c>
      <c r="F587">
        <v>67702708</v>
      </c>
      <c r="G587">
        <v>526</v>
      </c>
      <c r="H587">
        <v>898584</v>
      </c>
      <c r="I587">
        <v>59290</v>
      </c>
      <c r="J587">
        <v>66286622</v>
      </c>
      <c r="K587">
        <v>2269914</v>
      </c>
      <c r="L587">
        <v>1193836314</v>
      </c>
      <c r="M587">
        <v>7984520</v>
      </c>
      <c r="N587">
        <v>1325711806</v>
      </c>
      <c r="O587">
        <v>7081410</v>
      </c>
      <c r="P587">
        <v>501756887</v>
      </c>
    </row>
    <row r="588" spans="1:16" x14ac:dyDescent="0.2">
      <c r="A588">
        <v>2021</v>
      </c>
      <c r="B588" t="s">
        <v>52</v>
      </c>
      <c r="C588">
        <v>10</v>
      </c>
      <c r="D588">
        <v>1</v>
      </c>
      <c r="E588">
        <v>38088</v>
      </c>
      <c r="F588">
        <v>67740796</v>
      </c>
      <c r="G588">
        <v>552</v>
      </c>
      <c r="H588">
        <v>899136</v>
      </c>
      <c r="I588">
        <v>49522</v>
      </c>
      <c r="J588">
        <v>66336144</v>
      </c>
      <c r="K588">
        <v>3006726</v>
      </c>
      <c r="L588">
        <v>1196843040</v>
      </c>
      <c r="M588">
        <v>6878150</v>
      </c>
      <c r="N588">
        <v>1332589956</v>
      </c>
      <c r="O588">
        <v>5720620</v>
      </c>
      <c r="P588">
        <v>507477507</v>
      </c>
    </row>
    <row r="589" spans="1:16" x14ac:dyDescent="0.2">
      <c r="A589">
        <v>2021</v>
      </c>
      <c r="B589" t="s">
        <v>52</v>
      </c>
      <c r="C589">
        <v>10</v>
      </c>
      <c r="D589">
        <v>1</v>
      </c>
      <c r="E589">
        <v>45210</v>
      </c>
      <c r="F589">
        <v>67786006</v>
      </c>
      <c r="G589">
        <v>632</v>
      </c>
      <c r="H589">
        <v>899768</v>
      </c>
      <c r="I589">
        <v>49220</v>
      </c>
      <c r="J589">
        <v>66385364</v>
      </c>
      <c r="K589">
        <v>3180440</v>
      </c>
      <c r="L589">
        <v>1200023480</v>
      </c>
      <c r="M589">
        <v>4605602</v>
      </c>
      <c r="N589">
        <v>1337195558</v>
      </c>
      <c r="O589">
        <v>4600804</v>
      </c>
      <c r="P589">
        <v>512078311</v>
      </c>
    </row>
    <row r="590" spans="1:16" x14ac:dyDescent="0.2">
      <c r="A590">
        <v>2021</v>
      </c>
      <c r="B590" t="s">
        <v>52</v>
      </c>
      <c r="C590">
        <v>10</v>
      </c>
      <c r="D590">
        <v>1</v>
      </c>
      <c r="E590">
        <v>42948</v>
      </c>
      <c r="F590">
        <v>67828954</v>
      </c>
      <c r="G590">
        <v>554</v>
      </c>
      <c r="H590">
        <v>900322</v>
      </c>
      <c r="I590">
        <v>49918</v>
      </c>
      <c r="J590">
        <v>66435282</v>
      </c>
      <c r="K590">
        <v>2880449</v>
      </c>
      <c r="L590">
        <v>1202903929</v>
      </c>
      <c r="M590">
        <v>5960334</v>
      </c>
      <c r="N590">
        <v>1343155892</v>
      </c>
      <c r="O590">
        <v>4736529</v>
      </c>
      <c r="P590">
        <v>516814840</v>
      </c>
    </row>
    <row r="591" spans="1:16" x14ac:dyDescent="0.2">
      <c r="A591">
        <v>2021</v>
      </c>
      <c r="B591" t="s">
        <v>52</v>
      </c>
      <c r="C591">
        <v>10</v>
      </c>
      <c r="D591">
        <v>2</v>
      </c>
      <c r="E591">
        <v>39736</v>
      </c>
      <c r="F591">
        <v>67868690</v>
      </c>
      <c r="G591">
        <v>494</v>
      </c>
      <c r="H591">
        <v>900816</v>
      </c>
      <c r="I591">
        <v>46132</v>
      </c>
      <c r="J591">
        <v>66481414</v>
      </c>
      <c r="K591">
        <v>2728544</v>
      </c>
      <c r="L591">
        <v>1205632473</v>
      </c>
      <c r="M591">
        <v>8616950</v>
      </c>
      <c r="N591">
        <v>1351772842</v>
      </c>
      <c r="O591">
        <v>7778968</v>
      </c>
      <c r="P591">
        <v>524593808</v>
      </c>
    </row>
    <row r="592" spans="1:16" x14ac:dyDescent="0.2">
      <c r="A592">
        <v>2021</v>
      </c>
      <c r="B592" t="s">
        <v>52</v>
      </c>
      <c r="C592">
        <v>10</v>
      </c>
      <c r="D592">
        <v>2</v>
      </c>
      <c r="E592">
        <v>35862</v>
      </c>
      <c r="F592">
        <v>67904552</v>
      </c>
      <c r="G592">
        <v>426</v>
      </c>
      <c r="H592">
        <v>901242</v>
      </c>
      <c r="I592">
        <v>47190</v>
      </c>
      <c r="J592">
        <v>66528604</v>
      </c>
      <c r="K592">
        <v>2740441</v>
      </c>
      <c r="L592">
        <v>1208372914</v>
      </c>
      <c r="M592">
        <v>7356422</v>
      </c>
      <c r="N592">
        <v>1359129264</v>
      </c>
      <c r="O592">
        <v>6833091</v>
      </c>
      <c r="P592">
        <v>531426899</v>
      </c>
    </row>
    <row r="593" spans="1:16" x14ac:dyDescent="0.2">
      <c r="A593">
        <v>2021</v>
      </c>
      <c r="B593" t="s">
        <v>52</v>
      </c>
      <c r="C593">
        <v>10</v>
      </c>
      <c r="D593">
        <v>2</v>
      </c>
      <c r="E593">
        <v>38040</v>
      </c>
      <c r="F593">
        <v>67942592</v>
      </c>
      <c r="G593">
        <v>386</v>
      </c>
      <c r="H593">
        <v>901628</v>
      </c>
      <c r="I593">
        <v>43166</v>
      </c>
      <c r="J593">
        <v>66571770</v>
      </c>
      <c r="K593">
        <v>2389677</v>
      </c>
      <c r="L593">
        <v>1210762591</v>
      </c>
      <c r="M593">
        <v>4987268</v>
      </c>
      <c r="N593">
        <v>1364116532</v>
      </c>
      <c r="O593">
        <v>4961128</v>
      </c>
      <c r="P593">
        <v>536388027</v>
      </c>
    </row>
    <row r="594" spans="1:16" x14ac:dyDescent="0.2">
      <c r="A594">
        <v>2021</v>
      </c>
      <c r="B594" t="s">
        <v>52</v>
      </c>
      <c r="C594">
        <v>10</v>
      </c>
      <c r="D594">
        <v>2</v>
      </c>
      <c r="E594">
        <v>26368</v>
      </c>
      <c r="F594">
        <v>67968960</v>
      </c>
      <c r="G594">
        <v>354</v>
      </c>
      <c r="H594">
        <v>901982</v>
      </c>
      <c r="I594">
        <v>53146</v>
      </c>
      <c r="J594">
        <v>66624916</v>
      </c>
      <c r="K594">
        <v>2427573</v>
      </c>
      <c r="L594">
        <v>1213190164</v>
      </c>
      <c r="M594">
        <v>7141547</v>
      </c>
      <c r="N594">
        <v>1371258079</v>
      </c>
      <c r="O594">
        <v>6845539</v>
      </c>
      <c r="P594">
        <v>543233566</v>
      </c>
    </row>
    <row r="595" spans="1:16" x14ac:dyDescent="0.2">
      <c r="A595">
        <v>2021</v>
      </c>
      <c r="B595" t="s">
        <v>52</v>
      </c>
      <c r="C595">
        <v>10</v>
      </c>
      <c r="D595">
        <v>2</v>
      </c>
      <c r="E595">
        <v>32046</v>
      </c>
      <c r="F595">
        <v>68001006</v>
      </c>
      <c r="G595">
        <v>458</v>
      </c>
      <c r="H595">
        <v>902440</v>
      </c>
      <c r="I595">
        <v>45692</v>
      </c>
      <c r="J595">
        <v>66670608</v>
      </c>
      <c r="K595">
        <v>1854771</v>
      </c>
      <c r="L595">
        <v>1215044935</v>
      </c>
      <c r="M595">
        <v>5593628</v>
      </c>
      <c r="N595">
        <v>1376851707</v>
      </c>
      <c r="O595">
        <v>5208698</v>
      </c>
      <c r="P595">
        <v>548442264</v>
      </c>
    </row>
    <row r="596" spans="1:16" x14ac:dyDescent="0.2">
      <c r="A596">
        <v>2021</v>
      </c>
      <c r="B596" t="s">
        <v>52</v>
      </c>
      <c r="C596">
        <v>10</v>
      </c>
      <c r="D596">
        <v>2</v>
      </c>
      <c r="E596">
        <v>38386</v>
      </c>
      <c r="F596">
        <v>68039392</v>
      </c>
      <c r="G596">
        <v>498</v>
      </c>
      <c r="H596">
        <v>902938</v>
      </c>
      <c r="I596">
        <v>39622</v>
      </c>
      <c r="J596">
        <v>66710230</v>
      </c>
      <c r="K596">
        <v>3594484</v>
      </c>
      <c r="L596">
        <v>1218639419</v>
      </c>
      <c r="M596">
        <v>3567181</v>
      </c>
      <c r="N596">
        <v>1380418888</v>
      </c>
      <c r="O596">
        <v>4116139</v>
      </c>
      <c r="P596">
        <v>552558403</v>
      </c>
    </row>
    <row r="597" spans="1:16" x14ac:dyDescent="0.2">
      <c r="A597">
        <v>2021</v>
      </c>
      <c r="B597" t="s">
        <v>52</v>
      </c>
      <c r="C597">
        <v>10</v>
      </c>
      <c r="D597">
        <v>2</v>
      </c>
      <c r="E597">
        <v>33976</v>
      </c>
      <c r="F597">
        <v>68073368</v>
      </c>
      <c r="G597">
        <v>756</v>
      </c>
      <c r="H597">
        <v>903694</v>
      </c>
      <c r="I597">
        <v>38740</v>
      </c>
      <c r="J597">
        <v>66748970</v>
      </c>
      <c r="K597">
        <v>2469867</v>
      </c>
      <c r="L597">
        <v>1221109286</v>
      </c>
      <c r="M597">
        <v>2924482</v>
      </c>
      <c r="N597">
        <v>1383343370</v>
      </c>
      <c r="O597">
        <v>3510075</v>
      </c>
      <c r="P597">
        <v>556068478</v>
      </c>
    </row>
    <row r="598" spans="1:16" x14ac:dyDescent="0.2">
      <c r="A598">
        <v>2021</v>
      </c>
      <c r="B598" t="s">
        <v>52</v>
      </c>
      <c r="C598">
        <v>10</v>
      </c>
      <c r="D598">
        <v>3</v>
      </c>
      <c r="E598">
        <v>32006</v>
      </c>
      <c r="F598">
        <v>68105374</v>
      </c>
      <c r="G598">
        <v>326</v>
      </c>
      <c r="H598">
        <v>904020</v>
      </c>
      <c r="I598">
        <v>35736</v>
      </c>
      <c r="J598">
        <v>66784706</v>
      </c>
      <c r="K598">
        <v>2060564</v>
      </c>
      <c r="L598">
        <v>1223169850</v>
      </c>
      <c r="M598">
        <v>781769</v>
      </c>
      <c r="N598">
        <v>1384125139</v>
      </c>
      <c r="O598">
        <v>1094915</v>
      </c>
      <c r="P598">
        <v>557163393</v>
      </c>
    </row>
    <row r="599" spans="1:16" x14ac:dyDescent="0.2">
      <c r="A599">
        <v>2021</v>
      </c>
      <c r="B599" t="s">
        <v>52</v>
      </c>
      <c r="C599">
        <v>10</v>
      </c>
      <c r="D599">
        <v>3</v>
      </c>
      <c r="E599">
        <v>28156</v>
      </c>
      <c r="F599">
        <v>68133530</v>
      </c>
      <c r="G599">
        <v>292</v>
      </c>
      <c r="H599">
        <v>904312</v>
      </c>
      <c r="I599">
        <v>39572</v>
      </c>
      <c r="J599">
        <v>66824278</v>
      </c>
      <c r="K599">
        <v>2264906</v>
      </c>
      <c r="L599">
        <v>1225434756</v>
      </c>
      <c r="M599">
        <v>3439578</v>
      </c>
      <c r="N599">
        <v>1387564717</v>
      </c>
      <c r="O599">
        <v>4985412</v>
      </c>
      <c r="P599">
        <v>562148805</v>
      </c>
    </row>
    <row r="600" spans="1:16" x14ac:dyDescent="0.2">
      <c r="A600">
        <v>2021</v>
      </c>
      <c r="B600" t="s">
        <v>52</v>
      </c>
      <c r="C600">
        <v>10</v>
      </c>
      <c r="D600">
        <v>3</v>
      </c>
      <c r="E600">
        <v>28572</v>
      </c>
      <c r="F600">
        <v>68162102</v>
      </c>
      <c r="G600">
        <v>330</v>
      </c>
      <c r="H600">
        <v>904642</v>
      </c>
      <c r="I600">
        <v>39158</v>
      </c>
      <c r="J600">
        <v>66863436</v>
      </c>
      <c r="K600">
        <v>2181147</v>
      </c>
      <c r="L600">
        <v>1227615903</v>
      </c>
      <c r="M600">
        <v>1314565</v>
      </c>
      <c r="N600">
        <v>1388879282</v>
      </c>
      <c r="O600">
        <v>1401752</v>
      </c>
      <c r="P600">
        <v>563550557</v>
      </c>
    </row>
    <row r="601" spans="1:16" x14ac:dyDescent="0.2">
      <c r="A601">
        <v>2021</v>
      </c>
      <c r="B601" t="s">
        <v>52</v>
      </c>
      <c r="C601">
        <v>10</v>
      </c>
      <c r="D601">
        <v>3</v>
      </c>
      <c r="E601">
        <v>24678</v>
      </c>
      <c r="F601">
        <v>68186780</v>
      </c>
      <c r="G601">
        <v>328</v>
      </c>
      <c r="H601">
        <v>904970</v>
      </c>
      <c r="I601">
        <v>38920</v>
      </c>
      <c r="J601">
        <v>66902356</v>
      </c>
      <c r="K601">
        <v>2285216</v>
      </c>
      <c r="L601">
        <v>1229901119</v>
      </c>
      <c r="M601">
        <v>7451454</v>
      </c>
      <c r="N601">
        <v>1396330736</v>
      </c>
      <c r="O601">
        <v>10191575</v>
      </c>
      <c r="P601">
        <v>573742132</v>
      </c>
    </row>
    <row r="602" spans="1:16" x14ac:dyDescent="0.2">
      <c r="A602">
        <v>2021</v>
      </c>
      <c r="B602" t="s">
        <v>52</v>
      </c>
      <c r="C602">
        <v>10</v>
      </c>
      <c r="D602">
        <v>3</v>
      </c>
      <c r="E602">
        <v>29870</v>
      </c>
      <c r="F602">
        <v>68216650</v>
      </c>
      <c r="G602">
        <v>398</v>
      </c>
      <c r="H602">
        <v>905368</v>
      </c>
      <c r="I602">
        <v>38890</v>
      </c>
      <c r="J602">
        <v>66941246</v>
      </c>
      <c r="K602">
        <v>2582964</v>
      </c>
      <c r="L602">
        <v>1232484083</v>
      </c>
      <c r="M602">
        <v>4055382</v>
      </c>
      <c r="N602">
        <v>1400386118</v>
      </c>
      <c r="O602">
        <v>4970362</v>
      </c>
      <c r="P602">
        <v>578712494</v>
      </c>
    </row>
    <row r="603" spans="1:16" x14ac:dyDescent="0.2">
      <c r="A603">
        <v>2021</v>
      </c>
      <c r="B603" t="s">
        <v>52</v>
      </c>
      <c r="C603">
        <v>10</v>
      </c>
      <c r="D603">
        <v>3</v>
      </c>
      <c r="E603">
        <v>36764</v>
      </c>
      <c r="F603">
        <v>68253414</v>
      </c>
      <c r="G603">
        <v>320</v>
      </c>
      <c r="H603">
        <v>905688</v>
      </c>
      <c r="I603">
        <v>35136</v>
      </c>
      <c r="J603">
        <v>66976382</v>
      </c>
      <c r="K603">
        <v>2451039</v>
      </c>
      <c r="L603">
        <v>1234935122</v>
      </c>
      <c r="M603">
        <v>8714541</v>
      </c>
      <c r="N603">
        <v>1409100659</v>
      </c>
      <c r="O603">
        <v>5462576</v>
      </c>
      <c r="P603">
        <v>584175070</v>
      </c>
    </row>
    <row r="604" spans="1:16" x14ac:dyDescent="0.2">
      <c r="A604">
        <v>2021</v>
      </c>
      <c r="B604" t="s">
        <v>52</v>
      </c>
      <c r="C604">
        <v>10</v>
      </c>
      <c r="D604">
        <v>3</v>
      </c>
      <c r="E604">
        <v>31548</v>
      </c>
      <c r="F604">
        <v>68284962</v>
      </c>
      <c r="G604">
        <v>464</v>
      </c>
      <c r="H604">
        <v>906152</v>
      </c>
      <c r="I604">
        <v>37284</v>
      </c>
      <c r="J604">
        <v>67013666</v>
      </c>
      <c r="K604">
        <v>2805081</v>
      </c>
      <c r="L604">
        <v>1237740203</v>
      </c>
      <c r="M604">
        <v>7435560</v>
      </c>
      <c r="N604">
        <v>1416536219</v>
      </c>
      <c r="O604">
        <v>7297450</v>
      </c>
      <c r="P604">
        <v>591472520</v>
      </c>
    </row>
    <row r="605" spans="1:16" x14ac:dyDescent="0.2">
      <c r="A605">
        <v>2021</v>
      </c>
      <c r="B605" t="s">
        <v>52</v>
      </c>
      <c r="C605">
        <v>10</v>
      </c>
      <c r="D605">
        <v>4</v>
      </c>
      <c r="E605">
        <v>32654</v>
      </c>
      <c r="F605">
        <v>68317616</v>
      </c>
      <c r="G605">
        <v>1332</v>
      </c>
      <c r="H605">
        <v>907484</v>
      </c>
      <c r="I605">
        <v>35272</v>
      </c>
      <c r="J605">
        <v>67048938</v>
      </c>
      <c r="K605">
        <v>2718416</v>
      </c>
      <c r="L605">
        <v>1240458619</v>
      </c>
      <c r="M605">
        <v>6053088</v>
      </c>
      <c r="N605">
        <v>1422589307</v>
      </c>
      <c r="O605">
        <v>8194311</v>
      </c>
      <c r="P605">
        <v>599666831</v>
      </c>
    </row>
    <row r="606" spans="1:16" x14ac:dyDescent="0.2">
      <c r="A606">
        <v>2021</v>
      </c>
      <c r="B606" t="s">
        <v>52</v>
      </c>
      <c r="C606">
        <v>10</v>
      </c>
      <c r="D606">
        <v>4</v>
      </c>
      <c r="E606">
        <v>32158</v>
      </c>
      <c r="F606">
        <v>68349774</v>
      </c>
      <c r="G606">
        <v>1118</v>
      </c>
      <c r="H606">
        <v>908602</v>
      </c>
      <c r="I606">
        <v>33018</v>
      </c>
      <c r="J606">
        <v>67081956</v>
      </c>
      <c r="K606">
        <v>2652062</v>
      </c>
      <c r="L606">
        <v>1243110681</v>
      </c>
      <c r="M606">
        <v>6639902</v>
      </c>
      <c r="N606">
        <v>1429229209</v>
      </c>
      <c r="O606">
        <v>9389611</v>
      </c>
      <c r="P606">
        <v>609056442</v>
      </c>
    </row>
    <row r="607" spans="1:16" x14ac:dyDescent="0.2">
      <c r="A607">
        <v>2021</v>
      </c>
      <c r="B607" t="s">
        <v>52</v>
      </c>
      <c r="C607">
        <v>10</v>
      </c>
      <c r="D607">
        <v>4</v>
      </c>
      <c r="E607">
        <v>29308</v>
      </c>
      <c r="F607">
        <v>68379082</v>
      </c>
      <c r="G607">
        <v>884</v>
      </c>
      <c r="H607">
        <v>909486</v>
      </c>
      <c r="I607">
        <v>37216</v>
      </c>
      <c r="J607">
        <v>67119172</v>
      </c>
      <c r="K607">
        <v>2327902</v>
      </c>
      <c r="L607">
        <v>1245438583</v>
      </c>
      <c r="M607">
        <v>1508838</v>
      </c>
      <c r="N607">
        <v>1430738047</v>
      </c>
      <c r="O607">
        <v>1830436</v>
      </c>
      <c r="P607">
        <v>610886878</v>
      </c>
    </row>
    <row r="608" spans="1:16" x14ac:dyDescent="0.2">
      <c r="A608">
        <v>2021</v>
      </c>
      <c r="B608" t="s">
        <v>52</v>
      </c>
      <c r="C608">
        <v>10</v>
      </c>
      <c r="D608">
        <v>4</v>
      </c>
      <c r="E608">
        <v>23704</v>
      </c>
      <c r="F608">
        <v>68402786</v>
      </c>
      <c r="G608">
        <v>714</v>
      </c>
      <c r="H608">
        <v>910200</v>
      </c>
      <c r="I608">
        <v>32204</v>
      </c>
      <c r="J608">
        <v>67151376</v>
      </c>
      <c r="K608">
        <v>2212648</v>
      </c>
      <c r="L608">
        <v>1247651231</v>
      </c>
      <c r="M608">
        <v>5396694</v>
      </c>
      <c r="N608">
        <v>1436134741</v>
      </c>
      <c r="O608">
        <v>7979754</v>
      </c>
      <c r="P608">
        <v>618866632</v>
      </c>
    </row>
    <row r="609" spans="1:16" x14ac:dyDescent="0.2">
      <c r="A609">
        <v>2021</v>
      </c>
      <c r="B609" t="s">
        <v>52</v>
      </c>
      <c r="C609">
        <v>10</v>
      </c>
      <c r="D609">
        <v>4</v>
      </c>
      <c r="E609">
        <v>26998</v>
      </c>
      <c r="F609">
        <v>68429784</v>
      </c>
      <c r="G609">
        <v>1168</v>
      </c>
      <c r="H609">
        <v>911368</v>
      </c>
      <c r="I609">
        <v>28024</v>
      </c>
      <c r="J609">
        <v>67179400</v>
      </c>
      <c r="K609">
        <v>2575335</v>
      </c>
      <c r="L609">
        <v>1250226566</v>
      </c>
      <c r="M609">
        <v>4743300</v>
      </c>
      <c r="N609">
        <v>1440878041</v>
      </c>
      <c r="O609">
        <v>7105616</v>
      </c>
      <c r="P609">
        <v>625972248</v>
      </c>
    </row>
    <row r="610" spans="1:16" x14ac:dyDescent="0.2">
      <c r="A610">
        <v>2021</v>
      </c>
      <c r="B610" t="s">
        <v>52</v>
      </c>
      <c r="C610">
        <v>10</v>
      </c>
      <c r="D610">
        <v>4</v>
      </c>
      <c r="E610">
        <v>32702</v>
      </c>
      <c r="F610">
        <v>68462486</v>
      </c>
      <c r="G610">
        <v>1468</v>
      </c>
      <c r="H610">
        <v>912836</v>
      </c>
      <c r="I610">
        <v>34154</v>
      </c>
      <c r="J610">
        <v>67213554</v>
      </c>
      <c r="K610">
        <v>2702866</v>
      </c>
      <c r="L610">
        <v>1252929432</v>
      </c>
      <c r="M610">
        <v>3878852</v>
      </c>
      <c r="N610">
        <v>1444756893</v>
      </c>
      <c r="O610">
        <v>6469740</v>
      </c>
      <c r="P610">
        <v>632441988</v>
      </c>
    </row>
    <row r="611" spans="1:16" x14ac:dyDescent="0.2">
      <c r="A611">
        <v>2021</v>
      </c>
      <c r="B611" t="s">
        <v>52</v>
      </c>
      <c r="C611">
        <v>10</v>
      </c>
      <c r="D611">
        <v>4</v>
      </c>
      <c r="E611">
        <v>28614</v>
      </c>
      <c r="F611">
        <v>68491100</v>
      </c>
      <c r="G611">
        <v>1610</v>
      </c>
      <c r="H611">
        <v>914446</v>
      </c>
      <c r="I611">
        <v>26378</v>
      </c>
      <c r="J611">
        <v>67239932</v>
      </c>
      <c r="K611">
        <v>2791293</v>
      </c>
      <c r="L611">
        <v>1255720725</v>
      </c>
      <c r="M611">
        <v>5897177</v>
      </c>
      <c r="N611">
        <v>1450654070</v>
      </c>
      <c r="O611">
        <v>9504570</v>
      </c>
      <c r="P611">
        <v>641946558</v>
      </c>
    </row>
    <row r="612" spans="1:16" x14ac:dyDescent="0.2">
      <c r="A612">
        <v>2021</v>
      </c>
      <c r="B612" t="s">
        <v>52</v>
      </c>
      <c r="C612">
        <v>10</v>
      </c>
      <c r="D612">
        <v>5</v>
      </c>
      <c r="E612">
        <v>28430</v>
      </c>
      <c r="F612">
        <v>68519530</v>
      </c>
      <c r="G612">
        <v>1102</v>
      </c>
      <c r="H612">
        <v>915548</v>
      </c>
      <c r="I612">
        <v>27098</v>
      </c>
      <c r="J612">
        <v>67267030</v>
      </c>
      <c r="K612">
        <v>2973320</v>
      </c>
      <c r="L612">
        <v>1258694045</v>
      </c>
      <c r="M612">
        <v>4988700</v>
      </c>
      <c r="N612">
        <v>1455642770</v>
      </c>
      <c r="O612">
        <v>7236807</v>
      </c>
      <c r="P612">
        <v>649183365</v>
      </c>
    </row>
    <row r="613" spans="1:16" x14ac:dyDescent="0.2">
      <c r="A613">
        <v>2021</v>
      </c>
      <c r="B613" t="s">
        <v>52</v>
      </c>
      <c r="C613">
        <v>10</v>
      </c>
      <c r="D613">
        <v>5</v>
      </c>
      <c r="E613">
        <v>25880</v>
      </c>
      <c r="F613">
        <v>68545410</v>
      </c>
      <c r="G613">
        <v>890</v>
      </c>
      <c r="H613">
        <v>916438</v>
      </c>
      <c r="I613">
        <v>29344</v>
      </c>
      <c r="J613">
        <v>67296374</v>
      </c>
      <c r="K613">
        <v>2678107</v>
      </c>
      <c r="L613">
        <v>1261372152</v>
      </c>
      <c r="M613">
        <v>5361980</v>
      </c>
      <c r="N613">
        <v>1461004750</v>
      </c>
      <c r="O613">
        <v>8890486</v>
      </c>
      <c r="P613">
        <v>658073851</v>
      </c>
    </row>
    <row r="614" spans="1:16" x14ac:dyDescent="0.2">
      <c r="A614">
        <v>2021</v>
      </c>
      <c r="B614" t="s">
        <v>52</v>
      </c>
      <c r="C614">
        <v>10</v>
      </c>
      <c r="D614">
        <v>5</v>
      </c>
      <c r="E614">
        <v>25814</v>
      </c>
      <c r="F614">
        <v>68571224</v>
      </c>
      <c r="G614">
        <v>502</v>
      </c>
      <c r="H614">
        <v>916940</v>
      </c>
      <c r="I614">
        <v>26304</v>
      </c>
      <c r="J614">
        <v>67322678</v>
      </c>
      <c r="K614">
        <v>2201999</v>
      </c>
      <c r="L614">
        <v>1263574151</v>
      </c>
      <c r="M614">
        <v>1500820</v>
      </c>
      <c r="N614">
        <v>1462505570</v>
      </c>
      <c r="O614">
        <v>1866920</v>
      </c>
      <c r="P614">
        <v>659940771</v>
      </c>
    </row>
  </sheetData>
  <sortState xmlns:xlrd2="http://schemas.microsoft.com/office/spreadsheetml/2017/richdata2" ref="A2:P614">
    <sortCondition ref="A2:A614"/>
    <sortCondition ref="C2:C614"/>
    <sortCondition ref="D2:D614"/>
  </sortState>
  <mergeCells count="10">
    <mergeCell ref="R11:R12"/>
    <mergeCell ref="R13:R14"/>
    <mergeCell ref="R15:R16"/>
    <mergeCell ref="R17:R18"/>
    <mergeCell ref="R19:R20"/>
    <mergeCell ref="V1:AA3"/>
    <mergeCell ref="S8:T8"/>
    <mergeCell ref="X8:Y8"/>
    <mergeCell ref="AA8:AB8"/>
    <mergeCell ref="R9:R10"/>
  </mergeCells>
  <phoneticPr fontId="3" type="noConversion"/>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C39FA-6889-4E43-AA46-038023BAE544}">
  <dimension ref="A1:R614"/>
  <sheetViews>
    <sheetView tabSelected="1" workbookViewId="0">
      <selection activeCell="AG29" sqref="AG29"/>
    </sheetView>
  </sheetViews>
  <sheetFormatPr baseColWidth="10" defaultColWidth="8.83203125" defaultRowHeight="15" x14ac:dyDescent="0.2"/>
  <cols>
    <col min="1" max="1" width="7.1640625" customWidth="1"/>
    <col min="2" max="3" width="14.5" customWidth="1"/>
    <col min="4" max="4" width="18" customWidth="1"/>
    <col min="5" max="5" width="17.83203125" customWidth="1"/>
    <col min="6" max="6" width="17.1640625" customWidth="1"/>
    <col min="7" max="7" width="17.6640625" customWidth="1"/>
    <col min="8" max="8" width="14.33203125" customWidth="1"/>
    <col min="9" max="10" width="19.1640625" customWidth="1"/>
    <col min="13" max="13" width="16.33203125" bestFit="1" customWidth="1"/>
    <col min="14" max="14" width="19.33203125" bestFit="1" customWidth="1"/>
    <col min="15" max="16" width="20.6640625" bestFit="1" customWidth="1"/>
    <col min="17" max="17" width="19.33203125" bestFit="1" customWidth="1"/>
    <col min="18" max="18" width="18.6640625" bestFit="1" customWidth="1"/>
    <col min="19" max="19" width="16.33203125" customWidth="1"/>
    <col min="20" max="617" width="16.33203125" bestFit="1" customWidth="1"/>
    <col min="618" max="618" width="11.33203125" bestFit="1" customWidth="1"/>
  </cols>
  <sheetData>
    <row r="1" spans="1:18" x14ac:dyDescent="0.2">
      <c r="A1" t="s">
        <v>0</v>
      </c>
      <c r="B1" t="s">
        <v>1</v>
      </c>
      <c r="C1" t="s">
        <v>67</v>
      </c>
      <c r="D1" t="s">
        <v>2</v>
      </c>
      <c r="E1" t="s">
        <v>3</v>
      </c>
      <c r="F1" t="s">
        <v>5</v>
      </c>
      <c r="G1" t="s">
        <v>7</v>
      </c>
      <c r="H1" t="s">
        <v>9</v>
      </c>
      <c r="I1" t="s">
        <v>11</v>
      </c>
      <c r="J1" t="s">
        <v>13</v>
      </c>
      <c r="M1" s="18" t="s">
        <v>0</v>
      </c>
      <c r="N1" s="19">
        <v>2020</v>
      </c>
    </row>
    <row r="2" spans="1:18" x14ac:dyDescent="0.2">
      <c r="A2">
        <v>2020</v>
      </c>
      <c r="B2" t="s">
        <v>16</v>
      </c>
      <c r="C2">
        <v>1</v>
      </c>
      <c r="D2">
        <v>5</v>
      </c>
      <c r="E2">
        <v>2</v>
      </c>
      <c r="F2">
        <v>0</v>
      </c>
      <c r="G2">
        <v>0</v>
      </c>
      <c r="H2">
        <v>0</v>
      </c>
      <c r="I2">
        <v>0</v>
      </c>
      <c r="J2">
        <v>0</v>
      </c>
      <c r="M2" s="18" t="s">
        <v>1</v>
      </c>
      <c r="N2" t="s">
        <v>51</v>
      </c>
    </row>
    <row r="3" spans="1:18" x14ac:dyDescent="0.2">
      <c r="A3">
        <v>2020</v>
      </c>
      <c r="B3" t="s">
        <v>18</v>
      </c>
      <c r="C3">
        <v>2</v>
      </c>
      <c r="D3">
        <v>1</v>
      </c>
      <c r="E3">
        <v>2</v>
      </c>
      <c r="F3">
        <v>0</v>
      </c>
      <c r="G3">
        <v>0</v>
      </c>
      <c r="H3">
        <v>0</v>
      </c>
      <c r="I3">
        <v>0</v>
      </c>
      <c r="J3">
        <v>0</v>
      </c>
      <c r="M3" s="18" t="s">
        <v>2</v>
      </c>
      <c r="N3" s="19">
        <v>3</v>
      </c>
    </row>
    <row r="4" spans="1:18" x14ac:dyDescent="0.2">
      <c r="A4">
        <v>2020</v>
      </c>
      <c r="B4" t="s">
        <v>18</v>
      </c>
      <c r="C4">
        <v>2</v>
      </c>
      <c r="D4">
        <v>1</v>
      </c>
      <c r="E4">
        <v>2</v>
      </c>
      <c r="F4">
        <v>0</v>
      </c>
      <c r="G4">
        <v>0</v>
      </c>
      <c r="H4">
        <v>0</v>
      </c>
      <c r="I4">
        <v>0</v>
      </c>
      <c r="J4">
        <v>0</v>
      </c>
    </row>
    <row r="5" spans="1:18" x14ac:dyDescent="0.2">
      <c r="A5">
        <v>2020</v>
      </c>
      <c r="B5" t="s">
        <v>18</v>
      </c>
      <c r="C5">
        <v>2</v>
      </c>
      <c r="D5">
        <v>2</v>
      </c>
      <c r="E5">
        <v>0</v>
      </c>
      <c r="F5">
        <v>0</v>
      </c>
      <c r="G5">
        <v>6</v>
      </c>
      <c r="H5">
        <v>0</v>
      </c>
      <c r="I5">
        <v>0</v>
      </c>
      <c r="J5">
        <v>0</v>
      </c>
      <c r="M5" t="s">
        <v>19</v>
      </c>
      <c r="N5" t="s">
        <v>21</v>
      </c>
      <c r="O5" t="s">
        <v>23</v>
      </c>
      <c r="P5" t="s">
        <v>25</v>
      </c>
      <c r="Q5" t="s">
        <v>27</v>
      </c>
      <c r="R5" t="s">
        <v>29</v>
      </c>
    </row>
    <row r="6" spans="1:18" x14ac:dyDescent="0.2">
      <c r="A6">
        <v>2020</v>
      </c>
      <c r="B6" t="s">
        <v>31</v>
      </c>
      <c r="C6">
        <v>3</v>
      </c>
      <c r="D6">
        <v>1</v>
      </c>
      <c r="E6">
        <v>4</v>
      </c>
      <c r="F6">
        <v>0</v>
      </c>
      <c r="G6">
        <v>0</v>
      </c>
      <c r="H6">
        <v>0</v>
      </c>
      <c r="I6">
        <v>0</v>
      </c>
      <c r="J6">
        <v>0</v>
      </c>
      <c r="M6" s="68">
        <v>15177635</v>
      </c>
      <c r="N6" s="68">
        <v>1266358</v>
      </c>
      <c r="O6" s="68">
        <v>0</v>
      </c>
      <c r="P6" s="68">
        <v>0</v>
      </c>
      <c r="Q6" s="68">
        <v>1276942</v>
      </c>
      <c r="R6" s="68">
        <v>16314</v>
      </c>
    </row>
    <row r="7" spans="1:18" x14ac:dyDescent="0.2">
      <c r="A7">
        <v>2020</v>
      </c>
      <c r="B7" t="s">
        <v>31</v>
      </c>
      <c r="C7">
        <v>3</v>
      </c>
      <c r="D7">
        <v>1</v>
      </c>
      <c r="E7">
        <v>2</v>
      </c>
      <c r="F7">
        <v>0</v>
      </c>
      <c r="G7">
        <v>0</v>
      </c>
      <c r="H7">
        <v>0</v>
      </c>
      <c r="I7">
        <v>0</v>
      </c>
      <c r="J7">
        <v>0</v>
      </c>
    </row>
    <row r="8" spans="1:18" x14ac:dyDescent="0.2">
      <c r="A8">
        <v>2020</v>
      </c>
      <c r="B8" t="s">
        <v>31</v>
      </c>
      <c r="C8">
        <v>3</v>
      </c>
      <c r="D8">
        <v>1</v>
      </c>
      <c r="E8">
        <v>44</v>
      </c>
      <c r="F8">
        <v>0</v>
      </c>
      <c r="G8">
        <v>0</v>
      </c>
      <c r="H8">
        <v>0</v>
      </c>
      <c r="I8">
        <v>0</v>
      </c>
      <c r="J8">
        <v>0</v>
      </c>
    </row>
    <row r="9" spans="1:18" x14ac:dyDescent="0.2">
      <c r="A9">
        <v>2020</v>
      </c>
      <c r="B9" t="s">
        <v>31</v>
      </c>
      <c r="C9">
        <v>3</v>
      </c>
      <c r="D9">
        <v>1</v>
      </c>
      <c r="E9">
        <v>4</v>
      </c>
      <c r="F9">
        <v>0</v>
      </c>
      <c r="G9">
        <v>0</v>
      </c>
      <c r="H9">
        <v>0</v>
      </c>
      <c r="I9">
        <v>0</v>
      </c>
      <c r="J9">
        <v>0</v>
      </c>
    </row>
    <row r="10" spans="1:18" x14ac:dyDescent="0.2">
      <c r="A10">
        <v>2020</v>
      </c>
      <c r="B10" t="s">
        <v>31</v>
      </c>
      <c r="C10">
        <v>3</v>
      </c>
      <c r="D10">
        <v>1</v>
      </c>
      <c r="E10">
        <v>2</v>
      </c>
      <c r="F10">
        <v>0</v>
      </c>
      <c r="G10">
        <v>0</v>
      </c>
      <c r="H10">
        <v>0</v>
      </c>
      <c r="I10">
        <v>0</v>
      </c>
      <c r="J10">
        <v>0</v>
      </c>
    </row>
    <row r="11" spans="1:18" x14ac:dyDescent="0.2">
      <c r="A11">
        <v>2020</v>
      </c>
      <c r="B11" t="s">
        <v>31</v>
      </c>
      <c r="C11">
        <v>3</v>
      </c>
      <c r="D11">
        <v>1</v>
      </c>
      <c r="E11">
        <v>6</v>
      </c>
      <c r="F11">
        <v>0</v>
      </c>
      <c r="G11">
        <v>0</v>
      </c>
      <c r="H11">
        <v>0</v>
      </c>
      <c r="I11">
        <v>0</v>
      </c>
      <c r="J11">
        <v>0</v>
      </c>
    </row>
    <row r="12" spans="1:18" x14ac:dyDescent="0.2">
      <c r="A12">
        <v>2020</v>
      </c>
      <c r="B12" t="s">
        <v>31</v>
      </c>
      <c r="C12">
        <v>3</v>
      </c>
      <c r="D12">
        <v>2</v>
      </c>
      <c r="E12">
        <v>10</v>
      </c>
      <c r="F12">
        <v>0</v>
      </c>
      <c r="G12">
        <v>0</v>
      </c>
      <c r="H12">
        <v>0</v>
      </c>
      <c r="I12">
        <v>0</v>
      </c>
      <c r="J12">
        <v>0</v>
      </c>
    </row>
    <row r="13" spans="1:18" x14ac:dyDescent="0.2">
      <c r="A13">
        <v>2020</v>
      </c>
      <c r="B13" t="s">
        <v>31</v>
      </c>
      <c r="C13">
        <v>3</v>
      </c>
      <c r="D13">
        <v>2</v>
      </c>
      <c r="E13">
        <v>18</v>
      </c>
      <c r="F13">
        <v>0</v>
      </c>
      <c r="G13">
        <v>0</v>
      </c>
      <c r="H13">
        <v>0</v>
      </c>
      <c r="I13">
        <v>0</v>
      </c>
      <c r="J13">
        <v>0</v>
      </c>
      <c r="M13" s="18" t="s">
        <v>0</v>
      </c>
      <c r="N13" s="19">
        <v>2021</v>
      </c>
    </row>
    <row r="14" spans="1:18" x14ac:dyDescent="0.2">
      <c r="A14">
        <v>2020</v>
      </c>
      <c r="B14" t="s">
        <v>31</v>
      </c>
      <c r="C14">
        <v>3</v>
      </c>
      <c r="D14">
        <v>2</v>
      </c>
      <c r="E14">
        <v>30</v>
      </c>
      <c r="F14">
        <v>0</v>
      </c>
      <c r="G14">
        <v>0</v>
      </c>
      <c r="H14">
        <v>0</v>
      </c>
      <c r="I14">
        <v>0</v>
      </c>
      <c r="J14">
        <v>0</v>
      </c>
      <c r="M14" s="18" t="s">
        <v>1</v>
      </c>
      <c r="N14" t="s">
        <v>52</v>
      </c>
    </row>
    <row r="15" spans="1:18" x14ac:dyDescent="0.2">
      <c r="A15">
        <v>2020</v>
      </c>
      <c r="B15" t="s">
        <v>31</v>
      </c>
      <c r="C15">
        <v>3</v>
      </c>
      <c r="D15">
        <v>2</v>
      </c>
      <c r="E15">
        <v>16</v>
      </c>
      <c r="F15">
        <v>0</v>
      </c>
      <c r="G15">
        <v>0</v>
      </c>
      <c r="H15">
        <v>0</v>
      </c>
      <c r="I15">
        <v>0</v>
      </c>
      <c r="J15">
        <v>0</v>
      </c>
      <c r="M15" s="18" t="s">
        <v>2</v>
      </c>
      <c r="N15" s="19">
        <v>4</v>
      </c>
    </row>
    <row r="16" spans="1:18" x14ac:dyDescent="0.2">
      <c r="A16">
        <v>2020</v>
      </c>
      <c r="B16" t="s">
        <v>31</v>
      </c>
      <c r="C16">
        <v>3</v>
      </c>
      <c r="D16">
        <v>2</v>
      </c>
      <c r="E16">
        <v>20</v>
      </c>
      <c r="F16">
        <v>0</v>
      </c>
      <c r="G16">
        <v>0</v>
      </c>
      <c r="H16">
        <v>0</v>
      </c>
      <c r="I16">
        <v>0</v>
      </c>
      <c r="J16">
        <v>0</v>
      </c>
    </row>
    <row r="17" spans="1:18" x14ac:dyDescent="0.2">
      <c r="A17">
        <v>2020</v>
      </c>
      <c r="B17" t="s">
        <v>31</v>
      </c>
      <c r="C17">
        <v>3</v>
      </c>
      <c r="D17">
        <v>2</v>
      </c>
      <c r="E17">
        <v>20</v>
      </c>
      <c r="F17">
        <v>2</v>
      </c>
      <c r="G17">
        <v>0</v>
      </c>
      <c r="H17">
        <v>6500</v>
      </c>
      <c r="I17">
        <v>0</v>
      </c>
      <c r="J17">
        <v>0</v>
      </c>
      <c r="M17" t="s">
        <v>19</v>
      </c>
      <c r="N17" t="s">
        <v>21</v>
      </c>
      <c r="O17" t="s">
        <v>23</v>
      </c>
      <c r="P17" t="s">
        <v>25</v>
      </c>
      <c r="Q17" t="s">
        <v>27</v>
      </c>
      <c r="R17" t="s">
        <v>29</v>
      </c>
    </row>
    <row r="18" spans="1:18" x14ac:dyDescent="0.2">
      <c r="A18">
        <v>2020</v>
      </c>
      <c r="B18" t="s">
        <v>31</v>
      </c>
      <c r="C18">
        <v>3</v>
      </c>
      <c r="D18">
        <v>2</v>
      </c>
      <c r="E18">
        <v>22</v>
      </c>
      <c r="F18">
        <v>0</v>
      </c>
      <c r="G18">
        <v>0</v>
      </c>
      <c r="H18">
        <v>0</v>
      </c>
      <c r="I18">
        <v>0</v>
      </c>
      <c r="J18">
        <v>0</v>
      </c>
      <c r="M18">
        <v>17980522</v>
      </c>
      <c r="N18">
        <v>206138</v>
      </c>
      <c r="O18">
        <v>34117851</v>
      </c>
      <c r="P18">
        <v>50474038</v>
      </c>
      <c r="Q18">
        <v>226266</v>
      </c>
      <c r="R18">
        <v>8294</v>
      </c>
    </row>
    <row r="19" spans="1:18" x14ac:dyDescent="0.2">
      <c r="A19">
        <v>2020</v>
      </c>
      <c r="B19" t="s">
        <v>31</v>
      </c>
      <c r="C19">
        <v>3</v>
      </c>
      <c r="D19">
        <v>3</v>
      </c>
      <c r="E19">
        <v>20</v>
      </c>
      <c r="F19">
        <v>0</v>
      </c>
      <c r="G19">
        <v>0</v>
      </c>
      <c r="H19">
        <v>0</v>
      </c>
      <c r="I19">
        <v>0</v>
      </c>
      <c r="J19">
        <v>0</v>
      </c>
    </row>
    <row r="20" spans="1:18" x14ac:dyDescent="0.2">
      <c r="A20">
        <v>2020</v>
      </c>
      <c r="B20" t="s">
        <v>31</v>
      </c>
      <c r="C20">
        <v>3</v>
      </c>
      <c r="D20">
        <v>3</v>
      </c>
      <c r="E20">
        <v>28</v>
      </c>
      <c r="F20">
        <v>0</v>
      </c>
      <c r="G20">
        <v>0</v>
      </c>
      <c r="H20">
        <v>0</v>
      </c>
      <c r="I20">
        <v>0</v>
      </c>
      <c r="J20">
        <v>0</v>
      </c>
    </row>
    <row r="21" spans="1:18" x14ac:dyDescent="0.2">
      <c r="A21">
        <v>2020</v>
      </c>
      <c r="B21" t="s">
        <v>31</v>
      </c>
      <c r="C21">
        <v>3</v>
      </c>
      <c r="D21">
        <v>3</v>
      </c>
      <c r="E21">
        <v>40</v>
      </c>
      <c r="F21">
        <v>0</v>
      </c>
      <c r="G21">
        <v>0</v>
      </c>
      <c r="H21">
        <v>0</v>
      </c>
      <c r="I21">
        <v>0</v>
      </c>
      <c r="J21">
        <v>0</v>
      </c>
    </row>
    <row r="22" spans="1:18" x14ac:dyDescent="0.2">
      <c r="A22">
        <v>2020</v>
      </c>
      <c r="B22" t="s">
        <v>31</v>
      </c>
      <c r="C22">
        <v>3</v>
      </c>
      <c r="D22">
        <v>3</v>
      </c>
      <c r="E22">
        <v>50</v>
      </c>
      <c r="F22">
        <v>0</v>
      </c>
      <c r="G22">
        <v>0</v>
      </c>
      <c r="H22">
        <v>6625</v>
      </c>
      <c r="I22">
        <v>0</v>
      </c>
      <c r="J22">
        <v>0</v>
      </c>
      <c r="N22" s="3"/>
      <c r="O22" s="3" t="s">
        <v>62</v>
      </c>
      <c r="P22" s="3" t="s">
        <v>63</v>
      </c>
    </row>
    <row r="23" spans="1:18" x14ac:dyDescent="0.2">
      <c r="A23">
        <v>2020</v>
      </c>
      <c r="B23" t="s">
        <v>31</v>
      </c>
      <c r="C23">
        <v>3</v>
      </c>
      <c r="D23">
        <v>3</v>
      </c>
      <c r="E23">
        <v>54</v>
      </c>
      <c r="F23">
        <v>0</v>
      </c>
      <c r="G23">
        <v>0</v>
      </c>
      <c r="H23">
        <v>1050</v>
      </c>
      <c r="I23">
        <v>0</v>
      </c>
      <c r="J23">
        <v>0</v>
      </c>
      <c r="N23" s="3" t="s">
        <v>35</v>
      </c>
      <c r="O23" s="3">
        <f>GETPIVOTDATA("Sum of daily_tested",$M$5)</f>
        <v>15177635</v>
      </c>
      <c r="P23" s="3">
        <f>GETPIVOTDATA("Sum of daily_tested",$M$17)</f>
        <v>17980522</v>
      </c>
    </row>
    <row r="24" spans="1:18" x14ac:dyDescent="0.2">
      <c r="A24">
        <v>2020</v>
      </c>
      <c r="B24" t="s">
        <v>31</v>
      </c>
      <c r="C24">
        <v>3</v>
      </c>
      <c r="D24">
        <v>3</v>
      </c>
      <c r="E24">
        <v>116</v>
      </c>
      <c r="F24">
        <v>0</v>
      </c>
      <c r="G24">
        <v>2</v>
      </c>
      <c r="H24">
        <v>1229</v>
      </c>
      <c r="I24">
        <v>0</v>
      </c>
      <c r="J24">
        <v>0</v>
      </c>
      <c r="N24" s="3" t="s">
        <v>37</v>
      </c>
      <c r="O24" s="3">
        <f>GETPIVOTDATA("Sum of daily_confirmed",$M$5)</f>
        <v>1266358</v>
      </c>
      <c r="P24" s="3">
        <f>GETPIVOTDATA("Sum of daily_confirmed",$M$17)</f>
        <v>206138</v>
      </c>
    </row>
    <row r="25" spans="1:18" x14ac:dyDescent="0.2">
      <c r="A25">
        <v>2020</v>
      </c>
      <c r="B25" t="s">
        <v>31</v>
      </c>
      <c r="C25">
        <v>3</v>
      </c>
      <c r="D25">
        <v>3</v>
      </c>
      <c r="E25">
        <v>156</v>
      </c>
      <c r="F25">
        <v>0</v>
      </c>
      <c r="G25">
        <v>0</v>
      </c>
      <c r="H25">
        <v>1507</v>
      </c>
      <c r="I25">
        <v>0</v>
      </c>
      <c r="J25">
        <v>0</v>
      </c>
      <c r="N25" s="3" t="s">
        <v>60</v>
      </c>
      <c r="O25" s="3">
        <f>GETPIVOTDATA("Sum of daily_vaccinated1",$M$5)</f>
        <v>0</v>
      </c>
      <c r="P25" s="3">
        <f>GETPIVOTDATA("Sum of daily_vaccinated1",$M$17)</f>
        <v>34117851</v>
      </c>
    </row>
    <row r="26" spans="1:18" x14ac:dyDescent="0.2">
      <c r="A26">
        <v>2020</v>
      </c>
      <c r="B26" t="s">
        <v>31</v>
      </c>
      <c r="C26">
        <v>3</v>
      </c>
      <c r="D26">
        <v>4</v>
      </c>
      <c r="E26">
        <v>138</v>
      </c>
      <c r="F26">
        <v>0</v>
      </c>
      <c r="G26">
        <v>0</v>
      </c>
      <c r="H26">
        <v>1216</v>
      </c>
      <c r="I26">
        <v>0</v>
      </c>
      <c r="J26">
        <v>0</v>
      </c>
      <c r="N26" s="3" t="s">
        <v>61</v>
      </c>
      <c r="O26" s="3">
        <f>GETPIVOTDATA("Sum of daily_vaccinated2",$M$5)</f>
        <v>0</v>
      </c>
      <c r="P26" s="3">
        <f>GETPIVOTDATA("Sum of daily_vaccinated2",$M$17)</f>
        <v>50474038</v>
      </c>
    </row>
    <row r="27" spans="1:18" x14ac:dyDescent="0.2">
      <c r="A27">
        <v>2020</v>
      </c>
      <c r="B27" t="s">
        <v>31</v>
      </c>
      <c r="C27">
        <v>3</v>
      </c>
      <c r="D27">
        <v>4</v>
      </c>
      <c r="E27">
        <v>188</v>
      </c>
      <c r="F27">
        <v>0</v>
      </c>
      <c r="G27">
        <v>0</v>
      </c>
      <c r="H27">
        <v>2580</v>
      </c>
      <c r="I27">
        <v>0</v>
      </c>
      <c r="J27">
        <v>0</v>
      </c>
      <c r="N27" s="3" t="s">
        <v>41</v>
      </c>
      <c r="O27" s="3">
        <f>GETPIVOTDATA("Sum of daily_recovered",$M$5)</f>
        <v>1276942</v>
      </c>
      <c r="P27" s="3">
        <f>GETPIVOTDATA("Sum of daily_recovered",$M$17)</f>
        <v>226266</v>
      </c>
    </row>
    <row r="28" spans="1:18" x14ac:dyDescent="0.2">
      <c r="A28">
        <v>2020</v>
      </c>
      <c r="B28" t="s">
        <v>31</v>
      </c>
      <c r="C28">
        <v>3</v>
      </c>
      <c r="D28">
        <v>4</v>
      </c>
      <c r="E28">
        <v>148</v>
      </c>
      <c r="F28">
        <v>0</v>
      </c>
      <c r="G28">
        <v>4</v>
      </c>
      <c r="H28">
        <v>1987</v>
      </c>
      <c r="I28">
        <v>0</v>
      </c>
      <c r="J28">
        <v>0</v>
      </c>
      <c r="N28" s="3" t="s">
        <v>43</v>
      </c>
      <c r="O28" s="3">
        <f>GETPIVOTDATA("Sum of daily_deceased",$M$5)</f>
        <v>16314</v>
      </c>
      <c r="P28" s="3">
        <f>GETPIVOTDATA("Sum of daily_deceased",$M$17)</f>
        <v>8294</v>
      </c>
    </row>
    <row r="29" spans="1:18" x14ac:dyDescent="0.2">
      <c r="A29">
        <v>2020</v>
      </c>
      <c r="B29" t="s">
        <v>31</v>
      </c>
      <c r="C29">
        <v>3</v>
      </c>
      <c r="D29">
        <v>4</v>
      </c>
      <c r="E29">
        <v>172</v>
      </c>
      <c r="F29">
        <v>0</v>
      </c>
      <c r="G29">
        <v>0</v>
      </c>
      <c r="H29">
        <v>2450</v>
      </c>
      <c r="I29">
        <v>0</v>
      </c>
      <c r="J29">
        <v>0</v>
      </c>
    </row>
    <row r="30" spans="1:18" x14ac:dyDescent="0.2">
      <c r="A30">
        <v>2020</v>
      </c>
      <c r="B30" t="s">
        <v>31</v>
      </c>
      <c r="C30">
        <v>3</v>
      </c>
      <c r="D30">
        <v>4</v>
      </c>
      <c r="E30">
        <v>146</v>
      </c>
      <c r="F30">
        <v>2</v>
      </c>
      <c r="G30">
        <v>0</v>
      </c>
      <c r="H30">
        <v>2544</v>
      </c>
      <c r="I30">
        <v>0</v>
      </c>
      <c r="J30">
        <v>0</v>
      </c>
    </row>
    <row r="31" spans="1:18" x14ac:dyDescent="0.2">
      <c r="A31">
        <v>2020</v>
      </c>
      <c r="B31" t="s">
        <v>31</v>
      </c>
      <c r="C31">
        <v>3</v>
      </c>
      <c r="D31">
        <v>4</v>
      </c>
      <c r="E31">
        <v>306</v>
      </c>
      <c r="F31">
        <v>2</v>
      </c>
      <c r="G31">
        <v>4</v>
      </c>
      <c r="H31">
        <v>0</v>
      </c>
      <c r="I31">
        <v>0</v>
      </c>
      <c r="J31">
        <v>0</v>
      </c>
    </row>
    <row r="32" spans="1:18" x14ac:dyDescent="0.2">
      <c r="A32">
        <v>2020</v>
      </c>
      <c r="B32" t="s">
        <v>31</v>
      </c>
      <c r="C32">
        <v>3</v>
      </c>
      <c r="D32">
        <v>4</v>
      </c>
      <c r="E32">
        <v>272</v>
      </c>
      <c r="F32">
        <v>0</v>
      </c>
      <c r="G32">
        <v>0</v>
      </c>
      <c r="H32">
        <v>0</v>
      </c>
      <c r="I32">
        <v>0</v>
      </c>
      <c r="J32">
        <v>0</v>
      </c>
    </row>
    <row r="33" spans="1:10" x14ac:dyDescent="0.2">
      <c r="A33">
        <v>2020</v>
      </c>
      <c r="B33" t="s">
        <v>31</v>
      </c>
      <c r="C33">
        <v>3</v>
      </c>
      <c r="D33">
        <v>5</v>
      </c>
      <c r="E33">
        <v>240</v>
      </c>
      <c r="F33">
        <v>50</v>
      </c>
      <c r="G33">
        <v>182</v>
      </c>
      <c r="H33">
        <v>0</v>
      </c>
      <c r="I33">
        <v>0</v>
      </c>
      <c r="J33">
        <v>0</v>
      </c>
    </row>
    <row r="34" spans="1:10" x14ac:dyDescent="0.2">
      <c r="A34">
        <v>2020</v>
      </c>
      <c r="B34" t="s">
        <v>31</v>
      </c>
      <c r="C34">
        <v>3</v>
      </c>
      <c r="D34">
        <v>5</v>
      </c>
      <c r="E34">
        <v>374</v>
      </c>
      <c r="F34">
        <v>26</v>
      </c>
      <c r="G34">
        <v>84</v>
      </c>
      <c r="H34">
        <v>10754</v>
      </c>
      <c r="I34">
        <v>0</v>
      </c>
      <c r="J34">
        <v>0</v>
      </c>
    </row>
    <row r="35" spans="1:10" x14ac:dyDescent="0.2">
      <c r="A35">
        <v>2020</v>
      </c>
      <c r="B35" t="s">
        <v>31</v>
      </c>
      <c r="C35">
        <v>3</v>
      </c>
      <c r="D35">
        <v>5</v>
      </c>
      <c r="E35">
        <v>618</v>
      </c>
      <c r="F35">
        <v>12</v>
      </c>
      <c r="G35">
        <v>38</v>
      </c>
      <c r="H35">
        <v>4346</v>
      </c>
      <c r="I35">
        <v>0</v>
      </c>
      <c r="J35">
        <v>0</v>
      </c>
    </row>
    <row r="36" spans="1:10" x14ac:dyDescent="0.2">
      <c r="A36">
        <v>2020</v>
      </c>
      <c r="B36" t="s">
        <v>47</v>
      </c>
      <c r="C36">
        <v>4</v>
      </c>
      <c r="D36">
        <v>1</v>
      </c>
      <c r="E36">
        <v>848</v>
      </c>
      <c r="F36">
        <v>22</v>
      </c>
      <c r="G36">
        <v>18</v>
      </c>
      <c r="H36">
        <v>16408</v>
      </c>
      <c r="I36">
        <v>0</v>
      </c>
      <c r="J36">
        <v>0</v>
      </c>
    </row>
    <row r="37" spans="1:10" x14ac:dyDescent="0.2">
      <c r="A37">
        <v>2020</v>
      </c>
      <c r="B37" t="s">
        <v>47</v>
      </c>
      <c r="C37">
        <v>4</v>
      </c>
      <c r="D37">
        <v>1</v>
      </c>
      <c r="E37">
        <v>972</v>
      </c>
      <c r="F37">
        <v>22</v>
      </c>
      <c r="G37">
        <v>44</v>
      </c>
      <c r="H37">
        <v>14841</v>
      </c>
      <c r="I37">
        <v>0</v>
      </c>
      <c r="J37">
        <v>0</v>
      </c>
    </row>
    <row r="38" spans="1:10" x14ac:dyDescent="0.2">
      <c r="A38">
        <v>2020</v>
      </c>
      <c r="B38" t="s">
        <v>47</v>
      </c>
      <c r="C38">
        <v>4</v>
      </c>
      <c r="D38">
        <v>1</v>
      </c>
      <c r="E38">
        <v>1120</v>
      </c>
      <c r="F38">
        <v>28</v>
      </c>
      <c r="G38">
        <v>78</v>
      </c>
      <c r="H38">
        <v>25068</v>
      </c>
      <c r="I38">
        <v>0</v>
      </c>
      <c r="J38">
        <v>0</v>
      </c>
    </row>
    <row r="39" spans="1:10" x14ac:dyDescent="0.2">
      <c r="A39">
        <v>2020</v>
      </c>
      <c r="B39" t="s">
        <v>47</v>
      </c>
      <c r="C39">
        <v>4</v>
      </c>
      <c r="D39">
        <v>1</v>
      </c>
      <c r="E39">
        <v>1158</v>
      </c>
      <c r="F39">
        <v>26</v>
      </c>
      <c r="G39">
        <v>112</v>
      </c>
      <c r="H39">
        <v>11693</v>
      </c>
      <c r="I39">
        <v>0</v>
      </c>
      <c r="J39">
        <v>0</v>
      </c>
    </row>
    <row r="40" spans="1:10" x14ac:dyDescent="0.2">
      <c r="A40">
        <v>2020</v>
      </c>
      <c r="B40" t="s">
        <v>47</v>
      </c>
      <c r="C40">
        <v>4</v>
      </c>
      <c r="D40">
        <v>1</v>
      </c>
      <c r="E40">
        <v>1218</v>
      </c>
      <c r="F40">
        <v>44</v>
      </c>
      <c r="G40">
        <v>86</v>
      </c>
      <c r="H40">
        <v>37173</v>
      </c>
      <c r="I40">
        <v>0</v>
      </c>
      <c r="J40">
        <v>0</v>
      </c>
    </row>
    <row r="41" spans="1:10" x14ac:dyDescent="0.2">
      <c r="A41">
        <v>2020</v>
      </c>
      <c r="B41" t="s">
        <v>47</v>
      </c>
      <c r="C41">
        <v>4</v>
      </c>
      <c r="D41">
        <v>1</v>
      </c>
      <c r="E41">
        <v>968</v>
      </c>
      <c r="F41">
        <v>32</v>
      </c>
      <c r="G41">
        <v>130</v>
      </c>
      <c r="H41">
        <v>13961</v>
      </c>
      <c r="I41">
        <v>0</v>
      </c>
      <c r="J41">
        <v>0</v>
      </c>
    </row>
    <row r="42" spans="1:10" x14ac:dyDescent="0.2">
      <c r="A42">
        <v>2020</v>
      </c>
      <c r="B42" t="s">
        <v>47</v>
      </c>
      <c r="C42">
        <v>4</v>
      </c>
      <c r="D42">
        <v>1</v>
      </c>
      <c r="E42">
        <v>1146</v>
      </c>
      <c r="F42">
        <v>54</v>
      </c>
      <c r="G42">
        <v>150</v>
      </c>
      <c r="H42">
        <v>46824</v>
      </c>
      <c r="I42">
        <v>0</v>
      </c>
      <c r="J42">
        <v>0</v>
      </c>
    </row>
    <row r="43" spans="1:10" x14ac:dyDescent="0.2">
      <c r="A43">
        <v>2020</v>
      </c>
      <c r="B43" t="s">
        <v>47</v>
      </c>
      <c r="C43">
        <v>4</v>
      </c>
      <c r="D43">
        <v>2</v>
      </c>
      <c r="E43">
        <v>1130</v>
      </c>
      <c r="F43">
        <v>40</v>
      </c>
      <c r="G43">
        <v>192</v>
      </c>
      <c r="H43">
        <v>24444</v>
      </c>
      <c r="I43">
        <v>0</v>
      </c>
      <c r="J43">
        <v>0</v>
      </c>
    </row>
    <row r="44" spans="1:10" x14ac:dyDescent="0.2">
      <c r="A44">
        <v>2020</v>
      </c>
      <c r="B44" t="s">
        <v>47</v>
      </c>
      <c r="C44">
        <v>4</v>
      </c>
      <c r="D44">
        <v>2</v>
      </c>
      <c r="E44">
        <v>1626</v>
      </c>
      <c r="F44">
        <v>92</v>
      </c>
      <c r="G44">
        <v>140</v>
      </c>
      <c r="H44">
        <v>29575</v>
      </c>
      <c r="I44">
        <v>0</v>
      </c>
      <c r="J44">
        <v>0</v>
      </c>
    </row>
    <row r="45" spans="1:10" x14ac:dyDescent="0.2">
      <c r="A45">
        <v>2020</v>
      </c>
      <c r="B45" t="s">
        <v>47</v>
      </c>
      <c r="C45">
        <v>4</v>
      </c>
      <c r="D45">
        <v>2</v>
      </c>
      <c r="E45">
        <v>1742</v>
      </c>
      <c r="F45">
        <v>44</v>
      </c>
      <c r="G45">
        <v>302</v>
      </c>
      <c r="H45">
        <v>54335</v>
      </c>
      <c r="I45">
        <v>0</v>
      </c>
      <c r="J45">
        <v>0</v>
      </c>
    </row>
    <row r="46" spans="1:10" x14ac:dyDescent="0.2">
      <c r="A46">
        <v>2020</v>
      </c>
      <c r="B46" t="s">
        <v>47</v>
      </c>
      <c r="C46">
        <v>4</v>
      </c>
      <c r="D46">
        <v>2</v>
      </c>
      <c r="E46">
        <v>1708</v>
      </c>
      <c r="F46">
        <v>82</v>
      </c>
      <c r="G46">
        <v>372</v>
      </c>
      <c r="H46">
        <v>34273</v>
      </c>
      <c r="I46">
        <v>0</v>
      </c>
      <c r="J46">
        <v>0</v>
      </c>
    </row>
    <row r="47" spans="1:10" x14ac:dyDescent="0.2">
      <c r="A47">
        <v>2020</v>
      </c>
      <c r="B47" t="s">
        <v>47</v>
      </c>
      <c r="C47">
        <v>4</v>
      </c>
      <c r="D47">
        <v>2</v>
      </c>
      <c r="E47">
        <v>1516</v>
      </c>
      <c r="F47">
        <v>84</v>
      </c>
      <c r="G47">
        <v>228</v>
      </c>
      <c r="H47">
        <v>36443</v>
      </c>
      <c r="I47">
        <v>0</v>
      </c>
      <c r="J47">
        <v>0</v>
      </c>
    </row>
    <row r="48" spans="1:10" x14ac:dyDescent="0.2">
      <c r="A48">
        <v>2020</v>
      </c>
      <c r="B48" t="s">
        <v>47</v>
      </c>
      <c r="C48">
        <v>4</v>
      </c>
      <c r="D48">
        <v>2</v>
      </c>
      <c r="E48">
        <v>2486</v>
      </c>
      <c r="F48">
        <v>54</v>
      </c>
      <c r="G48">
        <v>224</v>
      </c>
      <c r="H48">
        <v>43745</v>
      </c>
      <c r="I48">
        <v>0</v>
      </c>
      <c r="J48">
        <v>0</v>
      </c>
    </row>
    <row r="49" spans="1:10" x14ac:dyDescent="0.2">
      <c r="A49">
        <v>2020</v>
      </c>
      <c r="B49" t="s">
        <v>47</v>
      </c>
      <c r="C49">
        <v>4</v>
      </c>
      <c r="D49">
        <v>2</v>
      </c>
      <c r="E49">
        <v>2062</v>
      </c>
      <c r="F49">
        <v>74</v>
      </c>
      <c r="G49">
        <v>334</v>
      </c>
      <c r="H49">
        <v>48958</v>
      </c>
      <c r="I49">
        <v>0</v>
      </c>
      <c r="J49">
        <v>0</v>
      </c>
    </row>
    <row r="50" spans="1:10" x14ac:dyDescent="0.2">
      <c r="A50">
        <v>2020</v>
      </c>
      <c r="B50" t="s">
        <v>47</v>
      </c>
      <c r="C50">
        <v>4</v>
      </c>
      <c r="D50">
        <v>3</v>
      </c>
      <c r="E50">
        <v>1772</v>
      </c>
      <c r="F50">
        <v>54</v>
      </c>
      <c r="G50">
        <v>288</v>
      </c>
      <c r="H50">
        <v>58092</v>
      </c>
      <c r="I50">
        <v>0</v>
      </c>
      <c r="J50">
        <v>0</v>
      </c>
    </row>
    <row r="51" spans="1:10" x14ac:dyDescent="0.2">
      <c r="A51">
        <v>2020</v>
      </c>
      <c r="B51" t="s">
        <v>47</v>
      </c>
      <c r="C51">
        <v>4</v>
      </c>
      <c r="D51">
        <v>3</v>
      </c>
      <c r="E51">
        <v>2122</v>
      </c>
      <c r="F51">
        <v>52</v>
      </c>
      <c r="G51">
        <v>516</v>
      </c>
      <c r="H51">
        <v>67134</v>
      </c>
      <c r="I51">
        <v>0</v>
      </c>
      <c r="J51">
        <v>0</v>
      </c>
    </row>
    <row r="52" spans="1:10" x14ac:dyDescent="0.2">
      <c r="A52">
        <v>2020</v>
      </c>
      <c r="B52" t="s">
        <v>47</v>
      </c>
      <c r="C52">
        <v>4</v>
      </c>
      <c r="D52">
        <v>3</v>
      </c>
      <c r="E52">
        <v>1844</v>
      </c>
      <c r="F52">
        <v>76</v>
      </c>
      <c r="G52">
        <v>546</v>
      </c>
      <c r="H52">
        <v>64978</v>
      </c>
      <c r="I52">
        <v>0</v>
      </c>
      <c r="J52">
        <v>0</v>
      </c>
    </row>
    <row r="53" spans="1:10" x14ac:dyDescent="0.2">
      <c r="A53">
        <v>2020</v>
      </c>
      <c r="B53" t="s">
        <v>47</v>
      </c>
      <c r="C53">
        <v>4</v>
      </c>
      <c r="D53">
        <v>3</v>
      </c>
      <c r="E53">
        <v>2742</v>
      </c>
      <c r="F53">
        <v>70</v>
      </c>
      <c r="G53">
        <v>852</v>
      </c>
      <c r="H53">
        <v>68697</v>
      </c>
      <c r="I53">
        <v>0</v>
      </c>
      <c r="J53">
        <v>0</v>
      </c>
    </row>
    <row r="54" spans="1:10" x14ac:dyDescent="0.2">
      <c r="A54">
        <v>2020</v>
      </c>
      <c r="B54" t="s">
        <v>47</v>
      </c>
      <c r="C54">
        <v>4</v>
      </c>
      <c r="D54">
        <v>3</v>
      </c>
      <c r="E54">
        <v>3160</v>
      </c>
      <c r="F54">
        <v>76</v>
      </c>
      <c r="G54">
        <v>776</v>
      </c>
      <c r="H54">
        <v>88950</v>
      </c>
      <c r="I54">
        <v>0</v>
      </c>
      <c r="J54">
        <v>0</v>
      </c>
    </row>
    <row r="55" spans="1:10" x14ac:dyDescent="0.2">
      <c r="A55">
        <v>2020</v>
      </c>
      <c r="B55" t="s">
        <v>47</v>
      </c>
      <c r="C55">
        <v>4</v>
      </c>
      <c r="D55">
        <v>3</v>
      </c>
      <c r="E55">
        <v>2478</v>
      </c>
      <c r="F55">
        <v>66</v>
      </c>
      <c r="G55">
        <v>838</v>
      </c>
      <c r="H55">
        <v>38964</v>
      </c>
      <c r="I55">
        <v>0</v>
      </c>
      <c r="J55">
        <v>0</v>
      </c>
    </row>
    <row r="56" spans="1:10" x14ac:dyDescent="0.2">
      <c r="A56">
        <v>2020</v>
      </c>
      <c r="B56" t="s">
        <v>47</v>
      </c>
      <c r="C56">
        <v>4</v>
      </c>
      <c r="D56">
        <v>3</v>
      </c>
      <c r="E56">
        <v>3074</v>
      </c>
      <c r="F56">
        <v>106</v>
      </c>
      <c r="G56">
        <v>1406</v>
      </c>
      <c r="H56">
        <v>102445</v>
      </c>
      <c r="I56">
        <v>0</v>
      </c>
      <c r="J56">
        <v>0</v>
      </c>
    </row>
    <row r="57" spans="1:10" x14ac:dyDescent="0.2">
      <c r="A57">
        <v>2020</v>
      </c>
      <c r="B57" t="s">
        <v>47</v>
      </c>
      <c r="C57">
        <v>4</v>
      </c>
      <c r="D57">
        <v>4</v>
      </c>
      <c r="E57">
        <v>2584</v>
      </c>
      <c r="F57">
        <v>72</v>
      </c>
      <c r="G57">
        <v>788</v>
      </c>
      <c r="H57">
        <v>84970</v>
      </c>
      <c r="I57">
        <v>0</v>
      </c>
      <c r="J57">
        <v>0</v>
      </c>
    </row>
    <row r="58" spans="1:10" x14ac:dyDescent="0.2">
      <c r="A58">
        <v>2020</v>
      </c>
      <c r="B58" t="s">
        <v>47</v>
      </c>
      <c r="C58">
        <v>4</v>
      </c>
      <c r="D58">
        <v>4</v>
      </c>
      <c r="E58">
        <v>3334</v>
      </c>
      <c r="F58">
        <v>80</v>
      </c>
      <c r="G58">
        <v>1284</v>
      </c>
      <c r="H58">
        <v>88882</v>
      </c>
      <c r="I58">
        <v>0</v>
      </c>
      <c r="J58">
        <v>0</v>
      </c>
    </row>
    <row r="59" spans="1:10" x14ac:dyDescent="0.2">
      <c r="A59">
        <v>2020</v>
      </c>
      <c r="B59" t="s">
        <v>47</v>
      </c>
      <c r="C59">
        <v>4</v>
      </c>
      <c r="D59">
        <v>4</v>
      </c>
      <c r="E59">
        <v>2816</v>
      </c>
      <c r="F59">
        <v>118</v>
      </c>
      <c r="G59">
        <v>968</v>
      </c>
      <c r="H59">
        <v>96577</v>
      </c>
      <c r="I59">
        <v>0</v>
      </c>
      <c r="J59">
        <v>0</v>
      </c>
    </row>
    <row r="60" spans="1:10" x14ac:dyDescent="0.2">
      <c r="A60">
        <v>2020</v>
      </c>
      <c r="B60" t="s">
        <v>47</v>
      </c>
      <c r="C60">
        <v>4</v>
      </c>
      <c r="D60">
        <v>4</v>
      </c>
      <c r="E60">
        <v>3670</v>
      </c>
      <c r="F60">
        <v>88</v>
      </c>
      <c r="G60">
        <v>884</v>
      </c>
      <c r="H60">
        <v>95691</v>
      </c>
      <c r="I60">
        <v>0</v>
      </c>
      <c r="J60">
        <v>0</v>
      </c>
    </row>
    <row r="61" spans="1:10" x14ac:dyDescent="0.2">
      <c r="A61">
        <v>2020</v>
      </c>
      <c r="B61" t="s">
        <v>47</v>
      </c>
      <c r="C61">
        <v>4</v>
      </c>
      <c r="D61">
        <v>4</v>
      </c>
      <c r="E61">
        <v>3214</v>
      </c>
      <c r="F61">
        <v>112</v>
      </c>
      <c r="G61">
        <v>1170</v>
      </c>
      <c r="H61">
        <v>88954</v>
      </c>
      <c r="I61">
        <v>0</v>
      </c>
      <c r="J61">
        <v>0</v>
      </c>
    </row>
    <row r="62" spans="1:10" x14ac:dyDescent="0.2">
      <c r="A62">
        <v>2020</v>
      </c>
      <c r="B62" t="s">
        <v>47</v>
      </c>
      <c r="C62">
        <v>4</v>
      </c>
      <c r="D62">
        <v>4</v>
      </c>
      <c r="E62">
        <v>3136</v>
      </c>
      <c r="F62">
        <v>116</v>
      </c>
      <c r="G62">
        <v>1160</v>
      </c>
      <c r="H62">
        <v>104817</v>
      </c>
      <c r="I62">
        <v>0</v>
      </c>
      <c r="J62">
        <v>0</v>
      </c>
    </row>
    <row r="63" spans="1:10" x14ac:dyDescent="0.2">
      <c r="A63">
        <v>2020</v>
      </c>
      <c r="B63" t="s">
        <v>47</v>
      </c>
      <c r="C63">
        <v>4</v>
      </c>
      <c r="D63">
        <v>4</v>
      </c>
      <c r="E63">
        <v>3804</v>
      </c>
      <c r="F63">
        <v>138</v>
      </c>
      <c r="G63">
        <v>1272</v>
      </c>
      <c r="H63">
        <v>111884</v>
      </c>
      <c r="I63">
        <v>0</v>
      </c>
      <c r="J63">
        <v>0</v>
      </c>
    </row>
    <row r="64" spans="1:10" x14ac:dyDescent="0.2">
      <c r="A64">
        <v>2020</v>
      </c>
      <c r="B64" t="s">
        <v>47</v>
      </c>
      <c r="C64">
        <v>4</v>
      </c>
      <c r="D64">
        <v>5</v>
      </c>
      <c r="E64">
        <v>3410</v>
      </c>
      <c r="F64">
        <v>142</v>
      </c>
      <c r="G64">
        <v>1380</v>
      </c>
      <c r="H64">
        <v>123620</v>
      </c>
      <c r="I64">
        <v>0</v>
      </c>
      <c r="J64">
        <v>0</v>
      </c>
    </row>
    <row r="65" spans="1:10" x14ac:dyDescent="0.2">
      <c r="A65">
        <v>2020</v>
      </c>
      <c r="B65" t="s">
        <v>47</v>
      </c>
      <c r="C65">
        <v>4</v>
      </c>
      <c r="D65">
        <v>5</v>
      </c>
      <c r="E65">
        <v>3604</v>
      </c>
      <c r="F65">
        <v>150</v>
      </c>
      <c r="G65">
        <v>1260</v>
      </c>
      <c r="H65">
        <v>140722</v>
      </c>
      <c r="I65">
        <v>0</v>
      </c>
      <c r="J65">
        <v>0</v>
      </c>
    </row>
    <row r="66" spans="1:10" x14ac:dyDescent="0.2">
      <c r="A66">
        <v>2020</v>
      </c>
      <c r="B66" t="s">
        <v>17</v>
      </c>
      <c r="C66">
        <v>5</v>
      </c>
      <c r="D66">
        <v>1</v>
      </c>
      <c r="E66">
        <v>4792</v>
      </c>
      <c r="F66">
        <v>154</v>
      </c>
      <c r="G66">
        <v>1924</v>
      </c>
      <c r="H66">
        <v>140237</v>
      </c>
      <c r="I66">
        <v>0</v>
      </c>
      <c r="J66">
        <v>0</v>
      </c>
    </row>
    <row r="67" spans="1:10" x14ac:dyDescent="0.2">
      <c r="A67">
        <v>2020</v>
      </c>
      <c r="B67" t="s">
        <v>17</v>
      </c>
      <c r="C67">
        <v>5</v>
      </c>
      <c r="D67">
        <v>1</v>
      </c>
      <c r="E67">
        <v>5128</v>
      </c>
      <c r="F67">
        <v>184</v>
      </c>
      <c r="G67">
        <v>1662</v>
      </c>
      <c r="H67">
        <v>144889</v>
      </c>
      <c r="I67">
        <v>0</v>
      </c>
      <c r="J67">
        <v>0</v>
      </c>
    </row>
    <row r="68" spans="1:10" x14ac:dyDescent="0.2">
      <c r="A68">
        <v>2020</v>
      </c>
      <c r="B68" t="s">
        <v>17</v>
      </c>
      <c r="C68">
        <v>5</v>
      </c>
      <c r="D68">
        <v>1</v>
      </c>
      <c r="E68">
        <v>5904</v>
      </c>
      <c r="F68">
        <v>280</v>
      </c>
      <c r="G68">
        <v>1822</v>
      </c>
      <c r="H68">
        <v>137827</v>
      </c>
      <c r="I68">
        <v>0</v>
      </c>
      <c r="J68">
        <v>0</v>
      </c>
    </row>
    <row r="69" spans="1:10" x14ac:dyDescent="0.2">
      <c r="A69">
        <v>2020</v>
      </c>
      <c r="B69" t="s">
        <v>17</v>
      </c>
      <c r="C69">
        <v>5</v>
      </c>
      <c r="D69">
        <v>1</v>
      </c>
      <c r="E69">
        <v>7312</v>
      </c>
      <c r="F69">
        <v>206</v>
      </c>
      <c r="G69">
        <v>2164</v>
      </c>
      <c r="H69">
        <v>161706</v>
      </c>
      <c r="I69">
        <v>0</v>
      </c>
      <c r="J69">
        <v>0</v>
      </c>
    </row>
    <row r="70" spans="1:10" x14ac:dyDescent="0.2">
      <c r="A70">
        <v>2020</v>
      </c>
      <c r="B70" t="s">
        <v>17</v>
      </c>
      <c r="C70">
        <v>5</v>
      </c>
      <c r="D70">
        <v>1</v>
      </c>
      <c r="E70">
        <v>5942</v>
      </c>
      <c r="F70">
        <v>256</v>
      </c>
      <c r="G70">
        <v>2590</v>
      </c>
      <c r="H70">
        <v>160826</v>
      </c>
      <c r="I70">
        <v>0</v>
      </c>
      <c r="J70">
        <v>0</v>
      </c>
    </row>
    <row r="71" spans="1:10" x14ac:dyDescent="0.2">
      <c r="A71">
        <v>2020</v>
      </c>
      <c r="B71" t="s">
        <v>17</v>
      </c>
      <c r="C71">
        <v>5</v>
      </c>
      <c r="D71">
        <v>1</v>
      </c>
      <c r="E71">
        <v>7204</v>
      </c>
      <c r="F71">
        <v>182</v>
      </c>
      <c r="G71">
        <v>2322</v>
      </c>
      <c r="H71">
        <v>150112</v>
      </c>
      <c r="I71">
        <v>0</v>
      </c>
      <c r="J71">
        <v>0</v>
      </c>
    </row>
    <row r="72" spans="1:10" x14ac:dyDescent="0.2">
      <c r="A72">
        <v>2020</v>
      </c>
      <c r="B72" t="s">
        <v>17</v>
      </c>
      <c r="C72">
        <v>5</v>
      </c>
      <c r="D72">
        <v>1</v>
      </c>
      <c r="E72">
        <v>6688</v>
      </c>
      <c r="F72">
        <v>208</v>
      </c>
      <c r="G72">
        <v>2950</v>
      </c>
      <c r="H72">
        <v>161621</v>
      </c>
      <c r="I72">
        <v>0</v>
      </c>
      <c r="J72">
        <v>0</v>
      </c>
    </row>
    <row r="73" spans="1:10" x14ac:dyDescent="0.2">
      <c r="A73">
        <v>2020</v>
      </c>
      <c r="B73" t="s">
        <v>17</v>
      </c>
      <c r="C73">
        <v>5</v>
      </c>
      <c r="D73">
        <v>2</v>
      </c>
      <c r="E73">
        <v>6678</v>
      </c>
      <c r="F73">
        <v>194</v>
      </c>
      <c r="G73">
        <v>2222</v>
      </c>
      <c r="H73">
        <v>169610</v>
      </c>
      <c r="I73">
        <v>0</v>
      </c>
      <c r="J73">
        <v>0</v>
      </c>
    </row>
    <row r="74" spans="1:10" x14ac:dyDescent="0.2">
      <c r="A74">
        <v>2020</v>
      </c>
      <c r="B74" t="s">
        <v>17</v>
      </c>
      <c r="C74">
        <v>5</v>
      </c>
      <c r="D74">
        <v>2</v>
      </c>
      <c r="E74">
        <v>6350</v>
      </c>
      <c r="F74">
        <v>232</v>
      </c>
      <c r="G74">
        <v>2828</v>
      </c>
      <c r="H74">
        <v>171076</v>
      </c>
      <c r="I74">
        <v>0</v>
      </c>
      <c r="J74">
        <v>0</v>
      </c>
    </row>
    <row r="75" spans="1:10" x14ac:dyDescent="0.2">
      <c r="A75">
        <v>2020</v>
      </c>
      <c r="B75" t="s">
        <v>17</v>
      </c>
      <c r="C75">
        <v>5</v>
      </c>
      <c r="D75">
        <v>2</v>
      </c>
      <c r="E75">
        <v>8622</v>
      </c>
      <c r="F75">
        <v>224</v>
      </c>
      <c r="G75">
        <v>3338</v>
      </c>
      <c r="H75">
        <v>161028</v>
      </c>
      <c r="I75">
        <v>0</v>
      </c>
      <c r="J75">
        <v>0</v>
      </c>
    </row>
    <row r="76" spans="1:10" x14ac:dyDescent="0.2">
      <c r="A76">
        <v>2020</v>
      </c>
      <c r="B76" t="s">
        <v>17</v>
      </c>
      <c r="C76">
        <v>5</v>
      </c>
      <c r="D76">
        <v>2</v>
      </c>
      <c r="E76">
        <v>7184</v>
      </c>
      <c r="F76">
        <v>162</v>
      </c>
      <c r="G76">
        <v>3158</v>
      </c>
      <c r="H76">
        <v>152513</v>
      </c>
      <c r="I76">
        <v>0</v>
      </c>
      <c r="J76">
        <v>0</v>
      </c>
    </row>
    <row r="77" spans="1:10" x14ac:dyDescent="0.2">
      <c r="A77">
        <v>2020</v>
      </c>
      <c r="B77" t="s">
        <v>17</v>
      </c>
      <c r="C77">
        <v>5</v>
      </c>
      <c r="D77">
        <v>2</v>
      </c>
      <c r="E77">
        <v>7124</v>
      </c>
      <c r="F77">
        <v>240</v>
      </c>
      <c r="G77">
        <v>3810</v>
      </c>
      <c r="H77">
        <v>184348</v>
      </c>
      <c r="I77">
        <v>0</v>
      </c>
      <c r="J77">
        <v>0</v>
      </c>
    </row>
    <row r="78" spans="1:10" x14ac:dyDescent="0.2">
      <c r="A78">
        <v>2020</v>
      </c>
      <c r="B78" t="s">
        <v>17</v>
      </c>
      <c r="C78">
        <v>5</v>
      </c>
      <c r="D78">
        <v>2</v>
      </c>
      <c r="E78">
        <v>7452</v>
      </c>
      <c r="F78">
        <v>274</v>
      </c>
      <c r="G78">
        <v>3926</v>
      </c>
      <c r="H78">
        <v>187617</v>
      </c>
      <c r="I78">
        <v>0</v>
      </c>
      <c r="J78">
        <v>0</v>
      </c>
    </row>
    <row r="79" spans="1:10" x14ac:dyDescent="0.2">
      <c r="A79">
        <v>2020</v>
      </c>
      <c r="B79" t="s">
        <v>17</v>
      </c>
      <c r="C79">
        <v>5</v>
      </c>
      <c r="D79">
        <v>2</v>
      </c>
      <c r="E79">
        <v>7982</v>
      </c>
      <c r="F79">
        <v>194</v>
      </c>
      <c r="G79">
        <v>3188</v>
      </c>
      <c r="H79">
        <v>195775</v>
      </c>
      <c r="I79">
        <v>0</v>
      </c>
      <c r="J79">
        <v>0</v>
      </c>
    </row>
    <row r="80" spans="1:10" x14ac:dyDescent="0.2">
      <c r="A80">
        <v>2020</v>
      </c>
      <c r="B80" t="s">
        <v>17</v>
      </c>
      <c r="C80">
        <v>5</v>
      </c>
      <c r="D80">
        <v>3</v>
      </c>
      <c r="E80">
        <v>7616</v>
      </c>
      <c r="F80">
        <v>208</v>
      </c>
      <c r="G80">
        <v>4468</v>
      </c>
      <c r="H80">
        <v>194504</v>
      </c>
      <c r="I80">
        <v>0</v>
      </c>
      <c r="J80">
        <v>0</v>
      </c>
    </row>
    <row r="81" spans="1:10" x14ac:dyDescent="0.2">
      <c r="A81">
        <v>2020</v>
      </c>
      <c r="B81" t="s">
        <v>17</v>
      </c>
      <c r="C81">
        <v>5</v>
      </c>
      <c r="D81">
        <v>3</v>
      </c>
      <c r="E81">
        <v>9588</v>
      </c>
      <c r="F81">
        <v>240</v>
      </c>
      <c r="G81">
        <v>8024</v>
      </c>
      <c r="H81">
        <v>198953</v>
      </c>
      <c r="I81">
        <v>0</v>
      </c>
      <c r="J81">
        <v>0</v>
      </c>
    </row>
    <row r="82" spans="1:10" x14ac:dyDescent="0.2">
      <c r="A82">
        <v>2020</v>
      </c>
      <c r="B82" t="s">
        <v>17</v>
      </c>
      <c r="C82">
        <v>5</v>
      </c>
      <c r="D82">
        <v>3</v>
      </c>
      <c r="E82">
        <v>10098</v>
      </c>
      <c r="F82">
        <v>304</v>
      </c>
      <c r="G82">
        <v>5076</v>
      </c>
      <c r="H82">
        <v>193873</v>
      </c>
      <c r="I82">
        <v>0</v>
      </c>
      <c r="J82">
        <v>0</v>
      </c>
    </row>
    <row r="83" spans="1:10" x14ac:dyDescent="0.2">
      <c r="A83">
        <v>2020</v>
      </c>
      <c r="B83" t="s">
        <v>17</v>
      </c>
      <c r="C83">
        <v>5</v>
      </c>
      <c r="D83">
        <v>3</v>
      </c>
      <c r="E83">
        <v>9256</v>
      </c>
      <c r="F83">
        <v>262</v>
      </c>
      <c r="G83">
        <v>4964</v>
      </c>
      <c r="H83">
        <v>209796</v>
      </c>
      <c r="I83">
        <v>0</v>
      </c>
      <c r="J83">
        <v>0</v>
      </c>
    </row>
    <row r="84" spans="1:10" x14ac:dyDescent="0.2">
      <c r="A84">
        <v>2020</v>
      </c>
      <c r="B84" t="s">
        <v>17</v>
      </c>
      <c r="C84">
        <v>5</v>
      </c>
      <c r="D84">
        <v>3</v>
      </c>
      <c r="E84">
        <v>12308</v>
      </c>
      <c r="F84">
        <v>292</v>
      </c>
      <c r="G84">
        <v>6064</v>
      </c>
      <c r="H84">
        <v>224601</v>
      </c>
      <c r="I84">
        <v>0</v>
      </c>
      <c r="J84">
        <v>0</v>
      </c>
    </row>
    <row r="85" spans="1:10" x14ac:dyDescent="0.2">
      <c r="A85">
        <v>2020</v>
      </c>
      <c r="B85" t="s">
        <v>17</v>
      </c>
      <c r="C85">
        <v>5</v>
      </c>
      <c r="D85">
        <v>3</v>
      </c>
      <c r="E85">
        <v>11440</v>
      </c>
      <c r="F85">
        <v>268</v>
      </c>
      <c r="G85">
        <v>6226</v>
      </c>
      <c r="H85">
        <v>221886</v>
      </c>
      <c r="I85">
        <v>0</v>
      </c>
      <c r="J85">
        <v>0</v>
      </c>
    </row>
    <row r="86" spans="1:10" x14ac:dyDescent="0.2">
      <c r="A86">
        <v>2020</v>
      </c>
      <c r="B86" t="s">
        <v>17</v>
      </c>
      <c r="C86">
        <v>5</v>
      </c>
      <c r="D86">
        <v>3</v>
      </c>
      <c r="E86">
        <v>12046</v>
      </c>
      <c r="F86">
        <v>296</v>
      </c>
      <c r="G86">
        <v>6262</v>
      </c>
      <c r="H86">
        <v>226192</v>
      </c>
      <c r="I86">
        <v>0</v>
      </c>
      <c r="J86">
        <v>0</v>
      </c>
    </row>
    <row r="87" spans="1:10" x14ac:dyDescent="0.2">
      <c r="A87">
        <v>2020</v>
      </c>
      <c r="B87" t="s">
        <v>17</v>
      </c>
      <c r="C87">
        <v>5</v>
      </c>
      <c r="D87">
        <v>4</v>
      </c>
      <c r="E87">
        <v>13072</v>
      </c>
      <c r="F87">
        <v>284</v>
      </c>
      <c r="G87">
        <v>6560</v>
      </c>
      <c r="H87">
        <v>240570</v>
      </c>
      <c r="I87">
        <v>0</v>
      </c>
      <c r="J87">
        <v>0</v>
      </c>
    </row>
    <row r="88" spans="1:10" x14ac:dyDescent="0.2">
      <c r="A88">
        <v>2020</v>
      </c>
      <c r="B88" t="s">
        <v>17</v>
      </c>
      <c r="C88">
        <v>5</v>
      </c>
      <c r="D88">
        <v>4</v>
      </c>
      <c r="E88">
        <v>13330</v>
      </c>
      <c r="F88">
        <v>284</v>
      </c>
      <c r="G88">
        <v>5152</v>
      </c>
      <c r="H88">
        <v>236187</v>
      </c>
      <c r="I88">
        <v>0</v>
      </c>
      <c r="J88">
        <v>0</v>
      </c>
    </row>
    <row r="89" spans="1:10" x14ac:dyDescent="0.2">
      <c r="A89">
        <v>2020</v>
      </c>
      <c r="B89" t="s">
        <v>17</v>
      </c>
      <c r="C89">
        <v>5</v>
      </c>
      <c r="D89">
        <v>4</v>
      </c>
      <c r="E89">
        <v>14222</v>
      </c>
      <c r="F89">
        <v>312</v>
      </c>
      <c r="G89">
        <v>6570</v>
      </c>
      <c r="H89">
        <v>220803</v>
      </c>
      <c r="I89">
        <v>0</v>
      </c>
      <c r="J89">
        <v>0</v>
      </c>
    </row>
    <row r="90" spans="1:10" x14ac:dyDescent="0.2">
      <c r="A90">
        <v>2020</v>
      </c>
      <c r="B90" t="s">
        <v>17</v>
      </c>
      <c r="C90">
        <v>5</v>
      </c>
      <c r="D90">
        <v>4</v>
      </c>
      <c r="E90">
        <v>12828</v>
      </c>
      <c r="F90">
        <v>298</v>
      </c>
      <c r="G90">
        <v>6024</v>
      </c>
      <c r="H90">
        <v>211522</v>
      </c>
      <c r="I90">
        <v>0</v>
      </c>
      <c r="J90">
        <v>0</v>
      </c>
    </row>
    <row r="91" spans="1:10" x14ac:dyDescent="0.2">
      <c r="A91">
        <v>2020</v>
      </c>
      <c r="B91" t="s">
        <v>17</v>
      </c>
      <c r="C91">
        <v>5</v>
      </c>
      <c r="D91">
        <v>4</v>
      </c>
      <c r="E91">
        <v>11814</v>
      </c>
      <c r="F91">
        <v>346</v>
      </c>
      <c r="G91">
        <v>7170</v>
      </c>
      <c r="H91">
        <v>222584</v>
      </c>
      <c r="I91">
        <v>0</v>
      </c>
      <c r="J91">
        <v>0</v>
      </c>
    </row>
    <row r="92" spans="1:10" x14ac:dyDescent="0.2">
      <c r="A92">
        <v>2020</v>
      </c>
      <c r="B92" t="s">
        <v>17</v>
      </c>
      <c r="C92">
        <v>5</v>
      </c>
      <c r="D92">
        <v>4</v>
      </c>
      <c r="E92">
        <v>14492</v>
      </c>
      <c r="F92">
        <v>376</v>
      </c>
      <c r="G92">
        <v>6868</v>
      </c>
      <c r="H92">
        <v>237058</v>
      </c>
      <c r="I92">
        <v>0</v>
      </c>
      <c r="J92">
        <v>0</v>
      </c>
    </row>
    <row r="93" spans="1:10" x14ac:dyDescent="0.2">
      <c r="A93">
        <v>2020</v>
      </c>
      <c r="B93" t="s">
        <v>17</v>
      </c>
      <c r="C93">
        <v>5</v>
      </c>
      <c r="D93">
        <v>4</v>
      </c>
      <c r="E93">
        <v>14508</v>
      </c>
      <c r="F93">
        <v>352</v>
      </c>
      <c r="G93">
        <v>6342</v>
      </c>
      <c r="H93">
        <v>257359</v>
      </c>
      <c r="I93">
        <v>0</v>
      </c>
      <c r="J93">
        <v>0</v>
      </c>
    </row>
    <row r="94" spans="1:10" x14ac:dyDescent="0.2">
      <c r="A94">
        <v>2020</v>
      </c>
      <c r="B94" t="s">
        <v>17</v>
      </c>
      <c r="C94">
        <v>5</v>
      </c>
      <c r="D94">
        <v>5</v>
      </c>
      <c r="E94">
        <v>16276</v>
      </c>
      <c r="F94">
        <v>536</v>
      </c>
      <c r="G94">
        <v>23470</v>
      </c>
      <c r="H94">
        <v>288933</v>
      </c>
      <c r="I94">
        <v>0</v>
      </c>
      <c r="J94">
        <v>0</v>
      </c>
    </row>
    <row r="95" spans="1:10" x14ac:dyDescent="0.2">
      <c r="A95">
        <v>2020</v>
      </c>
      <c r="B95" t="s">
        <v>17</v>
      </c>
      <c r="C95">
        <v>5</v>
      </c>
      <c r="D95">
        <v>5</v>
      </c>
      <c r="E95">
        <v>16728</v>
      </c>
      <c r="F95">
        <v>410</v>
      </c>
      <c r="G95">
        <v>8606</v>
      </c>
      <c r="H95">
        <v>273774</v>
      </c>
      <c r="I95">
        <v>0</v>
      </c>
      <c r="J95">
        <v>0</v>
      </c>
    </row>
    <row r="96" spans="1:10" x14ac:dyDescent="0.2">
      <c r="A96">
        <v>2020</v>
      </c>
      <c r="B96" t="s">
        <v>17</v>
      </c>
      <c r="C96">
        <v>5</v>
      </c>
      <c r="D96">
        <v>5</v>
      </c>
      <c r="E96">
        <v>17578</v>
      </c>
      <c r="F96">
        <v>444</v>
      </c>
      <c r="G96">
        <v>9856</v>
      </c>
      <c r="H96">
        <v>244946</v>
      </c>
      <c r="I96">
        <v>0</v>
      </c>
      <c r="J96">
        <v>0</v>
      </c>
    </row>
    <row r="97" spans="1:10" x14ac:dyDescent="0.2">
      <c r="A97">
        <v>2020</v>
      </c>
      <c r="B97" t="s">
        <v>48</v>
      </c>
      <c r="C97">
        <v>6</v>
      </c>
      <c r="D97">
        <v>1</v>
      </c>
      <c r="E97">
        <v>15448</v>
      </c>
      <c r="F97">
        <v>402</v>
      </c>
      <c r="G97">
        <v>7764</v>
      </c>
      <c r="H97">
        <v>251761</v>
      </c>
      <c r="I97">
        <v>0</v>
      </c>
      <c r="J97">
        <v>0</v>
      </c>
    </row>
    <row r="98" spans="1:10" x14ac:dyDescent="0.2">
      <c r="A98">
        <v>2020</v>
      </c>
      <c r="B98" t="s">
        <v>48</v>
      </c>
      <c r="C98">
        <v>6</v>
      </c>
      <c r="D98">
        <v>1</v>
      </c>
      <c r="E98">
        <v>17624</v>
      </c>
      <c r="F98">
        <v>444</v>
      </c>
      <c r="G98">
        <v>9062</v>
      </c>
      <c r="H98">
        <v>289612</v>
      </c>
      <c r="I98">
        <v>0</v>
      </c>
      <c r="J98">
        <v>0</v>
      </c>
    </row>
    <row r="99" spans="1:10" x14ac:dyDescent="0.2">
      <c r="A99">
        <v>2020</v>
      </c>
      <c r="B99" t="s">
        <v>48</v>
      </c>
      <c r="C99">
        <v>6</v>
      </c>
      <c r="D99">
        <v>1</v>
      </c>
      <c r="E99">
        <v>19376</v>
      </c>
      <c r="F99">
        <v>518</v>
      </c>
      <c r="G99">
        <v>7578</v>
      </c>
      <c r="H99">
        <v>298140</v>
      </c>
      <c r="I99">
        <v>0</v>
      </c>
      <c r="J99">
        <v>0</v>
      </c>
    </row>
    <row r="100" spans="1:10" x14ac:dyDescent="0.2">
      <c r="A100">
        <v>2020</v>
      </c>
      <c r="B100" t="s">
        <v>48</v>
      </c>
      <c r="C100">
        <v>6</v>
      </c>
      <c r="D100">
        <v>1</v>
      </c>
      <c r="E100">
        <v>19694</v>
      </c>
      <c r="F100">
        <v>548</v>
      </c>
      <c r="G100">
        <v>8780</v>
      </c>
      <c r="H100">
        <v>294048</v>
      </c>
      <c r="I100">
        <v>0</v>
      </c>
      <c r="J100">
        <v>0</v>
      </c>
    </row>
    <row r="101" spans="1:10" x14ac:dyDescent="0.2">
      <c r="A101">
        <v>2020</v>
      </c>
      <c r="B101" t="s">
        <v>48</v>
      </c>
      <c r="C101">
        <v>6</v>
      </c>
      <c r="D101">
        <v>1</v>
      </c>
      <c r="E101">
        <v>18944</v>
      </c>
      <c r="F101">
        <v>572</v>
      </c>
      <c r="G101">
        <v>9542</v>
      </c>
      <c r="H101">
        <v>290371</v>
      </c>
      <c r="I101">
        <v>0</v>
      </c>
      <c r="J101">
        <v>0</v>
      </c>
    </row>
    <row r="102" spans="1:10" x14ac:dyDescent="0.2">
      <c r="A102">
        <v>2020</v>
      </c>
      <c r="B102" t="s">
        <v>48</v>
      </c>
      <c r="C102">
        <v>6</v>
      </c>
      <c r="D102">
        <v>1</v>
      </c>
      <c r="E102">
        <v>20816</v>
      </c>
      <c r="F102">
        <v>594</v>
      </c>
      <c r="G102">
        <v>10866</v>
      </c>
      <c r="H102">
        <v>303109</v>
      </c>
      <c r="I102">
        <v>0</v>
      </c>
      <c r="J102">
        <v>0</v>
      </c>
    </row>
    <row r="103" spans="1:10" x14ac:dyDescent="0.2">
      <c r="A103">
        <v>2020</v>
      </c>
      <c r="B103" t="s">
        <v>48</v>
      </c>
      <c r="C103">
        <v>6</v>
      </c>
      <c r="D103">
        <v>1</v>
      </c>
      <c r="E103">
        <v>21764</v>
      </c>
      <c r="F103">
        <v>522</v>
      </c>
      <c r="G103">
        <v>10382</v>
      </c>
      <c r="H103">
        <v>269265</v>
      </c>
      <c r="I103">
        <v>0</v>
      </c>
      <c r="J103">
        <v>0</v>
      </c>
    </row>
    <row r="104" spans="1:10" x14ac:dyDescent="0.2">
      <c r="A104">
        <v>2020</v>
      </c>
      <c r="B104" t="s">
        <v>48</v>
      </c>
      <c r="C104">
        <v>6</v>
      </c>
      <c r="D104">
        <v>2</v>
      </c>
      <c r="E104">
        <v>17072</v>
      </c>
      <c r="F104">
        <v>542</v>
      </c>
      <c r="G104">
        <v>10342</v>
      </c>
      <c r="H104">
        <v>294113</v>
      </c>
      <c r="I104">
        <v>0</v>
      </c>
      <c r="J104">
        <v>0</v>
      </c>
    </row>
    <row r="105" spans="1:10" x14ac:dyDescent="0.2">
      <c r="A105">
        <v>2020</v>
      </c>
      <c r="B105" t="s">
        <v>48</v>
      </c>
      <c r="C105">
        <v>6</v>
      </c>
      <c r="D105">
        <v>2</v>
      </c>
      <c r="E105">
        <v>19962</v>
      </c>
      <c r="F105">
        <v>544</v>
      </c>
      <c r="G105">
        <v>11268</v>
      </c>
      <c r="H105">
        <v>305461</v>
      </c>
      <c r="I105">
        <v>0</v>
      </c>
      <c r="J105">
        <v>0</v>
      </c>
    </row>
    <row r="106" spans="1:10" x14ac:dyDescent="0.2">
      <c r="A106">
        <v>2020</v>
      </c>
      <c r="B106" t="s">
        <v>48</v>
      </c>
      <c r="C106">
        <v>6</v>
      </c>
      <c r="D106">
        <v>2</v>
      </c>
      <c r="E106">
        <v>22312</v>
      </c>
      <c r="F106">
        <v>716</v>
      </c>
      <c r="G106">
        <v>12550</v>
      </c>
      <c r="H106">
        <v>305473</v>
      </c>
      <c r="I106">
        <v>0</v>
      </c>
      <c r="J106">
        <v>0</v>
      </c>
    </row>
    <row r="107" spans="1:10" x14ac:dyDescent="0.2">
      <c r="A107">
        <v>2020</v>
      </c>
      <c r="B107" t="s">
        <v>48</v>
      </c>
      <c r="C107">
        <v>6</v>
      </c>
      <c r="D107">
        <v>2</v>
      </c>
      <c r="E107">
        <v>22270</v>
      </c>
      <c r="F107">
        <v>788</v>
      </c>
      <c r="G107">
        <v>12088</v>
      </c>
      <c r="H107">
        <v>319844</v>
      </c>
      <c r="I107">
        <v>0</v>
      </c>
      <c r="J107">
        <v>0</v>
      </c>
    </row>
    <row r="108" spans="1:10" x14ac:dyDescent="0.2">
      <c r="A108">
        <v>2020</v>
      </c>
      <c r="B108" t="s">
        <v>48</v>
      </c>
      <c r="C108">
        <v>6</v>
      </c>
      <c r="D108">
        <v>2</v>
      </c>
      <c r="E108">
        <v>22612</v>
      </c>
      <c r="F108">
        <v>776</v>
      </c>
      <c r="G108">
        <v>14526</v>
      </c>
      <c r="H108">
        <v>304876</v>
      </c>
      <c r="I108">
        <v>0</v>
      </c>
      <c r="J108">
        <v>0</v>
      </c>
    </row>
    <row r="109" spans="1:10" x14ac:dyDescent="0.2">
      <c r="A109">
        <v>2020</v>
      </c>
      <c r="B109" t="s">
        <v>48</v>
      </c>
      <c r="C109">
        <v>6</v>
      </c>
      <c r="D109">
        <v>2</v>
      </c>
      <c r="E109">
        <v>24078</v>
      </c>
      <c r="F109">
        <v>618</v>
      </c>
      <c r="G109">
        <v>16182</v>
      </c>
      <c r="H109">
        <v>315247</v>
      </c>
      <c r="I109">
        <v>0</v>
      </c>
      <c r="J109">
        <v>0</v>
      </c>
    </row>
    <row r="110" spans="1:10" x14ac:dyDescent="0.2">
      <c r="A110">
        <v>2020</v>
      </c>
      <c r="B110" t="s">
        <v>48</v>
      </c>
      <c r="C110">
        <v>6</v>
      </c>
      <c r="D110">
        <v>2</v>
      </c>
      <c r="E110">
        <v>22808</v>
      </c>
      <c r="F110">
        <v>648</v>
      </c>
      <c r="G110">
        <v>14716</v>
      </c>
      <c r="H110">
        <v>284207</v>
      </c>
      <c r="I110">
        <v>0</v>
      </c>
      <c r="J110">
        <v>0</v>
      </c>
    </row>
    <row r="111" spans="1:10" x14ac:dyDescent="0.2">
      <c r="A111">
        <v>2020</v>
      </c>
      <c r="B111" t="s">
        <v>48</v>
      </c>
      <c r="C111">
        <v>6</v>
      </c>
      <c r="D111">
        <v>3</v>
      </c>
      <c r="E111">
        <v>20064</v>
      </c>
      <c r="F111">
        <v>792</v>
      </c>
      <c r="G111">
        <v>21280</v>
      </c>
      <c r="H111">
        <v>305455</v>
      </c>
      <c r="I111">
        <v>0</v>
      </c>
      <c r="J111">
        <v>0</v>
      </c>
    </row>
    <row r="112" spans="1:10" x14ac:dyDescent="0.2">
      <c r="A112">
        <v>2020</v>
      </c>
      <c r="B112" t="s">
        <v>48</v>
      </c>
      <c r="C112">
        <v>6</v>
      </c>
      <c r="D112">
        <v>3</v>
      </c>
      <c r="E112">
        <v>22170</v>
      </c>
      <c r="F112">
        <v>4008</v>
      </c>
      <c r="G112">
        <v>14452</v>
      </c>
      <c r="H112">
        <v>350974</v>
      </c>
      <c r="I112">
        <v>0</v>
      </c>
      <c r="J112">
        <v>0</v>
      </c>
    </row>
    <row r="113" spans="1:10" x14ac:dyDescent="0.2">
      <c r="A113">
        <v>2020</v>
      </c>
      <c r="B113" t="s">
        <v>48</v>
      </c>
      <c r="C113">
        <v>6</v>
      </c>
      <c r="D113">
        <v>3</v>
      </c>
      <c r="E113">
        <v>26216</v>
      </c>
      <c r="F113">
        <v>682</v>
      </c>
      <c r="G113">
        <v>13780</v>
      </c>
      <c r="H113">
        <v>337447</v>
      </c>
      <c r="I113">
        <v>0</v>
      </c>
      <c r="J113">
        <v>0</v>
      </c>
    </row>
    <row r="114" spans="1:10" x14ac:dyDescent="0.2">
      <c r="A114">
        <v>2020</v>
      </c>
      <c r="B114" t="s">
        <v>48</v>
      </c>
      <c r="C114">
        <v>6</v>
      </c>
      <c r="D114">
        <v>3</v>
      </c>
      <c r="E114">
        <v>27658</v>
      </c>
      <c r="F114">
        <v>686</v>
      </c>
      <c r="G114">
        <v>21482</v>
      </c>
      <c r="H114">
        <v>390435</v>
      </c>
      <c r="I114">
        <v>0</v>
      </c>
      <c r="J114">
        <v>0</v>
      </c>
    </row>
    <row r="115" spans="1:10" x14ac:dyDescent="0.2">
      <c r="A115">
        <v>2020</v>
      </c>
      <c r="B115" t="s">
        <v>48</v>
      </c>
      <c r="C115">
        <v>6</v>
      </c>
      <c r="D115">
        <v>3</v>
      </c>
      <c r="E115">
        <v>29480</v>
      </c>
      <c r="F115">
        <v>728</v>
      </c>
      <c r="G115">
        <v>18058</v>
      </c>
      <c r="H115">
        <v>399777</v>
      </c>
      <c r="I115">
        <v>0</v>
      </c>
      <c r="J115">
        <v>0</v>
      </c>
    </row>
    <row r="116" spans="1:10" x14ac:dyDescent="0.2">
      <c r="A116">
        <v>2020</v>
      </c>
      <c r="B116" t="s">
        <v>48</v>
      </c>
      <c r="C116">
        <v>6</v>
      </c>
      <c r="D116">
        <v>3</v>
      </c>
      <c r="E116">
        <v>31836</v>
      </c>
      <c r="F116">
        <v>616</v>
      </c>
      <c r="G116">
        <v>27948</v>
      </c>
      <c r="H116">
        <v>408571</v>
      </c>
      <c r="I116">
        <v>0</v>
      </c>
      <c r="J116">
        <v>0</v>
      </c>
    </row>
    <row r="117" spans="1:10" x14ac:dyDescent="0.2">
      <c r="A117">
        <v>2020</v>
      </c>
      <c r="B117" t="s">
        <v>48</v>
      </c>
      <c r="C117">
        <v>6</v>
      </c>
      <c r="D117">
        <v>3</v>
      </c>
      <c r="E117">
        <v>30302</v>
      </c>
      <c r="F117">
        <v>852</v>
      </c>
      <c r="G117">
        <v>18150</v>
      </c>
      <c r="H117">
        <v>372622</v>
      </c>
      <c r="I117">
        <v>0</v>
      </c>
      <c r="J117">
        <v>0</v>
      </c>
    </row>
    <row r="118" spans="1:10" x14ac:dyDescent="0.2">
      <c r="A118">
        <v>2020</v>
      </c>
      <c r="B118" t="s">
        <v>48</v>
      </c>
      <c r="C118">
        <v>6</v>
      </c>
      <c r="D118">
        <v>4</v>
      </c>
      <c r="E118">
        <v>27120</v>
      </c>
      <c r="F118">
        <v>624</v>
      </c>
      <c r="G118">
        <v>21758</v>
      </c>
      <c r="H118">
        <v>373027</v>
      </c>
      <c r="I118">
        <v>0</v>
      </c>
      <c r="J118">
        <v>0</v>
      </c>
    </row>
    <row r="119" spans="1:10" x14ac:dyDescent="0.2">
      <c r="A119">
        <v>2020</v>
      </c>
      <c r="B119" t="s">
        <v>48</v>
      </c>
      <c r="C119">
        <v>6</v>
      </c>
      <c r="D119">
        <v>4</v>
      </c>
      <c r="E119">
        <v>31312</v>
      </c>
      <c r="F119">
        <v>936</v>
      </c>
      <c r="G119">
        <v>20924</v>
      </c>
      <c r="H119">
        <v>431350</v>
      </c>
      <c r="I119">
        <v>0</v>
      </c>
      <c r="J119">
        <v>0</v>
      </c>
    </row>
    <row r="120" spans="1:10" x14ac:dyDescent="0.2">
      <c r="A120">
        <v>2020</v>
      </c>
      <c r="B120" t="s">
        <v>48</v>
      </c>
      <c r="C120">
        <v>6</v>
      </c>
      <c r="D120">
        <v>4</v>
      </c>
      <c r="E120">
        <v>33736</v>
      </c>
      <c r="F120">
        <v>848</v>
      </c>
      <c r="G120">
        <v>26178</v>
      </c>
      <c r="H120">
        <v>449549</v>
      </c>
      <c r="I120">
        <v>0</v>
      </c>
      <c r="J120">
        <v>0</v>
      </c>
    </row>
    <row r="121" spans="1:10" x14ac:dyDescent="0.2">
      <c r="A121">
        <v>2020</v>
      </c>
      <c r="B121" t="s">
        <v>48</v>
      </c>
      <c r="C121">
        <v>6</v>
      </c>
      <c r="D121">
        <v>4</v>
      </c>
      <c r="E121">
        <v>36410</v>
      </c>
      <c r="F121">
        <v>802</v>
      </c>
      <c r="G121">
        <v>27966</v>
      </c>
      <c r="H121">
        <v>454114</v>
      </c>
      <c r="I121">
        <v>0</v>
      </c>
      <c r="J121">
        <v>0</v>
      </c>
    </row>
    <row r="122" spans="1:10" x14ac:dyDescent="0.2">
      <c r="A122">
        <v>2020</v>
      </c>
      <c r="B122" t="s">
        <v>48</v>
      </c>
      <c r="C122">
        <v>6</v>
      </c>
      <c r="D122">
        <v>4</v>
      </c>
      <c r="E122">
        <v>36510</v>
      </c>
      <c r="F122">
        <v>762</v>
      </c>
      <c r="G122">
        <v>20492</v>
      </c>
      <c r="H122">
        <v>461469</v>
      </c>
      <c r="I122">
        <v>0</v>
      </c>
      <c r="J122">
        <v>0</v>
      </c>
    </row>
    <row r="123" spans="1:10" x14ac:dyDescent="0.2">
      <c r="A123">
        <v>2020</v>
      </c>
      <c r="B123" t="s">
        <v>48</v>
      </c>
      <c r="C123">
        <v>6</v>
      </c>
      <c r="D123">
        <v>4</v>
      </c>
      <c r="E123">
        <v>40284</v>
      </c>
      <c r="F123">
        <v>828</v>
      </c>
      <c r="G123">
        <v>28458</v>
      </c>
      <c r="H123">
        <v>485808</v>
      </c>
      <c r="I123">
        <v>0</v>
      </c>
      <c r="J123">
        <v>0</v>
      </c>
    </row>
    <row r="124" spans="1:10" x14ac:dyDescent="0.2">
      <c r="A124">
        <v>2020</v>
      </c>
      <c r="B124" t="s">
        <v>48</v>
      </c>
      <c r="C124">
        <v>6</v>
      </c>
      <c r="D124">
        <v>4</v>
      </c>
      <c r="E124">
        <v>39220</v>
      </c>
      <c r="F124">
        <v>768</v>
      </c>
      <c r="G124">
        <v>23262</v>
      </c>
      <c r="H124">
        <v>413102</v>
      </c>
      <c r="I124">
        <v>0</v>
      </c>
      <c r="J124">
        <v>0</v>
      </c>
    </row>
    <row r="125" spans="1:10" x14ac:dyDescent="0.2">
      <c r="A125">
        <v>2020</v>
      </c>
      <c r="B125" t="s">
        <v>48</v>
      </c>
      <c r="C125">
        <v>6</v>
      </c>
      <c r="D125">
        <v>5</v>
      </c>
      <c r="E125">
        <v>36678</v>
      </c>
      <c r="F125">
        <v>834</v>
      </c>
      <c r="G125">
        <v>26994</v>
      </c>
      <c r="H125">
        <v>437042</v>
      </c>
      <c r="I125">
        <v>0</v>
      </c>
      <c r="J125">
        <v>0</v>
      </c>
    </row>
    <row r="126" spans="1:10" x14ac:dyDescent="0.2">
      <c r="A126">
        <v>2020</v>
      </c>
      <c r="B126" t="s">
        <v>48</v>
      </c>
      <c r="C126">
        <v>6</v>
      </c>
      <c r="D126">
        <v>5</v>
      </c>
      <c r="E126">
        <v>36510</v>
      </c>
      <c r="F126">
        <v>1012</v>
      </c>
      <c r="G126">
        <v>25130</v>
      </c>
      <c r="H126">
        <v>457736</v>
      </c>
      <c r="I126">
        <v>0</v>
      </c>
      <c r="J126">
        <v>0</v>
      </c>
    </row>
    <row r="127" spans="1:10" x14ac:dyDescent="0.2">
      <c r="A127">
        <v>2020</v>
      </c>
      <c r="B127" t="s">
        <v>49</v>
      </c>
      <c r="C127">
        <v>7</v>
      </c>
      <c r="D127">
        <v>1</v>
      </c>
      <c r="E127">
        <v>38860</v>
      </c>
      <c r="F127">
        <v>876</v>
      </c>
      <c r="G127">
        <v>24128</v>
      </c>
      <c r="H127">
        <v>487906</v>
      </c>
      <c r="I127">
        <v>0</v>
      </c>
      <c r="J127">
        <v>0</v>
      </c>
    </row>
    <row r="128" spans="1:10" x14ac:dyDescent="0.2">
      <c r="A128">
        <v>2020</v>
      </c>
      <c r="B128" t="s">
        <v>49</v>
      </c>
      <c r="C128">
        <v>7</v>
      </c>
      <c r="D128">
        <v>1</v>
      </c>
      <c r="E128">
        <v>43894</v>
      </c>
      <c r="F128">
        <v>756</v>
      </c>
      <c r="G128">
        <v>39998</v>
      </c>
      <c r="H128">
        <v>494984</v>
      </c>
      <c r="I128">
        <v>0</v>
      </c>
      <c r="J128">
        <v>0</v>
      </c>
    </row>
    <row r="129" spans="1:10" x14ac:dyDescent="0.2">
      <c r="A129">
        <v>2020</v>
      </c>
      <c r="B129" t="s">
        <v>49</v>
      </c>
      <c r="C129">
        <v>7</v>
      </c>
      <c r="D129">
        <v>1</v>
      </c>
      <c r="E129">
        <v>45436</v>
      </c>
      <c r="F129">
        <v>888</v>
      </c>
      <c r="G129">
        <v>28834</v>
      </c>
      <c r="H129">
        <v>547244</v>
      </c>
      <c r="I129">
        <v>0</v>
      </c>
      <c r="J129">
        <v>0</v>
      </c>
    </row>
    <row r="130" spans="1:10" x14ac:dyDescent="0.2">
      <c r="A130">
        <v>2020</v>
      </c>
      <c r="B130" t="s">
        <v>49</v>
      </c>
      <c r="C130">
        <v>7</v>
      </c>
      <c r="D130">
        <v>1</v>
      </c>
      <c r="E130">
        <v>48036</v>
      </c>
      <c r="F130">
        <v>1222</v>
      </c>
      <c r="G130">
        <v>29492</v>
      </c>
      <c r="H130">
        <v>535948</v>
      </c>
      <c r="I130">
        <v>0</v>
      </c>
      <c r="J130">
        <v>0</v>
      </c>
    </row>
    <row r="131" spans="1:10" x14ac:dyDescent="0.2">
      <c r="A131">
        <v>2020</v>
      </c>
      <c r="B131" t="s">
        <v>49</v>
      </c>
      <c r="C131">
        <v>7</v>
      </c>
      <c r="D131">
        <v>1</v>
      </c>
      <c r="E131">
        <v>47884</v>
      </c>
      <c r="F131">
        <v>842</v>
      </c>
      <c r="G131">
        <v>31658</v>
      </c>
      <c r="H131">
        <v>478500</v>
      </c>
      <c r="I131">
        <v>0</v>
      </c>
      <c r="J131">
        <v>0</v>
      </c>
    </row>
    <row r="132" spans="1:10" x14ac:dyDescent="0.2">
      <c r="A132">
        <v>2020</v>
      </c>
      <c r="B132" t="s">
        <v>49</v>
      </c>
      <c r="C132">
        <v>7</v>
      </c>
      <c r="D132">
        <v>1</v>
      </c>
      <c r="E132">
        <v>45000</v>
      </c>
      <c r="F132">
        <v>946</v>
      </c>
      <c r="G132">
        <v>30630</v>
      </c>
      <c r="H132">
        <v>485587</v>
      </c>
      <c r="I132">
        <v>0</v>
      </c>
      <c r="J132">
        <v>0</v>
      </c>
    </row>
    <row r="133" spans="1:10" x14ac:dyDescent="0.2">
      <c r="A133">
        <v>2020</v>
      </c>
      <c r="B133" t="s">
        <v>49</v>
      </c>
      <c r="C133">
        <v>7</v>
      </c>
      <c r="D133">
        <v>1</v>
      </c>
      <c r="E133">
        <v>46296</v>
      </c>
      <c r="F133">
        <v>958</v>
      </c>
      <c r="G133">
        <v>33676</v>
      </c>
      <c r="H133">
        <v>543933</v>
      </c>
      <c r="I133">
        <v>0</v>
      </c>
      <c r="J133">
        <v>0</v>
      </c>
    </row>
    <row r="134" spans="1:10" x14ac:dyDescent="0.2">
      <c r="A134">
        <v>2020</v>
      </c>
      <c r="B134" t="s">
        <v>49</v>
      </c>
      <c r="C134">
        <v>7</v>
      </c>
      <c r="D134">
        <v>2</v>
      </c>
      <c r="E134">
        <v>51122</v>
      </c>
      <c r="F134">
        <v>984</v>
      </c>
      <c r="G134">
        <v>39016</v>
      </c>
      <c r="H134">
        <v>580832</v>
      </c>
      <c r="I134">
        <v>0</v>
      </c>
      <c r="J134">
        <v>0</v>
      </c>
    </row>
    <row r="135" spans="1:10" x14ac:dyDescent="0.2">
      <c r="A135">
        <v>2020</v>
      </c>
      <c r="B135" t="s">
        <v>49</v>
      </c>
      <c r="C135">
        <v>7</v>
      </c>
      <c r="D135">
        <v>2</v>
      </c>
      <c r="E135">
        <v>51580</v>
      </c>
      <c r="F135">
        <v>958</v>
      </c>
      <c r="G135">
        <v>38816</v>
      </c>
      <c r="H135">
        <v>608224</v>
      </c>
      <c r="I135">
        <v>0</v>
      </c>
      <c r="J135">
        <v>0</v>
      </c>
    </row>
    <row r="136" spans="1:10" x14ac:dyDescent="0.2">
      <c r="A136">
        <v>2020</v>
      </c>
      <c r="B136" t="s">
        <v>49</v>
      </c>
      <c r="C136">
        <v>7</v>
      </c>
      <c r="D136">
        <v>2</v>
      </c>
      <c r="E136">
        <v>55498</v>
      </c>
      <c r="F136">
        <v>1040</v>
      </c>
      <c r="G136">
        <v>40578</v>
      </c>
      <c r="H136">
        <v>607896</v>
      </c>
      <c r="I136">
        <v>0</v>
      </c>
      <c r="J136">
        <v>0</v>
      </c>
    </row>
    <row r="137" spans="1:10" x14ac:dyDescent="0.2">
      <c r="A137">
        <v>2020</v>
      </c>
      <c r="B137" t="s">
        <v>49</v>
      </c>
      <c r="C137">
        <v>7</v>
      </c>
      <c r="D137">
        <v>2</v>
      </c>
      <c r="E137">
        <v>55508</v>
      </c>
      <c r="F137">
        <v>1082</v>
      </c>
      <c r="G137">
        <v>39962</v>
      </c>
      <c r="H137">
        <v>617606</v>
      </c>
      <c r="I137">
        <v>0</v>
      </c>
      <c r="J137">
        <v>0</v>
      </c>
    </row>
    <row r="138" spans="1:10" x14ac:dyDescent="0.2">
      <c r="A138">
        <v>2020</v>
      </c>
      <c r="B138" t="s">
        <v>49</v>
      </c>
      <c r="C138">
        <v>7</v>
      </c>
      <c r="D138">
        <v>2</v>
      </c>
      <c r="E138">
        <v>58212</v>
      </c>
      <c r="F138">
        <v>994</v>
      </c>
      <c r="G138">
        <v>36396</v>
      </c>
      <c r="H138">
        <v>541254</v>
      </c>
      <c r="I138">
        <v>0</v>
      </c>
      <c r="J138">
        <v>0</v>
      </c>
    </row>
    <row r="139" spans="1:10" x14ac:dyDescent="0.2">
      <c r="A139">
        <v>2020</v>
      </c>
      <c r="B139" t="s">
        <v>49</v>
      </c>
      <c r="C139">
        <v>7</v>
      </c>
      <c r="D139">
        <v>2</v>
      </c>
      <c r="E139">
        <v>56356</v>
      </c>
      <c r="F139">
        <v>1082</v>
      </c>
      <c r="G139">
        <v>35366</v>
      </c>
      <c r="H139">
        <v>531686</v>
      </c>
      <c r="I139">
        <v>0</v>
      </c>
      <c r="J139">
        <v>0</v>
      </c>
    </row>
    <row r="140" spans="1:10" x14ac:dyDescent="0.2">
      <c r="A140">
        <v>2020</v>
      </c>
      <c r="B140" t="s">
        <v>49</v>
      </c>
      <c r="C140">
        <v>7</v>
      </c>
      <c r="D140">
        <v>2</v>
      </c>
      <c r="E140">
        <v>59834</v>
      </c>
      <c r="F140">
        <v>1164</v>
      </c>
      <c r="G140">
        <v>41952</v>
      </c>
      <c r="H140">
        <v>666316</v>
      </c>
      <c r="I140">
        <v>0</v>
      </c>
      <c r="J140">
        <v>0</v>
      </c>
    </row>
    <row r="141" spans="1:10" x14ac:dyDescent="0.2">
      <c r="A141">
        <v>2020</v>
      </c>
      <c r="B141" t="s">
        <v>49</v>
      </c>
      <c r="C141">
        <v>7</v>
      </c>
      <c r="D141">
        <v>3</v>
      </c>
      <c r="E141">
        <v>65214</v>
      </c>
      <c r="F141">
        <v>1228</v>
      </c>
      <c r="G141">
        <v>41292</v>
      </c>
      <c r="H141">
        <v>704455</v>
      </c>
      <c r="I141">
        <v>0</v>
      </c>
      <c r="J141">
        <v>0</v>
      </c>
    </row>
    <row r="142" spans="1:10" x14ac:dyDescent="0.2">
      <c r="A142">
        <v>2020</v>
      </c>
      <c r="B142" t="s">
        <v>49</v>
      </c>
      <c r="C142">
        <v>7</v>
      </c>
      <c r="D142">
        <v>3</v>
      </c>
      <c r="E142">
        <v>70936</v>
      </c>
      <c r="F142">
        <v>1360</v>
      </c>
      <c r="G142">
        <v>45734</v>
      </c>
      <c r="H142">
        <v>714401</v>
      </c>
      <c r="I142">
        <v>0</v>
      </c>
      <c r="J142">
        <v>0</v>
      </c>
    </row>
    <row r="143" spans="1:10" x14ac:dyDescent="0.2">
      <c r="A143">
        <v>2020</v>
      </c>
      <c r="B143" t="s">
        <v>49</v>
      </c>
      <c r="C143">
        <v>7</v>
      </c>
      <c r="D143">
        <v>3</v>
      </c>
      <c r="E143">
        <v>69648</v>
      </c>
      <c r="F143">
        <v>1352</v>
      </c>
      <c r="G143">
        <v>34972</v>
      </c>
      <c r="H143">
        <v>759439</v>
      </c>
      <c r="I143">
        <v>0</v>
      </c>
      <c r="J143">
        <v>0</v>
      </c>
    </row>
    <row r="144" spans="1:10" x14ac:dyDescent="0.2">
      <c r="A144">
        <v>2020</v>
      </c>
      <c r="B144" t="s">
        <v>49</v>
      </c>
      <c r="C144">
        <v>7</v>
      </c>
      <c r="D144">
        <v>3</v>
      </c>
      <c r="E144">
        <v>74822</v>
      </c>
      <c r="F144">
        <v>1086</v>
      </c>
      <c r="G144">
        <v>47164</v>
      </c>
      <c r="H144">
        <v>778553</v>
      </c>
      <c r="I144">
        <v>0</v>
      </c>
      <c r="J144">
        <v>0</v>
      </c>
    </row>
    <row r="145" spans="1:10" x14ac:dyDescent="0.2">
      <c r="A145">
        <v>2020</v>
      </c>
      <c r="B145" t="s">
        <v>49</v>
      </c>
      <c r="C145">
        <v>7</v>
      </c>
      <c r="D145">
        <v>3</v>
      </c>
      <c r="E145">
        <v>80470</v>
      </c>
      <c r="F145">
        <v>1350</v>
      </c>
      <c r="G145">
        <v>45460</v>
      </c>
      <c r="H145">
        <v>654566</v>
      </c>
      <c r="I145">
        <v>0</v>
      </c>
      <c r="J145">
        <v>0</v>
      </c>
    </row>
    <row r="146" spans="1:10" x14ac:dyDescent="0.2">
      <c r="A146">
        <v>2020</v>
      </c>
      <c r="B146" t="s">
        <v>49</v>
      </c>
      <c r="C146">
        <v>7</v>
      </c>
      <c r="D146">
        <v>3</v>
      </c>
      <c r="E146">
        <v>73612</v>
      </c>
      <c r="F146">
        <v>1192</v>
      </c>
      <c r="G146">
        <v>48606</v>
      </c>
      <c r="H146">
        <v>708451</v>
      </c>
      <c r="I146">
        <v>0</v>
      </c>
      <c r="J146">
        <v>0</v>
      </c>
    </row>
    <row r="147" spans="1:10" x14ac:dyDescent="0.2">
      <c r="A147">
        <v>2020</v>
      </c>
      <c r="B147" t="s">
        <v>49</v>
      </c>
      <c r="C147">
        <v>7</v>
      </c>
      <c r="D147">
        <v>3</v>
      </c>
      <c r="E147">
        <v>78340</v>
      </c>
      <c r="F147">
        <v>1342</v>
      </c>
      <c r="G147">
        <v>55178</v>
      </c>
      <c r="H147">
        <v>768496</v>
      </c>
      <c r="I147">
        <v>0</v>
      </c>
      <c r="J147">
        <v>0</v>
      </c>
    </row>
    <row r="148" spans="1:10" x14ac:dyDescent="0.2">
      <c r="A148">
        <v>2020</v>
      </c>
      <c r="B148" t="s">
        <v>49</v>
      </c>
      <c r="C148">
        <v>7</v>
      </c>
      <c r="D148">
        <v>4</v>
      </c>
      <c r="E148">
        <v>91202</v>
      </c>
      <c r="F148">
        <v>2260</v>
      </c>
      <c r="G148">
        <v>63750</v>
      </c>
      <c r="H148">
        <v>806412</v>
      </c>
      <c r="I148">
        <v>0</v>
      </c>
      <c r="J148">
        <v>0</v>
      </c>
    </row>
    <row r="149" spans="1:10" x14ac:dyDescent="0.2">
      <c r="A149">
        <v>2020</v>
      </c>
      <c r="B149" t="s">
        <v>49</v>
      </c>
      <c r="C149">
        <v>7</v>
      </c>
      <c r="D149">
        <v>4</v>
      </c>
      <c r="E149">
        <v>96886</v>
      </c>
      <c r="F149">
        <v>1510</v>
      </c>
      <c r="G149">
        <v>66652</v>
      </c>
      <c r="H149">
        <v>846826</v>
      </c>
      <c r="I149">
        <v>0</v>
      </c>
      <c r="J149">
        <v>0</v>
      </c>
    </row>
    <row r="150" spans="1:10" x14ac:dyDescent="0.2">
      <c r="A150">
        <v>2020</v>
      </c>
      <c r="B150" t="s">
        <v>49</v>
      </c>
      <c r="C150">
        <v>7</v>
      </c>
      <c r="D150">
        <v>4</v>
      </c>
      <c r="E150">
        <v>97776</v>
      </c>
      <c r="F150">
        <v>1526</v>
      </c>
      <c r="G150">
        <v>65028</v>
      </c>
      <c r="H150">
        <v>863677</v>
      </c>
      <c r="I150">
        <v>0</v>
      </c>
      <c r="J150">
        <v>0</v>
      </c>
    </row>
    <row r="151" spans="1:10" x14ac:dyDescent="0.2">
      <c r="A151">
        <v>2020</v>
      </c>
      <c r="B151" t="s">
        <v>49</v>
      </c>
      <c r="C151">
        <v>7</v>
      </c>
      <c r="D151">
        <v>4</v>
      </c>
      <c r="E151">
        <v>100144</v>
      </c>
      <c r="F151">
        <v>1406</v>
      </c>
      <c r="G151">
        <v>74250</v>
      </c>
      <c r="H151">
        <v>955520</v>
      </c>
      <c r="I151">
        <v>0</v>
      </c>
      <c r="J151">
        <v>0</v>
      </c>
    </row>
    <row r="152" spans="1:10" x14ac:dyDescent="0.2">
      <c r="A152">
        <v>2020</v>
      </c>
      <c r="B152" t="s">
        <v>49</v>
      </c>
      <c r="C152">
        <v>7</v>
      </c>
      <c r="D152">
        <v>4</v>
      </c>
      <c r="E152">
        <v>97864</v>
      </c>
      <c r="F152">
        <v>1408</v>
      </c>
      <c r="G152">
        <v>63024</v>
      </c>
      <c r="H152">
        <v>1001447</v>
      </c>
      <c r="I152">
        <v>0</v>
      </c>
      <c r="J152">
        <v>0</v>
      </c>
    </row>
    <row r="153" spans="1:10" x14ac:dyDescent="0.2">
      <c r="A153">
        <v>2020</v>
      </c>
      <c r="B153" t="s">
        <v>49</v>
      </c>
      <c r="C153">
        <v>7</v>
      </c>
      <c r="D153">
        <v>4</v>
      </c>
      <c r="E153">
        <v>92968</v>
      </c>
      <c r="F153">
        <v>1284</v>
      </c>
      <c r="G153">
        <v>68708</v>
      </c>
      <c r="H153">
        <v>1023452</v>
      </c>
      <c r="I153">
        <v>0</v>
      </c>
      <c r="J153">
        <v>0</v>
      </c>
    </row>
    <row r="154" spans="1:10" x14ac:dyDescent="0.2">
      <c r="A154">
        <v>2020</v>
      </c>
      <c r="B154" t="s">
        <v>49</v>
      </c>
      <c r="C154">
        <v>7</v>
      </c>
      <c r="D154">
        <v>4</v>
      </c>
      <c r="E154">
        <v>99262</v>
      </c>
      <c r="F154">
        <v>1548</v>
      </c>
      <c r="G154">
        <v>71366</v>
      </c>
      <c r="H154">
        <v>944078</v>
      </c>
      <c r="I154">
        <v>0</v>
      </c>
      <c r="J154">
        <v>0</v>
      </c>
    </row>
    <row r="155" spans="1:10" x14ac:dyDescent="0.2">
      <c r="A155">
        <v>2020</v>
      </c>
      <c r="B155" t="s">
        <v>49</v>
      </c>
      <c r="C155">
        <v>7</v>
      </c>
      <c r="D155">
        <v>5</v>
      </c>
      <c r="E155">
        <v>104958</v>
      </c>
      <c r="F155">
        <v>1550</v>
      </c>
      <c r="G155">
        <v>65772</v>
      </c>
      <c r="H155">
        <v>1027633</v>
      </c>
      <c r="I155">
        <v>0</v>
      </c>
      <c r="J155">
        <v>0</v>
      </c>
    </row>
    <row r="156" spans="1:10" x14ac:dyDescent="0.2">
      <c r="A156">
        <v>2020</v>
      </c>
      <c r="B156" t="s">
        <v>49</v>
      </c>
      <c r="C156">
        <v>7</v>
      </c>
      <c r="D156">
        <v>5</v>
      </c>
      <c r="E156">
        <v>109936</v>
      </c>
      <c r="F156">
        <v>1568</v>
      </c>
      <c r="G156">
        <v>74850</v>
      </c>
      <c r="H156">
        <v>1258972</v>
      </c>
      <c r="I156">
        <v>0</v>
      </c>
      <c r="J156">
        <v>0</v>
      </c>
    </row>
    <row r="157" spans="1:10" x14ac:dyDescent="0.2">
      <c r="A157">
        <v>2020</v>
      </c>
      <c r="B157" t="s">
        <v>49</v>
      </c>
      <c r="C157">
        <v>7</v>
      </c>
      <c r="D157">
        <v>5</v>
      </c>
      <c r="E157">
        <v>114972</v>
      </c>
      <c r="F157">
        <v>1530</v>
      </c>
      <c r="G157">
        <v>73108</v>
      </c>
      <c r="H157">
        <v>1156170</v>
      </c>
      <c r="I157">
        <v>0</v>
      </c>
      <c r="J157">
        <v>0</v>
      </c>
    </row>
    <row r="158" spans="1:10" x14ac:dyDescent="0.2">
      <c r="A158">
        <v>2020</v>
      </c>
      <c r="B158" t="s">
        <v>50</v>
      </c>
      <c r="C158">
        <v>8</v>
      </c>
      <c r="D158">
        <v>1</v>
      </c>
      <c r="E158">
        <v>110234</v>
      </c>
      <c r="F158">
        <v>1708</v>
      </c>
      <c r="G158">
        <v>102736</v>
      </c>
      <c r="H158">
        <v>1075152</v>
      </c>
      <c r="I158">
        <v>0</v>
      </c>
      <c r="J158">
        <v>0</v>
      </c>
    </row>
    <row r="159" spans="1:10" x14ac:dyDescent="0.2">
      <c r="A159">
        <v>2020</v>
      </c>
      <c r="B159" t="s">
        <v>50</v>
      </c>
      <c r="C159">
        <v>8</v>
      </c>
      <c r="D159">
        <v>1</v>
      </c>
      <c r="E159">
        <v>105344</v>
      </c>
      <c r="F159">
        <v>1520</v>
      </c>
      <c r="G159">
        <v>80710</v>
      </c>
      <c r="H159">
        <v>971046</v>
      </c>
      <c r="I159">
        <v>0</v>
      </c>
      <c r="J159">
        <v>0</v>
      </c>
    </row>
    <row r="160" spans="1:10" x14ac:dyDescent="0.2">
      <c r="A160">
        <v>2020</v>
      </c>
      <c r="B160" t="s">
        <v>50</v>
      </c>
      <c r="C160">
        <v>8</v>
      </c>
      <c r="D160">
        <v>1</v>
      </c>
      <c r="E160">
        <v>100982</v>
      </c>
      <c r="F160">
        <v>1612</v>
      </c>
      <c r="G160">
        <v>86140</v>
      </c>
      <c r="H160">
        <v>1188564</v>
      </c>
      <c r="I160">
        <v>0</v>
      </c>
      <c r="J160">
        <v>0</v>
      </c>
    </row>
    <row r="161" spans="1:10" x14ac:dyDescent="0.2">
      <c r="A161">
        <v>2020</v>
      </c>
      <c r="B161" t="s">
        <v>50</v>
      </c>
      <c r="C161">
        <v>8</v>
      </c>
      <c r="D161">
        <v>1</v>
      </c>
      <c r="E161">
        <v>102564</v>
      </c>
      <c r="F161">
        <v>1698</v>
      </c>
      <c r="G161">
        <v>102440</v>
      </c>
      <c r="H161">
        <v>1184823</v>
      </c>
      <c r="I161">
        <v>0</v>
      </c>
      <c r="J161">
        <v>0</v>
      </c>
    </row>
    <row r="162" spans="1:10" x14ac:dyDescent="0.2">
      <c r="A162">
        <v>2020</v>
      </c>
      <c r="B162" t="s">
        <v>50</v>
      </c>
      <c r="C162">
        <v>8</v>
      </c>
      <c r="D162">
        <v>1</v>
      </c>
      <c r="E162">
        <v>113252</v>
      </c>
      <c r="F162">
        <v>1838</v>
      </c>
      <c r="G162">
        <v>91166</v>
      </c>
      <c r="H162">
        <v>1234791</v>
      </c>
      <c r="I162">
        <v>0</v>
      </c>
      <c r="J162">
        <v>0</v>
      </c>
    </row>
    <row r="163" spans="1:10" x14ac:dyDescent="0.2">
      <c r="A163">
        <v>2020</v>
      </c>
      <c r="B163" t="s">
        <v>50</v>
      </c>
      <c r="C163">
        <v>8</v>
      </c>
      <c r="D163">
        <v>1</v>
      </c>
      <c r="E163">
        <v>124340</v>
      </c>
      <c r="F163">
        <v>1798</v>
      </c>
      <c r="G163">
        <v>100282</v>
      </c>
      <c r="H163">
        <v>1356545</v>
      </c>
      <c r="I163">
        <v>0</v>
      </c>
      <c r="J163">
        <v>0</v>
      </c>
    </row>
    <row r="164" spans="1:10" x14ac:dyDescent="0.2">
      <c r="A164">
        <v>2020</v>
      </c>
      <c r="B164" t="s">
        <v>50</v>
      </c>
      <c r="C164">
        <v>8</v>
      </c>
      <c r="D164">
        <v>1</v>
      </c>
      <c r="E164">
        <v>122910</v>
      </c>
      <c r="F164">
        <v>1872</v>
      </c>
      <c r="G164">
        <v>100774</v>
      </c>
      <c r="H164">
        <v>1344387</v>
      </c>
      <c r="I164">
        <v>0</v>
      </c>
      <c r="J164">
        <v>0</v>
      </c>
    </row>
    <row r="165" spans="1:10" x14ac:dyDescent="0.2">
      <c r="A165">
        <v>2020</v>
      </c>
      <c r="B165" t="s">
        <v>50</v>
      </c>
      <c r="C165">
        <v>8</v>
      </c>
      <c r="D165">
        <v>2</v>
      </c>
      <c r="E165">
        <v>130312</v>
      </c>
      <c r="F165">
        <v>1750</v>
      </c>
      <c r="G165">
        <v>104270</v>
      </c>
      <c r="H165">
        <v>1475801</v>
      </c>
      <c r="I165">
        <v>0</v>
      </c>
      <c r="J165">
        <v>0</v>
      </c>
    </row>
    <row r="166" spans="1:10" x14ac:dyDescent="0.2">
      <c r="A166">
        <v>2020</v>
      </c>
      <c r="B166" t="s">
        <v>50</v>
      </c>
      <c r="C166">
        <v>8</v>
      </c>
      <c r="D166">
        <v>2</v>
      </c>
      <c r="E166">
        <v>124234</v>
      </c>
      <c r="F166">
        <v>2026</v>
      </c>
      <c r="G166">
        <v>108948</v>
      </c>
      <c r="H166">
        <v>1201940</v>
      </c>
      <c r="I166">
        <v>0</v>
      </c>
      <c r="J166">
        <v>0</v>
      </c>
    </row>
    <row r="167" spans="1:10" x14ac:dyDescent="0.2">
      <c r="A167">
        <v>2020</v>
      </c>
      <c r="B167" t="s">
        <v>50</v>
      </c>
      <c r="C167">
        <v>8</v>
      </c>
      <c r="D167">
        <v>2</v>
      </c>
      <c r="E167">
        <v>106032</v>
      </c>
      <c r="F167">
        <v>1774</v>
      </c>
      <c r="G167">
        <v>94724</v>
      </c>
      <c r="H167">
        <v>1323804</v>
      </c>
      <c r="I167">
        <v>0</v>
      </c>
      <c r="J167">
        <v>0</v>
      </c>
    </row>
    <row r="168" spans="1:10" x14ac:dyDescent="0.2">
      <c r="A168">
        <v>2020</v>
      </c>
      <c r="B168" t="s">
        <v>50</v>
      </c>
      <c r="C168">
        <v>8</v>
      </c>
      <c r="D168">
        <v>2</v>
      </c>
      <c r="E168">
        <v>122504</v>
      </c>
      <c r="F168">
        <v>1670</v>
      </c>
      <c r="G168">
        <v>112922</v>
      </c>
      <c r="H168">
        <v>1498659</v>
      </c>
      <c r="I168">
        <v>0</v>
      </c>
      <c r="J168">
        <v>0</v>
      </c>
    </row>
    <row r="169" spans="1:10" x14ac:dyDescent="0.2">
      <c r="A169">
        <v>2020</v>
      </c>
      <c r="B169" t="s">
        <v>50</v>
      </c>
      <c r="C169">
        <v>8</v>
      </c>
      <c r="D169">
        <v>2</v>
      </c>
      <c r="E169">
        <v>134132</v>
      </c>
      <c r="F169">
        <v>1900</v>
      </c>
      <c r="G169">
        <v>115518</v>
      </c>
      <c r="H169">
        <v>1732736</v>
      </c>
      <c r="I169">
        <v>0</v>
      </c>
      <c r="J169">
        <v>0</v>
      </c>
    </row>
    <row r="170" spans="1:10" x14ac:dyDescent="0.2">
      <c r="A170">
        <v>2020</v>
      </c>
      <c r="B170" t="s">
        <v>50</v>
      </c>
      <c r="C170">
        <v>8</v>
      </c>
      <c r="D170">
        <v>2</v>
      </c>
      <c r="E170">
        <v>128282</v>
      </c>
      <c r="F170">
        <v>2012</v>
      </c>
      <c r="G170">
        <v>109552</v>
      </c>
      <c r="H170">
        <v>1664247</v>
      </c>
      <c r="I170">
        <v>0</v>
      </c>
      <c r="J170">
        <v>0</v>
      </c>
    </row>
    <row r="171" spans="1:10" x14ac:dyDescent="0.2">
      <c r="A171">
        <v>2020</v>
      </c>
      <c r="B171" t="s">
        <v>50</v>
      </c>
      <c r="C171">
        <v>8</v>
      </c>
      <c r="D171">
        <v>2</v>
      </c>
      <c r="E171">
        <v>131220</v>
      </c>
      <c r="F171">
        <v>1978</v>
      </c>
      <c r="G171">
        <v>113840</v>
      </c>
      <c r="H171">
        <v>1743109</v>
      </c>
      <c r="I171">
        <v>0</v>
      </c>
      <c r="J171">
        <v>0</v>
      </c>
    </row>
    <row r="172" spans="1:10" x14ac:dyDescent="0.2">
      <c r="A172">
        <v>2020</v>
      </c>
      <c r="B172" t="s">
        <v>50</v>
      </c>
      <c r="C172">
        <v>8</v>
      </c>
      <c r="D172">
        <v>3</v>
      </c>
      <c r="E172">
        <v>127972</v>
      </c>
      <c r="F172">
        <v>1904</v>
      </c>
      <c r="G172">
        <v>106232</v>
      </c>
      <c r="H172">
        <v>1554154</v>
      </c>
      <c r="I172">
        <v>0</v>
      </c>
      <c r="J172">
        <v>0</v>
      </c>
    </row>
    <row r="173" spans="1:10" x14ac:dyDescent="0.2">
      <c r="A173">
        <v>2020</v>
      </c>
      <c r="B173" t="s">
        <v>50</v>
      </c>
      <c r="C173">
        <v>8</v>
      </c>
      <c r="D173">
        <v>3</v>
      </c>
      <c r="E173">
        <v>116192</v>
      </c>
      <c r="F173">
        <v>1904</v>
      </c>
      <c r="G173">
        <v>114808</v>
      </c>
      <c r="H173">
        <v>1411290</v>
      </c>
      <c r="I173">
        <v>0</v>
      </c>
      <c r="J173">
        <v>0</v>
      </c>
    </row>
    <row r="174" spans="1:10" x14ac:dyDescent="0.2">
      <c r="A174">
        <v>2020</v>
      </c>
      <c r="B174" t="s">
        <v>50</v>
      </c>
      <c r="C174">
        <v>8</v>
      </c>
      <c r="D174">
        <v>3</v>
      </c>
      <c r="E174">
        <v>108596</v>
      </c>
      <c r="F174">
        <v>1760</v>
      </c>
      <c r="G174">
        <v>116344</v>
      </c>
      <c r="H174">
        <v>1621330</v>
      </c>
      <c r="I174">
        <v>0</v>
      </c>
      <c r="J174">
        <v>0</v>
      </c>
    </row>
    <row r="175" spans="1:10" x14ac:dyDescent="0.2">
      <c r="A175">
        <v>2020</v>
      </c>
      <c r="B175" t="s">
        <v>50</v>
      </c>
      <c r="C175">
        <v>8</v>
      </c>
      <c r="D175">
        <v>3</v>
      </c>
      <c r="E175">
        <v>130048</v>
      </c>
      <c r="F175">
        <v>2198</v>
      </c>
      <c r="G175">
        <v>120910</v>
      </c>
      <c r="H175">
        <v>1670001</v>
      </c>
      <c r="I175">
        <v>0</v>
      </c>
      <c r="J175">
        <v>0</v>
      </c>
    </row>
    <row r="176" spans="1:10" x14ac:dyDescent="0.2">
      <c r="A176">
        <v>2020</v>
      </c>
      <c r="B176" t="s">
        <v>50</v>
      </c>
      <c r="C176">
        <v>8</v>
      </c>
      <c r="D176">
        <v>3</v>
      </c>
      <c r="E176">
        <v>138392</v>
      </c>
      <c r="F176">
        <v>1958</v>
      </c>
      <c r="G176">
        <v>118730</v>
      </c>
      <c r="H176">
        <v>1821066</v>
      </c>
      <c r="I176">
        <v>0</v>
      </c>
      <c r="J176">
        <v>0</v>
      </c>
    </row>
    <row r="177" spans="1:10" x14ac:dyDescent="0.2">
      <c r="A177">
        <v>2020</v>
      </c>
      <c r="B177" t="s">
        <v>50</v>
      </c>
      <c r="C177">
        <v>8</v>
      </c>
      <c r="D177">
        <v>3</v>
      </c>
      <c r="E177">
        <v>137036</v>
      </c>
      <c r="F177">
        <v>1962</v>
      </c>
      <c r="G177">
        <v>123746</v>
      </c>
      <c r="H177">
        <v>1711390</v>
      </c>
      <c r="I177">
        <v>0</v>
      </c>
      <c r="J177">
        <v>0</v>
      </c>
    </row>
    <row r="178" spans="1:10" x14ac:dyDescent="0.2">
      <c r="A178">
        <v>2020</v>
      </c>
      <c r="B178" t="s">
        <v>50</v>
      </c>
      <c r="C178">
        <v>8</v>
      </c>
      <c r="D178">
        <v>3</v>
      </c>
      <c r="E178">
        <v>138058</v>
      </c>
      <c r="F178">
        <v>1906</v>
      </c>
      <c r="G178">
        <v>125716</v>
      </c>
      <c r="H178">
        <v>1978145</v>
      </c>
      <c r="I178">
        <v>0</v>
      </c>
      <c r="J178">
        <v>0</v>
      </c>
    </row>
    <row r="179" spans="1:10" x14ac:dyDescent="0.2">
      <c r="A179">
        <v>2020</v>
      </c>
      <c r="B179" t="s">
        <v>50</v>
      </c>
      <c r="C179">
        <v>8</v>
      </c>
      <c r="D179">
        <v>4</v>
      </c>
      <c r="E179">
        <v>140134</v>
      </c>
      <c r="F179">
        <v>1836</v>
      </c>
      <c r="G179">
        <v>118202</v>
      </c>
      <c r="H179">
        <v>1757100</v>
      </c>
      <c r="I179">
        <v>0</v>
      </c>
      <c r="J179">
        <v>0</v>
      </c>
    </row>
    <row r="180" spans="1:10" x14ac:dyDescent="0.2">
      <c r="A180">
        <v>2020</v>
      </c>
      <c r="B180" t="s">
        <v>50</v>
      </c>
      <c r="C180">
        <v>8</v>
      </c>
      <c r="D180">
        <v>4</v>
      </c>
      <c r="E180">
        <v>123498</v>
      </c>
      <c r="F180">
        <v>1692</v>
      </c>
      <c r="G180">
        <v>113792</v>
      </c>
      <c r="H180">
        <v>1471784</v>
      </c>
      <c r="I180">
        <v>0</v>
      </c>
      <c r="J180">
        <v>0</v>
      </c>
    </row>
    <row r="181" spans="1:10" x14ac:dyDescent="0.2">
      <c r="A181">
        <v>2020</v>
      </c>
      <c r="B181" t="s">
        <v>50</v>
      </c>
      <c r="C181">
        <v>8</v>
      </c>
      <c r="D181">
        <v>4</v>
      </c>
      <c r="E181">
        <v>119392</v>
      </c>
      <c r="F181">
        <v>1708</v>
      </c>
      <c r="G181">
        <v>132610</v>
      </c>
      <c r="H181">
        <v>1709980</v>
      </c>
      <c r="I181">
        <v>0</v>
      </c>
      <c r="J181">
        <v>0</v>
      </c>
    </row>
    <row r="182" spans="1:10" x14ac:dyDescent="0.2">
      <c r="A182">
        <v>2020</v>
      </c>
      <c r="B182" t="s">
        <v>50</v>
      </c>
      <c r="C182">
        <v>8</v>
      </c>
      <c r="D182">
        <v>4</v>
      </c>
      <c r="E182">
        <v>133746</v>
      </c>
      <c r="F182">
        <v>2132</v>
      </c>
      <c r="G182">
        <v>128302</v>
      </c>
      <c r="H182">
        <v>1738611</v>
      </c>
      <c r="I182">
        <v>0</v>
      </c>
      <c r="J182">
        <v>0</v>
      </c>
    </row>
    <row r="183" spans="1:10" x14ac:dyDescent="0.2">
      <c r="A183">
        <v>2020</v>
      </c>
      <c r="B183" t="s">
        <v>50</v>
      </c>
      <c r="C183">
        <v>8</v>
      </c>
      <c r="D183">
        <v>4</v>
      </c>
      <c r="E183">
        <v>151990</v>
      </c>
      <c r="F183">
        <v>2034</v>
      </c>
      <c r="G183">
        <v>112382</v>
      </c>
      <c r="H183">
        <v>2010490</v>
      </c>
      <c r="I183">
        <v>0</v>
      </c>
      <c r="J183">
        <v>0</v>
      </c>
    </row>
    <row r="184" spans="1:10" x14ac:dyDescent="0.2">
      <c r="A184">
        <v>2020</v>
      </c>
      <c r="B184" t="s">
        <v>50</v>
      </c>
      <c r="C184">
        <v>8</v>
      </c>
      <c r="D184">
        <v>4</v>
      </c>
      <c r="E184">
        <v>153654</v>
      </c>
      <c r="F184">
        <v>2132</v>
      </c>
      <c r="G184">
        <v>119240</v>
      </c>
      <c r="H184">
        <v>1960294</v>
      </c>
      <c r="I184">
        <v>0</v>
      </c>
      <c r="J184">
        <v>0</v>
      </c>
    </row>
    <row r="185" spans="1:10" x14ac:dyDescent="0.2">
      <c r="A185">
        <v>2020</v>
      </c>
      <c r="B185" t="s">
        <v>50</v>
      </c>
      <c r="C185">
        <v>8</v>
      </c>
      <c r="D185">
        <v>4</v>
      </c>
      <c r="E185">
        <v>153314</v>
      </c>
      <c r="F185">
        <v>2038</v>
      </c>
      <c r="G185">
        <v>128950</v>
      </c>
      <c r="H185">
        <v>1968078</v>
      </c>
      <c r="I185">
        <v>0</v>
      </c>
      <c r="J185">
        <v>0</v>
      </c>
    </row>
    <row r="186" spans="1:10" x14ac:dyDescent="0.2">
      <c r="A186">
        <v>2020</v>
      </c>
      <c r="B186" t="s">
        <v>50</v>
      </c>
      <c r="C186">
        <v>8</v>
      </c>
      <c r="D186">
        <v>5</v>
      </c>
      <c r="E186">
        <v>156958</v>
      </c>
      <c r="F186">
        <v>1886</v>
      </c>
      <c r="G186">
        <v>129964</v>
      </c>
      <c r="H186">
        <v>2118903</v>
      </c>
      <c r="I186">
        <v>0</v>
      </c>
      <c r="J186">
        <v>0</v>
      </c>
    </row>
    <row r="187" spans="1:10" x14ac:dyDescent="0.2">
      <c r="A187">
        <v>2020</v>
      </c>
      <c r="B187" t="s">
        <v>50</v>
      </c>
      <c r="C187">
        <v>8</v>
      </c>
      <c r="D187">
        <v>5</v>
      </c>
      <c r="E187">
        <v>158922</v>
      </c>
      <c r="F187">
        <v>1920</v>
      </c>
      <c r="G187">
        <v>120844</v>
      </c>
      <c r="H187">
        <v>1872952</v>
      </c>
      <c r="I187">
        <v>0</v>
      </c>
      <c r="J187">
        <v>0</v>
      </c>
    </row>
    <row r="188" spans="1:10" x14ac:dyDescent="0.2">
      <c r="A188">
        <v>2020</v>
      </c>
      <c r="B188" t="s">
        <v>50</v>
      </c>
      <c r="C188">
        <v>8</v>
      </c>
      <c r="D188">
        <v>5</v>
      </c>
      <c r="E188">
        <v>137532</v>
      </c>
      <c r="F188">
        <v>1632</v>
      </c>
      <c r="G188">
        <v>128870</v>
      </c>
      <c r="H188">
        <v>2033164</v>
      </c>
      <c r="I188">
        <v>0</v>
      </c>
      <c r="J188">
        <v>0</v>
      </c>
    </row>
    <row r="189" spans="1:10" x14ac:dyDescent="0.2">
      <c r="A189">
        <v>2020</v>
      </c>
      <c r="B189" t="s">
        <v>51</v>
      </c>
      <c r="C189">
        <v>9</v>
      </c>
      <c r="D189">
        <v>1</v>
      </c>
      <c r="E189">
        <v>156336</v>
      </c>
      <c r="F189">
        <v>2054</v>
      </c>
      <c r="G189">
        <v>124294</v>
      </c>
      <c r="H189">
        <v>2053776</v>
      </c>
      <c r="I189">
        <v>0</v>
      </c>
      <c r="J189">
        <v>0</v>
      </c>
    </row>
    <row r="190" spans="1:10" x14ac:dyDescent="0.2">
      <c r="A190">
        <v>2020</v>
      </c>
      <c r="B190" t="s">
        <v>51</v>
      </c>
      <c r="C190">
        <v>9</v>
      </c>
      <c r="D190">
        <v>1</v>
      </c>
      <c r="E190">
        <v>165730</v>
      </c>
      <c r="F190">
        <v>2052</v>
      </c>
      <c r="G190">
        <v>135752</v>
      </c>
      <c r="H190">
        <v>2234482</v>
      </c>
      <c r="I190">
        <v>0</v>
      </c>
      <c r="J190">
        <v>0</v>
      </c>
    </row>
    <row r="191" spans="1:10" x14ac:dyDescent="0.2">
      <c r="A191">
        <v>2020</v>
      </c>
      <c r="B191" t="s">
        <v>51</v>
      </c>
      <c r="C191">
        <v>9</v>
      </c>
      <c r="D191">
        <v>1</v>
      </c>
      <c r="E191">
        <v>168318</v>
      </c>
      <c r="F191">
        <v>2166</v>
      </c>
      <c r="G191">
        <v>135020</v>
      </c>
      <c r="H191">
        <v>2295337</v>
      </c>
      <c r="I191">
        <v>0</v>
      </c>
      <c r="J191">
        <v>0</v>
      </c>
    </row>
    <row r="192" spans="1:10" x14ac:dyDescent="0.2">
      <c r="A192">
        <v>2020</v>
      </c>
      <c r="B192" t="s">
        <v>51</v>
      </c>
      <c r="C192">
        <v>9</v>
      </c>
      <c r="D192">
        <v>1</v>
      </c>
      <c r="E192">
        <v>174214</v>
      </c>
      <c r="F192">
        <v>2132</v>
      </c>
      <c r="G192">
        <v>139208</v>
      </c>
      <c r="H192">
        <v>2204052</v>
      </c>
      <c r="I192">
        <v>0</v>
      </c>
      <c r="J192">
        <v>0</v>
      </c>
    </row>
    <row r="193" spans="1:10" x14ac:dyDescent="0.2">
      <c r="A193">
        <v>2020</v>
      </c>
      <c r="B193" t="s">
        <v>51</v>
      </c>
      <c r="C193">
        <v>9</v>
      </c>
      <c r="D193">
        <v>1</v>
      </c>
      <c r="E193">
        <v>181212</v>
      </c>
      <c r="F193">
        <v>2088</v>
      </c>
      <c r="G193">
        <v>146330</v>
      </c>
      <c r="H193">
        <v>2271104</v>
      </c>
      <c r="I193">
        <v>0</v>
      </c>
      <c r="J193">
        <v>0</v>
      </c>
    </row>
    <row r="194" spans="1:10" x14ac:dyDescent="0.2">
      <c r="A194">
        <v>2020</v>
      </c>
      <c r="B194" t="s">
        <v>51</v>
      </c>
      <c r="C194">
        <v>9</v>
      </c>
      <c r="D194">
        <v>1</v>
      </c>
      <c r="E194">
        <v>183450</v>
      </c>
      <c r="F194">
        <v>2010</v>
      </c>
      <c r="G194">
        <v>139260</v>
      </c>
      <c r="H194">
        <v>1877011</v>
      </c>
      <c r="I194">
        <v>0</v>
      </c>
      <c r="J194">
        <v>0</v>
      </c>
    </row>
    <row r="195" spans="1:10" x14ac:dyDescent="0.2">
      <c r="A195">
        <v>2020</v>
      </c>
      <c r="B195" t="s">
        <v>51</v>
      </c>
      <c r="C195">
        <v>9</v>
      </c>
      <c r="D195">
        <v>1</v>
      </c>
      <c r="E195">
        <v>150030</v>
      </c>
      <c r="F195">
        <v>2258</v>
      </c>
      <c r="G195">
        <v>148232</v>
      </c>
      <c r="H195">
        <v>2056518</v>
      </c>
      <c r="I195">
        <v>0</v>
      </c>
      <c r="J195">
        <v>0</v>
      </c>
    </row>
    <row r="196" spans="1:10" x14ac:dyDescent="0.2">
      <c r="A196">
        <v>2020</v>
      </c>
      <c r="B196" t="s">
        <v>51</v>
      </c>
      <c r="C196">
        <v>9</v>
      </c>
      <c r="D196">
        <v>2</v>
      </c>
      <c r="E196">
        <v>179710</v>
      </c>
      <c r="F196">
        <v>2214</v>
      </c>
      <c r="G196">
        <v>149216</v>
      </c>
      <c r="H196">
        <v>2360944</v>
      </c>
      <c r="I196">
        <v>0</v>
      </c>
      <c r="J196">
        <v>0</v>
      </c>
    </row>
    <row r="197" spans="1:10" x14ac:dyDescent="0.2">
      <c r="A197">
        <v>2020</v>
      </c>
      <c r="B197" t="s">
        <v>51</v>
      </c>
      <c r="C197">
        <v>9</v>
      </c>
      <c r="D197">
        <v>2</v>
      </c>
      <c r="E197">
        <v>191072</v>
      </c>
      <c r="F197">
        <v>2336</v>
      </c>
      <c r="G197">
        <v>146124</v>
      </c>
      <c r="H197">
        <v>2299719</v>
      </c>
      <c r="I197">
        <v>0</v>
      </c>
      <c r="J197">
        <v>0</v>
      </c>
    </row>
    <row r="198" spans="1:10" x14ac:dyDescent="0.2">
      <c r="A198">
        <v>2020</v>
      </c>
      <c r="B198" t="s">
        <v>51</v>
      </c>
      <c r="C198">
        <v>9</v>
      </c>
      <c r="D198">
        <v>2</v>
      </c>
      <c r="E198">
        <v>193524</v>
      </c>
      <c r="F198">
        <v>2426</v>
      </c>
      <c r="G198">
        <v>141808</v>
      </c>
      <c r="H198">
        <v>2305022</v>
      </c>
      <c r="I198">
        <v>0</v>
      </c>
      <c r="J198">
        <v>0</v>
      </c>
    </row>
    <row r="199" spans="1:10" x14ac:dyDescent="0.2">
      <c r="A199">
        <v>2020</v>
      </c>
      <c r="B199" t="s">
        <v>51</v>
      </c>
      <c r="C199">
        <v>9</v>
      </c>
      <c r="D199">
        <v>2</v>
      </c>
      <c r="E199">
        <v>195310</v>
      </c>
      <c r="F199">
        <v>2404</v>
      </c>
      <c r="G199">
        <v>162912</v>
      </c>
      <c r="H199">
        <v>2246284</v>
      </c>
      <c r="I199">
        <v>0</v>
      </c>
      <c r="J199">
        <v>0</v>
      </c>
    </row>
    <row r="200" spans="1:10" x14ac:dyDescent="0.2">
      <c r="A200">
        <v>2020</v>
      </c>
      <c r="B200" t="s">
        <v>51</v>
      </c>
      <c r="C200">
        <v>9</v>
      </c>
      <c r="D200">
        <v>2</v>
      </c>
      <c r="E200">
        <v>188828</v>
      </c>
      <c r="F200">
        <v>2222</v>
      </c>
      <c r="G200">
        <v>155724</v>
      </c>
      <c r="H200">
        <v>2239245</v>
      </c>
      <c r="I200">
        <v>0</v>
      </c>
      <c r="J200">
        <v>0</v>
      </c>
    </row>
    <row r="201" spans="1:10" x14ac:dyDescent="0.2">
      <c r="A201">
        <v>2020</v>
      </c>
      <c r="B201" t="s">
        <v>51</v>
      </c>
      <c r="C201">
        <v>9</v>
      </c>
      <c r="D201">
        <v>2</v>
      </c>
      <c r="E201">
        <v>186440</v>
      </c>
      <c r="F201">
        <v>2280</v>
      </c>
      <c r="G201">
        <v>155496</v>
      </c>
      <c r="H201">
        <v>2095080</v>
      </c>
      <c r="I201">
        <v>0</v>
      </c>
      <c r="J201">
        <v>0</v>
      </c>
    </row>
    <row r="202" spans="1:10" x14ac:dyDescent="0.2">
      <c r="A202">
        <v>2020</v>
      </c>
      <c r="B202" t="s">
        <v>51</v>
      </c>
      <c r="C202">
        <v>9</v>
      </c>
      <c r="D202">
        <v>2</v>
      </c>
      <c r="E202">
        <v>163818</v>
      </c>
      <c r="F202">
        <v>2108</v>
      </c>
      <c r="G202">
        <v>158416</v>
      </c>
      <c r="H202">
        <v>2040693</v>
      </c>
      <c r="I202">
        <v>0</v>
      </c>
      <c r="J202">
        <v>0</v>
      </c>
    </row>
    <row r="203" spans="1:10" x14ac:dyDescent="0.2">
      <c r="A203">
        <v>2020</v>
      </c>
      <c r="B203" t="s">
        <v>51</v>
      </c>
      <c r="C203">
        <v>9</v>
      </c>
      <c r="D203">
        <v>3</v>
      </c>
      <c r="E203">
        <v>182194</v>
      </c>
      <c r="F203">
        <v>2562</v>
      </c>
      <c r="G203">
        <v>165708</v>
      </c>
      <c r="H203">
        <v>2293208</v>
      </c>
      <c r="I203">
        <v>0</v>
      </c>
      <c r="J203">
        <v>0</v>
      </c>
    </row>
    <row r="204" spans="1:10" x14ac:dyDescent="0.2">
      <c r="A204">
        <v>2020</v>
      </c>
      <c r="B204" t="s">
        <v>51</v>
      </c>
      <c r="C204">
        <v>9</v>
      </c>
      <c r="D204">
        <v>3</v>
      </c>
      <c r="E204">
        <v>195720</v>
      </c>
      <c r="F204">
        <v>2280</v>
      </c>
      <c r="G204">
        <v>165848</v>
      </c>
      <c r="H204">
        <v>2369168</v>
      </c>
      <c r="I204">
        <v>0</v>
      </c>
      <c r="J204">
        <v>0</v>
      </c>
    </row>
    <row r="205" spans="1:10" x14ac:dyDescent="0.2">
      <c r="A205">
        <v>2020</v>
      </c>
      <c r="B205" t="s">
        <v>51</v>
      </c>
      <c r="C205">
        <v>9</v>
      </c>
      <c r="D205">
        <v>3</v>
      </c>
      <c r="E205">
        <v>193574</v>
      </c>
      <c r="F205">
        <v>2350</v>
      </c>
      <c r="G205">
        <v>175576</v>
      </c>
      <c r="H205">
        <v>2207808</v>
      </c>
      <c r="I205">
        <v>0</v>
      </c>
      <c r="J205">
        <v>0</v>
      </c>
    </row>
    <row r="206" spans="1:10" x14ac:dyDescent="0.2">
      <c r="A206">
        <v>2020</v>
      </c>
      <c r="B206" t="s">
        <v>51</v>
      </c>
      <c r="C206">
        <v>9</v>
      </c>
      <c r="D206">
        <v>3</v>
      </c>
      <c r="E206">
        <v>185946</v>
      </c>
      <c r="F206">
        <v>2442</v>
      </c>
      <c r="G206">
        <v>191030</v>
      </c>
      <c r="H206">
        <v>2038126</v>
      </c>
      <c r="I206">
        <v>0</v>
      </c>
      <c r="J206">
        <v>0</v>
      </c>
    </row>
    <row r="207" spans="1:10" x14ac:dyDescent="0.2">
      <c r="A207">
        <v>2020</v>
      </c>
      <c r="B207" t="s">
        <v>51</v>
      </c>
      <c r="C207">
        <v>9</v>
      </c>
      <c r="D207">
        <v>3</v>
      </c>
      <c r="E207">
        <v>185148</v>
      </c>
      <c r="F207">
        <v>2298</v>
      </c>
      <c r="G207">
        <v>188778</v>
      </c>
      <c r="H207">
        <v>2382864</v>
      </c>
      <c r="I207">
        <v>0</v>
      </c>
      <c r="J207">
        <v>0</v>
      </c>
    </row>
    <row r="208" spans="1:10" x14ac:dyDescent="0.2">
      <c r="A208">
        <v>2020</v>
      </c>
      <c r="B208" t="s">
        <v>51</v>
      </c>
      <c r="C208">
        <v>9</v>
      </c>
      <c r="D208">
        <v>3</v>
      </c>
      <c r="E208">
        <v>174790</v>
      </c>
      <c r="F208">
        <v>2270</v>
      </c>
      <c r="G208">
        <v>185852</v>
      </c>
      <c r="H208">
        <v>1962658</v>
      </c>
      <c r="I208">
        <v>0</v>
      </c>
      <c r="J208">
        <v>0</v>
      </c>
    </row>
    <row r="209" spans="1:10" x14ac:dyDescent="0.2">
      <c r="A209">
        <v>2020</v>
      </c>
      <c r="B209" t="s">
        <v>51</v>
      </c>
      <c r="C209">
        <v>9</v>
      </c>
      <c r="D209">
        <v>3</v>
      </c>
      <c r="E209">
        <v>148986</v>
      </c>
      <c r="F209">
        <v>2112</v>
      </c>
      <c r="G209">
        <v>204150</v>
      </c>
      <c r="H209">
        <v>1923803</v>
      </c>
      <c r="I209">
        <v>0</v>
      </c>
      <c r="J209">
        <v>0</v>
      </c>
    </row>
    <row r="210" spans="1:10" x14ac:dyDescent="0.2">
      <c r="A210">
        <v>2020</v>
      </c>
      <c r="B210" t="s">
        <v>51</v>
      </c>
      <c r="C210">
        <v>9</v>
      </c>
      <c r="D210">
        <v>4</v>
      </c>
      <c r="E210">
        <v>166724</v>
      </c>
      <c r="F210">
        <v>2170</v>
      </c>
      <c r="G210">
        <v>179314</v>
      </c>
      <c r="H210">
        <v>2188114</v>
      </c>
      <c r="I210">
        <v>0</v>
      </c>
      <c r="J210">
        <v>0</v>
      </c>
    </row>
    <row r="211" spans="1:10" x14ac:dyDescent="0.2">
      <c r="A211">
        <v>2020</v>
      </c>
      <c r="B211" t="s">
        <v>51</v>
      </c>
      <c r="C211">
        <v>9</v>
      </c>
      <c r="D211">
        <v>4</v>
      </c>
      <c r="E211">
        <v>173406</v>
      </c>
      <c r="F211">
        <v>2246</v>
      </c>
      <c r="G211">
        <v>174918</v>
      </c>
      <c r="H211">
        <v>2393047</v>
      </c>
      <c r="I211">
        <v>0</v>
      </c>
      <c r="J211">
        <v>0</v>
      </c>
    </row>
    <row r="212" spans="1:10" x14ac:dyDescent="0.2">
      <c r="A212">
        <v>2020</v>
      </c>
      <c r="B212" t="s">
        <v>51</v>
      </c>
      <c r="C212">
        <v>9</v>
      </c>
      <c r="D212">
        <v>4</v>
      </c>
      <c r="E212">
        <v>171842</v>
      </c>
      <c r="F212">
        <v>2288</v>
      </c>
      <c r="G212">
        <v>162284</v>
      </c>
      <c r="H212">
        <v>2708146</v>
      </c>
      <c r="I212">
        <v>0</v>
      </c>
      <c r="J212">
        <v>0</v>
      </c>
    </row>
    <row r="213" spans="1:10" x14ac:dyDescent="0.2">
      <c r="A213">
        <v>2020</v>
      </c>
      <c r="B213" t="s">
        <v>51</v>
      </c>
      <c r="C213">
        <v>9</v>
      </c>
      <c r="D213">
        <v>4</v>
      </c>
      <c r="E213">
        <v>171434</v>
      </c>
      <c r="F213">
        <v>2186</v>
      </c>
      <c r="G213">
        <v>186662</v>
      </c>
      <c r="H213">
        <v>2568006</v>
      </c>
      <c r="I213">
        <v>0</v>
      </c>
      <c r="J213">
        <v>0</v>
      </c>
    </row>
    <row r="214" spans="1:10" x14ac:dyDescent="0.2">
      <c r="A214">
        <v>2020</v>
      </c>
      <c r="B214" t="s">
        <v>51</v>
      </c>
      <c r="C214">
        <v>9</v>
      </c>
      <c r="D214">
        <v>4</v>
      </c>
      <c r="E214">
        <v>177518</v>
      </c>
      <c r="F214">
        <v>2248</v>
      </c>
      <c r="G214">
        <v>184730</v>
      </c>
      <c r="H214">
        <v>2221576</v>
      </c>
      <c r="I214">
        <v>0</v>
      </c>
      <c r="J214">
        <v>0</v>
      </c>
    </row>
    <row r="215" spans="1:10" x14ac:dyDescent="0.2">
      <c r="A215">
        <v>2020</v>
      </c>
      <c r="B215" t="s">
        <v>51</v>
      </c>
      <c r="C215">
        <v>9</v>
      </c>
      <c r="D215">
        <v>4</v>
      </c>
      <c r="E215">
        <v>165540</v>
      </c>
      <c r="F215">
        <v>2080</v>
      </c>
      <c r="G215">
        <v>149382</v>
      </c>
      <c r="H215">
        <v>1956156</v>
      </c>
      <c r="I215">
        <v>0</v>
      </c>
      <c r="J215">
        <v>0</v>
      </c>
    </row>
    <row r="216" spans="1:10" x14ac:dyDescent="0.2">
      <c r="A216">
        <v>2020</v>
      </c>
      <c r="B216" t="s">
        <v>51</v>
      </c>
      <c r="C216">
        <v>9</v>
      </c>
      <c r="D216">
        <v>4</v>
      </c>
      <c r="E216">
        <v>139338</v>
      </c>
      <c r="F216">
        <v>1550</v>
      </c>
      <c r="G216">
        <v>170396</v>
      </c>
      <c r="H216">
        <v>2312203</v>
      </c>
      <c r="I216">
        <v>0</v>
      </c>
      <c r="J216">
        <v>0</v>
      </c>
    </row>
    <row r="217" spans="1:10" x14ac:dyDescent="0.2">
      <c r="A217">
        <v>2020</v>
      </c>
      <c r="B217" t="s">
        <v>51</v>
      </c>
      <c r="C217">
        <v>9</v>
      </c>
      <c r="D217">
        <v>5</v>
      </c>
      <c r="E217">
        <v>161000</v>
      </c>
      <c r="F217">
        <v>2356</v>
      </c>
      <c r="G217">
        <v>172300</v>
      </c>
      <c r="H217">
        <v>2385933</v>
      </c>
      <c r="I217">
        <v>0</v>
      </c>
      <c r="J217">
        <v>0</v>
      </c>
    </row>
    <row r="218" spans="1:10" x14ac:dyDescent="0.2">
      <c r="A218">
        <v>2020</v>
      </c>
      <c r="B218" t="s">
        <v>51</v>
      </c>
      <c r="C218">
        <v>9</v>
      </c>
      <c r="D218">
        <v>5</v>
      </c>
      <c r="E218">
        <v>173496</v>
      </c>
      <c r="F218">
        <v>2358</v>
      </c>
      <c r="G218">
        <v>170548</v>
      </c>
      <c r="H218">
        <v>2758124</v>
      </c>
      <c r="I218">
        <v>0</v>
      </c>
      <c r="J218">
        <v>0</v>
      </c>
    </row>
    <row r="219" spans="1:10" x14ac:dyDescent="0.2">
      <c r="A219">
        <v>2020</v>
      </c>
      <c r="B219" t="s">
        <v>52</v>
      </c>
      <c r="C219">
        <v>10</v>
      </c>
      <c r="D219">
        <v>1</v>
      </c>
      <c r="E219">
        <v>163570</v>
      </c>
      <c r="F219">
        <v>2198</v>
      </c>
      <c r="G219">
        <v>157462</v>
      </c>
      <c r="H219">
        <v>2305856</v>
      </c>
      <c r="I219">
        <v>0</v>
      </c>
      <c r="J219">
        <v>0</v>
      </c>
    </row>
    <row r="220" spans="1:10" x14ac:dyDescent="0.2">
      <c r="A220">
        <v>2020</v>
      </c>
      <c r="B220" t="s">
        <v>52</v>
      </c>
      <c r="C220">
        <v>10</v>
      </c>
      <c r="D220">
        <v>1</v>
      </c>
      <c r="E220">
        <v>159770</v>
      </c>
      <c r="F220">
        <v>2136</v>
      </c>
      <c r="G220">
        <v>152680</v>
      </c>
      <c r="H220">
        <v>2311147</v>
      </c>
      <c r="I220">
        <v>0</v>
      </c>
      <c r="J220">
        <v>0</v>
      </c>
    </row>
    <row r="221" spans="1:10" x14ac:dyDescent="0.2">
      <c r="A221">
        <v>2020</v>
      </c>
      <c r="B221" t="s">
        <v>52</v>
      </c>
      <c r="C221">
        <v>10</v>
      </c>
      <c r="D221">
        <v>1</v>
      </c>
      <c r="E221">
        <v>150958</v>
      </c>
      <c r="F221">
        <v>1874</v>
      </c>
      <c r="G221">
        <v>163310</v>
      </c>
      <c r="H221">
        <v>2223859</v>
      </c>
      <c r="I221">
        <v>0</v>
      </c>
      <c r="J221">
        <v>0</v>
      </c>
    </row>
    <row r="222" spans="1:10" x14ac:dyDescent="0.2">
      <c r="A222">
        <v>2020</v>
      </c>
      <c r="B222" t="s">
        <v>52</v>
      </c>
      <c r="C222">
        <v>10</v>
      </c>
      <c r="D222">
        <v>1</v>
      </c>
      <c r="E222">
        <v>149540</v>
      </c>
      <c r="F222">
        <v>1806</v>
      </c>
      <c r="G222">
        <v>153430</v>
      </c>
      <c r="H222">
        <v>2147263</v>
      </c>
      <c r="I222">
        <v>0</v>
      </c>
      <c r="J222">
        <v>0</v>
      </c>
    </row>
    <row r="223" spans="1:10" x14ac:dyDescent="0.2">
      <c r="A223">
        <v>2020</v>
      </c>
      <c r="B223" t="s">
        <v>52</v>
      </c>
      <c r="C223">
        <v>10</v>
      </c>
      <c r="D223">
        <v>1</v>
      </c>
      <c r="E223">
        <v>120260</v>
      </c>
      <c r="F223">
        <v>1772</v>
      </c>
      <c r="G223">
        <v>151714</v>
      </c>
      <c r="H223">
        <v>2044472</v>
      </c>
      <c r="I223">
        <v>0</v>
      </c>
      <c r="J223">
        <v>0</v>
      </c>
    </row>
    <row r="224" spans="1:10" x14ac:dyDescent="0.2">
      <c r="A224">
        <v>2020</v>
      </c>
      <c r="B224" t="s">
        <v>52</v>
      </c>
      <c r="C224">
        <v>10</v>
      </c>
      <c r="D224">
        <v>1</v>
      </c>
      <c r="E224">
        <v>143738</v>
      </c>
      <c r="F224">
        <v>1980</v>
      </c>
      <c r="G224">
        <v>163890</v>
      </c>
      <c r="H224">
        <v>2346738</v>
      </c>
      <c r="I224">
        <v>0</v>
      </c>
      <c r="J224">
        <v>0</v>
      </c>
    </row>
    <row r="225" spans="1:10" x14ac:dyDescent="0.2">
      <c r="A225">
        <v>2020</v>
      </c>
      <c r="B225" t="s">
        <v>52</v>
      </c>
      <c r="C225">
        <v>10</v>
      </c>
      <c r="D225">
        <v>1</v>
      </c>
      <c r="E225">
        <v>157618</v>
      </c>
      <c r="F225">
        <v>1926</v>
      </c>
      <c r="G225">
        <v>166420</v>
      </c>
      <c r="H225">
        <v>2384716</v>
      </c>
      <c r="I225">
        <v>0</v>
      </c>
      <c r="J225">
        <v>0</v>
      </c>
    </row>
    <row r="226" spans="1:10" x14ac:dyDescent="0.2">
      <c r="A226">
        <v>2020</v>
      </c>
      <c r="B226" t="s">
        <v>52</v>
      </c>
      <c r="C226">
        <v>10</v>
      </c>
      <c r="D226">
        <v>2</v>
      </c>
      <c r="E226">
        <v>141596</v>
      </c>
      <c r="F226">
        <v>1934</v>
      </c>
      <c r="G226">
        <v>157490</v>
      </c>
      <c r="H226">
        <v>2365563</v>
      </c>
      <c r="I226">
        <v>0</v>
      </c>
      <c r="J226">
        <v>0</v>
      </c>
    </row>
    <row r="227" spans="1:10" x14ac:dyDescent="0.2">
      <c r="A227">
        <v>2020</v>
      </c>
      <c r="B227" t="s">
        <v>52</v>
      </c>
      <c r="C227">
        <v>10</v>
      </c>
      <c r="D227">
        <v>2</v>
      </c>
      <c r="E227">
        <v>146610</v>
      </c>
      <c r="F227">
        <v>1858</v>
      </c>
      <c r="G227">
        <v>165256</v>
      </c>
      <c r="H227">
        <v>2379025</v>
      </c>
      <c r="I227">
        <v>0</v>
      </c>
      <c r="J227">
        <v>0</v>
      </c>
    </row>
    <row r="228" spans="1:10" x14ac:dyDescent="0.2">
      <c r="A228">
        <v>2020</v>
      </c>
      <c r="B228" t="s">
        <v>52</v>
      </c>
      <c r="C228">
        <v>10</v>
      </c>
      <c r="D228">
        <v>2</v>
      </c>
      <c r="E228">
        <v>148836</v>
      </c>
      <c r="F228">
        <v>1842</v>
      </c>
      <c r="G228">
        <v>178048</v>
      </c>
      <c r="H228">
        <v>2297584</v>
      </c>
      <c r="I228">
        <v>0</v>
      </c>
      <c r="J228">
        <v>0</v>
      </c>
    </row>
    <row r="229" spans="1:10" x14ac:dyDescent="0.2">
      <c r="A229">
        <v>2020</v>
      </c>
      <c r="B229" t="s">
        <v>52</v>
      </c>
      <c r="C229">
        <v>10</v>
      </c>
      <c r="D229">
        <v>2</v>
      </c>
      <c r="E229">
        <v>135578</v>
      </c>
      <c r="F229">
        <v>1626</v>
      </c>
      <c r="G229">
        <v>143130</v>
      </c>
      <c r="H229">
        <v>2102667</v>
      </c>
      <c r="I229">
        <v>0</v>
      </c>
      <c r="J229">
        <v>0</v>
      </c>
    </row>
    <row r="230" spans="1:10" x14ac:dyDescent="0.2">
      <c r="A230">
        <v>2020</v>
      </c>
      <c r="B230" t="s">
        <v>52</v>
      </c>
      <c r="C230">
        <v>10</v>
      </c>
      <c r="D230">
        <v>2</v>
      </c>
      <c r="E230">
        <v>108524</v>
      </c>
      <c r="F230">
        <v>1420</v>
      </c>
      <c r="G230">
        <v>156730</v>
      </c>
      <c r="H230">
        <v>2104207</v>
      </c>
      <c r="I230">
        <v>0</v>
      </c>
      <c r="J230">
        <v>0</v>
      </c>
    </row>
    <row r="231" spans="1:10" x14ac:dyDescent="0.2">
      <c r="A231">
        <v>2020</v>
      </c>
      <c r="B231" t="s">
        <v>52</v>
      </c>
      <c r="C231">
        <v>10</v>
      </c>
      <c r="D231">
        <v>2</v>
      </c>
      <c r="E231">
        <v>127434</v>
      </c>
      <c r="F231">
        <v>1454</v>
      </c>
      <c r="G231">
        <v>148158</v>
      </c>
      <c r="H231">
        <v>2343245</v>
      </c>
      <c r="I231">
        <v>0</v>
      </c>
      <c r="J231">
        <v>0</v>
      </c>
    </row>
    <row r="232" spans="1:10" x14ac:dyDescent="0.2">
      <c r="A232">
        <v>2020</v>
      </c>
      <c r="B232" t="s">
        <v>52</v>
      </c>
      <c r="C232">
        <v>10</v>
      </c>
      <c r="D232">
        <v>2</v>
      </c>
      <c r="E232">
        <v>135622</v>
      </c>
      <c r="F232">
        <v>1380</v>
      </c>
      <c r="G232">
        <v>163164</v>
      </c>
      <c r="H232">
        <v>2396607</v>
      </c>
      <c r="I232">
        <v>0</v>
      </c>
      <c r="J232">
        <v>0</v>
      </c>
    </row>
    <row r="233" spans="1:10" x14ac:dyDescent="0.2">
      <c r="A233">
        <v>2020</v>
      </c>
      <c r="B233" t="s">
        <v>52</v>
      </c>
      <c r="C233">
        <v>10</v>
      </c>
      <c r="D233">
        <v>3</v>
      </c>
      <c r="E233">
        <v>126882</v>
      </c>
      <c r="F233">
        <v>1764</v>
      </c>
      <c r="G233">
        <v>141584</v>
      </c>
      <c r="H233">
        <v>2168358</v>
      </c>
      <c r="I233">
        <v>0</v>
      </c>
      <c r="J233">
        <v>0</v>
      </c>
    </row>
    <row r="234" spans="1:10" x14ac:dyDescent="0.2">
      <c r="A234">
        <v>2020</v>
      </c>
      <c r="B234" t="s">
        <v>52</v>
      </c>
      <c r="C234">
        <v>10</v>
      </c>
      <c r="D234">
        <v>3</v>
      </c>
      <c r="E234">
        <v>124608</v>
      </c>
      <c r="F234">
        <v>1680</v>
      </c>
      <c r="G234">
        <v>141136</v>
      </c>
      <c r="H234">
        <v>2172078</v>
      </c>
      <c r="I234">
        <v>0</v>
      </c>
      <c r="J234">
        <v>0</v>
      </c>
    </row>
    <row r="235" spans="1:10" x14ac:dyDescent="0.2">
      <c r="A235">
        <v>2020</v>
      </c>
      <c r="B235" t="s">
        <v>52</v>
      </c>
      <c r="C235">
        <v>10</v>
      </c>
      <c r="D235">
        <v>3</v>
      </c>
      <c r="E235">
        <v>123786</v>
      </c>
      <c r="F235">
        <v>2064</v>
      </c>
      <c r="G235">
        <v>145166</v>
      </c>
      <c r="H235">
        <v>2117397</v>
      </c>
      <c r="I235">
        <v>0</v>
      </c>
      <c r="J235">
        <v>0</v>
      </c>
    </row>
    <row r="236" spans="1:10" x14ac:dyDescent="0.2">
      <c r="A236">
        <v>2020</v>
      </c>
      <c r="B236" t="s">
        <v>52</v>
      </c>
      <c r="C236">
        <v>10</v>
      </c>
      <c r="D236">
        <v>3</v>
      </c>
      <c r="E236">
        <v>113038</v>
      </c>
      <c r="F236">
        <v>1164</v>
      </c>
      <c r="G236">
        <v>132836</v>
      </c>
      <c r="H236">
        <v>1954413</v>
      </c>
      <c r="I236">
        <v>0</v>
      </c>
      <c r="J236">
        <v>0</v>
      </c>
    </row>
    <row r="237" spans="1:10" x14ac:dyDescent="0.2">
      <c r="A237">
        <v>2020</v>
      </c>
      <c r="B237" t="s">
        <v>52</v>
      </c>
      <c r="C237">
        <v>10</v>
      </c>
      <c r="D237">
        <v>3</v>
      </c>
      <c r="E237">
        <v>91012</v>
      </c>
      <c r="F237">
        <v>1178</v>
      </c>
      <c r="G237">
        <v>139600</v>
      </c>
      <c r="H237">
        <v>1993644</v>
      </c>
      <c r="I237">
        <v>0</v>
      </c>
      <c r="J237">
        <v>0</v>
      </c>
    </row>
    <row r="238" spans="1:10" x14ac:dyDescent="0.2">
      <c r="A238">
        <v>2020</v>
      </c>
      <c r="B238" t="s">
        <v>52</v>
      </c>
      <c r="C238">
        <v>10</v>
      </c>
      <c r="D238">
        <v>3</v>
      </c>
      <c r="E238">
        <v>108696</v>
      </c>
      <c r="F238">
        <v>1428</v>
      </c>
      <c r="G238">
        <v>123656</v>
      </c>
      <c r="H238">
        <v>2212563</v>
      </c>
      <c r="I238">
        <v>0</v>
      </c>
      <c r="J238">
        <v>0</v>
      </c>
    </row>
    <row r="239" spans="1:10" x14ac:dyDescent="0.2">
      <c r="A239">
        <v>2020</v>
      </c>
      <c r="B239" t="s">
        <v>52</v>
      </c>
      <c r="C239">
        <v>10</v>
      </c>
      <c r="D239">
        <v>3</v>
      </c>
      <c r="E239">
        <v>112528</v>
      </c>
      <c r="F239">
        <v>1402</v>
      </c>
      <c r="G239">
        <v>159122</v>
      </c>
      <c r="H239">
        <v>2702058</v>
      </c>
      <c r="I239">
        <v>0</v>
      </c>
      <c r="J239">
        <v>0</v>
      </c>
    </row>
    <row r="240" spans="1:10" x14ac:dyDescent="0.2">
      <c r="A240">
        <v>2020</v>
      </c>
      <c r="B240" t="s">
        <v>52</v>
      </c>
      <c r="C240">
        <v>10</v>
      </c>
      <c r="D240">
        <v>4</v>
      </c>
      <c r="E240">
        <v>108742</v>
      </c>
      <c r="F240">
        <v>1372</v>
      </c>
      <c r="G240">
        <v>149138</v>
      </c>
      <c r="H240">
        <v>2626437</v>
      </c>
      <c r="I240">
        <v>0</v>
      </c>
      <c r="J240">
        <v>0</v>
      </c>
    </row>
    <row r="241" spans="1:10" x14ac:dyDescent="0.2">
      <c r="A241">
        <v>2020</v>
      </c>
      <c r="B241" t="s">
        <v>52</v>
      </c>
      <c r="C241">
        <v>10</v>
      </c>
      <c r="D241">
        <v>4</v>
      </c>
      <c r="E241">
        <v>107862</v>
      </c>
      <c r="F241">
        <v>1310</v>
      </c>
      <c r="G241">
        <v>133988</v>
      </c>
      <c r="H241">
        <v>2465554</v>
      </c>
      <c r="I241">
        <v>0</v>
      </c>
      <c r="J241">
        <v>0</v>
      </c>
    </row>
    <row r="242" spans="1:10" x14ac:dyDescent="0.2">
      <c r="A242">
        <v>2020</v>
      </c>
      <c r="B242" t="s">
        <v>52</v>
      </c>
      <c r="C242">
        <v>10</v>
      </c>
      <c r="D242">
        <v>4</v>
      </c>
      <c r="E242">
        <v>100732</v>
      </c>
      <c r="F242">
        <v>1156</v>
      </c>
      <c r="G242">
        <v>124540</v>
      </c>
      <c r="H242">
        <v>2292866</v>
      </c>
      <c r="I242">
        <v>0</v>
      </c>
      <c r="J242">
        <v>0</v>
      </c>
    </row>
    <row r="243" spans="1:10" x14ac:dyDescent="0.2">
      <c r="A243">
        <v>2020</v>
      </c>
      <c r="B243" t="s">
        <v>52</v>
      </c>
      <c r="C243">
        <v>10</v>
      </c>
      <c r="D243">
        <v>4</v>
      </c>
      <c r="E243">
        <v>91844</v>
      </c>
      <c r="F243">
        <v>966</v>
      </c>
      <c r="G243">
        <v>118608</v>
      </c>
      <c r="H243">
        <v>1944306</v>
      </c>
      <c r="I243">
        <v>0</v>
      </c>
      <c r="J243">
        <v>0</v>
      </c>
    </row>
    <row r="244" spans="1:10" x14ac:dyDescent="0.2">
      <c r="A244">
        <v>2020</v>
      </c>
      <c r="B244" t="s">
        <v>52</v>
      </c>
      <c r="C244">
        <v>10</v>
      </c>
      <c r="D244">
        <v>4</v>
      </c>
      <c r="E244">
        <v>72208</v>
      </c>
      <c r="F244">
        <v>982</v>
      </c>
      <c r="G244">
        <v>127746</v>
      </c>
      <c r="H244">
        <v>1788912</v>
      </c>
      <c r="I244">
        <v>0</v>
      </c>
      <c r="J244">
        <v>0</v>
      </c>
    </row>
    <row r="245" spans="1:10" x14ac:dyDescent="0.2">
      <c r="A245">
        <v>2020</v>
      </c>
      <c r="B245" t="s">
        <v>52</v>
      </c>
      <c r="C245">
        <v>10</v>
      </c>
      <c r="D245">
        <v>4</v>
      </c>
      <c r="E245">
        <v>86072</v>
      </c>
      <c r="F245">
        <v>1022</v>
      </c>
      <c r="G245">
        <v>116858</v>
      </c>
      <c r="H245">
        <v>2068378</v>
      </c>
      <c r="I245">
        <v>0</v>
      </c>
      <c r="J245">
        <v>0</v>
      </c>
    </row>
    <row r="246" spans="1:10" x14ac:dyDescent="0.2">
      <c r="A246">
        <v>2020</v>
      </c>
      <c r="B246" t="s">
        <v>52</v>
      </c>
      <c r="C246">
        <v>10</v>
      </c>
      <c r="D246">
        <v>4</v>
      </c>
      <c r="E246">
        <v>100376</v>
      </c>
      <c r="F246">
        <v>1030</v>
      </c>
      <c r="G246">
        <v>113188</v>
      </c>
      <c r="H246">
        <v>2217895</v>
      </c>
      <c r="I246">
        <v>0</v>
      </c>
      <c r="J246">
        <v>0</v>
      </c>
    </row>
    <row r="247" spans="1:10" x14ac:dyDescent="0.2">
      <c r="A247">
        <v>2020</v>
      </c>
      <c r="B247" t="s">
        <v>52</v>
      </c>
      <c r="C247">
        <v>10</v>
      </c>
      <c r="D247">
        <v>5</v>
      </c>
      <c r="E247">
        <v>97530</v>
      </c>
      <c r="F247">
        <v>1124</v>
      </c>
      <c r="G247">
        <v>115734</v>
      </c>
      <c r="H247">
        <v>2308243</v>
      </c>
      <c r="I247">
        <v>0</v>
      </c>
      <c r="J247">
        <v>0</v>
      </c>
    </row>
    <row r="248" spans="1:10" x14ac:dyDescent="0.2">
      <c r="A248">
        <v>2020</v>
      </c>
      <c r="B248" t="s">
        <v>52</v>
      </c>
      <c r="C248">
        <v>10</v>
      </c>
      <c r="D248">
        <v>5</v>
      </c>
      <c r="E248">
        <v>96234</v>
      </c>
      <c r="F248">
        <v>1100</v>
      </c>
      <c r="G248">
        <v>118010</v>
      </c>
      <c r="H248">
        <v>2192863</v>
      </c>
      <c r="I248">
        <v>0</v>
      </c>
      <c r="J248">
        <v>0</v>
      </c>
    </row>
    <row r="249" spans="1:10" x14ac:dyDescent="0.2">
      <c r="A249">
        <v>2020</v>
      </c>
      <c r="B249" t="s">
        <v>52</v>
      </c>
      <c r="C249">
        <v>10</v>
      </c>
      <c r="D249">
        <v>5</v>
      </c>
      <c r="E249">
        <v>94456</v>
      </c>
      <c r="F249">
        <v>938</v>
      </c>
      <c r="G249">
        <v>117364</v>
      </c>
      <c r="H249">
        <v>2263727</v>
      </c>
      <c r="I249">
        <v>0</v>
      </c>
      <c r="J249">
        <v>0</v>
      </c>
    </row>
    <row r="250" spans="1:10" x14ac:dyDescent="0.2">
      <c r="A250">
        <v>2020</v>
      </c>
      <c r="B250" t="s">
        <v>53</v>
      </c>
      <c r="C250">
        <v>11</v>
      </c>
      <c r="D250">
        <v>1</v>
      </c>
      <c r="E250">
        <v>91856</v>
      </c>
      <c r="F250">
        <v>982</v>
      </c>
      <c r="G250">
        <v>106624</v>
      </c>
      <c r="H250">
        <v>1955682</v>
      </c>
      <c r="I250">
        <v>0</v>
      </c>
      <c r="J250">
        <v>0</v>
      </c>
    </row>
    <row r="251" spans="1:10" x14ac:dyDescent="0.2">
      <c r="A251">
        <v>2020</v>
      </c>
      <c r="B251" t="s">
        <v>53</v>
      </c>
      <c r="C251">
        <v>11</v>
      </c>
      <c r="D251">
        <v>1</v>
      </c>
      <c r="E251">
        <v>75184</v>
      </c>
      <c r="F251">
        <v>996</v>
      </c>
      <c r="G251">
        <v>117048</v>
      </c>
      <c r="H251">
        <v>1978837</v>
      </c>
      <c r="I251">
        <v>0</v>
      </c>
      <c r="J251">
        <v>0</v>
      </c>
    </row>
    <row r="252" spans="1:10" x14ac:dyDescent="0.2">
      <c r="A252">
        <v>2020</v>
      </c>
      <c r="B252" t="s">
        <v>53</v>
      </c>
      <c r="C252">
        <v>11</v>
      </c>
      <c r="D252">
        <v>1</v>
      </c>
      <c r="E252">
        <v>92054</v>
      </c>
      <c r="F252">
        <v>1020</v>
      </c>
      <c r="G252">
        <v>106656</v>
      </c>
      <c r="H252">
        <v>2358956</v>
      </c>
      <c r="I252">
        <v>0</v>
      </c>
      <c r="J252">
        <v>0</v>
      </c>
    </row>
    <row r="253" spans="1:10" x14ac:dyDescent="0.2">
      <c r="A253">
        <v>2020</v>
      </c>
      <c r="B253" t="s">
        <v>53</v>
      </c>
      <c r="C253">
        <v>11</v>
      </c>
      <c r="D253">
        <v>1</v>
      </c>
      <c r="E253">
        <v>100930</v>
      </c>
      <c r="F253">
        <v>1414</v>
      </c>
      <c r="G253">
        <v>111746</v>
      </c>
      <c r="H253">
        <v>2371643</v>
      </c>
      <c r="I253">
        <v>0</v>
      </c>
      <c r="J253">
        <v>0</v>
      </c>
    </row>
    <row r="254" spans="1:10" x14ac:dyDescent="0.2">
      <c r="A254">
        <v>2020</v>
      </c>
      <c r="B254" t="s">
        <v>53</v>
      </c>
      <c r="C254">
        <v>11</v>
      </c>
      <c r="D254">
        <v>1</v>
      </c>
      <c r="E254">
        <v>95256</v>
      </c>
      <c r="F254">
        <v>1344</v>
      </c>
      <c r="G254">
        <v>108266</v>
      </c>
      <c r="H254">
        <v>2386685</v>
      </c>
      <c r="I254">
        <v>0</v>
      </c>
      <c r="J254">
        <v>0</v>
      </c>
    </row>
    <row r="255" spans="1:10" x14ac:dyDescent="0.2">
      <c r="A255">
        <v>2020</v>
      </c>
      <c r="B255" t="s">
        <v>53</v>
      </c>
      <c r="C255">
        <v>11</v>
      </c>
      <c r="D255">
        <v>1</v>
      </c>
      <c r="E255">
        <v>100718</v>
      </c>
      <c r="F255">
        <v>1154</v>
      </c>
      <c r="G255">
        <v>107984</v>
      </c>
      <c r="H255">
        <v>2311644</v>
      </c>
      <c r="I255">
        <v>0</v>
      </c>
      <c r="J255">
        <v>0</v>
      </c>
    </row>
    <row r="256" spans="1:10" x14ac:dyDescent="0.2">
      <c r="A256">
        <v>2020</v>
      </c>
      <c r="B256" t="s">
        <v>53</v>
      </c>
      <c r="C256">
        <v>11</v>
      </c>
      <c r="D256">
        <v>1</v>
      </c>
      <c r="E256">
        <v>91622</v>
      </c>
      <c r="F256">
        <v>1114</v>
      </c>
      <c r="G256">
        <v>97072</v>
      </c>
      <c r="H256">
        <v>2356053</v>
      </c>
      <c r="I256">
        <v>0</v>
      </c>
      <c r="J256">
        <v>0</v>
      </c>
    </row>
    <row r="257" spans="1:10" x14ac:dyDescent="0.2">
      <c r="A257">
        <v>2020</v>
      </c>
      <c r="B257" t="s">
        <v>53</v>
      </c>
      <c r="C257">
        <v>11</v>
      </c>
      <c r="D257">
        <v>2</v>
      </c>
      <c r="E257">
        <v>93414</v>
      </c>
      <c r="F257">
        <v>980</v>
      </c>
      <c r="G257">
        <v>96930</v>
      </c>
      <c r="H257">
        <v>1948083</v>
      </c>
      <c r="I257">
        <v>0</v>
      </c>
      <c r="J257">
        <v>0</v>
      </c>
    </row>
    <row r="258" spans="1:10" x14ac:dyDescent="0.2">
      <c r="A258">
        <v>2020</v>
      </c>
      <c r="B258" t="s">
        <v>53</v>
      </c>
      <c r="C258">
        <v>11</v>
      </c>
      <c r="D258">
        <v>2</v>
      </c>
      <c r="E258">
        <v>74238</v>
      </c>
      <c r="F258">
        <v>900</v>
      </c>
      <c r="G258">
        <v>82898</v>
      </c>
      <c r="H258">
        <v>1990582</v>
      </c>
      <c r="I258">
        <v>0</v>
      </c>
      <c r="J258">
        <v>0</v>
      </c>
    </row>
    <row r="259" spans="1:10" x14ac:dyDescent="0.2">
      <c r="A259">
        <v>2020</v>
      </c>
      <c r="B259" t="s">
        <v>53</v>
      </c>
      <c r="C259">
        <v>11</v>
      </c>
      <c r="D259">
        <v>2</v>
      </c>
      <c r="E259">
        <v>89448</v>
      </c>
      <c r="F259">
        <v>1022</v>
      </c>
      <c r="G259">
        <v>109278</v>
      </c>
      <c r="H259">
        <v>2278510</v>
      </c>
      <c r="I259">
        <v>0</v>
      </c>
      <c r="J259">
        <v>0</v>
      </c>
    </row>
    <row r="260" spans="1:10" x14ac:dyDescent="0.2">
      <c r="A260">
        <v>2020</v>
      </c>
      <c r="B260" t="s">
        <v>53</v>
      </c>
      <c r="C260">
        <v>11</v>
      </c>
      <c r="D260">
        <v>2</v>
      </c>
      <c r="E260">
        <v>96570</v>
      </c>
      <c r="F260">
        <v>1100</v>
      </c>
      <c r="G260">
        <v>105408</v>
      </c>
      <c r="H260">
        <v>2357705</v>
      </c>
      <c r="I260">
        <v>0</v>
      </c>
      <c r="J260">
        <v>0</v>
      </c>
    </row>
    <row r="261" spans="1:10" x14ac:dyDescent="0.2">
      <c r="A261">
        <v>2020</v>
      </c>
      <c r="B261" t="s">
        <v>53</v>
      </c>
      <c r="C261">
        <v>11</v>
      </c>
      <c r="D261">
        <v>2</v>
      </c>
      <c r="E261">
        <v>89168</v>
      </c>
      <c r="F261">
        <v>1088</v>
      </c>
      <c r="G261">
        <v>98708</v>
      </c>
      <c r="H261">
        <v>2298857</v>
      </c>
      <c r="I261">
        <v>0</v>
      </c>
      <c r="J261">
        <v>0</v>
      </c>
    </row>
    <row r="262" spans="1:10" x14ac:dyDescent="0.2">
      <c r="A262">
        <v>2020</v>
      </c>
      <c r="B262" t="s">
        <v>53</v>
      </c>
      <c r="C262">
        <v>11</v>
      </c>
      <c r="D262">
        <v>2</v>
      </c>
      <c r="E262">
        <v>89240</v>
      </c>
      <c r="F262">
        <v>1034</v>
      </c>
      <c r="G262">
        <v>95240</v>
      </c>
      <c r="H262">
        <v>2083832</v>
      </c>
      <c r="I262">
        <v>0</v>
      </c>
      <c r="J262">
        <v>0</v>
      </c>
    </row>
    <row r="263" spans="1:10" x14ac:dyDescent="0.2">
      <c r="A263">
        <v>2020</v>
      </c>
      <c r="B263" t="s">
        <v>53</v>
      </c>
      <c r="C263">
        <v>11</v>
      </c>
      <c r="D263">
        <v>2</v>
      </c>
      <c r="E263">
        <v>83384</v>
      </c>
      <c r="F263">
        <v>900</v>
      </c>
      <c r="G263">
        <v>84634</v>
      </c>
      <c r="H263">
        <v>1792071</v>
      </c>
      <c r="I263">
        <v>0</v>
      </c>
      <c r="J263">
        <v>0</v>
      </c>
    </row>
    <row r="264" spans="1:10" x14ac:dyDescent="0.2">
      <c r="A264">
        <v>2020</v>
      </c>
      <c r="B264" t="s">
        <v>53</v>
      </c>
      <c r="C264">
        <v>11</v>
      </c>
      <c r="D264">
        <v>3</v>
      </c>
      <c r="E264">
        <v>61362</v>
      </c>
      <c r="F264">
        <v>868</v>
      </c>
      <c r="G264">
        <v>88222</v>
      </c>
      <c r="H264">
        <v>1578485</v>
      </c>
      <c r="I264">
        <v>0</v>
      </c>
      <c r="J264">
        <v>0</v>
      </c>
    </row>
    <row r="265" spans="1:10" x14ac:dyDescent="0.2">
      <c r="A265">
        <v>2020</v>
      </c>
      <c r="B265" t="s">
        <v>53</v>
      </c>
      <c r="C265">
        <v>11</v>
      </c>
      <c r="D265">
        <v>3</v>
      </c>
      <c r="E265">
        <v>57218</v>
      </c>
      <c r="F265">
        <v>902</v>
      </c>
      <c r="G265">
        <v>80784</v>
      </c>
      <c r="H265">
        <v>1524699</v>
      </c>
      <c r="I265">
        <v>0</v>
      </c>
      <c r="J265">
        <v>0</v>
      </c>
    </row>
    <row r="266" spans="1:10" x14ac:dyDescent="0.2">
      <c r="A266">
        <v>2020</v>
      </c>
      <c r="B266" t="s">
        <v>53</v>
      </c>
      <c r="C266">
        <v>11</v>
      </c>
      <c r="D266">
        <v>3</v>
      </c>
      <c r="E266">
        <v>77096</v>
      </c>
      <c r="F266">
        <v>944</v>
      </c>
      <c r="G266">
        <v>89506</v>
      </c>
      <c r="H266">
        <v>1953727</v>
      </c>
      <c r="I266">
        <v>0</v>
      </c>
      <c r="J266">
        <v>0</v>
      </c>
    </row>
    <row r="267" spans="1:10" x14ac:dyDescent="0.2">
      <c r="A267">
        <v>2020</v>
      </c>
      <c r="B267" t="s">
        <v>53</v>
      </c>
      <c r="C267">
        <v>11</v>
      </c>
      <c r="D267">
        <v>3</v>
      </c>
      <c r="E267">
        <v>90732</v>
      </c>
      <c r="F267">
        <v>1172</v>
      </c>
      <c r="G267">
        <v>97350</v>
      </c>
      <c r="H267">
        <v>2076670</v>
      </c>
      <c r="I267">
        <v>0</v>
      </c>
      <c r="J267">
        <v>0</v>
      </c>
    </row>
    <row r="268" spans="1:10" x14ac:dyDescent="0.2">
      <c r="A268">
        <v>2020</v>
      </c>
      <c r="B268" t="s">
        <v>53</v>
      </c>
      <c r="C268">
        <v>11</v>
      </c>
      <c r="D268">
        <v>3</v>
      </c>
      <c r="E268">
        <v>92370</v>
      </c>
      <c r="F268">
        <v>1164</v>
      </c>
      <c r="G268">
        <v>90492</v>
      </c>
      <c r="H268">
        <v>2241737</v>
      </c>
      <c r="I268">
        <v>0</v>
      </c>
      <c r="J268">
        <v>0</v>
      </c>
    </row>
    <row r="269" spans="1:10" x14ac:dyDescent="0.2">
      <c r="A269">
        <v>2020</v>
      </c>
      <c r="B269" t="s">
        <v>53</v>
      </c>
      <c r="C269">
        <v>11</v>
      </c>
      <c r="D269">
        <v>3</v>
      </c>
      <c r="E269">
        <v>92566</v>
      </c>
      <c r="F269">
        <v>1128</v>
      </c>
      <c r="G269">
        <v>97936</v>
      </c>
      <c r="H269">
        <v>2220243</v>
      </c>
      <c r="I269">
        <v>0</v>
      </c>
      <c r="J269">
        <v>0</v>
      </c>
    </row>
    <row r="270" spans="1:10" x14ac:dyDescent="0.2">
      <c r="A270">
        <v>2020</v>
      </c>
      <c r="B270" t="s">
        <v>53</v>
      </c>
      <c r="C270">
        <v>11</v>
      </c>
      <c r="D270">
        <v>3</v>
      </c>
      <c r="E270">
        <v>90602</v>
      </c>
      <c r="F270">
        <v>998</v>
      </c>
      <c r="G270">
        <v>88110</v>
      </c>
      <c r="H270">
        <v>2243541</v>
      </c>
      <c r="I270">
        <v>0</v>
      </c>
      <c r="J270">
        <v>0</v>
      </c>
    </row>
    <row r="271" spans="1:10" x14ac:dyDescent="0.2">
      <c r="A271">
        <v>2020</v>
      </c>
      <c r="B271" t="s">
        <v>53</v>
      </c>
      <c r="C271">
        <v>11</v>
      </c>
      <c r="D271">
        <v>4</v>
      </c>
      <c r="E271">
        <v>88808</v>
      </c>
      <c r="F271">
        <v>1020</v>
      </c>
      <c r="G271">
        <v>82810</v>
      </c>
      <c r="H271">
        <v>1995016</v>
      </c>
      <c r="I271">
        <v>0</v>
      </c>
      <c r="J271">
        <v>0</v>
      </c>
    </row>
    <row r="272" spans="1:10" x14ac:dyDescent="0.2">
      <c r="A272">
        <v>2020</v>
      </c>
      <c r="B272" t="s">
        <v>53</v>
      </c>
      <c r="C272">
        <v>11</v>
      </c>
      <c r="D272">
        <v>4</v>
      </c>
      <c r="E272">
        <v>74882</v>
      </c>
      <c r="F272">
        <v>962</v>
      </c>
      <c r="G272">
        <v>84390</v>
      </c>
      <c r="H272">
        <v>2071110</v>
      </c>
      <c r="I272">
        <v>0</v>
      </c>
      <c r="J272">
        <v>0</v>
      </c>
    </row>
    <row r="273" spans="1:10" x14ac:dyDescent="0.2">
      <c r="A273">
        <v>2020</v>
      </c>
      <c r="B273" t="s">
        <v>53</v>
      </c>
      <c r="C273">
        <v>11</v>
      </c>
      <c r="D273">
        <v>4</v>
      </c>
      <c r="E273">
        <v>88490</v>
      </c>
      <c r="F273">
        <v>978</v>
      </c>
      <c r="G273">
        <v>75530</v>
      </c>
      <c r="H273">
        <v>2389032</v>
      </c>
      <c r="I273">
        <v>0</v>
      </c>
      <c r="J273">
        <v>0</v>
      </c>
    </row>
    <row r="274" spans="1:10" x14ac:dyDescent="0.2">
      <c r="A274">
        <v>2020</v>
      </c>
      <c r="B274" t="s">
        <v>53</v>
      </c>
      <c r="C274">
        <v>11</v>
      </c>
      <c r="D274">
        <v>4</v>
      </c>
      <c r="E274">
        <v>89398</v>
      </c>
      <c r="F274">
        <v>1036</v>
      </c>
      <c r="G274">
        <v>73164</v>
      </c>
      <c r="H274">
        <v>2363033</v>
      </c>
      <c r="I274">
        <v>0</v>
      </c>
      <c r="J274">
        <v>0</v>
      </c>
    </row>
    <row r="275" spans="1:10" x14ac:dyDescent="0.2">
      <c r="A275">
        <v>2020</v>
      </c>
      <c r="B275" t="s">
        <v>53</v>
      </c>
      <c r="C275">
        <v>11</v>
      </c>
      <c r="D275">
        <v>4</v>
      </c>
      <c r="E275">
        <v>86348</v>
      </c>
      <c r="F275">
        <v>982</v>
      </c>
      <c r="G275">
        <v>79446</v>
      </c>
      <c r="H275">
        <v>2385565</v>
      </c>
      <c r="I275">
        <v>0</v>
      </c>
      <c r="J275">
        <v>0</v>
      </c>
    </row>
    <row r="276" spans="1:10" x14ac:dyDescent="0.2">
      <c r="A276">
        <v>2020</v>
      </c>
      <c r="B276" t="s">
        <v>53</v>
      </c>
      <c r="C276">
        <v>11</v>
      </c>
      <c r="D276">
        <v>4</v>
      </c>
      <c r="E276">
        <v>82706</v>
      </c>
      <c r="F276">
        <v>972</v>
      </c>
      <c r="G276">
        <v>82354</v>
      </c>
      <c r="H276">
        <v>2385560</v>
      </c>
      <c r="I276">
        <v>0</v>
      </c>
      <c r="J276">
        <v>0</v>
      </c>
    </row>
    <row r="277" spans="1:10" x14ac:dyDescent="0.2">
      <c r="A277">
        <v>2020</v>
      </c>
      <c r="B277" t="s">
        <v>53</v>
      </c>
      <c r="C277">
        <v>11</v>
      </c>
      <c r="D277">
        <v>4</v>
      </c>
      <c r="E277">
        <v>83630</v>
      </c>
      <c r="F277">
        <v>990</v>
      </c>
      <c r="G277">
        <v>84550</v>
      </c>
      <c r="H277">
        <v>2524727</v>
      </c>
      <c r="I277">
        <v>0</v>
      </c>
      <c r="J277">
        <v>0</v>
      </c>
    </row>
    <row r="278" spans="1:10" x14ac:dyDescent="0.2">
      <c r="A278">
        <v>2020</v>
      </c>
      <c r="B278" t="s">
        <v>53</v>
      </c>
      <c r="C278">
        <v>11</v>
      </c>
      <c r="D278">
        <v>5</v>
      </c>
      <c r="E278">
        <v>78072</v>
      </c>
      <c r="F278">
        <v>888</v>
      </c>
      <c r="G278">
        <v>90304</v>
      </c>
      <c r="H278">
        <v>2222616</v>
      </c>
      <c r="I278">
        <v>0</v>
      </c>
      <c r="J278">
        <v>0</v>
      </c>
    </row>
    <row r="279" spans="1:10" x14ac:dyDescent="0.2">
      <c r="A279">
        <v>2020</v>
      </c>
      <c r="B279" t="s">
        <v>53</v>
      </c>
      <c r="C279">
        <v>11</v>
      </c>
      <c r="D279">
        <v>5</v>
      </c>
      <c r="E279">
        <v>62358</v>
      </c>
      <c r="F279">
        <v>964</v>
      </c>
      <c r="G279">
        <v>84564</v>
      </c>
      <c r="H279">
        <v>1969426</v>
      </c>
      <c r="I279">
        <v>0</v>
      </c>
      <c r="J279">
        <v>0</v>
      </c>
    </row>
    <row r="280" spans="1:10" x14ac:dyDescent="0.2">
      <c r="A280">
        <v>2020</v>
      </c>
      <c r="B280" t="s">
        <v>54</v>
      </c>
      <c r="C280">
        <v>12</v>
      </c>
      <c r="D280">
        <v>1</v>
      </c>
      <c r="E280">
        <v>72948</v>
      </c>
      <c r="F280">
        <v>1002</v>
      </c>
      <c r="G280">
        <v>86416</v>
      </c>
      <c r="H280">
        <v>2210040</v>
      </c>
      <c r="I280">
        <v>0</v>
      </c>
      <c r="J280">
        <v>0</v>
      </c>
    </row>
    <row r="281" spans="1:10" x14ac:dyDescent="0.2">
      <c r="A281">
        <v>2020</v>
      </c>
      <c r="B281" t="s">
        <v>54</v>
      </c>
      <c r="C281">
        <v>12</v>
      </c>
      <c r="D281">
        <v>1</v>
      </c>
      <c r="E281">
        <v>71012</v>
      </c>
      <c r="F281">
        <v>1052</v>
      </c>
      <c r="G281">
        <v>81816</v>
      </c>
      <c r="H281">
        <v>2305723</v>
      </c>
      <c r="I281">
        <v>0</v>
      </c>
      <c r="J281">
        <v>0</v>
      </c>
    </row>
    <row r="282" spans="1:10" x14ac:dyDescent="0.2">
      <c r="A282">
        <v>2020</v>
      </c>
      <c r="B282" t="s">
        <v>54</v>
      </c>
      <c r="C282">
        <v>12</v>
      </c>
      <c r="D282">
        <v>1</v>
      </c>
      <c r="E282">
        <v>73148</v>
      </c>
      <c r="F282">
        <v>1082</v>
      </c>
      <c r="G282">
        <v>85982</v>
      </c>
      <c r="H282">
        <v>2426602</v>
      </c>
      <c r="I282">
        <v>0</v>
      </c>
      <c r="J282">
        <v>0</v>
      </c>
    </row>
    <row r="283" spans="1:10" x14ac:dyDescent="0.2">
      <c r="A283">
        <v>2020</v>
      </c>
      <c r="B283" t="s">
        <v>54</v>
      </c>
      <c r="C283">
        <v>12</v>
      </c>
      <c r="D283">
        <v>1</v>
      </c>
      <c r="E283">
        <v>73422</v>
      </c>
      <c r="F283">
        <v>1022</v>
      </c>
      <c r="G283">
        <v>84718</v>
      </c>
      <c r="H283">
        <v>2405677</v>
      </c>
      <c r="I283">
        <v>0</v>
      </c>
      <c r="J283">
        <v>0</v>
      </c>
    </row>
    <row r="284" spans="1:10" x14ac:dyDescent="0.2">
      <c r="A284">
        <v>2020</v>
      </c>
      <c r="B284" t="s">
        <v>54</v>
      </c>
      <c r="C284">
        <v>12</v>
      </c>
      <c r="D284">
        <v>1</v>
      </c>
      <c r="E284">
        <v>72020</v>
      </c>
      <c r="F284">
        <v>964</v>
      </c>
      <c r="G284">
        <v>83770</v>
      </c>
      <c r="H284">
        <v>2344038</v>
      </c>
      <c r="I284">
        <v>0</v>
      </c>
      <c r="J284">
        <v>0</v>
      </c>
    </row>
    <row r="285" spans="1:10" x14ac:dyDescent="0.2">
      <c r="A285">
        <v>2020</v>
      </c>
      <c r="B285" t="s">
        <v>54</v>
      </c>
      <c r="C285">
        <v>12</v>
      </c>
      <c r="D285">
        <v>1</v>
      </c>
      <c r="E285">
        <v>66356</v>
      </c>
      <c r="F285">
        <v>780</v>
      </c>
      <c r="G285">
        <v>78156</v>
      </c>
      <c r="H285">
        <v>1985312</v>
      </c>
      <c r="I285">
        <v>0</v>
      </c>
      <c r="J285">
        <v>0</v>
      </c>
    </row>
    <row r="286" spans="1:10" x14ac:dyDescent="0.2">
      <c r="A286">
        <v>2020</v>
      </c>
      <c r="B286" t="s">
        <v>54</v>
      </c>
      <c r="C286">
        <v>12</v>
      </c>
      <c r="D286">
        <v>1</v>
      </c>
      <c r="E286">
        <v>52454</v>
      </c>
      <c r="F286">
        <v>772</v>
      </c>
      <c r="G286">
        <v>78586</v>
      </c>
      <c r="H286">
        <v>1984600</v>
      </c>
      <c r="I286">
        <v>0</v>
      </c>
      <c r="J286">
        <v>0</v>
      </c>
    </row>
    <row r="287" spans="1:10" x14ac:dyDescent="0.2">
      <c r="A287">
        <v>2020</v>
      </c>
      <c r="B287" t="s">
        <v>54</v>
      </c>
      <c r="C287">
        <v>12</v>
      </c>
      <c r="D287">
        <v>2</v>
      </c>
      <c r="E287">
        <v>64166</v>
      </c>
      <c r="F287">
        <v>804</v>
      </c>
      <c r="G287">
        <v>73166</v>
      </c>
      <c r="H287">
        <v>2192394</v>
      </c>
      <c r="I287">
        <v>0</v>
      </c>
      <c r="J287">
        <v>0</v>
      </c>
    </row>
    <row r="288" spans="1:10" x14ac:dyDescent="0.2">
      <c r="A288">
        <v>2020</v>
      </c>
      <c r="B288" t="s">
        <v>54</v>
      </c>
      <c r="C288">
        <v>12</v>
      </c>
      <c r="D288">
        <v>2</v>
      </c>
      <c r="E288">
        <v>63274</v>
      </c>
      <c r="F288">
        <v>826</v>
      </c>
      <c r="G288">
        <v>75386</v>
      </c>
      <c r="H288">
        <v>2063530</v>
      </c>
      <c r="I288">
        <v>0</v>
      </c>
      <c r="J288">
        <v>0</v>
      </c>
    </row>
    <row r="289" spans="1:10" x14ac:dyDescent="0.2">
      <c r="A289">
        <v>2020</v>
      </c>
      <c r="B289" t="s">
        <v>54</v>
      </c>
      <c r="C289">
        <v>12</v>
      </c>
      <c r="D289">
        <v>2</v>
      </c>
      <c r="E289">
        <v>58822</v>
      </c>
      <c r="F289">
        <v>822</v>
      </c>
      <c r="G289">
        <v>75414</v>
      </c>
      <c r="H289">
        <v>2003523</v>
      </c>
      <c r="I289">
        <v>0</v>
      </c>
      <c r="J289">
        <v>0</v>
      </c>
    </row>
    <row r="290" spans="1:10" x14ac:dyDescent="0.2">
      <c r="A290">
        <v>2020</v>
      </c>
      <c r="B290" t="s">
        <v>54</v>
      </c>
      <c r="C290">
        <v>12</v>
      </c>
      <c r="D290">
        <v>2</v>
      </c>
      <c r="E290">
        <v>59922</v>
      </c>
      <c r="F290">
        <v>884</v>
      </c>
      <c r="G290">
        <v>66984</v>
      </c>
      <c r="H290">
        <v>2231536</v>
      </c>
      <c r="I290">
        <v>0</v>
      </c>
      <c r="J290">
        <v>0</v>
      </c>
    </row>
    <row r="291" spans="1:10" x14ac:dyDescent="0.2">
      <c r="A291">
        <v>2020</v>
      </c>
      <c r="B291" t="s">
        <v>54</v>
      </c>
      <c r="C291">
        <v>12</v>
      </c>
      <c r="D291">
        <v>2</v>
      </c>
      <c r="E291">
        <v>60708</v>
      </c>
      <c r="F291">
        <v>782</v>
      </c>
      <c r="G291">
        <v>66174</v>
      </c>
      <c r="H291">
        <v>2113802</v>
      </c>
      <c r="I291">
        <v>0</v>
      </c>
      <c r="J291">
        <v>0</v>
      </c>
    </row>
    <row r="292" spans="1:10" x14ac:dyDescent="0.2">
      <c r="A292">
        <v>2020</v>
      </c>
      <c r="B292" t="s">
        <v>54</v>
      </c>
      <c r="C292">
        <v>12</v>
      </c>
      <c r="D292">
        <v>2</v>
      </c>
      <c r="E292">
        <v>54672</v>
      </c>
      <c r="F292">
        <v>676</v>
      </c>
      <c r="G292">
        <v>61280</v>
      </c>
      <c r="H292">
        <v>1964825</v>
      </c>
      <c r="I292">
        <v>0</v>
      </c>
      <c r="J292">
        <v>0</v>
      </c>
    </row>
    <row r="293" spans="1:10" x14ac:dyDescent="0.2">
      <c r="A293">
        <v>2020</v>
      </c>
      <c r="B293" t="s">
        <v>54</v>
      </c>
      <c r="C293">
        <v>12</v>
      </c>
      <c r="D293">
        <v>2</v>
      </c>
      <c r="E293">
        <v>43882</v>
      </c>
      <c r="F293">
        <v>708</v>
      </c>
      <c r="G293">
        <v>68842</v>
      </c>
      <c r="H293">
        <v>1926068</v>
      </c>
      <c r="I293">
        <v>0</v>
      </c>
      <c r="J293">
        <v>0</v>
      </c>
    </row>
    <row r="294" spans="1:10" x14ac:dyDescent="0.2">
      <c r="A294">
        <v>2020</v>
      </c>
      <c r="B294" t="s">
        <v>54</v>
      </c>
      <c r="C294">
        <v>12</v>
      </c>
      <c r="D294">
        <v>3</v>
      </c>
      <c r="E294">
        <v>52502</v>
      </c>
      <c r="F294">
        <v>768</v>
      </c>
      <c r="G294">
        <v>67706</v>
      </c>
      <c r="H294">
        <v>2203796</v>
      </c>
      <c r="I294">
        <v>0</v>
      </c>
      <c r="J294">
        <v>0</v>
      </c>
    </row>
    <row r="295" spans="1:10" x14ac:dyDescent="0.2">
      <c r="A295">
        <v>2020</v>
      </c>
      <c r="B295" t="s">
        <v>54</v>
      </c>
      <c r="C295">
        <v>12</v>
      </c>
      <c r="D295">
        <v>3</v>
      </c>
      <c r="E295">
        <v>36344</v>
      </c>
      <c r="F295">
        <v>712</v>
      </c>
      <c r="G295">
        <v>66720</v>
      </c>
      <c r="H295">
        <v>2327126</v>
      </c>
      <c r="I295">
        <v>0</v>
      </c>
      <c r="J295">
        <v>0</v>
      </c>
    </row>
    <row r="296" spans="1:10" x14ac:dyDescent="0.2">
      <c r="A296">
        <v>2020</v>
      </c>
      <c r="B296" t="s">
        <v>54</v>
      </c>
      <c r="C296">
        <v>12</v>
      </c>
      <c r="D296">
        <v>3</v>
      </c>
      <c r="E296">
        <v>53508</v>
      </c>
      <c r="F296">
        <v>684</v>
      </c>
      <c r="G296">
        <v>61782</v>
      </c>
      <c r="H296">
        <v>2295418</v>
      </c>
      <c r="I296">
        <v>0</v>
      </c>
      <c r="J296">
        <v>0</v>
      </c>
    </row>
    <row r="297" spans="1:10" x14ac:dyDescent="0.2">
      <c r="A297">
        <v>2020</v>
      </c>
      <c r="B297" t="s">
        <v>54</v>
      </c>
      <c r="C297">
        <v>12</v>
      </c>
      <c r="D297">
        <v>3</v>
      </c>
      <c r="E297">
        <v>53982</v>
      </c>
      <c r="F297">
        <v>684</v>
      </c>
      <c r="G297">
        <v>59758</v>
      </c>
      <c r="H297">
        <v>2333628</v>
      </c>
      <c r="I297">
        <v>0</v>
      </c>
      <c r="J297">
        <v>0</v>
      </c>
    </row>
    <row r="298" spans="1:10" x14ac:dyDescent="0.2">
      <c r="A298">
        <v>2020</v>
      </c>
      <c r="B298" t="s">
        <v>54</v>
      </c>
      <c r="C298">
        <v>12</v>
      </c>
      <c r="D298">
        <v>3</v>
      </c>
      <c r="E298">
        <v>53668</v>
      </c>
      <c r="F298">
        <v>684</v>
      </c>
      <c r="G298">
        <v>59516</v>
      </c>
      <c r="H298">
        <v>2265576</v>
      </c>
      <c r="I298">
        <v>0</v>
      </c>
      <c r="J298">
        <v>0</v>
      </c>
    </row>
    <row r="299" spans="1:10" x14ac:dyDescent="0.2">
      <c r="A299">
        <v>2020</v>
      </c>
      <c r="B299" t="s">
        <v>54</v>
      </c>
      <c r="C299">
        <v>12</v>
      </c>
      <c r="D299">
        <v>3</v>
      </c>
      <c r="E299">
        <v>49244</v>
      </c>
      <c r="F299">
        <v>664</v>
      </c>
      <c r="G299">
        <v>51468</v>
      </c>
      <c r="H299">
        <v>1989510</v>
      </c>
      <c r="I299">
        <v>0</v>
      </c>
      <c r="J299">
        <v>0</v>
      </c>
    </row>
    <row r="300" spans="1:10" x14ac:dyDescent="0.2">
      <c r="A300">
        <v>2020</v>
      </c>
      <c r="B300" t="s">
        <v>54</v>
      </c>
      <c r="C300">
        <v>12</v>
      </c>
      <c r="D300">
        <v>3</v>
      </c>
      <c r="E300">
        <v>38294</v>
      </c>
      <c r="F300">
        <v>604</v>
      </c>
      <c r="G300">
        <v>60500</v>
      </c>
      <c r="H300">
        <v>1967526</v>
      </c>
      <c r="I300">
        <v>0</v>
      </c>
      <c r="J300">
        <v>0</v>
      </c>
    </row>
    <row r="301" spans="1:10" x14ac:dyDescent="0.2">
      <c r="A301">
        <v>2020</v>
      </c>
      <c r="B301" t="s">
        <v>54</v>
      </c>
      <c r="C301">
        <v>12</v>
      </c>
      <c r="D301">
        <v>4</v>
      </c>
      <c r="E301">
        <v>47760</v>
      </c>
      <c r="F301">
        <v>658</v>
      </c>
      <c r="G301">
        <v>54064</v>
      </c>
      <c r="H301">
        <v>2204451</v>
      </c>
      <c r="I301">
        <v>0</v>
      </c>
      <c r="J301">
        <v>0</v>
      </c>
    </row>
    <row r="302" spans="1:10" x14ac:dyDescent="0.2">
      <c r="A302">
        <v>2020</v>
      </c>
      <c r="B302" t="s">
        <v>54</v>
      </c>
      <c r="C302">
        <v>12</v>
      </c>
      <c r="D302">
        <v>4</v>
      </c>
      <c r="E302">
        <v>49432</v>
      </c>
      <c r="F302">
        <v>630</v>
      </c>
      <c r="G302">
        <v>59892</v>
      </c>
      <c r="H302">
        <v>2112212</v>
      </c>
      <c r="I302">
        <v>0</v>
      </c>
      <c r="J302">
        <v>0</v>
      </c>
    </row>
    <row r="303" spans="1:10" x14ac:dyDescent="0.2">
      <c r="A303">
        <v>2020</v>
      </c>
      <c r="B303" t="s">
        <v>54</v>
      </c>
      <c r="C303">
        <v>12</v>
      </c>
      <c r="D303">
        <v>4</v>
      </c>
      <c r="E303">
        <v>46888</v>
      </c>
      <c r="F303">
        <v>674</v>
      </c>
      <c r="G303">
        <v>49110</v>
      </c>
      <c r="H303">
        <v>2205067</v>
      </c>
      <c r="I303">
        <v>0</v>
      </c>
      <c r="J303">
        <v>0</v>
      </c>
    </row>
    <row r="304" spans="1:10" x14ac:dyDescent="0.2">
      <c r="A304">
        <v>2020</v>
      </c>
      <c r="B304" t="s">
        <v>54</v>
      </c>
      <c r="C304">
        <v>12</v>
      </c>
      <c r="D304">
        <v>4</v>
      </c>
      <c r="E304">
        <v>44698</v>
      </c>
      <c r="F304">
        <v>502</v>
      </c>
      <c r="G304">
        <v>44368</v>
      </c>
      <c r="H304">
        <v>1925525</v>
      </c>
      <c r="I304">
        <v>0</v>
      </c>
      <c r="J304">
        <v>0</v>
      </c>
    </row>
    <row r="305" spans="1:10" x14ac:dyDescent="0.2">
      <c r="A305">
        <v>2020</v>
      </c>
      <c r="B305" t="s">
        <v>54</v>
      </c>
      <c r="C305">
        <v>12</v>
      </c>
      <c r="D305">
        <v>4</v>
      </c>
      <c r="E305">
        <v>37150</v>
      </c>
      <c r="F305">
        <v>560</v>
      </c>
      <c r="G305">
        <v>42932</v>
      </c>
      <c r="H305">
        <v>1871205</v>
      </c>
      <c r="I305">
        <v>0</v>
      </c>
      <c r="J305">
        <v>0</v>
      </c>
    </row>
    <row r="306" spans="1:10" x14ac:dyDescent="0.2">
      <c r="A306">
        <v>2020</v>
      </c>
      <c r="B306" t="s">
        <v>54</v>
      </c>
      <c r="C306">
        <v>12</v>
      </c>
      <c r="D306">
        <v>4</v>
      </c>
      <c r="E306">
        <v>40666</v>
      </c>
      <c r="F306">
        <v>562</v>
      </c>
      <c r="G306">
        <v>42194</v>
      </c>
      <c r="H306">
        <v>1699394</v>
      </c>
      <c r="I306">
        <v>0</v>
      </c>
      <c r="J306">
        <v>0</v>
      </c>
    </row>
    <row r="307" spans="1:10" x14ac:dyDescent="0.2">
      <c r="A307">
        <v>2020</v>
      </c>
      <c r="B307" t="s">
        <v>54</v>
      </c>
      <c r="C307">
        <v>12</v>
      </c>
      <c r="D307">
        <v>4</v>
      </c>
      <c r="E307">
        <v>32144</v>
      </c>
      <c r="F307">
        <v>500</v>
      </c>
      <c r="G307">
        <v>49644</v>
      </c>
      <c r="H307">
        <v>1834881</v>
      </c>
      <c r="I307">
        <v>0</v>
      </c>
      <c r="J307">
        <v>0</v>
      </c>
    </row>
    <row r="308" spans="1:10" x14ac:dyDescent="0.2">
      <c r="A308">
        <v>2020</v>
      </c>
      <c r="B308" t="s">
        <v>54</v>
      </c>
      <c r="C308">
        <v>12</v>
      </c>
      <c r="D308">
        <v>5</v>
      </c>
      <c r="E308">
        <v>41084</v>
      </c>
      <c r="F308">
        <v>570</v>
      </c>
      <c r="G308">
        <v>53178</v>
      </c>
      <c r="H308">
        <v>2177602</v>
      </c>
      <c r="I308">
        <v>0</v>
      </c>
      <c r="J308">
        <v>0</v>
      </c>
    </row>
    <row r="309" spans="1:10" x14ac:dyDescent="0.2">
      <c r="A309">
        <v>2020</v>
      </c>
      <c r="B309" t="s">
        <v>54</v>
      </c>
      <c r="C309">
        <v>12</v>
      </c>
      <c r="D309">
        <v>5</v>
      </c>
      <c r="E309">
        <v>43890</v>
      </c>
      <c r="F309">
        <v>598</v>
      </c>
      <c r="G309">
        <v>52814</v>
      </c>
      <c r="H309">
        <v>2252604</v>
      </c>
      <c r="I309">
        <v>0</v>
      </c>
      <c r="J309">
        <v>0</v>
      </c>
    </row>
    <row r="310" spans="1:10" x14ac:dyDescent="0.2">
      <c r="A310">
        <v>2020</v>
      </c>
      <c r="B310" t="s">
        <v>54</v>
      </c>
      <c r="C310">
        <v>12</v>
      </c>
      <c r="D310">
        <v>5</v>
      </c>
      <c r="E310">
        <v>38052</v>
      </c>
      <c r="F310">
        <v>488</v>
      </c>
      <c r="G310">
        <v>43938</v>
      </c>
      <c r="H310">
        <v>2188745</v>
      </c>
      <c r="I310">
        <v>0</v>
      </c>
      <c r="J310">
        <v>0</v>
      </c>
    </row>
    <row r="311" spans="1:10" x14ac:dyDescent="0.2">
      <c r="A311">
        <v>2021</v>
      </c>
      <c r="B311" t="s">
        <v>16</v>
      </c>
      <c r="C311">
        <v>1</v>
      </c>
      <c r="D311">
        <v>1</v>
      </c>
      <c r="E311">
        <v>40318</v>
      </c>
      <c r="F311">
        <v>474</v>
      </c>
      <c r="G311">
        <v>47676</v>
      </c>
      <c r="H311">
        <v>1907519</v>
      </c>
      <c r="I311">
        <v>0</v>
      </c>
      <c r="J311">
        <v>0</v>
      </c>
    </row>
    <row r="312" spans="1:10" x14ac:dyDescent="0.2">
      <c r="A312">
        <v>2021</v>
      </c>
      <c r="B312" t="s">
        <v>16</v>
      </c>
      <c r="C312">
        <v>1</v>
      </c>
      <c r="D312">
        <v>1</v>
      </c>
      <c r="E312">
        <v>36288</v>
      </c>
      <c r="F312">
        <v>432</v>
      </c>
      <c r="G312">
        <v>41806</v>
      </c>
      <c r="H312">
        <v>1926582</v>
      </c>
      <c r="I312">
        <v>0</v>
      </c>
      <c r="J312">
        <v>0</v>
      </c>
    </row>
    <row r="313" spans="1:10" x14ac:dyDescent="0.2">
      <c r="A313">
        <v>2021</v>
      </c>
      <c r="B313" t="s">
        <v>16</v>
      </c>
      <c r="C313">
        <v>1</v>
      </c>
      <c r="D313">
        <v>1</v>
      </c>
      <c r="E313">
        <v>33356</v>
      </c>
      <c r="F313">
        <v>430</v>
      </c>
      <c r="G313">
        <v>39316</v>
      </c>
      <c r="H313">
        <v>1689717</v>
      </c>
      <c r="I313">
        <v>0</v>
      </c>
      <c r="J313">
        <v>0</v>
      </c>
    </row>
    <row r="314" spans="1:10" x14ac:dyDescent="0.2">
      <c r="A314">
        <v>2021</v>
      </c>
      <c r="B314" t="s">
        <v>16</v>
      </c>
      <c r="C314">
        <v>1</v>
      </c>
      <c r="D314">
        <v>1</v>
      </c>
      <c r="E314">
        <v>32556</v>
      </c>
      <c r="F314">
        <v>400</v>
      </c>
      <c r="G314">
        <v>58418</v>
      </c>
      <c r="H314">
        <v>1724356</v>
      </c>
      <c r="I314">
        <v>0</v>
      </c>
      <c r="J314">
        <v>0</v>
      </c>
    </row>
    <row r="315" spans="1:10" x14ac:dyDescent="0.2">
      <c r="A315">
        <v>2021</v>
      </c>
      <c r="B315" t="s">
        <v>16</v>
      </c>
      <c r="C315">
        <v>1</v>
      </c>
      <c r="D315">
        <v>1</v>
      </c>
      <c r="E315">
        <v>35818</v>
      </c>
      <c r="F315">
        <v>530</v>
      </c>
      <c r="G315">
        <v>42322</v>
      </c>
      <c r="H315">
        <v>1956413</v>
      </c>
      <c r="I315">
        <v>0</v>
      </c>
      <c r="J315">
        <v>0</v>
      </c>
    </row>
    <row r="316" spans="1:10" x14ac:dyDescent="0.2">
      <c r="A316">
        <v>2021</v>
      </c>
      <c r="B316" t="s">
        <v>16</v>
      </c>
      <c r="C316">
        <v>1</v>
      </c>
      <c r="D316">
        <v>1</v>
      </c>
      <c r="E316">
        <v>40944</v>
      </c>
      <c r="F316">
        <v>444</v>
      </c>
      <c r="G316">
        <v>39378</v>
      </c>
      <c r="H316">
        <v>2013524</v>
      </c>
      <c r="I316">
        <v>0</v>
      </c>
      <c r="J316">
        <v>0</v>
      </c>
    </row>
    <row r="317" spans="1:10" x14ac:dyDescent="0.2">
      <c r="A317">
        <v>2021</v>
      </c>
      <c r="B317" t="s">
        <v>16</v>
      </c>
      <c r="C317">
        <v>1</v>
      </c>
      <c r="D317">
        <v>1</v>
      </c>
      <c r="E317">
        <v>36246</v>
      </c>
      <c r="F317">
        <v>466</v>
      </c>
      <c r="G317">
        <v>41006</v>
      </c>
      <c r="H317">
        <v>2005809</v>
      </c>
      <c r="I317">
        <v>0</v>
      </c>
      <c r="J317">
        <v>0</v>
      </c>
    </row>
    <row r="318" spans="1:10" x14ac:dyDescent="0.2">
      <c r="A318">
        <v>2021</v>
      </c>
      <c r="B318" t="s">
        <v>16</v>
      </c>
      <c r="C318">
        <v>1</v>
      </c>
      <c r="D318">
        <v>2</v>
      </c>
      <c r="E318">
        <v>36906</v>
      </c>
      <c r="F318">
        <v>458</v>
      </c>
      <c r="G318">
        <v>38484</v>
      </c>
      <c r="H318">
        <v>1987553</v>
      </c>
      <c r="I318">
        <v>0</v>
      </c>
      <c r="J318">
        <v>0</v>
      </c>
    </row>
    <row r="319" spans="1:10" x14ac:dyDescent="0.2">
      <c r="A319">
        <v>2021</v>
      </c>
      <c r="B319" t="s">
        <v>16</v>
      </c>
      <c r="C319">
        <v>1</v>
      </c>
      <c r="D319">
        <v>2</v>
      </c>
      <c r="E319">
        <v>37640</v>
      </c>
      <c r="F319">
        <v>426</v>
      </c>
      <c r="G319">
        <v>38920</v>
      </c>
      <c r="H319">
        <v>1895958</v>
      </c>
      <c r="I319">
        <v>0</v>
      </c>
      <c r="J319">
        <v>0</v>
      </c>
    </row>
    <row r="320" spans="1:10" x14ac:dyDescent="0.2">
      <c r="A320">
        <v>2021</v>
      </c>
      <c r="B320" t="s">
        <v>16</v>
      </c>
      <c r="C320">
        <v>1</v>
      </c>
      <c r="D320">
        <v>2</v>
      </c>
      <c r="E320">
        <v>32172</v>
      </c>
      <c r="F320">
        <v>300</v>
      </c>
      <c r="G320">
        <v>33474</v>
      </c>
      <c r="H320">
        <v>1614172</v>
      </c>
      <c r="I320">
        <v>0</v>
      </c>
      <c r="J320">
        <v>0</v>
      </c>
    </row>
    <row r="321" spans="1:10" x14ac:dyDescent="0.2">
      <c r="A321">
        <v>2021</v>
      </c>
      <c r="B321" t="s">
        <v>16</v>
      </c>
      <c r="C321">
        <v>1</v>
      </c>
      <c r="D321">
        <v>2</v>
      </c>
      <c r="E321">
        <v>24962</v>
      </c>
      <c r="F321">
        <v>332</v>
      </c>
      <c r="G321">
        <v>37156</v>
      </c>
      <c r="H321">
        <v>1710122</v>
      </c>
      <c r="I321">
        <v>0</v>
      </c>
      <c r="J321">
        <v>0</v>
      </c>
    </row>
    <row r="322" spans="1:10" x14ac:dyDescent="0.2">
      <c r="A322">
        <v>2021</v>
      </c>
      <c r="B322" t="s">
        <v>16</v>
      </c>
      <c r="C322">
        <v>1</v>
      </c>
      <c r="D322">
        <v>2</v>
      </c>
      <c r="E322">
        <v>31806</v>
      </c>
      <c r="F322">
        <v>400</v>
      </c>
      <c r="G322">
        <v>35524</v>
      </c>
      <c r="H322">
        <v>1823647</v>
      </c>
      <c r="I322">
        <v>0</v>
      </c>
      <c r="J322">
        <v>0</v>
      </c>
    </row>
    <row r="323" spans="1:10" x14ac:dyDescent="0.2">
      <c r="A323">
        <v>2021</v>
      </c>
      <c r="B323" t="s">
        <v>16</v>
      </c>
      <c r="C323">
        <v>1</v>
      </c>
      <c r="D323">
        <v>2</v>
      </c>
      <c r="E323">
        <v>34030</v>
      </c>
      <c r="F323">
        <v>402</v>
      </c>
      <c r="G323">
        <v>35594</v>
      </c>
      <c r="H323">
        <v>1749542</v>
      </c>
      <c r="I323">
        <v>0</v>
      </c>
      <c r="J323">
        <v>0</v>
      </c>
    </row>
    <row r="324" spans="1:10" x14ac:dyDescent="0.2">
      <c r="A324">
        <v>2021</v>
      </c>
      <c r="B324" t="s">
        <v>16</v>
      </c>
      <c r="C324">
        <v>1</v>
      </c>
      <c r="D324">
        <v>2</v>
      </c>
      <c r="E324">
        <v>31354</v>
      </c>
      <c r="F324">
        <v>378</v>
      </c>
      <c r="G324">
        <v>31886</v>
      </c>
      <c r="H324">
        <v>1678004</v>
      </c>
      <c r="I324">
        <v>0</v>
      </c>
      <c r="J324">
        <v>0</v>
      </c>
    </row>
    <row r="325" spans="1:10" x14ac:dyDescent="0.2">
      <c r="A325">
        <v>2021</v>
      </c>
      <c r="B325" t="s">
        <v>16</v>
      </c>
      <c r="C325">
        <v>1</v>
      </c>
      <c r="D325">
        <v>3</v>
      </c>
      <c r="E325">
        <v>30310</v>
      </c>
      <c r="F325">
        <v>352</v>
      </c>
      <c r="G325">
        <v>33618</v>
      </c>
      <c r="H325">
        <v>1657483</v>
      </c>
      <c r="I325">
        <v>0</v>
      </c>
      <c r="J325">
        <v>0</v>
      </c>
    </row>
    <row r="326" spans="1:10" x14ac:dyDescent="0.2">
      <c r="A326">
        <v>2021</v>
      </c>
      <c r="B326" t="s">
        <v>16</v>
      </c>
      <c r="C326">
        <v>1</v>
      </c>
      <c r="D326">
        <v>3</v>
      </c>
      <c r="E326">
        <v>27924</v>
      </c>
      <c r="F326">
        <v>290</v>
      </c>
      <c r="G326">
        <v>29026</v>
      </c>
      <c r="H326">
        <v>1412580</v>
      </c>
      <c r="I326">
        <v>33120</v>
      </c>
      <c r="J326">
        <v>0</v>
      </c>
    </row>
    <row r="327" spans="1:10" x14ac:dyDescent="0.2">
      <c r="A327">
        <v>2021</v>
      </c>
      <c r="B327" t="s">
        <v>16</v>
      </c>
      <c r="C327">
        <v>1</v>
      </c>
      <c r="D327">
        <v>3</v>
      </c>
      <c r="E327">
        <v>30558</v>
      </c>
      <c r="F327">
        <v>304</v>
      </c>
      <c r="G327">
        <v>40142</v>
      </c>
      <c r="H327">
        <v>1685264</v>
      </c>
      <c r="I327">
        <v>339211</v>
      </c>
      <c r="J327">
        <v>0</v>
      </c>
    </row>
    <row r="328" spans="1:10" x14ac:dyDescent="0.2">
      <c r="A328">
        <v>2021</v>
      </c>
      <c r="B328" t="s">
        <v>16</v>
      </c>
      <c r="C328">
        <v>1</v>
      </c>
      <c r="D328">
        <v>3</v>
      </c>
      <c r="E328">
        <v>27574</v>
      </c>
      <c r="F328">
        <v>324</v>
      </c>
      <c r="G328">
        <v>34458</v>
      </c>
      <c r="H328">
        <v>1649667</v>
      </c>
      <c r="I328">
        <v>352736</v>
      </c>
      <c r="J328">
        <v>0</v>
      </c>
    </row>
    <row r="329" spans="1:10" x14ac:dyDescent="0.2">
      <c r="A329">
        <v>2021</v>
      </c>
      <c r="B329" t="s">
        <v>16</v>
      </c>
      <c r="C329">
        <v>1</v>
      </c>
      <c r="D329">
        <v>3</v>
      </c>
      <c r="E329">
        <v>30100</v>
      </c>
      <c r="F329">
        <v>362</v>
      </c>
      <c r="G329">
        <v>34404</v>
      </c>
      <c r="H329">
        <v>1675238</v>
      </c>
      <c r="I329">
        <v>382362</v>
      </c>
      <c r="J329">
        <v>0</v>
      </c>
    </row>
    <row r="330" spans="1:10" x14ac:dyDescent="0.2">
      <c r="A330">
        <v>2021</v>
      </c>
      <c r="B330" t="s">
        <v>16</v>
      </c>
      <c r="C330">
        <v>1</v>
      </c>
      <c r="D330">
        <v>3</v>
      </c>
      <c r="E330">
        <v>28990</v>
      </c>
      <c r="F330">
        <v>322</v>
      </c>
      <c r="G330">
        <v>35468</v>
      </c>
      <c r="H330">
        <v>1720958</v>
      </c>
      <c r="I330">
        <v>468743</v>
      </c>
      <c r="J330">
        <v>0</v>
      </c>
    </row>
    <row r="331" spans="1:10" x14ac:dyDescent="0.2">
      <c r="A331">
        <v>2021</v>
      </c>
      <c r="B331" t="s">
        <v>16</v>
      </c>
      <c r="C331">
        <v>1</v>
      </c>
      <c r="D331">
        <v>3</v>
      </c>
      <c r="E331">
        <v>19974</v>
      </c>
      <c r="F331">
        <v>274</v>
      </c>
      <c r="G331">
        <v>34254</v>
      </c>
      <c r="H331">
        <v>1417281</v>
      </c>
      <c r="I331">
        <v>478599</v>
      </c>
      <c r="J331">
        <v>0</v>
      </c>
    </row>
    <row r="332" spans="1:10" x14ac:dyDescent="0.2">
      <c r="A332">
        <v>2021</v>
      </c>
      <c r="B332" t="s">
        <v>16</v>
      </c>
      <c r="C332">
        <v>1</v>
      </c>
      <c r="D332">
        <v>4</v>
      </c>
      <c r="E332">
        <v>25466</v>
      </c>
      <c r="F332">
        <v>276</v>
      </c>
      <c r="G332">
        <v>26500</v>
      </c>
      <c r="H332">
        <v>1356265</v>
      </c>
      <c r="I332">
        <v>11292</v>
      </c>
      <c r="J332">
        <v>0</v>
      </c>
    </row>
    <row r="333" spans="1:10" x14ac:dyDescent="0.2">
      <c r="A333">
        <v>2021</v>
      </c>
      <c r="B333" t="s">
        <v>16</v>
      </c>
      <c r="C333">
        <v>1</v>
      </c>
      <c r="D333">
        <v>4</v>
      </c>
      <c r="E333">
        <v>26464</v>
      </c>
      <c r="F333">
        <v>262</v>
      </c>
      <c r="G333">
        <v>26296</v>
      </c>
      <c r="H333">
        <v>1362263</v>
      </c>
      <c r="I333">
        <v>66466</v>
      </c>
      <c r="J333">
        <v>0</v>
      </c>
    </row>
    <row r="334" spans="1:10" x14ac:dyDescent="0.2">
      <c r="A334">
        <v>2021</v>
      </c>
      <c r="B334" t="s">
        <v>16</v>
      </c>
      <c r="C334">
        <v>1</v>
      </c>
      <c r="D334">
        <v>4</v>
      </c>
      <c r="E334">
        <v>29792</v>
      </c>
      <c r="F334">
        <v>312</v>
      </c>
      <c r="G334">
        <v>32066</v>
      </c>
      <c r="H334">
        <v>1653874</v>
      </c>
      <c r="I334">
        <v>380000</v>
      </c>
      <c r="J334">
        <v>0</v>
      </c>
    </row>
    <row r="335" spans="1:10" x14ac:dyDescent="0.2">
      <c r="A335">
        <v>2021</v>
      </c>
      <c r="B335" t="s">
        <v>16</v>
      </c>
      <c r="C335">
        <v>1</v>
      </c>
      <c r="D335">
        <v>4</v>
      </c>
      <c r="E335">
        <v>23112</v>
      </c>
      <c r="F335">
        <v>246</v>
      </c>
      <c r="G335">
        <v>28522</v>
      </c>
      <c r="H335">
        <v>1388000</v>
      </c>
      <c r="I335">
        <v>650348</v>
      </c>
      <c r="J335">
        <v>0</v>
      </c>
    </row>
    <row r="336" spans="1:10" x14ac:dyDescent="0.2">
      <c r="A336">
        <v>2021</v>
      </c>
      <c r="B336" t="s">
        <v>16</v>
      </c>
      <c r="C336">
        <v>1</v>
      </c>
      <c r="D336">
        <v>4</v>
      </c>
      <c r="E336">
        <v>28646</v>
      </c>
      <c r="F336">
        <v>306</v>
      </c>
      <c r="G336">
        <v>34332</v>
      </c>
      <c r="H336">
        <v>1774967</v>
      </c>
      <c r="I336">
        <v>689487</v>
      </c>
      <c r="J336">
        <v>0</v>
      </c>
    </row>
    <row r="337" spans="1:10" x14ac:dyDescent="0.2">
      <c r="A337">
        <v>2021</v>
      </c>
      <c r="B337" t="s">
        <v>16</v>
      </c>
      <c r="C337">
        <v>1</v>
      </c>
      <c r="D337">
        <v>4</v>
      </c>
      <c r="E337">
        <v>18196</v>
      </c>
      <c r="F337">
        <v>232</v>
      </c>
      <c r="G337">
        <v>32184</v>
      </c>
      <c r="H337">
        <v>1470452</v>
      </c>
      <c r="I337">
        <v>813269</v>
      </c>
      <c r="J337">
        <v>0</v>
      </c>
    </row>
    <row r="338" spans="1:10" x14ac:dyDescent="0.2">
      <c r="A338">
        <v>2021</v>
      </c>
      <c r="B338" t="s">
        <v>16</v>
      </c>
      <c r="C338">
        <v>1</v>
      </c>
      <c r="D338">
        <v>4</v>
      </c>
      <c r="E338">
        <v>37824</v>
      </c>
      <c r="F338">
        <v>324</v>
      </c>
      <c r="G338">
        <v>40630</v>
      </c>
      <c r="H338">
        <v>1539803</v>
      </c>
      <c r="I338">
        <v>1142072</v>
      </c>
      <c r="J338">
        <v>0</v>
      </c>
    </row>
    <row r="339" spans="1:10" x14ac:dyDescent="0.2">
      <c r="A339">
        <v>2021</v>
      </c>
      <c r="B339" t="s">
        <v>16</v>
      </c>
      <c r="C339">
        <v>1</v>
      </c>
      <c r="D339">
        <v>5</v>
      </c>
      <c r="E339">
        <v>23054</v>
      </c>
      <c r="F339">
        <v>232</v>
      </c>
      <c r="G339">
        <v>23764</v>
      </c>
      <c r="H339">
        <v>1260921</v>
      </c>
      <c r="I339">
        <v>29018</v>
      </c>
      <c r="J339">
        <v>0</v>
      </c>
    </row>
    <row r="340" spans="1:10" x14ac:dyDescent="0.2">
      <c r="A340">
        <v>2021</v>
      </c>
      <c r="B340" t="s">
        <v>16</v>
      </c>
      <c r="C340">
        <v>1</v>
      </c>
      <c r="D340">
        <v>5</v>
      </c>
      <c r="E340">
        <v>26146</v>
      </c>
      <c r="F340">
        <v>256</v>
      </c>
      <c r="G340">
        <v>28154</v>
      </c>
      <c r="H340">
        <v>1619574</v>
      </c>
      <c r="I340">
        <v>486572</v>
      </c>
      <c r="J340">
        <v>0</v>
      </c>
    </row>
    <row r="341" spans="1:10" x14ac:dyDescent="0.2">
      <c r="A341">
        <v>2021</v>
      </c>
      <c r="B341" t="s">
        <v>16</v>
      </c>
      <c r="C341">
        <v>1</v>
      </c>
      <c r="D341">
        <v>5</v>
      </c>
      <c r="E341">
        <v>26108</v>
      </c>
      <c r="F341">
        <v>274</v>
      </c>
      <c r="G341">
        <v>29772</v>
      </c>
      <c r="H341">
        <v>1559411</v>
      </c>
      <c r="I341">
        <v>1142271</v>
      </c>
      <c r="J341">
        <v>0</v>
      </c>
    </row>
    <row r="342" spans="1:10" x14ac:dyDescent="0.2">
      <c r="A342">
        <v>2021</v>
      </c>
      <c r="B342" t="s">
        <v>18</v>
      </c>
      <c r="C342">
        <v>2</v>
      </c>
      <c r="D342">
        <v>1</v>
      </c>
      <c r="E342">
        <v>23572</v>
      </c>
      <c r="F342">
        <v>172</v>
      </c>
      <c r="G342">
        <v>23512</v>
      </c>
      <c r="H342">
        <v>1303674</v>
      </c>
      <c r="I342">
        <v>74080</v>
      </c>
      <c r="J342">
        <v>0</v>
      </c>
    </row>
    <row r="343" spans="1:10" x14ac:dyDescent="0.2">
      <c r="A343">
        <v>2021</v>
      </c>
      <c r="B343" t="s">
        <v>18</v>
      </c>
      <c r="C343">
        <v>2</v>
      </c>
      <c r="D343">
        <v>1</v>
      </c>
      <c r="E343">
        <v>22002</v>
      </c>
      <c r="F343">
        <v>226</v>
      </c>
      <c r="G343">
        <v>28500</v>
      </c>
      <c r="H343">
        <v>1459601</v>
      </c>
      <c r="I343">
        <v>375937</v>
      </c>
      <c r="J343">
        <v>0</v>
      </c>
    </row>
    <row r="344" spans="1:10" x14ac:dyDescent="0.2">
      <c r="A344">
        <v>2021</v>
      </c>
      <c r="B344" t="s">
        <v>18</v>
      </c>
      <c r="C344">
        <v>2</v>
      </c>
      <c r="D344">
        <v>1</v>
      </c>
      <c r="E344">
        <v>17158</v>
      </c>
      <c r="F344">
        <v>188</v>
      </c>
      <c r="G344">
        <v>26886</v>
      </c>
      <c r="H344">
        <v>1309224</v>
      </c>
      <c r="I344">
        <v>380727</v>
      </c>
      <c r="J344">
        <v>0</v>
      </c>
    </row>
    <row r="345" spans="1:10" x14ac:dyDescent="0.2">
      <c r="A345">
        <v>2021</v>
      </c>
      <c r="B345" t="s">
        <v>18</v>
      </c>
      <c r="C345">
        <v>2</v>
      </c>
      <c r="D345">
        <v>1</v>
      </c>
      <c r="E345">
        <v>25850</v>
      </c>
      <c r="F345">
        <v>214</v>
      </c>
      <c r="G345">
        <v>35626</v>
      </c>
      <c r="H345">
        <v>1547348</v>
      </c>
      <c r="I345">
        <v>619662</v>
      </c>
      <c r="J345">
        <v>0</v>
      </c>
    </row>
    <row r="346" spans="1:10" x14ac:dyDescent="0.2">
      <c r="A346">
        <v>2021</v>
      </c>
      <c r="B346" t="s">
        <v>18</v>
      </c>
      <c r="C346">
        <v>2</v>
      </c>
      <c r="D346">
        <v>1</v>
      </c>
      <c r="E346">
        <v>24138</v>
      </c>
      <c r="F346">
        <v>150</v>
      </c>
      <c r="G346">
        <v>23522</v>
      </c>
      <c r="H346">
        <v>1550943</v>
      </c>
      <c r="I346">
        <v>715396</v>
      </c>
      <c r="J346">
        <v>0</v>
      </c>
    </row>
    <row r="347" spans="1:10" x14ac:dyDescent="0.2">
      <c r="A347">
        <v>2021</v>
      </c>
      <c r="B347" t="s">
        <v>18</v>
      </c>
      <c r="C347">
        <v>2</v>
      </c>
      <c r="D347">
        <v>1</v>
      </c>
      <c r="E347">
        <v>23422</v>
      </c>
      <c r="F347">
        <v>190</v>
      </c>
      <c r="G347">
        <v>29024</v>
      </c>
      <c r="H347">
        <v>1589459</v>
      </c>
      <c r="I347">
        <v>912707</v>
      </c>
      <c r="J347">
        <v>0</v>
      </c>
    </row>
    <row r="348" spans="1:10" x14ac:dyDescent="0.2">
      <c r="A348">
        <v>2021</v>
      </c>
      <c r="B348" t="s">
        <v>18</v>
      </c>
      <c r="C348">
        <v>2</v>
      </c>
      <c r="D348">
        <v>1</v>
      </c>
      <c r="E348">
        <v>24802</v>
      </c>
      <c r="F348">
        <v>240</v>
      </c>
      <c r="G348">
        <v>31576</v>
      </c>
      <c r="H348">
        <v>1581515</v>
      </c>
      <c r="I348">
        <v>1018592</v>
      </c>
      <c r="J348">
        <v>0</v>
      </c>
    </row>
    <row r="349" spans="1:10" x14ac:dyDescent="0.2">
      <c r="A349">
        <v>2021</v>
      </c>
      <c r="B349" t="s">
        <v>18</v>
      </c>
      <c r="C349">
        <v>2</v>
      </c>
      <c r="D349">
        <v>2</v>
      </c>
      <c r="E349">
        <v>23412</v>
      </c>
      <c r="F349">
        <v>182</v>
      </c>
      <c r="G349">
        <v>19000</v>
      </c>
      <c r="H349">
        <v>1200171</v>
      </c>
      <c r="I349">
        <v>40047</v>
      </c>
      <c r="J349">
        <v>1651</v>
      </c>
    </row>
    <row r="350" spans="1:10" x14ac:dyDescent="0.2">
      <c r="A350">
        <v>2021</v>
      </c>
      <c r="B350" t="s">
        <v>18</v>
      </c>
      <c r="C350">
        <v>2</v>
      </c>
      <c r="D350">
        <v>2</v>
      </c>
      <c r="E350">
        <v>24396</v>
      </c>
      <c r="F350">
        <v>178</v>
      </c>
      <c r="G350">
        <v>22214</v>
      </c>
      <c r="H350">
        <v>1524509</v>
      </c>
      <c r="I350">
        <v>529618</v>
      </c>
      <c r="J350">
        <v>47041</v>
      </c>
    </row>
    <row r="351" spans="1:10" x14ac:dyDescent="0.2">
      <c r="A351">
        <v>2021</v>
      </c>
      <c r="B351" t="s">
        <v>18</v>
      </c>
      <c r="C351">
        <v>2</v>
      </c>
      <c r="D351">
        <v>2</v>
      </c>
      <c r="E351">
        <v>21462</v>
      </c>
      <c r="F351">
        <v>188</v>
      </c>
      <c r="G351">
        <v>25856</v>
      </c>
      <c r="H351">
        <v>1524906</v>
      </c>
      <c r="I351">
        <v>701378</v>
      </c>
      <c r="J351">
        <v>0</v>
      </c>
    </row>
    <row r="352" spans="1:10" x14ac:dyDescent="0.2">
      <c r="A352">
        <v>2021</v>
      </c>
      <c r="B352" t="s">
        <v>18</v>
      </c>
      <c r="C352">
        <v>2</v>
      </c>
      <c r="D352">
        <v>2</v>
      </c>
      <c r="E352">
        <v>25078</v>
      </c>
      <c r="F352">
        <v>220</v>
      </c>
      <c r="G352">
        <v>23592</v>
      </c>
      <c r="H352">
        <v>1540009</v>
      </c>
      <c r="I352">
        <v>803978</v>
      </c>
      <c r="J352">
        <v>0</v>
      </c>
    </row>
    <row r="353" spans="1:10" x14ac:dyDescent="0.2">
      <c r="A353">
        <v>2021</v>
      </c>
      <c r="B353" t="s">
        <v>18</v>
      </c>
      <c r="C353">
        <v>2</v>
      </c>
      <c r="D353">
        <v>2</v>
      </c>
      <c r="E353">
        <v>17430</v>
      </c>
      <c r="F353">
        <v>156</v>
      </c>
      <c r="G353">
        <v>27200</v>
      </c>
      <c r="H353">
        <v>1324874</v>
      </c>
      <c r="I353">
        <v>891839</v>
      </c>
      <c r="J353">
        <v>0</v>
      </c>
    </row>
    <row r="354" spans="1:10" x14ac:dyDescent="0.2">
      <c r="A354">
        <v>2021</v>
      </c>
      <c r="B354" t="s">
        <v>18</v>
      </c>
      <c r="C354">
        <v>2</v>
      </c>
      <c r="D354">
        <v>2</v>
      </c>
      <c r="E354">
        <v>24274</v>
      </c>
      <c r="F354">
        <v>208</v>
      </c>
      <c r="G354">
        <v>22716</v>
      </c>
      <c r="H354">
        <v>1580227</v>
      </c>
      <c r="I354">
        <v>910764</v>
      </c>
      <c r="J354">
        <v>0</v>
      </c>
    </row>
    <row r="355" spans="1:10" x14ac:dyDescent="0.2">
      <c r="A355">
        <v>2021</v>
      </c>
      <c r="B355" t="s">
        <v>18</v>
      </c>
      <c r="C355">
        <v>2</v>
      </c>
      <c r="D355">
        <v>2</v>
      </c>
      <c r="E355">
        <v>18706</v>
      </c>
      <c r="F355">
        <v>170</v>
      </c>
      <c r="G355">
        <v>31444</v>
      </c>
      <c r="H355">
        <v>1601403</v>
      </c>
      <c r="I355">
        <v>965159</v>
      </c>
      <c r="J355">
        <v>0</v>
      </c>
    </row>
    <row r="356" spans="1:10" x14ac:dyDescent="0.2">
      <c r="A356">
        <v>2021</v>
      </c>
      <c r="B356" t="s">
        <v>18</v>
      </c>
      <c r="C356">
        <v>2</v>
      </c>
      <c r="D356">
        <v>3</v>
      </c>
      <c r="E356">
        <v>28556</v>
      </c>
      <c r="F356">
        <v>166</v>
      </c>
      <c r="G356">
        <v>19430</v>
      </c>
      <c r="H356">
        <v>1337352</v>
      </c>
      <c r="I356">
        <v>45705</v>
      </c>
      <c r="J356">
        <v>14232</v>
      </c>
    </row>
    <row r="357" spans="1:10" x14ac:dyDescent="0.2">
      <c r="A357">
        <v>2021</v>
      </c>
      <c r="B357" t="s">
        <v>18</v>
      </c>
      <c r="C357">
        <v>2</v>
      </c>
      <c r="D357">
        <v>3</v>
      </c>
      <c r="E357">
        <v>23184</v>
      </c>
      <c r="F357">
        <v>198</v>
      </c>
      <c r="G357">
        <v>23672</v>
      </c>
      <c r="H357">
        <v>1351626</v>
      </c>
      <c r="I357">
        <v>301425</v>
      </c>
      <c r="J357">
        <v>226338</v>
      </c>
    </row>
    <row r="358" spans="1:10" x14ac:dyDescent="0.2">
      <c r="A358">
        <v>2021</v>
      </c>
      <c r="B358" t="s">
        <v>18</v>
      </c>
      <c r="C358">
        <v>2</v>
      </c>
      <c r="D358">
        <v>3</v>
      </c>
      <c r="E358">
        <v>27838</v>
      </c>
      <c r="F358">
        <v>178</v>
      </c>
      <c r="G358">
        <v>22826</v>
      </c>
      <c r="H358">
        <v>1440552</v>
      </c>
      <c r="I358">
        <v>471215</v>
      </c>
      <c r="J358">
        <v>222336</v>
      </c>
    </row>
    <row r="359" spans="1:10" x14ac:dyDescent="0.2">
      <c r="A359">
        <v>2021</v>
      </c>
      <c r="B359" t="s">
        <v>18</v>
      </c>
      <c r="C359">
        <v>2</v>
      </c>
      <c r="D359">
        <v>3</v>
      </c>
      <c r="E359">
        <v>27832</v>
      </c>
      <c r="F359">
        <v>200</v>
      </c>
      <c r="G359">
        <v>20430</v>
      </c>
      <c r="H359">
        <v>1571442</v>
      </c>
      <c r="I359">
        <v>543927</v>
      </c>
      <c r="J359">
        <v>467719</v>
      </c>
    </row>
    <row r="360" spans="1:10" x14ac:dyDescent="0.2">
      <c r="A360">
        <v>2021</v>
      </c>
      <c r="B360" t="s">
        <v>18</v>
      </c>
      <c r="C360">
        <v>2</v>
      </c>
      <c r="D360">
        <v>3</v>
      </c>
      <c r="E360">
        <v>18172</v>
      </c>
      <c r="F360">
        <v>164</v>
      </c>
      <c r="G360">
        <v>23586</v>
      </c>
      <c r="H360">
        <v>1191659</v>
      </c>
      <c r="I360">
        <v>583024</v>
      </c>
      <c r="J360">
        <v>268156</v>
      </c>
    </row>
    <row r="361" spans="1:10" x14ac:dyDescent="0.2">
      <c r="A361">
        <v>2021</v>
      </c>
      <c r="B361" t="s">
        <v>18</v>
      </c>
      <c r="C361">
        <v>2</v>
      </c>
      <c r="D361">
        <v>3</v>
      </c>
      <c r="E361">
        <v>25724</v>
      </c>
      <c r="F361">
        <v>200</v>
      </c>
      <c r="G361">
        <v>24056</v>
      </c>
      <c r="H361">
        <v>1463010</v>
      </c>
      <c r="I361">
        <v>627562</v>
      </c>
      <c r="J361">
        <v>178509</v>
      </c>
    </row>
    <row r="362" spans="1:10" x14ac:dyDescent="0.2">
      <c r="A362">
        <v>2021</v>
      </c>
      <c r="B362" t="s">
        <v>18</v>
      </c>
      <c r="C362">
        <v>2</v>
      </c>
      <c r="D362">
        <v>3</v>
      </c>
      <c r="E362">
        <v>26476</v>
      </c>
      <c r="F362">
        <v>200</v>
      </c>
      <c r="G362">
        <v>21826</v>
      </c>
      <c r="H362">
        <v>1521908</v>
      </c>
      <c r="I362">
        <v>1009902</v>
      </c>
      <c r="J362">
        <v>477944</v>
      </c>
    </row>
    <row r="363" spans="1:10" x14ac:dyDescent="0.2">
      <c r="A363">
        <v>2021</v>
      </c>
      <c r="B363" t="s">
        <v>18</v>
      </c>
      <c r="C363">
        <v>2</v>
      </c>
      <c r="D363">
        <v>4</v>
      </c>
      <c r="E363">
        <v>31228</v>
      </c>
      <c r="F363">
        <v>216</v>
      </c>
      <c r="G363">
        <v>22582</v>
      </c>
      <c r="H363">
        <v>1416707</v>
      </c>
      <c r="I363">
        <v>0</v>
      </c>
      <c r="J363">
        <v>0</v>
      </c>
    </row>
    <row r="364" spans="1:10" x14ac:dyDescent="0.2">
      <c r="A364">
        <v>2021</v>
      </c>
      <c r="B364" t="s">
        <v>18</v>
      </c>
      <c r="C364">
        <v>2</v>
      </c>
      <c r="D364">
        <v>4</v>
      </c>
      <c r="E364">
        <v>33610</v>
      </c>
      <c r="F364">
        <v>222</v>
      </c>
      <c r="G364">
        <v>23418</v>
      </c>
      <c r="H364">
        <v>1648009</v>
      </c>
      <c r="I364">
        <v>56406</v>
      </c>
      <c r="J364">
        <v>2313</v>
      </c>
    </row>
    <row r="365" spans="1:10" x14ac:dyDescent="0.2">
      <c r="A365">
        <v>2021</v>
      </c>
      <c r="B365" t="s">
        <v>18</v>
      </c>
      <c r="C365">
        <v>2</v>
      </c>
      <c r="D365">
        <v>4</v>
      </c>
      <c r="E365">
        <v>27364</v>
      </c>
      <c r="F365">
        <v>206</v>
      </c>
      <c r="G365">
        <v>27938</v>
      </c>
      <c r="H365">
        <v>1528044</v>
      </c>
      <c r="I365">
        <v>499731</v>
      </c>
      <c r="J365">
        <v>278245</v>
      </c>
    </row>
    <row r="366" spans="1:10" x14ac:dyDescent="0.2">
      <c r="A366">
        <v>2021</v>
      </c>
      <c r="B366" t="s">
        <v>18</v>
      </c>
      <c r="C366">
        <v>2</v>
      </c>
      <c r="D366">
        <v>4</v>
      </c>
      <c r="E366">
        <v>33860</v>
      </c>
      <c r="F366">
        <v>282</v>
      </c>
      <c r="G366">
        <v>24200</v>
      </c>
      <c r="H366">
        <v>1558656</v>
      </c>
      <c r="I366">
        <v>522957</v>
      </c>
      <c r="J366">
        <v>434012</v>
      </c>
    </row>
    <row r="367" spans="1:10" x14ac:dyDescent="0.2">
      <c r="A367">
        <v>2021</v>
      </c>
      <c r="B367" t="s">
        <v>18</v>
      </c>
      <c r="C367">
        <v>2</v>
      </c>
      <c r="D367">
        <v>4</v>
      </c>
      <c r="E367">
        <v>20988</v>
      </c>
      <c r="F367">
        <v>152</v>
      </c>
      <c r="G367">
        <v>26466</v>
      </c>
      <c r="H367">
        <v>1293135</v>
      </c>
      <c r="I367">
        <v>629376</v>
      </c>
      <c r="J367">
        <v>577415</v>
      </c>
    </row>
    <row r="368" spans="1:10" x14ac:dyDescent="0.2">
      <c r="A368">
        <v>2021</v>
      </c>
      <c r="B368" t="s">
        <v>18</v>
      </c>
      <c r="C368">
        <v>2</v>
      </c>
      <c r="D368">
        <v>4</v>
      </c>
      <c r="E368">
        <v>33124</v>
      </c>
      <c r="F368">
        <v>228</v>
      </c>
      <c r="G368">
        <v>25580</v>
      </c>
      <c r="H368">
        <v>1726521</v>
      </c>
      <c r="I368">
        <v>639870</v>
      </c>
      <c r="J368">
        <v>838672</v>
      </c>
    </row>
    <row r="369" spans="1:10" x14ac:dyDescent="0.2">
      <c r="A369">
        <v>2021</v>
      </c>
      <c r="B369" t="s">
        <v>18</v>
      </c>
      <c r="C369">
        <v>2</v>
      </c>
      <c r="D369">
        <v>4</v>
      </c>
      <c r="E369">
        <v>33198</v>
      </c>
      <c r="F369">
        <v>238</v>
      </c>
      <c r="G369">
        <v>24444</v>
      </c>
      <c r="H369">
        <v>1640636</v>
      </c>
      <c r="I369">
        <v>715470</v>
      </c>
      <c r="J369">
        <v>831466</v>
      </c>
    </row>
    <row r="370" spans="1:10" x14ac:dyDescent="0.2">
      <c r="A370">
        <v>2021</v>
      </c>
      <c r="B370" t="s">
        <v>31</v>
      </c>
      <c r="C370">
        <v>3</v>
      </c>
      <c r="D370">
        <v>1</v>
      </c>
      <c r="E370">
        <v>37300</v>
      </c>
      <c r="F370">
        <v>194</v>
      </c>
      <c r="G370">
        <v>28606</v>
      </c>
      <c r="H370">
        <v>1359734</v>
      </c>
      <c r="I370">
        <v>114059</v>
      </c>
      <c r="J370">
        <v>13843</v>
      </c>
    </row>
    <row r="371" spans="1:10" x14ac:dyDescent="0.2">
      <c r="A371">
        <v>2021</v>
      </c>
      <c r="B371" t="s">
        <v>31</v>
      </c>
      <c r="C371">
        <v>3</v>
      </c>
      <c r="D371">
        <v>1</v>
      </c>
      <c r="E371">
        <v>24540</v>
      </c>
      <c r="F371">
        <v>184</v>
      </c>
      <c r="G371">
        <v>24944</v>
      </c>
      <c r="H371">
        <v>1401908</v>
      </c>
      <c r="I371">
        <v>752079</v>
      </c>
      <c r="J371">
        <v>280466</v>
      </c>
    </row>
    <row r="372" spans="1:10" x14ac:dyDescent="0.2">
      <c r="A372">
        <v>2021</v>
      </c>
      <c r="B372" t="s">
        <v>31</v>
      </c>
      <c r="C372">
        <v>3</v>
      </c>
      <c r="D372">
        <v>1</v>
      </c>
      <c r="E372">
        <v>29996</v>
      </c>
      <c r="F372">
        <v>196</v>
      </c>
      <c r="G372">
        <v>26226</v>
      </c>
      <c r="H372">
        <v>1592023</v>
      </c>
      <c r="I372">
        <v>1206934</v>
      </c>
      <c r="J372">
        <v>230886</v>
      </c>
    </row>
    <row r="373" spans="1:10" x14ac:dyDescent="0.2">
      <c r="A373">
        <v>2021</v>
      </c>
      <c r="B373" t="s">
        <v>31</v>
      </c>
      <c r="C373">
        <v>3</v>
      </c>
      <c r="D373">
        <v>1</v>
      </c>
      <c r="E373">
        <v>34850</v>
      </c>
      <c r="F373">
        <v>174</v>
      </c>
      <c r="G373">
        <v>28142</v>
      </c>
      <c r="H373">
        <v>1619923</v>
      </c>
      <c r="I373">
        <v>1577514</v>
      </c>
      <c r="J373">
        <v>324189</v>
      </c>
    </row>
    <row r="374" spans="1:10" x14ac:dyDescent="0.2">
      <c r="A374">
        <v>2021</v>
      </c>
      <c r="B374" t="s">
        <v>31</v>
      </c>
      <c r="C374">
        <v>3</v>
      </c>
      <c r="D374">
        <v>1</v>
      </c>
      <c r="E374">
        <v>33648</v>
      </c>
      <c r="F374">
        <v>226</v>
      </c>
      <c r="G374">
        <v>27576</v>
      </c>
      <c r="H374">
        <v>1616008</v>
      </c>
      <c r="I374">
        <v>2033154</v>
      </c>
      <c r="J374">
        <v>662195</v>
      </c>
    </row>
    <row r="375" spans="1:10" x14ac:dyDescent="0.2">
      <c r="A375">
        <v>2021</v>
      </c>
      <c r="B375" t="s">
        <v>31</v>
      </c>
      <c r="C375">
        <v>3</v>
      </c>
      <c r="D375">
        <v>1</v>
      </c>
      <c r="E375">
        <v>37448</v>
      </c>
      <c r="F375">
        <v>200</v>
      </c>
      <c r="G375">
        <v>28758</v>
      </c>
      <c r="H375">
        <v>1582651</v>
      </c>
      <c r="I375">
        <v>2278628</v>
      </c>
      <c r="J375">
        <v>504640</v>
      </c>
    </row>
    <row r="376" spans="1:10" x14ac:dyDescent="0.2">
      <c r="A376">
        <v>2021</v>
      </c>
      <c r="B376" t="s">
        <v>31</v>
      </c>
      <c r="C376">
        <v>3</v>
      </c>
      <c r="D376">
        <v>1</v>
      </c>
      <c r="E376">
        <v>36648</v>
      </c>
      <c r="F376">
        <v>218</v>
      </c>
      <c r="G376">
        <v>28372</v>
      </c>
      <c r="H376">
        <v>1621511</v>
      </c>
      <c r="I376">
        <v>2320443</v>
      </c>
      <c r="J376">
        <v>583299</v>
      </c>
    </row>
    <row r="377" spans="1:10" x14ac:dyDescent="0.2">
      <c r="A377">
        <v>2021</v>
      </c>
      <c r="B377" t="s">
        <v>31</v>
      </c>
      <c r="C377">
        <v>3</v>
      </c>
      <c r="D377">
        <v>2</v>
      </c>
      <c r="E377">
        <v>53026</v>
      </c>
      <c r="F377">
        <v>240</v>
      </c>
      <c r="G377">
        <v>35180</v>
      </c>
      <c r="H377">
        <v>1558359</v>
      </c>
      <c r="I377">
        <v>288959</v>
      </c>
      <c r="J377">
        <v>49193</v>
      </c>
    </row>
    <row r="378" spans="1:10" x14ac:dyDescent="0.2">
      <c r="A378">
        <v>2021</v>
      </c>
      <c r="B378" t="s">
        <v>31</v>
      </c>
      <c r="C378">
        <v>3</v>
      </c>
      <c r="D378">
        <v>2</v>
      </c>
      <c r="E378">
        <v>46596</v>
      </c>
      <c r="F378">
        <v>238</v>
      </c>
      <c r="G378">
        <v>30184</v>
      </c>
      <c r="H378">
        <v>1607486</v>
      </c>
      <c r="I378">
        <v>781786</v>
      </c>
      <c r="J378">
        <v>147275</v>
      </c>
    </row>
    <row r="379" spans="1:10" x14ac:dyDescent="0.2">
      <c r="A379">
        <v>2021</v>
      </c>
      <c r="B379" t="s">
        <v>31</v>
      </c>
      <c r="C379">
        <v>3</v>
      </c>
      <c r="D379">
        <v>2</v>
      </c>
      <c r="E379">
        <v>45702</v>
      </c>
      <c r="F379">
        <v>250</v>
      </c>
      <c r="G379">
        <v>36308</v>
      </c>
      <c r="H379">
        <v>1635068</v>
      </c>
      <c r="I379">
        <v>2032818</v>
      </c>
      <c r="J379">
        <v>567515</v>
      </c>
    </row>
    <row r="380" spans="1:10" x14ac:dyDescent="0.2">
      <c r="A380">
        <v>2021</v>
      </c>
      <c r="B380" t="s">
        <v>31</v>
      </c>
      <c r="C380">
        <v>3</v>
      </c>
      <c r="D380">
        <v>2</v>
      </c>
      <c r="E380">
        <v>35746</v>
      </c>
      <c r="F380">
        <v>266</v>
      </c>
      <c r="G380">
        <v>41286</v>
      </c>
      <c r="H380">
        <v>1553973</v>
      </c>
      <c r="I380">
        <v>2081599</v>
      </c>
      <c r="J380">
        <v>593007</v>
      </c>
    </row>
    <row r="381" spans="1:10" x14ac:dyDescent="0.2">
      <c r="A381">
        <v>2021</v>
      </c>
      <c r="B381" t="s">
        <v>31</v>
      </c>
      <c r="C381">
        <v>3</v>
      </c>
      <c r="D381">
        <v>2</v>
      </c>
      <c r="E381">
        <v>50308</v>
      </c>
      <c r="F381">
        <v>318</v>
      </c>
      <c r="G381">
        <v>33016</v>
      </c>
      <c r="H381">
        <v>1705165</v>
      </c>
      <c r="I381">
        <v>2445451</v>
      </c>
      <c r="J381">
        <v>560315</v>
      </c>
    </row>
    <row r="382" spans="1:10" x14ac:dyDescent="0.2">
      <c r="A382">
        <v>2021</v>
      </c>
      <c r="B382" t="s">
        <v>31</v>
      </c>
      <c r="C382">
        <v>3</v>
      </c>
      <c r="D382">
        <v>2</v>
      </c>
      <c r="E382">
        <v>49690</v>
      </c>
      <c r="F382">
        <v>280</v>
      </c>
      <c r="G382">
        <v>39944</v>
      </c>
      <c r="H382">
        <v>1622987</v>
      </c>
      <c r="I382">
        <v>3264797</v>
      </c>
      <c r="J382">
        <v>817514</v>
      </c>
    </row>
    <row r="383" spans="1:10" x14ac:dyDescent="0.2">
      <c r="A383">
        <v>2021</v>
      </c>
      <c r="B383" t="s">
        <v>31</v>
      </c>
      <c r="C383">
        <v>3</v>
      </c>
      <c r="D383">
        <v>2</v>
      </c>
      <c r="E383">
        <v>30706</v>
      </c>
      <c r="F383">
        <v>152</v>
      </c>
      <c r="G383">
        <v>33212</v>
      </c>
      <c r="H383">
        <v>1387315</v>
      </c>
      <c r="I383">
        <v>3383968</v>
      </c>
      <c r="J383">
        <v>604759</v>
      </c>
    </row>
    <row r="384" spans="1:10" x14ac:dyDescent="0.2">
      <c r="A384">
        <v>2021</v>
      </c>
      <c r="B384" t="s">
        <v>31</v>
      </c>
      <c r="C384">
        <v>3</v>
      </c>
      <c r="D384">
        <v>3</v>
      </c>
      <c r="E384">
        <v>94018</v>
      </c>
      <c r="F384">
        <v>426</v>
      </c>
      <c r="G384">
        <v>42410</v>
      </c>
      <c r="H384">
        <v>1910708</v>
      </c>
      <c r="I384">
        <v>898230</v>
      </c>
      <c r="J384">
        <v>26084</v>
      </c>
    </row>
    <row r="385" spans="1:10" x14ac:dyDescent="0.2">
      <c r="A385">
        <v>2021</v>
      </c>
      <c r="B385" t="s">
        <v>31</v>
      </c>
      <c r="C385">
        <v>3</v>
      </c>
      <c r="D385">
        <v>3</v>
      </c>
      <c r="E385">
        <v>71676</v>
      </c>
      <c r="F385">
        <v>342</v>
      </c>
      <c r="G385">
        <v>35586</v>
      </c>
      <c r="H385">
        <v>2048261</v>
      </c>
      <c r="I385">
        <v>3460683</v>
      </c>
      <c r="J385">
        <v>653812</v>
      </c>
    </row>
    <row r="386" spans="1:10" x14ac:dyDescent="0.2">
      <c r="A386">
        <v>2021</v>
      </c>
      <c r="B386" t="s">
        <v>31</v>
      </c>
      <c r="C386">
        <v>3</v>
      </c>
      <c r="D386">
        <v>3</v>
      </c>
      <c r="E386">
        <v>57738</v>
      </c>
      <c r="F386">
        <v>374</v>
      </c>
      <c r="G386">
        <v>35492</v>
      </c>
      <c r="H386">
        <v>1851916</v>
      </c>
      <c r="I386">
        <v>3541676</v>
      </c>
      <c r="J386">
        <v>646419</v>
      </c>
    </row>
    <row r="387" spans="1:10" x14ac:dyDescent="0.2">
      <c r="A387">
        <v>2021</v>
      </c>
      <c r="B387" t="s">
        <v>31</v>
      </c>
      <c r="C387">
        <v>3</v>
      </c>
      <c r="D387">
        <v>3</v>
      </c>
      <c r="E387">
        <v>79374</v>
      </c>
      <c r="F387">
        <v>312</v>
      </c>
      <c r="G387">
        <v>40712</v>
      </c>
      <c r="H387">
        <v>2070672</v>
      </c>
      <c r="I387">
        <v>3635846</v>
      </c>
      <c r="J387">
        <v>711737</v>
      </c>
    </row>
    <row r="388" spans="1:10" x14ac:dyDescent="0.2">
      <c r="A388">
        <v>2021</v>
      </c>
      <c r="B388" t="s">
        <v>31</v>
      </c>
      <c r="C388">
        <v>3</v>
      </c>
      <c r="D388">
        <v>3</v>
      </c>
      <c r="E388">
        <v>87630</v>
      </c>
      <c r="F388">
        <v>392</v>
      </c>
      <c r="G388">
        <v>45942</v>
      </c>
      <c r="H388">
        <v>2197427</v>
      </c>
      <c r="I388">
        <v>4555781</v>
      </c>
      <c r="J388">
        <v>479119</v>
      </c>
    </row>
    <row r="389" spans="1:10" x14ac:dyDescent="0.2">
      <c r="A389">
        <v>2021</v>
      </c>
      <c r="B389" t="s">
        <v>31</v>
      </c>
      <c r="C389">
        <v>3</v>
      </c>
      <c r="D389">
        <v>3</v>
      </c>
      <c r="E389">
        <v>81812</v>
      </c>
      <c r="F389">
        <v>376</v>
      </c>
      <c r="G389">
        <v>47246</v>
      </c>
      <c r="H389">
        <v>2081466</v>
      </c>
      <c r="I389">
        <v>4818222</v>
      </c>
      <c r="J389">
        <v>579308</v>
      </c>
    </row>
    <row r="390" spans="1:10" x14ac:dyDescent="0.2">
      <c r="A390">
        <v>2021</v>
      </c>
      <c r="B390" t="s">
        <v>31</v>
      </c>
      <c r="C390">
        <v>3</v>
      </c>
      <c r="D390">
        <v>3</v>
      </c>
      <c r="E390">
        <v>48874</v>
      </c>
      <c r="F390">
        <v>260</v>
      </c>
      <c r="G390">
        <v>40372</v>
      </c>
      <c r="H390">
        <v>1617456</v>
      </c>
      <c r="I390">
        <v>5233677</v>
      </c>
      <c r="J390">
        <v>803617</v>
      </c>
    </row>
    <row r="391" spans="1:10" x14ac:dyDescent="0.2">
      <c r="A391">
        <v>2021</v>
      </c>
      <c r="B391" t="s">
        <v>31</v>
      </c>
      <c r="C391">
        <v>3</v>
      </c>
      <c r="D391">
        <v>4</v>
      </c>
      <c r="E391">
        <v>136412</v>
      </c>
      <c r="F391">
        <v>590</v>
      </c>
      <c r="G391">
        <v>64538</v>
      </c>
      <c r="H391">
        <v>2058511</v>
      </c>
      <c r="I391">
        <v>430849</v>
      </c>
      <c r="J391">
        <v>46877</v>
      </c>
    </row>
    <row r="392" spans="1:10" x14ac:dyDescent="0.2">
      <c r="A392">
        <v>2021</v>
      </c>
      <c r="B392" t="s">
        <v>31</v>
      </c>
      <c r="C392">
        <v>3</v>
      </c>
      <c r="D392">
        <v>4</v>
      </c>
      <c r="E392">
        <v>125264</v>
      </c>
      <c r="F392">
        <v>622</v>
      </c>
      <c r="G392">
        <v>57456</v>
      </c>
      <c r="H392">
        <v>2345551</v>
      </c>
      <c r="I392">
        <v>4021322</v>
      </c>
      <c r="J392">
        <v>242073</v>
      </c>
    </row>
    <row r="393" spans="1:10" x14ac:dyDescent="0.2">
      <c r="A393">
        <v>2021</v>
      </c>
      <c r="B393" t="s">
        <v>31</v>
      </c>
      <c r="C393">
        <v>3</v>
      </c>
      <c r="D393">
        <v>4</v>
      </c>
      <c r="E393">
        <v>94478</v>
      </c>
      <c r="F393">
        <v>554</v>
      </c>
      <c r="G393">
        <v>47826</v>
      </c>
      <c r="H393">
        <v>2096072</v>
      </c>
      <c r="I393">
        <v>4185929</v>
      </c>
      <c r="J393">
        <v>436441</v>
      </c>
    </row>
    <row r="394" spans="1:10" x14ac:dyDescent="0.2">
      <c r="A394">
        <v>2021</v>
      </c>
      <c r="B394" t="s">
        <v>31</v>
      </c>
      <c r="C394">
        <v>3</v>
      </c>
      <c r="D394">
        <v>4</v>
      </c>
      <c r="E394">
        <v>106838</v>
      </c>
      <c r="F394">
        <v>498</v>
      </c>
      <c r="G394">
        <v>53150</v>
      </c>
      <c r="H394">
        <v>2198207</v>
      </c>
      <c r="I394">
        <v>4216503</v>
      </c>
      <c r="J394">
        <v>331102</v>
      </c>
    </row>
    <row r="395" spans="1:10" x14ac:dyDescent="0.2">
      <c r="A395">
        <v>2021</v>
      </c>
      <c r="B395" t="s">
        <v>31</v>
      </c>
      <c r="C395">
        <v>3</v>
      </c>
      <c r="D395">
        <v>4</v>
      </c>
      <c r="E395">
        <v>118170</v>
      </c>
      <c r="F395">
        <v>514</v>
      </c>
      <c r="G395">
        <v>65832</v>
      </c>
      <c r="H395">
        <v>2253543</v>
      </c>
      <c r="I395">
        <v>4298344</v>
      </c>
      <c r="J395">
        <v>364830</v>
      </c>
    </row>
    <row r="396" spans="1:10" x14ac:dyDescent="0.2">
      <c r="A396">
        <v>2021</v>
      </c>
      <c r="B396" t="s">
        <v>31</v>
      </c>
      <c r="C396">
        <v>3</v>
      </c>
      <c r="D396">
        <v>4</v>
      </c>
      <c r="E396">
        <v>124552</v>
      </c>
      <c r="F396">
        <v>584</v>
      </c>
      <c r="G396">
        <v>60682</v>
      </c>
      <c r="H396">
        <v>2345280</v>
      </c>
      <c r="I396">
        <v>4838554</v>
      </c>
      <c r="J396">
        <v>318192</v>
      </c>
    </row>
    <row r="397" spans="1:10" x14ac:dyDescent="0.2">
      <c r="A397">
        <v>2021</v>
      </c>
      <c r="B397" t="s">
        <v>31</v>
      </c>
      <c r="C397">
        <v>3</v>
      </c>
      <c r="D397">
        <v>4</v>
      </c>
      <c r="E397">
        <v>81272</v>
      </c>
      <c r="F397">
        <v>394</v>
      </c>
      <c r="G397">
        <v>59558</v>
      </c>
      <c r="H397">
        <v>1870628</v>
      </c>
      <c r="I397">
        <v>6102372</v>
      </c>
      <c r="J397">
        <v>696892</v>
      </c>
    </row>
    <row r="398" spans="1:10" x14ac:dyDescent="0.2">
      <c r="A398">
        <v>2021</v>
      </c>
      <c r="B398" t="s">
        <v>31</v>
      </c>
      <c r="C398">
        <v>3</v>
      </c>
      <c r="D398">
        <v>5</v>
      </c>
      <c r="E398">
        <v>112304</v>
      </c>
      <c r="F398">
        <v>532</v>
      </c>
      <c r="G398">
        <v>73978</v>
      </c>
      <c r="H398">
        <v>1706256</v>
      </c>
      <c r="I398">
        <v>1102122</v>
      </c>
      <c r="J398">
        <v>61468</v>
      </c>
    </row>
    <row r="399" spans="1:10" x14ac:dyDescent="0.2">
      <c r="A399">
        <v>2021</v>
      </c>
      <c r="B399" t="s">
        <v>31</v>
      </c>
      <c r="C399">
        <v>3</v>
      </c>
      <c r="D399">
        <v>5</v>
      </c>
      <c r="E399">
        <v>106474</v>
      </c>
      <c r="F399">
        <v>710</v>
      </c>
      <c r="G399">
        <v>82484</v>
      </c>
      <c r="H399">
        <v>1888921</v>
      </c>
      <c r="I399">
        <v>3553801</v>
      </c>
      <c r="J399">
        <v>312058</v>
      </c>
    </row>
    <row r="400" spans="1:10" x14ac:dyDescent="0.2">
      <c r="A400">
        <v>2021</v>
      </c>
      <c r="B400" t="s">
        <v>31</v>
      </c>
      <c r="C400">
        <v>3</v>
      </c>
      <c r="D400">
        <v>5</v>
      </c>
      <c r="E400">
        <v>144230</v>
      </c>
      <c r="F400">
        <v>916</v>
      </c>
      <c r="G400">
        <v>80846</v>
      </c>
      <c r="H400">
        <v>2190445</v>
      </c>
      <c r="I400">
        <v>3579181</v>
      </c>
      <c r="J400">
        <v>448267</v>
      </c>
    </row>
    <row r="401" spans="1:10" x14ac:dyDescent="0.2">
      <c r="A401">
        <v>2021</v>
      </c>
      <c r="B401" t="s">
        <v>47</v>
      </c>
      <c r="C401">
        <v>4</v>
      </c>
      <c r="D401">
        <v>1</v>
      </c>
      <c r="E401">
        <v>185988</v>
      </c>
      <c r="F401">
        <v>1028</v>
      </c>
      <c r="G401">
        <v>120118</v>
      </c>
      <c r="H401">
        <v>2424781</v>
      </c>
      <c r="I401">
        <v>5307550</v>
      </c>
      <c r="J401">
        <v>480178</v>
      </c>
    </row>
    <row r="402" spans="1:10" x14ac:dyDescent="0.2">
      <c r="A402">
        <v>2021</v>
      </c>
      <c r="B402" t="s">
        <v>47</v>
      </c>
      <c r="C402">
        <v>4</v>
      </c>
      <c r="D402">
        <v>1</v>
      </c>
      <c r="E402">
        <v>252552</v>
      </c>
      <c r="F402">
        <v>1368</v>
      </c>
      <c r="G402">
        <v>118274</v>
      </c>
      <c r="H402">
        <v>2730904</v>
      </c>
      <c r="I402">
        <v>5629312</v>
      </c>
      <c r="J402">
        <v>541834</v>
      </c>
    </row>
    <row r="403" spans="1:10" x14ac:dyDescent="0.2">
      <c r="A403">
        <v>2021</v>
      </c>
      <c r="B403" t="s">
        <v>47</v>
      </c>
      <c r="C403">
        <v>4</v>
      </c>
      <c r="D403">
        <v>1</v>
      </c>
      <c r="E403">
        <v>207588</v>
      </c>
      <c r="F403">
        <v>954</v>
      </c>
      <c r="G403">
        <v>105680</v>
      </c>
      <c r="H403">
        <v>2217529</v>
      </c>
      <c r="I403">
        <v>5878435</v>
      </c>
      <c r="J403">
        <v>370050</v>
      </c>
    </row>
    <row r="404" spans="1:10" x14ac:dyDescent="0.2">
      <c r="A404">
        <v>2021</v>
      </c>
      <c r="B404" t="s">
        <v>47</v>
      </c>
      <c r="C404">
        <v>4</v>
      </c>
      <c r="D404">
        <v>1</v>
      </c>
      <c r="E404">
        <v>162796</v>
      </c>
      <c r="F404">
        <v>936</v>
      </c>
      <c r="G404">
        <v>100768</v>
      </c>
      <c r="H404">
        <v>2339392</v>
      </c>
      <c r="I404">
        <v>6721364</v>
      </c>
      <c r="J404">
        <v>539128</v>
      </c>
    </row>
    <row r="405" spans="1:10" x14ac:dyDescent="0.2">
      <c r="A405">
        <v>2021</v>
      </c>
      <c r="B405" t="s">
        <v>47</v>
      </c>
      <c r="C405">
        <v>4</v>
      </c>
      <c r="D405">
        <v>1</v>
      </c>
      <c r="E405">
        <v>193126</v>
      </c>
      <c r="F405">
        <v>892</v>
      </c>
      <c r="G405">
        <v>100200</v>
      </c>
      <c r="H405">
        <v>2396272</v>
      </c>
      <c r="I405">
        <v>7185888</v>
      </c>
      <c r="J405">
        <v>748210</v>
      </c>
    </row>
    <row r="406" spans="1:10" x14ac:dyDescent="0.2">
      <c r="A406">
        <v>2021</v>
      </c>
      <c r="B406" t="s">
        <v>47</v>
      </c>
      <c r="C406">
        <v>4</v>
      </c>
      <c r="D406">
        <v>1</v>
      </c>
      <c r="E406">
        <v>230624</v>
      </c>
      <c r="F406">
        <v>1260</v>
      </c>
      <c r="G406">
        <v>119428</v>
      </c>
      <c r="H406">
        <v>2652275</v>
      </c>
      <c r="I406">
        <v>7319993</v>
      </c>
      <c r="J406">
        <v>624031</v>
      </c>
    </row>
    <row r="407" spans="1:10" x14ac:dyDescent="0.2">
      <c r="A407">
        <v>2021</v>
      </c>
      <c r="B407" t="s">
        <v>47</v>
      </c>
      <c r="C407">
        <v>4</v>
      </c>
      <c r="D407">
        <v>1</v>
      </c>
      <c r="E407">
        <v>178046</v>
      </c>
      <c r="F407">
        <v>1426</v>
      </c>
      <c r="G407">
        <v>88358</v>
      </c>
      <c r="H407">
        <v>2310882</v>
      </c>
      <c r="I407">
        <v>7864432</v>
      </c>
      <c r="J407">
        <v>658098</v>
      </c>
    </row>
    <row r="408" spans="1:10" x14ac:dyDescent="0.2">
      <c r="A408">
        <v>2021</v>
      </c>
      <c r="B408" t="s">
        <v>47</v>
      </c>
      <c r="C408">
        <v>4</v>
      </c>
      <c r="D408">
        <v>2</v>
      </c>
      <c r="E408">
        <v>370612</v>
      </c>
      <c r="F408">
        <v>2052</v>
      </c>
      <c r="G408">
        <v>164542</v>
      </c>
      <c r="H408">
        <v>3152905</v>
      </c>
      <c r="I408">
        <v>4511761</v>
      </c>
      <c r="J408">
        <v>751302</v>
      </c>
    </row>
    <row r="409" spans="1:10" x14ac:dyDescent="0.2">
      <c r="A409">
        <v>2021</v>
      </c>
      <c r="B409" t="s">
        <v>47</v>
      </c>
      <c r="C409">
        <v>4</v>
      </c>
      <c r="D409">
        <v>2</v>
      </c>
      <c r="E409">
        <v>339830</v>
      </c>
      <c r="F409">
        <v>1808</v>
      </c>
      <c r="G409">
        <v>150760</v>
      </c>
      <c r="H409">
        <v>2932291</v>
      </c>
      <c r="I409">
        <v>5402348</v>
      </c>
      <c r="J409">
        <v>462506</v>
      </c>
    </row>
    <row r="410" spans="1:10" x14ac:dyDescent="0.2">
      <c r="A410">
        <v>2021</v>
      </c>
      <c r="B410" t="s">
        <v>47</v>
      </c>
      <c r="C410">
        <v>4</v>
      </c>
      <c r="D410">
        <v>2</v>
      </c>
      <c r="E410">
        <v>399168</v>
      </c>
      <c r="F410">
        <v>2076</v>
      </c>
      <c r="G410">
        <v>186850</v>
      </c>
      <c r="H410">
        <v>3041835</v>
      </c>
      <c r="I410">
        <v>5754007</v>
      </c>
      <c r="J410">
        <v>870809</v>
      </c>
    </row>
    <row r="411" spans="1:10" x14ac:dyDescent="0.2">
      <c r="A411">
        <v>2021</v>
      </c>
      <c r="B411" t="s">
        <v>47</v>
      </c>
      <c r="C411">
        <v>4</v>
      </c>
      <c r="D411">
        <v>2</v>
      </c>
      <c r="E411">
        <v>305130</v>
      </c>
      <c r="F411">
        <v>1676</v>
      </c>
      <c r="G411">
        <v>180656</v>
      </c>
      <c r="H411">
        <v>3041615</v>
      </c>
      <c r="I411">
        <v>6236477</v>
      </c>
      <c r="J411">
        <v>769335</v>
      </c>
    </row>
    <row r="412" spans="1:10" x14ac:dyDescent="0.2">
      <c r="A412">
        <v>2021</v>
      </c>
      <c r="B412" t="s">
        <v>47</v>
      </c>
      <c r="C412">
        <v>4</v>
      </c>
      <c r="D412">
        <v>2</v>
      </c>
      <c r="E412">
        <v>289994</v>
      </c>
      <c r="F412">
        <v>1546</v>
      </c>
      <c r="G412">
        <v>154606</v>
      </c>
      <c r="H412">
        <v>2800738</v>
      </c>
      <c r="I412">
        <v>6595214</v>
      </c>
      <c r="J412">
        <v>836200</v>
      </c>
    </row>
    <row r="413" spans="1:10" x14ac:dyDescent="0.2">
      <c r="A413">
        <v>2021</v>
      </c>
      <c r="B413" t="s">
        <v>47</v>
      </c>
      <c r="C413">
        <v>4</v>
      </c>
      <c r="D413">
        <v>2</v>
      </c>
      <c r="E413">
        <v>321708</v>
      </c>
      <c r="F413">
        <v>1760</v>
      </c>
      <c r="G413">
        <v>193492</v>
      </c>
      <c r="H413">
        <v>2930925</v>
      </c>
      <c r="I413">
        <v>6904422</v>
      </c>
      <c r="J413">
        <v>1072177</v>
      </c>
    </row>
    <row r="414" spans="1:10" x14ac:dyDescent="0.2">
      <c r="A414">
        <v>2021</v>
      </c>
      <c r="B414" t="s">
        <v>47</v>
      </c>
      <c r="C414">
        <v>4</v>
      </c>
      <c r="D414">
        <v>2</v>
      </c>
      <c r="E414">
        <v>263756</v>
      </c>
      <c r="F414">
        <v>1604</v>
      </c>
      <c r="G414">
        <v>123658</v>
      </c>
      <c r="H414">
        <v>2930180</v>
      </c>
      <c r="I414">
        <v>7354901</v>
      </c>
      <c r="J414">
        <v>837473</v>
      </c>
    </row>
    <row r="415" spans="1:10" x14ac:dyDescent="0.2">
      <c r="A415">
        <v>2021</v>
      </c>
      <c r="B415" t="s">
        <v>47</v>
      </c>
      <c r="C415">
        <v>4</v>
      </c>
      <c r="D415">
        <v>3</v>
      </c>
      <c r="E415">
        <v>550166</v>
      </c>
      <c r="F415">
        <v>3240</v>
      </c>
      <c r="G415">
        <v>287678</v>
      </c>
      <c r="H415">
        <v>3248539</v>
      </c>
      <c r="I415">
        <v>1881012</v>
      </c>
      <c r="J415">
        <v>577746</v>
      </c>
    </row>
    <row r="416" spans="1:10" x14ac:dyDescent="0.2">
      <c r="A416">
        <v>2021</v>
      </c>
      <c r="B416" t="s">
        <v>47</v>
      </c>
      <c r="C416">
        <v>4</v>
      </c>
      <c r="D416">
        <v>3</v>
      </c>
      <c r="E416">
        <v>631504</v>
      </c>
      <c r="F416">
        <v>4202</v>
      </c>
      <c r="G416">
        <v>358868</v>
      </c>
      <c r="H416">
        <v>3668570</v>
      </c>
      <c r="I416">
        <v>3002818</v>
      </c>
      <c r="J416">
        <v>1417392</v>
      </c>
    </row>
    <row r="417" spans="1:10" x14ac:dyDescent="0.2">
      <c r="A417">
        <v>2021</v>
      </c>
      <c r="B417" t="s">
        <v>47</v>
      </c>
      <c r="C417">
        <v>4</v>
      </c>
      <c r="D417">
        <v>3</v>
      </c>
      <c r="E417">
        <v>588756</v>
      </c>
      <c r="F417">
        <v>4042</v>
      </c>
      <c r="G417">
        <v>333336</v>
      </c>
      <c r="H417">
        <v>3562527</v>
      </c>
      <c r="I417">
        <v>3967890</v>
      </c>
      <c r="J417">
        <v>1988084</v>
      </c>
    </row>
    <row r="418" spans="1:10" x14ac:dyDescent="0.2">
      <c r="A418">
        <v>2021</v>
      </c>
      <c r="B418" t="s">
        <v>47</v>
      </c>
      <c r="C418">
        <v>4</v>
      </c>
      <c r="D418">
        <v>3</v>
      </c>
      <c r="E418">
        <v>521790</v>
      </c>
      <c r="F418">
        <v>2996</v>
      </c>
      <c r="G418">
        <v>276418</v>
      </c>
      <c r="H418">
        <v>3466244</v>
      </c>
      <c r="I418">
        <v>4039305</v>
      </c>
      <c r="J418">
        <v>1305726</v>
      </c>
    </row>
    <row r="419" spans="1:10" x14ac:dyDescent="0.2">
      <c r="A419">
        <v>2021</v>
      </c>
      <c r="B419" t="s">
        <v>47</v>
      </c>
      <c r="C419">
        <v>4</v>
      </c>
      <c r="D419">
        <v>3</v>
      </c>
      <c r="E419">
        <v>468004</v>
      </c>
      <c r="F419">
        <v>2676</v>
      </c>
      <c r="G419">
        <v>245772</v>
      </c>
      <c r="H419">
        <v>3290339</v>
      </c>
      <c r="I419">
        <v>4111362</v>
      </c>
      <c r="J419">
        <v>1286206</v>
      </c>
    </row>
    <row r="420" spans="1:10" x14ac:dyDescent="0.2">
      <c r="A420">
        <v>2021</v>
      </c>
      <c r="B420" t="s">
        <v>47</v>
      </c>
      <c r="C420">
        <v>4</v>
      </c>
      <c r="D420">
        <v>3</v>
      </c>
      <c r="E420">
        <v>433676</v>
      </c>
      <c r="F420">
        <v>2368</v>
      </c>
      <c r="G420">
        <v>235798</v>
      </c>
      <c r="H420">
        <v>3125623</v>
      </c>
      <c r="I420">
        <v>4333839</v>
      </c>
      <c r="J420">
        <v>1098179</v>
      </c>
    </row>
    <row r="421" spans="1:10" x14ac:dyDescent="0.2">
      <c r="A421">
        <v>2021</v>
      </c>
      <c r="B421" t="s">
        <v>47</v>
      </c>
      <c r="C421">
        <v>4</v>
      </c>
      <c r="D421">
        <v>3</v>
      </c>
      <c r="E421">
        <v>514034</v>
      </c>
      <c r="F421">
        <v>3514</v>
      </c>
      <c r="G421">
        <v>308738</v>
      </c>
      <c r="H421">
        <v>3190904</v>
      </c>
      <c r="I421">
        <v>4570452</v>
      </c>
      <c r="J421">
        <v>1960304</v>
      </c>
    </row>
    <row r="422" spans="1:10" x14ac:dyDescent="0.2">
      <c r="A422">
        <v>2021</v>
      </c>
      <c r="B422" t="s">
        <v>47</v>
      </c>
      <c r="C422">
        <v>4</v>
      </c>
      <c r="D422">
        <v>4</v>
      </c>
      <c r="E422">
        <v>709316</v>
      </c>
      <c r="F422">
        <v>5616</v>
      </c>
      <c r="G422">
        <v>437252</v>
      </c>
      <c r="H422">
        <v>3446337</v>
      </c>
      <c r="I422">
        <v>1370482</v>
      </c>
      <c r="J422">
        <v>617487</v>
      </c>
    </row>
    <row r="423" spans="1:10" x14ac:dyDescent="0.2">
      <c r="A423">
        <v>2021</v>
      </c>
      <c r="B423" t="s">
        <v>47</v>
      </c>
      <c r="C423">
        <v>4</v>
      </c>
      <c r="D423">
        <v>4</v>
      </c>
      <c r="E423">
        <v>758806</v>
      </c>
      <c r="F423">
        <v>7292</v>
      </c>
      <c r="G423">
        <v>548342</v>
      </c>
      <c r="H423">
        <v>3863607</v>
      </c>
      <c r="I423">
        <v>2559692</v>
      </c>
      <c r="J423">
        <v>1812093</v>
      </c>
    </row>
    <row r="424" spans="1:10" x14ac:dyDescent="0.2">
      <c r="A424">
        <v>2021</v>
      </c>
      <c r="B424" t="s">
        <v>47</v>
      </c>
      <c r="C424">
        <v>4</v>
      </c>
      <c r="D424">
        <v>4</v>
      </c>
      <c r="E424">
        <v>725826</v>
      </c>
      <c r="F424">
        <v>6572</v>
      </c>
      <c r="G424">
        <v>524698</v>
      </c>
      <c r="H424">
        <v>3767411</v>
      </c>
      <c r="I424">
        <v>3133328</v>
      </c>
      <c r="J424">
        <v>1962691</v>
      </c>
    </row>
    <row r="425" spans="1:10" x14ac:dyDescent="0.2">
      <c r="A425">
        <v>2021</v>
      </c>
      <c r="B425" t="s">
        <v>47</v>
      </c>
      <c r="C425">
        <v>4</v>
      </c>
      <c r="D425">
        <v>4</v>
      </c>
      <c r="E425">
        <v>697992</v>
      </c>
      <c r="F425">
        <v>5522</v>
      </c>
      <c r="G425">
        <v>431618</v>
      </c>
      <c r="H425">
        <v>3815783</v>
      </c>
      <c r="I425">
        <v>3284028</v>
      </c>
      <c r="J425">
        <v>1775266</v>
      </c>
    </row>
    <row r="426" spans="1:10" x14ac:dyDescent="0.2">
      <c r="A426">
        <v>2021</v>
      </c>
      <c r="B426" t="s">
        <v>47</v>
      </c>
      <c r="C426">
        <v>4</v>
      </c>
      <c r="D426">
        <v>4</v>
      </c>
      <c r="E426">
        <v>690592</v>
      </c>
      <c r="F426">
        <v>5240</v>
      </c>
      <c r="G426">
        <v>441090</v>
      </c>
      <c r="H426">
        <v>3925618</v>
      </c>
      <c r="I426">
        <v>3720684</v>
      </c>
      <c r="J426">
        <v>2059881</v>
      </c>
    </row>
    <row r="427" spans="1:10" x14ac:dyDescent="0.2">
      <c r="A427">
        <v>2021</v>
      </c>
      <c r="B427" t="s">
        <v>47</v>
      </c>
      <c r="C427">
        <v>4</v>
      </c>
      <c r="D427">
        <v>4</v>
      </c>
      <c r="E427">
        <v>665062</v>
      </c>
      <c r="F427">
        <v>4514</v>
      </c>
      <c r="G427">
        <v>384634</v>
      </c>
      <c r="H427">
        <v>3753521</v>
      </c>
      <c r="I427">
        <v>3845289</v>
      </c>
      <c r="J427">
        <v>2425328</v>
      </c>
    </row>
    <row r="428" spans="1:10" x14ac:dyDescent="0.2">
      <c r="A428">
        <v>2021</v>
      </c>
      <c r="B428" t="s">
        <v>47</v>
      </c>
      <c r="C428">
        <v>4</v>
      </c>
      <c r="D428">
        <v>4</v>
      </c>
      <c r="E428">
        <v>638942</v>
      </c>
      <c r="F428">
        <v>5524</v>
      </c>
      <c r="G428">
        <v>498018</v>
      </c>
      <c r="H428">
        <v>3442204</v>
      </c>
      <c r="I428">
        <v>4185876</v>
      </c>
      <c r="J428">
        <v>2518085</v>
      </c>
    </row>
    <row r="429" spans="1:10" x14ac:dyDescent="0.2">
      <c r="A429">
        <v>2021</v>
      </c>
      <c r="B429" t="s">
        <v>47</v>
      </c>
      <c r="C429">
        <v>4</v>
      </c>
      <c r="D429">
        <v>5</v>
      </c>
      <c r="E429">
        <v>773546</v>
      </c>
      <c r="F429">
        <v>7004</v>
      </c>
      <c r="G429">
        <v>583454</v>
      </c>
      <c r="H429">
        <v>4070077</v>
      </c>
      <c r="I429">
        <v>2546354</v>
      </c>
      <c r="J429">
        <v>1889797</v>
      </c>
    </row>
    <row r="430" spans="1:10" x14ac:dyDescent="0.2">
      <c r="A430">
        <v>2021</v>
      </c>
      <c r="B430" t="s">
        <v>47</v>
      </c>
      <c r="C430">
        <v>4</v>
      </c>
      <c r="D430">
        <v>5</v>
      </c>
      <c r="E430">
        <v>804028</v>
      </c>
      <c r="F430">
        <v>7050</v>
      </c>
      <c r="G430">
        <v>598396</v>
      </c>
      <c r="H430">
        <v>4109487</v>
      </c>
      <c r="I430">
        <v>3136639</v>
      </c>
      <c r="J430">
        <v>2339986</v>
      </c>
    </row>
    <row r="431" spans="1:10" x14ac:dyDescent="0.2">
      <c r="A431">
        <v>2021</v>
      </c>
      <c r="B431" t="s">
        <v>17</v>
      </c>
      <c r="C431">
        <v>5</v>
      </c>
      <c r="D431">
        <v>1</v>
      </c>
      <c r="E431">
        <v>740180</v>
      </c>
      <c r="F431">
        <v>6846</v>
      </c>
      <c r="G431">
        <v>600008</v>
      </c>
      <c r="H431">
        <v>3517475</v>
      </c>
      <c r="I431">
        <v>405867</v>
      </c>
      <c r="J431">
        <v>357697</v>
      </c>
    </row>
    <row r="432" spans="1:10" x14ac:dyDescent="0.2">
      <c r="A432">
        <v>2021</v>
      </c>
      <c r="B432" t="s">
        <v>17</v>
      </c>
      <c r="C432">
        <v>5</v>
      </c>
      <c r="D432">
        <v>1</v>
      </c>
      <c r="E432">
        <v>765694</v>
      </c>
      <c r="F432">
        <v>7572</v>
      </c>
      <c r="G432">
        <v>675396</v>
      </c>
      <c r="H432">
        <v>3595333</v>
      </c>
      <c r="I432">
        <v>1631182</v>
      </c>
      <c r="J432">
        <v>1478007</v>
      </c>
    </row>
    <row r="433" spans="1:10" x14ac:dyDescent="0.2">
      <c r="A433">
        <v>2021</v>
      </c>
      <c r="B433" t="s">
        <v>17</v>
      </c>
      <c r="C433">
        <v>5</v>
      </c>
      <c r="D433">
        <v>1</v>
      </c>
      <c r="E433">
        <v>711538</v>
      </c>
      <c r="F433">
        <v>6878</v>
      </c>
      <c r="G433">
        <v>637820</v>
      </c>
      <c r="H433">
        <v>3491681</v>
      </c>
      <c r="I433">
        <v>1702825</v>
      </c>
      <c r="J433">
        <v>1754998</v>
      </c>
    </row>
    <row r="434" spans="1:10" x14ac:dyDescent="0.2">
      <c r="A434">
        <v>2021</v>
      </c>
      <c r="B434" t="s">
        <v>17</v>
      </c>
      <c r="C434">
        <v>5</v>
      </c>
      <c r="D434">
        <v>1</v>
      </c>
      <c r="E434">
        <v>825248</v>
      </c>
      <c r="F434">
        <v>7958</v>
      </c>
      <c r="G434">
        <v>661436</v>
      </c>
      <c r="H434">
        <v>4059014</v>
      </c>
      <c r="I434">
        <v>1857502</v>
      </c>
      <c r="J434">
        <v>2166695</v>
      </c>
    </row>
    <row r="435" spans="1:10" x14ac:dyDescent="0.2">
      <c r="A435">
        <v>2021</v>
      </c>
      <c r="B435" t="s">
        <v>17</v>
      </c>
      <c r="C435">
        <v>5</v>
      </c>
      <c r="D435">
        <v>1</v>
      </c>
      <c r="E435">
        <v>813802</v>
      </c>
      <c r="F435">
        <v>8466</v>
      </c>
      <c r="G435">
        <v>655350</v>
      </c>
      <c r="H435">
        <v>4046305</v>
      </c>
      <c r="I435">
        <v>2046520</v>
      </c>
      <c r="J435">
        <v>2688936</v>
      </c>
    </row>
    <row r="436" spans="1:10" x14ac:dyDescent="0.2">
      <c r="A436">
        <v>2021</v>
      </c>
      <c r="B436" t="s">
        <v>17</v>
      </c>
      <c r="C436">
        <v>5</v>
      </c>
      <c r="D436">
        <v>1</v>
      </c>
      <c r="E436">
        <v>828560</v>
      </c>
      <c r="F436">
        <v>7846</v>
      </c>
      <c r="G436">
        <v>656698</v>
      </c>
      <c r="H436">
        <v>4054365</v>
      </c>
      <c r="I436">
        <v>2223041</v>
      </c>
      <c r="J436">
        <v>2684440</v>
      </c>
    </row>
    <row r="437" spans="1:10" x14ac:dyDescent="0.2">
      <c r="A437">
        <v>2021</v>
      </c>
      <c r="B437" t="s">
        <v>17</v>
      </c>
      <c r="C437">
        <v>5</v>
      </c>
      <c r="D437">
        <v>1</v>
      </c>
      <c r="E437">
        <v>785152</v>
      </c>
      <c r="F437">
        <v>7370</v>
      </c>
      <c r="G437">
        <v>617376</v>
      </c>
      <c r="H437">
        <v>3973355</v>
      </c>
      <c r="I437">
        <v>2226100</v>
      </c>
      <c r="J437">
        <v>1415142</v>
      </c>
    </row>
    <row r="438" spans="1:10" x14ac:dyDescent="0.2">
      <c r="A438">
        <v>2021</v>
      </c>
      <c r="B438" t="s">
        <v>17</v>
      </c>
      <c r="C438">
        <v>5</v>
      </c>
      <c r="D438">
        <v>2</v>
      </c>
      <c r="E438">
        <v>732910</v>
      </c>
      <c r="F438">
        <v>7498</v>
      </c>
      <c r="G438">
        <v>707554</v>
      </c>
      <c r="H438">
        <v>3446842</v>
      </c>
      <c r="I438">
        <v>848620</v>
      </c>
      <c r="J438">
        <v>625011</v>
      </c>
    </row>
    <row r="439" spans="1:10" x14ac:dyDescent="0.2">
      <c r="A439">
        <v>2021</v>
      </c>
      <c r="B439" t="s">
        <v>17</v>
      </c>
      <c r="C439">
        <v>5</v>
      </c>
      <c r="D439">
        <v>2</v>
      </c>
      <c r="E439">
        <v>652512</v>
      </c>
      <c r="F439">
        <v>7778</v>
      </c>
      <c r="G439">
        <v>706400</v>
      </c>
      <c r="H439">
        <v>3755437</v>
      </c>
      <c r="I439">
        <v>1312538</v>
      </c>
      <c r="J439">
        <v>1005452</v>
      </c>
    </row>
    <row r="440" spans="1:10" x14ac:dyDescent="0.2">
      <c r="A440">
        <v>2021</v>
      </c>
      <c r="B440" t="s">
        <v>17</v>
      </c>
      <c r="C440">
        <v>5</v>
      </c>
      <c r="D440">
        <v>2</v>
      </c>
      <c r="E440">
        <v>807616</v>
      </c>
      <c r="F440">
        <v>8184</v>
      </c>
      <c r="G440">
        <v>772790</v>
      </c>
      <c r="H440">
        <v>4014568</v>
      </c>
      <c r="I440">
        <v>1734254</v>
      </c>
      <c r="J440">
        <v>2443707</v>
      </c>
    </row>
    <row r="441" spans="1:10" x14ac:dyDescent="0.2">
      <c r="A441">
        <v>2021</v>
      </c>
      <c r="B441" t="s">
        <v>17</v>
      </c>
      <c r="C441">
        <v>5</v>
      </c>
      <c r="D441">
        <v>2</v>
      </c>
      <c r="E441">
        <v>725264</v>
      </c>
      <c r="F441">
        <v>8256</v>
      </c>
      <c r="G441">
        <v>704010</v>
      </c>
      <c r="H441">
        <v>4015673</v>
      </c>
      <c r="I441">
        <v>2075285</v>
      </c>
      <c r="J441">
        <v>1872476</v>
      </c>
    </row>
    <row r="442" spans="1:10" x14ac:dyDescent="0.2">
      <c r="A442">
        <v>2021</v>
      </c>
      <c r="B442" t="s">
        <v>17</v>
      </c>
      <c r="C442">
        <v>5</v>
      </c>
      <c r="D442">
        <v>2</v>
      </c>
      <c r="E442">
        <v>686010</v>
      </c>
      <c r="F442">
        <v>8000</v>
      </c>
      <c r="G442">
        <v>689352</v>
      </c>
      <c r="H442">
        <v>3999781</v>
      </c>
      <c r="I442">
        <v>2120299</v>
      </c>
      <c r="J442">
        <v>2041007</v>
      </c>
    </row>
    <row r="443" spans="1:10" x14ac:dyDescent="0.2">
      <c r="A443">
        <v>2021</v>
      </c>
      <c r="B443" t="s">
        <v>17</v>
      </c>
      <c r="C443">
        <v>5</v>
      </c>
      <c r="D443">
        <v>2</v>
      </c>
      <c r="E443">
        <v>658982</v>
      </c>
      <c r="F443">
        <v>7758</v>
      </c>
      <c r="G443">
        <v>711860</v>
      </c>
      <c r="H443">
        <v>3703147</v>
      </c>
      <c r="I443">
        <v>2177063</v>
      </c>
      <c r="J443">
        <v>2880963</v>
      </c>
    </row>
    <row r="444" spans="1:10" x14ac:dyDescent="0.2">
      <c r="A444">
        <v>2021</v>
      </c>
      <c r="B444" t="s">
        <v>17</v>
      </c>
      <c r="C444">
        <v>5</v>
      </c>
      <c r="D444">
        <v>2</v>
      </c>
      <c r="E444">
        <v>697110</v>
      </c>
      <c r="F444">
        <v>8396</v>
      </c>
      <c r="G444">
        <v>710796</v>
      </c>
      <c r="H444">
        <v>4041967</v>
      </c>
      <c r="I444">
        <v>2248566</v>
      </c>
      <c r="J444">
        <v>2792673</v>
      </c>
    </row>
    <row r="445" spans="1:10" x14ac:dyDescent="0.2">
      <c r="A445">
        <v>2021</v>
      </c>
      <c r="B445" t="s">
        <v>17</v>
      </c>
      <c r="C445">
        <v>5</v>
      </c>
      <c r="D445">
        <v>3</v>
      </c>
      <c r="E445">
        <v>563674</v>
      </c>
      <c r="F445">
        <v>8196</v>
      </c>
      <c r="G445">
        <v>757052</v>
      </c>
      <c r="H445">
        <v>3610532</v>
      </c>
      <c r="I445">
        <v>1246485</v>
      </c>
      <c r="J445">
        <v>159052</v>
      </c>
    </row>
    <row r="446" spans="1:10" x14ac:dyDescent="0.2">
      <c r="A446">
        <v>2021</v>
      </c>
      <c r="B446" t="s">
        <v>17</v>
      </c>
      <c r="C446">
        <v>5</v>
      </c>
      <c r="D446">
        <v>3</v>
      </c>
      <c r="E446">
        <v>552374</v>
      </c>
      <c r="F446">
        <v>7754</v>
      </c>
      <c r="G446">
        <v>738010</v>
      </c>
      <c r="H446">
        <v>4322959</v>
      </c>
      <c r="I446">
        <v>2078010</v>
      </c>
      <c r="J446">
        <v>316219</v>
      </c>
    </row>
    <row r="447" spans="1:10" x14ac:dyDescent="0.2">
      <c r="A447">
        <v>2021</v>
      </c>
      <c r="B447" t="s">
        <v>17</v>
      </c>
      <c r="C447">
        <v>5</v>
      </c>
      <c r="D447">
        <v>3</v>
      </c>
      <c r="E447">
        <v>621514</v>
      </c>
      <c r="F447">
        <v>8154</v>
      </c>
      <c r="G447">
        <v>725094</v>
      </c>
      <c r="H447">
        <v>3837010</v>
      </c>
      <c r="I447">
        <v>2296202</v>
      </c>
      <c r="J447">
        <v>1228968</v>
      </c>
    </row>
    <row r="448" spans="1:10" x14ac:dyDescent="0.2">
      <c r="A448">
        <v>2021</v>
      </c>
      <c r="B448" t="s">
        <v>17</v>
      </c>
      <c r="C448">
        <v>5</v>
      </c>
      <c r="D448">
        <v>3</v>
      </c>
      <c r="E448">
        <v>534492</v>
      </c>
      <c r="F448">
        <v>9058</v>
      </c>
      <c r="G448">
        <v>779516</v>
      </c>
      <c r="H448">
        <v>4154311</v>
      </c>
      <c r="I448">
        <v>2309794</v>
      </c>
      <c r="J448">
        <v>394209</v>
      </c>
    </row>
    <row r="449" spans="1:10" x14ac:dyDescent="0.2">
      <c r="A449">
        <v>2021</v>
      </c>
      <c r="B449" t="s">
        <v>17</v>
      </c>
      <c r="C449">
        <v>5</v>
      </c>
      <c r="D449">
        <v>3</v>
      </c>
      <c r="E449">
        <v>526042</v>
      </c>
      <c r="F449">
        <v>8668</v>
      </c>
      <c r="G449">
        <v>844782</v>
      </c>
      <c r="H449">
        <v>3788477</v>
      </c>
      <c r="I449">
        <v>2559488</v>
      </c>
      <c r="J449">
        <v>486448</v>
      </c>
    </row>
    <row r="450" spans="1:10" x14ac:dyDescent="0.2">
      <c r="A450">
        <v>2021</v>
      </c>
      <c r="B450" t="s">
        <v>17</v>
      </c>
      <c r="C450">
        <v>5</v>
      </c>
      <c r="D450">
        <v>3</v>
      </c>
      <c r="E450">
        <v>514598</v>
      </c>
      <c r="F450">
        <v>8388</v>
      </c>
      <c r="G450">
        <v>715250</v>
      </c>
      <c r="H450">
        <v>4311346</v>
      </c>
      <c r="I450">
        <v>2598532</v>
      </c>
      <c r="J450">
        <v>380988</v>
      </c>
    </row>
    <row r="451" spans="1:10" x14ac:dyDescent="0.2">
      <c r="A451">
        <v>2021</v>
      </c>
      <c r="B451" t="s">
        <v>17</v>
      </c>
      <c r="C451">
        <v>5</v>
      </c>
      <c r="D451">
        <v>3</v>
      </c>
      <c r="E451">
        <v>518484</v>
      </c>
      <c r="F451">
        <v>8418</v>
      </c>
      <c r="G451">
        <v>714346</v>
      </c>
      <c r="H451">
        <v>4260832</v>
      </c>
      <c r="I451">
        <v>9153850</v>
      </c>
      <c r="J451">
        <v>579344</v>
      </c>
    </row>
    <row r="452" spans="1:10" x14ac:dyDescent="0.2">
      <c r="A452">
        <v>2021</v>
      </c>
      <c r="B452" t="s">
        <v>17</v>
      </c>
      <c r="C452">
        <v>5</v>
      </c>
      <c r="D452">
        <v>4</v>
      </c>
      <c r="E452">
        <v>445668</v>
      </c>
      <c r="F452">
        <v>8908</v>
      </c>
      <c r="G452">
        <v>604506</v>
      </c>
      <c r="H452">
        <v>4099410</v>
      </c>
      <c r="I452">
        <v>1969945</v>
      </c>
      <c r="J452">
        <v>125435</v>
      </c>
    </row>
    <row r="453" spans="1:10" x14ac:dyDescent="0.2">
      <c r="A453">
        <v>2021</v>
      </c>
      <c r="B453" t="s">
        <v>17</v>
      </c>
      <c r="C453">
        <v>5</v>
      </c>
      <c r="D453">
        <v>4</v>
      </c>
      <c r="E453">
        <v>481794</v>
      </c>
      <c r="F453">
        <v>7478</v>
      </c>
      <c r="G453">
        <v>710276</v>
      </c>
      <c r="H453">
        <v>4398503</v>
      </c>
      <c r="I453">
        <v>2886307</v>
      </c>
      <c r="J453">
        <v>371108</v>
      </c>
    </row>
    <row r="454" spans="1:10" x14ac:dyDescent="0.2">
      <c r="A454">
        <v>2021</v>
      </c>
      <c r="B454" t="s">
        <v>17</v>
      </c>
      <c r="C454">
        <v>5</v>
      </c>
      <c r="D454">
        <v>4</v>
      </c>
      <c r="E454">
        <v>423020</v>
      </c>
      <c r="F454">
        <v>7686</v>
      </c>
      <c r="G454">
        <v>566108</v>
      </c>
      <c r="H454">
        <v>4498943</v>
      </c>
      <c r="I454">
        <v>3751219</v>
      </c>
      <c r="J454">
        <v>314586</v>
      </c>
    </row>
    <row r="455" spans="1:10" x14ac:dyDescent="0.2">
      <c r="A455">
        <v>2021</v>
      </c>
      <c r="B455" t="s">
        <v>17</v>
      </c>
      <c r="C455">
        <v>5</v>
      </c>
      <c r="D455">
        <v>4</v>
      </c>
      <c r="E455">
        <v>417984</v>
      </c>
      <c r="F455">
        <v>8320</v>
      </c>
      <c r="G455">
        <v>590528</v>
      </c>
      <c r="H455">
        <v>4445761</v>
      </c>
      <c r="I455">
        <v>3825744</v>
      </c>
      <c r="J455">
        <v>412912</v>
      </c>
    </row>
    <row r="456" spans="1:10" x14ac:dyDescent="0.2">
      <c r="A456">
        <v>2021</v>
      </c>
      <c r="B456" t="s">
        <v>17</v>
      </c>
      <c r="C456">
        <v>5</v>
      </c>
      <c r="D456">
        <v>4</v>
      </c>
      <c r="E456">
        <v>391714</v>
      </c>
      <c r="F456">
        <v>7018</v>
      </c>
      <c r="G456">
        <v>653474</v>
      </c>
      <c r="H456">
        <v>4119267</v>
      </c>
      <c r="I456">
        <v>4608838</v>
      </c>
      <c r="J456">
        <v>359317</v>
      </c>
    </row>
    <row r="457" spans="1:10" x14ac:dyDescent="0.2">
      <c r="A457">
        <v>2021</v>
      </c>
      <c r="B457" t="s">
        <v>17</v>
      </c>
      <c r="C457">
        <v>5</v>
      </c>
      <c r="D457">
        <v>4</v>
      </c>
      <c r="E457">
        <v>372150</v>
      </c>
      <c r="F457">
        <v>7318</v>
      </c>
      <c r="G457">
        <v>542004</v>
      </c>
      <c r="H457">
        <v>4300755</v>
      </c>
      <c r="I457">
        <v>5647523</v>
      </c>
      <c r="J457">
        <v>395068</v>
      </c>
    </row>
    <row r="458" spans="1:10" x14ac:dyDescent="0.2">
      <c r="A458">
        <v>2021</v>
      </c>
      <c r="B458" t="s">
        <v>17</v>
      </c>
      <c r="C458">
        <v>5</v>
      </c>
      <c r="D458">
        <v>4</v>
      </c>
      <c r="E458">
        <v>348166</v>
      </c>
      <c r="F458">
        <v>7222</v>
      </c>
      <c r="G458">
        <v>570664</v>
      </c>
      <c r="H458">
        <v>4342179</v>
      </c>
      <c r="I458">
        <v>5856736</v>
      </c>
      <c r="J458">
        <v>500363</v>
      </c>
    </row>
    <row r="459" spans="1:10" x14ac:dyDescent="0.2">
      <c r="A459">
        <v>2021</v>
      </c>
      <c r="B459" t="s">
        <v>17</v>
      </c>
      <c r="C459">
        <v>5</v>
      </c>
      <c r="D459">
        <v>5</v>
      </c>
      <c r="E459">
        <v>306792</v>
      </c>
      <c r="F459">
        <v>6260</v>
      </c>
      <c r="G459">
        <v>475328</v>
      </c>
      <c r="H459">
        <v>3795611</v>
      </c>
      <c r="I459">
        <v>1991788</v>
      </c>
      <c r="J459">
        <v>183242</v>
      </c>
    </row>
    <row r="460" spans="1:10" x14ac:dyDescent="0.2">
      <c r="A460">
        <v>2021</v>
      </c>
      <c r="B460" t="s">
        <v>17</v>
      </c>
      <c r="C460">
        <v>5</v>
      </c>
      <c r="D460">
        <v>5</v>
      </c>
      <c r="E460">
        <v>253766</v>
      </c>
      <c r="F460">
        <v>5566</v>
      </c>
      <c r="G460">
        <v>510250</v>
      </c>
      <c r="H460">
        <v>3874858</v>
      </c>
      <c r="I460">
        <v>5170282</v>
      </c>
      <c r="J460">
        <v>605257</v>
      </c>
    </row>
    <row r="461" spans="1:10" x14ac:dyDescent="0.2">
      <c r="A461">
        <v>2021</v>
      </c>
      <c r="B461" t="s">
        <v>17</v>
      </c>
      <c r="C461">
        <v>5</v>
      </c>
      <c r="D461">
        <v>5</v>
      </c>
      <c r="E461">
        <v>330564</v>
      </c>
      <c r="F461">
        <v>6926</v>
      </c>
      <c r="G461">
        <v>528966</v>
      </c>
      <c r="H461">
        <v>4288249</v>
      </c>
      <c r="I461">
        <v>5676448</v>
      </c>
      <c r="J461">
        <v>651890</v>
      </c>
    </row>
    <row r="462" spans="1:10" x14ac:dyDescent="0.2">
      <c r="A462">
        <v>2021</v>
      </c>
      <c r="B462" t="s">
        <v>48</v>
      </c>
      <c r="C462">
        <v>6</v>
      </c>
      <c r="D462">
        <v>1</v>
      </c>
      <c r="E462">
        <v>202418</v>
      </c>
      <c r="F462">
        <v>4888</v>
      </c>
      <c r="G462">
        <v>348312</v>
      </c>
      <c r="H462">
        <v>3680521</v>
      </c>
      <c r="I462">
        <v>2752427</v>
      </c>
      <c r="J462">
        <v>175300</v>
      </c>
    </row>
    <row r="463" spans="1:10" x14ac:dyDescent="0.2">
      <c r="A463">
        <v>2021</v>
      </c>
      <c r="B463" t="s">
        <v>48</v>
      </c>
      <c r="C463">
        <v>6</v>
      </c>
      <c r="D463">
        <v>1</v>
      </c>
      <c r="E463">
        <v>266304</v>
      </c>
      <c r="F463">
        <v>6410</v>
      </c>
      <c r="G463">
        <v>462794</v>
      </c>
      <c r="H463">
        <v>5407769</v>
      </c>
      <c r="I463">
        <v>4422660</v>
      </c>
      <c r="J463">
        <v>577398</v>
      </c>
    </row>
    <row r="464" spans="1:10" x14ac:dyDescent="0.2">
      <c r="A464">
        <v>2021</v>
      </c>
      <c r="B464" t="s">
        <v>48</v>
      </c>
      <c r="C464">
        <v>6</v>
      </c>
      <c r="D464">
        <v>1</v>
      </c>
      <c r="E464">
        <v>268088</v>
      </c>
      <c r="F464">
        <v>5796</v>
      </c>
      <c r="G464">
        <v>423780</v>
      </c>
      <c r="H464">
        <v>5964622</v>
      </c>
      <c r="I464">
        <v>4505892</v>
      </c>
      <c r="J464">
        <v>480507</v>
      </c>
    </row>
    <row r="465" spans="1:10" x14ac:dyDescent="0.2">
      <c r="A465">
        <v>2021</v>
      </c>
      <c r="B465" t="s">
        <v>48</v>
      </c>
      <c r="C465">
        <v>6</v>
      </c>
      <c r="D465">
        <v>1</v>
      </c>
      <c r="E465">
        <v>264848</v>
      </c>
      <c r="F465">
        <v>5434</v>
      </c>
      <c r="G465">
        <v>413444</v>
      </c>
      <c r="H465">
        <v>5928849</v>
      </c>
      <c r="I465">
        <v>5640657</v>
      </c>
      <c r="J465">
        <v>485793</v>
      </c>
    </row>
    <row r="466" spans="1:10" x14ac:dyDescent="0.2">
      <c r="A466">
        <v>2021</v>
      </c>
      <c r="B466" t="s">
        <v>48</v>
      </c>
      <c r="C466">
        <v>6</v>
      </c>
      <c r="D466">
        <v>1</v>
      </c>
      <c r="E466">
        <v>171608</v>
      </c>
      <c r="F466">
        <v>4214</v>
      </c>
      <c r="G466">
        <v>365732</v>
      </c>
      <c r="H466">
        <v>3770797</v>
      </c>
      <c r="I466">
        <v>6161352</v>
      </c>
      <c r="J466">
        <v>660271</v>
      </c>
    </row>
    <row r="467" spans="1:10" x14ac:dyDescent="0.2">
      <c r="A467">
        <v>2021</v>
      </c>
      <c r="B467" t="s">
        <v>48</v>
      </c>
      <c r="C467">
        <v>6</v>
      </c>
      <c r="D467">
        <v>1</v>
      </c>
      <c r="E467">
        <v>228976</v>
      </c>
      <c r="F467">
        <v>5364</v>
      </c>
      <c r="G467">
        <v>378748</v>
      </c>
      <c r="H467">
        <v>5832629</v>
      </c>
      <c r="I467">
        <v>6371484</v>
      </c>
      <c r="J467">
        <v>549591</v>
      </c>
    </row>
    <row r="468" spans="1:10" x14ac:dyDescent="0.2">
      <c r="A468">
        <v>2021</v>
      </c>
      <c r="B468" t="s">
        <v>48</v>
      </c>
      <c r="C468">
        <v>6</v>
      </c>
      <c r="D468">
        <v>1</v>
      </c>
      <c r="E468">
        <v>240908</v>
      </c>
      <c r="F468">
        <v>6744</v>
      </c>
      <c r="G468">
        <v>395526</v>
      </c>
      <c r="H468">
        <v>6021572</v>
      </c>
      <c r="I468">
        <v>6931718</v>
      </c>
      <c r="J468">
        <v>566598</v>
      </c>
    </row>
    <row r="469" spans="1:10" x14ac:dyDescent="0.2">
      <c r="A469">
        <v>2021</v>
      </c>
      <c r="B469" t="s">
        <v>48</v>
      </c>
      <c r="C469">
        <v>6</v>
      </c>
      <c r="D469">
        <v>2</v>
      </c>
      <c r="E469">
        <v>142002</v>
      </c>
      <c r="F469">
        <v>7844</v>
      </c>
      <c r="G469">
        <v>239148</v>
      </c>
      <c r="H469">
        <v>3471615</v>
      </c>
      <c r="I469">
        <v>2952420</v>
      </c>
      <c r="J469">
        <v>354979</v>
      </c>
    </row>
    <row r="470" spans="1:10" x14ac:dyDescent="0.2">
      <c r="A470">
        <v>2021</v>
      </c>
      <c r="B470" t="s">
        <v>48</v>
      </c>
      <c r="C470">
        <v>6</v>
      </c>
      <c r="D470">
        <v>2</v>
      </c>
      <c r="E470">
        <v>185574</v>
      </c>
      <c r="F470">
        <v>4444</v>
      </c>
      <c r="G470">
        <v>324712</v>
      </c>
      <c r="H470">
        <v>4091789</v>
      </c>
      <c r="I470">
        <v>5082772</v>
      </c>
      <c r="J470">
        <v>636496</v>
      </c>
    </row>
    <row r="471" spans="1:10" x14ac:dyDescent="0.2">
      <c r="A471">
        <v>2021</v>
      </c>
      <c r="B471" t="s">
        <v>48</v>
      </c>
      <c r="C471">
        <v>6</v>
      </c>
      <c r="D471">
        <v>2</v>
      </c>
      <c r="E471">
        <v>183698</v>
      </c>
      <c r="F471">
        <v>6828</v>
      </c>
      <c r="G471">
        <v>270658</v>
      </c>
      <c r="H471">
        <v>4242558</v>
      </c>
      <c r="I471">
        <v>6056427</v>
      </c>
      <c r="J471">
        <v>658154</v>
      </c>
    </row>
    <row r="472" spans="1:10" x14ac:dyDescent="0.2">
      <c r="A472">
        <v>2021</v>
      </c>
      <c r="B472" t="s">
        <v>48</v>
      </c>
      <c r="C472">
        <v>6</v>
      </c>
      <c r="D472">
        <v>2</v>
      </c>
      <c r="E472">
        <v>169148</v>
      </c>
      <c r="F472">
        <v>7992</v>
      </c>
      <c r="G472">
        <v>245370</v>
      </c>
      <c r="H472">
        <v>4218543</v>
      </c>
      <c r="I472">
        <v>6356327</v>
      </c>
      <c r="J472">
        <v>669385</v>
      </c>
    </row>
    <row r="473" spans="1:10" x14ac:dyDescent="0.2">
      <c r="A473">
        <v>2021</v>
      </c>
      <c r="B473" t="s">
        <v>48</v>
      </c>
      <c r="C473">
        <v>6</v>
      </c>
      <c r="D473">
        <v>2</v>
      </c>
      <c r="E473">
        <v>161050</v>
      </c>
      <c r="F473">
        <v>6600</v>
      </c>
      <c r="G473">
        <v>265328</v>
      </c>
      <c r="H473">
        <v>4068055</v>
      </c>
      <c r="I473">
        <v>6406018</v>
      </c>
      <c r="J473">
        <v>780122</v>
      </c>
    </row>
    <row r="474" spans="1:10" x14ac:dyDescent="0.2">
      <c r="A474">
        <v>2021</v>
      </c>
      <c r="B474" t="s">
        <v>48</v>
      </c>
      <c r="C474">
        <v>6</v>
      </c>
      <c r="D474">
        <v>2</v>
      </c>
      <c r="E474">
        <v>187766</v>
      </c>
      <c r="F474">
        <v>12278</v>
      </c>
      <c r="G474">
        <v>298044</v>
      </c>
      <c r="H474">
        <v>4164126</v>
      </c>
      <c r="I474">
        <v>6690794</v>
      </c>
      <c r="J474">
        <v>642489</v>
      </c>
    </row>
    <row r="475" spans="1:10" x14ac:dyDescent="0.2">
      <c r="A475">
        <v>2021</v>
      </c>
      <c r="B475" t="s">
        <v>48</v>
      </c>
      <c r="C475">
        <v>6</v>
      </c>
      <c r="D475">
        <v>2</v>
      </c>
      <c r="E475">
        <v>120016</v>
      </c>
      <c r="F475">
        <v>5466</v>
      </c>
      <c r="G475">
        <v>234752</v>
      </c>
      <c r="H475">
        <v>3598312</v>
      </c>
      <c r="I475">
        <v>7593554</v>
      </c>
      <c r="J475">
        <v>792214</v>
      </c>
    </row>
    <row r="476" spans="1:10" x14ac:dyDescent="0.2">
      <c r="A476">
        <v>2021</v>
      </c>
      <c r="B476" t="s">
        <v>48</v>
      </c>
      <c r="C476">
        <v>6</v>
      </c>
      <c r="D476">
        <v>3</v>
      </c>
      <c r="E476">
        <v>124434</v>
      </c>
      <c r="F476">
        <v>5080</v>
      </c>
      <c r="G476">
        <v>215552</v>
      </c>
      <c r="H476">
        <v>3922458</v>
      </c>
      <c r="I476">
        <v>5029767</v>
      </c>
      <c r="J476">
        <v>822375</v>
      </c>
    </row>
    <row r="477" spans="1:10" x14ac:dyDescent="0.2">
      <c r="A477">
        <v>2021</v>
      </c>
      <c r="B477" t="s">
        <v>48</v>
      </c>
      <c r="C477">
        <v>6</v>
      </c>
      <c r="D477">
        <v>3</v>
      </c>
      <c r="E477">
        <v>124872</v>
      </c>
      <c r="F477">
        <v>3182</v>
      </c>
      <c r="G477">
        <v>177000</v>
      </c>
      <c r="H477">
        <v>4082534</v>
      </c>
      <c r="I477">
        <v>6051072</v>
      </c>
      <c r="J477">
        <v>831224</v>
      </c>
    </row>
    <row r="478" spans="1:10" x14ac:dyDescent="0.2">
      <c r="A478">
        <v>2021</v>
      </c>
      <c r="B478" t="s">
        <v>48</v>
      </c>
      <c r="C478">
        <v>6</v>
      </c>
      <c r="D478">
        <v>3</v>
      </c>
      <c r="E478">
        <v>121530</v>
      </c>
      <c r="F478">
        <v>3290</v>
      </c>
      <c r="G478">
        <v>195708</v>
      </c>
      <c r="H478">
        <v>4194766</v>
      </c>
      <c r="I478">
        <v>6054572</v>
      </c>
      <c r="J478">
        <v>798818</v>
      </c>
    </row>
    <row r="479" spans="1:10" x14ac:dyDescent="0.2">
      <c r="A479">
        <v>2021</v>
      </c>
      <c r="B479" t="s">
        <v>48</v>
      </c>
      <c r="C479">
        <v>6</v>
      </c>
      <c r="D479">
        <v>3</v>
      </c>
      <c r="E479">
        <v>105956</v>
      </c>
      <c r="F479">
        <v>2848</v>
      </c>
      <c r="G479">
        <v>156378</v>
      </c>
      <c r="H479">
        <v>3308601</v>
      </c>
      <c r="I479">
        <v>6109338</v>
      </c>
      <c r="J479">
        <v>576498</v>
      </c>
    </row>
    <row r="480" spans="1:10" x14ac:dyDescent="0.2">
      <c r="A480">
        <v>2021</v>
      </c>
      <c r="B480" t="s">
        <v>48</v>
      </c>
      <c r="C480">
        <v>6</v>
      </c>
      <c r="D480">
        <v>3</v>
      </c>
      <c r="E480">
        <v>134578</v>
      </c>
      <c r="F480">
        <v>4658</v>
      </c>
      <c r="G480">
        <v>207800</v>
      </c>
      <c r="H480">
        <v>4042924</v>
      </c>
      <c r="I480">
        <v>6332313</v>
      </c>
      <c r="J480">
        <v>762156</v>
      </c>
    </row>
    <row r="481" spans="1:10" x14ac:dyDescent="0.2">
      <c r="A481">
        <v>2021</v>
      </c>
      <c r="B481" t="s">
        <v>48</v>
      </c>
      <c r="C481">
        <v>6</v>
      </c>
      <c r="D481">
        <v>3</v>
      </c>
      <c r="E481">
        <v>117230</v>
      </c>
      <c r="F481">
        <v>3148</v>
      </c>
      <c r="G481">
        <v>175096</v>
      </c>
      <c r="H481">
        <v>3968178</v>
      </c>
      <c r="I481">
        <v>7571130</v>
      </c>
      <c r="J481">
        <v>1035236</v>
      </c>
    </row>
    <row r="482" spans="1:10" x14ac:dyDescent="0.2">
      <c r="A482">
        <v>2021</v>
      </c>
      <c r="B482" t="s">
        <v>48</v>
      </c>
      <c r="C482">
        <v>6</v>
      </c>
      <c r="D482">
        <v>3</v>
      </c>
      <c r="E482">
        <v>85366</v>
      </c>
      <c r="F482">
        <v>2334</v>
      </c>
      <c r="G482">
        <v>164062</v>
      </c>
      <c r="H482">
        <v>3421963</v>
      </c>
      <c r="I482">
        <v>15878841</v>
      </c>
      <c r="J482">
        <v>1576527</v>
      </c>
    </row>
    <row r="483" spans="1:10" x14ac:dyDescent="0.2">
      <c r="A483" s="7">
        <v>2021</v>
      </c>
      <c r="B483" s="7" t="s">
        <v>48</v>
      </c>
      <c r="C483">
        <v>6</v>
      </c>
      <c r="D483" s="7">
        <v>4</v>
      </c>
      <c r="E483" s="7">
        <v>93046</v>
      </c>
      <c r="F483" s="7">
        <v>1956</v>
      </c>
      <c r="G483" s="7">
        <v>117126</v>
      </c>
      <c r="H483" s="7">
        <v>3987272</v>
      </c>
      <c r="I483" s="7">
        <v>3097785</v>
      </c>
      <c r="J483" s="7">
        <v>705863</v>
      </c>
    </row>
    <row r="484" spans="1:10" x14ac:dyDescent="0.2">
      <c r="A484" s="7">
        <v>2021</v>
      </c>
      <c r="B484" s="7" t="s">
        <v>48</v>
      </c>
      <c r="C484">
        <v>6</v>
      </c>
      <c r="D484" s="7">
        <v>4</v>
      </c>
      <c r="E484" s="7">
        <v>74140</v>
      </c>
      <c r="F484" s="7">
        <v>1814</v>
      </c>
      <c r="G484" s="7">
        <v>114032</v>
      </c>
      <c r="H484" s="7">
        <v>3536589</v>
      </c>
      <c r="I484" s="7">
        <v>8394918</v>
      </c>
      <c r="J484" s="7">
        <v>2337508</v>
      </c>
    </row>
    <row r="485" spans="1:10" x14ac:dyDescent="0.2">
      <c r="A485" s="7">
        <v>2021</v>
      </c>
      <c r="B485" s="7" t="s">
        <v>48</v>
      </c>
      <c r="C485">
        <v>6</v>
      </c>
      <c r="D485" s="7">
        <v>4</v>
      </c>
      <c r="E485" s="7">
        <v>101634</v>
      </c>
      <c r="F485" s="7">
        <v>2718</v>
      </c>
      <c r="G485" s="7">
        <v>137394</v>
      </c>
      <c r="H485" s="7">
        <v>3967422</v>
      </c>
      <c r="I485" s="7">
        <v>10426032</v>
      </c>
      <c r="J485" s="7">
        <v>1320588</v>
      </c>
    </row>
    <row r="486" spans="1:10" x14ac:dyDescent="0.2">
      <c r="A486" s="7">
        <v>2021</v>
      </c>
      <c r="B486" s="7" t="s">
        <v>48</v>
      </c>
      <c r="C486">
        <v>6</v>
      </c>
      <c r="D486" s="7">
        <v>4</v>
      </c>
      <c r="E486" s="7">
        <v>103318</v>
      </c>
      <c r="F486" s="7">
        <v>2656</v>
      </c>
      <c r="G486" s="7">
        <v>128738</v>
      </c>
      <c r="H486" s="7">
        <v>3795957</v>
      </c>
      <c r="I486" s="7">
        <v>11025566</v>
      </c>
      <c r="J486" s="7">
        <v>1617451</v>
      </c>
    </row>
    <row r="487" spans="1:10" x14ac:dyDescent="0.2">
      <c r="A487" s="7">
        <v>2021</v>
      </c>
      <c r="B487" s="7" t="s">
        <v>48</v>
      </c>
      <c r="C487">
        <v>6</v>
      </c>
      <c r="D487" s="7">
        <v>4</v>
      </c>
      <c r="E487" s="7">
        <v>99688</v>
      </c>
      <c r="F487" s="7">
        <v>2516</v>
      </c>
      <c r="G487" s="7">
        <v>115732</v>
      </c>
      <c r="H487" s="7">
        <v>4520693</v>
      </c>
      <c r="I487" s="7">
        <v>11098783</v>
      </c>
      <c r="J487" s="7">
        <v>2326886</v>
      </c>
    </row>
    <row r="488" spans="1:10" x14ac:dyDescent="0.2">
      <c r="A488" s="7">
        <v>2021</v>
      </c>
      <c r="B488" s="7" t="s">
        <v>48</v>
      </c>
      <c r="C488">
        <v>6</v>
      </c>
      <c r="D488" s="7">
        <v>4</v>
      </c>
      <c r="E488" s="7">
        <v>97536</v>
      </c>
      <c r="F488" s="7">
        <v>2366</v>
      </c>
      <c r="G488" s="7">
        <v>129638</v>
      </c>
      <c r="H488" s="7">
        <v>4296515</v>
      </c>
      <c r="I488" s="7">
        <v>12193802</v>
      </c>
      <c r="J488" s="7">
        <v>2000562</v>
      </c>
    </row>
    <row r="489" spans="1:10" x14ac:dyDescent="0.2">
      <c r="A489" s="7">
        <v>2021</v>
      </c>
      <c r="B489" s="7" t="s">
        <v>48</v>
      </c>
      <c r="C489">
        <v>6</v>
      </c>
      <c r="D489" s="7">
        <v>4</v>
      </c>
      <c r="E489" s="7">
        <v>108618</v>
      </c>
      <c r="F489" s="7">
        <v>2646</v>
      </c>
      <c r="G489" s="7">
        <v>138374</v>
      </c>
      <c r="H489" s="7">
        <v>3993308</v>
      </c>
      <c r="I489" s="7">
        <v>12659560</v>
      </c>
      <c r="J489" s="7">
        <v>1307058</v>
      </c>
    </row>
    <row r="490" spans="1:10" x14ac:dyDescent="0.2">
      <c r="A490" s="7">
        <v>2021</v>
      </c>
      <c r="B490" s="7" t="s">
        <v>48</v>
      </c>
      <c r="C490">
        <v>6</v>
      </c>
      <c r="D490" s="7">
        <v>5</v>
      </c>
      <c r="E490" s="7">
        <v>97212</v>
      </c>
      <c r="F490" s="7">
        <v>2004</v>
      </c>
      <c r="G490" s="7">
        <v>123626</v>
      </c>
      <c r="H490" s="7">
        <v>4081276</v>
      </c>
      <c r="I490" s="7">
        <v>4172138</v>
      </c>
      <c r="J490" s="7">
        <v>1548168</v>
      </c>
    </row>
    <row r="491" spans="1:10" x14ac:dyDescent="0.2">
      <c r="A491" s="7">
        <v>2021</v>
      </c>
      <c r="B491" s="7" t="s">
        <v>48</v>
      </c>
      <c r="C491">
        <v>6</v>
      </c>
      <c r="D491" s="7">
        <v>5</v>
      </c>
      <c r="E491" s="7">
        <v>92208</v>
      </c>
      <c r="F491" s="7">
        <v>1638</v>
      </c>
      <c r="G491" s="7">
        <v>121578</v>
      </c>
      <c r="H491" s="7">
        <v>3874686</v>
      </c>
      <c r="I491" s="7">
        <v>5764052</v>
      </c>
      <c r="J491" s="7">
        <v>1884006</v>
      </c>
    </row>
    <row r="492" spans="1:10" x14ac:dyDescent="0.2">
      <c r="A492">
        <v>2021</v>
      </c>
      <c r="B492" t="s">
        <v>49</v>
      </c>
      <c r="C492">
        <v>7</v>
      </c>
      <c r="D492">
        <v>1</v>
      </c>
      <c r="E492">
        <v>80300</v>
      </c>
      <c r="F492">
        <v>1450</v>
      </c>
      <c r="G492">
        <v>84684</v>
      </c>
      <c r="H492">
        <v>3402495</v>
      </c>
      <c r="I492">
        <v>2373042</v>
      </c>
      <c r="J492">
        <v>968438</v>
      </c>
    </row>
    <row r="493" spans="1:10" x14ac:dyDescent="0.2">
      <c r="A493">
        <v>2021</v>
      </c>
      <c r="B493" t="s">
        <v>49</v>
      </c>
      <c r="C493">
        <v>7</v>
      </c>
      <c r="D493">
        <v>1</v>
      </c>
      <c r="E493">
        <v>91402</v>
      </c>
      <c r="F493">
        <v>1638</v>
      </c>
      <c r="G493">
        <v>89058</v>
      </c>
      <c r="H493">
        <v>4013338</v>
      </c>
      <c r="I493">
        <v>4366076</v>
      </c>
      <c r="J493">
        <v>2681926</v>
      </c>
    </row>
    <row r="494" spans="1:10" x14ac:dyDescent="0.2">
      <c r="A494">
        <v>2021</v>
      </c>
      <c r="B494" t="s">
        <v>49</v>
      </c>
      <c r="C494">
        <v>7</v>
      </c>
      <c r="D494">
        <v>1</v>
      </c>
      <c r="E494">
        <v>87928</v>
      </c>
      <c r="F494">
        <v>1860</v>
      </c>
      <c r="G494">
        <v>94108</v>
      </c>
      <c r="H494">
        <v>3821861</v>
      </c>
      <c r="I494">
        <v>5068678</v>
      </c>
      <c r="J494">
        <v>2469658</v>
      </c>
    </row>
    <row r="495" spans="1:10" x14ac:dyDescent="0.2">
      <c r="A495">
        <v>2021</v>
      </c>
      <c r="B495" t="s">
        <v>49</v>
      </c>
      <c r="C495">
        <v>7</v>
      </c>
      <c r="D495">
        <v>1</v>
      </c>
      <c r="E495">
        <v>68052</v>
      </c>
      <c r="F495">
        <v>1104</v>
      </c>
      <c r="G495">
        <v>103866</v>
      </c>
      <c r="H495">
        <v>3375225</v>
      </c>
      <c r="I495">
        <v>5697126</v>
      </c>
      <c r="J495">
        <v>3624344</v>
      </c>
    </row>
    <row r="496" spans="1:10" x14ac:dyDescent="0.2">
      <c r="A496">
        <v>2021</v>
      </c>
      <c r="B496" t="s">
        <v>49</v>
      </c>
      <c r="C496">
        <v>7</v>
      </c>
      <c r="D496">
        <v>1</v>
      </c>
      <c r="E496">
        <v>88374</v>
      </c>
      <c r="F496">
        <v>1474</v>
      </c>
      <c r="G496">
        <v>114994</v>
      </c>
      <c r="H496">
        <v>4240059</v>
      </c>
      <c r="I496">
        <v>6578518</v>
      </c>
      <c r="J496">
        <v>2490232</v>
      </c>
    </row>
    <row r="497" spans="1:10" x14ac:dyDescent="0.2">
      <c r="A497">
        <v>2021</v>
      </c>
      <c r="B497" t="s">
        <v>49</v>
      </c>
      <c r="C497">
        <v>7</v>
      </c>
      <c r="D497">
        <v>1</v>
      </c>
      <c r="E497">
        <v>93562</v>
      </c>
      <c r="F497">
        <v>1714</v>
      </c>
      <c r="G497">
        <v>118108</v>
      </c>
      <c r="H497">
        <v>4348225</v>
      </c>
      <c r="I497">
        <v>6708200</v>
      </c>
      <c r="J497">
        <v>2010877</v>
      </c>
    </row>
    <row r="498" spans="1:10" x14ac:dyDescent="0.2">
      <c r="A498">
        <v>2021</v>
      </c>
      <c r="B498" t="s">
        <v>49</v>
      </c>
      <c r="C498">
        <v>7</v>
      </c>
      <c r="D498">
        <v>1</v>
      </c>
      <c r="E498">
        <v>86054</v>
      </c>
      <c r="F498">
        <v>1900</v>
      </c>
      <c r="G498">
        <v>104540</v>
      </c>
      <c r="H498">
        <v>3862184</v>
      </c>
      <c r="I498">
        <v>8787316</v>
      </c>
      <c r="J498">
        <v>4431770</v>
      </c>
    </row>
    <row r="499" spans="1:10" x14ac:dyDescent="0.2">
      <c r="A499">
        <v>2021</v>
      </c>
      <c r="B499" t="s">
        <v>49</v>
      </c>
      <c r="C499">
        <v>7</v>
      </c>
      <c r="D499">
        <v>2</v>
      </c>
      <c r="E499">
        <v>75308</v>
      </c>
      <c r="F499">
        <v>1440</v>
      </c>
      <c r="G499">
        <v>79376</v>
      </c>
      <c r="H499">
        <v>3314264</v>
      </c>
      <c r="I499">
        <v>1694579</v>
      </c>
      <c r="J499">
        <v>944712</v>
      </c>
    </row>
    <row r="500" spans="1:10" x14ac:dyDescent="0.2">
      <c r="A500">
        <v>2021</v>
      </c>
      <c r="B500" t="s">
        <v>49</v>
      </c>
      <c r="C500">
        <v>7</v>
      </c>
      <c r="D500">
        <v>2</v>
      </c>
      <c r="E500">
        <v>85320</v>
      </c>
      <c r="F500">
        <v>2414</v>
      </c>
      <c r="G500">
        <v>90582</v>
      </c>
      <c r="H500">
        <v>4057619</v>
      </c>
      <c r="I500">
        <v>4127158</v>
      </c>
      <c r="J500">
        <v>2281335</v>
      </c>
    </row>
    <row r="501" spans="1:10" x14ac:dyDescent="0.2">
      <c r="A501">
        <v>2021</v>
      </c>
      <c r="B501" t="s">
        <v>49</v>
      </c>
      <c r="C501">
        <v>7</v>
      </c>
      <c r="D501">
        <v>2</v>
      </c>
      <c r="E501">
        <v>83518</v>
      </c>
      <c r="F501">
        <v>1156</v>
      </c>
      <c r="G501">
        <v>78586</v>
      </c>
      <c r="H501">
        <v>4090585</v>
      </c>
      <c r="I501">
        <v>4283333</v>
      </c>
      <c r="J501">
        <v>3000321</v>
      </c>
    </row>
    <row r="502" spans="1:10" x14ac:dyDescent="0.2">
      <c r="A502">
        <v>2021</v>
      </c>
      <c r="B502" t="s">
        <v>49</v>
      </c>
      <c r="C502">
        <v>7</v>
      </c>
      <c r="D502">
        <v>2</v>
      </c>
      <c r="E502">
        <v>82988</v>
      </c>
      <c r="F502">
        <v>1796</v>
      </c>
      <c r="G502">
        <v>83022</v>
      </c>
      <c r="H502">
        <v>3947034</v>
      </c>
      <c r="I502">
        <v>4856704</v>
      </c>
      <c r="J502">
        <v>2814183</v>
      </c>
    </row>
    <row r="503" spans="1:10" x14ac:dyDescent="0.2">
      <c r="A503">
        <v>2021</v>
      </c>
      <c r="B503" t="s">
        <v>49</v>
      </c>
      <c r="C503">
        <v>7</v>
      </c>
      <c r="D503">
        <v>2</v>
      </c>
      <c r="E503">
        <v>61636</v>
      </c>
      <c r="F503">
        <v>4048</v>
      </c>
      <c r="G503">
        <v>95088</v>
      </c>
      <c r="H503">
        <v>3471009</v>
      </c>
      <c r="I503">
        <v>5187498</v>
      </c>
      <c r="J503">
        <v>3041588</v>
      </c>
    </row>
    <row r="504" spans="1:10" x14ac:dyDescent="0.2">
      <c r="A504">
        <v>2021</v>
      </c>
      <c r="B504" t="s">
        <v>49</v>
      </c>
      <c r="C504">
        <v>7</v>
      </c>
      <c r="D504">
        <v>2</v>
      </c>
      <c r="E504">
        <v>87008</v>
      </c>
      <c r="F504">
        <v>1816</v>
      </c>
      <c r="G504">
        <v>88408</v>
      </c>
      <c r="H504">
        <v>3823846</v>
      </c>
      <c r="I504">
        <v>5576981</v>
      </c>
      <c r="J504">
        <v>2707095</v>
      </c>
    </row>
    <row r="505" spans="1:10" x14ac:dyDescent="0.2">
      <c r="A505">
        <v>2021</v>
      </c>
      <c r="B505" t="s">
        <v>49</v>
      </c>
      <c r="C505">
        <v>7</v>
      </c>
      <c r="D505">
        <v>2</v>
      </c>
      <c r="E505">
        <v>80628</v>
      </c>
      <c r="F505">
        <v>1250</v>
      </c>
      <c r="G505">
        <v>84872</v>
      </c>
      <c r="H505">
        <v>3857138</v>
      </c>
      <c r="I505">
        <v>9549170</v>
      </c>
      <c r="J505">
        <v>2910173</v>
      </c>
    </row>
    <row r="506" spans="1:10" x14ac:dyDescent="0.2">
      <c r="A506">
        <v>2021</v>
      </c>
      <c r="B506" t="s">
        <v>49</v>
      </c>
      <c r="C506">
        <v>7</v>
      </c>
      <c r="D506">
        <v>3</v>
      </c>
      <c r="E506">
        <v>76660</v>
      </c>
      <c r="F506">
        <v>1002</v>
      </c>
      <c r="G506">
        <v>77090</v>
      </c>
      <c r="H506">
        <v>3452508</v>
      </c>
      <c r="I506">
        <v>2101348</v>
      </c>
      <c r="J506">
        <v>998208</v>
      </c>
    </row>
    <row r="507" spans="1:10" x14ac:dyDescent="0.2">
      <c r="A507">
        <v>2021</v>
      </c>
      <c r="B507" t="s">
        <v>49</v>
      </c>
      <c r="C507">
        <v>7</v>
      </c>
      <c r="D507">
        <v>3</v>
      </c>
      <c r="E507">
        <v>83374</v>
      </c>
      <c r="F507">
        <v>1020</v>
      </c>
      <c r="G507">
        <v>77782</v>
      </c>
      <c r="H507">
        <v>3694941</v>
      </c>
      <c r="I507">
        <v>3085928</v>
      </c>
      <c r="J507">
        <v>1671343</v>
      </c>
    </row>
    <row r="508" spans="1:10" x14ac:dyDescent="0.2">
      <c r="A508">
        <v>2021</v>
      </c>
      <c r="B508" t="s">
        <v>49</v>
      </c>
      <c r="C508">
        <v>7</v>
      </c>
      <c r="D508">
        <v>3</v>
      </c>
      <c r="E508">
        <v>84256</v>
      </c>
      <c r="F508">
        <v>7996</v>
      </c>
      <c r="G508">
        <v>73752</v>
      </c>
      <c r="H508">
        <v>3815560</v>
      </c>
      <c r="I508">
        <v>4646499</v>
      </c>
      <c r="J508">
        <v>2604527</v>
      </c>
    </row>
    <row r="509" spans="1:10" x14ac:dyDescent="0.2">
      <c r="A509">
        <v>2021</v>
      </c>
      <c r="B509" t="s">
        <v>49</v>
      </c>
      <c r="C509">
        <v>7</v>
      </c>
      <c r="D509">
        <v>3</v>
      </c>
      <c r="E509">
        <v>76234</v>
      </c>
      <c r="F509">
        <v>1120</v>
      </c>
      <c r="G509">
        <v>87756</v>
      </c>
      <c r="H509">
        <v>4058036</v>
      </c>
      <c r="I509">
        <v>5097464</v>
      </c>
      <c r="J509">
        <v>3604734</v>
      </c>
    </row>
    <row r="510" spans="1:10" x14ac:dyDescent="0.2">
      <c r="A510">
        <v>2021</v>
      </c>
      <c r="B510" t="s">
        <v>49</v>
      </c>
      <c r="C510">
        <v>7</v>
      </c>
      <c r="D510">
        <v>3</v>
      </c>
      <c r="E510">
        <v>78142</v>
      </c>
      <c r="F510">
        <v>1088</v>
      </c>
      <c r="G510">
        <v>79654</v>
      </c>
      <c r="H510">
        <v>4013927</v>
      </c>
      <c r="I510">
        <v>5172905</v>
      </c>
      <c r="J510">
        <v>2831982</v>
      </c>
    </row>
    <row r="511" spans="1:10" x14ac:dyDescent="0.2">
      <c r="A511">
        <v>2021</v>
      </c>
      <c r="B511" t="s">
        <v>49</v>
      </c>
      <c r="C511">
        <v>7</v>
      </c>
      <c r="D511">
        <v>3</v>
      </c>
      <c r="E511">
        <v>82566</v>
      </c>
      <c r="F511">
        <v>1034</v>
      </c>
      <c r="G511">
        <v>84102</v>
      </c>
      <c r="H511">
        <v>4044420</v>
      </c>
      <c r="I511">
        <v>6456962</v>
      </c>
      <c r="J511">
        <v>4014062</v>
      </c>
    </row>
    <row r="512" spans="1:10" x14ac:dyDescent="0.2">
      <c r="A512">
        <v>2021</v>
      </c>
      <c r="B512" t="s">
        <v>49</v>
      </c>
      <c r="C512">
        <v>7</v>
      </c>
      <c r="D512">
        <v>3</v>
      </c>
      <c r="E512">
        <v>58840</v>
      </c>
      <c r="F512">
        <v>744</v>
      </c>
      <c r="G512">
        <v>90712</v>
      </c>
      <c r="H512">
        <v>3677387</v>
      </c>
      <c r="I512">
        <v>6896365</v>
      </c>
      <c r="J512">
        <v>3831947</v>
      </c>
    </row>
    <row r="513" spans="1:10" x14ac:dyDescent="0.2">
      <c r="A513">
        <v>2021</v>
      </c>
      <c r="B513" t="s">
        <v>49</v>
      </c>
      <c r="C513">
        <v>7</v>
      </c>
      <c r="D513">
        <v>4</v>
      </c>
      <c r="E513">
        <v>76358</v>
      </c>
      <c r="F513">
        <v>822</v>
      </c>
      <c r="G513">
        <v>71890</v>
      </c>
      <c r="H513">
        <v>3090208</v>
      </c>
      <c r="I513">
        <v>2829993</v>
      </c>
      <c r="J513">
        <v>1260112</v>
      </c>
    </row>
    <row r="514" spans="1:10" x14ac:dyDescent="0.2">
      <c r="A514">
        <v>2021</v>
      </c>
      <c r="B514" t="s">
        <v>49</v>
      </c>
      <c r="C514">
        <v>7</v>
      </c>
      <c r="D514">
        <v>4</v>
      </c>
      <c r="E514">
        <v>85942</v>
      </c>
      <c r="F514">
        <v>1282</v>
      </c>
      <c r="G514">
        <v>83306</v>
      </c>
      <c r="H514">
        <v>3734105</v>
      </c>
      <c r="I514">
        <v>5615636</v>
      </c>
      <c r="J514">
        <v>2871802</v>
      </c>
    </row>
    <row r="515" spans="1:10" x14ac:dyDescent="0.2">
      <c r="A515">
        <v>2021</v>
      </c>
      <c r="B515" t="s">
        <v>49</v>
      </c>
      <c r="C515">
        <v>7</v>
      </c>
      <c r="D515">
        <v>4</v>
      </c>
      <c r="E515">
        <v>79002</v>
      </c>
      <c r="F515">
        <v>1084</v>
      </c>
      <c r="G515">
        <v>70290</v>
      </c>
      <c r="H515">
        <v>3614713</v>
      </c>
      <c r="I515">
        <v>5749205</v>
      </c>
      <c r="J515">
        <v>3180255</v>
      </c>
    </row>
    <row r="516" spans="1:10" x14ac:dyDescent="0.2">
      <c r="A516">
        <v>2021</v>
      </c>
      <c r="B516" t="s">
        <v>49</v>
      </c>
      <c r="C516">
        <v>7</v>
      </c>
      <c r="D516">
        <v>4</v>
      </c>
      <c r="E516">
        <v>86330</v>
      </c>
      <c r="F516">
        <v>1280</v>
      </c>
      <c r="G516">
        <v>77074</v>
      </c>
      <c r="H516">
        <v>3820728</v>
      </c>
      <c r="I516">
        <v>6442352</v>
      </c>
      <c r="J516">
        <v>2656142</v>
      </c>
    </row>
    <row r="517" spans="1:10" x14ac:dyDescent="0.2">
      <c r="A517">
        <v>2021</v>
      </c>
      <c r="B517" t="s">
        <v>49</v>
      </c>
      <c r="C517">
        <v>7</v>
      </c>
      <c r="D517">
        <v>4</v>
      </c>
      <c r="E517">
        <v>80572</v>
      </c>
      <c r="F517">
        <v>1082</v>
      </c>
      <c r="G517">
        <v>80076</v>
      </c>
      <c r="H517">
        <v>3800758</v>
      </c>
      <c r="I517">
        <v>7135709</v>
      </c>
      <c r="J517">
        <v>3401096</v>
      </c>
    </row>
    <row r="518" spans="1:10" x14ac:dyDescent="0.2">
      <c r="A518">
        <v>2021</v>
      </c>
      <c r="B518" t="s">
        <v>49</v>
      </c>
      <c r="C518">
        <v>7</v>
      </c>
      <c r="D518">
        <v>4</v>
      </c>
      <c r="E518">
        <v>69726</v>
      </c>
      <c r="F518">
        <v>960</v>
      </c>
      <c r="G518">
        <v>76806</v>
      </c>
      <c r="H518">
        <v>3964949</v>
      </c>
      <c r="I518">
        <v>7371723</v>
      </c>
      <c r="J518">
        <v>3759205</v>
      </c>
    </row>
    <row r="519" spans="1:10" x14ac:dyDescent="0.2">
      <c r="A519">
        <v>2021</v>
      </c>
      <c r="B519" t="s">
        <v>49</v>
      </c>
      <c r="C519">
        <v>7</v>
      </c>
      <c r="D519">
        <v>4</v>
      </c>
      <c r="E519">
        <v>61640</v>
      </c>
      <c r="F519">
        <v>836</v>
      </c>
      <c r="G519">
        <v>85006</v>
      </c>
      <c r="H519">
        <v>3479613</v>
      </c>
      <c r="I519">
        <v>9426641</v>
      </c>
      <c r="J519">
        <v>4005227</v>
      </c>
    </row>
    <row r="520" spans="1:10" x14ac:dyDescent="0.2">
      <c r="A520">
        <v>2021</v>
      </c>
      <c r="B520" t="s">
        <v>49</v>
      </c>
      <c r="C520">
        <v>7</v>
      </c>
      <c r="D520">
        <v>5</v>
      </c>
      <c r="E520">
        <v>89342</v>
      </c>
      <c r="F520">
        <v>1098</v>
      </c>
      <c r="G520">
        <v>84230</v>
      </c>
      <c r="H520">
        <v>4069461</v>
      </c>
      <c r="I520">
        <v>7190818</v>
      </c>
      <c r="J520">
        <v>3463252</v>
      </c>
    </row>
    <row r="521" spans="1:10" x14ac:dyDescent="0.2">
      <c r="A521">
        <v>2021</v>
      </c>
      <c r="B521" t="s">
        <v>49</v>
      </c>
      <c r="C521">
        <v>7</v>
      </c>
      <c r="D521">
        <v>5</v>
      </c>
      <c r="E521">
        <v>82998</v>
      </c>
      <c r="F521">
        <v>1196</v>
      </c>
      <c r="G521">
        <v>74640</v>
      </c>
      <c r="H521">
        <v>3807728</v>
      </c>
      <c r="I521">
        <v>7358844</v>
      </c>
      <c r="J521">
        <v>3609736</v>
      </c>
    </row>
    <row r="522" spans="1:10" x14ac:dyDescent="0.2">
      <c r="A522">
        <v>2021</v>
      </c>
      <c r="B522" t="s">
        <v>49</v>
      </c>
      <c r="C522">
        <v>7</v>
      </c>
      <c r="D522">
        <v>5</v>
      </c>
      <c r="E522">
        <v>83886</v>
      </c>
      <c r="F522">
        <v>1084</v>
      </c>
      <c r="G522">
        <v>78974</v>
      </c>
      <c r="H522">
        <v>3842299</v>
      </c>
      <c r="I522">
        <v>13971694</v>
      </c>
      <c r="J522">
        <v>3588540</v>
      </c>
    </row>
    <row r="523" spans="1:10" x14ac:dyDescent="0.2">
      <c r="A523">
        <v>2021</v>
      </c>
      <c r="B523" t="s">
        <v>50</v>
      </c>
      <c r="C523">
        <v>8</v>
      </c>
      <c r="D523">
        <v>1</v>
      </c>
      <c r="E523">
        <v>81258</v>
      </c>
      <c r="F523">
        <v>848</v>
      </c>
      <c r="G523">
        <v>73256</v>
      </c>
      <c r="H523">
        <v>3408960</v>
      </c>
      <c r="I523">
        <v>2376852</v>
      </c>
      <c r="J523">
        <v>1473234</v>
      </c>
    </row>
    <row r="524" spans="1:10" x14ac:dyDescent="0.2">
      <c r="A524">
        <v>2021</v>
      </c>
      <c r="B524" t="s">
        <v>50</v>
      </c>
      <c r="C524">
        <v>8</v>
      </c>
      <c r="D524">
        <v>1</v>
      </c>
      <c r="E524">
        <v>85594</v>
      </c>
      <c r="F524">
        <v>1064</v>
      </c>
      <c r="G524">
        <v>83746</v>
      </c>
      <c r="H524">
        <v>3903184</v>
      </c>
      <c r="I524">
        <v>6071142</v>
      </c>
      <c r="J524">
        <v>2039449</v>
      </c>
    </row>
    <row r="525" spans="1:10" x14ac:dyDescent="0.2">
      <c r="A525">
        <v>2021</v>
      </c>
      <c r="B525" t="s">
        <v>50</v>
      </c>
      <c r="C525">
        <v>8</v>
      </c>
      <c r="D525">
        <v>1</v>
      </c>
      <c r="E525">
        <v>77410</v>
      </c>
      <c r="F525">
        <v>1232</v>
      </c>
      <c r="G525">
        <v>80052</v>
      </c>
      <c r="H525">
        <v>3841005</v>
      </c>
      <c r="I525">
        <v>8666299</v>
      </c>
      <c r="J525">
        <v>2542620</v>
      </c>
    </row>
    <row r="526" spans="1:10" x14ac:dyDescent="0.2">
      <c r="A526">
        <v>2021</v>
      </c>
      <c r="B526" t="s">
        <v>50</v>
      </c>
      <c r="C526">
        <v>8</v>
      </c>
      <c r="D526">
        <v>1</v>
      </c>
      <c r="E526">
        <v>78136</v>
      </c>
      <c r="F526">
        <v>982</v>
      </c>
      <c r="G526">
        <v>87870</v>
      </c>
      <c r="H526">
        <v>3775701</v>
      </c>
      <c r="I526">
        <v>8673018</v>
      </c>
      <c r="J526">
        <v>2928082</v>
      </c>
    </row>
    <row r="527" spans="1:10" x14ac:dyDescent="0.2">
      <c r="A527">
        <v>2021</v>
      </c>
      <c r="B527" t="s">
        <v>50</v>
      </c>
      <c r="C527">
        <v>8</v>
      </c>
      <c r="D527">
        <v>1</v>
      </c>
      <c r="E527">
        <v>90010</v>
      </c>
      <c r="F527">
        <v>930</v>
      </c>
      <c r="G527">
        <v>81812</v>
      </c>
      <c r="H527">
        <v>3780900</v>
      </c>
      <c r="I527">
        <v>9009424</v>
      </c>
      <c r="J527">
        <v>2960503</v>
      </c>
    </row>
    <row r="528" spans="1:10" x14ac:dyDescent="0.2">
      <c r="A528">
        <v>2021</v>
      </c>
      <c r="B528" t="s">
        <v>50</v>
      </c>
      <c r="C528">
        <v>8</v>
      </c>
      <c r="D528">
        <v>1</v>
      </c>
      <c r="E528">
        <v>60170</v>
      </c>
      <c r="F528">
        <v>840</v>
      </c>
      <c r="G528">
        <v>78240</v>
      </c>
      <c r="H528">
        <v>3432737</v>
      </c>
      <c r="I528">
        <v>9264424</v>
      </c>
      <c r="J528">
        <v>3375437</v>
      </c>
    </row>
    <row r="529" spans="1:10" x14ac:dyDescent="0.2">
      <c r="A529">
        <v>2021</v>
      </c>
      <c r="B529" t="s">
        <v>50</v>
      </c>
      <c r="C529">
        <v>8</v>
      </c>
      <c r="D529">
        <v>1</v>
      </c>
      <c r="E529">
        <v>85060</v>
      </c>
      <c r="F529">
        <v>1122</v>
      </c>
      <c r="G529">
        <v>73104</v>
      </c>
      <c r="H529">
        <v>3863000</v>
      </c>
      <c r="I529">
        <v>10927214</v>
      </c>
      <c r="J529">
        <v>2557106</v>
      </c>
    </row>
    <row r="530" spans="1:10" x14ac:dyDescent="0.2">
      <c r="A530">
        <v>2021</v>
      </c>
      <c r="B530" t="s">
        <v>50</v>
      </c>
      <c r="C530">
        <v>8</v>
      </c>
      <c r="D530">
        <v>2</v>
      </c>
      <c r="E530">
        <v>72072</v>
      </c>
      <c r="F530">
        <v>894</v>
      </c>
      <c r="G530">
        <v>79664</v>
      </c>
      <c r="H530">
        <v>3608835</v>
      </c>
      <c r="I530">
        <v>2578884</v>
      </c>
      <c r="J530">
        <v>1129650</v>
      </c>
    </row>
    <row r="531" spans="1:10" x14ac:dyDescent="0.2">
      <c r="A531">
        <v>2021</v>
      </c>
      <c r="B531" t="s">
        <v>50</v>
      </c>
      <c r="C531">
        <v>8</v>
      </c>
      <c r="D531">
        <v>2</v>
      </c>
      <c r="E531">
        <v>83172</v>
      </c>
      <c r="F531">
        <v>982</v>
      </c>
      <c r="G531">
        <v>78254</v>
      </c>
      <c r="H531">
        <v>4365442</v>
      </c>
      <c r="I531">
        <v>6768357</v>
      </c>
      <c r="J531">
        <v>2411829</v>
      </c>
    </row>
    <row r="532" spans="1:10" x14ac:dyDescent="0.2">
      <c r="A532">
        <v>2021</v>
      </c>
      <c r="B532" t="s">
        <v>50</v>
      </c>
      <c r="C532">
        <v>8</v>
      </c>
      <c r="D532">
        <v>2</v>
      </c>
      <c r="E532">
        <v>76760</v>
      </c>
      <c r="F532">
        <v>992</v>
      </c>
      <c r="G532">
        <v>80194</v>
      </c>
      <c r="H532">
        <v>3617770</v>
      </c>
      <c r="I532">
        <v>6875869</v>
      </c>
      <c r="J532">
        <v>2283790</v>
      </c>
    </row>
    <row r="533" spans="1:10" x14ac:dyDescent="0.2">
      <c r="A533">
        <v>2021</v>
      </c>
      <c r="B533" t="s">
        <v>50</v>
      </c>
      <c r="C533">
        <v>8</v>
      </c>
      <c r="D533">
        <v>2</v>
      </c>
      <c r="E533">
        <v>54856</v>
      </c>
      <c r="F533">
        <v>752</v>
      </c>
      <c r="G533">
        <v>82922</v>
      </c>
      <c r="H533">
        <v>3190265</v>
      </c>
      <c r="I533">
        <v>8980740</v>
      </c>
      <c r="J533">
        <v>2689623</v>
      </c>
    </row>
    <row r="534" spans="1:10" x14ac:dyDescent="0.2">
      <c r="A534">
        <v>2021</v>
      </c>
      <c r="B534" t="s">
        <v>50</v>
      </c>
      <c r="C534">
        <v>8</v>
      </c>
      <c r="D534">
        <v>2</v>
      </c>
      <c r="E534">
        <v>80162</v>
      </c>
      <c r="F534">
        <v>1166</v>
      </c>
      <c r="G534">
        <v>84312</v>
      </c>
      <c r="H534">
        <v>4115837</v>
      </c>
      <c r="I534">
        <v>9297809</v>
      </c>
      <c r="J534">
        <v>2525291</v>
      </c>
    </row>
    <row r="535" spans="1:10" x14ac:dyDescent="0.2">
      <c r="A535">
        <v>2021</v>
      </c>
      <c r="B535" t="s">
        <v>50</v>
      </c>
      <c r="C535">
        <v>8</v>
      </c>
      <c r="D535">
        <v>2</v>
      </c>
      <c r="E535">
        <v>77522</v>
      </c>
      <c r="F535">
        <v>954</v>
      </c>
      <c r="G535">
        <v>71518</v>
      </c>
      <c r="H535">
        <v>4256111</v>
      </c>
      <c r="I535">
        <v>10433518</v>
      </c>
      <c r="J535">
        <v>2780376</v>
      </c>
    </row>
    <row r="536" spans="1:10" x14ac:dyDescent="0.2">
      <c r="A536">
        <v>2021</v>
      </c>
      <c r="B536" t="s">
        <v>50</v>
      </c>
      <c r="C536">
        <v>8</v>
      </c>
      <c r="D536">
        <v>2</v>
      </c>
      <c r="E536">
        <v>72270</v>
      </c>
      <c r="F536">
        <v>982</v>
      </c>
      <c r="G536">
        <v>75872</v>
      </c>
      <c r="H536">
        <v>3904840</v>
      </c>
      <c r="I536">
        <v>11458501</v>
      </c>
      <c r="J536">
        <v>3853860</v>
      </c>
    </row>
    <row r="537" spans="1:10" x14ac:dyDescent="0.2">
      <c r="A537">
        <v>2021</v>
      </c>
      <c r="B537" t="s">
        <v>50</v>
      </c>
      <c r="C537">
        <v>8</v>
      </c>
      <c r="D537">
        <v>3</v>
      </c>
      <c r="E537">
        <v>66490</v>
      </c>
      <c r="F537">
        <v>842</v>
      </c>
      <c r="G537">
        <v>71872</v>
      </c>
      <c r="H537">
        <v>2729239</v>
      </c>
      <c r="I537">
        <v>2994698</v>
      </c>
      <c r="J537">
        <v>1027023</v>
      </c>
    </row>
    <row r="538" spans="1:10" x14ac:dyDescent="0.2">
      <c r="A538">
        <v>2021</v>
      </c>
      <c r="B538" t="s">
        <v>50</v>
      </c>
      <c r="C538">
        <v>8</v>
      </c>
      <c r="D538">
        <v>3</v>
      </c>
      <c r="E538">
        <v>68616</v>
      </c>
      <c r="F538">
        <v>752</v>
      </c>
      <c r="G538">
        <v>72570</v>
      </c>
      <c r="H538">
        <v>3783582</v>
      </c>
      <c r="I538">
        <v>5634862</v>
      </c>
      <c r="J538">
        <v>2036862</v>
      </c>
    </row>
    <row r="539" spans="1:10" x14ac:dyDescent="0.2">
      <c r="A539">
        <v>2021</v>
      </c>
      <c r="B539" t="s">
        <v>50</v>
      </c>
      <c r="C539">
        <v>8</v>
      </c>
      <c r="D539">
        <v>3</v>
      </c>
      <c r="E539">
        <v>62046</v>
      </c>
      <c r="F539">
        <v>802</v>
      </c>
      <c r="G539">
        <v>77154</v>
      </c>
      <c r="H539">
        <v>3450149</v>
      </c>
      <c r="I539">
        <v>6904225</v>
      </c>
      <c r="J539">
        <v>3838993</v>
      </c>
    </row>
    <row r="540" spans="1:10" x14ac:dyDescent="0.2">
      <c r="A540">
        <v>2021</v>
      </c>
      <c r="B540" t="s">
        <v>50</v>
      </c>
      <c r="C540">
        <v>8</v>
      </c>
      <c r="D540">
        <v>3</v>
      </c>
      <c r="E540">
        <v>73004</v>
      </c>
      <c r="F540">
        <v>1054</v>
      </c>
      <c r="G540">
        <v>78538</v>
      </c>
      <c r="H540">
        <v>3798743</v>
      </c>
      <c r="I540">
        <v>8764226</v>
      </c>
      <c r="J540">
        <v>2908580</v>
      </c>
    </row>
    <row r="541" spans="1:10" x14ac:dyDescent="0.2">
      <c r="A541">
        <v>2021</v>
      </c>
      <c r="B541" t="s">
        <v>50</v>
      </c>
      <c r="C541">
        <v>8</v>
      </c>
      <c r="D541">
        <v>3</v>
      </c>
      <c r="E541">
        <v>73200</v>
      </c>
      <c r="F541">
        <v>1086</v>
      </c>
      <c r="G541">
        <v>72914</v>
      </c>
      <c r="H541">
        <v>4365700</v>
      </c>
      <c r="I541">
        <v>8767540</v>
      </c>
      <c r="J541">
        <v>2817730</v>
      </c>
    </row>
    <row r="542" spans="1:10" x14ac:dyDescent="0.2">
      <c r="A542">
        <v>2021</v>
      </c>
      <c r="B542" t="s">
        <v>50</v>
      </c>
      <c r="C542">
        <v>8</v>
      </c>
      <c r="D542">
        <v>3</v>
      </c>
      <c r="E542">
        <v>70416</v>
      </c>
      <c r="F542">
        <v>880</v>
      </c>
      <c r="G542">
        <v>74286</v>
      </c>
      <c r="H542">
        <v>3555548</v>
      </c>
      <c r="I542">
        <v>9050379</v>
      </c>
      <c r="J542">
        <v>2791962</v>
      </c>
    </row>
    <row r="543" spans="1:10" x14ac:dyDescent="0.2">
      <c r="A543">
        <v>2021</v>
      </c>
      <c r="B543" t="s">
        <v>50</v>
      </c>
      <c r="C543">
        <v>8</v>
      </c>
      <c r="D543">
        <v>3</v>
      </c>
      <c r="E543">
        <v>49392</v>
      </c>
      <c r="F543">
        <v>876</v>
      </c>
      <c r="G543">
        <v>73742</v>
      </c>
      <c r="H543">
        <v>3542025</v>
      </c>
      <c r="I543">
        <v>14244118</v>
      </c>
      <c r="J543">
        <v>3502704</v>
      </c>
    </row>
    <row r="544" spans="1:10" x14ac:dyDescent="0.2">
      <c r="A544">
        <v>2021</v>
      </c>
      <c r="B544" t="s">
        <v>50</v>
      </c>
      <c r="C544">
        <v>8</v>
      </c>
      <c r="D544">
        <v>4</v>
      </c>
      <c r="E544">
        <v>50840</v>
      </c>
      <c r="F544">
        <v>770</v>
      </c>
      <c r="G544">
        <v>88206</v>
      </c>
      <c r="H544">
        <v>2806035</v>
      </c>
      <c r="I544">
        <v>1515768</v>
      </c>
      <c r="J544">
        <v>604668</v>
      </c>
    </row>
    <row r="545" spans="1:10" x14ac:dyDescent="0.2">
      <c r="A545">
        <v>2021</v>
      </c>
      <c r="B545" t="s">
        <v>50</v>
      </c>
      <c r="C545">
        <v>8</v>
      </c>
      <c r="D545">
        <v>4</v>
      </c>
      <c r="E545">
        <v>90128</v>
      </c>
      <c r="F545">
        <v>914</v>
      </c>
      <c r="G545">
        <v>71622</v>
      </c>
      <c r="H545">
        <v>3723666</v>
      </c>
      <c r="I545">
        <v>5152003</v>
      </c>
      <c r="J545">
        <v>2776790</v>
      </c>
    </row>
    <row r="546" spans="1:10" x14ac:dyDescent="0.2">
      <c r="A546">
        <v>2021</v>
      </c>
      <c r="B546" t="s">
        <v>50</v>
      </c>
      <c r="C546">
        <v>8</v>
      </c>
      <c r="D546">
        <v>4</v>
      </c>
      <c r="E546">
        <v>49588</v>
      </c>
      <c r="F546">
        <v>714</v>
      </c>
      <c r="G546">
        <v>79106</v>
      </c>
      <c r="H546">
        <v>3196873</v>
      </c>
      <c r="I546">
        <v>9275310</v>
      </c>
      <c r="J546">
        <v>3620806</v>
      </c>
    </row>
    <row r="547" spans="1:10" x14ac:dyDescent="0.2">
      <c r="A547">
        <v>2021</v>
      </c>
      <c r="B547" t="s">
        <v>50</v>
      </c>
      <c r="C547">
        <v>8</v>
      </c>
      <c r="D547">
        <v>4</v>
      </c>
      <c r="E547">
        <v>75478</v>
      </c>
      <c r="F547">
        <v>1300</v>
      </c>
      <c r="G547">
        <v>68296</v>
      </c>
      <c r="H547">
        <v>3591357</v>
      </c>
      <c r="I547">
        <v>9302930</v>
      </c>
      <c r="J547">
        <v>3709859</v>
      </c>
    </row>
    <row r="548" spans="1:10" x14ac:dyDescent="0.2">
      <c r="A548">
        <v>2021</v>
      </c>
      <c r="B548" t="s">
        <v>50</v>
      </c>
      <c r="C548">
        <v>8</v>
      </c>
      <c r="D548">
        <v>4</v>
      </c>
      <c r="E548">
        <v>89100</v>
      </c>
      <c r="F548">
        <v>986</v>
      </c>
      <c r="G548">
        <v>65850</v>
      </c>
      <c r="H548">
        <v>3808968</v>
      </c>
      <c r="I548">
        <v>11915742</v>
      </c>
      <c r="J548">
        <v>4808040</v>
      </c>
    </row>
    <row r="549" spans="1:10" x14ac:dyDescent="0.2">
      <c r="A549">
        <v>2021</v>
      </c>
      <c r="B549" t="s">
        <v>50</v>
      </c>
      <c r="C549">
        <v>8</v>
      </c>
      <c r="D549">
        <v>4</v>
      </c>
      <c r="E549">
        <v>92258</v>
      </c>
      <c r="F549">
        <v>1210</v>
      </c>
      <c r="G549">
        <v>68496</v>
      </c>
      <c r="H549">
        <v>3927607</v>
      </c>
      <c r="I549">
        <v>12156080</v>
      </c>
      <c r="J549">
        <v>4527383</v>
      </c>
    </row>
    <row r="550" spans="1:10" x14ac:dyDescent="0.2">
      <c r="A550">
        <v>2021</v>
      </c>
      <c r="B550" t="s">
        <v>50</v>
      </c>
      <c r="C550">
        <v>8</v>
      </c>
      <c r="D550">
        <v>4</v>
      </c>
      <c r="E550">
        <v>93612</v>
      </c>
      <c r="F550">
        <v>1028</v>
      </c>
      <c r="G550">
        <v>62686</v>
      </c>
      <c r="H550">
        <v>3963597</v>
      </c>
      <c r="I550">
        <v>16075852</v>
      </c>
      <c r="J550">
        <v>5485332</v>
      </c>
    </row>
    <row r="551" spans="1:10" x14ac:dyDescent="0.2">
      <c r="A551">
        <v>2021</v>
      </c>
      <c r="B551" t="s">
        <v>50</v>
      </c>
      <c r="C551">
        <v>8</v>
      </c>
      <c r="D551">
        <v>5</v>
      </c>
      <c r="E551">
        <v>60496</v>
      </c>
      <c r="F551">
        <v>410</v>
      </c>
      <c r="G551">
        <v>72480</v>
      </c>
      <c r="H551">
        <v>2954785</v>
      </c>
      <c r="I551">
        <v>9028954</v>
      </c>
      <c r="J551">
        <v>3265618</v>
      </c>
    </row>
    <row r="552" spans="1:10" x14ac:dyDescent="0.2">
      <c r="A552">
        <v>2021</v>
      </c>
      <c r="B552" t="s">
        <v>50</v>
      </c>
      <c r="C552">
        <v>8</v>
      </c>
      <c r="D552">
        <v>5</v>
      </c>
      <c r="E552">
        <v>86748</v>
      </c>
      <c r="F552">
        <v>1054</v>
      </c>
      <c r="G552">
        <v>69686</v>
      </c>
      <c r="H552">
        <v>3348969</v>
      </c>
      <c r="I552">
        <v>10107070</v>
      </c>
      <c r="J552">
        <v>4748291</v>
      </c>
    </row>
    <row r="553" spans="1:10" x14ac:dyDescent="0.2">
      <c r="A553">
        <v>2021</v>
      </c>
      <c r="B553" t="s">
        <v>50</v>
      </c>
      <c r="C553">
        <v>8</v>
      </c>
      <c r="D553">
        <v>5</v>
      </c>
      <c r="E553">
        <v>86146</v>
      </c>
      <c r="F553">
        <v>924</v>
      </c>
      <c r="G553">
        <v>68224</v>
      </c>
      <c r="H553">
        <v>3309792</v>
      </c>
      <c r="I553">
        <v>20621396</v>
      </c>
      <c r="J553">
        <v>6547844</v>
      </c>
    </row>
    <row r="554" spans="1:10" x14ac:dyDescent="0.2">
      <c r="A554">
        <v>2021</v>
      </c>
      <c r="B554" t="s">
        <v>51</v>
      </c>
      <c r="C554">
        <v>9</v>
      </c>
      <c r="D554">
        <v>1</v>
      </c>
      <c r="E554">
        <v>79074</v>
      </c>
      <c r="F554">
        <v>436</v>
      </c>
      <c r="G554">
        <v>87844</v>
      </c>
      <c r="H554">
        <v>3207693</v>
      </c>
      <c r="I554">
        <v>3669699</v>
      </c>
      <c r="J554">
        <v>2074538</v>
      </c>
    </row>
    <row r="555" spans="1:10" x14ac:dyDescent="0.2">
      <c r="A555">
        <v>2021</v>
      </c>
      <c r="B555" t="s">
        <v>51</v>
      </c>
      <c r="C555">
        <v>9</v>
      </c>
      <c r="D555">
        <v>1</v>
      </c>
      <c r="E555">
        <v>85334</v>
      </c>
      <c r="F555">
        <v>684</v>
      </c>
      <c r="G555">
        <v>72844</v>
      </c>
      <c r="H555">
        <v>3641603</v>
      </c>
      <c r="I555">
        <v>8669706</v>
      </c>
      <c r="J555">
        <v>3832525</v>
      </c>
    </row>
    <row r="556" spans="1:10" x14ac:dyDescent="0.2">
      <c r="A556">
        <v>2021</v>
      </c>
      <c r="B556" t="s">
        <v>51</v>
      </c>
      <c r="C556">
        <v>9</v>
      </c>
      <c r="D556">
        <v>1</v>
      </c>
      <c r="E556">
        <v>85214</v>
      </c>
      <c r="F556">
        <v>618</v>
      </c>
      <c r="G556">
        <v>76174</v>
      </c>
      <c r="H556">
        <v>3723523</v>
      </c>
      <c r="I556">
        <v>9361434</v>
      </c>
      <c r="J556">
        <v>5555198</v>
      </c>
    </row>
    <row r="557" spans="1:10" x14ac:dyDescent="0.2">
      <c r="A557">
        <v>2021</v>
      </c>
      <c r="B557" t="s">
        <v>51</v>
      </c>
      <c r="C557">
        <v>9</v>
      </c>
      <c r="D557">
        <v>1</v>
      </c>
      <c r="E557">
        <v>91248</v>
      </c>
      <c r="F557">
        <v>710</v>
      </c>
      <c r="G557">
        <v>69330</v>
      </c>
      <c r="H557">
        <v>3536849</v>
      </c>
      <c r="I557">
        <v>11463292</v>
      </c>
      <c r="J557">
        <v>4381681</v>
      </c>
    </row>
    <row r="558" spans="1:10" x14ac:dyDescent="0.2">
      <c r="A558">
        <v>2021</v>
      </c>
      <c r="B558" t="s">
        <v>51</v>
      </c>
      <c r="C558">
        <v>9</v>
      </c>
      <c r="D558">
        <v>1</v>
      </c>
      <c r="E558">
        <v>76270</v>
      </c>
      <c r="F558">
        <v>736</v>
      </c>
      <c r="G558">
        <v>78202</v>
      </c>
      <c r="H558">
        <v>3488486</v>
      </c>
      <c r="I558">
        <v>11683958</v>
      </c>
      <c r="J558">
        <v>5276223</v>
      </c>
    </row>
    <row r="559" spans="1:10" x14ac:dyDescent="0.2">
      <c r="A559">
        <v>2021</v>
      </c>
      <c r="B559" t="s">
        <v>51</v>
      </c>
      <c r="C559">
        <v>9</v>
      </c>
      <c r="D559">
        <v>1</v>
      </c>
      <c r="E559">
        <v>91950</v>
      </c>
      <c r="F559">
        <v>1014</v>
      </c>
      <c r="G559">
        <v>70182</v>
      </c>
      <c r="H559">
        <v>3503773</v>
      </c>
      <c r="I559">
        <v>12936198</v>
      </c>
      <c r="J559">
        <v>4911454</v>
      </c>
    </row>
    <row r="560" spans="1:10" x14ac:dyDescent="0.2">
      <c r="A560">
        <v>2021</v>
      </c>
      <c r="B560" t="s">
        <v>51</v>
      </c>
      <c r="C560">
        <v>9</v>
      </c>
      <c r="D560">
        <v>1</v>
      </c>
      <c r="E560">
        <v>60328</v>
      </c>
      <c r="F560">
        <v>580</v>
      </c>
      <c r="G560">
        <v>85892</v>
      </c>
      <c r="H560">
        <v>3288020</v>
      </c>
      <c r="I560">
        <v>16668017</v>
      </c>
      <c r="J560">
        <v>6373769</v>
      </c>
    </row>
    <row r="561" spans="1:10" x14ac:dyDescent="0.2">
      <c r="A561">
        <v>2021</v>
      </c>
      <c r="B561" t="s">
        <v>51</v>
      </c>
      <c r="C561">
        <v>9</v>
      </c>
      <c r="D561">
        <v>2</v>
      </c>
      <c r="E561">
        <v>62882</v>
      </c>
      <c r="F561">
        <v>438</v>
      </c>
      <c r="G561">
        <v>81398</v>
      </c>
      <c r="H561">
        <v>2782864</v>
      </c>
      <c r="I561">
        <v>7465485</v>
      </c>
      <c r="J561">
        <v>3794657</v>
      </c>
    </row>
    <row r="562" spans="1:10" x14ac:dyDescent="0.2">
      <c r="A562">
        <v>2021</v>
      </c>
      <c r="B562" t="s">
        <v>51</v>
      </c>
      <c r="C562">
        <v>9</v>
      </c>
      <c r="D562">
        <v>2</v>
      </c>
      <c r="E562">
        <v>55004</v>
      </c>
      <c r="F562">
        <v>562</v>
      </c>
      <c r="G562">
        <v>75986</v>
      </c>
      <c r="H562">
        <v>3247893</v>
      </c>
      <c r="I562">
        <v>8291975</v>
      </c>
      <c r="J562">
        <v>5055608</v>
      </c>
    </row>
    <row r="563" spans="1:10" x14ac:dyDescent="0.2">
      <c r="A563">
        <v>2021</v>
      </c>
      <c r="B563" t="s">
        <v>51</v>
      </c>
      <c r="C563">
        <v>9</v>
      </c>
      <c r="D563">
        <v>2</v>
      </c>
      <c r="E563">
        <v>62576</v>
      </c>
      <c r="F563">
        <v>676</v>
      </c>
      <c r="G563">
        <v>75772</v>
      </c>
      <c r="H563">
        <v>3304831</v>
      </c>
      <c r="I563">
        <v>9121076</v>
      </c>
      <c r="J563">
        <v>6114304</v>
      </c>
    </row>
    <row r="564" spans="1:10" x14ac:dyDescent="0.2">
      <c r="A564">
        <v>2021</v>
      </c>
      <c r="B564" t="s">
        <v>51</v>
      </c>
      <c r="C564">
        <v>9</v>
      </c>
      <c r="D564">
        <v>2</v>
      </c>
      <c r="E564">
        <v>75750</v>
      </c>
      <c r="F564">
        <v>620</v>
      </c>
      <c r="G564">
        <v>73342</v>
      </c>
      <c r="H564">
        <v>3447892</v>
      </c>
      <c r="I564">
        <v>9396614</v>
      </c>
      <c r="J564">
        <v>4213590</v>
      </c>
    </row>
    <row r="565" spans="1:10" x14ac:dyDescent="0.2">
      <c r="A565">
        <v>2021</v>
      </c>
      <c r="B565" t="s">
        <v>51</v>
      </c>
      <c r="C565">
        <v>9</v>
      </c>
      <c r="D565">
        <v>2</v>
      </c>
      <c r="E565">
        <v>48302</v>
      </c>
      <c r="F565">
        <v>516</v>
      </c>
      <c r="G565">
        <v>48794</v>
      </c>
      <c r="H565">
        <v>3679974</v>
      </c>
      <c r="I565">
        <v>9892106</v>
      </c>
      <c r="J565">
        <v>4481604</v>
      </c>
    </row>
    <row r="566" spans="1:10" x14ac:dyDescent="0.2">
      <c r="A566">
        <v>2021</v>
      </c>
      <c r="B566" t="s">
        <v>51</v>
      </c>
      <c r="C566">
        <v>9</v>
      </c>
      <c r="D566">
        <v>2</v>
      </c>
      <c r="E566">
        <v>48828</v>
      </c>
      <c r="F566">
        <v>680</v>
      </c>
      <c r="G566">
        <v>79630</v>
      </c>
      <c r="H566">
        <v>2847110</v>
      </c>
      <c r="I566">
        <v>11352940</v>
      </c>
      <c r="J566">
        <v>5448177</v>
      </c>
    </row>
    <row r="567" spans="1:10" x14ac:dyDescent="0.2">
      <c r="A567">
        <v>2021</v>
      </c>
      <c r="B567" t="s">
        <v>51</v>
      </c>
      <c r="C567">
        <v>9</v>
      </c>
      <c r="D567">
        <v>2</v>
      </c>
      <c r="E567">
        <v>86802</v>
      </c>
      <c r="F567">
        <v>678</v>
      </c>
      <c r="G567">
        <v>81240</v>
      </c>
      <c r="H567">
        <v>3747053</v>
      </c>
      <c r="I567">
        <v>12678360</v>
      </c>
      <c r="J567">
        <v>5430460</v>
      </c>
    </row>
    <row r="568" spans="1:10" x14ac:dyDescent="0.2">
      <c r="A568">
        <v>2021</v>
      </c>
      <c r="B568" t="s">
        <v>51</v>
      </c>
      <c r="C568">
        <v>9</v>
      </c>
      <c r="D568">
        <v>3</v>
      </c>
      <c r="E568">
        <v>61656</v>
      </c>
      <c r="F568">
        <v>592</v>
      </c>
      <c r="G568">
        <v>86434</v>
      </c>
      <c r="H568">
        <v>2949386</v>
      </c>
      <c r="I568">
        <v>5240646</v>
      </c>
      <c r="J568">
        <v>3150980</v>
      </c>
    </row>
    <row r="569" spans="1:10" x14ac:dyDescent="0.2">
      <c r="A569">
        <v>2021</v>
      </c>
      <c r="B569" t="s">
        <v>51</v>
      </c>
      <c r="C569">
        <v>9</v>
      </c>
      <c r="D569">
        <v>3</v>
      </c>
      <c r="E569">
        <v>69306</v>
      </c>
      <c r="F569">
        <v>636</v>
      </c>
      <c r="G569">
        <v>75776</v>
      </c>
      <c r="H569">
        <v>3293626</v>
      </c>
      <c r="I569">
        <v>7920308</v>
      </c>
      <c r="J569">
        <v>5496906</v>
      </c>
    </row>
    <row r="570" spans="1:10" x14ac:dyDescent="0.2">
      <c r="A570">
        <v>2021</v>
      </c>
      <c r="B570" t="s">
        <v>51</v>
      </c>
      <c r="C570">
        <v>9</v>
      </c>
      <c r="D570">
        <v>3</v>
      </c>
      <c r="E570">
        <v>60710</v>
      </c>
      <c r="F570">
        <v>864</v>
      </c>
      <c r="G570">
        <v>76706</v>
      </c>
      <c r="H570">
        <v>3337229</v>
      </c>
      <c r="I570">
        <v>7978954</v>
      </c>
      <c r="J570">
        <v>5630402</v>
      </c>
    </row>
    <row r="571" spans="1:10" x14ac:dyDescent="0.2">
      <c r="A571">
        <v>2021</v>
      </c>
      <c r="B571" t="s">
        <v>51</v>
      </c>
      <c r="C571">
        <v>9</v>
      </c>
      <c r="D571">
        <v>3</v>
      </c>
      <c r="E571">
        <v>54676</v>
      </c>
      <c r="F571">
        <v>770</v>
      </c>
      <c r="G571">
        <v>68320</v>
      </c>
      <c r="H571">
        <v>3520005</v>
      </c>
      <c r="I571">
        <v>9644090</v>
      </c>
      <c r="J571">
        <v>6359582</v>
      </c>
    </row>
    <row r="572" spans="1:10" x14ac:dyDescent="0.2">
      <c r="A572">
        <v>2021</v>
      </c>
      <c r="B572" t="s">
        <v>51</v>
      </c>
      <c r="C572">
        <v>9</v>
      </c>
      <c r="D572">
        <v>3</v>
      </c>
      <c r="E572">
        <v>62260</v>
      </c>
      <c r="F572">
        <v>612</v>
      </c>
      <c r="G572">
        <v>79304</v>
      </c>
      <c r="H572">
        <v>2806054</v>
      </c>
      <c r="I572">
        <v>9909123</v>
      </c>
      <c r="J572">
        <v>8216932</v>
      </c>
    </row>
    <row r="573" spans="1:10" x14ac:dyDescent="0.2">
      <c r="A573">
        <v>2021</v>
      </c>
      <c r="B573" t="s">
        <v>51</v>
      </c>
      <c r="C573">
        <v>9</v>
      </c>
      <c r="D573">
        <v>3</v>
      </c>
      <c r="E573">
        <v>49814</v>
      </c>
      <c r="F573">
        <v>502</v>
      </c>
      <c r="G573">
        <v>68940</v>
      </c>
      <c r="H573">
        <v>2826251</v>
      </c>
      <c r="I573">
        <v>11802774</v>
      </c>
      <c r="J573">
        <v>8088592</v>
      </c>
    </row>
    <row r="574" spans="1:10" x14ac:dyDescent="0.2">
      <c r="A574">
        <v>2021</v>
      </c>
      <c r="B574" t="s">
        <v>51</v>
      </c>
      <c r="C574">
        <v>9</v>
      </c>
      <c r="D574">
        <v>3</v>
      </c>
      <c r="E574">
        <v>70708</v>
      </c>
      <c r="F574">
        <v>570</v>
      </c>
      <c r="G574">
        <v>67666</v>
      </c>
      <c r="H574">
        <v>3267782</v>
      </c>
      <c r="I574">
        <v>26969834</v>
      </c>
      <c r="J574">
        <v>18796422</v>
      </c>
    </row>
    <row r="575" spans="1:10" x14ac:dyDescent="0.2">
      <c r="A575">
        <v>2021</v>
      </c>
      <c r="B575" t="s">
        <v>51</v>
      </c>
      <c r="C575">
        <v>9</v>
      </c>
      <c r="D575">
        <v>4</v>
      </c>
      <c r="E575">
        <v>53998</v>
      </c>
      <c r="F575">
        <v>552</v>
      </c>
      <c r="G575">
        <v>59250</v>
      </c>
      <c r="H575">
        <v>2753145</v>
      </c>
      <c r="I575">
        <v>4770374</v>
      </c>
      <c r="J575">
        <v>3384398</v>
      </c>
    </row>
    <row r="576" spans="1:10" x14ac:dyDescent="0.2">
      <c r="A576">
        <v>2021</v>
      </c>
      <c r="B576" t="s">
        <v>51</v>
      </c>
      <c r="C576">
        <v>9</v>
      </c>
      <c r="D576">
        <v>4</v>
      </c>
      <c r="E576">
        <v>43796</v>
      </c>
      <c r="F576">
        <v>750</v>
      </c>
      <c r="G576">
        <v>59888</v>
      </c>
      <c r="H576">
        <v>3145340</v>
      </c>
      <c r="I576">
        <v>6497788</v>
      </c>
      <c r="J576">
        <v>5411813</v>
      </c>
    </row>
    <row r="577" spans="1:10" x14ac:dyDescent="0.2">
      <c r="A577">
        <v>2021</v>
      </c>
      <c r="B577" t="s">
        <v>51</v>
      </c>
      <c r="C577">
        <v>9</v>
      </c>
      <c r="D577">
        <v>4</v>
      </c>
      <c r="E577">
        <v>56338</v>
      </c>
      <c r="F577">
        <v>518</v>
      </c>
      <c r="G577">
        <v>52042</v>
      </c>
      <c r="H577">
        <v>3298574</v>
      </c>
      <c r="I577">
        <v>7312411</v>
      </c>
      <c r="J577">
        <v>6992096</v>
      </c>
    </row>
    <row r="578" spans="1:10" x14ac:dyDescent="0.2">
      <c r="A578">
        <v>2021</v>
      </c>
      <c r="B578" t="s">
        <v>51</v>
      </c>
      <c r="C578">
        <v>9</v>
      </c>
      <c r="D578">
        <v>4</v>
      </c>
      <c r="E578">
        <v>64020</v>
      </c>
      <c r="F578">
        <v>560</v>
      </c>
      <c r="G578">
        <v>63994</v>
      </c>
      <c r="H578">
        <v>3332293</v>
      </c>
      <c r="I578">
        <v>8245513</v>
      </c>
      <c r="J578">
        <v>6702826</v>
      </c>
    </row>
    <row r="579" spans="1:10" x14ac:dyDescent="0.2">
      <c r="A579">
        <v>2021</v>
      </c>
      <c r="B579" t="s">
        <v>51</v>
      </c>
      <c r="C579">
        <v>9</v>
      </c>
      <c r="D579">
        <v>4</v>
      </c>
      <c r="E579">
        <v>59130</v>
      </c>
      <c r="F579">
        <v>582</v>
      </c>
      <c r="G579">
        <v>56098</v>
      </c>
      <c r="H579">
        <v>3447289</v>
      </c>
      <c r="I579">
        <v>8544962</v>
      </c>
      <c r="J579">
        <v>6277306</v>
      </c>
    </row>
    <row r="580" spans="1:10" x14ac:dyDescent="0.2">
      <c r="A580">
        <v>2021</v>
      </c>
      <c r="B580" t="s">
        <v>51</v>
      </c>
      <c r="C580">
        <v>9</v>
      </c>
      <c r="D580">
        <v>4</v>
      </c>
      <c r="E580">
        <v>62822</v>
      </c>
      <c r="F580">
        <v>636</v>
      </c>
      <c r="G580">
        <v>65020</v>
      </c>
      <c r="H580">
        <v>3321215</v>
      </c>
      <c r="I580">
        <v>8778741</v>
      </c>
      <c r="J580">
        <v>6276990</v>
      </c>
    </row>
    <row r="581" spans="1:10" x14ac:dyDescent="0.2">
      <c r="A581">
        <v>2021</v>
      </c>
      <c r="B581" t="s">
        <v>51</v>
      </c>
      <c r="C581">
        <v>9</v>
      </c>
      <c r="D581">
        <v>4</v>
      </c>
      <c r="E581">
        <v>29814</v>
      </c>
      <c r="F581">
        <v>362</v>
      </c>
      <c r="G581">
        <v>48502</v>
      </c>
      <c r="H581">
        <v>2642048</v>
      </c>
      <c r="I581">
        <v>12796717</v>
      </c>
      <c r="J581">
        <v>8302359</v>
      </c>
    </row>
    <row r="582" spans="1:10" x14ac:dyDescent="0.2">
      <c r="A582">
        <v>2021</v>
      </c>
      <c r="B582" t="s">
        <v>51</v>
      </c>
      <c r="C582">
        <v>9</v>
      </c>
      <c r="D582">
        <v>5</v>
      </c>
      <c r="E582">
        <v>46332</v>
      </c>
      <c r="F582">
        <v>626</v>
      </c>
      <c r="G582">
        <v>57452</v>
      </c>
      <c r="H582">
        <v>3442035</v>
      </c>
      <c r="I582">
        <v>7220336</v>
      </c>
      <c r="J582">
        <v>6393690</v>
      </c>
    </row>
    <row r="583" spans="1:10" x14ac:dyDescent="0.2">
      <c r="A583">
        <v>2021</v>
      </c>
      <c r="B583" t="s">
        <v>51</v>
      </c>
      <c r="C583">
        <v>9</v>
      </c>
      <c r="D583">
        <v>5</v>
      </c>
      <c r="E583">
        <v>54570</v>
      </c>
      <c r="F583">
        <v>556</v>
      </c>
      <c r="G583">
        <v>56408</v>
      </c>
      <c r="H583">
        <v>2833663</v>
      </c>
      <c r="I583">
        <v>7510608</v>
      </c>
      <c r="J583">
        <v>5964250</v>
      </c>
    </row>
    <row r="584" spans="1:10" x14ac:dyDescent="0.2">
      <c r="A584">
        <v>2021</v>
      </c>
      <c r="B584" t="s">
        <v>52</v>
      </c>
      <c r="C584">
        <v>10</v>
      </c>
      <c r="D584">
        <v>1</v>
      </c>
      <c r="E584">
        <v>43288</v>
      </c>
      <c r="F584">
        <v>364</v>
      </c>
      <c r="G584">
        <v>53448</v>
      </c>
      <c r="H584">
        <v>2294823</v>
      </c>
      <c r="I584">
        <v>3074736</v>
      </c>
      <c r="J584">
        <v>2440290</v>
      </c>
    </row>
    <row r="585" spans="1:10" x14ac:dyDescent="0.2">
      <c r="A585">
        <v>2021</v>
      </c>
      <c r="B585" t="s">
        <v>52</v>
      </c>
      <c r="C585">
        <v>10</v>
      </c>
      <c r="D585">
        <v>1</v>
      </c>
      <c r="E585">
        <v>45210</v>
      </c>
      <c r="F585">
        <v>632</v>
      </c>
      <c r="G585">
        <v>49220</v>
      </c>
      <c r="H585">
        <v>3180440</v>
      </c>
      <c r="I585">
        <v>4605602</v>
      </c>
      <c r="J585">
        <v>4600804</v>
      </c>
    </row>
    <row r="586" spans="1:10" x14ac:dyDescent="0.2">
      <c r="A586">
        <v>2021</v>
      </c>
      <c r="B586" t="s">
        <v>52</v>
      </c>
      <c r="C586">
        <v>10</v>
      </c>
      <c r="D586">
        <v>1</v>
      </c>
      <c r="E586">
        <v>42948</v>
      </c>
      <c r="F586">
        <v>554</v>
      </c>
      <c r="G586">
        <v>49918</v>
      </c>
      <c r="H586">
        <v>2880449</v>
      </c>
      <c r="I586">
        <v>5960334</v>
      </c>
      <c r="J586">
        <v>4736529</v>
      </c>
    </row>
    <row r="587" spans="1:10" x14ac:dyDescent="0.2">
      <c r="A587">
        <v>2021</v>
      </c>
      <c r="B587" t="s">
        <v>52</v>
      </c>
      <c r="C587">
        <v>10</v>
      </c>
      <c r="D587">
        <v>1</v>
      </c>
      <c r="E587">
        <v>38088</v>
      </c>
      <c r="F587">
        <v>552</v>
      </c>
      <c r="G587">
        <v>49522</v>
      </c>
      <c r="H587">
        <v>3006726</v>
      </c>
      <c r="I587">
        <v>6878150</v>
      </c>
      <c r="J587">
        <v>5720620</v>
      </c>
    </row>
    <row r="588" spans="1:10" x14ac:dyDescent="0.2">
      <c r="A588">
        <v>2021</v>
      </c>
      <c r="B588" t="s">
        <v>52</v>
      </c>
      <c r="C588">
        <v>10</v>
      </c>
      <c r="D588">
        <v>1</v>
      </c>
      <c r="E588">
        <v>46378</v>
      </c>
      <c r="F588">
        <v>484</v>
      </c>
      <c r="G588">
        <v>51876</v>
      </c>
      <c r="H588">
        <v>2888316</v>
      </c>
      <c r="I588">
        <v>7892009</v>
      </c>
      <c r="J588">
        <v>7495389</v>
      </c>
    </row>
    <row r="589" spans="1:10" x14ac:dyDescent="0.2">
      <c r="A589">
        <v>2021</v>
      </c>
      <c r="B589" t="s">
        <v>52</v>
      </c>
      <c r="C589">
        <v>10</v>
      </c>
      <c r="D589">
        <v>1</v>
      </c>
      <c r="E589">
        <v>34202</v>
      </c>
      <c r="F589">
        <v>526</v>
      </c>
      <c r="G589">
        <v>59290</v>
      </c>
      <c r="H589">
        <v>2269914</v>
      </c>
      <c r="I589">
        <v>7984520</v>
      </c>
      <c r="J589">
        <v>7081410</v>
      </c>
    </row>
    <row r="590" spans="1:10" x14ac:dyDescent="0.2">
      <c r="A590">
        <v>2021</v>
      </c>
      <c r="B590" t="s">
        <v>52</v>
      </c>
      <c r="C590">
        <v>10</v>
      </c>
      <c r="D590">
        <v>1</v>
      </c>
      <c r="E590">
        <v>47836</v>
      </c>
      <c r="F590">
        <v>466</v>
      </c>
      <c r="G590">
        <v>50920</v>
      </c>
      <c r="H590">
        <v>3148139</v>
      </c>
      <c r="I590">
        <v>8205354</v>
      </c>
      <c r="J590">
        <v>6341455</v>
      </c>
    </row>
    <row r="591" spans="1:10" x14ac:dyDescent="0.2">
      <c r="A591">
        <v>2021</v>
      </c>
      <c r="B591" t="s">
        <v>52</v>
      </c>
      <c r="C591">
        <v>10</v>
      </c>
      <c r="D591">
        <v>2</v>
      </c>
      <c r="E591">
        <v>33976</v>
      </c>
      <c r="F591">
        <v>756</v>
      </c>
      <c r="G591">
        <v>38740</v>
      </c>
      <c r="H591">
        <v>2469867</v>
      </c>
      <c r="I591">
        <v>2924482</v>
      </c>
      <c r="J591">
        <v>3510075</v>
      </c>
    </row>
    <row r="592" spans="1:10" x14ac:dyDescent="0.2">
      <c r="A592">
        <v>2021</v>
      </c>
      <c r="B592" t="s">
        <v>52</v>
      </c>
      <c r="C592">
        <v>10</v>
      </c>
      <c r="D592">
        <v>2</v>
      </c>
      <c r="E592">
        <v>38386</v>
      </c>
      <c r="F592">
        <v>498</v>
      </c>
      <c r="G592">
        <v>39622</v>
      </c>
      <c r="H592">
        <v>3594484</v>
      </c>
      <c r="I592">
        <v>3567181</v>
      </c>
      <c r="J592">
        <v>4116139</v>
      </c>
    </row>
    <row r="593" spans="1:10" x14ac:dyDescent="0.2">
      <c r="A593">
        <v>2021</v>
      </c>
      <c r="B593" t="s">
        <v>52</v>
      </c>
      <c r="C593">
        <v>10</v>
      </c>
      <c r="D593">
        <v>2</v>
      </c>
      <c r="E593">
        <v>38040</v>
      </c>
      <c r="F593">
        <v>386</v>
      </c>
      <c r="G593">
        <v>43166</v>
      </c>
      <c r="H593">
        <v>2389677</v>
      </c>
      <c r="I593">
        <v>4987268</v>
      </c>
      <c r="J593">
        <v>4961128</v>
      </c>
    </row>
    <row r="594" spans="1:10" x14ac:dyDescent="0.2">
      <c r="A594">
        <v>2021</v>
      </c>
      <c r="B594" t="s">
        <v>52</v>
      </c>
      <c r="C594">
        <v>10</v>
      </c>
      <c r="D594">
        <v>2</v>
      </c>
      <c r="E594">
        <v>32046</v>
      </c>
      <c r="F594">
        <v>458</v>
      </c>
      <c r="G594">
        <v>45692</v>
      </c>
      <c r="H594">
        <v>1854771</v>
      </c>
      <c r="I594">
        <v>5593628</v>
      </c>
      <c r="J594">
        <v>5208698</v>
      </c>
    </row>
    <row r="595" spans="1:10" x14ac:dyDescent="0.2">
      <c r="A595">
        <v>2021</v>
      </c>
      <c r="B595" t="s">
        <v>52</v>
      </c>
      <c r="C595">
        <v>10</v>
      </c>
      <c r="D595">
        <v>2</v>
      </c>
      <c r="E595">
        <v>26368</v>
      </c>
      <c r="F595">
        <v>354</v>
      </c>
      <c r="G595">
        <v>53146</v>
      </c>
      <c r="H595">
        <v>2427573</v>
      </c>
      <c r="I595">
        <v>7141547</v>
      </c>
      <c r="J595">
        <v>6845539</v>
      </c>
    </row>
    <row r="596" spans="1:10" x14ac:dyDescent="0.2">
      <c r="A596">
        <v>2021</v>
      </c>
      <c r="B596" t="s">
        <v>52</v>
      </c>
      <c r="C596">
        <v>10</v>
      </c>
      <c r="D596">
        <v>2</v>
      </c>
      <c r="E596">
        <v>35862</v>
      </c>
      <c r="F596">
        <v>426</v>
      </c>
      <c r="G596">
        <v>47190</v>
      </c>
      <c r="H596">
        <v>2740441</v>
      </c>
      <c r="I596">
        <v>7356422</v>
      </c>
      <c r="J596">
        <v>6833091</v>
      </c>
    </row>
    <row r="597" spans="1:10" x14ac:dyDescent="0.2">
      <c r="A597">
        <v>2021</v>
      </c>
      <c r="B597" t="s">
        <v>52</v>
      </c>
      <c r="C597">
        <v>10</v>
      </c>
      <c r="D597">
        <v>2</v>
      </c>
      <c r="E597">
        <v>39736</v>
      </c>
      <c r="F597">
        <v>494</v>
      </c>
      <c r="G597">
        <v>46132</v>
      </c>
      <c r="H597">
        <v>2728544</v>
      </c>
      <c r="I597">
        <v>8616950</v>
      </c>
      <c r="J597">
        <v>7778968</v>
      </c>
    </row>
    <row r="598" spans="1:10" x14ac:dyDescent="0.2">
      <c r="A598">
        <v>2021</v>
      </c>
      <c r="B598" t="s">
        <v>52</v>
      </c>
      <c r="C598">
        <v>10</v>
      </c>
      <c r="D598">
        <v>3</v>
      </c>
      <c r="E598">
        <v>32006</v>
      </c>
      <c r="F598">
        <v>326</v>
      </c>
      <c r="G598">
        <v>35736</v>
      </c>
      <c r="H598">
        <v>2060564</v>
      </c>
      <c r="I598">
        <v>781769</v>
      </c>
      <c r="J598">
        <v>1094915</v>
      </c>
    </row>
    <row r="599" spans="1:10" x14ac:dyDescent="0.2">
      <c r="A599">
        <v>2021</v>
      </c>
      <c r="B599" t="s">
        <v>52</v>
      </c>
      <c r="C599">
        <v>10</v>
      </c>
      <c r="D599">
        <v>3</v>
      </c>
      <c r="E599">
        <v>28572</v>
      </c>
      <c r="F599">
        <v>330</v>
      </c>
      <c r="G599">
        <v>39158</v>
      </c>
      <c r="H599">
        <v>2181147</v>
      </c>
      <c r="I599">
        <v>1314565</v>
      </c>
      <c r="J599">
        <v>1401752</v>
      </c>
    </row>
    <row r="600" spans="1:10" x14ac:dyDescent="0.2">
      <c r="A600">
        <v>2021</v>
      </c>
      <c r="B600" t="s">
        <v>52</v>
      </c>
      <c r="C600">
        <v>10</v>
      </c>
      <c r="D600">
        <v>3</v>
      </c>
      <c r="E600">
        <v>28156</v>
      </c>
      <c r="F600">
        <v>292</v>
      </c>
      <c r="G600">
        <v>39572</v>
      </c>
      <c r="H600">
        <v>2264906</v>
      </c>
      <c r="I600">
        <v>3439578</v>
      </c>
      <c r="J600">
        <v>4985412</v>
      </c>
    </row>
    <row r="601" spans="1:10" x14ac:dyDescent="0.2">
      <c r="A601">
        <v>2021</v>
      </c>
      <c r="B601" t="s">
        <v>52</v>
      </c>
      <c r="C601">
        <v>10</v>
      </c>
      <c r="D601">
        <v>3</v>
      </c>
      <c r="E601">
        <v>29870</v>
      </c>
      <c r="F601">
        <v>398</v>
      </c>
      <c r="G601">
        <v>38890</v>
      </c>
      <c r="H601">
        <v>2582964</v>
      </c>
      <c r="I601">
        <v>4055382</v>
      </c>
      <c r="J601">
        <v>4970362</v>
      </c>
    </row>
    <row r="602" spans="1:10" x14ac:dyDescent="0.2">
      <c r="A602">
        <v>2021</v>
      </c>
      <c r="B602" t="s">
        <v>52</v>
      </c>
      <c r="C602">
        <v>10</v>
      </c>
      <c r="D602">
        <v>3</v>
      </c>
      <c r="E602">
        <v>31548</v>
      </c>
      <c r="F602">
        <v>464</v>
      </c>
      <c r="G602">
        <v>37284</v>
      </c>
      <c r="H602">
        <v>2805081</v>
      </c>
      <c r="I602">
        <v>7435560</v>
      </c>
      <c r="J602">
        <v>7297450</v>
      </c>
    </row>
    <row r="603" spans="1:10" x14ac:dyDescent="0.2">
      <c r="A603">
        <v>2021</v>
      </c>
      <c r="B603" t="s">
        <v>52</v>
      </c>
      <c r="C603">
        <v>10</v>
      </c>
      <c r="D603">
        <v>3</v>
      </c>
      <c r="E603">
        <v>24678</v>
      </c>
      <c r="F603">
        <v>328</v>
      </c>
      <c r="G603">
        <v>38920</v>
      </c>
      <c r="H603">
        <v>2285216</v>
      </c>
      <c r="I603">
        <v>7451454</v>
      </c>
      <c r="J603">
        <v>10191575</v>
      </c>
    </row>
    <row r="604" spans="1:10" x14ac:dyDescent="0.2">
      <c r="A604">
        <v>2021</v>
      </c>
      <c r="B604" t="s">
        <v>52</v>
      </c>
      <c r="C604">
        <v>10</v>
      </c>
      <c r="D604">
        <v>3</v>
      </c>
      <c r="E604">
        <v>36764</v>
      </c>
      <c r="F604">
        <v>320</v>
      </c>
      <c r="G604">
        <v>35136</v>
      </c>
      <c r="H604">
        <v>2451039</v>
      </c>
      <c r="I604">
        <v>8714541</v>
      </c>
      <c r="J604">
        <v>5462576</v>
      </c>
    </row>
    <row r="605" spans="1:10" x14ac:dyDescent="0.2">
      <c r="A605">
        <v>2021</v>
      </c>
      <c r="B605" t="s">
        <v>52</v>
      </c>
      <c r="C605">
        <v>10</v>
      </c>
      <c r="D605">
        <v>4</v>
      </c>
      <c r="E605">
        <v>29308</v>
      </c>
      <c r="F605">
        <v>884</v>
      </c>
      <c r="G605">
        <v>37216</v>
      </c>
      <c r="H605">
        <v>2327902</v>
      </c>
      <c r="I605">
        <v>1508838</v>
      </c>
      <c r="J605">
        <v>1830436</v>
      </c>
    </row>
    <row r="606" spans="1:10" x14ac:dyDescent="0.2">
      <c r="A606">
        <v>2021</v>
      </c>
      <c r="B606" t="s">
        <v>52</v>
      </c>
      <c r="C606">
        <v>10</v>
      </c>
      <c r="D606">
        <v>4</v>
      </c>
      <c r="E606">
        <v>32702</v>
      </c>
      <c r="F606">
        <v>1468</v>
      </c>
      <c r="G606">
        <v>34154</v>
      </c>
      <c r="H606">
        <v>2702866</v>
      </c>
      <c r="I606">
        <v>3878852</v>
      </c>
      <c r="J606">
        <v>6469740</v>
      </c>
    </row>
    <row r="607" spans="1:10" x14ac:dyDescent="0.2">
      <c r="A607">
        <v>2021</v>
      </c>
      <c r="B607" t="s">
        <v>52</v>
      </c>
      <c r="C607">
        <v>10</v>
      </c>
      <c r="D607">
        <v>4</v>
      </c>
      <c r="E607">
        <v>26998</v>
      </c>
      <c r="F607">
        <v>1168</v>
      </c>
      <c r="G607">
        <v>28024</v>
      </c>
      <c r="H607">
        <v>2575335</v>
      </c>
      <c r="I607">
        <v>4743300</v>
      </c>
      <c r="J607">
        <v>7105616</v>
      </c>
    </row>
    <row r="608" spans="1:10" x14ac:dyDescent="0.2">
      <c r="A608">
        <v>2021</v>
      </c>
      <c r="B608" t="s">
        <v>52</v>
      </c>
      <c r="C608">
        <v>10</v>
      </c>
      <c r="D608">
        <v>4</v>
      </c>
      <c r="E608">
        <v>23704</v>
      </c>
      <c r="F608">
        <v>714</v>
      </c>
      <c r="G608">
        <v>32204</v>
      </c>
      <c r="H608">
        <v>2212648</v>
      </c>
      <c r="I608">
        <v>5396694</v>
      </c>
      <c r="J608">
        <v>7979754</v>
      </c>
    </row>
    <row r="609" spans="1:10" x14ac:dyDescent="0.2">
      <c r="A609">
        <v>2021</v>
      </c>
      <c r="B609" t="s">
        <v>52</v>
      </c>
      <c r="C609">
        <v>10</v>
      </c>
      <c r="D609">
        <v>4</v>
      </c>
      <c r="E609">
        <v>28614</v>
      </c>
      <c r="F609">
        <v>1610</v>
      </c>
      <c r="G609">
        <v>26378</v>
      </c>
      <c r="H609">
        <v>2791293</v>
      </c>
      <c r="I609">
        <v>5897177</v>
      </c>
      <c r="J609">
        <v>9504570</v>
      </c>
    </row>
    <row r="610" spans="1:10" x14ac:dyDescent="0.2">
      <c r="A610">
        <v>2021</v>
      </c>
      <c r="B610" t="s">
        <v>52</v>
      </c>
      <c r="C610">
        <v>10</v>
      </c>
      <c r="D610">
        <v>4</v>
      </c>
      <c r="E610">
        <v>32654</v>
      </c>
      <c r="F610">
        <v>1332</v>
      </c>
      <c r="G610">
        <v>35272</v>
      </c>
      <c r="H610">
        <v>2718416</v>
      </c>
      <c r="I610">
        <v>6053088</v>
      </c>
      <c r="J610">
        <v>8194311</v>
      </c>
    </row>
    <row r="611" spans="1:10" x14ac:dyDescent="0.2">
      <c r="A611">
        <v>2021</v>
      </c>
      <c r="B611" t="s">
        <v>52</v>
      </c>
      <c r="C611">
        <v>10</v>
      </c>
      <c r="D611">
        <v>4</v>
      </c>
      <c r="E611">
        <v>32158</v>
      </c>
      <c r="F611">
        <v>1118</v>
      </c>
      <c r="G611">
        <v>33018</v>
      </c>
      <c r="H611">
        <v>2652062</v>
      </c>
      <c r="I611">
        <v>6639902</v>
      </c>
      <c r="J611">
        <v>9389611</v>
      </c>
    </row>
    <row r="612" spans="1:10" x14ac:dyDescent="0.2">
      <c r="A612">
        <v>2021</v>
      </c>
      <c r="B612" t="s">
        <v>52</v>
      </c>
      <c r="C612">
        <v>10</v>
      </c>
      <c r="D612">
        <v>5</v>
      </c>
      <c r="E612">
        <v>25814</v>
      </c>
      <c r="F612">
        <v>502</v>
      </c>
      <c r="G612">
        <v>26304</v>
      </c>
      <c r="H612">
        <v>2201999</v>
      </c>
      <c r="I612">
        <v>1500820</v>
      </c>
      <c r="J612">
        <v>1866920</v>
      </c>
    </row>
    <row r="613" spans="1:10" x14ac:dyDescent="0.2">
      <c r="A613">
        <v>2021</v>
      </c>
      <c r="B613" t="s">
        <v>52</v>
      </c>
      <c r="C613">
        <v>10</v>
      </c>
      <c r="D613">
        <v>5</v>
      </c>
      <c r="E613">
        <v>28430</v>
      </c>
      <c r="F613">
        <v>1102</v>
      </c>
      <c r="G613">
        <v>27098</v>
      </c>
      <c r="H613">
        <v>2973320</v>
      </c>
      <c r="I613">
        <v>4988700</v>
      </c>
      <c r="J613">
        <v>7236807</v>
      </c>
    </row>
    <row r="614" spans="1:10" x14ac:dyDescent="0.2">
      <c r="A614">
        <v>2021</v>
      </c>
      <c r="B614" t="s">
        <v>52</v>
      </c>
      <c r="C614">
        <v>10</v>
      </c>
      <c r="D614">
        <v>5</v>
      </c>
      <c r="E614">
        <v>25880</v>
      </c>
      <c r="F614">
        <v>890</v>
      </c>
      <c r="G614">
        <v>29344</v>
      </c>
      <c r="H614">
        <v>2678107</v>
      </c>
      <c r="I614">
        <v>5361980</v>
      </c>
      <c r="J614">
        <v>8890486</v>
      </c>
    </row>
  </sheetData>
  <autoFilter ref="A1:J614" xr:uid="{6AAC39FA-6889-4E43-AA46-038023BAE544}">
    <sortState xmlns:xlrd2="http://schemas.microsoft.com/office/spreadsheetml/2017/richdata2" ref="A2:J614">
      <sortCondition ref="A2:A614"/>
      <sortCondition ref="C2:C614"/>
      <sortCondition ref="D2:D614"/>
    </sortState>
  </autoFilter>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AD6EB-0E4D-4619-9C7A-9819086A788E}">
  <dimension ref="A1:AZ708"/>
  <sheetViews>
    <sheetView zoomScale="85" zoomScaleNormal="85" workbookViewId="0">
      <pane ySplit="1" topLeftCell="A2" activePane="bottomLeft" state="frozen"/>
      <selection pane="bottomLeft" activeCell="AQ48" sqref="AQ48"/>
    </sheetView>
  </sheetViews>
  <sheetFormatPr baseColWidth="10" defaultColWidth="8.83203125" defaultRowHeight="15" x14ac:dyDescent="0.2"/>
  <cols>
    <col min="1" max="2" width="12.6640625" customWidth="1"/>
    <col min="3" max="4" width="26" customWidth="1"/>
    <col min="5" max="5" width="15.5" customWidth="1"/>
    <col min="6" max="6" width="11" customWidth="1"/>
    <col min="7" max="7" width="12.5" customWidth="1"/>
    <col min="8" max="9" width="9.5" customWidth="1"/>
    <col min="10" max="10" width="12.33203125" customWidth="1"/>
    <col min="11" max="11" width="11.6640625" customWidth="1"/>
    <col min="15" max="15" width="23.6640625" bestFit="1" customWidth="1"/>
    <col min="16" max="16" width="15.1640625" bestFit="1" customWidth="1"/>
    <col min="17" max="17" width="11.6640625" bestFit="1" customWidth="1"/>
    <col min="18" max="18" width="14.6640625" bestFit="1" customWidth="1"/>
    <col min="19" max="20" width="12.33203125" bestFit="1" customWidth="1"/>
    <col min="21" max="21" width="14.6640625" bestFit="1" customWidth="1"/>
    <col min="22" max="22" width="14.1640625" bestFit="1" customWidth="1"/>
    <col min="24" max="24" width="29.5" customWidth="1"/>
    <col min="25" max="25" width="11" customWidth="1"/>
  </cols>
  <sheetData>
    <row r="1" spans="1:52" x14ac:dyDescent="0.2">
      <c r="A1" t="s">
        <v>819</v>
      </c>
      <c r="B1" t="s">
        <v>829</v>
      </c>
      <c r="C1" t="s">
        <v>827</v>
      </c>
      <c r="D1" t="s">
        <v>828</v>
      </c>
      <c r="E1" t="s">
        <v>816</v>
      </c>
      <c r="F1" t="s">
        <v>68</v>
      </c>
      <c r="G1" t="s">
        <v>69</v>
      </c>
      <c r="H1" t="s">
        <v>70</v>
      </c>
      <c r="I1" t="s">
        <v>71</v>
      </c>
      <c r="J1" t="s">
        <v>72</v>
      </c>
      <c r="K1" t="s">
        <v>73</v>
      </c>
      <c r="L1" t="s">
        <v>74</v>
      </c>
    </row>
    <row r="2" spans="1:52" x14ac:dyDescent="0.2">
      <c r="A2" t="s">
        <v>808</v>
      </c>
      <c r="B2" t="s">
        <v>808</v>
      </c>
      <c r="C2" t="s">
        <v>184</v>
      </c>
      <c r="D2" t="s">
        <v>184</v>
      </c>
      <c r="E2">
        <v>36842</v>
      </c>
      <c r="G2">
        <v>25394</v>
      </c>
      <c r="H2">
        <v>20313</v>
      </c>
      <c r="I2">
        <v>0</v>
      </c>
      <c r="J2">
        <v>0</v>
      </c>
      <c r="K2">
        <v>0</v>
      </c>
      <c r="L2">
        <v>18052</v>
      </c>
    </row>
    <row r="3" spans="1:52" x14ac:dyDescent="0.2">
      <c r="A3" t="s">
        <v>808</v>
      </c>
      <c r="B3" t="s">
        <v>808</v>
      </c>
      <c r="C3" t="s">
        <v>268</v>
      </c>
      <c r="D3" t="s">
        <v>268</v>
      </c>
      <c r="E3">
        <v>105597</v>
      </c>
      <c r="G3">
        <v>78945</v>
      </c>
      <c r="H3">
        <v>59522</v>
      </c>
      <c r="I3">
        <v>0</v>
      </c>
      <c r="J3">
        <v>0</v>
      </c>
      <c r="K3">
        <v>0</v>
      </c>
      <c r="L3">
        <v>51742</v>
      </c>
      <c r="O3" s="18" t="s">
        <v>829</v>
      </c>
      <c r="P3" t="s">
        <v>834</v>
      </c>
    </row>
    <row r="4" spans="1:52" x14ac:dyDescent="0.2">
      <c r="A4" t="s">
        <v>808</v>
      </c>
      <c r="B4" t="s">
        <v>808</v>
      </c>
      <c r="C4" t="s">
        <v>385</v>
      </c>
      <c r="D4" t="s">
        <v>385</v>
      </c>
      <c r="E4">
        <v>238142</v>
      </c>
      <c r="G4">
        <v>189662</v>
      </c>
      <c r="H4">
        <v>120322</v>
      </c>
      <c r="I4">
        <v>0</v>
      </c>
      <c r="J4">
        <v>0</v>
      </c>
      <c r="K4">
        <v>0</v>
      </c>
      <c r="L4">
        <v>116689</v>
      </c>
    </row>
    <row r="5" spans="1:52" x14ac:dyDescent="0.2">
      <c r="A5" t="s">
        <v>782</v>
      </c>
      <c r="B5" t="s">
        <v>782</v>
      </c>
      <c r="C5" t="s">
        <v>717</v>
      </c>
      <c r="D5" t="s">
        <v>717</v>
      </c>
      <c r="E5">
        <v>4083315</v>
      </c>
      <c r="F5" s="20">
        <v>44161</v>
      </c>
      <c r="G5">
        <v>2690082</v>
      </c>
      <c r="H5">
        <v>1611476</v>
      </c>
      <c r="I5">
        <v>157843</v>
      </c>
      <c r="J5">
        <v>1093</v>
      </c>
      <c r="K5">
        <v>156699</v>
      </c>
      <c r="L5">
        <v>866006</v>
      </c>
      <c r="O5" s="18" t="s">
        <v>814</v>
      </c>
      <c r="P5" t="s">
        <v>820</v>
      </c>
      <c r="Q5" t="s">
        <v>826</v>
      </c>
      <c r="R5" t="s">
        <v>823</v>
      </c>
      <c r="S5" t="s">
        <v>821</v>
      </c>
      <c r="T5" t="s">
        <v>822</v>
      </c>
      <c r="U5" t="s">
        <v>825</v>
      </c>
      <c r="V5" t="s">
        <v>824</v>
      </c>
      <c r="X5" s="23" t="s">
        <v>812</v>
      </c>
      <c r="Y5" s="23" t="s">
        <v>817</v>
      </c>
      <c r="Z5" s="23" t="s">
        <v>35</v>
      </c>
      <c r="AA5" s="23" t="s">
        <v>37</v>
      </c>
      <c r="AB5" s="23" t="s">
        <v>830</v>
      </c>
      <c r="AC5" s="23" t="s">
        <v>831</v>
      </c>
      <c r="AD5" s="23" t="s">
        <v>41</v>
      </c>
      <c r="AE5" s="23" t="s">
        <v>43</v>
      </c>
      <c r="AG5" s="23" t="str">
        <f>X5</f>
        <v>State</v>
      </c>
      <c r="AH5" s="23" t="str">
        <f>Y5</f>
        <v>Population</v>
      </c>
      <c r="AJ5" s="23" t="str">
        <f>X5</f>
        <v>State</v>
      </c>
      <c r="AK5" s="23" t="str">
        <f>Z5</f>
        <v>Tested</v>
      </c>
      <c r="AM5" s="23" t="str">
        <f>X5</f>
        <v>State</v>
      </c>
      <c r="AN5" s="23" t="str">
        <f>AA5</f>
        <v>Confirmed</v>
      </c>
      <c r="AP5" s="23" t="str">
        <f>X5</f>
        <v>State</v>
      </c>
      <c r="AQ5" s="23" t="str">
        <f>AB5</f>
        <v>Dose 1</v>
      </c>
      <c r="AS5" s="23" t="str">
        <f>X5</f>
        <v>State</v>
      </c>
      <c r="AT5" s="23" t="str">
        <f>AC5</f>
        <v>Dose 2</v>
      </c>
      <c r="AV5" s="23" t="str">
        <f>X5</f>
        <v>State</v>
      </c>
      <c r="AW5" s="23" t="str">
        <f>AD5</f>
        <v>Recovered</v>
      </c>
      <c r="AY5" s="23" t="str">
        <f>X5</f>
        <v>State</v>
      </c>
      <c r="AZ5" s="23" t="str">
        <f>AE5</f>
        <v>Deaths</v>
      </c>
    </row>
    <row r="6" spans="1:52" x14ac:dyDescent="0.2">
      <c r="A6" t="s">
        <v>782</v>
      </c>
      <c r="B6" t="s">
        <v>782</v>
      </c>
      <c r="C6" t="s">
        <v>715</v>
      </c>
      <c r="D6" t="s">
        <v>715</v>
      </c>
      <c r="E6">
        <v>4170468</v>
      </c>
      <c r="F6" s="20">
        <v>44161</v>
      </c>
      <c r="G6">
        <v>2832987</v>
      </c>
      <c r="H6">
        <v>1807873</v>
      </c>
      <c r="I6">
        <v>246935</v>
      </c>
      <c r="J6">
        <v>1947</v>
      </c>
      <c r="K6">
        <v>244144</v>
      </c>
      <c r="L6">
        <v>903789</v>
      </c>
      <c r="O6" s="19" t="s">
        <v>808</v>
      </c>
      <c r="P6" s="68">
        <v>380581</v>
      </c>
      <c r="Q6" s="68">
        <v>186483</v>
      </c>
      <c r="R6" s="68">
        <v>0</v>
      </c>
      <c r="S6" s="68">
        <v>294001</v>
      </c>
      <c r="T6" s="68">
        <v>200157</v>
      </c>
      <c r="U6" s="68">
        <v>0</v>
      </c>
      <c r="V6" s="68">
        <v>0</v>
      </c>
      <c r="X6" t="str">
        <f t="shared" ref="X6:X42" si="0">O6</f>
        <v>Andaman and Nicobar Islands</v>
      </c>
      <c r="Y6">
        <f t="shared" ref="Y6:Y42" si="1">P6</f>
        <v>380581</v>
      </c>
      <c r="Z6">
        <f t="shared" ref="Z6:Z42" si="2">Q6</f>
        <v>186483</v>
      </c>
      <c r="AA6">
        <f t="shared" ref="AA6:AA42" si="3">R6</f>
        <v>0</v>
      </c>
      <c r="AB6">
        <f t="shared" ref="AB6:AB42" si="4">S6</f>
        <v>294001</v>
      </c>
      <c r="AC6">
        <f t="shared" ref="AC6:AC42" si="5">T6</f>
        <v>200157</v>
      </c>
      <c r="AD6">
        <f t="shared" ref="AD6:AD42" si="6">U6</f>
        <v>0</v>
      </c>
      <c r="AE6">
        <f t="shared" ref="AE6:AE42" si="7">V6</f>
        <v>0</v>
      </c>
      <c r="AG6" t="str">
        <f t="shared" ref="AG6:AG41" si="8">X6</f>
        <v>Andaman and Nicobar Islands</v>
      </c>
      <c r="AH6">
        <f t="shared" ref="AH6:AH41" si="9">Y6</f>
        <v>380581</v>
      </c>
      <c r="AJ6" t="str">
        <f t="shared" ref="AJ6:AJ41" si="10">X6</f>
        <v>Andaman and Nicobar Islands</v>
      </c>
      <c r="AK6">
        <f t="shared" ref="AK6:AK41" si="11">Z6</f>
        <v>186483</v>
      </c>
      <c r="AM6" t="str">
        <f t="shared" ref="AM6:AM41" si="12">X6</f>
        <v>Andaman and Nicobar Islands</v>
      </c>
      <c r="AN6">
        <f t="shared" ref="AN6:AN41" si="13">AA6</f>
        <v>0</v>
      </c>
      <c r="AP6" t="str">
        <f t="shared" ref="AP6:AP41" si="14">X6</f>
        <v>Andaman and Nicobar Islands</v>
      </c>
      <c r="AQ6">
        <f t="shared" ref="AQ6:AQ41" si="15">AB6</f>
        <v>294001</v>
      </c>
      <c r="AS6" t="str">
        <f t="shared" ref="AS6:AS41" si="16">X6</f>
        <v>Andaman and Nicobar Islands</v>
      </c>
      <c r="AT6">
        <f t="shared" ref="AT6:AT41" si="17">AC6</f>
        <v>200157</v>
      </c>
      <c r="AV6" t="str">
        <f t="shared" ref="AV6:AV41" si="18">X6</f>
        <v>Andaman and Nicobar Islands</v>
      </c>
      <c r="AW6">
        <f t="shared" ref="AW6:AW41" si="19">AD6</f>
        <v>0</v>
      </c>
      <c r="AY6" t="str">
        <f t="shared" ref="AY6:AY41" si="20">X6</f>
        <v>Andaman and Nicobar Islands</v>
      </c>
      <c r="AZ6">
        <f t="shared" ref="AZ6:AZ41" si="21">AE6</f>
        <v>0</v>
      </c>
    </row>
    <row r="7" spans="1:52" x14ac:dyDescent="0.2">
      <c r="A7" t="s">
        <v>782</v>
      </c>
      <c r="B7" t="s">
        <v>782</v>
      </c>
      <c r="C7" t="s">
        <v>734</v>
      </c>
      <c r="D7" t="s">
        <v>734</v>
      </c>
      <c r="E7">
        <v>5151549</v>
      </c>
      <c r="F7" s="20">
        <v>44161</v>
      </c>
      <c r="G7">
        <v>3532220</v>
      </c>
      <c r="H7">
        <v>1990578</v>
      </c>
      <c r="I7">
        <v>293836</v>
      </c>
      <c r="J7">
        <v>1290</v>
      </c>
      <c r="K7">
        <v>291610</v>
      </c>
      <c r="L7">
        <v>1091664</v>
      </c>
      <c r="O7" s="19" t="s">
        <v>782</v>
      </c>
      <c r="P7" s="68">
        <v>49378776</v>
      </c>
      <c r="Q7" s="68">
        <v>10819821</v>
      </c>
      <c r="R7" s="68">
        <v>2063555</v>
      </c>
      <c r="S7" s="68">
        <v>32976723</v>
      </c>
      <c r="T7" s="68">
        <v>20374772</v>
      </c>
      <c r="U7" s="68">
        <v>2044827</v>
      </c>
      <c r="V7" s="68">
        <v>14373</v>
      </c>
      <c r="X7" t="str">
        <f t="shared" si="0"/>
        <v>Andhra Pradesh</v>
      </c>
      <c r="Y7">
        <f t="shared" si="1"/>
        <v>49378776</v>
      </c>
      <c r="Z7">
        <f t="shared" si="2"/>
        <v>10819821</v>
      </c>
      <c r="AA7">
        <f t="shared" si="3"/>
        <v>2063555</v>
      </c>
      <c r="AB7">
        <f t="shared" si="4"/>
        <v>32976723</v>
      </c>
      <c r="AC7">
        <f t="shared" si="5"/>
        <v>20374772</v>
      </c>
      <c r="AD7">
        <f t="shared" si="6"/>
        <v>2044827</v>
      </c>
      <c r="AE7">
        <f t="shared" si="7"/>
        <v>14373</v>
      </c>
      <c r="AG7" t="str">
        <f t="shared" si="8"/>
        <v>Andhra Pradesh</v>
      </c>
      <c r="AH7">
        <f t="shared" si="9"/>
        <v>49378776</v>
      </c>
      <c r="AJ7" t="str">
        <f t="shared" si="10"/>
        <v>Andhra Pradesh</v>
      </c>
      <c r="AK7">
        <f t="shared" si="11"/>
        <v>10819821</v>
      </c>
      <c r="AM7" t="str">
        <f t="shared" si="12"/>
        <v>Andhra Pradesh</v>
      </c>
      <c r="AN7">
        <f t="shared" si="13"/>
        <v>2063555</v>
      </c>
      <c r="AP7" t="str">
        <f t="shared" si="14"/>
        <v>Andhra Pradesh</v>
      </c>
      <c r="AQ7">
        <f t="shared" si="15"/>
        <v>32976723</v>
      </c>
      <c r="AS7" t="str">
        <f t="shared" si="16"/>
        <v>Andhra Pradesh</v>
      </c>
      <c r="AT7">
        <f t="shared" si="17"/>
        <v>20374772</v>
      </c>
      <c r="AV7" t="str">
        <f t="shared" si="18"/>
        <v>Andhra Pradesh</v>
      </c>
      <c r="AW7">
        <f t="shared" si="19"/>
        <v>2044827</v>
      </c>
      <c r="AY7" t="str">
        <f t="shared" si="20"/>
        <v>Andhra Pradesh</v>
      </c>
      <c r="AZ7">
        <f t="shared" si="21"/>
        <v>14373</v>
      </c>
    </row>
    <row r="8" spans="1:52" x14ac:dyDescent="0.2">
      <c r="A8" t="s">
        <v>782</v>
      </c>
      <c r="B8" t="s">
        <v>782</v>
      </c>
      <c r="C8" t="s">
        <v>726</v>
      </c>
      <c r="D8" t="s">
        <v>726</v>
      </c>
      <c r="E8">
        <v>4889230</v>
      </c>
      <c r="F8" s="20">
        <v>44161</v>
      </c>
      <c r="G8">
        <v>3440118</v>
      </c>
      <c r="H8">
        <v>1891773</v>
      </c>
      <c r="I8">
        <v>178068</v>
      </c>
      <c r="J8">
        <v>1237</v>
      </c>
      <c r="K8">
        <v>176629</v>
      </c>
      <c r="L8">
        <v>922857</v>
      </c>
      <c r="O8" s="19" t="s">
        <v>783</v>
      </c>
      <c r="P8" s="68">
        <v>1948892</v>
      </c>
      <c r="Q8" s="68">
        <v>426118</v>
      </c>
      <c r="R8" s="68">
        <v>55155</v>
      </c>
      <c r="S8" s="68">
        <v>771875</v>
      </c>
      <c r="T8" s="68">
        <v>534486</v>
      </c>
      <c r="U8" s="68">
        <v>54774</v>
      </c>
      <c r="V8" s="68">
        <v>280</v>
      </c>
      <c r="X8" t="str">
        <f t="shared" si="0"/>
        <v>Arunachal Pradesh</v>
      </c>
      <c r="Y8">
        <f t="shared" si="1"/>
        <v>1948892</v>
      </c>
      <c r="Z8">
        <f t="shared" si="2"/>
        <v>426118</v>
      </c>
      <c r="AA8">
        <f t="shared" si="3"/>
        <v>55155</v>
      </c>
      <c r="AB8">
        <f t="shared" si="4"/>
        <v>771875</v>
      </c>
      <c r="AC8">
        <f t="shared" si="5"/>
        <v>534486</v>
      </c>
      <c r="AD8">
        <f t="shared" si="6"/>
        <v>54774</v>
      </c>
      <c r="AE8">
        <f t="shared" si="7"/>
        <v>280</v>
      </c>
      <c r="AG8" t="str">
        <f t="shared" si="8"/>
        <v>Arunachal Pradesh</v>
      </c>
      <c r="AH8">
        <f t="shared" si="9"/>
        <v>1948892</v>
      </c>
      <c r="AJ8" t="str">
        <f t="shared" si="10"/>
        <v>Arunachal Pradesh</v>
      </c>
      <c r="AK8">
        <f t="shared" si="11"/>
        <v>426118</v>
      </c>
      <c r="AM8" t="str">
        <f t="shared" si="12"/>
        <v>Arunachal Pradesh</v>
      </c>
      <c r="AN8">
        <f t="shared" si="13"/>
        <v>55155</v>
      </c>
      <c r="AP8" t="str">
        <f t="shared" si="14"/>
        <v>Arunachal Pradesh</v>
      </c>
      <c r="AQ8">
        <f t="shared" si="15"/>
        <v>771875</v>
      </c>
      <c r="AS8" t="str">
        <f t="shared" si="16"/>
        <v>Arunachal Pradesh</v>
      </c>
      <c r="AT8">
        <f t="shared" si="17"/>
        <v>534486</v>
      </c>
      <c r="AV8" t="str">
        <f t="shared" si="18"/>
        <v>Arunachal Pradesh</v>
      </c>
      <c r="AW8">
        <f t="shared" si="19"/>
        <v>54774</v>
      </c>
      <c r="AY8" t="str">
        <f t="shared" si="20"/>
        <v>Arunachal Pradesh</v>
      </c>
      <c r="AZ8">
        <f t="shared" si="21"/>
        <v>280</v>
      </c>
    </row>
    <row r="9" spans="1:52" x14ac:dyDescent="0.2">
      <c r="A9" t="s">
        <v>782</v>
      </c>
      <c r="B9" t="s">
        <v>782</v>
      </c>
      <c r="C9" t="s">
        <v>716</v>
      </c>
      <c r="D9" t="s">
        <v>716</v>
      </c>
      <c r="E9">
        <v>4529009</v>
      </c>
      <c r="F9" s="20">
        <v>44161</v>
      </c>
      <c r="G9">
        <v>2971604</v>
      </c>
      <c r="H9">
        <v>1914927</v>
      </c>
      <c r="I9">
        <v>119348</v>
      </c>
      <c r="J9">
        <v>1430</v>
      </c>
      <c r="K9">
        <v>117130</v>
      </c>
      <c r="L9">
        <v>841906</v>
      </c>
      <c r="O9" s="19" t="s">
        <v>784</v>
      </c>
      <c r="P9" s="68">
        <v>33735719</v>
      </c>
      <c r="Q9" s="68">
        <v>15798149</v>
      </c>
      <c r="R9" s="68">
        <v>0</v>
      </c>
      <c r="S9" s="68">
        <v>19862945</v>
      </c>
      <c r="T9" s="68">
        <v>7957353</v>
      </c>
      <c r="U9" s="68">
        <v>0</v>
      </c>
      <c r="V9" s="68">
        <v>0</v>
      </c>
      <c r="X9" t="str">
        <f t="shared" si="0"/>
        <v>Assam</v>
      </c>
      <c r="Y9">
        <f t="shared" si="1"/>
        <v>33735719</v>
      </c>
      <c r="Z9">
        <f t="shared" si="2"/>
        <v>15798149</v>
      </c>
      <c r="AA9">
        <f t="shared" si="3"/>
        <v>0</v>
      </c>
      <c r="AB9">
        <f t="shared" si="4"/>
        <v>19862945</v>
      </c>
      <c r="AC9">
        <f t="shared" si="5"/>
        <v>7957353</v>
      </c>
      <c r="AD9">
        <f t="shared" si="6"/>
        <v>0</v>
      </c>
      <c r="AE9">
        <f t="shared" si="7"/>
        <v>0</v>
      </c>
      <c r="AG9" t="str">
        <f t="shared" si="8"/>
        <v>Assam</v>
      </c>
      <c r="AH9">
        <f t="shared" si="9"/>
        <v>33735719</v>
      </c>
      <c r="AJ9" t="str">
        <f t="shared" si="10"/>
        <v>Assam</v>
      </c>
      <c r="AK9">
        <f t="shared" si="11"/>
        <v>15798149</v>
      </c>
      <c r="AM9" t="str">
        <f t="shared" si="12"/>
        <v>Assam</v>
      </c>
      <c r="AN9">
        <f t="shared" si="13"/>
        <v>0</v>
      </c>
      <c r="AP9" t="str">
        <f t="shared" si="14"/>
        <v>Assam</v>
      </c>
      <c r="AQ9">
        <f t="shared" si="15"/>
        <v>19862945</v>
      </c>
      <c r="AS9" t="str">
        <f t="shared" si="16"/>
        <v>Assam</v>
      </c>
      <c r="AT9">
        <f t="shared" si="17"/>
        <v>7957353</v>
      </c>
      <c r="AV9" t="str">
        <f t="shared" si="18"/>
        <v>Assam</v>
      </c>
      <c r="AW9">
        <f t="shared" si="19"/>
        <v>0</v>
      </c>
      <c r="AY9" t="str">
        <f t="shared" si="20"/>
        <v>Assam</v>
      </c>
      <c r="AZ9">
        <f t="shared" si="21"/>
        <v>0</v>
      </c>
    </row>
    <row r="10" spans="1:52" x14ac:dyDescent="0.2">
      <c r="A10" t="s">
        <v>782</v>
      </c>
      <c r="B10" t="s">
        <v>782</v>
      </c>
      <c r="C10" t="s">
        <v>729</v>
      </c>
      <c r="D10" t="s">
        <v>729</v>
      </c>
      <c r="E10">
        <v>4046601</v>
      </c>
      <c r="F10" s="20">
        <v>44161</v>
      </c>
      <c r="G10">
        <v>2672759</v>
      </c>
      <c r="H10">
        <v>1290419</v>
      </c>
      <c r="I10">
        <v>124142</v>
      </c>
      <c r="J10">
        <v>853</v>
      </c>
      <c r="K10">
        <v>123264</v>
      </c>
      <c r="L10">
        <v>929432</v>
      </c>
      <c r="O10" s="19" t="s">
        <v>785</v>
      </c>
      <c r="P10" s="68">
        <v>101306708</v>
      </c>
      <c r="Q10" s="68">
        <v>17048923</v>
      </c>
      <c r="R10" s="68">
        <v>706087</v>
      </c>
      <c r="S10" s="68">
        <v>48738989</v>
      </c>
      <c r="T10" s="68">
        <v>17935555</v>
      </c>
      <c r="U10" s="68">
        <v>696454</v>
      </c>
      <c r="V10" s="68">
        <v>9586</v>
      </c>
      <c r="X10" t="str">
        <f t="shared" si="0"/>
        <v>Bihar</v>
      </c>
      <c r="Y10">
        <f t="shared" si="1"/>
        <v>101306708</v>
      </c>
      <c r="Z10">
        <f t="shared" si="2"/>
        <v>17048923</v>
      </c>
      <c r="AA10">
        <f t="shared" si="3"/>
        <v>706087</v>
      </c>
      <c r="AB10">
        <f t="shared" si="4"/>
        <v>48738989</v>
      </c>
      <c r="AC10">
        <f t="shared" si="5"/>
        <v>17935555</v>
      </c>
      <c r="AD10">
        <f t="shared" si="6"/>
        <v>696454</v>
      </c>
      <c r="AE10">
        <f t="shared" si="7"/>
        <v>9586</v>
      </c>
      <c r="AG10" t="str">
        <f t="shared" si="8"/>
        <v>Bihar</v>
      </c>
      <c r="AH10">
        <f t="shared" si="9"/>
        <v>101306708</v>
      </c>
      <c r="AJ10" t="str">
        <f t="shared" si="10"/>
        <v>Bihar</v>
      </c>
      <c r="AK10">
        <f t="shared" si="11"/>
        <v>17048923</v>
      </c>
      <c r="AM10" t="str">
        <f t="shared" si="12"/>
        <v>Bihar</v>
      </c>
      <c r="AN10">
        <f t="shared" si="13"/>
        <v>706087</v>
      </c>
      <c r="AP10" t="str">
        <f t="shared" si="14"/>
        <v>Bihar</v>
      </c>
      <c r="AQ10">
        <f t="shared" si="15"/>
        <v>48738989</v>
      </c>
      <c r="AS10" t="str">
        <f t="shared" si="16"/>
        <v>Bihar</v>
      </c>
      <c r="AT10">
        <f t="shared" si="17"/>
        <v>17935555</v>
      </c>
      <c r="AV10" t="str">
        <f t="shared" si="18"/>
        <v>Bihar</v>
      </c>
      <c r="AW10">
        <f t="shared" si="19"/>
        <v>696454</v>
      </c>
      <c r="AY10" t="str">
        <f t="shared" si="20"/>
        <v>Bihar</v>
      </c>
      <c r="AZ10">
        <f t="shared" si="21"/>
        <v>9586</v>
      </c>
    </row>
    <row r="11" spans="1:52" x14ac:dyDescent="0.2">
      <c r="A11" t="s">
        <v>782</v>
      </c>
      <c r="B11" t="s">
        <v>782</v>
      </c>
      <c r="C11" t="s">
        <v>698</v>
      </c>
      <c r="D11" t="s">
        <v>698</v>
      </c>
      <c r="E11">
        <v>3392764</v>
      </c>
      <c r="F11" s="20">
        <v>44161</v>
      </c>
      <c r="G11">
        <v>2321031</v>
      </c>
      <c r="H11">
        <v>1521177</v>
      </c>
      <c r="I11">
        <v>138482</v>
      </c>
      <c r="J11">
        <v>1124</v>
      </c>
      <c r="K11">
        <v>136989</v>
      </c>
      <c r="L11">
        <v>766581</v>
      </c>
      <c r="O11" s="19" t="s">
        <v>719</v>
      </c>
      <c r="P11" s="68">
        <v>1055450</v>
      </c>
      <c r="Q11" s="68">
        <v>825526</v>
      </c>
      <c r="R11" s="68">
        <v>65351</v>
      </c>
      <c r="S11" s="68">
        <v>926035</v>
      </c>
      <c r="T11" s="68">
        <v>546981</v>
      </c>
      <c r="U11" s="68">
        <v>64495</v>
      </c>
      <c r="V11" s="68">
        <v>820</v>
      </c>
      <c r="X11" t="str">
        <f t="shared" si="0"/>
        <v>Chandigarh</v>
      </c>
      <c r="Y11">
        <f t="shared" si="1"/>
        <v>1055450</v>
      </c>
      <c r="Z11">
        <f t="shared" si="2"/>
        <v>825526</v>
      </c>
      <c r="AA11">
        <f t="shared" si="3"/>
        <v>65351</v>
      </c>
      <c r="AB11">
        <f t="shared" si="4"/>
        <v>926035</v>
      </c>
      <c r="AC11">
        <f t="shared" si="5"/>
        <v>546981</v>
      </c>
      <c r="AD11">
        <f t="shared" si="6"/>
        <v>64495</v>
      </c>
      <c r="AE11">
        <f t="shared" si="7"/>
        <v>820</v>
      </c>
      <c r="AG11" t="str">
        <f t="shared" si="8"/>
        <v>Chandigarh</v>
      </c>
      <c r="AH11">
        <f t="shared" si="9"/>
        <v>1055450</v>
      </c>
      <c r="AJ11" t="str">
        <f t="shared" si="10"/>
        <v>Chandigarh</v>
      </c>
      <c r="AK11">
        <f t="shared" si="11"/>
        <v>825526</v>
      </c>
      <c r="AM11" t="str">
        <f t="shared" si="12"/>
        <v>Chandigarh</v>
      </c>
      <c r="AN11">
        <f t="shared" si="13"/>
        <v>65351</v>
      </c>
      <c r="AP11" t="str">
        <f t="shared" si="14"/>
        <v>Chandigarh</v>
      </c>
      <c r="AQ11">
        <f t="shared" si="15"/>
        <v>926035</v>
      </c>
      <c r="AS11" t="str">
        <f t="shared" si="16"/>
        <v>Chandigarh</v>
      </c>
      <c r="AT11">
        <f t="shared" si="17"/>
        <v>546981</v>
      </c>
      <c r="AV11" t="str">
        <f t="shared" si="18"/>
        <v>Chandigarh</v>
      </c>
      <c r="AW11">
        <f t="shared" si="19"/>
        <v>64495</v>
      </c>
      <c r="AY11" t="str">
        <f t="shared" si="20"/>
        <v>Chandigarh</v>
      </c>
      <c r="AZ11">
        <f t="shared" si="21"/>
        <v>820</v>
      </c>
    </row>
    <row r="12" spans="1:52" x14ac:dyDescent="0.2">
      <c r="A12" t="s">
        <v>782</v>
      </c>
      <c r="B12" t="s">
        <v>782</v>
      </c>
      <c r="C12" t="s">
        <v>694</v>
      </c>
      <c r="D12" t="s">
        <v>694</v>
      </c>
      <c r="E12">
        <v>2966082</v>
      </c>
      <c r="F12" s="20">
        <v>44161</v>
      </c>
      <c r="G12">
        <v>2143402</v>
      </c>
      <c r="H12">
        <v>1403240</v>
      </c>
      <c r="I12">
        <v>146388</v>
      </c>
      <c r="J12">
        <v>1053</v>
      </c>
      <c r="K12">
        <v>144919</v>
      </c>
      <c r="L12">
        <v>756158</v>
      </c>
      <c r="O12" s="19" t="s">
        <v>818</v>
      </c>
      <c r="P12" s="68">
        <v>23990834</v>
      </c>
      <c r="Q12" s="68">
        <v>710913</v>
      </c>
      <c r="R12" s="68">
        <v>824700</v>
      </c>
      <c r="S12" s="68">
        <v>11843911</v>
      </c>
      <c r="T12" s="68">
        <v>5523958</v>
      </c>
      <c r="U12" s="68">
        <v>813676</v>
      </c>
      <c r="V12" s="68">
        <v>10758</v>
      </c>
      <c r="X12" t="str">
        <f t="shared" si="0"/>
        <v>Chattisgarh</v>
      </c>
      <c r="Y12">
        <f t="shared" si="1"/>
        <v>23990834</v>
      </c>
      <c r="Z12">
        <f t="shared" si="2"/>
        <v>710913</v>
      </c>
      <c r="AA12">
        <f t="shared" si="3"/>
        <v>824700</v>
      </c>
      <c r="AB12">
        <f t="shared" si="4"/>
        <v>11843911</v>
      </c>
      <c r="AC12">
        <f t="shared" si="5"/>
        <v>5523958</v>
      </c>
      <c r="AD12">
        <f t="shared" si="6"/>
        <v>813676</v>
      </c>
      <c r="AE12">
        <f t="shared" si="7"/>
        <v>10758</v>
      </c>
      <c r="AG12" t="str">
        <f t="shared" si="8"/>
        <v>Chattisgarh</v>
      </c>
      <c r="AH12">
        <f t="shared" si="9"/>
        <v>23990834</v>
      </c>
      <c r="AJ12" t="str">
        <f t="shared" si="10"/>
        <v>Chattisgarh</v>
      </c>
      <c r="AK12">
        <f t="shared" si="11"/>
        <v>710913</v>
      </c>
      <c r="AM12" t="str">
        <f t="shared" si="12"/>
        <v>Chattisgarh</v>
      </c>
      <c r="AN12">
        <f t="shared" si="13"/>
        <v>824700</v>
      </c>
      <c r="AP12" t="str">
        <f t="shared" si="14"/>
        <v>Chattisgarh</v>
      </c>
      <c r="AQ12">
        <f t="shared" si="15"/>
        <v>11843911</v>
      </c>
      <c r="AS12" t="str">
        <f t="shared" si="16"/>
        <v>Chattisgarh</v>
      </c>
      <c r="AT12">
        <f t="shared" si="17"/>
        <v>5523958</v>
      </c>
      <c r="AV12" t="str">
        <f t="shared" si="18"/>
        <v>Chattisgarh</v>
      </c>
      <c r="AW12">
        <f t="shared" si="19"/>
        <v>813676</v>
      </c>
      <c r="AY12" t="str">
        <f t="shared" si="20"/>
        <v>Chattisgarh</v>
      </c>
      <c r="AZ12">
        <f t="shared" si="21"/>
        <v>10758</v>
      </c>
    </row>
    <row r="13" spans="1:52" x14ac:dyDescent="0.2">
      <c r="A13" t="s">
        <v>782</v>
      </c>
      <c r="B13" t="s">
        <v>782</v>
      </c>
      <c r="C13" t="s">
        <v>690</v>
      </c>
      <c r="D13" t="s">
        <v>690</v>
      </c>
      <c r="E13">
        <v>2699471</v>
      </c>
      <c r="F13" s="20">
        <v>44161</v>
      </c>
      <c r="G13">
        <v>1630248</v>
      </c>
      <c r="H13">
        <v>974734</v>
      </c>
      <c r="I13">
        <v>123109</v>
      </c>
      <c r="J13">
        <v>786</v>
      </c>
      <c r="K13">
        <v>122136</v>
      </c>
      <c r="L13">
        <v>732453</v>
      </c>
      <c r="O13" s="19" t="s">
        <v>809</v>
      </c>
      <c r="P13" s="68">
        <v>586956</v>
      </c>
      <c r="Q13" s="68">
        <v>77750</v>
      </c>
      <c r="R13" s="68">
        <v>10681</v>
      </c>
      <c r="S13" s="68">
        <v>660753</v>
      </c>
      <c r="T13" s="68">
        <v>370253</v>
      </c>
      <c r="U13" s="68">
        <v>10644</v>
      </c>
      <c r="V13" s="68">
        <v>4</v>
      </c>
      <c r="X13" t="str">
        <f t="shared" si="0"/>
        <v>Daman and Diu</v>
      </c>
      <c r="Y13">
        <f t="shared" si="1"/>
        <v>586956</v>
      </c>
      <c r="Z13">
        <f t="shared" si="2"/>
        <v>77750</v>
      </c>
      <c r="AA13">
        <f t="shared" si="3"/>
        <v>10681</v>
      </c>
      <c r="AB13">
        <f t="shared" si="4"/>
        <v>660753</v>
      </c>
      <c r="AC13">
        <f t="shared" si="5"/>
        <v>370253</v>
      </c>
      <c r="AD13">
        <f t="shared" si="6"/>
        <v>10644</v>
      </c>
      <c r="AE13">
        <f t="shared" si="7"/>
        <v>4</v>
      </c>
      <c r="AG13" t="str">
        <f t="shared" si="8"/>
        <v>Daman and Diu</v>
      </c>
      <c r="AH13">
        <f t="shared" si="9"/>
        <v>586956</v>
      </c>
      <c r="AJ13" t="str">
        <f t="shared" si="10"/>
        <v>Daman and Diu</v>
      </c>
      <c r="AK13">
        <f t="shared" si="11"/>
        <v>77750</v>
      </c>
      <c r="AM13" t="str">
        <f t="shared" si="12"/>
        <v>Daman and Diu</v>
      </c>
      <c r="AN13">
        <f t="shared" si="13"/>
        <v>10681</v>
      </c>
      <c r="AP13" t="str">
        <f t="shared" si="14"/>
        <v>Daman and Diu</v>
      </c>
      <c r="AQ13">
        <f t="shared" si="15"/>
        <v>660753</v>
      </c>
      <c r="AS13" t="str">
        <f t="shared" si="16"/>
        <v>Daman and Diu</v>
      </c>
      <c r="AT13">
        <f t="shared" si="17"/>
        <v>370253</v>
      </c>
      <c r="AV13" t="str">
        <f t="shared" si="18"/>
        <v>Daman and Diu</v>
      </c>
      <c r="AW13">
        <f t="shared" si="19"/>
        <v>10644</v>
      </c>
      <c r="AY13" t="str">
        <f t="shared" si="20"/>
        <v>Daman and Diu</v>
      </c>
      <c r="AZ13">
        <f t="shared" si="21"/>
        <v>4</v>
      </c>
    </row>
    <row r="14" spans="1:52" x14ac:dyDescent="0.2">
      <c r="A14" t="s">
        <v>782</v>
      </c>
      <c r="B14" t="s">
        <v>782</v>
      </c>
      <c r="C14" t="s">
        <v>708</v>
      </c>
      <c r="D14" t="s">
        <v>708</v>
      </c>
      <c r="E14">
        <v>4288113</v>
      </c>
      <c r="F14" s="20">
        <v>44161</v>
      </c>
      <c r="G14">
        <v>2999432</v>
      </c>
      <c r="H14">
        <v>1864960</v>
      </c>
      <c r="I14">
        <v>157737</v>
      </c>
      <c r="J14">
        <v>1127</v>
      </c>
      <c r="K14">
        <v>156492</v>
      </c>
      <c r="L14">
        <v>823851</v>
      </c>
      <c r="O14" s="19" t="s">
        <v>781</v>
      </c>
      <c r="P14" s="68">
        <v>19814000</v>
      </c>
      <c r="Q14" s="68">
        <v>30147688</v>
      </c>
      <c r="R14" s="68">
        <v>1439870</v>
      </c>
      <c r="S14" s="68">
        <v>13055636</v>
      </c>
      <c r="T14" s="68">
        <v>7425404</v>
      </c>
      <c r="U14" s="68">
        <v>1414431</v>
      </c>
      <c r="V14" s="68">
        <v>25091</v>
      </c>
      <c r="X14" t="str">
        <f t="shared" si="0"/>
        <v>Delhi</v>
      </c>
      <c r="Y14">
        <f t="shared" si="1"/>
        <v>19814000</v>
      </c>
      <c r="Z14">
        <f t="shared" si="2"/>
        <v>30147688</v>
      </c>
      <c r="AA14">
        <f t="shared" si="3"/>
        <v>1439870</v>
      </c>
      <c r="AB14">
        <f t="shared" si="4"/>
        <v>13055636</v>
      </c>
      <c r="AC14">
        <f t="shared" si="5"/>
        <v>7425404</v>
      </c>
      <c r="AD14">
        <f t="shared" si="6"/>
        <v>1414431</v>
      </c>
      <c r="AE14">
        <f t="shared" si="7"/>
        <v>25091</v>
      </c>
      <c r="AG14" t="str">
        <f t="shared" si="8"/>
        <v>Delhi</v>
      </c>
      <c r="AH14">
        <f t="shared" si="9"/>
        <v>19814000</v>
      </c>
      <c r="AJ14" t="str">
        <f t="shared" si="10"/>
        <v>Delhi</v>
      </c>
      <c r="AK14">
        <f t="shared" si="11"/>
        <v>30147688</v>
      </c>
      <c r="AM14" t="str">
        <f t="shared" si="12"/>
        <v>Delhi</v>
      </c>
      <c r="AN14">
        <f t="shared" si="13"/>
        <v>1439870</v>
      </c>
      <c r="AP14" t="str">
        <f t="shared" si="14"/>
        <v>Delhi</v>
      </c>
      <c r="AQ14">
        <f t="shared" si="15"/>
        <v>13055636</v>
      </c>
      <c r="AS14" t="str">
        <f t="shared" si="16"/>
        <v>Delhi</v>
      </c>
      <c r="AT14">
        <f t="shared" si="17"/>
        <v>7425404</v>
      </c>
      <c r="AV14" t="str">
        <f t="shared" si="18"/>
        <v>Delhi</v>
      </c>
      <c r="AW14">
        <f t="shared" si="19"/>
        <v>1414431</v>
      </c>
      <c r="AY14" t="str">
        <f t="shared" si="20"/>
        <v>Delhi</v>
      </c>
      <c r="AZ14">
        <f t="shared" si="21"/>
        <v>25091</v>
      </c>
    </row>
    <row r="15" spans="1:52" x14ac:dyDescent="0.2">
      <c r="A15" t="s">
        <v>782</v>
      </c>
      <c r="B15" t="s">
        <v>782</v>
      </c>
      <c r="C15" t="s">
        <v>661</v>
      </c>
      <c r="D15" t="s">
        <v>661</v>
      </c>
      <c r="E15">
        <v>2342868</v>
      </c>
      <c r="F15" s="20">
        <v>44161</v>
      </c>
      <c r="G15">
        <v>1393491</v>
      </c>
      <c r="H15">
        <v>996097</v>
      </c>
      <c r="I15">
        <v>82967</v>
      </c>
      <c r="J15">
        <v>672</v>
      </c>
      <c r="K15">
        <v>82231</v>
      </c>
      <c r="L15">
        <v>572916</v>
      </c>
      <c r="O15" s="19" t="s">
        <v>786</v>
      </c>
      <c r="P15" s="68">
        <v>1457723</v>
      </c>
      <c r="Q15" s="68">
        <v>714283</v>
      </c>
      <c r="R15" s="68">
        <v>0</v>
      </c>
      <c r="S15" s="68">
        <v>1262558</v>
      </c>
      <c r="T15" s="68">
        <v>911082</v>
      </c>
      <c r="U15" s="68">
        <v>0</v>
      </c>
      <c r="V15" s="68">
        <v>0</v>
      </c>
      <c r="X15" t="str">
        <f t="shared" si="0"/>
        <v>Goa</v>
      </c>
      <c r="Y15">
        <f t="shared" si="1"/>
        <v>1457723</v>
      </c>
      <c r="Z15">
        <f t="shared" si="2"/>
        <v>714283</v>
      </c>
      <c r="AA15">
        <f t="shared" si="3"/>
        <v>0</v>
      </c>
      <c r="AB15">
        <f t="shared" si="4"/>
        <v>1262558</v>
      </c>
      <c r="AC15">
        <f t="shared" si="5"/>
        <v>911082</v>
      </c>
      <c r="AD15">
        <f t="shared" si="6"/>
        <v>0</v>
      </c>
      <c r="AE15">
        <f t="shared" si="7"/>
        <v>0</v>
      </c>
      <c r="AG15" t="str">
        <f t="shared" si="8"/>
        <v>Goa</v>
      </c>
      <c r="AH15">
        <f t="shared" si="9"/>
        <v>1457723</v>
      </c>
      <c r="AJ15" t="str">
        <f t="shared" si="10"/>
        <v>Goa</v>
      </c>
      <c r="AK15">
        <f t="shared" si="11"/>
        <v>714283</v>
      </c>
      <c r="AM15" t="str">
        <f t="shared" si="12"/>
        <v>Goa</v>
      </c>
      <c r="AN15">
        <f t="shared" si="13"/>
        <v>0</v>
      </c>
      <c r="AP15" t="str">
        <f t="shared" si="14"/>
        <v>Goa</v>
      </c>
      <c r="AQ15">
        <f t="shared" si="15"/>
        <v>1262558</v>
      </c>
      <c r="AS15" t="str">
        <f t="shared" si="16"/>
        <v>Goa</v>
      </c>
      <c r="AT15">
        <f t="shared" si="17"/>
        <v>911082</v>
      </c>
      <c r="AV15" t="str">
        <f t="shared" si="18"/>
        <v>Goa</v>
      </c>
      <c r="AW15">
        <f t="shared" si="19"/>
        <v>0</v>
      </c>
      <c r="AY15" t="str">
        <f t="shared" si="20"/>
        <v>Goa</v>
      </c>
      <c r="AZ15">
        <f t="shared" si="21"/>
        <v>0</v>
      </c>
    </row>
    <row r="16" spans="1:52" x14ac:dyDescent="0.2">
      <c r="A16" t="s">
        <v>782</v>
      </c>
      <c r="B16" t="s">
        <v>782</v>
      </c>
      <c r="C16" t="s">
        <v>720</v>
      </c>
      <c r="D16" t="s">
        <v>720</v>
      </c>
      <c r="E16">
        <v>3934782</v>
      </c>
      <c r="F16" s="20">
        <v>44161</v>
      </c>
      <c r="G16">
        <v>2525317</v>
      </c>
      <c r="H16">
        <v>1778807</v>
      </c>
      <c r="I16">
        <v>179077</v>
      </c>
      <c r="J16">
        <v>1117</v>
      </c>
      <c r="K16">
        <v>177680</v>
      </c>
      <c r="L16">
        <v>882636</v>
      </c>
      <c r="O16" s="19" t="s">
        <v>787</v>
      </c>
      <c r="P16" s="68">
        <v>64845397</v>
      </c>
      <c r="Q16" s="68">
        <v>11313267</v>
      </c>
      <c r="R16" s="68">
        <v>826415</v>
      </c>
      <c r="S16" s="68">
        <v>44735126</v>
      </c>
      <c r="T16" s="68">
        <v>25971369</v>
      </c>
      <c r="U16" s="68">
        <v>816124</v>
      </c>
      <c r="V16" s="68">
        <v>10086</v>
      </c>
      <c r="X16" t="str">
        <f t="shared" si="0"/>
        <v>Gujarat</v>
      </c>
      <c r="Y16">
        <f t="shared" si="1"/>
        <v>64845397</v>
      </c>
      <c r="Z16">
        <f t="shared" si="2"/>
        <v>11313267</v>
      </c>
      <c r="AA16">
        <f t="shared" si="3"/>
        <v>826415</v>
      </c>
      <c r="AB16">
        <f t="shared" si="4"/>
        <v>44735126</v>
      </c>
      <c r="AC16">
        <f t="shared" si="5"/>
        <v>25971369</v>
      </c>
      <c r="AD16">
        <f t="shared" si="6"/>
        <v>816124</v>
      </c>
      <c r="AE16">
        <f t="shared" si="7"/>
        <v>10086</v>
      </c>
      <c r="AG16" t="str">
        <f t="shared" si="8"/>
        <v>Gujarat</v>
      </c>
      <c r="AH16">
        <f t="shared" si="9"/>
        <v>64845397</v>
      </c>
      <c r="AJ16" t="str">
        <f t="shared" si="10"/>
        <v>Gujarat</v>
      </c>
      <c r="AK16">
        <f t="shared" si="11"/>
        <v>11313267</v>
      </c>
      <c r="AM16" t="str">
        <f t="shared" si="12"/>
        <v>Gujarat</v>
      </c>
      <c r="AN16">
        <f t="shared" si="13"/>
        <v>826415</v>
      </c>
      <c r="AP16" t="str">
        <f t="shared" si="14"/>
        <v>Gujarat</v>
      </c>
      <c r="AQ16">
        <f t="shared" si="15"/>
        <v>44735126</v>
      </c>
      <c r="AS16" t="str">
        <f t="shared" si="16"/>
        <v>Gujarat</v>
      </c>
      <c r="AT16">
        <f t="shared" si="17"/>
        <v>25971369</v>
      </c>
      <c r="AV16" t="str">
        <f t="shared" si="18"/>
        <v>Gujarat</v>
      </c>
      <c r="AW16">
        <f t="shared" si="19"/>
        <v>816124</v>
      </c>
      <c r="AY16" t="str">
        <f t="shared" si="20"/>
        <v>Gujarat</v>
      </c>
      <c r="AZ16">
        <f t="shared" si="21"/>
        <v>10086</v>
      </c>
    </row>
    <row r="17" spans="1:52" x14ac:dyDescent="0.2">
      <c r="A17" t="s">
        <v>782</v>
      </c>
      <c r="B17" t="s">
        <v>782</v>
      </c>
      <c r="C17" t="s">
        <v>691</v>
      </c>
      <c r="D17" t="s">
        <v>691</v>
      </c>
      <c r="E17">
        <v>2884524</v>
      </c>
      <c r="F17" s="20">
        <v>44161</v>
      </c>
      <c r="G17">
        <v>1824032</v>
      </c>
      <c r="H17">
        <v>1328711</v>
      </c>
      <c r="I17">
        <v>115623</v>
      </c>
      <c r="J17">
        <v>644</v>
      </c>
      <c r="K17">
        <v>114904</v>
      </c>
      <c r="L17">
        <v>729572</v>
      </c>
      <c r="O17" s="19" t="s">
        <v>788</v>
      </c>
      <c r="P17" s="68">
        <v>25855357</v>
      </c>
      <c r="Q17" s="68">
        <v>4333765</v>
      </c>
      <c r="R17" s="68">
        <v>771252</v>
      </c>
      <c r="S17" s="68">
        <v>17772039</v>
      </c>
      <c r="T17" s="68">
        <v>8114801</v>
      </c>
      <c r="U17" s="68">
        <v>761068</v>
      </c>
      <c r="V17" s="68">
        <v>10049</v>
      </c>
      <c r="X17" t="str">
        <f t="shared" si="0"/>
        <v>Haryana</v>
      </c>
      <c r="Y17">
        <f t="shared" si="1"/>
        <v>25855357</v>
      </c>
      <c r="Z17">
        <f t="shared" si="2"/>
        <v>4333765</v>
      </c>
      <c r="AA17">
        <f t="shared" si="3"/>
        <v>771252</v>
      </c>
      <c r="AB17">
        <f t="shared" si="4"/>
        <v>17772039</v>
      </c>
      <c r="AC17">
        <f t="shared" si="5"/>
        <v>8114801</v>
      </c>
      <c r="AD17">
        <f t="shared" si="6"/>
        <v>761068</v>
      </c>
      <c r="AE17">
        <f t="shared" si="7"/>
        <v>10049</v>
      </c>
      <c r="AG17" t="str">
        <f t="shared" si="8"/>
        <v>Haryana</v>
      </c>
      <c r="AH17">
        <f t="shared" si="9"/>
        <v>25855357</v>
      </c>
      <c r="AJ17" t="str">
        <f t="shared" si="10"/>
        <v>Haryana</v>
      </c>
      <c r="AK17">
        <f t="shared" si="11"/>
        <v>4333765</v>
      </c>
      <c r="AM17" t="str">
        <f t="shared" si="12"/>
        <v>Haryana</v>
      </c>
      <c r="AN17">
        <f t="shared" si="13"/>
        <v>771252</v>
      </c>
      <c r="AP17" t="str">
        <f t="shared" si="14"/>
        <v>Haryana</v>
      </c>
      <c r="AQ17">
        <f t="shared" si="15"/>
        <v>17772039</v>
      </c>
      <c r="AS17" t="str">
        <f t="shared" si="16"/>
        <v>Haryana</v>
      </c>
      <c r="AT17">
        <f t="shared" si="17"/>
        <v>8114801</v>
      </c>
      <c r="AV17" t="str">
        <f t="shared" si="18"/>
        <v>Haryana</v>
      </c>
      <c r="AW17">
        <f t="shared" si="19"/>
        <v>761068</v>
      </c>
      <c r="AY17" t="str">
        <f t="shared" si="20"/>
        <v>Haryana</v>
      </c>
      <c r="AZ17">
        <f t="shared" si="21"/>
        <v>10049</v>
      </c>
    </row>
    <row r="18" spans="1:52" x14ac:dyDescent="0.2">
      <c r="A18" t="s">
        <v>783</v>
      </c>
      <c r="B18" t="s">
        <v>783</v>
      </c>
      <c r="C18" t="s">
        <v>110</v>
      </c>
      <c r="D18" t="s">
        <v>110</v>
      </c>
      <c r="E18">
        <v>21089</v>
      </c>
      <c r="F18" s="20">
        <v>44224</v>
      </c>
      <c r="G18">
        <v>11695</v>
      </c>
      <c r="H18">
        <v>7957</v>
      </c>
      <c r="I18">
        <v>1068</v>
      </c>
      <c r="J18">
        <v>3</v>
      </c>
      <c r="K18">
        <v>1065</v>
      </c>
      <c r="L18">
        <v>3379</v>
      </c>
      <c r="O18" s="19" t="s">
        <v>789</v>
      </c>
      <c r="P18" s="68">
        <v>6402216</v>
      </c>
      <c r="Q18" s="68">
        <v>538282</v>
      </c>
      <c r="R18" s="68">
        <v>206727</v>
      </c>
      <c r="S18" s="68">
        <v>5336363</v>
      </c>
      <c r="T18" s="68">
        <v>3174635</v>
      </c>
      <c r="U18" s="68">
        <v>201669</v>
      </c>
      <c r="V18" s="68">
        <v>3451</v>
      </c>
      <c r="X18" t="str">
        <f t="shared" si="0"/>
        <v>Himachal Pradesh</v>
      </c>
      <c r="Y18">
        <f t="shared" si="1"/>
        <v>6402216</v>
      </c>
      <c r="Z18">
        <f t="shared" si="2"/>
        <v>538282</v>
      </c>
      <c r="AA18">
        <f t="shared" si="3"/>
        <v>206727</v>
      </c>
      <c r="AB18">
        <f t="shared" si="4"/>
        <v>5336363</v>
      </c>
      <c r="AC18">
        <f t="shared" si="5"/>
        <v>3174635</v>
      </c>
      <c r="AD18">
        <f t="shared" si="6"/>
        <v>201669</v>
      </c>
      <c r="AE18">
        <f t="shared" si="7"/>
        <v>3451</v>
      </c>
      <c r="AG18" t="str">
        <f t="shared" si="8"/>
        <v>Himachal Pradesh</v>
      </c>
      <c r="AH18">
        <f t="shared" si="9"/>
        <v>6402216</v>
      </c>
      <c r="AJ18" t="str">
        <f t="shared" si="10"/>
        <v>Himachal Pradesh</v>
      </c>
      <c r="AK18">
        <f t="shared" si="11"/>
        <v>538282</v>
      </c>
      <c r="AM18" t="str">
        <f t="shared" si="12"/>
        <v>Himachal Pradesh</v>
      </c>
      <c r="AN18">
        <f t="shared" si="13"/>
        <v>206727</v>
      </c>
      <c r="AP18" t="str">
        <f t="shared" si="14"/>
        <v>Himachal Pradesh</v>
      </c>
      <c r="AQ18">
        <f t="shared" si="15"/>
        <v>5336363</v>
      </c>
      <c r="AS18" t="str">
        <f t="shared" si="16"/>
        <v>Himachal Pradesh</v>
      </c>
      <c r="AT18">
        <f t="shared" si="17"/>
        <v>3174635</v>
      </c>
      <c r="AV18" t="str">
        <f t="shared" si="18"/>
        <v>Himachal Pradesh</v>
      </c>
      <c r="AW18">
        <f t="shared" si="19"/>
        <v>201669</v>
      </c>
      <c r="AY18" t="str">
        <f t="shared" si="20"/>
        <v>Himachal Pradesh</v>
      </c>
      <c r="AZ18">
        <f t="shared" si="21"/>
        <v>3451</v>
      </c>
    </row>
    <row r="19" spans="1:52" x14ac:dyDescent="0.2">
      <c r="A19" t="s">
        <v>783</v>
      </c>
      <c r="B19" t="s">
        <v>783</v>
      </c>
      <c r="C19" t="s">
        <v>382</v>
      </c>
      <c r="D19" t="s">
        <v>382</v>
      </c>
      <c r="E19">
        <v>235122</v>
      </c>
      <c r="F19" s="20">
        <v>44189</v>
      </c>
      <c r="G19">
        <v>0</v>
      </c>
      <c r="H19">
        <v>0</v>
      </c>
      <c r="I19">
        <v>0</v>
      </c>
      <c r="J19">
        <v>0</v>
      </c>
      <c r="K19">
        <v>0</v>
      </c>
      <c r="L19">
        <v>115210</v>
      </c>
      <c r="O19" s="19" t="s">
        <v>790</v>
      </c>
      <c r="P19" s="68">
        <v>12258093</v>
      </c>
      <c r="Q19" s="68">
        <v>6032800</v>
      </c>
      <c r="R19" s="68">
        <v>332249</v>
      </c>
      <c r="S19" s="68">
        <v>9511010</v>
      </c>
      <c r="T19" s="68">
        <v>5146748</v>
      </c>
      <c r="U19" s="68">
        <v>326915</v>
      </c>
      <c r="V19" s="68">
        <v>4432</v>
      </c>
      <c r="X19" t="str">
        <f t="shared" si="0"/>
        <v>Jammu and Kashmir</v>
      </c>
      <c r="Y19">
        <f t="shared" si="1"/>
        <v>12258093</v>
      </c>
      <c r="Z19">
        <f t="shared" si="2"/>
        <v>6032800</v>
      </c>
      <c r="AA19">
        <f t="shared" si="3"/>
        <v>332249</v>
      </c>
      <c r="AB19">
        <f t="shared" si="4"/>
        <v>9511010</v>
      </c>
      <c r="AC19">
        <f t="shared" si="5"/>
        <v>5146748</v>
      </c>
      <c r="AD19">
        <f t="shared" si="6"/>
        <v>326915</v>
      </c>
      <c r="AE19">
        <f t="shared" si="7"/>
        <v>4432</v>
      </c>
      <c r="AG19" t="str">
        <f t="shared" si="8"/>
        <v>Jammu and Kashmir</v>
      </c>
      <c r="AH19">
        <f t="shared" si="9"/>
        <v>12258093</v>
      </c>
      <c r="AJ19" t="str">
        <f t="shared" si="10"/>
        <v>Jammu and Kashmir</v>
      </c>
      <c r="AK19">
        <f t="shared" si="11"/>
        <v>6032800</v>
      </c>
      <c r="AM19" t="str">
        <f t="shared" si="12"/>
        <v>Jammu and Kashmir</v>
      </c>
      <c r="AN19">
        <f t="shared" si="13"/>
        <v>332249</v>
      </c>
      <c r="AP19" t="str">
        <f t="shared" si="14"/>
        <v>Jammu and Kashmir</v>
      </c>
      <c r="AQ19">
        <f t="shared" si="15"/>
        <v>9511010</v>
      </c>
      <c r="AS19" t="str">
        <f t="shared" si="16"/>
        <v>Jammu and Kashmir</v>
      </c>
      <c r="AT19">
        <f t="shared" si="17"/>
        <v>5146748</v>
      </c>
      <c r="AV19" t="str">
        <f t="shared" si="18"/>
        <v>Jammu and Kashmir</v>
      </c>
      <c r="AW19">
        <f t="shared" si="19"/>
        <v>326915</v>
      </c>
      <c r="AY19" t="str">
        <f t="shared" si="20"/>
        <v>Jammu and Kashmir</v>
      </c>
      <c r="AZ19">
        <f t="shared" si="21"/>
        <v>4432</v>
      </c>
    </row>
    <row r="20" spans="1:52" x14ac:dyDescent="0.2">
      <c r="A20" t="s">
        <v>783</v>
      </c>
      <c r="B20" t="s">
        <v>783</v>
      </c>
      <c r="C20" t="s">
        <v>203</v>
      </c>
      <c r="D20" t="s">
        <v>203</v>
      </c>
      <c r="E20">
        <v>147951</v>
      </c>
      <c r="F20" s="20">
        <v>44224</v>
      </c>
      <c r="G20">
        <v>88857</v>
      </c>
      <c r="H20">
        <v>55361</v>
      </c>
      <c r="I20">
        <v>3807</v>
      </c>
      <c r="J20">
        <v>22</v>
      </c>
      <c r="K20">
        <v>3780</v>
      </c>
      <c r="L20">
        <v>25764</v>
      </c>
      <c r="O20" s="19" t="s">
        <v>791</v>
      </c>
      <c r="P20" s="68">
        <v>32966238</v>
      </c>
      <c r="Q20" s="68">
        <v>9933657</v>
      </c>
      <c r="R20" s="68">
        <v>348764</v>
      </c>
      <c r="S20" s="68">
        <v>14983565</v>
      </c>
      <c r="T20" s="68">
        <v>5582373</v>
      </c>
      <c r="U20" s="68">
        <v>343518</v>
      </c>
      <c r="V20" s="68">
        <v>5138</v>
      </c>
      <c r="X20" t="str">
        <f t="shared" si="0"/>
        <v>Jharkhand</v>
      </c>
      <c r="Y20">
        <f t="shared" si="1"/>
        <v>32966238</v>
      </c>
      <c r="Z20">
        <f t="shared" si="2"/>
        <v>9933657</v>
      </c>
      <c r="AA20">
        <f t="shared" si="3"/>
        <v>348764</v>
      </c>
      <c r="AB20">
        <f t="shared" si="4"/>
        <v>14983565</v>
      </c>
      <c r="AC20">
        <f t="shared" si="5"/>
        <v>5582373</v>
      </c>
      <c r="AD20">
        <f t="shared" si="6"/>
        <v>343518</v>
      </c>
      <c r="AE20">
        <f t="shared" si="7"/>
        <v>5138</v>
      </c>
      <c r="AG20" t="str">
        <f t="shared" si="8"/>
        <v>Jharkhand</v>
      </c>
      <c r="AH20">
        <f t="shared" si="9"/>
        <v>32966238</v>
      </c>
      <c r="AJ20" t="str">
        <f t="shared" si="10"/>
        <v>Jharkhand</v>
      </c>
      <c r="AK20">
        <f t="shared" si="11"/>
        <v>9933657</v>
      </c>
      <c r="AM20" t="str">
        <f t="shared" si="12"/>
        <v>Jharkhand</v>
      </c>
      <c r="AN20">
        <f t="shared" si="13"/>
        <v>348764</v>
      </c>
      <c r="AP20" t="str">
        <f t="shared" si="14"/>
        <v>Jharkhand</v>
      </c>
      <c r="AQ20">
        <f t="shared" si="15"/>
        <v>14983565</v>
      </c>
      <c r="AS20" t="str">
        <f t="shared" si="16"/>
        <v>Jharkhand</v>
      </c>
      <c r="AT20">
        <f t="shared" si="17"/>
        <v>5582373</v>
      </c>
      <c r="AV20" t="str">
        <f t="shared" si="18"/>
        <v>Jharkhand</v>
      </c>
      <c r="AW20">
        <f t="shared" si="19"/>
        <v>343518</v>
      </c>
      <c r="AY20" t="str">
        <f t="shared" si="20"/>
        <v>Jharkhand</v>
      </c>
      <c r="AZ20">
        <f t="shared" si="21"/>
        <v>5138</v>
      </c>
    </row>
    <row r="21" spans="1:52" x14ac:dyDescent="0.2">
      <c r="A21" t="s">
        <v>783</v>
      </c>
      <c r="B21" t="s">
        <v>783</v>
      </c>
      <c r="C21" t="s">
        <v>143</v>
      </c>
      <c r="D21" t="s">
        <v>143</v>
      </c>
      <c r="E21">
        <v>78413</v>
      </c>
      <c r="F21" s="20">
        <v>44224</v>
      </c>
      <c r="G21">
        <v>22931</v>
      </c>
      <c r="H21">
        <v>15646</v>
      </c>
      <c r="I21">
        <v>1094</v>
      </c>
      <c r="J21">
        <v>0</v>
      </c>
      <c r="K21">
        <v>1094</v>
      </c>
      <c r="L21">
        <v>8036</v>
      </c>
      <c r="O21" s="19" t="s">
        <v>792</v>
      </c>
      <c r="P21" s="68">
        <v>61047156</v>
      </c>
      <c r="Q21" s="68">
        <v>11285476</v>
      </c>
      <c r="R21" s="68">
        <v>2988297</v>
      </c>
      <c r="S21" s="68">
        <v>42496209</v>
      </c>
      <c r="T21" s="68">
        <v>22857316</v>
      </c>
      <c r="U21" s="68">
        <v>2941545</v>
      </c>
      <c r="V21" s="68">
        <v>38079</v>
      </c>
      <c r="X21" t="str">
        <f t="shared" si="0"/>
        <v>Karnataka</v>
      </c>
      <c r="Y21">
        <f t="shared" si="1"/>
        <v>61047156</v>
      </c>
      <c r="Z21">
        <f t="shared" si="2"/>
        <v>11285476</v>
      </c>
      <c r="AA21">
        <f t="shared" si="3"/>
        <v>2988297</v>
      </c>
      <c r="AB21">
        <f t="shared" si="4"/>
        <v>42496209</v>
      </c>
      <c r="AC21">
        <f t="shared" si="5"/>
        <v>22857316</v>
      </c>
      <c r="AD21">
        <f t="shared" si="6"/>
        <v>2941545</v>
      </c>
      <c r="AE21">
        <f t="shared" si="7"/>
        <v>38079</v>
      </c>
      <c r="AG21" t="str">
        <f t="shared" si="8"/>
        <v>Karnataka</v>
      </c>
      <c r="AH21">
        <f t="shared" si="9"/>
        <v>61047156</v>
      </c>
      <c r="AJ21" t="str">
        <f t="shared" si="10"/>
        <v>Karnataka</v>
      </c>
      <c r="AK21">
        <f t="shared" si="11"/>
        <v>11285476</v>
      </c>
      <c r="AM21" t="str">
        <f t="shared" si="12"/>
        <v>Karnataka</v>
      </c>
      <c r="AN21">
        <f t="shared" si="13"/>
        <v>2988297</v>
      </c>
      <c r="AP21" t="str">
        <f t="shared" si="14"/>
        <v>Karnataka</v>
      </c>
      <c r="AQ21">
        <f t="shared" si="15"/>
        <v>42496209</v>
      </c>
      <c r="AS21" t="str">
        <f t="shared" si="16"/>
        <v>Karnataka</v>
      </c>
      <c r="AT21">
        <f t="shared" si="17"/>
        <v>22857316</v>
      </c>
      <c r="AV21" t="str">
        <f t="shared" si="18"/>
        <v>Karnataka</v>
      </c>
      <c r="AW21">
        <f t="shared" si="19"/>
        <v>2941545</v>
      </c>
      <c r="AY21" t="str">
        <f t="shared" si="20"/>
        <v>Karnataka</v>
      </c>
      <c r="AZ21">
        <f t="shared" si="21"/>
        <v>38079</v>
      </c>
    </row>
    <row r="22" spans="1:52" x14ac:dyDescent="0.2">
      <c r="A22" t="s">
        <v>783</v>
      </c>
      <c r="B22" t="s">
        <v>783</v>
      </c>
      <c r="C22" t="s">
        <v>196</v>
      </c>
      <c r="D22" t="s">
        <v>196</v>
      </c>
      <c r="E22">
        <v>99019</v>
      </c>
      <c r="F22" s="20">
        <v>44224</v>
      </c>
      <c r="G22">
        <v>54001</v>
      </c>
      <c r="H22">
        <v>39434</v>
      </c>
      <c r="I22">
        <v>3206</v>
      </c>
      <c r="J22">
        <v>17</v>
      </c>
      <c r="K22">
        <v>3183</v>
      </c>
      <c r="L22">
        <v>23470</v>
      </c>
      <c r="O22" s="19" t="s">
        <v>793</v>
      </c>
      <c r="P22" s="68">
        <v>33387677</v>
      </c>
      <c r="Q22" s="68">
        <v>11902938</v>
      </c>
      <c r="R22" s="68">
        <v>4968657</v>
      </c>
      <c r="S22" s="68">
        <v>25306499</v>
      </c>
      <c r="T22" s="68">
        <v>13658337</v>
      </c>
      <c r="U22" s="68">
        <v>4857181</v>
      </c>
      <c r="V22" s="68">
        <v>31681</v>
      </c>
      <c r="X22" t="str">
        <f t="shared" si="0"/>
        <v>Kerala</v>
      </c>
      <c r="Y22">
        <f t="shared" si="1"/>
        <v>33387677</v>
      </c>
      <c r="Z22">
        <f t="shared" si="2"/>
        <v>11902938</v>
      </c>
      <c r="AA22">
        <f t="shared" si="3"/>
        <v>4968657</v>
      </c>
      <c r="AB22">
        <f t="shared" si="4"/>
        <v>25306499</v>
      </c>
      <c r="AC22">
        <f t="shared" si="5"/>
        <v>13658337</v>
      </c>
      <c r="AD22">
        <f t="shared" si="6"/>
        <v>4857181</v>
      </c>
      <c r="AE22">
        <f t="shared" si="7"/>
        <v>31681</v>
      </c>
      <c r="AG22" t="str">
        <f t="shared" si="8"/>
        <v>Kerala</v>
      </c>
      <c r="AH22">
        <f t="shared" si="9"/>
        <v>33387677</v>
      </c>
      <c r="AJ22" t="str">
        <f t="shared" si="10"/>
        <v>Kerala</v>
      </c>
      <c r="AK22">
        <f t="shared" si="11"/>
        <v>11902938</v>
      </c>
      <c r="AM22" t="str">
        <f t="shared" si="12"/>
        <v>Kerala</v>
      </c>
      <c r="AN22">
        <f t="shared" si="13"/>
        <v>4968657</v>
      </c>
      <c r="AP22" t="str">
        <f t="shared" si="14"/>
        <v>Kerala</v>
      </c>
      <c r="AQ22">
        <f t="shared" si="15"/>
        <v>25306499</v>
      </c>
      <c r="AS22" t="str">
        <f t="shared" si="16"/>
        <v>Kerala</v>
      </c>
      <c r="AT22">
        <f t="shared" si="17"/>
        <v>13658337</v>
      </c>
      <c r="AV22" t="str">
        <f t="shared" si="18"/>
        <v>Kerala</v>
      </c>
      <c r="AW22">
        <f t="shared" si="19"/>
        <v>4857181</v>
      </c>
      <c r="AY22" t="str">
        <f t="shared" si="20"/>
        <v>Kerala</v>
      </c>
      <c r="AZ22">
        <f t="shared" si="21"/>
        <v>31681</v>
      </c>
    </row>
    <row r="23" spans="1:52" x14ac:dyDescent="0.2">
      <c r="A23" t="s">
        <v>783</v>
      </c>
      <c r="B23" t="s">
        <v>783</v>
      </c>
      <c r="C23" t="s">
        <v>87</v>
      </c>
      <c r="D23" t="s">
        <v>87</v>
      </c>
      <c r="E23">
        <v>22256</v>
      </c>
      <c r="F23" s="20">
        <v>44224</v>
      </c>
      <c r="G23">
        <v>6946</v>
      </c>
      <c r="H23">
        <v>3874</v>
      </c>
      <c r="I23">
        <v>512</v>
      </c>
      <c r="J23">
        <v>0</v>
      </c>
      <c r="K23">
        <v>512</v>
      </c>
      <c r="L23">
        <v>1641</v>
      </c>
      <c r="O23" s="19" t="s">
        <v>810</v>
      </c>
      <c r="P23" s="68">
        <v>290000</v>
      </c>
      <c r="Q23" s="68">
        <v>120548</v>
      </c>
      <c r="R23" s="68">
        <v>20962</v>
      </c>
      <c r="S23" s="68">
        <v>208798</v>
      </c>
      <c r="T23" s="68">
        <v>152280</v>
      </c>
      <c r="U23" s="68">
        <v>20687</v>
      </c>
      <c r="V23" s="68">
        <v>208</v>
      </c>
      <c r="X23" t="str">
        <f t="shared" si="0"/>
        <v>Ladakh</v>
      </c>
      <c r="Y23">
        <f t="shared" si="1"/>
        <v>290000</v>
      </c>
      <c r="Z23">
        <f t="shared" si="2"/>
        <v>120548</v>
      </c>
      <c r="AA23">
        <f t="shared" si="3"/>
        <v>20962</v>
      </c>
      <c r="AB23">
        <f t="shared" si="4"/>
        <v>208798</v>
      </c>
      <c r="AC23">
        <f t="shared" si="5"/>
        <v>152280</v>
      </c>
      <c r="AD23">
        <f t="shared" si="6"/>
        <v>20687</v>
      </c>
      <c r="AE23">
        <f t="shared" si="7"/>
        <v>208</v>
      </c>
      <c r="AG23" t="str">
        <f t="shared" si="8"/>
        <v>Ladakh</v>
      </c>
      <c r="AH23">
        <f t="shared" si="9"/>
        <v>290000</v>
      </c>
      <c r="AJ23" t="str">
        <f t="shared" si="10"/>
        <v>Ladakh</v>
      </c>
      <c r="AK23">
        <f t="shared" si="11"/>
        <v>120548</v>
      </c>
      <c r="AM23" t="str">
        <f t="shared" si="12"/>
        <v>Ladakh</v>
      </c>
      <c r="AN23">
        <f t="shared" si="13"/>
        <v>20962</v>
      </c>
      <c r="AP23" t="str">
        <f t="shared" si="14"/>
        <v>Ladakh</v>
      </c>
      <c r="AQ23">
        <f t="shared" si="15"/>
        <v>208798</v>
      </c>
      <c r="AS23" t="str">
        <f t="shared" si="16"/>
        <v>Ladakh</v>
      </c>
      <c r="AT23">
        <f t="shared" si="17"/>
        <v>152280</v>
      </c>
      <c r="AV23" t="str">
        <f t="shared" si="18"/>
        <v>Ladakh</v>
      </c>
      <c r="AW23">
        <f t="shared" si="19"/>
        <v>20687</v>
      </c>
      <c r="AY23" t="str">
        <f t="shared" si="20"/>
        <v>Ladakh</v>
      </c>
      <c r="AZ23">
        <f t="shared" si="21"/>
        <v>208</v>
      </c>
    </row>
    <row r="24" spans="1:52" ht="15.75" customHeight="1" x14ac:dyDescent="0.2">
      <c r="A24" t="s">
        <v>783</v>
      </c>
      <c r="B24" t="s">
        <v>783</v>
      </c>
      <c r="C24" t="s">
        <v>113</v>
      </c>
      <c r="D24" t="s">
        <v>113</v>
      </c>
      <c r="E24">
        <v>6567</v>
      </c>
      <c r="F24" s="20">
        <v>44224</v>
      </c>
      <c r="G24">
        <v>6275</v>
      </c>
      <c r="H24">
        <v>3272</v>
      </c>
      <c r="I24">
        <v>270</v>
      </c>
      <c r="J24">
        <v>0</v>
      </c>
      <c r="K24">
        <v>270</v>
      </c>
      <c r="L24">
        <v>3353</v>
      </c>
      <c r="O24" s="19" t="s">
        <v>512</v>
      </c>
      <c r="P24" s="68">
        <v>64473</v>
      </c>
      <c r="Q24" s="68">
        <v>268723</v>
      </c>
      <c r="R24" s="68">
        <v>10365</v>
      </c>
      <c r="S24" s="68">
        <v>55129</v>
      </c>
      <c r="T24" s="68">
        <v>45951</v>
      </c>
      <c r="U24" s="68">
        <v>10270</v>
      </c>
      <c r="V24" s="68">
        <v>51</v>
      </c>
      <c r="X24" t="str">
        <f t="shared" si="0"/>
        <v>Lakshadweep</v>
      </c>
      <c r="Y24">
        <f t="shared" si="1"/>
        <v>64473</v>
      </c>
      <c r="Z24">
        <f t="shared" si="2"/>
        <v>268723</v>
      </c>
      <c r="AA24">
        <f t="shared" si="3"/>
        <v>10365</v>
      </c>
      <c r="AB24">
        <f t="shared" si="4"/>
        <v>55129</v>
      </c>
      <c r="AC24">
        <f t="shared" si="5"/>
        <v>45951</v>
      </c>
      <c r="AD24">
        <f t="shared" si="6"/>
        <v>10270</v>
      </c>
      <c r="AE24">
        <f t="shared" si="7"/>
        <v>51</v>
      </c>
      <c r="AG24" t="str">
        <f t="shared" si="8"/>
        <v>Lakshadweep</v>
      </c>
      <c r="AH24">
        <f t="shared" si="9"/>
        <v>64473</v>
      </c>
      <c r="AJ24" t="str">
        <f t="shared" si="10"/>
        <v>Lakshadweep</v>
      </c>
      <c r="AK24">
        <f t="shared" si="11"/>
        <v>268723</v>
      </c>
      <c r="AM24" t="str">
        <f t="shared" si="12"/>
        <v>Lakshadweep</v>
      </c>
      <c r="AN24">
        <f t="shared" si="13"/>
        <v>10365</v>
      </c>
      <c r="AP24" t="str">
        <f t="shared" si="14"/>
        <v>Lakshadweep</v>
      </c>
      <c r="AQ24">
        <f t="shared" si="15"/>
        <v>55129</v>
      </c>
      <c r="AS24" t="str">
        <f t="shared" si="16"/>
        <v>Lakshadweep</v>
      </c>
      <c r="AT24">
        <f t="shared" si="17"/>
        <v>45951</v>
      </c>
      <c r="AV24" t="str">
        <f t="shared" si="18"/>
        <v>Lakshadweep</v>
      </c>
      <c r="AW24">
        <f t="shared" si="19"/>
        <v>10270</v>
      </c>
      <c r="AY24" t="str">
        <f t="shared" si="20"/>
        <v>Lakshadweep</v>
      </c>
      <c r="AZ24">
        <f t="shared" si="21"/>
        <v>51</v>
      </c>
    </row>
    <row r="25" spans="1:52" x14ac:dyDescent="0.2">
      <c r="A25" t="s">
        <v>783</v>
      </c>
      <c r="B25" t="s">
        <v>783</v>
      </c>
      <c r="C25" t="s">
        <v>122</v>
      </c>
      <c r="D25" t="s">
        <v>122</v>
      </c>
      <c r="E25">
        <v>89717</v>
      </c>
      <c r="F25" s="20">
        <v>44224</v>
      </c>
      <c r="G25">
        <v>9121</v>
      </c>
      <c r="H25">
        <v>5601</v>
      </c>
      <c r="I25">
        <v>511</v>
      </c>
      <c r="J25">
        <v>1</v>
      </c>
      <c r="K25">
        <v>510</v>
      </c>
      <c r="L25">
        <v>4456</v>
      </c>
      <c r="O25" s="19" t="s">
        <v>794</v>
      </c>
      <c r="P25" s="68">
        <v>72643901</v>
      </c>
      <c r="Q25" s="68">
        <v>5727295</v>
      </c>
      <c r="R25" s="68">
        <v>788134</v>
      </c>
      <c r="S25" s="68">
        <v>49486983</v>
      </c>
      <c r="T25" s="68">
        <v>20708290</v>
      </c>
      <c r="U25" s="68">
        <v>777348</v>
      </c>
      <c r="V25" s="68">
        <v>8963</v>
      </c>
      <c r="X25" t="str">
        <f t="shared" si="0"/>
        <v>Madhya Pradesh</v>
      </c>
      <c r="Y25">
        <f t="shared" si="1"/>
        <v>72643901</v>
      </c>
      <c r="Z25">
        <f t="shared" si="2"/>
        <v>5727295</v>
      </c>
      <c r="AA25">
        <f t="shared" si="3"/>
        <v>788134</v>
      </c>
      <c r="AB25">
        <f t="shared" si="4"/>
        <v>49486983</v>
      </c>
      <c r="AC25">
        <f t="shared" si="5"/>
        <v>20708290</v>
      </c>
      <c r="AD25">
        <f t="shared" si="6"/>
        <v>777348</v>
      </c>
      <c r="AE25">
        <f t="shared" si="7"/>
        <v>8963</v>
      </c>
      <c r="AG25" t="str">
        <f t="shared" si="8"/>
        <v>Madhya Pradesh</v>
      </c>
      <c r="AH25">
        <f t="shared" si="9"/>
        <v>72643901</v>
      </c>
      <c r="AJ25" t="str">
        <f t="shared" si="10"/>
        <v>Madhya Pradesh</v>
      </c>
      <c r="AK25">
        <f t="shared" si="11"/>
        <v>5727295</v>
      </c>
      <c r="AM25" t="str">
        <f t="shared" si="12"/>
        <v>Madhya Pradesh</v>
      </c>
      <c r="AN25">
        <f t="shared" si="13"/>
        <v>788134</v>
      </c>
      <c r="AP25" t="str">
        <f t="shared" si="14"/>
        <v>Madhya Pradesh</v>
      </c>
      <c r="AQ25">
        <f t="shared" si="15"/>
        <v>49486983</v>
      </c>
      <c r="AS25" t="str">
        <f t="shared" si="16"/>
        <v>Madhya Pradesh</v>
      </c>
      <c r="AT25">
        <f t="shared" si="17"/>
        <v>20708290</v>
      </c>
      <c r="AV25" t="str">
        <f t="shared" si="18"/>
        <v>Madhya Pradesh</v>
      </c>
      <c r="AW25">
        <f t="shared" si="19"/>
        <v>777348</v>
      </c>
      <c r="AY25" t="str">
        <f t="shared" si="20"/>
        <v>Madhya Pradesh</v>
      </c>
      <c r="AZ25">
        <f t="shared" si="21"/>
        <v>8963</v>
      </c>
    </row>
    <row r="26" spans="1:52" x14ac:dyDescent="0.2">
      <c r="A26" t="s">
        <v>783</v>
      </c>
      <c r="B26" t="s">
        <v>783</v>
      </c>
      <c r="C26" t="s">
        <v>139</v>
      </c>
      <c r="D26" t="s">
        <v>139</v>
      </c>
      <c r="E26">
        <v>13769</v>
      </c>
      <c r="F26" s="20">
        <v>44224</v>
      </c>
      <c r="G26">
        <v>13328</v>
      </c>
      <c r="H26">
        <v>10176</v>
      </c>
      <c r="I26">
        <v>874</v>
      </c>
      <c r="J26">
        <v>3</v>
      </c>
      <c r="K26">
        <v>871</v>
      </c>
      <c r="L26">
        <v>7184</v>
      </c>
      <c r="O26" s="19" t="s">
        <v>795</v>
      </c>
      <c r="P26" s="68">
        <v>115333031</v>
      </c>
      <c r="Q26" s="68">
        <v>20309367</v>
      </c>
      <c r="R26" s="68">
        <v>6610934</v>
      </c>
      <c r="S26" s="68">
        <v>67196330</v>
      </c>
      <c r="T26" s="68">
        <v>30974759</v>
      </c>
      <c r="U26" s="68">
        <v>6450554</v>
      </c>
      <c r="V26" s="68">
        <v>140105</v>
      </c>
      <c r="X26" t="str">
        <f t="shared" si="0"/>
        <v>Maharashtra</v>
      </c>
      <c r="Y26">
        <f t="shared" si="1"/>
        <v>115333031</v>
      </c>
      <c r="Z26">
        <f t="shared" si="2"/>
        <v>20309367</v>
      </c>
      <c r="AA26">
        <f t="shared" si="3"/>
        <v>6610934</v>
      </c>
      <c r="AB26">
        <f t="shared" si="4"/>
        <v>67196330</v>
      </c>
      <c r="AC26">
        <f t="shared" si="5"/>
        <v>30974759</v>
      </c>
      <c r="AD26">
        <f t="shared" si="6"/>
        <v>6450554</v>
      </c>
      <c r="AE26">
        <f t="shared" si="7"/>
        <v>140105</v>
      </c>
      <c r="AG26" t="str">
        <f t="shared" si="8"/>
        <v>Maharashtra</v>
      </c>
      <c r="AH26">
        <f t="shared" si="9"/>
        <v>115333031</v>
      </c>
      <c r="AJ26" t="str">
        <f t="shared" si="10"/>
        <v>Maharashtra</v>
      </c>
      <c r="AK26">
        <f t="shared" si="11"/>
        <v>20309367</v>
      </c>
      <c r="AM26" t="str">
        <f t="shared" si="12"/>
        <v>Maharashtra</v>
      </c>
      <c r="AN26">
        <f t="shared" si="13"/>
        <v>6610934</v>
      </c>
      <c r="AP26" t="str">
        <f t="shared" si="14"/>
        <v>Maharashtra</v>
      </c>
      <c r="AQ26">
        <f t="shared" si="15"/>
        <v>67196330</v>
      </c>
      <c r="AS26" t="str">
        <f t="shared" si="16"/>
        <v>Maharashtra</v>
      </c>
      <c r="AT26">
        <f t="shared" si="17"/>
        <v>30974759</v>
      </c>
      <c r="AV26" t="str">
        <f t="shared" si="18"/>
        <v>Maharashtra</v>
      </c>
      <c r="AW26">
        <f t="shared" si="19"/>
        <v>6450554</v>
      </c>
      <c r="AY26" t="str">
        <f t="shared" si="20"/>
        <v>Maharashtra</v>
      </c>
      <c r="AZ26">
        <f t="shared" si="21"/>
        <v>140105</v>
      </c>
    </row>
    <row r="27" spans="1:52" x14ac:dyDescent="0.2">
      <c r="A27" t="s">
        <v>783</v>
      </c>
      <c r="B27" t="s">
        <v>783</v>
      </c>
      <c r="C27" t="s">
        <v>177</v>
      </c>
      <c r="D27" t="s">
        <v>177</v>
      </c>
      <c r="E27">
        <v>145538</v>
      </c>
      <c r="F27" s="20">
        <v>44224</v>
      </c>
      <c r="G27">
        <v>31120</v>
      </c>
      <c r="H27">
        <v>22003</v>
      </c>
      <c r="I27">
        <v>2885</v>
      </c>
      <c r="J27">
        <v>26</v>
      </c>
      <c r="K27">
        <v>2851</v>
      </c>
      <c r="L27">
        <v>16387</v>
      </c>
      <c r="O27" s="19" t="s">
        <v>796</v>
      </c>
      <c r="P27" s="68">
        <v>2993721</v>
      </c>
      <c r="Q27" s="68">
        <v>1347534</v>
      </c>
      <c r="R27" s="68">
        <v>0</v>
      </c>
      <c r="S27" s="68">
        <v>1167402</v>
      </c>
      <c r="T27" s="68">
        <v>678413</v>
      </c>
      <c r="U27" s="68">
        <v>0</v>
      </c>
      <c r="V27" s="68">
        <v>0</v>
      </c>
      <c r="X27" t="str">
        <f t="shared" si="0"/>
        <v>Manipur</v>
      </c>
      <c r="Y27">
        <f t="shared" si="1"/>
        <v>2993721</v>
      </c>
      <c r="Z27">
        <f t="shared" si="2"/>
        <v>1347534</v>
      </c>
      <c r="AA27">
        <f t="shared" si="3"/>
        <v>0</v>
      </c>
      <c r="AB27">
        <f t="shared" si="4"/>
        <v>1167402</v>
      </c>
      <c r="AC27">
        <f t="shared" si="5"/>
        <v>678413</v>
      </c>
      <c r="AD27">
        <f t="shared" si="6"/>
        <v>0</v>
      </c>
      <c r="AE27">
        <f t="shared" si="7"/>
        <v>0</v>
      </c>
      <c r="AG27" t="str">
        <f t="shared" si="8"/>
        <v>Manipur</v>
      </c>
      <c r="AH27">
        <f t="shared" si="9"/>
        <v>2993721</v>
      </c>
      <c r="AJ27" t="str">
        <f t="shared" si="10"/>
        <v>Manipur</v>
      </c>
      <c r="AK27">
        <f t="shared" si="11"/>
        <v>1347534</v>
      </c>
      <c r="AM27" t="str">
        <f t="shared" si="12"/>
        <v>Manipur</v>
      </c>
      <c r="AN27">
        <f t="shared" si="13"/>
        <v>0</v>
      </c>
      <c r="AP27" t="str">
        <f t="shared" si="14"/>
        <v>Manipur</v>
      </c>
      <c r="AQ27">
        <f t="shared" si="15"/>
        <v>1167402</v>
      </c>
      <c r="AS27" t="str">
        <f t="shared" si="16"/>
        <v>Manipur</v>
      </c>
      <c r="AT27">
        <f t="shared" si="17"/>
        <v>678413</v>
      </c>
      <c r="AV27" t="str">
        <f t="shared" si="18"/>
        <v>Manipur</v>
      </c>
      <c r="AW27">
        <f t="shared" si="19"/>
        <v>0</v>
      </c>
      <c r="AY27" t="str">
        <f t="shared" si="20"/>
        <v>Manipur</v>
      </c>
      <c r="AZ27">
        <f t="shared" si="21"/>
        <v>0</v>
      </c>
    </row>
    <row r="28" spans="1:52" x14ac:dyDescent="0.2">
      <c r="A28" t="s">
        <v>783</v>
      </c>
      <c r="B28" t="s">
        <v>783</v>
      </c>
      <c r="C28" t="s">
        <v>152</v>
      </c>
      <c r="D28" t="s">
        <v>152</v>
      </c>
      <c r="E28">
        <v>60000</v>
      </c>
      <c r="F28" s="20">
        <v>44224</v>
      </c>
      <c r="G28">
        <v>19259</v>
      </c>
      <c r="H28">
        <v>7826</v>
      </c>
      <c r="I28">
        <v>752</v>
      </c>
      <c r="J28">
        <v>2</v>
      </c>
      <c r="K28">
        <v>749</v>
      </c>
      <c r="L28">
        <v>10718</v>
      </c>
      <c r="O28" s="19" t="s">
        <v>797</v>
      </c>
      <c r="P28" s="68">
        <v>3364915</v>
      </c>
      <c r="Q28" s="68">
        <v>1690615</v>
      </c>
      <c r="R28" s="68">
        <v>83627</v>
      </c>
      <c r="S28" s="68">
        <v>1103273</v>
      </c>
      <c r="T28" s="68">
        <v>641816</v>
      </c>
      <c r="U28" s="68">
        <v>81746</v>
      </c>
      <c r="V28" s="68">
        <v>1450</v>
      </c>
      <c r="X28" t="str">
        <f t="shared" si="0"/>
        <v>Meghalaya</v>
      </c>
      <c r="Y28">
        <f t="shared" si="1"/>
        <v>3364915</v>
      </c>
      <c r="Z28">
        <f t="shared" si="2"/>
        <v>1690615</v>
      </c>
      <c r="AA28">
        <f t="shared" si="3"/>
        <v>83627</v>
      </c>
      <c r="AB28">
        <f t="shared" si="4"/>
        <v>1103273</v>
      </c>
      <c r="AC28">
        <f t="shared" si="5"/>
        <v>641816</v>
      </c>
      <c r="AD28">
        <f t="shared" si="6"/>
        <v>81746</v>
      </c>
      <c r="AE28">
        <f t="shared" si="7"/>
        <v>1450</v>
      </c>
      <c r="AG28" t="str">
        <f t="shared" si="8"/>
        <v>Meghalaya</v>
      </c>
      <c r="AH28">
        <f t="shared" si="9"/>
        <v>3364915</v>
      </c>
      <c r="AJ28" t="str">
        <f t="shared" si="10"/>
        <v>Meghalaya</v>
      </c>
      <c r="AK28">
        <f t="shared" si="11"/>
        <v>1690615</v>
      </c>
      <c r="AM28" t="str">
        <f t="shared" si="12"/>
        <v>Meghalaya</v>
      </c>
      <c r="AN28">
        <f t="shared" si="13"/>
        <v>83627</v>
      </c>
      <c r="AP28" t="str">
        <f t="shared" si="14"/>
        <v>Meghalaya</v>
      </c>
      <c r="AQ28">
        <f t="shared" si="15"/>
        <v>1103273</v>
      </c>
      <c r="AS28" t="str">
        <f t="shared" si="16"/>
        <v>Meghalaya</v>
      </c>
      <c r="AT28">
        <f t="shared" si="17"/>
        <v>641816</v>
      </c>
      <c r="AV28" t="str">
        <f t="shared" si="18"/>
        <v>Meghalaya</v>
      </c>
      <c r="AW28">
        <f t="shared" si="19"/>
        <v>81746</v>
      </c>
      <c r="AY28" t="str">
        <f t="shared" si="20"/>
        <v>Meghalaya</v>
      </c>
      <c r="AZ28">
        <f t="shared" si="21"/>
        <v>1450</v>
      </c>
    </row>
    <row r="29" spans="1:52" x14ac:dyDescent="0.2">
      <c r="A29" t="s">
        <v>783</v>
      </c>
      <c r="B29" t="s">
        <v>783</v>
      </c>
      <c r="C29" t="s">
        <v>165</v>
      </c>
      <c r="D29" t="s">
        <v>165</v>
      </c>
      <c r="E29">
        <v>53986</v>
      </c>
      <c r="F29" s="20">
        <v>44224</v>
      </c>
      <c r="G29">
        <v>32639</v>
      </c>
      <c r="H29">
        <v>22089</v>
      </c>
      <c r="I29">
        <v>2426</v>
      </c>
      <c r="J29">
        <v>11</v>
      </c>
      <c r="K29">
        <v>2397</v>
      </c>
      <c r="L29">
        <v>13382</v>
      </c>
      <c r="O29" s="19" t="s">
        <v>798</v>
      </c>
      <c r="P29" s="68">
        <v>1091014</v>
      </c>
      <c r="Q29" s="68">
        <v>594159</v>
      </c>
      <c r="R29" s="68">
        <v>119135</v>
      </c>
      <c r="S29" s="68">
        <v>711595</v>
      </c>
      <c r="T29" s="68">
        <v>512017</v>
      </c>
      <c r="U29" s="68">
        <v>112647</v>
      </c>
      <c r="V29" s="68">
        <v>427</v>
      </c>
      <c r="X29" t="str">
        <f t="shared" si="0"/>
        <v>Mizoram</v>
      </c>
      <c r="Y29">
        <f t="shared" si="1"/>
        <v>1091014</v>
      </c>
      <c r="Z29">
        <f t="shared" si="2"/>
        <v>594159</v>
      </c>
      <c r="AA29">
        <f t="shared" si="3"/>
        <v>119135</v>
      </c>
      <c r="AB29">
        <f t="shared" si="4"/>
        <v>711595</v>
      </c>
      <c r="AC29">
        <f t="shared" si="5"/>
        <v>512017</v>
      </c>
      <c r="AD29">
        <f t="shared" si="6"/>
        <v>112647</v>
      </c>
      <c r="AE29">
        <f t="shared" si="7"/>
        <v>427</v>
      </c>
      <c r="AG29" t="str">
        <f t="shared" si="8"/>
        <v>Mizoram</v>
      </c>
      <c r="AH29">
        <f t="shared" si="9"/>
        <v>1091014</v>
      </c>
      <c r="AJ29" t="str">
        <f t="shared" si="10"/>
        <v>Mizoram</v>
      </c>
      <c r="AK29">
        <f t="shared" si="11"/>
        <v>594159</v>
      </c>
      <c r="AM29" t="str">
        <f t="shared" si="12"/>
        <v>Mizoram</v>
      </c>
      <c r="AN29">
        <f t="shared" si="13"/>
        <v>119135</v>
      </c>
      <c r="AP29" t="str">
        <f t="shared" si="14"/>
        <v>Mizoram</v>
      </c>
      <c r="AQ29">
        <f t="shared" si="15"/>
        <v>711595</v>
      </c>
      <c r="AS29" t="str">
        <f t="shared" si="16"/>
        <v>Mizoram</v>
      </c>
      <c r="AT29">
        <f t="shared" si="17"/>
        <v>512017</v>
      </c>
      <c r="AV29" t="str">
        <f t="shared" si="18"/>
        <v>Mizoram</v>
      </c>
      <c r="AW29">
        <f t="shared" si="19"/>
        <v>112647</v>
      </c>
      <c r="AY29" t="str">
        <f t="shared" si="20"/>
        <v>Mizoram</v>
      </c>
      <c r="AZ29">
        <f t="shared" si="21"/>
        <v>427</v>
      </c>
    </row>
    <row r="30" spans="1:52" x14ac:dyDescent="0.2">
      <c r="A30" t="s">
        <v>783</v>
      </c>
      <c r="B30" t="s">
        <v>783</v>
      </c>
      <c r="C30" t="s">
        <v>142</v>
      </c>
      <c r="D30" t="s">
        <v>142</v>
      </c>
      <c r="E30">
        <v>80597</v>
      </c>
      <c r="F30" s="20">
        <v>44224</v>
      </c>
      <c r="G30">
        <v>16565</v>
      </c>
      <c r="H30">
        <v>9990</v>
      </c>
      <c r="I30">
        <v>738</v>
      </c>
      <c r="J30">
        <v>8</v>
      </c>
      <c r="K30">
        <v>730</v>
      </c>
      <c r="L30">
        <v>7439</v>
      </c>
      <c r="O30" s="19" t="s">
        <v>799</v>
      </c>
      <c r="P30" s="68">
        <v>2275875</v>
      </c>
      <c r="Q30" s="68">
        <v>132277</v>
      </c>
      <c r="R30" s="68">
        <v>31842</v>
      </c>
      <c r="S30" s="68">
        <v>709551</v>
      </c>
      <c r="T30" s="68">
        <v>490651</v>
      </c>
      <c r="U30" s="68">
        <v>29904</v>
      </c>
      <c r="V30" s="68">
        <v>685</v>
      </c>
      <c r="X30" t="str">
        <f t="shared" si="0"/>
        <v>Nagaland</v>
      </c>
      <c r="Y30">
        <f t="shared" si="1"/>
        <v>2275875</v>
      </c>
      <c r="Z30">
        <f t="shared" si="2"/>
        <v>132277</v>
      </c>
      <c r="AA30">
        <f t="shared" si="3"/>
        <v>31842</v>
      </c>
      <c r="AB30">
        <f t="shared" si="4"/>
        <v>709551</v>
      </c>
      <c r="AC30">
        <f t="shared" si="5"/>
        <v>490651</v>
      </c>
      <c r="AD30">
        <f t="shared" si="6"/>
        <v>29904</v>
      </c>
      <c r="AE30">
        <f t="shared" si="7"/>
        <v>685</v>
      </c>
      <c r="AG30" t="str">
        <f t="shared" si="8"/>
        <v>Nagaland</v>
      </c>
      <c r="AH30">
        <f t="shared" si="9"/>
        <v>2275875</v>
      </c>
      <c r="AJ30" t="str">
        <f t="shared" si="10"/>
        <v>Nagaland</v>
      </c>
      <c r="AK30">
        <f t="shared" si="11"/>
        <v>132277</v>
      </c>
      <c r="AM30" t="str">
        <f t="shared" si="12"/>
        <v>Nagaland</v>
      </c>
      <c r="AN30">
        <f t="shared" si="13"/>
        <v>31842</v>
      </c>
      <c r="AP30" t="str">
        <f t="shared" si="14"/>
        <v>Nagaland</v>
      </c>
      <c r="AQ30">
        <f t="shared" si="15"/>
        <v>709551</v>
      </c>
      <c r="AS30" t="str">
        <f t="shared" si="16"/>
        <v>Nagaland</v>
      </c>
      <c r="AT30">
        <f t="shared" si="17"/>
        <v>490651</v>
      </c>
      <c r="AV30" t="str">
        <f t="shared" si="18"/>
        <v>Nagaland</v>
      </c>
      <c r="AW30">
        <f t="shared" si="19"/>
        <v>29904</v>
      </c>
      <c r="AY30" t="str">
        <f t="shared" si="20"/>
        <v>Nagaland</v>
      </c>
      <c r="AZ30">
        <f t="shared" si="21"/>
        <v>685</v>
      </c>
    </row>
    <row r="31" spans="1:52" x14ac:dyDescent="0.2">
      <c r="A31" t="s">
        <v>783</v>
      </c>
      <c r="B31" t="s">
        <v>783</v>
      </c>
      <c r="C31" t="s">
        <v>153</v>
      </c>
      <c r="D31" t="s">
        <v>153</v>
      </c>
      <c r="E31">
        <v>82839</v>
      </c>
      <c r="F31" s="20">
        <v>44224</v>
      </c>
      <c r="G31">
        <v>26916</v>
      </c>
      <c r="H31">
        <v>18827</v>
      </c>
      <c r="I31">
        <v>3036</v>
      </c>
      <c r="J31">
        <v>15</v>
      </c>
      <c r="K31">
        <v>3015</v>
      </c>
      <c r="L31">
        <v>12082</v>
      </c>
      <c r="O31" s="19" t="s">
        <v>813</v>
      </c>
      <c r="P31" s="68">
        <v>40121083</v>
      </c>
      <c r="Q31" s="68">
        <v>6368071</v>
      </c>
      <c r="R31" s="68">
        <v>965674</v>
      </c>
      <c r="S31" s="68">
        <v>24647541</v>
      </c>
      <c r="T31" s="68">
        <v>11176259</v>
      </c>
      <c r="U31" s="68">
        <v>954099</v>
      </c>
      <c r="V31" s="68">
        <v>8214</v>
      </c>
      <c r="X31" t="str">
        <f t="shared" si="0"/>
        <v>Odisha</v>
      </c>
      <c r="Y31">
        <f t="shared" si="1"/>
        <v>40121083</v>
      </c>
      <c r="Z31">
        <f t="shared" si="2"/>
        <v>6368071</v>
      </c>
      <c r="AA31">
        <f t="shared" si="3"/>
        <v>965674</v>
      </c>
      <c r="AB31">
        <f t="shared" si="4"/>
        <v>24647541</v>
      </c>
      <c r="AC31">
        <f t="shared" si="5"/>
        <v>11176259</v>
      </c>
      <c r="AD31">
        <f t="shared" si="6"/>
        <v>954099</v>
      </c>
      <c r="AE31">
        <f t="shared" si="7"/>
        <v>8214</v>
      </c>
      <c r="AG31" t="str">
        <f t="shared" si="8"/>
        <v>Odisha</v>
      </c>
      <c r="AH31">
        <f t="shared" si="9"/>
        <v>40121083</v>
      </c>
      <c r="AJ31" t="str">
        <f t="shared" si="10"/>
        <v>Odisha</v>
      </c>
      <c r="AK31">
        <f t="shared" si="11"/>
        <v>6368071</v>
      </c>
      <c r="AM31" t="str">
        <f t="shared" si="12"/>
        <v>Odisha</v>
      </c>
      <c r="AN31">
        <f t="shared" si="13"/>
        <v>965674</v>
      </c>
      <c r="AP31" t="str">
        <f t="shared" si="14"/>
        <v>Odisha</v>
      </c>
      <c r="AQ31">
        <f t="shared" si="15"/>
        <v>24647541</v>
      </c>
      <c r="AS31" t="str">
        <f t="shared" si="16"/>
        <v>Odisha</v>
      </c>
      <c r="AT31">
        <f t="shared" si="17"/>
        <v>11176259</v>
      </c>
      <c r="AV31" t="str">
        <f t="shared" si="18"/>
        <v>Odisha</v>
      </c>
      <c r="AW31">
        <f t="shared" si="19"/>
        <v>954099</v>
      </c>
      <c r="AY31" t="str">
        <f t="shared" si="20"/>
        <v>Odisha</v>
      </c>
      <c r="AZ31">
        <f t="shared" si="21"/>
        <v>8214</v>
      </c>
    </row>
    <row r="32" spans="1:52" x14ac:dyDescent="0.2">
      <c r="A32" t="s">
        <v>783</v>
      </c>
      <c r="B32" t="s">
        <v>783</v>
      </c>
      <c r="C32" t="s">
        <v>188</v>
      </c>
      <c r="D32" t="s">
        <v>188</v>
      </c>
      <c r="E32">
        <v>95950</v>
      </c>
      <c r="F32" s="20">
        <v>44224</v>
      </c>
      <c r="G32">
        <v>63539</v>
      </c>
      <c r="H32">
        <v>47104</v>
      </c>
      <c r="I32">
        <v>2124</v>
      </c>
      <c r="J32">
        <v>17</v>
      </c>
      <c r="K32">
        <v>2102</v>
      </c>
      <c r="L32">
        <v>21049</v>
      </c>
      <c r="O32" s="19" t="s">
        <v>614</v>
      </c>
      <c r="P32" s="68">
        <v>1192327</v>
      </c>
      <c r="Q32" s="68">
        <v>601815</v>
      </c>
      <c r="R32" s="68">
        <v>121240</v>
      </c>
      <c r="S32" s="68">
        <v>703878</v>
      </c>
      <c r="T32" s="68">
        <v>388898</v>
      </c>
      <c r="U32" s="68">
        <v>119065</v>
      </c>
      <c r="V32" s="68">
        <v>1750</v>
      </c>
      <c r="X32" t="str">
        <f t="shared" si="0"/>
        <v>Puducherry</v>
      </c>
      <c r="Y32">
        <f t="shared" si="1"/>
        <v>1192327</v>
      </c>
      <c r="Z32">
        <f t="shared" si="2"/>
        <v>601815</v>
      </c>
      <c r="AA32">
        <f t="shared" si="3"/>
        <v>121240</v>
      </c>
      <c r="AB32">
        <f t="shared" si="4"/>
        <v>703878</v>
      </c>
      <c r="AC32">
        <f t="shared" si="5"/>
        <v>388898</v>
      </c>
      <c r="AD32">
        <f t="shared" si="6"/>
        <v>119065</v>
      </c>
      <c r="AE32">
        <f t="shared" si="7"/>
        <v>1750</v>
      </c>
      <c r="AG32" t="str">
        <f t="shared" si="8"/>
        <v>Puducherry</v>
      </c>
      <c r="AH32">
        <f t="shared" si="9"/>
        <v>1192327</v>
      </c>
      <c r="AJ32" t="str">
        <f t="shared" si="10"/>
        <v>Puducherry</v>
      </c>
      <c r="AK32">
        <f t="shared" si="11"/>
        <v>601815</v>
      </c>
      <c r="AM32" t="str">
        <f t="shared" si="12"/>
        <v>Puducherry</v>
      </c>
      <c r="AN32">
        <f t="shared" si="13"/>
        <v>121240</v>
      </c>
      <c r="AP32" t="str">
        <f t="shared" si="14"/>
        <v>Puducherry</v>
      </c>
      <c r="AQ32">
        <f t="shared" si="15"/>
        <v>703878</v>
      </c>
      <c r="AS32" t="str">
        <f t="shared" si="16"/>
        <v>Puducherry</v>
      </c>
      <c r="AT32">
        <f t="shared" si="17"/>
        <v>388898</v>
      </c>
      <c r="AV32" t="str">
        <f t="shared" si="18"/>
        <v>Puducherry</v>
      </c>
      <c r="AW32">
        <f t="shared" si="19"/>
        <v>119065</v>
      </c>
      <c r="AY32" t="str">
        <f t="shared" si="20"/>
        <v>Puducherry</v>
      </c>
      <c r="AZ32">
        <f t="shared" si="21"/>
        <v>1750</v>
      </c>
    </row>
    <row r="33" spans="1:52" x14ac:dyDescent="0.2">
      <c r="A33" t="s">
        <v>783</v>
      </c>
      <c r="B33" t="s">
        <v>783</v>
      </c>
      <c r="C33" t="s">
        <v>115</v>
      </c>
      <c r="D33" t="s">
        <v>115</v>
      </c>
      <c r="E33">
        <v>6790</v>
      </c>
      <c r="F33" s="20">
        <v>44224</v>
      </c>
      <c r="G33">
        <v>8004</v>
      </c>
      <c r="H33">
        <v>4998</v>
      </c>
      <c r="I33">
        <v>453</v>
      </c>
      <c r="J33">
        <v>0</v>
      </c>
      <c r="K33">
        <v>453</v>
      </c>
      <c r="L33">
        <v>3553</v>
      </c>
      <c r="O33" s="19" t="s">
        <v>800</v>
      </c>
      <c r="P33" s="68">
        <v>30510873</v>
      </c>
      <c r="Q33" s="68">
        <v>3239672</v>
      </c>
      <c r="R33" s="68">
        <v>602401</v>
      </c>
      <c r="S33" s="68">
        <v>15942523</v>
      </c>
      <c r="T33" s="68">
        <v>6238789</v>
      </c>
      <c r="U33" s="68">
        <v>585591</v>
      </c>
      <c r="V33" s="68">
        <v>16559</v>
      </c>
      <c r="X33" t="str">
        <f t="shared" si="0"/>
        <v>Punjab</v>
      </c>
      <c r="Y33">
        <f t="shared" si="1"/>
        <v>30510873</v>
      </c>
      <c r="Z33">
        <f t="shared" si="2"/>
        <v>3239672</v>
      </c>
      <c r="AA33">
        <f t="shared" si="3"/>
        <v>602401</v>
      </c>
      <c r="AB33">
        <f t="shared" si="4"/>
        <v>15942523</v>
      </c>
      <c r="AC33">
        <f t="shared" si="5"/>
        <v>6238789</v>
      </c>
      <c r="AD33">
        <f t="shared" si="6"/>
        <v>585591</v>
      </c>
      <c r="AE33">
        <f t="shared" si="7"/>
        <v>16559</v>
      </c>
      <c r="AG33" t="str">
        <f t="shared" si="8"/>
        <v>Punjab</v>
      </c>
      <c r="AH33">
        <f t="shared" si="9"/>
        <v>30510873</v>
      </c>
      <c r="AJ33" t="str">
        <f t="shared" si="10"/>
        <v>Punjab</v>
      </c>
      <c r="AK33">
        <f t="shared" si="11"/>
        <v>3239672</v>
      </c>
      <c r="AM33" t="str">
        <f t="shared" si="12"/>
        <v>Punjab</v>
      </c>
      <c r="AN33">
        <f t="shared" si="13"/>
        <v>602401</v>
      </c>
      <c r="AP33" t="str">
        <f t="shared" si="14"/>
        <v>Punjab</v>
      </c>
      <c r="AQ33">
        <f t="shared" si="15"/>
        <v>15942523</v>
      </c>
      <c r="AS33" t="str">
        <f t="shared" si="16"/>
        <v>Punjab</v>
      </c>
      <c r="AT33">
        <f t="shared" si="17"/>
        <v>6238789</v>
      </c>
      <c r="AV33" t="str">
        <f t="shared" si="18"/>
        <v>Punjab</v>
      </c>
      <c r="AW33">
        <f t="shared" si="19"/>
        <v>585591</v>
      </c>
      <c r="AY33" t="str">
        <f t="shared" si="20"/>
        <v>Punjab</v>
      </c>
      <c r="AZ33">
        <f t="shared" si="21"/>
        <v>16559</v>
      </c>
    </row>
    <row r="34" spans="1:52" x14ac:dyDescent="0.2">
      <c r="A34" t="s">
        <v>783</v>
      </c>
      <c r="B34" t="s">
        <v>783</v>
      </c>
      <c r="C34" t="s">
        <v>243</v>
      </c>
      <c r="D34" t="s">
        <v>243</v>
      </c>
      <c r="E34">
        <v>176385</v>
      </c>
      <c r="F34" s="20">
        <v>44224</v>
      </c>
      <c r="G34">
        <v>141168</v>
      </c>
      <c r="H34">
        <v>100258</v>
      </c>
      <c r="I34">
        <v>18316</v>
      </c>
      <c r="J34">
        <v>98</v>
      </c>
      <c r="K34">
        <v>18212</v>
      </c>
      <c r="L34">
        <v>51118</v>
      </c>
      <c r="O34" s="19" t="s">
        <v>801</v>
      </c>
      <c r="P34" s="68">
        <v>69579056</v>
      </c>
      <c r="Q34" s="68">
        <v>6349659</v>
      </c>
      <c r="R34" s="68">
        <v>990684</v>
      </c>
      <c r="S34" s="68">
        <v>42975649</v>
      </c>
      <c r="T34" s="68">
        <v>20132113</v>
      </c>
      <c r="U34" s="68">
        <v>981526</v>
      </c>
      <c r="V34" s="68">
        <v>9024</v>
      </c>
      <c r="X34" t="str">
        <f t="shared" si="0"/>
        <v>Rajasthan</v>
      </c>
      <c r="Y34">
        <f t="shared" si="1"/>
        <v>69579056</v>
      </c>
      <c r="Z34">
        <f t="shared" si="2"/>
        <v>6349659</v>
      </c>
      <c r="AA34">
        <f t="shared" si="3"/>
        <v>990684</v>
      </c>
      <c r="AB34">
        <f t="shared" si="4"/>
        <v>42975649</v>
      </c>
      <c r="AC34">
        <f t="shared" si="5"/>
        <v>20132113</v>
      </c>
      <c r="AD34">
        <f t="shared" si="6"/>
        <v>981526</v>
      </c>
      <c r="AE34">
        <f t="shared" si="7"/>
        <v>9024</v>
      </c>
      <c r="AG34" t="str">
        <f t="shared" si="8"/>
        <v>Rajasthan</v>
      </c>
      <c r="AH34">
        <f t="shared" si="9"/>
        <v>69579056</v>
      </c>
      <c r="AJ34" t="str">
        <f t="shared" si="10"/>
        <v>Rajasthan</v>
      </c>
      <c r="AK34">
        <f t="shared" si="11"/>
        <v>6349659</v>
      </c>
      <c r="AM34" t="str">
        <f t="shared" si="12"/>
        <v>Rajasthan</v>
      </c>
      <c r="AN34">
        <f t="shared" si="13"/>
        <v>990684</v>
      </c>
      <c r="AP34" t="str">
        <f t="shared" si="14"/>
        <v>Rajasthan</v>
      </c>
      <c r="AQ34">
        <f t="shared" si="15"/>
        <v>42975649</v>
      </c>
      <c r="AS34" t="str">
        <f t="shared" si="16"/>
        <v>Rajasthan</v>
      </c>
      <c r="AT34">
        <f t="shared" si="17"/>
        <v>20132113</v>
      </c>
      <c r="AV34" t="str">
        <f t="shared" si="18"/>
        <v>Rajasthan</v>
      </c>
      <c r="AW34">
        <f t="shared" si="19"/>
        <v>981526</v>
      </c>
      <c r="AY34" t="str">
        <f t="shared" si="20"/>
        <v>Rajasthan</v>
      </c>
      <c r="AZ34">
        <f t="shared" si="21"/>
        <v>9024</v>
      </c>
    </row>
    <row r="35" spans="1:52" x14ac:dyDescent="0.2">
      <c r="A35" t="s">
        <v>783</v>
      </c>
      <c r="B35" t="s">
        <v>783</v>
      </c>
      <c r="C35" t="s">
        <v>103</v>
      </c>
      <c r="D35" t="s">
        <v>103</v>
      </c>
      <c r="E35">
        <v>13310</v>
      </c>
      <c r="F35" s="20">
        <v>44224</v>
      </c>
      <c r="G35">
        <v>6910</v>
      </c>
      <c r="H35">
        <v>5663</v>
      </c>
      <c r="I35">
        <v>262</v>
      </c>
      <c r="J35">
        <v>0</v>
      </c>
      <c r="K35">
        <v>261</v>
      </c>
      <c r="L35">
        <v>2300</v>
      </c>
      <c r="O35" s="19" t="s">
        <v>802</v>
      </c>
      <c r="P35" s="68">
        <v>607688</v>
      </c>
      <c r="Q35" s="68">
        <v>297765</v>
      </c>
      <c r="R35" s="68">
        <v>0</v>
      </c>
      <c r="S35" s="68">
        <v>521763</v>
      </c>
      <c r="T35" s="68">
        <v>451509</v>
      </c>
      <c r="U35" s="68">
        <v>0</v>
      </c>
      <c r="V35" s="68">
        <v>0</v>
      </c>
      <c r="X35" t="str">
        <f t="shared" si="0"/>
        <v>Sikkim</v>
      </c>
      <c r="Y35">
        <f t="shared" si="1"/>
        <v>607688</v>
      </c>
      <c r="Z35">
        <f t="shared" si="2"/>
        <v>297765</v>
      </c>
      <c r="AA35">
        <f t="shared" si="3"/>
        <v>0</v>
      </c>
      <c r="AB35">
        <f t="shared" si="4"/>
        <v>521763</v>
      </c>
      <c r="AC35">
        <f t="shared" si="5"/>
        <v>451509</v>
      </c>
      <c r="AD35">
        <f t="shared" si="6"/>
        <v>0</v>
      </c>
      <c r="AE35">
        <f t="shared" si="7"/>
        <v>0</v>
      </c>
      <c r="AG35" t="str">
        <f t="shared" si="8"/>
        <v>Sikkim</v>
      </c>
      <c r="AH35">
        <f t="shared" si="9"/>
        <v>607688</v>
      </c>
      <c r="AJ35" t="str">
        <f t="shared" si="10"/>
        <v>Sikkim</v>
      </c>
      <c r="AK35">
        <f t="shared" si="11"/>
        <v>297765</v>
      </c>
      <c r="AM35" t="str">
        <f t="shared" si="12"/>
        <v>Sikkim</v>
      </c>
      <c r="AN35">
        <f t="shared" si="13"/>
        <v>0</v>
      </c>
      <c r="AP35" t="str">
        <f t="shared" si="14"/>
        <v>Sikkim</v>
      </c>
      <c r="AQ35">
        <f t="shared" si="15"/>
        <v>521763</v>
      </c>
      <c r="AS35" t="str">
        <f t="shared" si="16"/>
        <v>Sikkim</v>
      </c>
      <c r="AT35">
        <f t="shared" si="17"/>
        <v>451509</v>
      </c>
      <c r="AV35" t="str">
        <f t="shared" si="18"/>
        <v>Sikkim</v>
      </c>
      <c r="AW35">
        <f t="shared" si="19"/>
        <v>0</v>
      </c>
      <c r="AY35" t="str">
        <f t="shared" si="20"/>
        <v>Sikkim</v>
      </c>
      <c r="AZ35">
        <f t="shared" si="21"/>
        <v>0</v>
      </c>
    </row>
    <row r="36" spans="1:52" x14ac:dyDescent="0.2">
      <c r="A36" t="s">
        <v>783</v>
      </c>
      <c r="B36" t="s">
        <v>783</v>
      </c>
      <c r="C36" t="s">
        <v>123</v>
      </c>
      <c r="D36" t="s">
        <v>123</v>
      </c>
      <c r="E36">
        <v>31920</v>
      </c>
      <c r="F36" s="20">
        <v>44224</v>
      </c>
      <c r="G36">
        <v>14408</v>
      </c>
      <c r="H36">
        <v>9068</v>
      </c>
      <c r="I36">
        <v>411</v>
      </c>
      <c r="J36">
        <v>3</v>
      </c>
      <c r="K36">
        <v>408</v>
      </c>
      <c r="L36">
        <v>4475</v>
      </c>
      <c r="O36" s="19" t="s">
        <v>803</v>
      </c>
      <c r="P36" s="68">
        <v>76448848</v>
      </c>
      <c r="Q36" s="68">
        <v>6205485</v>
      </c>
      <c r="R36" s="68">
        <v>2700082</v>
      </c>
      <c r="S36" s="68">
        <v>41277027</v>
      </c>
      <c r="T36" s="68">
        <v>17618141</v>
      </c>
      <c r="U36" s="68">
        <v>2652480</v>
      </c>
      <c r="V36" s="68">
        <v>36114</v>
      </c>
      <c r="X36" t="str">
        <f t="shared" si="0"/>
        <v>Tamil Nadu</v>
      </c>
      <c r="Y36">
        <f t="shared" si="1"/>
        <v>76448848</v>
      </c>
      <c r="Z36">
        <f t="shared" si="2"/>
        <v>6205485</v>
      </c>
      <c r="AA36">
        <f t="shared" si="3"/>
        <v>2700082</v>
      </c>
      <c r="AB36">
        <f t="shared" si="4"/>
        <v>41277027</v>
      </c>
      <c r="AC36">
        <f t="shared" si="5"/>
        <v>17618141</v>
      </c>
      <c r="AD36">
        <f t="shared" si="6"/>
        <v>2652480</v>
      </c>
      <c r="AE36">
        <f t="shared" si="7"/>
        <v>36114</v>
      </c>
      <c r="AG36" t="str">
        <f t="shared" si="8"/>
        <v>Tamil Nadu</v>
      </c>
      <c r="AH36">
        <f t="shared" si="9"/>
        <v>76448848</v>
      </c>
      <c r="AJ36" t="str">
        <f t="shared" si="10"/>
        <v>Tamil Nadu</v>
      </c>
      <c r="AK36">
        <f t="shared" si="11"/>
        <v>6205485</v>
      </c>
      <c r="AM36" t="str">
        <f t="shared" si="12"/>
        <v>Tamil Nadu</v>
      </c>
      <c r="AN36">
        <f t="shared" si="13"/>
        <v>2700082</v>
      </c>
      <c r="AP36" t="str">
        <f t="shared" si="14"/>
        <v>Tamil Nadu</v>
      </c>
      <c r="AQ36">
        <f t="shared" si="15"/>
        <v>41277027</v>
      </c>
      <c r="AS36" t="str">
        <f t="shared" si="16"/>
        <v>Tamil Nadu</v>
      </c>
      <c r="AT36">
        <f t="shared" si="17"/>
        <v>17618141</v>
      </c>
      <c r="AV36" t="str">
        <f t="shared" si="18"/>
        <v>Tamil Nadu</v>
      </c>
      <c r="AW36">
        <f t="shared" si="19"/>
        <v>2652480</v>
      </c>
      <c r="AY36" t="str">
        <f t="shared" si="20"/>
        <v>Tamil Nadu</v>
      </c>
      <c r="AZ36">
        <f t="shared" si="21"/>
        <v>36114</v>
      </c>
    </row>
    <row r="37" spans="1:52" x14ac:dyDescent="0.2">
      <c r="A37" t="s">
        <v>783</v>
      </c>
      <c r="B37" t="s">
        <v>783</v>
      </c>
      <c r="C37" t="s">
        <v>173</v>
      </c>
      <c r="D37" t="s">
        <v>173</v>
      </c>
      <c r="E37">
        <v>49950</v>
      </c>
      <c r="F37" s="20">
        <v>44224</v>
      </c>
      <c r="G37">
        <v>29553</v>
      </c>
      <c r="H37">
        <v>23287</v>
      </c>
      <c r="I37">
        <v>2577</v>
      </c>
      <c r="J37">
        <v>20</v>
      </c>
      <c r="K37">
        <v>2533</v>
      </c>
      <c r="L37">
        <v>15512</v>
      </c>
      <c r="O37" s="19" t="s">
        <v>811</v>
      </c>
      <c r="P37" s="68">
        <v>35095069</v>
      </c>
      <c r="Q37" s="68">
        <v>17196566</v>
      </c>
      <c r="R37" s="68">
        <v>0</v>
      </c>
      <c r="S37" s="68">
        <v>22014941</v>
      </c>
      <c r="T37" s="68">
        <v>9621241</v>
      </c>
      <c r="U37" s="68">
        <v>0</v>
      </c>
      <c r="V37" s="68">
        <v>0</v>
      </c>
      <c r="X37" t="str">
        <f t="shared" si="0"/>
        <v>Telangana</v>
      </c>
      <c r="Y37">
        <f t="shared" si="1"/>
        <v>35095069</v>
      </c>
      <c r="Z37">
        <f t="shared" si="2"/>
        <v>17196566</v>
      </c>
      <c r="AA37">
        <f t="shared" si="3"/>
        <v>0</v>
      </c>
      <c r="AB37">
        <f t="shared" si="4"/>
        <v>22014941</v>
      </c>
      <c r="AC37">
        <f t="shared" si="5"/>
        <v>9621241</v>
      </c>
      <c r="AD37">
        <f t="shared" si="6"/>
        <v>0</v>
      </c>
      <c r="AE37">
        <f t="shared" si="7"/>
        <v>0</v>
      </c>
      <c r="AG37" t="str">
        <f t="shared" si="8"/>
        <v>Telangana</v>
      </c>
      <c r="AH37">
        <f t="shared" si="9"/>
        <v>35095069</v>
      </c>
      <c r="AJ37" t="str">
        <f t="shared" si="10"/>
        <v>Telangana</v>
      </c>
      <c r="AK37">
        <f t="shared" si="11"/>
        <v>17196566</v>
      </c>
      <c r="AM37" t="str">
        <f t="shared" si="12"/>
        <v>Telangana</v>
      </c>
      <c r="AN37">
        <f t="shared" si="13"/>
        <v>0</v>
      </c>
      <c r="AP37" t="str">
        <f t="shared" si="14"/>
        <v>Telangana</v>
      </c>
      <c r="AQ37">
        <f t="shared" si="15"/>
        <v>22014941</v>
      </c>
      <c r="AS37" t="str">
        <f t="shared" si="16"/>
        <v>Telangana</v>
      </c>
      <c r="AT37">
        <f t="shared" si="17"/>
        <v>9621241</v>
      </c>
      <c r="AV37" t="str">
        <f t="shared" si="18"/>
        <v>Telangana</v>
      </c>
      <c r="AW37">
        <f t="shared" si="19"/>
        <v>0</v>
      </c>
      <c r="AY37" t="str">
        <f t="shared" si="20"/>
        <v>Telangana</v>
      </c>
      <c r="AZ37">
        <f t="shared" si="21"/>
        <v>0</v>
      </c>
    </row>
    <row r="38" spans="1:52" x14ac:dyDescent="0.2">
      <c r="A38" t="s">
        <v>783</v>
      </c>
      <c r="B38" t="s">
        <v>783</v>
      </c>
      <c r="C38" t="s">
        <v>175</v>
      </c>
      <c r="D38" t="s">
        <v>175</v>
      </c>
      <c r="E38">
        <v>111997</v>
      </c>
      <c r="F38" s="20">
        <v>44224</v>
      </c>
      <c r="G38">
        <v>31565</v>
      </c>
      <c r="H38">
        <v>21200</v>
      </c>
      <c r="I38">
        <v>1109</v>
      </c>
      <c r="J38">
        <v>5</v>
      </c>
      <c r="K38">
        <v>1102</v>
      </c>
      <c r="L38">
        <v>15211</v>
      </c>
      <c r="O38" s="19" t="s">
        <v>804</v>
      </c>
      <c r="P38" s="68">
        <v>3671032</v>
      </c>
      <c r="Q38" s="68">
        <v>650194</v>
      </c>
      <c r="R38" s="68">
        <v>84468</v>
      </c>
      <c r="S38" s="68">
        <v>2508476</v>
      </c>
      <c r="T38" s="68">
        <v>1620981</v>
      </c>
      <c r="U38" s="68">
        <v>83466</v>
      </c>
      <c r="V38" s="68">
        <v>813</v>
      </c>
      <c r="X38" t="str">
        <f t="shared" si="0"/>
        <v>Tripura</v>
      </c>
      <c r="Y38">
        <f t="shared" si="1"/>
        <v>3671032</v>
      </c>
      <c r="Z38">
        <f t="shared" si="2"/>
        <v>650194</v>
      </c>
      <c r="AA38">
        <f t="shared" si="3"/>
        <v>84468</v>
      </c>
      <c r="AB38">
        <f t="shared" si="4"/>
        <v>2508476</v>
      </c>
      <c r="AC38">
        <f t="shared" si="5"/>
        <v>1620981</v>
      </c>
      <c r="AD38">
        <f t="shared" si="6"/>
        <v>83466</v>
      </c>
      <c r="AE38">
        <f t="shared" si="7"/>
        <v>813</v>
      </c>
      <c r="AG38" t="str">
        <f t="shared" si="8"/>
        <v>Tripura</v>
      </c>
      <c r="AH38">
        <f t="shared" si="9"/>
        <v>3671032</v>
      </c>
      <c r="AJ38" t="str">
        <f t="shared" si="10"/>
        <v>Tripura</v>
      </c>
      <c r="AK38">
        <f t="shared" si="11"/>
        <v>650194</v>
      </c>
      <c r="AM38" t="str">
        <f t="shared" si="12"/>
        <v>Tripura</v>
      </c>
      <c r="AN38">
        <f t="shared" si="13"/>
        <v>84468</v>
      </c>
      <c r="AP38" t="str">
        <f t="shared" si="14"/>
        <v>Tripura</v>
      </c>
      <c r="AQ38">
        <f t="shared" si="15"/>
        <v>2508476</v>
      </c>
      <c r="AS38" t="str">
        <f t="shared" si="16"/>
        <v>Tripura</v>
      </c>
      <c r="AT38">
        <f t="shared" si="17"/>
        <v>1620981</v>
      </c>
      <c r="AV38" t="str">
        <f t="shared" si="18"/>
        <v>Tripura</v>
      </c>
      <c r="AW38">
        <f t="shared" si="19"/>
        <v>83466</v>
      </c>
      <c r="AY38" t="str">
        <f t="shared" si="20"/>
        <v>Tripura</v>
      </c>
      <c r="AZ38">
        <f t="shared" si="21"/>
        <v>813</v>
      </c>
    </row>
    <row r="39" spans="1:52" x14ac:dyDescent="0.2">
      <c r="A39" t="s">
        <v>783</v>
      </c>
      <c r="B39" t="s">
        <v>783</v>
      </c>
      <c r="C39" t="s">
        <v>98</v>
      </c>
      <c r="D39" t="s">
        <v>98</v>
      </c>
      <c r="E39">
        <v>7948</v>
      </c>
      <c r="F39" s="20">
        <v>44224</v>
      </c>
      <c r="G39">
        <v>4156</v>
      </c>
      <c r="H39">
        <v>2603</v>
      </c>
      <c r="I39">
        <v>337</v>
      </c>
      <c r="J39">
        <v>2</v>
      </c>
      <c r="K39">
        <v>335</v>
      </c>
      <c r="L39">
        <v>2078</v>
      </c>
      <c r="O39" s="19" t="s">
        <v>806</v>
      </c>
      <c r="P39" s="68">
        <v>205867440</v>
      </c>
      <c r="Q39" s="68">
        <v>24579645</v>
      </c>
      <c r="R39" s="68">
        <v>1710158</v>
      </c>
      <c r="S39" s="68">
        <v>98175781</v>
      </c>
      <c r="T39" s="68">
        <v>32678549</v>
      </c>
      <c r="U39" s="68">
        <v>1687151</v>
      </c>
      <c r="V39" s="68">
        <v>22900</v>
      </c>
      <c r="X39" t="str">
        <f t="shared" si="0"/>
        <v>Uttar Pradesh</v>
      </c>
      <c r="Y39">
        <f t="shared" si="1"/>
        <v>205867440</v>
      </c>
      <c r="Z39">
        <f t="shared" si="2"/>
        <v>24579645</v>
      </c>
      <c r="AA39">
        <f t="shared" si="3"/>
        <v>1710158</v>
      </c>
      <c r="AB39">
        <f t="shared" si="4"/>
        <v>98175781</v>
      </c>
      <c r="AC39">
        <f t="shared" si="5"/>
        <v>32678549</v>
      </c>
      <c r="AD39">
        <f t="shared" si="6"/>
        <v>1687151</v>
      </c>
      <c r="AE39">
        <f t="shared" si="7"/>
        <v>22900</v>
      </c>
      <c r="AG39" t="str">
        <f t="shared" si="8"/>
        <v>Uttar Pradesh</v>
      </c>
      <c r="AH39">
        <f t="shared" si="9"/>
        <v>205867440</v>
      </c>
      <c r="AJ39" t="str">
        <f t="shared" si="10"/>
        <v>Uttar Pradesh</v>
      </c>
      <c r="AK39">
        <f t="shared" si="11"/>
        <v>24579645</v>
      </c>
      <c r="AM39" t="str">
        <f t="shared" si="12"/>
        <v>Uttar Pradesh</v>
      </c>
      <c r="AN39">
        <f t="shared" si="13"/>
        <v>1710158</v>
      </c>
      <c r="AP39" t="str">
        <f t="shared" si="14"/>
        <v>Uttar Pradesh</v>
      </c>
      <c r="AQ39">
        <f t="shared" si="15"/>
        <v>98175781</v>
      </c>
      <c r="AS39" t="str">
        <f t="shared" si="16"/>
        <v>Uttar Pradesh</v>
      </c>
      <c r="AT39">
        <f t="shared" si="17"/>
        <v>32678549</v>
      </c>
      <c r="AV39" t="str">
        <f t="shared" si="18"/>
        <v>Uttar Pradesh</v>
      </c>
      <c r="AW39">
        <f t="shared" si="19"/>
        <v>1687151</v>
      </c>
      <c r="AY39" t="str">
        <f t="shared" si="20"/>
        <v>Uttar Pradesh</v>
      </c>
      <c r="AZ39">
        <f t="shared" si="21"/>
        <v>22900</v>
      </c>
    </row>
    <row r="40" spans="1:52" x14ac:dyDescent="0.2">
      <c r="A40" t="s">
        <v>783</v>
      </c>
      <c r="B40" t="s">
        <v>783</v>
      </c>
      <c r="C40" t="s">
        <v>137</v>
      </c>
      <c r="D40" t="s">
        <v>137</v>
      </c>
      <c r="E40">
        <v>35289</v>
      </c>
      <c r="F40" s="20">
        <v>44224</v>
      </c>
      <c r="G40">
        <v>18594</v>
      </c>
      <c r="H40">
        <v>13671</v>
      </c>
      <c r="I40">
        <v>1016</v>
      </c>
      <c r="J40">
        <v>1</v>
      </c>
      <c r="K40">
        <v>1015</v>
      </c>
      <c r="L40">
        <v>7072</v>
      </c>
      <c r="O40" s="19" t="s">
        <v>805</v>
      </c>
      <c r="P40" s="68">
        <v>10116752</v>
      </c>
      <c r="Q40" s="68">
        <v>2299304</v>
      </c>
      <c r="R40" s="68">
        <v>343896</v>
      </c>
      <c r="S40" s="68">
        <v>7477999</v>
      </c>
      <c r="T40" s="68">
        <v>3898139</v>
      </c>
      <c r="U40" s="68">
        <v>330195</v>
      </c>
      <c r="V40" s="68">
        <v>6400</v>
      </c>
      <c r="X40" t="str">
        <f t="shared" si="0"/>
        <v>Uttarakhand</v>
      </c>
      <c r="Y40">
        <f t="shared" si="1"/>
        <v>10116752</v>
      </c>
      <c r="Z40">
        <f t="shared" si="2"/>
        <v>2299304</v>
      </c>
      <c r="AA40">
        <f t="shared" si="3"/>
        <v>343896</v>
      </c>
      <c r="AB40">
        <f t="shared" si="4"/>
        <v>7477999</v>
      </c>
      <c r="AC40">
        <f t="shared" si="5"/>
        <v>3898139</v>
      </c>
      <c r="AD40">
        <f t="shared" si="6"/>
        <v>330195</v>
      </c>
      <c r="AE40">
        <f t="shared" si="7"/>
        <v>6400</v>
      </c>
      <c r="AG40" t="str">
        <f t="shared" si="8"/>
        <v>Uttarakhand</v>
      </c>
      <c r="AH40">
        <f t="shared" si="9"/>
        <v>10116752</v>
      </c>
      <c r="AJ40" t="str">
        <f t="shared" si="10"/>
        <v>Uttarakhand</v>
      </c>
      <c r="AK40">
        <f t="shared" si="11"/>
        <v>2299304</v>
      </c>
      <c r="AM40" t="str">
        <f t="shared" si="12"/>
        <v>Uttarakhand</v>
      </c>
      <c r="AN40">
        <f t="shared" si="13"/>
        <v>343896</v>
      </c>
      <c r="AP40" t="str">
        <f t="shared" si="14"/>
        <v>Uttarakhand</v>
      </c>
      <c r="AQ40">
        <f t="shared" si="15"/>
        <v>7477999</v>
      </c>
      <c r="AS40" t="str">
        <f t="shared" si="16"/>
        <v>Uttarakhand</v>
      </c>
      <c r="AT40">
        <f t="shared" si="17"/>
        <v>3898139</v>
      </c>
      <c r="AV40" t="str">
        <f t="shared" si="18"/>
        <v>Uttarakhand</v>
      </c>
      <c r="AW40">
        <f t="shared" si="19"/>
        <v>330195</v>
      </c>
      <c r="AY40" t="str">
        <f t="shared" si="20"/>
        <v>Uttarakhand</v>
      </c>
      <c r="AZ40">
        <f t="shared" si="21"/>
        <v>6400</v>
      </c>
    </row>
    <row r="41" spans="1:52" x14ac:dyDescent="0.2">
      <c r="A41" t="s">
        <v>783</v>
      </c>
      <c r="B41" t="s">
        <v>783</v>
      </c>
      <c r="C41" t="s">
        <v>135</v>
      </c>
      <c r="D41" t="s">
        <v>135</v>
      </c>
      <c r="E41">
        <v>83205</v>
      </c>
      <c r="F41" s="20">
        <v>44224</v>
      </c>
      <c r="G41">
        <v>24842</v>
      </c>
      <c r="H41">
        <v>16390</v>
      </c>
      <c r="I41">
        <v>1958</v>
      </c>
      <c r="J41">
        <v>6</v>
      </c>
      <c r="K41">
        <v>1952</v>
      </c>
      <c r="L41">
        <v>7196</v>
      </c>
      <c r="O41" s="19" t="s">
        <v>807</v>
      </c>
      <c r="P41" s="68">
        <v>92903903</v>
      </c>
      <c r="Q41" s="68">
        <v>46319324</v>
      </c>
      <c r="R41" s="68">
        <v>1592842</v>
      </c>
      <c r="S41" s="68">
        <v>56183405</v>
      </c>
      <c r="T41" s="68">
        <v>21558154</v>
      </c>
      <c r="U41" s="68">
        <v>1565408</v>
      </c>
      <c r="V41" s="68">
        <v>19138</v>
      </c>
      <c r="X41" t="str">
        <f t="shared" si="0"/>
        <v>West Bengal</v>
      </c>
      <c r="Y41">
        <f t="shared" si="1"/>
        <v>92903903</v>
      </c>
      <c r="Z41">
        <f t="shared" si="2"/>
        <v>46319324</v>
      </c>
      <c r="AA41">
        <f t="shared" si="3"/>
        <v>1592842</v>
      </c>
      <c r="AB41">
        <f t="shared" si="4"/>
        <v>56183405</v>
      </c>
      <c r="AC41">
        <f t="shared" si="5"/>
        <v>21558154</v>
      </c>
      <c r="AD41">
        <f t="shared" si="6"/>
        <v>1565408</v>
      </c>
      <c r="AE41">
        <f t="shared" si="7"/>
        <v>19138</v>
      </c>
      <c r="AG41" t="str">
        <f t="shared" si="8"/>
        <v>West Bengal</v>
      </c>
      <c r="AH41">
        <f t="shared" si="9"/>
        <v>92903903</v>
      </c>
      <c r="AJ41" t="str">
        <f t="shared" si="10"/>
        <v>West Bengal</v>
      </c>
      <c r="AK41">
        <f t="shared" si="11"/>
        <v>46319324</v>
      </c>
      <c r="AM41" t="str">
        <f t="shared" si="12"/>
        <v>West Bengal</v>
      </c>
      <c r="AN41">
        <f t="shared" si="13"/>
        <v>1592842</v>
      </c>
      <c r="AP41" t="str">
        <f t="shared" si="14"/>
        <v>West Bengal</v>
      </c>
      <c r="AQ41">
        <f t="shared" si="15"/>
        <v>56183405</v>
      </c>
      <c r="AS41" t="str">
        <f t="shared" si="16"/>
        <v>West Bengal</v>
      </c>
      <c r="AT41">
        <f t="shared" si="17"/>
        <v>21558154</v>
      </c>
      <c r="AV41" t="str">
        <f t="shared" si="18"/>
        <v>West Bengal</v>
      </c>
      <c r="AW41">
        <f t="shared" si="19"/>
        <v>1565408</v>
      </c>
      <c r="AY41" t="str">
        <f t="shared" si="20"/>
        <v>West Bengal</v>
      </c>
      <c r="AZ41">
        <f t="shared" si="21"/>
        <v>19138</v>
      </c>
    </row>
    <row r="42" spans="1:52" x14ac:dyDescent="0.2">
      <c r="A42" t="s">
        <v>783</v>
      </c>
      <c r="B42" t="s">
        <v>783</v>
      </c>
      <c r="C42" t="s">
        <v>216</v>
      </c>
      <c r="D42" t="s">
        <v>216</v>
      </c>
      <c r="E42">
        <v>87013</v>
      </c>
      <c r="F42" s="20">
        <v>44224</v>
      </c>
      <c r="G42">
        <v>55710</v>
      </c>
      <c r="H42">
        <v>40321</v>
      </c>
      <c r="I42">
        <v>3545</v>
      </c>
      <c r="J42">
        <v>14</v>
      </c>
      <c r="K42">
        <v>3518</v>
      </c>
      <c r="L42">
        <v>29927</v>
      </c>
      <c r="O42" s="19" t="s">
        <v>815</v>
      </c>
      <c r="P42" s="68">
        <v>1234588774</v>
      </c>
      <c r="Q42" s="68">
        <v>276393857</v>
      </c>
      <c r="R42" s="68">
        <v>32384204</v>
      </c>
      <c r="S42" s="68">
        <v>723602281</v>
      </c>
      <c r="T42" s="68">
        <v>325872530</v>
      </c>
      <c r="U42" s="68">
        <v>31789458</v>
      </c>
      <c r="V42" s="68">
        <v>436629</v>
      </c>
      <c r="X42" t="str">
        <f t="shared" si="0"/>
        <v>Grand Total</v>
      </c>
      <c r="Y42">
        <f t="shared" si="1"/>
        <v>1234588774</v>
      </c>
      <c r="Z42">
        <f t="shared" si="2"/>
        <v>276393857</v>
      </c>
      <c r="AA42">
        <f t="shared" si="3"/>
        <v>32384204</v>
      </c>
      <c r="AB42">
        <f t="shared" si="4"/>
        <v>723602281</v>
      </c>
      <c r="AC42">
        <f t="shared" si="5"/>
        <v>325872530</v>
      </c>
      <c r="AD42">
        <f t="shared" si="6"/>
        <v>31789458</v>
      </c>
      <c r="AE42">
        <f t="shared" si="7"/>
        <v>436629</v>
      </c>
    </row>
    <row r="43" spans="1:52" x14ac:dyDescent="0.2">
      <c r="A43" t="s">
        <v>783</v>
      </c>
      <c r="B43" t="s">
        <v>783</v>
      </c>
      <c r="C43" t="s">
        <v>170</v>
      </c>
      <c r="D43" t="s">
        <v>170</v>
      </c>
      <c r="E43">
        <v>112272</v>
      </c>
      <c r="F43" s="20">
        <v>44224</v>
      </c>
      <c r="G43">
        <v>33773</v>
      </c>
      <c r="H43">
        <v>27867</v>
      </c>
      <c r="I43">
        <v>1868</v>
      </c>
      <c r="J43">
        <v>6</v>
      </c>
      <c r="K43">
        <v>1856</v>
      </c>
      <c r="L43">
        <v>14126</v>
      </c>
    </row>
    <row r="44" spans="1:52" ht="16" x14ac:dyDescent="0.2">
      <c r="A44" t="s">
        <v>784</v>
      </c>
      <c r="B44" t="s">
        <v>784</v>
      </c>
      <c r="C44" t="s">
        <v>635</v>
      </c>
      <c r="D44" t="s">
        <v>635</v>
      </c>
      <c r="E44">
        <v>953773</v>
      </c>
      <c r="G44">
        <v>553967</v>
      </c>
      <c r="H44">
        <v>136574</v>
      </c>
      <c r="I44">
        <v>0</v>
      </c>
      <c r="J44">
        <v>0</v>
      </c>
      <c r="K44">
        <v>0</v>
      </c>
      <c r="L44">
        <v>467348</v>
      </c>
      <c r="X44" s="21" t="s">
        <v>850</v>
      </c>
      <c r="Y44" s="3" t="s">
        <v>817</v>
      </c>
      <c r="Z44" s="3" t="s">
        <v>35</v>
      </c>
      <c r="AA44" s="3" t="s">
        <v>37</v>
      </c>
      <c r="AB44" s="3" t="s">
        <v>830</v>
      </c>
      <c r="AC44" s="3" t="s">
        <v>831</v>
      </c>
      <c r="AD44" s="3" t="s">
        <v>41</v>
      </c>
      <c r="AE44" s="3" t="s">
        <v>43</v>
      </c>
    </row>
    <row r="45" spans="1:52" ht="16" x14ac:dyDescent="0.2">
      <c r="A45" t="s">
        <v>784</v>
      </c>
      <c r="B45" t="s">
        <v>784</v>
      </c>
      <c r="C45" t="s">
        <v>724</v>
      </c>
      <c r="D45" t="s">
        <v>724</v>
      </c>
      <c r="E45">
        <v>1693190</v>
      </c>
      <c r="G45">
        <v>1095048</v>
      </c>
      <c r="H45">
        <v>448006</v>
      </c>
      <c r="I45">
        <v>0</v>
      </c>
      <c r="J45">
        <v>0</v>
      </c>
      <c r="K45">
        <v>0</v>
      </c>
      <c r="L45">
        <v>829663</v>
      </c>
      <c r="X45" s="3" t="s">
        <v>815</v>
      </c>
      <c r="Y45" s="3">
        <f>VLOOKUP("Grand Total", $X$5:$AE$42,2,0)</f>
        <v>1234588774</v>
      </c>
      <c r="Z45" s="3">
        <f>VLOOKUP("Grand Total", $X$5:$AE$42,3,0)</f>
        <v>276393857</v>
      </c>
      <c r="AA45" s="3">
        <f>VLOOKUP("Grand Total", $X$5:$AE$42,4,0)</f>
        <v>32384204</v>
      </c>
      <c r="AB45" s="3">
        <f>VLOOKUP("Grand Total", $X$5:$AE$42,5,0)</f>
        <v>723602281</v>
      </c>
      <c r="AC45" s="3">
        <f>VLOOKUP("Grand Total", $X$5:$AE$42,6,0)</f>
        <v>325872530</v>
      </c>
      <c r="AD45" s="3">
        <f>VLOOKUP("Grand Total", $X$5:$AE$42,7,0)</f>
        <v>31789458</v>
      </c>
      <c r="AE45" s="3">
        <f>VLOOKUP("Grand Total", $X$5:$AE$42,8,0)</f>
        <v>436629</v>
      </c>
      <c r="AH45" s="43" t="s">
        <v>837</v>
      </c>
      <c r="AI45" s="43"/>
      <c r="AJ45" s="43"/>
    </row>
    <row r="46" spans="1:52" x14ac:dyDescent="0.2">
      <c r="A46" t="s">
        <v>784</v>
      </c>
      <c r="B46" t="s">
        <v>784</v>
      </c>
      <c r="C46" t="s">
        <v>544</v>
      </c>
      <c r="D46" t="s">
        <v>544</v>
      </c>
      <c r="E46">
        <v>612491</v>
      </c>
      <c r="G46">
        <v>456088</v>
      </c>
      <c r="H46">
        <v>213437</v>
      </c>
      <c r="I46">
        <v>0</v>
      </c>
      <c r="J46">
        <v>0</v>
      </c>
      <c r="K46">
        <v>0</v>
      </c>
      <c r="L46">
        <v>300120</v>
      </c>
      <c r="X46" s="3"/>
      <c r="Y46" s="3"/>
      <c r="Z46" s="3"/>
      <c r="AA46" s="3"/>
      <c r="AB46" s="3"/>
      <c r="AC46" s="3"/>
      <c r="AD46" s="3"/>
      <c r="AE46" s="3"/>
    </row>
    <row r="47" spans="1:52" x14ac:dyDescent="0.2">
      <c r="A47" t="s">
        <v>784</v>
      </c>
      <c r="B47" t="s">
        <v>784</v>
      </c>
      <c r="C47" t="s">
        <v>590</v>
      </c>
      <c r="D47" t="s">
        <v>590</v>
      </c>
      <c r="E47">
        <v>732639</v>
      </c>
      <c r="G47">
        <v>493242</v>
      </c>
      <c r="H47">
        <v>183782</v>
      </c>
      <c r="I47">
        <v>0</v>
      </c>
      <c r="J47">
        <v>0</v>
      </c>
      <c r="K47">
        <v>0</v>
      </c>
      <c r="L47">
        <v>358993</v>
      </c>
      <c r="X47" s="3" t="s">
        <v>835</v>
      </c>
      <c r="Y47" s="22">
        <f>Z45/Y45</f>
        <v>0.22387523912476462</v>
      </c>
      <c r="Z47" s="3"/>
      <c r="AA47" s="3"/>
      <c r="AB47" s="3"/>
      <c r="AC47" s="3"/>
      <c r="AD47" s="3"/>
      <c r="AE47" s="3"/>
    </row>
    <row r="48" spans="1:52" x14ac:dyDescent="0.2">
      <c r="A48" t="s">
        <v>784</v>
      </c>
      <c r="B48" t="s">
        <v>784</v>
      </c>
      <c r="C48" t="s">
        <v>728</v>
      </c>
      <c r="D48" t="s">
        <v>728</v>
      </c>
      <c r="E48">
        <v>1736319</v>
      </c>
      <c r="G48">
        <v>1101266</v>
      </c>
      <c r="H48">
        <v>402535</v>
      </c>
      <c r="I48">
        <v>0</v>
      </c>
      <c r="J48">
        <v>0</v>
      </c>
      <c r="K48">
        <v>0</v>
      </c>
      <c r="L48">
        <v>850796</v>
      </c>
      <c r="X48" s="3" t="s">
        <v>836</v>
      </c>
      <c r="Y48" s="22">
        <f>AA45/Z45</f>
        <v>0.11716687321310473</v>
      </c>
      <c r="Z48" s="3"/>
      <c r="AA48" s="3"/>
      <c r="AB48" s="3"/>
      <c r="AC48" s="3"/>
      <c r="AD48" s="3"/>
      <c r="AE48" s="3"/>
    </row>
    <row r="49" spans="1:31" x14ac:dyDescent="0.2">
      <c r="A49" t="s">
        <v>784</v>
      </c>
      <c r="B49" t="s">
        <v>784</v>
      </c>
      <c r="C49" t="s">
        <v>495</v>
      </c>
      <c r="D49" t="s">
        <v>495</v>
      </c>
      <c r="E49">
        <v>481818</v>
      </c>
      <c r="G49">
        <v>288696</v>
      </c>
      <c r="H49">
        <v>102397</v>
      </c>
      <c r="I49">
        <v>0</v>
      </c>
      <c r="J49">
        <v>0</v>
      </c>
      <c r="K49">
        <v>0</v>
      </c>
      <c r="L49">
        <v>236090</v>
      </c>
      <c r="X49" s="3" t="s">
        <v>830</v>
      </c>
      <c r="Y49" s="22">
        <f>AB45/Y45</f>
        <v>0.58610793831825336</v>
      </c>
      <c r="Z49" s="3"/>
      <c r="AA49" s="3"/>
      <c r="AB49" s="3"/>
      <c r="AC49" s="3"/>
      <c r="AD49" s="3"/>
      <c r="AE49" s="3"/>
    </row>
    <row r="50" spans="1:31" x14ac:dyDescent="0.2">
      <c r="A50" t="s">
        <v>784</v>
      </c>
      <c r="B50" t="s">
        <v>784</v>
      </c>
      <c r="C50" t="s">
        <v>625</v>
      </c>
      <c r="D50" t="s">
        <v>625</v>
      </c>
      <c r="E50">
        <v>908090</v>
      </c>
      <c r="G50">
        <v>596783</v>
      </c>
      <c r="H50">
        <v>183724</v>
      </c>
      <c r="I50">
        <v>0</v>
      </c>
      <c r="J50">
        <v>0</v>
      </c>
      <c r="K50">
        <v>0</v>
      </c>
      <c r="L50">
        <v>444964</v>
      </c>
      <c r="X50" s="3" t="s">
        <v>831</v>
      </c>
      <c r="Y50" s="22">
        <f>AC45/AB45</f>
        <v>0.45034757152734844</v>
      </c>
      <c r="Z50" s="3"/>
      <c r="AA50" s="3"/>
      <c r="AB50" s="3"/>
      <c r="AC50" s="3"/>
      <c r="AD50" s="3"/>
      <c r="AE50" s="3"/>
    </row>
    <row r="51" spans="1:31" x14ac:dyDescent="0.2">
      <c r="A51" t="s">
        <v>784</v>
      </c>
      <c r="B51" t="s">
        <v>784</v>
      </c>
      <c r="C51" t="s">
        <v>576</v>
      </c>
      <c r="D51" t="s">
        <v>576</v>
      </c>
      <c r="E51">
        <v>688077</v>
      </c>
      <c r="G51">
        <v>431792</v>
      </c>
      <c r="H51">
        <v>184251</v>
      </c>
      <c r="I51">
        <v>0</v>
      </c>
      <c r="J51">
        <v>0</v>
      </c>
      <c r="K51">
        <v>0</v>
      </c>
      <c r="L51">
        <v>337157</v>
      </c>
      <c r="X51" s="3" t="s">
        <v>41</v>
      </c>
      <c r="Y51" s="22">
        <f>IFERROR(AD45/AA45,0)</f>
        <v>0.98163468831903355</v>
      </c>
      <c r="Z51" s="3"/>
      <c r="AA51" s="3"/>
      <c r="AB51" s="3"/>
      <c r="AC51" s="3"/>
      <c r="AD51" s="3"/>
      <c r="AE51" s="3"/>
    </row>
    <row r="52" spans="1:31" x14ac:dyDescent="0.2">
      <c r="A52" t="s">
        <v>784</v>
      </c>
      <c r="B52" t="s">
        <v>784</v>
      </c>
      <c r="C52" t="s">
        <v>736</v>
      </c>
      <c r="D52" t="s">
        <v>736</v>
      </c>
      <c r="E52">
        <v>1948632</v>
      </c>
      <c r="G52">
        <v>945264</v>
      </c>
      <c r="H52">
        <v>229696</v>
      </c>
      <c r="I52">
        <v>0</v>
      </c>
      <c r="J52">
        <v>0</v>
      </c>
      <c r="K52">
        <v>0</v>
      </c>
      <c r="L52">
        <v>954829</v>
      </c>
      <c r="X52" s="3" t="s">
        <v>43</v>
      </c>
      <c r="Y52" s="22">
        <f>IFERROR(AE45/AA45,0)</f>
        <v>1.3482776973613431E-2</v>
      </c>
      <c r="Z52" s="3"/>
      <c r="AA52" s="3"/>
      <c r="AB52" s="3"/>
      <c r="AC52" s="3"/>
      <c r="AD52" s="3"/>
      <c r="AE52" s="3"/>
    </row>
    <row r="53" spans="1:31" x14ac:dyDescent="0.2">
      <c r="A53" t="s">
        <v>784</v>
      </c>
      <c r="B53" t="s">
        <v>784</v>
      </c>
      <c r="C53" t="s">
        <v>545</v>
      </c>
      <c r="D53" t="s">
        <v>545</v>
      </c>
      <c r="E53">
        <v>1327748</v>
      </c>
      <c r="F53" s="20">
        <v>44228</v>
      </c>
      <c r="G53">
        <v>914640</v>
      </c>
      <c r="H53">
        <v>430800</v>
      </c>
      <c r="I53">
        <v>0</v>
      </c>
      <c r="J53">
        <v>0</v>
      </c>
      <c r="K53">
        <v>0</v>
      </c>
      <c r="L53">
        <v>301657</v>
      </c>
    </row>
    <row r="54" spans="1:31" x14ac:dyDescent="0.2">
      <c r="A54" t="s">
        <v>784</v>
      </c>
      <c r="B54" t="s">
        <v>784</v>
      </c>
      <c r="C54" t="s">
        <v>371</v>
      </c>
      <c r="D54" t="s">
        <v>371</v>
      </c>
      <c r="E54">
        <v>213529</v>
      </c>
      <c r="G54">
        <v>116318</v>
      </c>
      <c r="H54">
        <v>62593</v>
      </c>
      <c r="I54">
        <v>0</v>
      </c>
      <c r="J54">
        <v>0</v>
      </c>
      <c r="K54">
        <v>0</v>
      </c>
      <c r="L54">
        <v>104629</v>
      </c>
    </row>
    <row r="55" spans="1:31" ht="15.75" customHeight="1" x14ac:dyDescent="0.2">
      <c r="A55" t="s">
        <v>784</v>
      </c>
      <c r="B55" t="s">
        <v>784</v>
      </c>
      <c r="C55" t="s">
        <v>647</v>
      </c>
      <c r="D55" t="s">
        <v>647</v>
      </c>
      <c r="E55">
        <v>1008959</v>
      </c>
      <c r="G55">
        <v>662016</v>
      </c>
      <c r="H55">
        <v>195521</v>
      </c>
      <c r="I55">
        <v>0</v>
      </c>
      <c r="J55">
        <v>0</v>
      </c>
      <c r="K55">
        <v>0</v>
      </c>
      <c r="L55">
        <v>494389</v>
      </c>
      <c r="X55" s="44" t="s">
        <v>851</v>
      </c>
      <c r="Y55" s="3" t="s">
        <v>817</v>
      </c>
      <c r="Z55" s="3" t="s">
        <v>35</v>
      </c>
      <c r="AA55" s="3" t="s">
        <v>37</v>
      </c>
      <c r="AB55" s="3" t="s">
        <v>830</v>
      </c>
      <c r="AC55" s="3" t="s">
        <v>831</v>
      </c>
      <c r="AD55" s="3" t="s">
        <v>41</v>
      </c>
      <c r="AE55" s="3" t="s">
        <v>43</v>
      </c>
    </row>
    <row r="56" spans="1:31" x14ac:dyDescent="0.2">
      <c r="A56" t="s">
        <v>784</v>
      </c>
      <c r="B56" t="s">
        <v>784</v>
      </c>
      <c r="C56" t="s">
        <v>658</v>
      </c>
      <c r="D56" t="s">
        <v>658</v>
      </c>
      <c r="E56">
        <v>1058674</v>
      </c>
      <c r="G56">
        <v>711564</v>
      </c>
      <c r="H56">
        <v>306745</v>
      </c>
      <c r="I56">
        <v>0</v>
      </c>
      <c r="J56">
        <v>0</v>
      </c>
      <c r="K56">
        <v>0</v>
      </c>
      <c r="L56">
        <v>518750</v>
      </c>
      <c r="X56" s="44"/>
      <c r="Y56" s="3">
        <v>1234588774</v>
      </c>
      <c r="Z56" s="3">
        <v>276393857</v>
      </c>
      <c r="AA56" s="3">
        <v>32384204</v>
      </c>
      <c r="AB56" s="3">
        <v>723602281</v>
      </c>
      <c r="AC56" s="3">
        <v>325872530</v>
      </c>
      <c r="AD56" s="3">
        <v>31789458</v>
      </c>
      <c r="AE56" s="3">
        <v>436629</v>
      </c>
    </row>
    <row r="57" spans="1:31" x14ac:dyDescent="0.2">
      <c r="A57" t="s">
        <v>784</v>
      </c>
      <c r="B57" t="s">
        <v>784</v>
      </c>
      <c r="C57" t="s">
        <v>570</v>
      </c>
      <c r="D57" t="s">
        <v>570</v>
      </c>
      <c r="E57">
        <v>659260</v>
      </c>
      <c r="G57">
        <v>422295</v>
      </c>
      <c r="H57">
        <v>146888</v>
      </c>
      <c r="I57">
        <v>0</v>
      </c>
      <c r="J57">
        <v>0</v>
      </c>
      <c r="K57">
        <v>0</v>
      </c>
      <c r="L57">
        <v>323037</v>
      </c>
    </row>
    <row r="58" spans="1:31" x14ac:dyDescent="0.2">
      <c r="A58" t="s">
        <v>784</v>
      </c>
      <c r="B58" t="s">
        <v>784</v>
      </c>
      <c r="C58" t="s">
        <v>629</v>
      </c>
      <c r="D58" t="s">
        <v>629</v>
      </c>
      <c r="E58">
        <v>931218</v>
      </c>
      <c r="G58">
        <v>602504</v>
      </c>
      <c r="H58">
        <v>274035</v>
      </c>
      <c r="I58">
        <v>0</v>
      </c>
      <c r="J58">
        <v>0</v>
      </c>
      <c r="K58">
        <v>0</v>
      </c>
      <c r="L58">
        <v>456296</v>
      </c>
    </row>
    <row r="59" spans="1:31" x14ac:dyDescent="0.2">
      <c r="A59" t="s">
        <v>784</v>
      </c>
      <c r="B59" t="s">
        <v>784</v>
      </c>
      <c r="C59" t="s">
        <v>662</v>
      </c>
      <c r="D59" t="s">
        <v>662</v>
      </c>
      <c r="E59">
        <v>1091295</v>
      </c>
      <c r="G59">
        <v>649267</v>
      </c>
      <c r="H59">
        <v>297724</v>
      </c>
      <c r="I59">
        <v>0</v>
      </c>
      <c r="J59">
        <v>0</v>
      </c>
      <c r="K59">
        <v>0</v>
      </c>
      <c r="L59">
        <v>534734</v>
      </c>
    </row>
    <row r="60" spans="1:31" x14ac:dyDescent="0.2">
      <c r="A60" t="s">
        <v>784</v>
      </c>
      <c r="B60" t="s">
        <v>784</v>
      </c>
      <c r="C60" t="s">
        <v>707</v>
      </c>
      <c r="D60" t="s">
        <v>707</v>
      </c>
      <c r="E60">
        <v>1517202</v>
      </c>
      <c r="G60">
        <v>1079092</v>
      </c>
      <c r="H60">
        <v>409628</v>
      </c>
      <c r="I60">
        <v>0</v>
      </c>
      <c r="J60">
        <v>0</v>
      </c>
      <c r="K60">
        <v>0</v>
      </c>
      <c r="L60">
        <v>743428</v>
      </c>
    </row>
    <row r="61" spans="1:31" x14ac:dyDescent="0.2">
      <c r="A61" t="s">
        <v>784</v>
      </c>
      <c r="B61" t="s">
        <v>784</v>
      </c>
      <c r="C61" t="s">
        <v>681</v>
      </c>
      <c r="D61" t="s">
        <v>681</v>
      </c>
      <c r="E61">
        <v>1260419</v>
      </c>
      <c r="G61">
        <v>1246239</v>
      </c>
      <c r="H61">
        <v>875897</v>
      </c>
      <c r="I61">
        <v>0</v>
      </c>
      <c r="J61">
        <v>0</v>
      </c>
      <c r="K61">
        <v>0</v>
      </c>
      <c r="L61">
        <v>617605</v>
      </c>
    </row>
    <row r="62" spans="1:31" x14ac:dyDescent="0.2">
      <c r="A62" t="s">
        <v>784</v>
      </c>
      <c r="B62" t="s">
        <v>784</v>
      </c>
      <c r="C62" t="s">
        <v>638</v>
      </c>
      <c r="D62" t="s">
        <v>638</v>
      </c>
      <c r="E62">
        <v>965280</v>
      </c>
      <c r="G62">
        <v>284600</v>
      </c>
      <c r="H62">
        <v>102798</v>
      </c>
      <c r="I62">
        <v>0</v>
      </c>
      <c r="J62">
        <v>0</v>
      </c>
      <c r="K62">
        <v>0</v>
      </c>
      <c r="L62">
        <v>472987</v>
      </c>
    </row>
    <row r="63" spans="1:31" x14ac:dyDescent="0.2">
      <c r="A63" t="s">
        <v>784</v>
      </c>
      <c r="B63" t="s">
        <v>784</v>
      </c>
      <c r="C63" t="s">
        <v>678</v>
      </c>
      <c r="D63" t="s">
        <v>678</v>
      </c>
      <c r="E63">
        <v>1217002</v>
      </c>
      <c r="G63">
        <v>681216</v>
      </c>
      <c r="H63">
        <v>203575</v>
      </c>
      <c r="I63">
        <v>0</v>
      </c>
      <c r="J63">
        <v>0</v>
      </c>
      <c r="K63">
        <v>0</v>
      </c>
      <c r="L63">
        <v>596330</v>
      </c>
    </row>
    <row r="64" spans="1:31" x14ac:dyDescent="0.2">
      <c r="A64" t="s">
        <v>784</v>
      </c>
      <c r="B64" t="s">
        <v>784</v>
      </c>
      <c r="C64" t="s">
        <v>618</v>
      </c>
      <c r="D64" t="s">
        <v>618</v>
      </c>
      <c r="E64">
        <v>886999</v>
      </c>
      <c r="G64">
        <v>538901</v>
      </c>
      <c r="H64">
        <v>156488</v>
      </c>
      <c r="I64">
        <v>0</v>
      </c>
      <c r="J64">
        <v>0</v>
      </c>
      <c r="K64">
        <v>0</v>
      </c>
      <c r="L64">
        <v>434629</v>
      </c>
    </row>
    <row r="65" spans="1:12" x14ac:dyDescent="0.2">
      <c r="A65" t="s">
        <v>784</v>
      </c>
      <c r="B65" t="s">
        <v>784</v>
      </c>
      <c r="C65" t="s">
        <v>654</v>
      </c>
      <c r="D65" t="s">
        <v>654</v>
      </c>
      <c r="E65">
        <v>1040644</v>
      </c>
      <c r="G65">
        <v>681386</v>
      </c>
      <c r="H65">
        <v>301369</v>
      </c>
      <c r="I65">
        <v>0</v>
      </c>
      <c r="J65">
        <v>0</v>
      </c>
      <c r="K65">
        <v>0</v>
      </c>
      <c r="L65">
        <v>509915</v>
      </c>
    </row>
    <row r="66" spans="1:12" x14ac:dyDescent="0.2">
      <c r="A66" t="s">
        <v>784</v>
      </c>
      <c r="B66" t="s">
        <v>784</v>
      </c>
      <c r="C66" t="s">
        <v>334</v>
      </c>
      <c r="D66" t="s">
        <v>334</v>
      </c>
      <c r="E66">
        <v>167304</v>
      </c>
      <c r="G66">
        <v>117599</v>
      </c>
      <c r="H66">
        <v>82507</v>
      </c>
      <c r="I66">
        <v>0</v>
      </c>
      <c r="J66">
        <v>0</v>
      </c>
      <c r="K66">
        <v>0</v>
      </c>
      <c r="L66">
        <v>81978</v>
      </c>
    </row>
    <row r="67" spans="1:12" x14ac:dyDescent="0.2">
      <c r="A67" t="s">
        <v>784</v>
      </c>
      <c r="B67" t="s">
        <v>784</v>
      </c>
      <c r="C67" t="s">
        <v>636</v>
      </c>
      <c r="D67" t="s">
        <v>636</v>
      </c>
      <c r="E67">
        <v>957853</v>
      </c>
      <c r="G67">
        <v>592446</v>
      </c>
      <c r="H67">
        <v>212146</v>
      </c>
      <c r="I67">
        <v>0</v>
      </c>
      <c r="J67">
        <v>0</v>
      </c>
      <c r="K67">
        <v>0</v>
      </c>
      <c r="L67">
        <v>469347</v>
      </c>
    </row>
    <row r="68" spans="1:12" x14ac:dyDescent="0.2">
      <c r="A68" t="s">
        <v>784</v>
      </c>
      <c r="B68" t="s">
        <v>784</v>
      </c>
      <c r="C68" t="s">
        <v>753</v>
      </c>
      <c r="D68" t="s">
        <v>753</v>
      </c>
      <c r="E68">
        <v>2826006</v>
      </c>
      <c r="G68">
        <v>1203831</v>
      </c>
      <c r="H68">
        <v>448081</v>
      </c>
      <c r="I68">
        <v>0</v>
      </c>
      <c r="J68">
        <v>0</v>
      </c>
      <c r="K68">
        <v>0</v>
      </c>
      <c r="L68">
        <v>1384742</v>
      </c>
    </row>
    <row r="69" spans="1:12" x14ac:dyDescent="0.2">
      <c r="A69" t="s">
        <v>784</v>
      </c>
      <c r="B69" t="s">
        <v>784</v>
      </c>
      <c r="C69" t="s">
        <v>598</v>
      </c>
      <c r="D69" t="s">
        <v>598</v>
      </c>
      <c r="E69">
        <v>769919</v>
      </c>
      <c r="G69">
        <v>483076</v>
      </c>
      <c r="H69">
        <v>168392</v>
      </c>
      <c r="I69">
        <v>0</v>
      </c>
      <c r="J69">
        <v>0</v>
      </c>
      <c r="K69">
        <v>0</v>
      </c>
      <c r="L69">
        <v>377260</v>
      </c>
    </row>
    <row r="70" spans="1:12" x14ac:dyDescent="0.2">
      <c r="A70" t="s">
        <v>784</v>
      </c>
      <c r="B70" t="s">
        <v>784</v>
      </c>
      <c r="C70" t="s">
        <v>671</v>
      </c>
      <c r="D70" t="s">
        <v>671</v>
      </c>
      <c r="E70">
        <v>1150253</v>
      </c>
      <c r="G70">
        <v>478954</v>
      </c>
      <c r="H70">
        <v>223921</v>
      </c>
      <c r="I70">
        <v>0</v>
      </c>
      <c r="J70">
        <v>0</v>
      </c>
      <c r="K70">
        <v>0</v>
      </c>
      <c r="L70">
        <v>563623</v>
      </c>
    </row>
    <row r="71" spans="1:12" x14ac:dyDescent="0.2">
      <c r="A71" t="s">
        <v>784</v>
      </c>
      <c r="B71" t="s">
        <v>784</v>
      </c>
      <c r="C71" t="s">
        <v>733</v>
      </c>
      <c r="D71" t="s">
        <v>733</v>
      </c>
      <c r="E71">
        <v>1925975</v>
      </c>
      <c r="G71">
        <v>767841</v>
      </c>
      <c r="H71">
        <v>434213</v>
      </c>
      <c r="I71">
        <v>0</v>
      </c>
      <c r="J71">
        <v>0</v>
      </c>
      <c r="K71">
        <v>0</v>
      </c>
      <c r="L71">
        <v>943727</v>
      </c>
    </row>
    <row r="72" spans="1:12" x14ac:dyDescent="0.2">
      <c r="A72" t="s">
        <v>784</v>
      </c>
      <c r="B72" t="s">
        <v>784</v>
      </c>
      <c r="C72" t="s">
        <v>521</v>
      </c>
      <c r="D72" t="s">
        <v>521</v>
      </c>
      <c r="E72">
        <v>555114</v>
      </c>
      <c r="G72">
        <v>239906</v>
      </c>
      <c r="H72">
        <v>76599</v>
      </c>
      <c r="I72">
        <v>0</v>
      </c>
      <c r="J72">
        <v>0</v>
      </c>
      <c r="K72">
        <v>0</v>
      </c>
      <c r="L72">
        <v>272005</v>
      </c>
    </row>
    <row r="73" spans="1:12" x14ac:dyDescent="0.2">
      <c r="A73" t="s">
        <v>784</v>
      </c>
      <c r="B73" t="s">
        <v>784</v>
      </c>
      <c r="C73" t="s">
        <v>687</v>
      </c>
      <c r="D73" t="s">
        <v>687</v>
      </c>
      <c r="E73">
        <v>1316948</v>
      </c>
      <c r="G73">
        <v>795057</v>
      </c>
      <c r="H73">
        <v>286170</v>
      </c>
      <c r="I73">
        <v>0</v>
      </c>
      <c r="J73">
        <v>0</v>
      </c>
      <c r="K73">
        <v>0</v>
      </c>
      <c r="L73">
        <v>645304</v>
      </c>
    </row>
    <row r="74" spans="1:12" x14ac:dyDescent="0.2">
      <c r="A74" t="s">
        <v>784</v>
      </c>
      <c r="B74" t="s">
        <v>784</v>
      </c>
      <c r="C74" t="s">
        <v>206</v>
      </c>
      <c r="D74" t="s">
        <v>206</v>
      </c>
      <c r="E74">
        <v>832769</v>
      </c>
      <c r="F74" s="20">
        <v>44090</v>
      </c>
      <c r="G74">
        <v>504439</v>
      </c>
      <c r="H74">
        <v>133919</v>
      </c>
      <c r="I74">
        <v>0</v>
      </c>
      <c r="J74">
        <v>0</v>
      </c>
      <c r="K74">
        <v>0</v>
      </c>
      <c r="L74">
        <v>24661</v>
      </c>
    </row>
    <row r="75" spans="1:12" x14ac:dyDescent="0.2">
      <c r="A75" t="s">
        <v>784</v>
      </c>
      <c r="B75" t="s">
        <v>784</v>
      </c>
      <c r="C75" t="s">
        <v>423</v>
      </c>
      <c r="D75" t="s">
        <v>423</v>
      </c>
      <c r="E75">
        <v>300320</v>
      </c>
      <c r="G75">
        <v>127612</v>
      </c>
      <c r="H75">
        <v>42942</v>
      </c>
      <c r="I75">
        <v>0</v>
      </c>
      <c r="J75">
        <v>0</v>
      </c>
      <c r="K75">
        <v>0</v>
      </c>
      <c r="L75">
        <v>147156</v>
      </c>
    </row>
    <row r="76" spans="1:12" x14ac:dyDescent="0.2">
      <c r="A76" t="s">
        <v>785</v>
      </c>
      <c r="B76" t="s">
        <v>785</v>
      </c>
      <c r="C76" t="s">
        <v>480</v>
      </c>
      <c r="D76" t="s">
        <v>480</v>
      </c>
      <c r="E76">
        <v>2806200</v>
      </c>
      <c r="F76" s="20">
        <v>44107</v>
      </c>
      <c r="G76">
        <v>1177154</v>
      </c>
      <c r="H76">
        <v>395227</v>
      </c>
      <c r="I76">
        <v>14978</v>
      </c>
      <c r="J76">
        <v>116</v>
      </c>
      <c r="K76">
        <v>14859</v>
      </c>
      <c r="L76">
        <v>226710</v>
      </c>
    </row>
    <row r="77" spans="1:12" x14ac:dyDescent="0.2">
      <c r="A77" t="s">
        <v>785</v>
      </c>
      <c r="B77" t="s">
        <v>785</v>
      </c>
      <c r="C77" t="s">
        <v>367</v>
      </c>
      <c r="D77" t="s">
        <v>367</v>
      </c>
      <c r="E77">
        <v>700843</v>
      </c>
      <c r="F77" s="20">
        <v>44227</v>
      </c>
      <c r="G77">
        <v>345175</v>
      </c>
      <c r="H77">
        <v>116424</v>
      </c>
      <c r="I77">
        <v>7381</v>
      </c>
      <c r="J77">
        <v>74</v>
      </c>
      <c r="K77">
        <v>7307</v>
      </c>
      <c r="L77">
        <v>105314</v>
      </c>
    </row>
    <row r="78" spans="1:12" x14ac:dyDescent="0.2">
      <c r="A78" t="s">
        <v>785</v>
      </c>
      <c r="B78" t="s">
        <v>785</v>
      </c>
      <c r="C78" t="s">
        <v>592</v>
      </c>
      <c r="D78" t="s">
        <v>592</v>
      </c>
      <c r="E78">
        <v>2029339</v>
      </c>
      <c r="F78" s="20">
        <v>44227</v>
      </c>
      <c r="G78">
        <v>935177</v>
      </c>
      <c r="H78">
        <v>351254</v>
      </c>
      <c r="I78">
        <v>7379</v>
      </c>
      <c r="J78">
        <v>112</v>
      </c>
      <c r="K78">
        <v>7267</v>
      </c>
      <c r="L78">
        <v>368465</v>
      </c>
    </row>
    <row r="79" spans="1:12" x14ac:dyDescent="0.2">
      <c r="A79" t="s">
        <v>785</v>
      </c>
      <c r="B79" t="s">
        <v>785</v>
      </c>
      <c r="C79" t="s">
        <v>476</v>
      </c>
      <c r="D79" t="s">
        <v>476</v>
      </c>
      <c r="E79">
        <v>2954367</v>
      </c>
      <c r="F79" s="20">
        <v>44100</v>
      </c>
      <c r="G79">
        <v>1430906</v>
      </c>
      <c r="H79">
        <v>480982</v>
      </c>
      <c r="I79">
        <v>27212</v>
      </c>
      <c r="J79">
        <v>457</v>
      </c>
      <c r="K79">
        <v>26754</v>
      </c>
      <c r="L79">
        <v>227276</v>
      </c>
    </row>
    <row r="80" spans="1:12" x14ac:dyDescent="0.2">
      <c r="A80" t="s">
        <v>785</v>
      </c>
      <c r="B80" t="s">
        <v>785</v>
      </c>
      <c r="C80" t="s">
        <v>674</v>
      </c>
      <c r="D80" t="s">
        <v>674</v>
      </c>
      <c r="E80">
        <v>3032226</v>
      </c>
      <c r="F80" s="20">
        <v>44227</v>
      </c>
      <c r="G80">
        <v>1494951</v>
      </c>
      <c r="H80">
        <v>650332</v>
      </c>
      <c r="I80">
        <v>25840</v>
      </c>
      <c r="J80">
        <v>309</v>
      </c>
      <c r="K80">
        <v>25531</v>
      </c>
      <c r="L80">
        <v>595033</v>
      </c>
    </row>
    <row r="81" spans="1:12" x14ac:dyDescent="0.2">
      <c r="A81" t="s">
        <v>785</v>
      </c>
      <c r="B81" t="s">
        <v>785</v>
      </c>
      <c r="C81" t="s">
        <v>634</v>
      </c>
      <c r="D81" t="s">
        <v>634</v>
      </c>
      <c r="E81">
        <v>2720155</v>
      </c>
      <c r="F81" s="20">
        <v>44227</v>
      </c>
      <c r="G81">
        <v>1291186</v>
      </c>
      <c r="H81">
        <v>382719</v>
      </c>
      <c r="I81">
        <v>10210</v>
      </c>
      <c r="J81">
        <v>159</v>
      </c>
      <c r="K81">
        <v>10051</v>
      </c>
      <c r="L81">
        <v>471543</v>
      </c>
    </row>
    <row r="82" spans="1:12" x14ac:dyDescent="0.2">
      <c r="A82" t="s">
        <v>785</v>
      </c>
      <c r="B82" t="s">
        <v>785</v>
      </c>
      <c r="C82" t="s">
        <v>631</v>
      </c>
      <c r="D82" t="s">
        <v>631</v>
      </c>
      <c r="E82">
        <v>1707643</v>
      </c>
      <c r="F82" s="20">
        <v>44227</v>
      </c>
      <c r="G82">
        <v>907374</v>
      </c>
      <c r="H82">
        <v>322555</v>
      </c>
      <c r="I82">
        <v>9248</v>
      </c>
      <c r="J82">
        <v>182</v>
      </c>
      <c r="K82">
        <v>9066</v>
      </c>
      <c r="L82">
        <v>466052</v>
      </c>
    </row>
    <row r="83" spans="1:12" x14ac:dyDescent="0.2">
      <c r="A83" t="s">
        <v>785</v>
      </c>
      <c r="B83" t="s">
        <v>785</v>
      </c>
      <c r="C83" t="s">
        <v>626</v>
      </c>
      <c r="D83" t="s">
        <v>626</v>
      </c>
      <c r="E83">
        <v>3921971</v>
      </c>
      <c r="F83" s="20">
        <v>44207</v>
      </c>
      <c r="G83">
        <v>1869372</v>
      </c>
      <c r="H83">
        <v>741553</v>
      </c>
      <c r="I83">
        <v>10937</v>
      </c>
      <c r="J83">
        <v>370</v>
      </c>
      <c r="K83">
        <v>10567</v>
      </c>
      <c r="L83">
        <v>453910</v>
      </c>
    </row>
    <row r="84" spans="1:12" x14ac:dyDescent="0.2">
      <c r="A84" t="s">
        <v>785</v>
      </c>
      <c r="B84" t="s">
        <v>785</v>
      </c>
      <c r="C84" t="s">
        <v>665</v>
      </c>
      <c r="D84" t="s">
        <v>665</v>
      </c>
      <c r="E84">
        <v>5082868</v>
      </c>
      <c r="F84" s="20">
        <v>44138</v>
      </c>
      <c r="G84">
        <v>2498559</v>
      </c>
      <c r="H84">
        <v>1002939</v>
      </c>
      <c r="I84">
        <v>19017</v>
      </c>
      <c r="J84">
        <v>430</v>
      </c>
      <c r="K84">
        <v>18585</v>
      </c>
      <c r="L84">
        <v>557640</v>
      </c>
    </row>
    <row r="85" spans="1:12" x14ac:dyDescent="0.2">
      <c r="A85" t="s">
        <v>785</v>
      </c>
      <c r="B85" t="s">
        <v>785</v>
      </c>
      <c r="C85" t="s">
        <v>730</v>
      </c>
      <c r="D85" t="s">
        <v>730</v>
      </c>
      <c r="E85">
        <v>4379383</v>
      </c>
      <c r="F85" s="20">
        <v>44227</v>
      </c>
      <c r="G85">
        <v>1925234</v>
      </c>
      <c r="H85">
        <v>722746</v>
      </c>
      <c r="I85">
        <v>33952</v>
      </c>
      <c r="J85">
        <v>280</v>
      </c>
      <c r="K85">
        <v>33672</v>
      </c>
      <c r="L85">
        <v>889335</v>
      </c>
    </row>
    <row r="86" spans="1:12" x14ac:dyDescent="0.2">
      <c r="A86" t="s">
        <v>785</v>
      </c>
      <c r="B86" t="s">
        <v>785</v>
      </c>
      <c r="C86" t="s">
        <v>670</v>
      </c>
      <c r="D86" t="s">
        <v>670</v>
      </c>
      <c r="E86">
        <v>2558037</v>
      </c>
      <c r="F86" s="20">
        <v>44227</v>
      </c>
      <c r="G86">
        <v>1286763</v>
      </c>
      <c r="H86">
        <v>481968</v>
      </c>
      <c r="I86">
        <v>16685</v>
      </c>
      <c r="J86">
        <v>94</v>
      </c>
      <c r="K86">
        <v>16591</v>
      </c>
      <c r="L86">
        <v>570996</v>
      </c>
    </row>
    <row r="87" spans="1:12" x14ac:dyDescent="0.2">
      <c r="A87" t="s">
        <v>785</v>
      </c>
      <c r="B87" t="s">
        <v>785</v>
      </c>
      <c r="C87" t="s">
        <v>578</v>
      </c>
      <c r="D87" t="s">
        <v>578</v>
      </c>
      <c r="E87">
        <v>1756078</v>
      </c>
      <c r="F87" s="20">
        <v>44227</v>
      </c>
      <c r="G87">
        <v>800488</v>
      </c>
      <c r="H87">
        <v>222093</v>
      </c>
      <c r="I87">
        <v>9418</v>
      </c>
      <c r="J87">
        <v>106</v>
      </c>
      <c r="K87">
        <v>9312</v>
      </c>
      <c r="L87">
        <v>346714</v>
      </c>
    </row>
    <row r="88" spans="1:12" x14ac:dyDescent="0.2">
      <c r="A88" t="s">
        <v>785</v>
      </c>
      <c r="B88" t="s">
        <v>785</v>
      </c>
      <c r="C88" t="s">
        <v>646</v>
      </c>
      <c r="D88" t="s">
        <v>646</v>
      </c>
      <c r="E88">
        <v>1124176</v>
      </c>
      <c r="F88" s="20">
        <v>44227</v>
      </c>
      <c r="G88">
        <v>498448</v>
      </c>
      <c r="H88">
        <v>184446</v>
      </c>
      <c r="I88">
        <v>10783</v>
      </c>
      <c r="J88">
        <v>109</v>
      </c>
      <c r="K88">
        <v>10674</v>
      </c>
      <c r="L88">
        <v>497646</v>
      </c>
    </row>
    <row r="89" spans="1:12" x14ac:dyDescent="0.2">
      <c r="A89" t="s">
        <v>785</v>
      </c>
      <c r="B89" t="s">
        <v>785</v>
      </c>
      <c r="C89" t="s">
        <v>623</v>
      </c>
      <c r="D89" t="s">
        <v>623</v>
      </c>
      <c r="E89">
        <v>1626900</v>
      </c>
      <c r="F89" s="20">
        <v>44227</v>
      </c>
      <c r="G89">
        <v>801438</v>
      </c>
      <c r="H89">
        <v>225437</v>
      </c>
      <c r="I89">
        <v>4984</v>
      </c>
      <c r="J89">
        <v>147</v>
      </c>
      <c r="K89">
        <v>4837</v>
      </c>
      <c r="L89">
        <v>444824</v>
      </c>
    </row>
    <row r="90" spans="1:12" x14ac:dyDescent="0.2">
      <c r="A90" t="s">
        <v>785</v>
      </c>
      <c r="B90" t="s">
        <v>785</v>
      </c>
      <c r="C90" t="s">
        <v>667</v>
      </c>
      <c r="D90" t="s">
        <v>667</v>
      </c>
      <c r="E90">
        <v>3068149</v>
      </c>
      <c r="F90" s="20">
        <v>44227</v>
      </c>
      <c r="G90">
        <v>1451838</v>
      </c>
      <c r="H90">
        <v>403046</v>
      </c>
      <c r="I90">
        <v>18145</v>
      </c>
      <c r="J90">
        <v>94</v>
      </c>
      <c r="K90">
        <v>18051</v>
      </c>
      <c r="L90">
        <v>565510</v>
      </c>
    </row>
    <row r="91" spans="1:12" x14ac:dyDescent="0.2">
      <c r="A91" t="s">
        <v>785</v>
      </c>
      <c r="B91" t="s">
        <v>785</v>
      </c>
      <c r="C91" t="s">
        <v>425</v>
      </c>
      <c r="D91" t="s">
        <v>425</v>
      </c>
      <c r="E91">
        <v>1657599</v>
      </c>
      <c r="F91" s="20">
        <v>44108</v>
      </c>
      <c r="G91">
        <v>775019</v>
      </c>
      <c r="H91">
        <v>222012</v>
      </c>
      <c r="I91">
        <v>10064</v>
      </c>
      <c r="J91">
        <v>88</v>
      </c>
      <c r="K91">
        <v>9976</v>
      </c>
      <c r="L91">
        <v>153372</v>
      </c>
    </row>
    <row r="92" spans="1:12" x14ac:dyDescent="0.2">
      <c r="A92" t="s">
        <v>785</v>
      </c>
      <c r="B92" t="s">
        <v>785</v>
      </c>
      <c r="C92" t="s">
        <v>538</v>
      </c>
      <c r="D92" t="s">
        <v>538</v>
      </c>
      <c r="E92">
        <v>1690948</v>
      </c>
      <c r="F92" s="20">
        <v>44227</v>
      </c>
      <c r="G92">
        <v>757066</v>
      </c>
      <c r="H92">
        <v>205274</v>
      </c>
      <c r="I92">
        <v>10128</v>
      </c>
      <c r="J92">
        <v>66</v>
      </c>
      <c r="K92">
        <v>10057</v>
      </c>
      <c r="L92">
        <v>299385</v>
      </c>
    </row>
    <row r="93" spans="1:12" x14ac:dyDescent="0.2">
      <c r="A93" t="s">
        <v>785</v>
      </c>
      <c r="B93" t="s">
        <v>785</v>
      </c>
      <c r="C93" t="s">
        <v>574</v>
      </c>
      <c r="D93" t="s">
        <v>574</v>
      </c>
      <c r="E93">
        <v>1000717</v>
      </c>
      <c r="F93" s="20">
        <v>44227</v>
      </c>
      <c r="G93">
        <v>461970</v>
      </c>
      <c r="H93">
        <v>138407</v>
      </c>
      <c r="I93">
        <v>7776</v>
      </c>
      <c r="J93">
        <v>102</v>
      </c>
      <c r="K93">
        <v>7674</v>
      </c>
      <c r="L93">
        <v>336322</v>
      </c>
    </row>
    <row r="94" spans="1:12" x14ac:dyDescent="0.2">
      <c r="A94" t="s">
        <v>785</v>
      </c>
      <c r="B94" t="s">
        <v>785</v>
      </c>
      <c r="C94" t="s">
        <v>628</v>
      </c>
      <c r="D94" t="s">
        <v>628</v>
      </c>
      <c r="E94">
        <v>1994618</v>
      </c>
      <c r="F94" s="20">
        <v>44227</v>
      </c>
      <c r="G94">
        <v>965767</v>
      </c>
      <c r="H94">
        <v>260408</v>
      </c>
      <c r="I94">
        <v>12547</v>
      </c>
      <c r="J94">
        <v>111</v>
      </c>
      <c r="K94">
        <v>12435</v>
      </c>
      <c r="L94">
        <v>461755</v>
      </c>
    </row>
    <row r="95" spans="1:12" x14ac:dyDescent="0.2">
      <c r="A95" t="s">
        <v>785</v>
      </c>
      <c r="B95" t="s">
        <v>785</v>
      </c>
      <c r="C95" t="s">
        <v>700</v>
      </c>
      <c r="D95" t="s">
        <v>700</v>
      </c>
      <c r="E95">
        <v>4476044</v>
      </c>
      <c r="F95" s="20">
        <v>44227</v>
      </c>
      <c r="G95">
        <v>1974159</v>
      </c>
      <c r="H95">
        <v>680214</v>
      </c>
      <c r="I95">
        <v>18365</v>
      </c>
      <c r="J95">
        <v>339</v>
      </c>
      <c r="K95">
        <v>18023</v>
      </c>
      <c r="L95">
        <v>724350</v>
      </c>
    </row>
    <row r="96" spans="1:12" x14ac:dyDescent="0.2">
      <c r="A96" t="s">
        <v>785</v>
      </c>
      <c r="B96" t="s">
        <v>785</v>
      </c>
      <c r="C96" t="s">
        <v>571</v>
      </c>
      <c r="D96" t="s">
        <v>571</v>
      </c>
      <c r="E96">
        <v>1359054</v>
      </c>
      <c r="F96" s="20">
        <v>44227</v>
      </c>
      <c r="G96">
        <v>707588</v>
      </c>
      <c r="H96">
        <v>264665</v>
      </c>
      <c r="I96">
        <v>15111</v>
      </c>
      <c r="J96">
        <v>158</v>
      </c>
      <c r="K96">
        <v>14953</v>
      </c>
      <c r="L96">
        <v>332767</v>
      </c>
    </row>
    <row r="97" spans="1:12" x14ac:dyDescent="0.2">
      <c r="A97" t="s">
        <v>785</v>
      </c>
      <c r="B97" t="s">
        <v>785</v>
      </c>
      <c r="C97" t="s">
        <v>701</v>
      </c>
      <c r="D97" t="s">
        <v>701</v>
      </c>
      <c r="E97">
        <v>4778610</v>
      </c>
      <c r="F97" s="20">
        <v>44227</v>
      </c>
      <c r="G97">
        <v>2253919</v>
      </c>
      <c r="H97">
        <v>717015</v>
      </c>
      <c r="I97">
        <v>31398</v>
      </c>
      <c r="J97">
        <v>621</v>
      </c>
      <c r="K97">
        <v>30777</v>
      </c>
      <c r="L97">
        <v>738350</v>
      </c>
    </row>
    <row r="98" spans="1:12" x14ac:dyDescent="0.2">
      <c r="A98" t="s">
        <v>785</v>
      </c>
      <c r="B98" t="s">
        <v>785</v>
      </c>
      <c r="C98" t="s">
        <v>676</v>
      </c>
      <c r="D98" t="s">
        <v>676</v>
      </c>
      <c r="E98">
        <v>2872523</v>
      </c>
      <c r="F98" s="20">
        <v>44227</v>
      </c>
      <c r="G98">
        <v>1393762</v>
      </c>
      <c r="H98">
        <v>638181</v>
      </c>
      <c r="I98">
        <v>23432</v>
      </c>
      <c r="J98">
        <v>468</v>
      </c>
      <c r="K98">
        <v>22964</v>
      </c>
      <c r="L98">
        <v>603062</v>
      </c>
    </row>
    <row r="99" spans="1:12" x14ac:dyDescent="0.2">
      <c r="A99" t="s">
        <v>785</v>
      </c>
      <c r="B99" t="s">
        <v>785</v>
      </c>
      <c r="C99" t="s">
        <v>567</v>
      </c>
      <c r="D99" t="s">
        <v>567</v>
      </c>
      <c r="E99">
        <v>2216653</v>
      </c>
      <c r="F99" s="20">
        <v>44151</v>
      </c>
      <c r="G99">
        <v>1062349</v>
      </c>
      <c r="H99">
        <v>274319</v>
      </c>
      <c r="I99">
        <v>10353</v>
      </c>
      <c r="J99">
        <v>178</v>
      </c>
      <c r="K99">
        <v>10174</v>
      </c>
      <c r="L99">
        <v>327690</v>
      </c>
    </row>
    <row r="100" spans="1:12" x14ac:dyDescent="0.2">
      <c r="A100" t="s">
        <v>785</v>
      </c>
      <c r="B100" t="s">
        <v>785</v>
      </c>
      <c r="C100" t="s">
        <v>693</v>
      </c>
      <c r="D100" t="s">
        <v>693</v>
      </c>
      <c r="E100">
        <v>5772804</v>
      </c>
      <c r="F100" s="20">
        <v>44227</v>
      </c>
      <c r="G100">
        <v>3421614</v>
      </c>
      <c r="H100">
        <v>2366474</v>
      </c>
      <c r="I100">
        <v>147007</v>
      </c>
      <c r="J100">
        <v>2334</v>
      </c>
      <c r="K100">
        <v>144651</v>
      </c>
      <c r="L100">
        <v>749741</v>
      </c>
    </row>
    <row r="101" spans="1:12" x14ac:dyDescent="0.2">
      <c r="A101" t="s">
        <v>785</v>
      </c>
      <c r="B101" t="s">
        <v>785</v>
      </c>
      <c r="C101" t="s">
        <v>672</v>
      </c>
      <c r="D101" t="s">
        <v>672</v>
      </c>
      <c r="E101">
        <v>3273127</v>
      </c>
      <c r="F101" s="20">
        <v>44201</v>
      </c>
      <c r="G101">
        <v>1603099</v>
      </c>
      <c r="H101">
        <v>729224</v>
      </c>
      <c r="I101">
        <v>24427</v>
      </c>
      <c r="J101">
        <v>180</v>
      </c>
      <c r="K101">
        <v>24247</v>
      </c>
      <c r="L101">
        <v>580969</v>
      </c>
    </row>
    <row r="102" spans="1:12" x14ac:dyDescent="0.2">
      <c r="A102" t="s">
        <v>785</v>
      </c>
      <c r="B102" t="s">
        <v>785</v>
      </c>
      <c r="C102" t="s">
        <v>659</v>
      </c>
      <c r="D102" t="s">
        <v>659</v>
      </c>
      <c r="E102">
        <v>2962593</v>
      </c>
      <c r="F102" s="20">
        <v>44227</v>
      </c>
      <c r="G102">
        <v>1498172</v>
      </c>
      <c r="H102">
        <v>465660</v>
      </c>
      <c r="I102">
        <v>13980</v>
      </c>
      <c r="J102">
        <v>271</v>
      </c>
      <c r="K102">
        <v>13707</v>
      </c>
      <c r="L102">
        <v>528543</v>
      </c>
    </row>
    <row r="103" spans="1:12" x14ac:dyDescent="0.2">
      <c r="A103" t="s">
        <v>785</v>
      </c>
      <c r="B103" t="s">
        <v>785</v>
      </c>
      <c r="C103" t="s">
        <v>588</v>
      </c>
      <c r="D103" t="s">
        <v>588</v>
      </c>
      <c r="E103">
        <v>1897102</v>
      </c>
      <c r="F103" s="20">
        <v>44227</v>
      </c>
      <c r="G103">
        <v>995618</v>
      </c>
      <c r="H103">
        <v>366567</v>
      </c>
      <c r="I103">
        <v>17616</v>
      </c>
      <c r="J103">
        <v>134</v>
      </c>
      <c r="K103">
        <v>17482</v>
      </c>
      <c r="L103">
        <v>365135</v>
      </c>
    </row>
    <row r="104" spans="1:12" x14ac:dyDescent="0.2">
      <c r="A104" t="s">
        <v>785</v>
      </c>
      <c r="B104" t="s">
        <v>785</v>
      </c>
      <c r="C104" t="s">
        <v>680</v>
      </c>
      <c r="D104" t="s">
        <v>680</v>
      </c>
      <c r="E104">
        <v>4254782</v>
      </c>
      <c r="F104" s="20">
        <v>44227</v>
      </c>
      <c r="G104">
        <v>1991102</v>
      </c>
      <c r="H104">
        <v>555728</v>
      </c>
      <c r="I104">
        <v>20020</v>
      </c>
      <c r="J104">
        <v>155</v>
      </c>
      <c r="K104">
        <v>19864</v>
      </c>
      <c r="L104">
        <v>624579</v>
      </c>
    </row>
    <row r="105" spans="1:12" x14ac:dyDescent="0.2">
      <c r="A105" t="s">
        <v>785</v>
      </c>
      <c r="B105" t="s">
        <v>785</v>
      </c>
      <c r="C105" t="s">
        <v>713</v>
      </c>
      <c r="D105" t="s">
        <v>713</v>
      </c>
      <c r="E105">
        <v>3943098</v>
      </c>
      <c r="F105" s="20">
        <v>44227</v>
      </c>
      <c r="G105">
        <v>1868014</v>
      </c>
      <c r="H105">
        <v>736766</v>
      </c>
      <c r="I105">
        <v>23278</v>
      </c>
      <c r="J105">
        <v>255</v>
      </c>
      <c r="K105">
        <v>23020</v>
      </c>
      <c r="L105">
        <v>773112</v>
      </c>
    </row>
    <row r="106" spans="1:12" x14ac:dyDescent="0.2">
      <c r="A106" t="s">
        <v>785</v>
      </c>
      <c r="B106" t="s">
        <v>785</v>
      </c>
      <c r="C106" t="s">
        <v>417</v>
      </c>
      <c r="D106" t="s">
        <v>417</v>
      </c>
      <c r="E106">
        <v>634927</v>
      </c>
      <c r="F106" s="20">
        <v>44227</v>
      </c>
      <c r="G106">
        <v>287209</v>
      </c>
      <c r="H106">
        <v>95322</v>
      </c>
      <c r="I106">
        <v>7693</v>
      </c>
      <c r="J106">
        <v>75</v>
      </c>
      <c r="K106">
        <v>7618</v>
      </c>
      <c r="L106">
        <v>146194</v>
      </c>
    </row>
    <row r="107" spans="1:12" x14ac:dyDescent="0.2">
      <c r="A107" t="s">
        <v>785</v>
      </c>
      <c r="B107" t="s">
        <v>785</v>
      </c>
      <c r="C107" t="s">
        <v>460</v>
      </c>
      <c r="D107" t="s">
        <v>460</v>
      </c>
      <c r="E107">
        <v>656916</v>
      </c>
      <c r="F107" s="20">
        <v>44151</v>
      </c>
      <c r="G107">
        <v>300967</v>
      </c>
      <c r="H107">
        <v>108766</v>
      </c>
      <c r="I107">
        <v>4404</v>
      </c>
      <c r="J107">
        <v>36</v>
      </c>
      <c r="K107">
        <v>4368</v>
      </c>
      <c r="L107">
        <v>201633</v>
      </c>
    </row>
    <row r="108" spans="1:12" x14ac:dyDescent="0.2">
      <c r="A108" t="s">
        <v>785</v>
      </c>
      <c r="B108" t="s">
        <v>785</v>
      </c>
      <c r="C108" t="s">
        <v>627</v>
      </c>
      <c r="D108" t="s">
        <v>627</v>
      </c>
      <c r="E108">
        <v>3419622</v>
      </c>
      <c r="F108" s="20">
        <v>44227</v>
      </c>
      <c r="G108">
        <v>1511464</v>
      </c>
      <c r="H108">
        <v>424182</v>
      </c>
      <c r="I108">
        <v>9185</v>
      </c>
      <c r="J108">
        <v>127</v>
      </c>
      <c r="K108">
        <v>9058</v>
      </c>
      <c r="L108">
        <v>457819</v>
      </c>
    </row>
    <row r="109" spans="1:12" x14ac:dyDescent="0.2">
      <c r="A109" t="s">
        <v>785</v>
      </c>
      <c r="B109" t="s">
        <v>785</v>
      </c>
      <c r="C109" t="s">
        <v>663</v>
      </c>
      <c r="D109" t="s">
        <v>663</v>
      </c>
      <c r="E109">
        <v>3318176</v>
      </c>
      <c r="F109" s="20">
        <v>44227</v>
      </c>
      <c r="G109">
        <v>1670590</v>
      </c>
      <c r="H109">
        <v>684755</v>
      </c>
      <c r="I109">
        <v>15195</v>
      </c>
      <c r="J109">
        <v>170</v>
      </c>
      <c r="K109">
        <v>15025</v>
      </c>
      <c r="L109">
        <v>544035</v>
      </c>
    </row>
    <row r="110" spans="1:12" x14ac:dyDescent="0.2">
      <c r="A110" t="s">
        <v>785</v>
      </c>
      <c r="B110" t="s">
        <v>785</v>
      </c>
      <c r="C110" t="s">
        <v>630</v>
      </c>
      <c r="D110" t="s">
        <v>630</v>
      </c>
      <c r="E110">
        <v>2228397</v>
      </c>
      <c r="F110" s="20">
        <v>44227</v>
      </c>
      <c r="G110">
        <v>1069993</v>
      </c>
      <c r="H110">
        <v>369925</v>
      </c>
      <c r="I110">
        <v>17222</v>
      </c>
      <c r="J110">
        <v>129</v>
      </c>
      <c r="K110">
        <v>17093</v>
      </c>
      <c r="L110">
        <v>465122</v>
      </c>
    </row>
    <row r="111" spans="1:12" x14ac:dyDescent="0.2">
      <c r="A111" t="s">
        <v>785</v>
      </c>
      <c r="B111" t="s">
        <v>785</v>
      </c>
      <c r="C111" t="s">
        <v>525</v>
      </c>
      <c r="D111" t="s">
        <v>525</v>
      </c>
      <c r="E111">
        <v>3495021</v>
      </c>
      <c r="F111" s="20">
        <v>44227</v>
      </c>
      <c r="G111">
        <v>1671469</v>
      </c>
      <c r="H111">
        <v>478638</v>
      </c>
      <c r="I111">
        <v>19827</v>
      </c>
      <c r="J111">
        <v>192</v>
      </c>
      <c r="K111">
        <v>19632</v>
      </c>
      <c r="L111">
        <v>285797</v>
      </c>
    </row>
    <row r="112" spans="1:12" x14ac:dyDescent="0.2">
      <c r="A112" t="s">
        <v>785</v>
      </c>
      <c r="B112" t="s">
        <v>785</v>
      </c>
      <c r="C112" t="s">
        <v>666</v>
      </c>
      <c r="D112" t="s">
        <v>666</v>
      </c>
      <c r="E112">
        <v>3935042</v>
      </c>
      <c r="F112" s="20">
        <v>44227</v>
      </c>
      <c r="G112">
        <v>1784016</v>
      </c>
      <c r="H112">
        <v>469332</v>
      </c>
      <c r="I112">
        <v>20890</v>
      </c>
      <c r="J112">
        <v>358</v>
      </c>
      <c r="K112">
        <v>20532</v>
      </c>
      <c r="L112">
        <v>562223</v>
      </c>
    </row>
    <row r="113" spans="1:12" x14ac:dyDescent="0.2">
      <c r="A113" t="s">
        <v>719</v>
      </c>
      <c r="B113" t="s">
        <v>719</v>
      </c>
      <c r="C113" t="s">
        <v>719</v>
      </c>
      <c r="D113" t="s">
        <v>719</v>
      </c>
      <c r="E113">
        <v>1055450</v>
      </c>
      <c r="F113" s="20">
        <v>44500</v>
      </c>
      <c r="G113">
        <v>926035</v>
      </c>
      <c r="H113">
        <v>546981</v>
      </c>
      <c r="I113">
        <v>65351</v>
      </c>
      <c r="J113">
        <v>820</v>
      </c>
      <c r="K113">
        <v>64495</v>
      </c>
      <c r="L113">
        <v>825526</v>
      </c>
    </row>
    <row r="114" spans="1:12" x14ac:dyDescent="0.2">
      <c r="A114" t="s">
        <v>818</v>
      </c>
      <c r="B114" t="s">
        <v>818</v>
      </c>
      <c r="C114" t="s">
        <v>107</v>
      </c>
      <c r="D114" t="s">
        <v>107</v>
      </c>
      <c r="E114">
        <v>826165</v>
      </c>
      <c r="F114" s="20">
        <v>43996</v>
      </c>
      <c r="G114">
        <v>537459</v>
      </c>
      <c r="H114">
        <v>271570</v>
      </c>
      <c r="I114">
        <v>27278</v>
      </c>
      <c r="J114">
        <v>396</v>
      </c>
      <c r="K114">
        <v>26880</v>
      </c>
      <c r="L114">
        <v>16388</v>
      </c>
    </row>
    <row r="115" spans="1:12" x14ac:dyDescent="0.2">
      <c r="A115" t="s">
        <v>818</v>
      </c>
      <c r="B115" t="s">
        <v>818</v>
      </c>
      <c r="C115" t="s">
        <v>118</v>
      </c>
      <c r="D115" t="s">
        <v>118</v>
      </c>
      <c r="E115">
        <v>1305343</v>
      </c>
      <c r="F115" s="20">
        <v>43996</v>
      </c>
      <c r="G115">
        <v>617777</v>
      </c>
      <c r="H115">
        <v>211945</v>
      </c>
      <c r="I115">
        <v>43085</v>
      </c>
      <c r="J115">
        <v>471</v>
      </c>
      <c r="K115">
        <v>42611</v>
      </c>
      <c r="L115">
        <v>25358</v>
      </c>
    </row>
    <row r="116" spans="1:12" x14ac:dyDescent="0.2">
      <c r="A116" t="s">
        <v>818</v>
      </c>
      <c r="B116" t="s">
        <v>818</v>
      </c>
      <c r="C116" t="s">
        <v>125</v>
      </c>
      <c r="D116" t="s">
        <v>125</v>
      </c>
      <c r="E116">
        <v>1302253</v>
      </c>
      <c r="F116" s="20">
        <v>43974</v>
      </c>
      <c r="G116">
        <v>443759</v>
      </c>
      <c r="H116">
        <v>178775</v>
      </c>
      <c r="I116">
        <v>21066</v>
      </c>
      <c r="J116">
        <v>188</v>
      </c>
      <c r="K116">
        <v>20845</v>
      </c>
      <c r="L116">
        <v>15055</v>
      </c>
    </row>
    <row r="117" spans="1:12" x14ac:dyDescent="0.2">
      <c r="A117" t="s">
        <v>818</v>
      </c>
      <c r="B117" t="s">
        <v>818</v>
      </c>
      <c r="C117" t="s">
        <v>86</v>
      </c>
      <c r="D117" t="s">
        <v>86</v>
      </c>
      <c r="E117">
        <v>229832</v>
      </c>
      <c r="F117" s="20">
        <v>43996</v>
      </c>
      <c r="G117">
        <v>103247</v>
      </c>
      <c r="H117">
        <v>44245</v>
      </c>
      <c r="I117">
        <v>8324</v>
      </c>
      <c r="J117">
        <v>55</v>
      </c>
      <c r="K117">
        <v>8263</v>
      </c>
      <c r="L117">
        <v>5401</v>
      </c>
    </row>
    <row r="118" spans="1:12" x14ac:dyDescent="0.2">
      <c r="A118" t="s">
        <v>818</v>
      </c>
      <c r="B118" t="s">
        <v>818</v>
      </c>
      <c r="C118" t="s">
        <v>84</v>
      </c>
      <c r="D118" t="s">
        <v>84</v>
      </c>
      <c r="E118">
        <v>533638</v>
      </c>
      <c r="F118" s="20">
        <v>43996</v>
      </c>
      <c r="G118">
        <v>158243</v>
      </c>
      <c r="H118">
        <v>80855</v>
      </c>
      <c r="I118">
        <v>10840</v>
      </c>
      <c r="J118">
        <v>25</v>
      </c>
      <c r="K118">
        <v>10809</v>
      </c>
      <c r="L118">
        <v>6588</v>
      </c>
    </row>
    <row r="119" spans="1:12" x14ac:dyDescent="0.2">
      <c r="A119" t="s">
        <v>818</v>
      </c>
      <c r="B119" t="s">
        <v>818</v>
      </c>
      <c r="C119" t="s">
        <v>91</v>
      </c>
      <c r="D119" t="s">
        <v>91</v>
      </c>
      <c r="E119">
        <v>799199</v>
      </c>
      <c r="F119" s="20">
        <v>43996</v>
      </c>
      <c r="G119">
        <v>509782</v>
      </c>
      <c r="H119">
        <v>224591</v>
      </c>
      <c r="I119">
        <v>27239</v>
      </c>
      <c r="J119">
        <v>545</v>
      </c>
      <c r="K119">
        <v>26690</v>
      </c>
      <c r="L119">
        <v>15120</v>
      </c>
    </row>
    <row r="120" spans="1:12" x14ac:dyDescent="0.2">
      <c r="A120" t="s">
        <v>818</v>
      </c>
      <c r="B120" t="s">
        <v>818</v>
      </c>
      <c r="C120" t="s">
        <v>128</v>
      </c>
      <c r="D120" t="s">
        <v>128</v>
      </c>
      <c r="E120">
        <v>3343079</v>
      </c>
      <c r="F120" s="20">
        <v>43996</v>
      </c>
      <c r="G120">
        <v>1012391</v>
      </c>
      <c r="H120">
        <v>525445</v>
      </c>
      <c r="I120">
        <v>96880</v>
      </c>
      <c r="J120">
        <v>1798</v>
      </c>
      <c r="K120">
        <v>95028</v>
      </c>
      <c r="L120">
        <v>53460</v>
      </c>
    </row>
    <row r="121" spans="1:12" x14ac:dyDescent="0.2">
      <c r="A121" t="s">
        <v>818</v>
      </c>
      <c r="B121" t="s">
        <v>818</v>
      </c>
      <c r="C121" t="s">
        <v>101</v>
      </c>
      <c r="D121" t="s">
        <v>101</v>
      </c>
      <c r="E121">
        <v>597653</v>
      </c>
      <c r="F121" s="20">
        <v>43996</v>
      </c>
      <c r="G121">
        <v>293987</v>
      </c>
      <c r="H121">
        <v>99137</v>
      </c>
      <c r="I121">
        <v>19701</v>
      </c>
      <c r="J121">
        <v>194</v>
      </c>
      <c r="K121">
        <v>19506</v>
      </c>
      <c r="L121">
        <v>11946</v>
      </c>
    </row>
    <row r="122" spans="1:12" x14ac:dyDescent="0.2">
      <c r="A122" t="s">
        <v>818</v>
      </c>
      <c r="B122" t="s">
        <v>818</v>
      </c>
      <c r="C122" t="s">
        <v>121</v>
      </c>
      <c r="D122" t="s">
        <v>121</v>
      </c>
      <c r="E122">
        <v>1620632</v>
      </c>
      <c r="F122" s="20">
        <v>43996</v>
      </c>
      <c r="G122">
        <v>896087</v>
      </c>
      <c r="H122">
        <v>317605</v>
      </c>
      <c r="I122">
        <v>57636</v>
      </c>
      <c r="J122">
        <v>838</v>
      </c>
      <c r="K122">
        <v>56766</v>
      </c>
      <c r="L122">
        <v>32834</v>
      </c>
    </row>
    <row r="123" spans="1:12" x14ac:dyDescent="0.2">
      <c r="A123" t="s">
        <v>818</v>
      </c>
      <c r="B123" t="s">
        <v>818</v>
      </c>
      <c r="C123" t="s">
        <v>105</v>
      </c>
      <c r="D123" t="s">
        <v>105</v>
      </c>
      <c r="E123">
        <v>852043</v>
      </c>
      <c r="F123" s="20">
        <v>43996</v>
      </c>
      <c r="G123">
        <v>435884</v>
      </c>
      <c r="H123">
        <v>182747</v>
      </c>
      <c r="I123">
        <v>27093</v>
      </c>
      <c r="J123">
        <v>212</v>
      </c>
      <c r="K123">
        <v>26867</v>
      </c>
      <c r="L123">
        <v>16088</v>
      </c>
    </row>
    <row r="124" spans="1:12" x14ac:dyDescent="0.2">
      <c r="A124" t="s">
        <v>818</v>
      </c>
      <c r="B124" t="s">
        <v>818</v>
      </c>
      <c r="C124" t="s">
        <v>109</v>
      </c>
      <c r="D124" t="s">
        <v>109</v>
      </c>
      <c r="E124">
        <v>584667</v>
      </c>
      <c r="F124" s="20">
        <v>43996</v>
      </c>
      <c r="G124">
        <v>402362</v>
      </c>
      <c r="H124">
        <v>173494</v>
      </c>
      <c r="I124">
        <v>22771</v>
      </c>
      <c r="J124">
        <v>267</v>
      </c>
      <c r="K124">
        <v>22503</v>
      </c>
      <c r="L124">
        <v>14214</v>
      </c>
    </row>
    <row r="125" spans="1:12" x14ac:dyDescent="0.2">
      <c r="A125" t="s">
        <v>818</v>
      </c>
      <c r="B125" t="s">
        <v>818</v>
      </c>
      <c r="C125" t="s">
        <v>93</v>
      </c>
      <c r="D125" t="s">
        <v>93</v>
      </c>
      <c r="E125">
        <v>578326</v>
      </c>
      <c r="F125" s="20">
        <v>43996</v>
      </c>
      <c r="G125">
        <v>317695</v>
      </c>
      <c r="H125">
        <v>100468</v>
      </c>
      <c r="I125">
        <v>13139</v>
      </c>
      <c r="J125">
        <v>99</v>
      </c>
      <c r="K125">
        <v>13036</v>
      </c>
      <c r="L125">
        <v>8176</v>
      </c>
    </row>
    <row r="126" spans="1:12" x14ac:dyDescent="0.2">
      <c r="A126" t="s">
        <v>818</v>
      </c>
      <c r="B126" t="s">
        <v>818</v>
      </c>
      <c r="C126" t="s">
        <v>151</v>
      </c>
      <c r="D126" t="s">
        <v>151</v>
      </c>
      <c r="E126">
        <v>1206563</v>
      </c>
      <c r="F126" s="20">
        <v>43996</v>
      </c>
      <c r="G126">
        <v>650457</v>
      </c>
      <c r="H126">
        <v>287588</v>
      </c>
      <c r="I126">
        <v>54847</v>
      </c>
      <c r="J126">
        <v>580</v>
      </c>
      <c r="K126">
        <v>54228</v>
      </c>
      <c r="L126">
        <v>37457</v>
      </c>
    </row>
    <row r="127" spans="1:12" x14ac:dyDescent="0.2">
      <c r="A127" t="s">
        <v>818</v>
      </c>
      <c r="B127" t="s">
        <v>818</v>
      </c>
      <c r="C127" t="s">
        <v>106</v>
      </c>
      <c r="D127" t="s">
        <v>106</v>
      </c>
      <c r="E127">
        <v>659039</v>
      </c>
      <c r="F127" s="20">
        <v>43996</v>
      </c>
      <c r="G127">
        <v>375503</v>
      </c>
      <c r="H127">
        <v>128177</v>
      </c>
      <c r="I127">
        <v>26980</v>
      </c>
      <c r="J127">
        <v>177</v>
      </c>
      <c r="K127">
        <v>26798</v>
      </c>
      <c r="L127">
        <v>16179</v>
      </c>
    </row>
    <row r="128" spans="1:12" x14ac:dyDescent="0.2">
      <c r="A128" t="s">
        <v>818</v>
      </c>
      <c r="B128" t="s">
        <v>818</v>
      </c>
      <c r="C128" t="s">
        <v>104</v>
      </c>
      <c r="D128" t="s">
        <v>104</v>
      </c>
      <c r="E128">
        <v>1032275</v>
      </c>
      <c r="F128" s="20">
        <v>43996</v>
      </c>
      <c r="G128">
        <v>738333</v>
      </c>
      <c r="H128">
        <v>428365</v>
      </c>
      <c r="I128">
        <v>31365</v>
      </c>
      <c r="J128">
        <v>365</v>
      </c>
      <c r="K128">
        <v>31000</v>
      </c>
      <c r="L128">
        <v>17865</v>
      </c>
    </row>
    <row r="129" spans="1:12" x14ac:dyDescent="0.2">
      <c r="A129" t="s">
        <v>818</v>
      </c>
      <c r="B129" t="s">
        <v>818</v>
      </c>
      <c r="C129" t="s">
        <v>112</v>
      </c>
      <c r="D129" t="s">
        <v>112</v>
      </c>
      <c r="E129">
        <v>701707</v>
      </c>
      <c r="F129" s="20">
        <v>43996</v>
      </c>
      <c r="G129">
        <v>282508</v>
      </c>
      <c r="H129">
        <v>109857</v>
      </c>
      <c r="I129">
        <v>23921</v>
      </c>
      <c r="J129">
        <v>167</v>
      </c>
      <c r="K129">
        <v>23753</v>
      </c>
      <c r="L129">
        <v>14882</v>
      </c>
    </row>
    <row r="130" spans="1:12" x14ac:dyDescent="0.2">
      <c r="A130" t="s">
        <v>818</v>
      </c>
      <c r="B130" t="s">
        <v>818</v>
      </c>
      <c r="C130" t="s">
        <v>81</v>
      </c>
      <c r="D130" t="s">
        <v>81</v>
      </c>
      <c r="E130">
        <v>140206</v>
      </c>
      <c r="F130" s="20">
        <v>43996</v>
      </c>
      <c r="G130">
        <v>53032</v>
      </c>
      <c r="H130">
        <v>19468</v>
      </c>
      <c r="I130">
        <v>4019</v>
      </c>
      <c r="J130">
        <v>14</v>
      </c>
      <c r="K130">
        <v>4005</v>
      </c>
      <c r="L130">
        <v>2813</v>
      </c>
    </row>
    <row r="131" spans="1:12" x14ac:dyDescent="0.2">
      <c r="A131" t="s">
        <v>818</v>
      </c>
      <c r="B131" t="s">
        <v>818</v>
      </c>
      <c r="C131" t="s">
        <v>168</v>
      </c>
      <c r="D131" t="s">
        <v>168</v>
      </c>
      <c r="E131">
        <v>4062160</v>
      </c>
      <c r="F131" s="20">
        <v>43996</v>
      </c>
      <c r="G131">
        <v>1557999</v>
      </c>
      <c r="H131">
        <v>915437</v>
      </c>
      <c r="I131">
        <v>158035</v>
      </c>
      <c r="J131">
        <v>3139</v>
      </c>
      <c r="K131">
        <v>154852</v>
      </c>
      <c r="L131">
        <v>91721</v>
      </c>
    </row>
    <row r="132" spans="1:12" x14ac:dyDescent="0.2">
      <c r="A132" t="s">
        <v>818</v>
      </c>
      <c r="B132" t="s">
        <v>818</v>
      </c>
      <c r="C132" t="s">
        <v>402</v>
      </c>
      <c r="D132" t="s">
        <v>402</v>
      </c>
      <c r="E132">
        <v>1537520</v>
      </c>
      <c r="F132" s="20">
        <v>44144</v>
      </c>
      <c r="G132">
        <v>1028876</v>
      </c>
      <c r="H132">
        <v>530711</v>
      </c>
      <c r="I132">
        <v>56077</v>
      </c>
      <c r="J132">
        <v>515</v>
      </c>
      <c r="K132">
        <v>55557</v>
      </c>
      <c r="L132">
        <v>152985</v>
      </c>
    </row>
    <row r="133" spans="1:12" x14ac:dyDescent="0.2">
      <c r="A133" t="s">
        <v>818</v>
      </c>
      <c r="B133" t="s">
        <v>818</v>
      </c>
      <c r="C133" t="s">
        <v>95</v>
      </c>
      <c r="D133" t="s">
        <v>95</v>
      </c>
      <c r="E133">
        <v>249000</v>
      </c>
      <c r="F133" s="20">
        <v>43996</v>
      </c>
      <c r="G133">
        <v>134654</v>
      </c>
      <c r="H133">
        <v>81437</v>
      </c>
      <c r="I133">
        <v>8066</v>
      </c>
      <c r="J133">
        <v>20</v>
      </c>
      <c r="K133">
        <v>8041</v>
      </c>
      <c r="L133">
        <v>5756</v>
      </c>
    </row>
    <row r="134" spans="1:12" x14ac:dyDescent="0.2">
      <c r="A134" t="s">
        <v>818</v>
      </c>
      <c r="B134" t="s">
        <v>818</v>
      </c>
      <c r="C134" t="s">
        <v>96</v>
      </c>
      <c r="D134" t="s">
        <v>96</v>
      </c>
      <c r="E134">
        <v>660280</v>
      </c>
      <c r="F134" s="20">
        <v>43996</v>
      </c>
      <c r="G134">
        <v>419247</v>
      </c>
      <c r="H134">
        <v>163526</v>
      </c>
      <c r="I134">
        <v>29029</v>
      </c>
      <c r="J134">
        <v>224</v>
      </c>
      <c r="K134">
        <v>28805</v>
      </c>
      <c r="L134">
        <v>16344</v>
      </c>
    </row>
    <row r="135" spans="1:12" x14ac:dyDescent="0.2">
      <c r="A135" t="s">
        <v>818</v>
      </c>
      <c r="B135" t="s">
        <v>818</v>
      </c>
      <c r="C135" t="s">
        <v>370</v>
      </c>
      <c r="D135" t="s">
        <v>370</v>
      </c>
      <c r="E135">
        <v>420661</v>
      </c>
      <c r="F135" s="20">
        <v>44153</v>
      </c>
      <c r="G135">
        <v>468885</v>
      </c>
      <c r="H135">
        <v>277031</v>
      </c>
      <c r="I135">
        <v>33673</v>
      </c>
      <c r="J135">
        <v>245</v>
      </c>
      <c r="K135">
        <v>33426</v>
      </c>
      <c r="L135">
        <v>120414</v>
      </c>
    </row>
    <row r="136" spans="1:12" x14ac:dyDescent="0.2">
      <c r="A136" t="s">
        <v>818</v>
      </c>
      <c r="B136" t="s">
        <v>818</v>
      </c>
      <c r="C136" t="s">
        <v>100</v>
      </c>
      <c r="D136" t="s">
        <v>100</v>
      </c>
      <c r="E136">
        <v>748593</v>
      </c>
      <c r="F136" s="20">
        <v>43996</v>
      </c>
      <c r="G136">
        <v>405744</v>
      </c>
      <c r="H136">
        <v>171484</v>
      </c>
      <c r="I136">
        <v>23636</v>
      </c>
      <c r="J136">
        <v>224</v>
      </c>
      <c r="K136">
        <v>23407</v>
      </c>
      <c r="L136">
        <v>13869</v>
      </c>
    </row>
    <row r="137" spans="1:12" x14ac:dyDescent="0.2">
      <c r="A137" t="s">
        <v>809</v>
      </c>
      <c r="B137" t="s">
        <v>809</v>
      </c>
      <c r="C137" t="s">
        <v>250</v>
      </c>
      <c r="D137" t="s">
        <v>250</v>
      </c>
      <c r="E137">
        <v>343709</v>
      </c>
      <c r="F137" s="20">
        <v>44124</v>
      </c>
      <c r="G137">
        <v>387772</v>
      </c>
      <c r="H137">
        <v>183553</v>
      </c>
      <c r="I137">
        <v>5920</v>
      </c>
      <c r="J137">
        <v>3</v>
      </c>
      <c r="K137">
        <v>5910</v>
      </c>
      <c r="L137">
        <v>47773</v>
      </c>
    </row>
    <row r="138" spans="1:12" x14ac:dyDescent="0.2">
      <c r="A138" t="s">
        <v>809</v>
      </c>
      <c r="B138" t="s">
        <v>809</v>
      </c>
      <c r="C138" t="s">
        <v>187</v>
      </c>
      <c r="D138" t="s">
        <v>187</v>
      </c>
      <c r="E138">
        <v>191173</v>
      </c>
      <c r="F138" s="20">
        <v>44124</v>
      </c>
      <c r="G138">
        <v>234202</v>
      </c>
      <c r="H138">
        <v>155547</v>
      </c>
      <c r="I138">
        <v>3543</v>
      </c>
      <c r="J138">
        <v>1</v>
      </c>
      <c r="K138">
        <v>3516</v>
      </c>
      <c r="L138">
        <v>21109</v>
      </c>
    </row>
    <row r="139" spans="1:12" x14ac:dyDescent="0.2">
      <c r="A139" t="s">
        <v>809</v>
      </c>
      <c r="B139" t="s">
        <v>809</v>
      </c>
      <c r="C139" t="s">
        <v>146</v>
      </c>
      <c r="D139" t="s">
        <v>146</v>
      </c>
      <c r="E139">
        <v>52074</v>
      </c>
      <c r="F139" s="20">
        <v>44124</v>
      </c>
      <c r="G139">
        <v>38779</v>
      </c>
      <c r="H139">
        <v>31153</v>
      </c>
      <c r="I139">
        <v>1218</v>
      </c>
      <c r="J139">
        <v>0</v>
      </c>
      <c r="K139">
        <v>1218</v>
      </c>
      <c r="L139">
        <v>8868</v>
      </c>
    </row>
    <row r="140" spans="1:12" x14ac:dyDescent="0.2">
      <c r="A140" t="s">
        <v>781</v>
      </c>
      <c r="B140" t="s">
        <v>781</v>
      </c>
      <c r="C140" t="s">
        <v>781</v>
      </c>
      <c r="D140" t="s">
        <v>781</v>
      </c>
      <c r="E140">
        <v>19814000</v>
      </c>
      <c r="F140" s="20">
        <v>44500</v>
      </c>
      <c r="G140">
        <v>13055636</v>
      </c>
      <c r="H140">
        <v>7425404</v>
      </c>
      <c r="I140">
        <v>1439870</v>
      </c>
      <c r="J140">
        <v>25091</v>
      </c>
      <c r="K140">
        <v>1414431</v>
      </c>
      <c r="L140">
        <v>30147688</v>
      </c>
    </row>
    <row r="141" spans="1:12" x14ac:dyDescent="0.2">
      <c r="A141" t="s">
        <v>786</v>
      </c>
      <c r="B141" t="s">
        <v>786</v>
      </c>
      <c r="C141" t="s">
        <v>608</v>
      </c>
      <c r="D141" t="s">
        <v>608</v>
      </c>
      <c r="E141">
        <v>817761</v>
      </c>
      <c r="G141">
        <v>600586</v>
      </c>
      <c r="H141">
        <v>424066</v>
      </c>
      <c r="I141">
        <v>0</v>
      </c>
      <c r="J141">
        <v>0</v>
      </c>
      <c r="K141">
        <v>0</v>
      </c>
      <c r="L141">
        <v>400702</v>
      </c>
    </row>
    <row r="142" spans="1:12" x14ac:dyDescent="0.2">
      <c r="A142" t="s">
        <v>786</v>
      </c>
      <c r="B142" t="s">
        <v>786</v>
      </c>
      <c r="C142" t="s">
        <v>561</v>
      </c>
      <c r="D142" t="s">
        <v>561</v>
      </c>
      <c r="E142">
        <v>639962</v>
      </c>
      <c r="G142">
        <v>661972</v>
      </c>
      <c r="H142">
        <v>487016</v>
      </c>
      <c r="I142">
        <v>0</v>
      </c>
      <c r="J142">
        <v>0</v>
      </c>
      <c r="K142">
        <v>0</v>
      </c>
      <c r="L142">
        <v>313581</v>
      </c>
    </row>
    <row r="143" spans="1:12" x14ac:dyDescent="0.2">
      <c r="A143" t="s">
        <v>787</v>
      </c>
      <c r="B143" t="s">
        <v>787</v>
      </c>
      <c r="C143" t="s">
        <v>773</v>
      </c>
      <c r="D143" t="s">
        <v>773</v>
      </c>
      <c r="E143">
        <v>7208200</v>
      </c>
      <c r="F143" s="20">
        <v>44229</v>
      </c>
      <c r="G143">
        <v>5961594</v>
      </c>
      <c r="H143">
        <v>3439921</v>
      </c>
      <c r="I143">
        <v>238334</v>
      </c>
      <c r="J143">
        <v>3411</v>
      </c>
      <c r="K143">
        <v>234889</v>
      </c>
      <c r="L143">
        <v>2675659</v>
      </c>
    </row>
    <row r="144" spans="1:12" x14ac:dyDescent="0.2">
      <c r="A144" t="s">
        <v>787</v>
      </c>
      <c r="B144" t="s">
        <v>787</v>
      </c>
      <c r="C144" t="s">
        <v>475</v>
      </c>
      <c r="D144" t="s">
        <v>475</v>
      </c>
      <c r="E144">
        <v>1513614</v>
      </c>
      <c r="F144" s="20">
        <v>44229</v>
      </c>
      <c r="G144">
        <v>927389</v>
      </c>
      <c r="H144">
        <v>551970</v>
      </c>
      <c r="I144">
        <v>10810</v>
      </c>
      <c r="J144">
        <v>102</v>
      </c>
      <c r="K144">
        <v>10708</v>
      </c>
      <c r="L144">
        <v>217670</v>
      </c>
    </row>
    <row r="145" spans="1:12" x14ac:dyDescent="0.2">
      <c r="A145" t="s">
        <v>787</v>
      </c>
      <c r="B145" t="s">
        <v>787</v>
      </c>
      <c r="C145" t="s">
        <v>443</v>
      </c>
      <c r="D145" t="s">
        <v>443</v>
      </c>
      <c r="E145">
        <v>2090276</v>
      </c>
      <c r="F145" s="20">
        <v>44229</v>
      </c>
      <c r="G145">
        <v>1471865</v>
      </c>
      <c r="H145">
        <v>935893</v>
      </c>
      <c r="I145">
        <v>9637</v>
      </c>
      <c r="J145">
        <v>49</v>
      </c>
      <c r="K145">
        <v>9581</v>
      </c>
      <c r="L145">
        <v>176669</v>
      </c>
    </row>
    <row r="146" spans="1:12" x14ac:dyDescent="0.2">
      <c r="A146" t="s">
        <v>787</v>
      </c>
      <c r="B146" t="s">
        <v>787</v>
      </c>
      <c r="C146" t="s">
        <v>396</v>
      </c>
      <c r="D146" t="s">
        <v>396</v>
      </c>
      <c r="E146">
        <v>1051746</v>
      </c>
      <c r="F146" s="20">
        <v>44229</v>
      </c>
      <c r="G146">
        <v>717964</v>
      </c>
      <c r="H146">
        <v>522361</v>
      </c>
      <c r="I146">
        <v>5186</v>
      </c>
      <c r="J146">
        <v>78</v>
      </c>
      <c r="K146">
        <v>5108</v>
      </c>
      <c r="L146">
        <v>124775</v>
      </c>
    </row>
    <row r="147" spans="1:12" x14ac:dyDescent="0.2">
      <c r="A147" t="s">
        <v>787</v>
      </c>
      <c r="B147" t="s">
        <v>787</v>
      </c>
      <c r="C147" t="s">
        <v>479</v>
      </c>
      <c r="D147" t="s">
        <v>479</v>
      </c>
      <c r="E147">
        <v>3116045</v>
      </c>
      <c r="F147" s="20">
        <v>44229</v>
      </c>
      <c r="G147">
        <v>2140492</v>
      </c>
      <c r="H147">
        <v>1157901</v>
      </c>
      <c r="I147">
        <v>13631</v>
      </c>
      <c r="J147">
        <v>162</v>
      </c>
      <c r="K147">
        <v>13469</v>
      </c>
      <c r="L147">
        <v>225342</v>
      </c>
    </row>
    <row r="148" spans="1:12" x14ac:dyDescent="0.2">
      <c r="A148" t="s">
        <v>787</v>
      </c>
      <c r="B148" t="s">
        <v>787</v>
      </c>
      <c r="C148" t="s">
        <v>432</v>
      </c>
      <c r="D148" t="s">
        <v>432</v>
      </c>
      <c r="E148">
        <v>1550822</v>
      </c>
      <c r="F148" s="20">
        <v>44229</v>
      </c>
      <c r="G148">
        <v>1217587</v>
      </c>
      <c r="H148">
        <v>669742</v>
      </c>
      <c r="I148">
        <v>11426</v>
      </c>
      <c r="J148">
        <v>118</v>
      </c>
      <c r="K148">
        <v>11308</v>
      </c>
      <c r="L148">
        <v>161770</v>
      </c>
    </row>
    <row r="149" spans="1:12" x14ac:dyDescent="0.2">
      <c r="A149" t="s">
        <v>787</v>
      </c>
      <c r="B149" t="s">
        <v>787</v>
      </c>
      <c r="C149" t="s">
        <v>604</v>
      </c>
      <c r="D149" t="s">
        <v>604</v>
      </c>
      <c r="E149">
        <v>2877961</v>
      </c>
      <c r="F149" s="20">
        <v>44229</v>
      </c>
      <c r="G149">
        <v>1680398</v>
      </c>
      <c r="H149">
        <v>986097</v>
      </c>
      <c r="I149">
        <v>21447</v>
      </c>
      <c r="J149">
        <v>301</v>
      </c>
      <c r="K149">
        <v>21143</v>
      </c>
      <c r="L149">
        <v>403557</v>
      </c>
    </row>
    <row r="150" spans="1:12" x14ac:dyDescent="0.2">
      <c r="A150" t="s">
        <v>787</v>
      </c>
      <c r="B150" t="s">
        <v>787</v>
      </c>
      <c r="C150" t="s">
        <v>364</v>
      </c>
      <c r="D150" t="s">
        <v>364</v>
      </c>
      <c r="E150">
        <v>656005</v>
      </c>
      <c r="F150" s="20">
        <v>44229</v>
      </c>
      <c r="G150">
        <v>378232</v>
      </c>
      <c r="H150">
        <v>228691</v>
      </c>
      <c r="I150">
        <v>2218</v>
      </c>
      <c r="J150">
        <v>42</v>
      </c>
      <c r="K150">
        <v>2176</v>
      </c>
      <c r="L150">
        <v>99668</v>
      </c>
    </row>
    <row r="151" spans="1:12" x14ac:dyDescent="0.2">
      <c r="A151" t="s">
        <v>787</v>
      </c>
      <c r="B151" t="s">
        <v>787</v>
      </c>
      <c r="C151" t="s">
        <v>355</v>
      </c>
      <c r="D151" t="s">
        <v>355</v>
      </c>
      <c r="E151">
        <v>1071831</v>
      </c>
      <c r="F151" s="20">
        <v>44229</v>
      </c>
      <c r="G151">
        <v>635695</v>
      </c>
      <c r="H151">
        <v>420157</v>
      </c>
      <c r="I151">
        <v>3395</v>
      </c>
      <c r="J151">
        <v>38</v>
      </c>
      <c r="K151">
        <v>3357</v>
      </c>
      <c r="L151">
        <v>95535</v>
      </c>
    </row>
    <row r="152" spans="1:12" x14ac:dyDescent="0.2">
      <c r="A152" t="s">
        <v>787</v>
      </c>
      <c r="B152" t="s">
        <v>787</v>
      </c>
      <c r="C152" t="s">
        <v>478</v>
      </c>
      <c r="D152" t="s">
        <v>478</v>
      </c>
      <c r="E152">
        <v>2126558</v>
      </c>
      <c r="F152" s="20">
        <v>44229</v>
      </c>
      <c r="G152">
        <v>1499052</v>
      </c>
      <c r="H152">
        <v>631818</v>
      </c>
      <c r="I152">
        <v>9955</v>
      </c>
      <c r="J152">
        <v>38</v>
      </c>
      <c r="K152">
        <v>9917</v>
      </c>
      <c r="L152">
        <v>223236</v>
      </c>
    </row>
    <row r="153" spans="1:12" x14ac:dyDescent="0.2">
      <c r="A153" t="s">
        <v>787</v>
      </c>
      <c r="B153" t="s">
        <v>787</v>
      </c>
      <c r="C153" t="s">
        <v>224</v>
      </c>
      <c r="D153" t="s">
        <v>224</v>
      </c>
      <c r="E153">
        <v>226769</v>
      </c>
      <c r="F153" s="20">
        <v>44229</v>
      </c>
      <c r="G153">
        <v>156334</v>
      </c>
      <c r="H153">
        <v>59262</v>
      </c>
      <c r="I153">
        <v>866</v>
      </c>
      <c r="J153">
        <v>18</v>
      </c>
      <c r="K153">
        <v>848</v>
      </c>
      <c r="L153">
        <v>32354</v>
      </c>
    </row>
    <row r="154" spans="1:12" x14ac:dyDescent="0.2">
      <c r="A154" t="s">
        <v>787</v>
      </c>
      <c r="B154" t="s">
        <v>787</v>
      </c>
      <c r="C154" t="s">
        <v>332</v>
      </c>
      <c r="D154" t="s">
        <v>332</v>
      </c>
      <c r="E154">
        <v>752484</v>
      </c>
      <c r="F154" s="20">
        <v>44229</v>
      </c>
      <c r="G154">
        <v>504501</v>
      </c>
      <c r="H154">
        <v>309771</v>
      </c>
      <c r="I154">
        <v>4175</v>
      </c>
      <c r="J154">
        <v>82</v>
      </c>
      <c r="K154">
        <v>4093</v>
      </c>
      <c r="L154">
        <v>82511</v>
      </c>
    </row>
    <row r="155" spans="1:12" x14ac:dyDescent="0.2">
      <c r="A155" t="s">
        <v>787</v>
      </c>
      <c r="B155" t="s">
        <v>787</v>
      </c>
      <c r="C155" t="s">
        <v>534</v>
      </c>
      <c r="D155" t="s">
        <v>534</v>
      </c>
      <c r="E155">
        <v>1387478</v>
      </c>
      <c r="F155" s="20">
        <v>44229</v>
      </c>
      <c r="G155">
        <v>1175562</v>
      </c>
      <c r="H155">
        <v>706208</v>
      </c>
      <c r="I155">
        <v>20754</v>
      </c>
      <c r="J155">
        <v>205</v>
      </c>
      <c r="K155">
        <v>20549</v>
      </c>
      <c r="L155">
        <v>302975</v>
      </c>
    </row>
    <row r="156" spans="1:12" x14ac:dyDescent="0.2">
      <c r="A156" t="s">
        <v>787</v>
      </c>
      <c r="B156" t="s">
        <v>787</v>
      </c>
      <c r="C156" t="s">
        <v>395</v>
      </c>
      <c r="D156" t="s">
        <v>395</v>
      </c>
      <c r="E156">
        <v>1217477</v>
      </c>
      <c r="F156" s="20">
        <v>44229</v>
      </c>
      <c r="G156">
        <v>845224</v>
      </c>
      <c r="H156">
        <v>363467</v>
      </c>
      <c r="I156">
        <v>8570</v>
      </c>
      <c r="J156">
        <v>67</v>
      </c>
      <c r="K156">
        <v>8499</v>
      </c>
      <c r="L156">
        <v>126233</v>
      </c>
    </row>
    <row r="157" spans="1:12" x14ac:dyDescent="0.2">
      <c r="A157" t="s">
        <v>787</v>
      </c>
      <c r="B157" t="s">
        <v>787</v>
      </c>
      <c r="C157" t="s">
        <v>553</v>
      </c>
      <c r="D157" t="s">
        <v>553</v>
      </c>
      <c r="E157">
        <v>2159130</v>
      </c>
      <c r="F157" s="20">
        <v>44229</v>
      </c>
      <c r="G157">
        <v>1111813</v>
      </c>
      <c r="H157">
        <v>653950</v>
      </c>
      <c r="I157">
        <v>34978</v>
      </c>
      <c r="J157">
        <v>478</v>
      </c>
      <c r="K157">
        <v>34494</v>
      </c>
      <c r="L157">
        <v>325400</v>
      </c>
    </row>
    <row r="158" spans="1:12" x14ac:dyDescent="0.2">
      <c r="A158" t="s">
        <v>787</v>
      </c>
      <c r="B158" t="s">
        <v>787</v>
      </c>
      <c r="C158" t="s">
        <v>461</v>
      </c>
      <c r="D158" t="s">
        <v>461</v>
      </c>
      <c r="E158">
        <v>2742291</v>
      </c>
      <c r="F158" s="20">
        <v>44229</v>
      </c>
      <c r="G158">
        <v>1316479</v>
      </c>
      <c r="H158">
        <v>733025</v>
      </c>
      <c r="I158">
        <v>20505</v>
      </c>
      <c r="J158">
        <v>272</v>
      </c>
      <c r="K158">
        <v>20226</v>
      </c>
      <c r="L158">
        <v>209951</v>
      </c>
    </row>
    <row r="159" spans="1:12" x14ac:dyDescent="0.2">
      <c r="A159" t="s">
        <v>787</v>
      </c>
      <c r="B159" t="s">
        <v>787</v>
      </c>
      <c r="C159" t="s">
        <v>477</v>
      </c>
      <c r="D159" t="s">
        <v>477</v>
      </c>
      <c r="E159">
        <v>2298934</v>
      </c>
      <c r="F159" s="20">
        <v>44229</v>
      </c>
      <c r="G159">
        <v>1454344</v>
      </c>
      <c r="H159">
        <v>893742</v>
      </c>
      <c r="I159">
        <v>10439</v>
      </c>
      <c r="J159">
        <v>48</v>
      </c>
      <c r="K159">
        <v>10391</v>
      </c>
      <c r="L159">
        <v>223359</v>
      </c>
    </row>
    <row r="160" spans="1:12" x14ac:dyDescent="0.2">
      <c r="A160" t="s">
        <v>787</v>
      </c>
      <c r="B160" t="s">
        <v>787</v>
      </c>
      <c r="C160" t="s">
        <v>516</v>
      </c>
      <c r="D160" t="s">
        <v>516</v>
      </c>
      <c r="E160">
        <v>2090313</v>
      </c>
      <c r="F160" s="20">
        <v>44229</v>
      </c>
      <c r="G160">
        <v>1412923</v>
      </c>
      <c r="H160">
        <v>680232</v>
      </c>
      <c r="I160">
        <v>12631</v>
      </c>
      <c r="J160">
        <v>145</v>
      </c>
      <c r="K160">
        <v>12474</v>
      </c>
      <c r="L160">
        <v>273375</v>
      </c>
    </row>
    <row r="161" spans="1:12" x14ac:dyDescent="0.2">
      <c r="A161" t="s">
        <v>787</v>
      </c>
      <c r="B161" t="s">
        <v>787</v>
      </c>
      <c r="C161" t="s">
        <v>397</v>
      </c>
      <c r="D161" t="s">
        <v>397</v>
      </c>
      <c r="E161">
        <v>994624</v>
      </c>
      <c r="F161" s="20">
        <v>44229</v>
      </c>
      <c r="G161">
        <v>815594</v>
      </c>
      <c r="H161">
        <v>459520</v>
      </c>
      <c r="I161">
        <v>8194</v>
      </c>
      <c r="J161">
        <v>72</v>
      </c>
      <c r="K161">
        <v>8122</v>
      </c>
      <c r="L161">
        <v>126893</v>
      </c>
    </row>
    <row r="162" spans="1:12" x14ac:dyDescent="0.2">
      <c r="A162" t="s">
        <v>787</v>
      </c>
      <c r="B162" t="s">
        <v>787</v>
      </c>
      <c r="C162" t="s">
        <v>491</v>
      </c>
      <c r="D162" t="s">
        <v>491</v>
      </c>
      <c r="E162">
        <v>2027727</v>
      </c>
      <c r="F162" s="20">
        <v>44229</v>
      </c>
      <c r="G162">
        <v>1405786</v>
      </c>
      <c r="H162">
        <v>869969</v>
      </c>
      <c r="I162">
        <v>24419</v>
      </c>
      <c r="J162">
        <v>177</v>
      </c>
      <c r="K162">
        <v>24242</v>
      </c>
      <c r="L162">
        <v>242113</v>
      </c>
    </row>
    <row r="163" spans="1:12" x14ac:dyDescent="0.2">
      <c r="A163" t="s">
        <v>787</v>
      </c>
      <c r="B163" t="s">
        <v>787</v>
      </c>
      <c r="C163" t="s">
        <v>434</v>
      </c>
      <c r="D163" t="s">
        <v>434</v>
      </c>
      <c r="E163">
        <v>960329</v>
      </c>
      <c r="F163" s="20">
        <v>44229</v>
      </c>
      <c r="G163">
        <v>674000</v>
      </c>
      <c r="H163">
        <v>308840</v>
      </c>
      <c r="I163">
        <v>6502</v>
      </c>
      <c r="J163">
        <v>87</v>
      </c>
      <c r="K163">
        <v>6415</v>
      </c>
      <c r="L163">
        <v>160572</v>
      </c>
    </row>
    <row r="164" spans="1:12" x14ac:dyDescent="0.2">
      <c r="A164" t="s">
        <v>787</v>
      </c>
      <c r="B164" t="s">
        <v>787</v>
      </c>
      <c r="C164" t="s">
        <v>324</v>
      </c>
      <c r="D164" t="s">
        <v>324</v>
      </c>
      <c r="E164">
        <v>590379</v>
      </c>
      <c r="F164" s="20">
        <v>44229</v>
      </c>
      <c r="G164">
        <v>413260</v>
      </c>
      <c r="H164">
        <v>279684</v>
      </c>
      <c r="I164">
        <v>5955</v>
      </c>
      <c r="J164">
        <v>15</v>
      </c>
      <c r="K164">
        <v>5940</v>
      </c>
      <c r="L164">
        <v>79111</v>
      </c>
    </row>
    <row r="165" spans="1:12" x14ac:dyDescent="0.2">
      <c r="A165" t="s">
        <v>787</v>
      </c>
      <c r="B165" t="s">
        <v>787</v>
      </c>
      <c r="C165" t="s">
        <v>404</v>
      </c>
      <c r="D165" t="s">
        <v>404</v>
      </c>
      <c r="E165">
        <v>1330711</v>
      </c>
      <c r="F165" s="20">
        <v>44229</v>
      </c>
      <c r="G165">
        <v>948673</v>
      </c>
      <c r="H165">
        <v>647484</v>
      </c>
      <c r="I165">
        <v>7215</v>
      </c>
      <c r="J165">
        <v>24</v>
      </c>
      <c r="K165">
        <v>7181</v>
      </c>
      <c r="L165">
        <v>132706</v>
      </c>
    </row>
    <row r="166" spans="1:12" x14ac:dyDescent="0.2">
      <c r="A166" t="s">
        <v>787</v>
      </c>
      <c r="B166" t="s">
        <v>787</v>
      </c>
      <c r="C166" t="s">
        <v>435</v>
      </c>
      <c r="D166" t="s">
        <v>435</v>
      </c>
      <c r="E166">
        <v>2388267</v>
      </c>
      <c r="F166" s="20">
        <v>44229</v>
      </c>
      <c r="G166">
        <v>1105110</v>
      </c>
      <c r="H166">
        <v>626003</v>
      </c>
      <c r="I166">
        <v>11770</v>
      </c>
      <c r="J166">
        <v>70</v>
      </c>
      <c r="K166">
        <v>11700</v>
      </c>
      <c r="L166">
        <v>166866</v>
      </c>
    </row>
    <row r="167" spans="1:12" x14ac:dyDescent="0.2">
      <c r="A167" t="s">
        <v>787</v>
      </c>
      <c r="B167" t="s">
        <v>787</v>
      </c>
      <c r="C167" t="s">
        <v>442</v>
      </c>
      <c r="D167" t="s">
        <v>442</v>
      </c>
      <c r="E167">
        <v>1342746</v>
      </c>
      <c r="F167" s="20">
        <v>44229</v>
      </c>
      <c r="G167">
        <v>850462</v>
      </c>
      <c r="H167">
        <v>533438</v>
      </c>
      <c r="I167">
        <v>11624</v>
      </c>
      <c r="J167">
        <v>129</v>
      </c>
      <c r="K167">
        <v>11495</v>
      </c>
      <c r="L167">
        <v>174871</v>
      </c>
    </row>
    <row r="168" spans="1:12" x14ac:dyDescent="0.2">
      <c r="A168" t="s">
        <v>787</v>
      </c>
      <c r="B168" t="s">
        <v>787</v>
      </c>
      <c r="C168" t="s">
        <v>363</v>
      </c>
      <c r="D168" t="s">
        <v>363</v>
      </c>
      <c r="E168">
        <v>586062</v>
      </c>
      <c r="F168" s="20">
        <v>44229</v>
      </c>
      <c r="G168">
        <v>419364</v>
      </c>
      <c r="H168">
        <v>256377</v>
      </c>
      <c r="I168">
        <v>3486</v>
      </c>
      <c r="J168">
        <v>19</v>
      </c>
      <c r="K168">
        <v>3467</v>
      </c>
      <c r="L168">
        <v>99655</v>
      </c>
    </row>
    <row r="169" spans="1:12" x14ac:dyDescent="0.2">
      <c r="A169" t="s">
        <v>787</v>
      </c>
      <c r="B169" t="s">
        <v>787</v>
      </c>
      <c r="C169" t="s">
        <v>704</v>
      </c>
      <c r="D169" t="s">
        <v>704</v>
      </c>
      <c r="E169">
        <v>3157676</v>
      </c>
      <c r="F169" s="20">
        <v>44229</v>
      </c>
      <c r="G169">
        <v>2227111</v>
      </c>
      <c r="H169">
        <v>1255012</v>
      </c>
      <c r="I169">
        <v>57976</v>
      </c>
      <c r="J169">
        <v>725</v>
      </c>
      <c r="K169">
        <v>57243</v>
      </c>
      <c r="L169">
        <v>760239</v>
      </c>
    </row>
    <row r="170" spans="1:12" x14ac:dyDescent="0.2">
      <c r="A170" t="s">
        <v>787</v>
      </c>
      <c r="B170" t="s">
        <v>787</v>
      </c>
      <c r="C170" t="s">
        <v>450</v>
      </c>
      <c r="D170" t="s">
        <v>450</v>
      </c>
      <c r="E170">
        <v>2427346</v>
      </c>
      <c r="F170" s="20">
        <v>44229</v>
      </c>
      <c r="G170">
        <v>1000517</v>
      </c>
      <c r="H170">
        <v>596705</v>
      </c>
      <c r="I170">
        <v>9317</v>
      </c>
      <c r="J170">
        <v>157</v>
      </c>
      <c r="K170">
        <v>9159</v>
      </c>
      <c r="L170">
        <v>186748</v>
      </c>
    </row>
    <row r="171" spans="1:12" x14ac:dyDescent="0.2">
      <c r="A171" t="s">
        <v>787</v>
      </c>
      <c r="B171" t="s">
        <v>787</v>
      </c>
      <c r="C171" t="s">
        <v>765</v>
      </c>
      <c r="D171" t="s">
        <v>765</v>
      </c>
      <c r="E171">
        <v>4996391</v>
      </c>
      <c r="F171" s="20">
        <v>44229</v>
      </c>
      <c r="G171">
        <v>4781894</v>
      </c>
      <c r="H171">
        <v>2529712</v>
      </c>
      <c r="I171">
        <v>143874</v>
      </c>
      <c r="J171">
        <v>1956</v>
      </c>
      <c r="K171">
        <v>141885</v>
      </c>
      <c r="L171">
        <v>2010166</v>
      </c>
    </row>
    <row r="172" spans="1:12" x14ac:dyDescent="0.2">
      <c r="A172" t="s">
        <v>787</v>
      </c>
      <c r="B172" t="s">
        <v>787</v>
      </c>
      <c r="C172" t="s">
        <v>464</v>
      </c>
      <c r="D172" t="s">
        <v>464</v>
      </c>
      <c r="E172">
        <v>1755873</v>
      </c>
      <c r="F172" s="20">
        <v>44229</v>
      </c>
      <c r="G172">
        <v>1113845</v>
      </c>
      <c r="H172">
        <v>715931</v>
      </c>
      <c r="I172">
        <v>8121</v>
      </c>
      <c r="J172">
        <v>136</v>
      </c>
      <c r="K172">
        <v>7985</v>
      </c>
      <c r="L172">
        <v>205213</v>
      </c>
    </row>
    <row r="173" spans="1:12" x14ac:dyDescent="0.2">
      <c r="A173" t="s">
        <v>787</v>
      </c>
      <c r="B173" t="s">
        <v>787</v>
      </c>
      <c r="C173" t="s">
        <v>352</v>
      </c>
      <c r="D173" t="s">
        <v>352</v>
      </c>
      <c r="E173">
        <v>806489</v>
      </c>
      <c r="F173" s="20">
        <v>44229</v>
      </c>
      <c r="G173">
        <v>527345</v>
      </c>
      <c r="H173">
        <v>303297</v>
      </c>
      <c r="I173">
        <v>4441</v>
      </c>
      <c r="J173">
        <v>24</v>
      </c>
      <c r="K173">
        <v>4417</v>
      </c>
      <c r="L173">
        <v>94744</v>
      </c>
    </row>
    <row r="174" spans="1:12" x14ac:dyDescent="0.2">
      <c r="A174" t="s">
        <v>787</v>
      </c>
      <c r="B174" t="s">
        <v>787</v>
      </c>
      <c r="C174" t="s">
        <v>697</v>
      </c>
      <c r="D174" t="s">
        <v>697</v>
      </c>
      <c r="E174">
        <v>3639775</v>
      </c>
      <c r="F174" s="20">
        <v>44229</v>
      </c>
      <c r="G174">
        <v>2612578</v>
      </c>
      <c r="H174">
        <v>1940514</v>
      </c>
      <c r="I174">
        <v>78159</v>
      </c>
      <c r="J174">
        <v>788</v>
      </c>
      <c r="K174">
        <v>77335</v>
      </c>
      <c r="L174">
        <v>734749</v>
      </c>
    </row>
    <row r="175" spans="1:12" x14ac:dyDescent="0.2">
      <c r="A175" t="s">
        <v>787</v>
      </c>
      <c r="B175" t="s">
        <v>787</v>
      </c>
      <c r="C175" t="s">
        <v>430</v>
      </c>
      <c r="D175" t="s">
        <v>430</v>
      </c>
      <c r="E175">
        <v>1703068</v>
      </c>
      <c r="F175" s="20">
        <v>44229</v>
      </c>
      <c r="G175">
        <v>1232139</v>
      </c>
      <c r="H175">
        <v>704675</v>
      </c>
      <c r="I175">
        <v>6405</v>
      </c>
      <c r="J175">
        <v>53</v>
      </c>
      <c r="K175">
        <v>6308</v>
      </c>
      <c r="L175">
        <v>158582</v>
      </c>
    </row>
    <row r="176" spans="1:12" x14ac:dyDescent="0.2">
      <c r="A176" t="s">
        <v>788</v>
      </c>
      <c r="B176" t="s">
        <v>788</v>
      </c>
      <c r="C176" t="s">
        <v>468</v>
      </c>
      <c r="D176" t="s">
        <v>468</v>
      </c>
      <c r="E176">
        <v>1136784</v>
      </c>
      <c r="F176" s="20">
        <v>44226</v>
      </c>
      <c r="G176">
        <v>873020</v>
      </c>
      <c r="H176">
        <v>571772</v>
      </c>
      <c r="I176">
        <v>30150</v>
      </c>
      <c r="J176">
        <v>509</v>
      </c>
      <c r="K176">
        <v>29639</v>
      </c>
      <c r="L176">
        <v>221078</v>
      </c>
    </row>
    <row r="177" spans="1:12" x14ac:dyDescent="0.2">
      <c r="A177" t="s">
        <v>788</v>
      </c>
      <c r="B177" t="s">
        <v>788</v>
      </c>
      <c r="C177" t="s">
        <v>447</v>
      </c>
      <c r="D177" t="s">
        <v>447</v>
      </c>
      <c r="E177">
        <v>1629109</v>
      </c>
      <c r="F177" s="20">
        <v>44226</v>
      </c>
      <c r="G177">
        <v>741251</v>
      </c>
      <c r="H177">
        <v>317765</v>
      </c>
      <c r="I177">
        <v>22409</v>
      </c>
      <c r="J177">
        <v>652</v>
      </c>
      <c r="K177">
        <v>21757</v>
      </c>
      <c r="L177">
        <v>187429</v>
      </c>
    </row>
    <row r="178" spans="1:12" x14ac:dyDescent="0.2">
      <c r="A178" t="s">
        <v>788</v>
      </c>
      <c r="B178" t="s">
        <v>788</v>
      </c>
      <c r="C178" t="s">
        <v>292</v>
      </c>
      <c r="D178" t="s">
        <v>292</v>
      </c>
      <c r="E178">
        <v>502276</v>
      </c>
      <c r="F178" s="20">
        <v>44132</v>
      </c>
      <c r="G178">
        <v>364599</v>
      </c>
      <c r="H178">
        <v>262184</v>
      </c>
      <c r="I178">
        <v>5078</v>
      </c>
      <c r="J178">
        <v>139</v>
      </c>
      <c r="K178">
        <v>4939</v>
      </c>
      <c r="L178">
        <v>61064</v>
      </c>
    </row>
    <row r="179" spans="1:12" x14ac:dyDescent="0.2">
      <c r="A179" t="s">
        <v>788</v>
      </c>
      <c r="B179" t="s">
        <v>788</v>
      </c>
      <c r="C179" t="s">
        <v>653</v>
      </c>
      <c r="D179" t="s">
        <v>653</v>
      </c>
      <c r="E179">
        <v>1798954</v>
      </c>
      <c r="F179" s="20">
        <v>44226</v>
      </c>
      <c r="G179">
        <v>1658940</v>
      </c>
      <c r="H179">
        <v>840997</v>
      </c>
      <c r="I179">
        <v>99902</v>
      </c>
      <c r="J179">
        <v>716</v>
      </c>
      <c r="K179">
        <v>99157</v>
      </c>
      <c r="L179">
        <v>554921</v>
      </c>
    </row>
    <row r="180" spans="1:12" x14ac:dyDescent="0.2">
      <c r="A180" t="s">
        <v>788</v>
      </c>
      <c r="B180" t="s">
        <v>788</v>
      </c>
      <c r="C180" t="s">
        <v>213</v>
      </c>
      <c r="D180" t="s">
        <v>213</v>
      </c>
      <c r="E180">
        <v>941522</v>
      </c>
      <c r="F180" s="20">
        <v>44072</v>
      </c>
      <c r="G180">
        <v>574546</v>
      </c>
      <c r="H180">
        <v>201763</v>
      </c>
      <c r="I180">
        <v>17875</v>
      </c>
      <c r="J180">
        <v>481</v>
      </c>
      <c r="K180">
        <v>17394</v>
      </c>
      <c r="L180">
        <v>36393</v>
      </c>
    </row>
    <row r="181" spans="1:12" x14ac:dyDescent="0.2">
      <c r="A181" t="s">
        <v>788</v>
      </c>
      <c r="B181" t="s">
        <v>788</v>
      </c>
      <c r="C181" t="s">
        <v>706</v>
      </c>
      <c r="D181" t="s">
        <v>706</v>
      </c>
      <c r="E181">
        <v>1514085</v>
      </c>
      <c r="F181" s="20">
        <v>44226</v>
      </c>
      <c r="G181">
        <v>2193114</v>
      </c>
      <c r="H181">
        <v>1377160</v>
      </c>
      <c r="I181">
        <v>181428</v>
      </c>
      <c r="J181">
        <v>922</v>
      </c>
      <c r="K181">
        <v>180454</v>
      </c>
      <c r="L181">
        <v>833333</v>
      </c>
    </row>
    <row r="182" spans="1:12" x14ac:dyDescent="0.2">
      <c r="A182" t="s">
        <v>788</v>
      </c>
      <c r="B182" t="s">
        <v>788</v>
      </c>
      <c r="C182" t="s">
        <v>566</v>
      </c>
      <c r="D182" t="s">
        <v>566</v>
      </c>
      <c r="E182">
        <v>1742815</v>
      </c>
      <c r="F182" s="20">
        <v>44226</v>
      </c>
      <c r="G182">
        <v>994213</v>
      </c>
      <c r="H182">
        <v>332162</v>
      </c>
      <c r="I182">
        <v>53995</v>
      </c>
      <c r="J182">
        <v>1136</v>
      </c>
      <c r="K182">
        <v>52857</v>
      </c>
      <c r="L182">
        <v>349036</v>
      </c>
    </row>
    <row r="183" spans="1:12" x14ac:dyDescent="0.2">
      <c r="A183" t="s">
        <v>788</v>
      </c>
      <c r="B183" t="s">
        <v>788</v>
      </c>
      <c r="C183" t="s">
        <v>453</v>
      </c>
      <c r="D183" t="s">
        <v>453</v>
      </c>
      <c r="E183">
        <v>956907</v>
      </c>
      <c r="F183" s="20">
        <v>44165</v>
      </c>
      <c r="G183">
        <v>684511</v>
      </c>
      <c r="H183">
        <v>293496</v>
      </c>
      <c r="I183">
        <v>18849</v>
      </c>
      <c r="J183">
        <v>328</v>
      </c>
      <c r="K183">
        <v>18514</v>
      </c>
      <c r="L183">
        <v>196277</v>
      </c>
    </row>
    <row r="184" spans="1:12" x14ac:dyDescent="0.2">
      <c r="A184" t="s">
        <v>788</v>
      </c>
      <c r="B184" t="s">
        <v>788</v>
      </c>
      <c r="C184" t="s">
        <v>158</v>
      </c>
      <c r="D184" t="s">
        <v>158</v>
      </c>
      <c r="E184">
        <v>1332042</v>
      </c>
      <c r="F184" s="20">
        <v>44025</v>
      </c>
      <c r="G184">
        <v>704573</v>
      </c>
      <c r="H184">
        <v>250859</v>
      </c>
      <c r="I184">
        <v>21209</v>
      </c>
      <c r="J184">
        <v>533</v>
      </c>
      <c r="K184">
        <v>20675</v>
      </c>
      <c r="L184">
        <v>21761</v>
      </c>
    </row>
    <row r="185" spans="1:12" x14ac:dyDescent="0.2">
      <c r="A185" t="s">
        <v>788</v>
      </c>
      <c r="B185" t="s">
        <v>788</v>
      </c>
      <c r="C185" t="s">
        <v>159</v>
      </c>
      <c r="D185" t="s">
        <v>159</v>
      </c>
      <c r="E185">
        <v>1072861</v>
      </c>
      <c r="F185" s="20">
        <v>44025</v>
      </c>
      <c r="G185">
        <v>615168</v>
      </c>
      <c r="H185">
        <v>217439</v>
      </c>
      <c r="I185">
        <v>11244</v>
      </c>
      <c r="J185">
        <v>346</v>
      </c>
      <c r="K185">
        <v>10898</v>
      </c>
      <c r="L185">
        <v>17309</v>
      </c>
    </row>
    <row r="186" spans="1:12" x14ac:dyDescent="0.2">
      <c r="A186" t="s">
        <v>788</v>
      </c>
      <c r="B186" t="s">
        <v>788</v>
      </c>
      <c r="C186" t="s">
        <v>452</v>
      </c>
      <c r="D186" t="s">
        <v>452</v>
      </c>
      <c r="E186">
        <v>1506323</v>
      </c>
      <c r="F186" s="20">
        <v>44226</v>
      </c>
      <c r="G186">
        <v>1000120</v>
      </c>
      <c r="H186">
        <v>451876</v>
      </c>
      <c r="I186">
        <v>40037</v>
      </c>
      <c r="J186">
        <v>552</v>
      </c>
      <c r="K186">
        <v>39484</v>
      </c>
      <c r="L186">
        <v>205165</v>
      </c>
    </row>
    <row r="187" spans="1:12" x14ac:dyDescent="0.2">
      <c r="A187" t="s">
        <v>788</v>
      </c>
      <c r="B187" t="s">
        <v>788</v>
      </c>
      <c r="C187" t="s">
        <v>459</v>
      </c>
      <c r="D187" t="s">
        <v>459</v>
      </c>
      <c r="E187">
        <v>964231</v>
      </c>
      <c r="F187" s="20">
        <v>44225</v>
      </c>
      <c r="G187">
        <v>610380</v>
      </c>
      <c r="H187">
        <v>248125</v>
      </c>
      <c r="I187">
        <v>22147</v>
      </c>
      <c r="J187">
        <v>357</v>
      </c>
      <c r="K187">
        <v>21789</v>
      </c>
      <c r="L187">
        <v>209954</v>
      </c>
    </row>
    <row r="188" spans="1:12" x14ac:dyDescent="0.2">
      <c r="A188" t="s">
        <v>788</v>
      </c>
      <c r="B188" t="s">
        <v>788</v>
      </c>
      <c r="C188" t="s">
        <v>419</v>
      </c>
      <c r="D188" t="s">
        <v>419</v>
      </c>
      <c r="E188">
        <v>921680</v>
      </c>
      <c r="F188" s="20">
        <v>44226</v>
      </c>
      <c r="G188">
        <v>576527</v>
      </c>
      <c r="H188">
        <v>264911</v>
      </c>
      <c r="I188">
        <v>21689</v>
      </c>
      <c r="J188">
        <v>155</v>
      </c>
      <c r="K188">
        <v>21534</v>
      </c>
      <c r="L188">
        <v>154097</v>
      </c>
    </row>
    <row r="189" spans="1:12" x14ac:dyDescent="0.2">
      <c r="A189" t="s">
        <v>788</v>
      </c>
      <c r="B189" t="s">
        <v>788</v>
      </c>
      <c r="C189" t="s">
        <v>354</v>
      </c>
      <c r="D189" t="s">
        <v>354</v>
      </c>
      <c r="E189">
        <v>1089406</v>
      </c>
      <c r="F189" s="20">
        <v>44136</v>
      </c>
      <c r="G189">
        <v>354422</v>
      </c>
      <c r="H189">
        <v>78081</v>
      </c>
      <c r="I189">
        <v>5014</v>
      </c>
      <c r="J189">
        <v>123</v>
      </c>
      <c r="K189">
        <v>4890</v>
      </c>
      <c r="L189">
        <v>95896</v>
      </c>
    </row>
    <row r="190" spans="1:12" x14ac:dyDescent="0.2">
      <c r="A190" t="s">
        <v>788</v>
      </c>
      <c r="B190" t="s">
        <v>788</v>
      </c>
      <c r="C190" t="s">
        <v>415</v>
      </c>
      <c r="D190" t="s">
        <v>415</v>
      </c>
      <c r="E190">
        <v>1040493</v>
      </c>
      <c r="F190" s="20">
        <v>44226</v>
      </c>
      <c r="G190">
        <v>608874</v>
      </c>
      <c r="H190">
        <v>221786</v>
      </c>
      <c r="I190">
        <v>11025</v>
      </c>
      <c r="J190">
        <v>153</v>
      </c>
      <c r="K190">
        <v>10872</v>
      </c>
      <c r="L190">
        <v>145321</v>
      </c>
    </row>
    <row r="191" spans="1:12" x14ac:dyDescent="0.2">
      <c r="A191" t="s">
        <v>788</v>
      </c>
      <c r="B191" t="s">
        <v>788</v>
      </c>
      <c r="C191" t="s">
        <v>390</v>
      </c>
      <c r="D191" t="s">
        <v>390</v>
      </c>
      <c r="E191">
        <v>558890</v>
      </c>
      <c r="F191" s="20">
        <v>44170</v>
      </c>
      <c r="G191">
        <v>456675</v>
      </c>
      <c r="H191">
        <v>279951</v>
      </c>
      <c r="I191">
        <v>30770</v>
      </c>
      <c r="J191">
        <v>378</v>
      </c>
      <c r="K191">
        <v>30379</v>
      </c>
      <c r="L191">
        <v>134110</v>
      </c>
    </row>
    <row r="192" spans="1:12" x14ac:dyDescent="0.2">
      <c r="A192" t="s">
        <v>788</v>
      </c>
      <c r="B192" t="s">
        <v>788</v>
      </c>
      <c r="C192" t="s">
        <v>293</v>
      </c>
      <c r="D192" t="s">
        <v>293</v>
      </c>
      <c r="E192">
        <v>1202811</v>
      </c>
      <c r="F192" s="20">
        <v>44110</v>
      </c>
      <c r="G192">
        <v>830805</v>
      </c>
      <c r="H192">
        <v>273172</v>
      </c>
      <c r="I192">
        <v>31150</v>
      </c>
      <c r="J192">
        <v>638</v>
      </c>
      <c r="K192">
        <v>30510</v>
      </c>
      <c r="L192">
        <v>74438</v>
      </c>
    </row>
    <row r="193" spans="1:12" x14ac:dyDescent="0.2">
      <c r="A193" t="s">
        <v>788</v>
      </c>
      <c r="B193" t="s">
        <v>788</v>
      </c>
      <c r="C193" t="s">
        <v>428</v>
      </c>
      <c r="D193" t="s">
        <v>428</v>
      </c>
      <c r="E193">
        <v>896129</v>
      </c>
      <c r="F193" s="20">
        <v>44226</v>
      </c>
      <c r="G193">
        <v>648724</v>
      </c>
      <c r="H193">
        <v>294989</v>
      </c>
      <c r="I193">
        <v>20327</v>
      </c>
      <c r="J193">
        <v>221</v>
      </c>
      <c r="K193">
        <v>20106</v>
      </c>
      <c r="L193">
        <v>161526</v>
      </c>
    </row>
    <row r="194" spans="1:12" x14ac:dyDescent="0.2">
      <c r="A194" t="s">
        <v>788</v>
      </c>
      <c r="B194" t="s">
        <v>788</v>
      </c>
      <c r="C194" t="s">
        <v>210</v>
      </c>
      <c r="D194" t="s">
        <v>210</v>
      </c>
      <c r="E194">
        <v>1058683</v>
      </c>
      <c r="F194" s="20">
        <v>44025</v>
      </c>
      <c r="G194">
        <v>674649</v>
      </c>
      <c r="H194">
        <v>305282</v>
      </c>
      <c r="I194">
        <v>25903</v>
      </c>
      <c r="J194">
        <v>534</v>
      </c>
      <c r="K194">
        <v>25350</v>
      </c>
      <c r="L194">
        <v>38845</v>
      </c>
    </row>
    <row r="195" spans="1:12" x14ac:dyDescent="0.2">
      <c r="A195" t="s">
        <v>788</v>
      </c>
      <c r="B195" t="s">
        <v>788</v>
      </c>
      <c r="C195" t="s">
        <v>427</v>
      </c>
      <c r="D195" t="s">
        <v>427</v>
      </c>
      <c r="E195">
        <v>1295114</v>
      </c>
      <c r="F195" s="20">
        <v>44171</v>
      </c>
      <c r="G195">
        <v>786205</v>
      </c>
      <c r="H195">
        <v>278920</v>
      </c>
      <c r="I195">
        <v>29282</v>
      </c>
      <c r="J195">
        <v>508</v>
      </c>
      <c r="K195">
        <v>28771</v>
      </c>
      <c r="L195">
        <v>164834</v>
      </c>
    </row>
    <row r="196" spans="1:12" x14ac:dyDescent="0.2">
      <c r="A196" t="s">
        <v>788</v>
      </c>
      <c r="B196" t="s">
        <v>788</v>
      </c>
      <c r="C196" t="s">
        <v>497</v>
      </c>
      <c r="D196" t="s">
        <v>497</v>
      </c>
      <c r="E196">
        <v>1480080</v>
      </c>
      <c r="F196" s="20">
        <v>44171</v>
      </c>
      <c r="G196">
        <v>989125</v>
      </c>
      <c r="H196">
        <v>411915</v>
      </c>
      <c r="I196">
        <v>47138</v>
      </c>
      <c r="J196">
        <v>254</v>
      </c>
      <c r="K196">
        <v>46884</v>
      </c>
      <c r="L196">
        <v>262532</v>
      </c>
    </row>
    <row r="197" spans="1:12" x14ac:dyDescent="0.2">
      <c r="A197" t="s">
        <v>788</v>
      </c>
      <c r="B197" t="s">
        <v>788</v>
      </c>
      <c r="C197" t="s">
        <v>456</v>
      </c>
      <c r="D197" t="s">
        <v>456</v>
      </c>
      <c r="E197">
        <v>1214162</v>
      </c>
      <c r="F197" s="20">
        <v>44226</v>
      </c>
      <c r="G197">
        <v>831598</v>
      </c>
      <c r="H197">
        <v>340196</v>
      </c>
      <c r="I197">
        <v>24631</v>
      </c>
      <c r="J197">
        <v>414</v>
      </c>
      <c r="K197">
        <v>24215</v>
      </c>
      <c r="L197">
        <v>208446</v>
      </c>
    </row>
    <row r="198" spans="1:12" x14ac:dyDescent="0.2">
      <c r="A198" t="s">
        <v>789</v>
      </c>
      <c r="B198" t="s">
        <v>789</v>
      </c>
      <c r="C198" t="s">
        <v>236</v>
      </c>
      <c r="D198" t="s">
        <v>236</v>
      </c>
      <c r="E198">
        <v>382056</v>
      </c>
      <c r="F198" s="20">
        <v>44184</v>
      </c>
      <c r="G198">
        <v>323204</v>
      </c>
      <c r="H198">
        <v>234916</v>
      </c>
      <c r="I198">
        <v>14374</v>
      </c>
      <c r="J198">
        <v>85</v>
      </c>
      <c r="K198">
        <v>14120</v>
      </c>
      <c r="L198">
        <v>46925</v>
      </c>
    </row>
    <row r="199" spans="1:12" x14ac:dyDescent="0.2">
      <c r="A199" t="s">
        <v>789</v>
      </c>
      <c r="B199" t="s">
        <v>789</v>
      </c>
      <c r="C199" t="s">
        <v>277</v>
      </c>
      <c r="D199" t="s">
        <v>277</v>
      </c>
      <c r="E199">
        <v>518844</v>
      </c>
      <c r="F199" s="20">
        <v>44184</v>
      </c>
      <c r="G199">
        <v>364258</v>
      </c>
      <c r="H199">
        <v>198146</v>
      </c>
      <c r="I199">
        <v>13687</v>
      </c>
      <c r="J199">
        <v>160</v>
      </c>
      <c r="K199">
        <v>13492</v>
      </c>
      <c r="L199">
        <v>60348</v>
      </c>
    </row>
    <row r="200" spans="1:12" x14ac:dyDescent="0.2">
      <c r="A200" t="s">
        <v>789</v>
      </c>
      <c r="B200" t="s">
        <v>789</v>
      </c>
      <c r="C200" t="s">
        <v>356</v>
      </c>
      <c r="D200" t="s">
        <v>356</v>
      </c>
      <c r="E200">
        <v>1507223</v>
      </c>
      <c r="F200" s="20">
        <v>44184</v>
      </c>
      <c r="G200">
        <v>1182563</v>
      </c>
      <c r="H200">
        <v>725754</v>
      </c>
      <c r="I200">
        <v>50818</v>
      </c>
      <c r="J200">
        <v>1125</v>
      </c>
      <c r="K200">
        <v>48872</v>
      </c>
      <c r="L200">
        <v>120319</v>
      </c>
    </row>
    <row r="201" spans="1:12" x14ac:dyDescent="0.2">
      <c r="A201" t="s">
        <v>789</v>
      </c>
      <c r="B201" t="s">
        <v>789</v>
      </c>
      <c r="C201" t="s">
        <v>138</v>
      </c>
      <c r="D201" t="s">
        <v>138</v>
      </c>
      <c r="E201">
        <v>84298</v>
      </c>
      <c r="F201" s="20">
        <v>44184</v>
      </c>
      <c r="G201">
        <v>79673</v>
      </c>
      <c r="H201">
        <v>63209</v>
      </c>
      <c r="I201">
        <v>3507</v>
      </c>
      <c r="J201">
        <v>38</v>
      </c>
      <c r="K201">
        <v>3465</v>
      </c>
      <c r="L201">
        <v>8483</v>
      </c>
    </row>
    <row r="202" spans="1:12" x14ac:dyDescent="0.2">
      <c r="A202" t="s">
        <v>789</v>
      </c>
      <c r="B202" t="s">
        <v>789</v>
      </c>
      <c r="C202" t="s">
        <v>164</v>
      </c>
      <c r="D202" t="s">
        <v>164</v>
      </c>
      <c r="E202">
        <v>437474</v>
      </c>
      <c r="F202" s="20">
        <v>44103</v>
      </c>
      <c r="G202">
        <v>351261</v>
      </c>
      <c r="H202">
        <v>203549</v>
      </c>
      <c r="I202">
        <v>9692</v>
      </c>
      <c r="J202">
        <v>158</v>
      </c>
      <c r="K202">
        <v>9496</v>
      </c>
      <c r="L202">
        <v>16858</v>
      </c>
    </row>
    <row r="203" spans="1:12" x14ac:dyDescent="0.2">
      <c r="A203" t="s">
        <v>789</v>
      </c>
      <c r="B203" t="s">
        <v>789</v>
      </c>
      <c r="C203" t="s">
        <v>77</v>
      </c>
      <c r="D203" t="s">
        <v>77</v>
      </c>
      <c r="E203">
        <v>31528</v>
      </c>
      <c r="F203" s="20">
        <v>44135</v>
      </c>
      <c r="G203">
        <v>31920</v>
      </c>
      <c r="H203">
        <v>20986</v>
      </c>
      <c r="I203">
        <v>2953</v>
      </c>
      <c r="J203">
        <v>18</v>
      </c>
      <c r="K203">
        <v>2935</v>
      </c>
      <c r="L203">
        <v>2016</v>
      </c>
    </row>
    <row r="204" spans="1:12" x14ac:dyDescent="0.2">
      <c r="A204" t="s">
        <v>789</v>
      </c>
      <c r="B204" t="s">
        <v>789</v>
      </c>
      <c r="C204" t="s">
        <v>242</v>
      </c>
      <c r="D204" t="s">
        <v>242</v>
      </c>
      <c r="E204">
        <v>999518</v>
      </c>
      <c r="F204" s="20">
        <v>44184</v>
      </c>
      <c r="G204">
        <v>775242</v>
      </c>
      <c r="H204">
        <v>479355</v>
      </c>
      <c r="I204">
        <v>31606</v>
      </c>
      <c r="J204">
        <v>448</v>
      </c>
      <c r="K204">
        <v>30983</v>
      </c>
      <c r="L204">
        <v>57698</v>
      </c>
    </row>
    <row r="205" spans="1:12" x14ac:dyDescent="0.2">
      <c r="A205" t="s">
        <v>789</v>
      </c>
      <c r="B205" t="s">
        <v>789</v>
      </c>
      <c r="C205" t="s">
        <v>225</v>
      </c>
      <c r="D205" t="s">
        <v>225</v>
      </c>
      <c r="E205">
        <v>813384</v>
      </c>
      <c r="F205" s="20">
        <v>44184</v>
      </c>
      <c r="G205">
        <v>678341</v>
      </c>
      <c r="H205">
        <v>412640</v>
      </c>
      <c r="I205">
        <v>27549</v>
      </c>
      <c r="J205">
        <v>641</v>
      </c>
      <c r="K205">
        <v>26786</v>
      </c>
      <c r="L205">
        <v>46696</v>
      </c>
    </row>
    <row r="206" spans="1:12" x14ac:dyDescent="0.2">
      <c r="A206" t="s">
        <v>789</v>
      </c>
      <c r="B206" t="s">
        <v>789</v>
      </c>
      <c r="C206" t="s">
        <v>246</v>
      </c>
      <c r="D206" t="s">
        <v>246</v>
      </c>
      <c r="E206">
        <v>530164</v>
      </c>
      <c r="F206" s="20">
        <v>44184</v>
      </c>
      <c r="G206">
        <v>423793</v>
      </c>
      <c r="H206">
        <v>209631</v>
      </c>
      <c r="I206">
        <v>15456</v>
      </c>
      <c r="J206">
        <v>211</v>
      </c>
      <c r="K206">
        <v>15244</v>
      </c>
      <c r="L206">
        <v>50292</v>
      </c>
    </row>
    <row r="207" spans="1:12" x14ac:dyDescent="0.2">
      <c r="A207" t="s">
        <v>789</v>
      </c>
      <c r="B207" t="s">
        <v>789</v>
      </c>
      <c r="C207" t="s">
        <v>287</v>
      </c>
      <c r="D207" t="s">
        <v>287</v>
      </c>
      <c r="E207">
        <v>576670</v>
      </c>
      <c r="F207" s="20">
        <v>44184</v>
      </c>
      <c r="G207">
        <v>691163</v>
      </c>
      <c r="H207">
        <v>339630</v>
      </c>
      <c r="I207">
        <v>22817</v>
      </c>
      <c r="J207">
        <v>314</v>
      </c>
      <c r="K207">
        <v>22472</v>
      </c>
      <c r="L207">
        <v>68608</v>
      </c>
    </row>
    <row r="208" spans="1:12" x14ac:dyDescent="0.2">
      <c r="A208" t="s">
        <v>789</v>
      </c>
      <c r="B208" t="s">
        <v>789</v>
      </c>
      <c r="C208" t="s">
        <v>275</v>
      </c>
      <c r="D208" t="s">
        <v>275</v>
      </c>
      <c r="E208">
        <v>521057</v>
      </c>
      <c r="F208" s="20">
        <v>44184</v>
      </c>
      <c r="G208">
        <v>434945</v>
      </c>
      <c r="H208">
        <v>286819</v>
      </c>
      <c r="I208">
        <v>14268</v>
      </c>
      <c r="J208">
        <v>253</v>
      </c>
      <c r="K208">
        <v>13804</v>
      </c>
      <c r="L208">
        <v>60039</v>
      </c>
    </row>
    <row r="209" spans="1:12" x14ac:dyDescent="0.2">
      <c r="A209" t="s">
        <v>790</v>
      </c>
      <c r="B209" t="s">
        <v>790</v>
      </c>
      <c r="C209" t="s">
        <v>660</v>
      </c>
      <c r="D209" t="s">
        <v>660</v>
      </c>
      <c r="E209">
        <v>1070144</v>
      </c>
      <c r="G209">
        <v>759605</v>
      </c>
      <c r="H209">
        <v>402717</v>
      </c>
      <c r="I209">
        <v>16603</v>
      </c>
      <c r="J209">
        <v>205</v>
      </c>
      <c r="K209">
        <v>16378</v>
      </c>
      <c r="L209">
        <v>532672</v>
      </c>
    </row>
    <row r="210" spans="1:12" x14ac:dyDescent="0.2">
      <c r="A210" t="s">
        <v>790</v>
      </c>
      <c r="B210" t="s">
        <v>790</v>
      </c>
      <c r="C210" t="s">
        <v>454</v>
      </c>
      <c r="D210" t="s">
        <v>454</v>
      </c>
      <c r="E210">
        <v>385099</v>
      </c>
      <c r="G210">
        <v>303665</v>
      </c>
      <c r="H210">
        <v>154345</v>
      </c>
      <c r="I210">
        <v>9814</v>
      </c>
      <c r="J210">
        <v>102</v>
      </c>
      <c r="K210">
        <v>9693</v>
      </c>
      <c r="L210">
        <v>193605</v>
      </c>
    </row>
    <row r="211" spans="1:12" x14ac:dyDescent="0.2">
      <c r="A211" t="s">
        <v>790</v>
      </c>
      <c r="B211" t="s">
        <v>790</v>
      </c>
      <c r="C211" t="s">
        <v>648</v>
      </c>
      <c r="D211" t="s">
        <v>648</v>
      </c>
      <c r="E211">
        <v>1015503</v>
      </c>
      <c r="G211">
        <v>776258</v>
      </c>
      <c r="H211">
        <v>450002</v>
      </c>
      <c r="I211">
        <v>24613</v>
      </c>
      <c r="J211">
        <v>282</v>
      </c>
      <c r="K211">
        <v>24196</v>
      </c>
      <c r="L211">
        <v>509902</v>
      </c>
    </row>
    <row r="212" spans="1:12" x14ac:dyDescent="0.2">
      <c r="A212" t="s">
        <v>790</v>
      </c>
      <c r="B212" t="s">
        <v>790</v>
      </c>
      <c r="C212" t="s">
        <v>591</v>
      </c>
      <c r="D212" t="s">
        <v>591</v>
      </c>
      <c r="E212">
        <v>735753</v>
      </c>
      <c r="G212">
        <v>592075</v>
      </c>
      <c r="H212">
        <v>319587</v>
      </c>
      <c r="I212">
        <v>23844</v>
      </c>
      <c r="J212">
        <v>207</v>
      </c>
      <c r="K212">
        <v>23548</v>
      </c>
      <c r="L212">
        <v>372440</v>
      </c>
    </row>
    <row r="213" spans="1:12" x14ac:dyDescent="0.2">
      <c r="A213" t="s">
        <v>790</v>
      </c>
      <c r="B213" t="s">
        <v>790</v>
      </c>
      <c r="C213" t="s">
        <v>463</v>
      </c>
      <c r="D213" t="s">
        <v>463</v>
      </c>
      <c r="E213">
        <v>409576</v>
      </c>
      <c r="G213">
        <v>313983</v>
      </c>
      <c r="H213">
        <v>158751</v>
      </c>
      <c r="I213">
        <v>7869</v>
      </c>
      <c r="J213">
        <v>133</v>
      </c>
      <c r="K213">
        <v>7704</v>
      </c>
      <c r="L213">
        <v>204626</v>
      </c>
    </row>
    <row r="214" spans="1:12" x14ac:dyDescent="0.2">
      <c r="A214" t="s">
        <v>790</v>
      </c>
      <c r="B214" t="s">
        <v>790</v>
      </c>
      <c r="C214" t="s">
        <v>422</v>
      </c>
      <c r="D214" t="s">
        <v>422</v>
      </c>
      <c r="E214">
        <v>297003</v>
      </c>
      <c r="G214">
        <v>227349</v>
      </c>
      <c r="H214">
        <v>133812</v>
      </c>
      <c r="I214">
        <v>10436</v>
      </c>
      <c r="J214">
        <v>79</v>
      </c>
      <c r="K214">
        <v>10313</v>
      </c>
      <c r="L214">
        <v>150749</v>
      </c>
    </row>
    <row r="215" spans="1:12" x14ac:dyDescent="0.2">
      <c r="A215" t="s">
        <v>790</v>
      </c>
      <c r="B215" t="s">
        <v>790</v>
      </c>
      <c r="C215" t="s">
        <v>709</v>
      </c>
      <c r="D215" t="s">
        <v>709</v>
      </c>
      <c r="E215">
        <v>1526406</v>
      </c>
      <c r="G215">
        <v>1168448</v>
      </c>
      <c r="H215">
        <v>610537</v>
      </c>
      <c r="I215">
        <v>53324</v>
      </c>
      <c r="J215">
        <v>1145</v>
      </c>
      <c r="K215">
        <v>52145</v>
      </c>
      <c r="L215">
        <v>774600</v>
      </c>
    </row>
    <row r="216" spans="1:12" x14ac:dyDescent="0.2">
      <c r="A216" t="s">
        <v>790</v>
      </c>
      <c r="B216" t="s">
        <v>790</v>
      </c>
      <c r="C216" t="s">
        <v>546</v>
      </c>
      <c r="D216" t="s">
        <v>546</v>
      </c>
      <c r="E216">
        <v>615711</v>
      </c>
      <c r="G216">
        <v>482584</v>
      </c>
      <c r="H216">
        <v>249588</v>
      </c>
      <c r="I216">
        <v>9327</v>
      </c>
      <c r="J216">
        <v>152</v>
      </c>
      <c r="K216">
        <v>9175</v>
      </c>
      <c r="L216">
        <v>306361</v>
      </c>
    </row>
    <row r="217" spans="1:12" x14ac:dyDescent="0.2">
      <c r="A217" t="s">
        <v>790</v>
      </c>
      <c r="B217" t="s">
        <v>790</v>
      </c>
      <c r="C217" t="s">
        <v>380</v>
      </c>
      <c r="D217" t="s">
        <v>380</v>
      </c>
      <c r="E217">
        <v>230696</v>
      </c>
      <c r="G217">
        <v>164754</v>
      </c>
      <c r="H217">
        <v>78041</v>
      </c>
      <c r="I217">
        <v>4819</v>
      </c>
      <c r="J217">
        <v>44</v>
      </c>
      <c r="K217">
        <v>4773</v>
      </c>
      <c r="L217">
        <v>115450</v>
      </c>
    </row>
    <row r="218" spans="1:12" x14ac:dyDescent="0.2">
      <c r="A218" t="s">
        <v>790</v>
      </c>
      <c r="B218" t="s">
        <v>790</v>
      </c>
      <c r="C218" t="s">
        <v>472</v>
      </c>
      <c r="D218" t="s">
        <v>472</v>
      </c>
      <c r="E218">
        <v>422786</v>
      </c>
      <c r="G218">
        <v>401091</v>
      </c>
      <c r="H218">
        <v>202260</v>
      </c>
      <c r="I218">
        <v>11489</v>
      </c>
      <c r="J218">
        <v>117</v>
      </c>
      <c r="K218">
        <v>11367</v>
      </c>
      <c r="L218">
        <v>212909</v>
      </c>
    </row>
    <row r="219" spans="1:12" x14ac:dyDescent="0.2">
      <c r="A219" t="s">
        <v>790</v>
      </c>
      <c r="B219" t="s">
        <v>790</v>
      </c>
      <c r="C219" t="s">
        <v>615</v>
      </c>
      <c r="D219" t="s">
        <v>615</v>
      </c>
      <c r="E219">
        <v>875564</v>
      </c>
      <c r="G219">
        <v>673594</v>
      </c>
      <c r="H219">
        <v>348327</v>
      </c>
      <c r="I219">
        <v>14463</v>
      </c>
      <c r="J219">
        <v>166</v>
      </c>
      <c r="K219">
        <v>14268</v>
      </c>
      <c r="L219">
        <v>436257</v>
      </c>
    </row>
    <row r="220" spans="1:12" x14ac:dyDescent="0.2">
      <c r="A220" t="s">
        <v>790</v>
      </c>
      <c r="B220" t="s">
        <v>790</v>
      </c>
      <c r="C220" t="s">
        <v>414</v>
      </c>
      <c r="D220" t="s">
        <v>414</v>
      </c>
      <c r="E220">
        <v>570060</v>
      </c>
      <c r="F220" s="20">
        <v>44197</v>
      </c>
      <c r="G220">
        <v>430622</v>
      </c>
      <c r="H220">
        <v>244300</v>
      </c>
      <c r="I220">
        <v>15512</v>
      </c>
      <c r="J220">
        <v>194</v>
      </c>
      <c r="K220">
        <v>15309</v>
      </c>
      <c r="L220">
        <v>147308</v>
      </c>
    </row>
    <row r="221" spans="1:12" x14ac:dyDescent="0.2">
      <c r="A221" t="s">
        <v>790</v>
      </c>
      <c r="B221" t="s">
        <v>790</v>
      </c>
      <c r="C221" t="s">
        <v>493</v>
      </c>
      <c r="D221" t="s">
        <v>493</v>
      </c>
      <c r="E221">
        <v>476820</v>
      </c>
      <c r="G221">
        <v>386098</v>
      </c>
      <c r="H221">
        <v>234540</v>
      </c>
      <c r="I221">
        <v>6482</v>
      </c>
      <c r="J221">
        <v>98</v>
      </c>
      <c r="K221">
        <v>6371</v>
      </c>
      <c r="L221">
        <v>236882</v>
      </c>
    </row>
    <row r="222" spans="1:12" x14ac:dyDescent="0.2">
      <c r="A222" t="s">
        <v>790</v>
      </c>
      <c r="B222" t="s">
        <v>790</v>
      </c>
      <c r="C222" t="s">
        <v>548</v>
      </c>
      <c r="D222" t="s">
        <v>548</v>
      </c>
      <c r="E222">
        <v>619266</v>
      </c>
      <c r="G222">
        <v>498787</v>
      </c>
      <c r="H222">
        <v>241407</v>
      </c>
      <c r="I222">
        <v>11272</v>
      </c>
      <c r="J222">
        <v>237</v>
      </c>
      <c r="K222">
        <v>11031</v>
      </c>
      <c r="L222">
        <v>309076</v>
      </c>
    </row>
    <row r="223" spans="1:12" x14ac:dyDescent="0.2">
      <c r="A223" t="s">
        <v>790</v>
      </c>
      <c r="B223" t="s">
        <v>790</v>
      </c>
      <c r="C223" t="s">
        <v>412</v>
      </c>
      <c r="D223" t="s">
        <v>412</v>
      </c>
      <c r="E223">
        <v>283313</v>
      </c>
      <c r="G223">
        <v>220690</v>
      </c>
      <c r="H223">
        <v>147086</v>
      </c>
      <c r="I223">
        <v>6043</v>
      </c>
      <c r="J223">
        <v>67</v>
      </c>
      <c r="K223">
        <v>5971</v>
      </c>
      <c r="L223">
        <v>141844</v>
      </c>
    </row>
    <row r="224" spans="1:12" x14ac:dyDescent="0.2">
      <c r="A224" t="s">
        <v>790</v>
      </c>
      <c r="B224" t="s">
        <v>790</v>
      </c>
      <c r="C224" t="s">
        <v>429</v>
      </c>
      <c r="D224" t="s">
        <v>429</v>
      </c>
      <c r="E224">
        <v>314714</v>
      </c>
      <c r="G224">
        <v>244379</v>
      </c>
      <c r="H224">
        <v>133971</v>
      </c>
      <c r="I224">
        <v>6626</v>
      </c>
      <c r="J224">
        <v>43</v>
      </c>
      <c r="K224">
        <v>6575</v>
      </c>
      <c r="L224">
        <v>157522</v>
      </c>
    </row>
    <row r="225" spans="1:12" x14ac:dyDescent="0.2">
      <c r="A225" t="s">
        <v>790</v>
      </c>
      <c r="B225" t="s">
        <v>790</v>
      </c>
      <c r="C225" t="s">
        <v>433</v>
      </c>
      <c r="D225" t="s">
        <v>433</v>
      </c>
      <c r="E225">
        <v>318611</v>
      </c>
      <c r="G225">
        <v>280700</v>
      </c>
      <c r="H225">
        <v>122554</v>
      </c>
      <c r="I225">
        <v>7152</v>
      </c>
      <c r="J225">
        <v>120</v>
      </c>
      <c r="K225">
        <v>7032</v>
      </c>
      <c r="L225">
        <v>159695</v>
      </c>
    </row>
    <row r="226" spans="1:12" x14ac:dyDescent="0.2">
      <c r="A226" t="s">
        <v>790</v>
      </c>
      <c r="B226" t="s">
        <v>790</v>
      </c>
      <c r="C226" t="s">
        <v>406</v>
      </c>
      <c r="D226" t="s">
        <v>406</v>
      </c>
      <c r="E226">
        <v>265960</v>
      </c>
      <c r="G226">
        <v>203036</v>
      </c>
      <c r="H226">
        <v>95122</v>
      </c>
      <c r="I226">
        <v>5607</v>
      </c>
      <c r="J226">
        <v>58</v>
      </c>
      <c r="K226">
        <v>5549</v>
      </c>
      <c r="L226">
        <v>133123</v>
      </c>
    </row>
    <row r="227" spans="1:12" x14ac:dyDescent="0.2">
      <c r="A227" t="s">
        <v>790</v>
      </c>
      <c r="B227" t="s">
        <v>790</v>
      </c>
      <c r="C227" t="s">
        <v>682</v>
      </c>
      <c r="D227" t="s">
        <v>682</v>
      </c>
      <c r="E227">
        <v>1269751</v>
      </c>
      <c r="G227">
        <v>957347</v>
      </c>
      <c r="H227">
        <v>592016</v>
      </c>
      <c r="I227">
        <v>75539</v>
      </c>
      <c r="J227">
        <v>846</v>
      </c>
      <c r="K227">
        <v>74242</v>
      </c>
      <c r="L227">
        <v>659947</v>
      </c>
    </row>
    <row r="228" spans="1:12" x14ac:dyDescent="0.2">
      <c r="A228" t="s">
        <v>790</v>
      </c>
      <c r="B228" t="s">
        <v>790</v>
      </c>
      <c r="C228" t="s">
        <v>522</v>
      </c>
      <c r="D228" t="s">
        <v>522</v>
      </c>
      <c r="E228">
        <v>555357</v>
      </c>
      <c r="G228">
        <v>425945</v>
      </c>
      <c r="H228">
        <v>227785</v>
      </c>
      <c r="I228">
        <v>11415</v>
      </c>
      <c r="J228">
        <v>137</v>
      </c>
      <c r="K228">
        <v>11275</v>
      </c>
      <c r="L228">
        <v>277832</v>
      </c>
    </row>
    <row r="229" spans="1:12" x14ac:dyDescent="0.2">
      <c r="A229" t="s">
        <v>791</v>
      </c>
      <c r="B229" t="s">
        <v>791</v>
      </c>
      <c r="C229" t="s">
        <v>161</v>
      </c>
      <c r="D229" t="s">
        <v>161</v>
      </c>
      <c r="E229">
        <v>2061918</v>
      </c>
      <c r="F229" s="20">
        <v>44035</v>
      </c>
      <c r="G229">
        <v>994497</v>
      </c>
      <c r="H229">
        <v>333330</v>
      </c>
      <c r="I229">
        <v>19461</v>
      </c>
      <c r="J229">
        <v>286</v>
      </c>
      <c r="K229">
        <v>19170</v>
      </c>
      <c r="L229">
        <v>21528</v>
      </c>
    </row>
    <row r="230" spans="1:12" x14ac:dyDescent="0.2">
      <c r="A230" t="s">
        <v>791</v>
      </c>
      <c r="B230" t="s">
        <v>791</v>
      </c>
      <c r="C230" t="s">
        <v>655</v>
      </c>
      <c r="D230" t="s">
        <v>655</v>
      </c>
      <c r="E230">
        <v>1042304</v>
      </c>
      <c r="G230">
        <v>454807</v>
      </c>
      <c r="H230">
        <v>126700</v>
      </c>
      <c r="I230">
        <v>6033</v>
      </c>
      <c r="J230">
        <v>53</v>
      </c>
      <c r="K230">
        <v>5977</v>
      </c>
      <c r="L230">
        <v>513745</v>
      </c>
    </row>
    <row r="231" spans="1:12" x14ac:dyDescent="0.2">
      <c r="A231" t="s">
        <v>791</v>
      </c>
      <c r="B231" t="s">
        <v>791</v>
      </c>
      <c r="C231" t="s">
        <v>141</v>
      </c>
      <c r="D231" t="s">
        <v>141</v>
      </c>
      <c r="E231">
        <v>1491879</v>
      </c>
      <c r="F231" s="20">
        <v>44035</v>
      </c>
      <c r="G231">
        <v>569167</v>
      </c>
      <c r="H231">
        <v>230458</v>
      </c>
      <c r="I231">
        <v>10835</v>
      </c>
      <c r="J231">
        <v>113</v>
      </c>
      <c r="K231">
        <v>10721</v>
      </c>
      <c r="L231">
        <v>12368</v>
      </c>
    </row>
    <row r="232" spans="1:12" x14ac:dyDescent="0.2">
      <c r="A232" t="s">
        <v>791</v>
      </c>
      <c r="B232" t="s">
        <v>791</v>
      </c>
      <c r="C232" t="s">
        <v>750</v>
      </c>
      <c r="D232" t="s">
        <v>750</v>
      </c>
      <c r="E232">
        <v>2682662</v>
      </c>
      <c r="G232">
        <v>1185934</v>
      </c>
      <c r="H232">
        <v>446946</v>
      </c>
      <c r="I232">
        <v>16589</v>
      </c>
      <c r="J232">
        <v>382</v>
      </c>
      <c r="K232">
        <v>16196</v>
      </c>
      <c r="L232">
        <v>1322798</v>
      </c>
    </row>
    <row r="233" spans="1:12" x14ac:dyDescent="0.2">
      <c r="A233" t="s">
        <v>791</v>
      </c>
      <c r="B233" t="s">
        <v>791</v>
      </c>
      <c r="C233" t="s">
        <v>131</v>
      </c>
      <c r="D233" t="s">
        <v>131</v>
      </c>
      <c r="E233">
        <v>1321096</v>
      </c>
      <c r="F233" s="20">
        <v>44035</v>
      </c>
      <c r="G233">
        <v>638722</v>
      </c>
      <c r="H233">
        <v>229944</v>
      </c>
      <c r="I233">
        <v>4636</v>
      </c>
      <c r="J233">
        <v>47</v>
      </c>
      <c r="K233">
        <v>4589</v>
      </c>
      <c r="L233">
        <v>7718</v>
      </c>
    </row>
    <row r="234" spans="1:12" x14ac:dyDescent="0.2">
      <c r="A234" t="s">
        <v>791</v>
      </c>
      <c r="B234" t="s">
        <v>791</v>
      </c>
      <c r="C234" t="s">
        <v>743</v>
      </c>
      <c r="D234" t="s">
        <v>743</v>
      </c>
      <c r="E234">
        <v>2291032</v>
      </c>
      <c r="G234">
        <v>1424376</v>
      </c>
      <c r="H234">
        <v>661091</v>
      </c>
      <c r="I234">
        <v>51974</v>
      </c>
      <c r="J234">
        <v>1046</v>
      </c>
      <c r="K234">
        <v>50907</v>
      </c>
      <c r="L234">
        <v>1148592</v>
      </c>
    </row>
    <row r="235" spans="1:12" x14ac:dyDescent="0.2">
      <c r="A235" t="s">
        <v>791</v>
      </c>
      <c r="B235" t="s">
        <v>791</v>
      </c>
      <c r="C235" t="s">
        <v>689</v>
      </c>
      <c r="D235" t="s">
        <v>689</v>
      </c>
      <c r="E235">
        <v>1322387</v>
      </c>
      <c r="G235">
        <v>456056</v>
      </c>
      <c r="H235">
        <v>148421</v>
      </c>
      <c r="I235">
        <v>6895</v>
      </c>
      <c r="J235">
        <v>94</v>
      </c>
      <c r="K235">
        <v>6801</v>
      </c>
      <c r="L235">
        <v>651417</v>
      </c>
    </row>
    <row r="236" spans="1:12" x14ac:dyDescent="0.2">
      <c r="A236" t="s">
        <v>791</v>
      </c>
      <c r="B236" t="s">
        <v>791</v>
      </c>
      <c r="C236" t="s">
        <v>157</v>
      </c>
      <c r="D236" t="s">
        <v>157</v>
      </c>
      <c r="E236">
        <v>2445203</v>
      </c>
      <c r="F236" s="20">
        <v>44035</v>
      </c>
      <c r="G236">
        <v>994417</v>
      </c>
      <c r="H236">
        <v>301193</v>
      </c>
      <c r="I236">
        <v>8964</v>
      </c>
      <c r="J236">
        <v>130</v>
      </c>
      <c r="K236">
        <v>8834</v>
      </c>
      <c r="L236">
        <v>15614</v>
      </c>
    </row>
    <row r="237" spans="1:12" x14ac:dyDescent="0.2">
      <c r="A237" t="s">
        <v>791</v>
      </c>
      <c r="B237" t="s">
        <v>791</v>
      </c>
      <c r="C237" t="s">
        <v>155</v>
      </c>
      <c r="D237" t="s">
        <v>155</v>
      </c>
      <c r="E237">
        <v>1311382</v>
      </c>
      <c r="F237" s="20">
        <v>44035</v>
      </c>
      <c r="G237">
        <v>527710</v>
      </c>
      <c r="H237">
        <v>198198</v>
      </c>
      <c r="I237">
        <v>5840</v>
      </c>
      <c r="J237">
        <v>87</v>
      </c>
      <c r="K237">
        <v>5753</v>
      </c>
      <c r="L237">
        <v>13900</v>
      </c>
    </row>
    <row r="238" spans="1:12" x14ac:dyDescent="0.2">
      <c r="A238" t="s">
        <v>791</v>
      </c>
      <c r="B238" t="s">
        <v>791</v>
      </c>
      <c r="C238" t="s">
        <v>652</v>
      </c>
      <c r="D238" t="s">
        <v>652</v>
      </c>
      <c r="E238">
        <v>1025656</v>
      </c>
      <c r="G238">
        <v>387738</v>
      </c>
      <c r="H238">
        <v>156364</v>
      </c>
      <c r="I238">
        <v>9900</v>
      </c>
      <c r="J238">
        <v>38</v>
      </c>
      <c r="K238">
        <v>9857</v>
      </c>
      <c r="L238">
        <v>507521</v>
      </c>
    </row>
    <row r="239" spans="1:12" x14ac:dyDescent="0.2">
      <c r="A239" t="s">
        <v>791</v>
      </c>
      <c r="B239" t="s">
        <v>791</v>
      </c>
      <c r="C239" t="s">
        <v>727</v>
      </c>
      <c r="D239" t="s">
        <v>727</v>
      </c>
      <c r="E239">
        <v>1734005</v>
      </c>
      <c r="G239">
        <v>865943</v>
      </c>
      <c r="H239">
        <v>317137</v>
      </c>
      <c r="I239">
        <v>19593</v>
      </c>
      <c r="J239">
        <v>186</v>
      </c>
      <c r="K239">
        <v>19404</v>
      </c>
      <c r="L239">
        <v>859458</v>
      </c>
    </row>
    <row r="240" spans="1:12" x14ac:dyDescent="0.2">
      <c r="A240" t="s">
        <v>791</v>
      </c>
      <c r="B240" t="s">
        <v>791</v>
      </c>
      <c r="C240" t="s">
        <v>111</v>
      </c>
      <c r="D240" t="s">
        <v>111</v>
      </c>
      <c r="E240">
        <v>790207</v>
      </c>
      <c r="F240" s="20">
        <v>44033</v>
      </c>
      <c r="G240">
        <v>381155</v>
      </c>
      <c r="H240">
        <v>137216</v>
      </c>
      <c r="I240">
        <v>5599</v>
      </c>
      <c r="J240">
        <v>61</v>
      </c>
      <c r="K240">
        <v>5534</v>
      </c>
      <c r="L240">
        <v>5679</v>
      </c>
    </row>
    <row r="241" spans="1:12" x14ac:dyDescent="0.2">
      <c r="A241" t="s">
        <v>791</v>
      </c>
      <c r="B241" t="s">
        <v>791</v>
      </c>
      <c r="C241" t="s">
        <v>119</v>
      </c>
      <c r="D241" t="s">
        <v>119</v>
      </c>
      <c r="E241">
        <v>530299</v>
      </c>
      <c r="F241" s="20">
        <v>44041</v>
      </c>
      <c r="G241">
        <v>227503</v>
      </c>
      <c r="H241">
        <v>107053</v>
      </c>
      <c r="I241">
        <v>7820</v>
      </c>
      <c r="J241">
        <v>96</v>
      </c>
      <c r="K241">
        <v>7724</v>
      </c>
      <c r="L241">
        <v>7762</v>
      </c>
    </row>
    <row r="242" spans="1:12" x14ac:dyDescent="0.2">
      <c r="A242" t="s">
        <v>791</v>
      </c>
      <c r="B242" t="s">
        <v>791</v>
      </c>
      <c r="C242" t="s">
        <v>584</v>
      </c>
      <c r="D242" t="s">
        <v>584</v>
      </c>
      <c r="E242">
        <v>717169</v>
      </c>
      <c r="G242">
        <v>363078</v>
      </c>
      <c r="H242">
        <v>140609</v>
      </c>
      <c r="I242">
        <v>12872</v>
      </c>
      <c r="J242">
        <v>136</v>
      </c>
      <c r="K242">
        <v>12736</v>
      </c>
      <c r="L242">
        <v>357848</v>
      </c>
    </row>
    <row r="243" spans="1:12" x14ac:dyDescent="0.2">
      <c r="A243" t="s">
        <v>791</v>
      </c>
      <c r="B243" t="s">
        <v>791</v>
      </c>
      <c r="C243" t="s">
        <v>586</v>
      </c>
      <c r="D243" t="s">
        <v>586</v>
      </c>
      <c r="E243">
        <v>725673</v>
      </c>
      <c r="G243">
        <v>294989</v>
      </c>
      <c r="H243">
        <v>84919</v>
      </c>
      <c r="I243">
        <v>7871</v>
      </c>
      <c r="J243">
        <v>57</v>
      </c>
      <c r="K243">
        <v>7814</v>
      </c>
      <c r="L243">
        <v>359515</v>
      </c>
    </row>
    <row r="244" spans="1:12" x14ac:dyDescent="0.2">
      <c r="A244" t="s">
        <v>791</v>
      </c>
      <c r="B244" t="s">
        <v>791</v>
      </c>
      <c r="C244" t="s">
        <v>144</v>
      </c>
      <c r="D244" t="s">
        <v>144</v>
      </c>
      <c r="E244">
        <v>461738</v>
      </c>
      <c r="F244" s="20">
        <v>44037</v>
      </c>
      <c r="G244">
        <v>173109</v>
      </c>
      <c r="H244">
        <v>63130</v>
      </c>
      <c r="I244">
        <v>6709</v>
      </c>
      <c r="J244">
        <v>88</v>
      </c>
      <c r="K244">
        <v>6621</v>
      </c>
      <c r="L244">
        <v>10880</v>
      </c>
    </row>
    <row r="245" spans="1:12" x14ac:dyDescent="0.2">
      <c r="A245" t="s">
        <v>791</v>
      </c>
      <c r="B245" t="s">
        <v>791</v>
      </c>
      <c r="C245" t="s">
        <v>136</v>
      </c>
      <c r="D245" t="s">
        <v>136</v>
      </c>
      <c r="E245">
        <v>899200</v>
      </c>
      <c r="F245" s="20">
        <v>44035</v>
      </c>
      <c r="G245">
        <v>378048</v>
      </c>
      <c r="H245">
        <v>108941</v>
      </c>
      <c r="I245">
        <v>2552</v>
      </c>
      <c r="J245">
        <v>12</v>
      </c>
      <c r="K245">
        <v>2539</v>
      </c>
      <c r="L245">
        <v>7705</v>
      </c>
    </row>
    <row r="246" spans="1:12" x14ac:dyDescent="0.2">
      <c r="A246" t="s">
        <v>791</v>
      </c>
      <c r="B246" t="s">
        <v>791</v>
      </c>
      <c r="C246" t="s">
        <v>735</v>
      </c>
      <c r="D246" t="s">
        <v>735</v>
      </c>
      <c r="E246">
        <v>1936319</v>
      </c>
      <c r="G246">
        <v>788026</v>
      </c>
      <c r="H246">
        <v>311074</v>
      </c>
      <c r="I246">
        <v>12294</v>
      </c>
      <c r="J246">
        <v>110</v>
      </c>
      <c r="K246">
        <v>12184</v>
      </c>
      <c r="L246">
        <v>954943</v>
      </c>
    </row>
    <row r="247" spans="1:12" x14ac:dyDescent="0.2">
      <c r="A247" t="s">
        <v>791</v>
      </c>
      <c r="B247" t="s">
        <v>791</v>
      </c>
      <c r="C247" t="s">
        <v>632</v>
      </c>
      <c r="D247" t="s">
        <v>632</v>
      </c>
      <c r="E247">
        <v>949159</v>
      </c>
      <c r="G247">
        <v>522017</v>
      </c>
      <c r="H247">
        <v>185442</v>
      </c>
      <c r="I247">
        <v>13923</v>
      </c>
      <c r="J247">
        <v>197</v>
      </c>
      <c r="K247">
        <v>13714</v>
      </c>
      <c r="L247">
        <v>472049</v>
      </c>
    </row>
    <row r="248" spans="1:12" x14ac:dyDescent="0.2">
      <c r="A248" t="s">
        <v>791</v>
      </c>
      <c r="B248" t="s">
        <v>791</v>
      </c>
      <c r="C248" t="s">
        <v>756</v>
      </c>
      <c r="D248" t="s">
        <v>756</v>
      </c>
      <c r="E248">
        <v>2912022</v>
      </c>
      <c r="G248">
        <v>1512114</v>
      </c>
      <c r="H248">
        <v>656001</v>
      </c>
      <c r="I248">
        <v>86116</v>
      </c>
      <c r="J248">
        <v>1585</v>
      </c>
      <c r="K248">
        <v>84495</v>
      </c>
      <c r="L248">
        <v>1469948</v>
      </c>
    </row>
    <row r="249" spans="1:12" x14ac:dyDescent="0.2">
      <c r="A249" t="s">
        <v>791</v>
      </c>
      <c r="B249" t="s">
        <v>791</v>
      </c>
      <c r="C249" t="s">
        <v>129</v>
      </c>
      <c r="D249" t="s">
        <v>129</v>
      </c>
      <c r="E249">
        <v>1150038</v>
      </c>
      <c r="F249" s="20">
        <v>44035</v>
      </c>
      <c r="G249">
        <v>430948</v>
      </c>
      <c r="H249">
        <v>132560</v>
      </c>
      <c r="I249">
        <v>4834</v>
      </c>
      <c r="J249">
        <v>42</v>
      </c>
      <c r="K249">
        <v>4792</v>
      </c>
      <c r="L249">
        <v>7446</v>
      </c>
    </row>
    <row r="250" spans="1:12" x14ac:dyDescent="0.2">
      <c r="A250" t="s">
        <v>791</v>
      </c>
      <c r="B250" t="s">
        <v>791</v>
      </c>
      <c r="C250" t="s">
        <v>437</v>
      </c>
      <c r="D250" t="s">
        <v>437</v>
      </c>
      <c r="E250">
        <v>1063458</v>
      </c>
      <c r="F250" s="20">
        <v>44178</v>
      </c>
      <c r="G250">
        <v>505417</v>
      </c>
      <c r="H250">
        <v>167980</v>
      </c>
      <c r="I250">
        <v>7207</v>
      </c>
      <c r="J250">
        <v>67</v>
      </c>
      <c r="K250">
        <v>7137</v>
      </c>
      <c r="L250">
        <v>165399</v>
      </c>
    </row>
    <row r="251" spans="1:12" x14ac:dyDescent="0.2">
      <c r="A251" t="s">
        <v>791</v>
      </c>
      <c r="B251" t="s">
        <v>791</v>
      </c>
      <c r="C251" t="s">
        <v>536</v>
      </c>
      <c r="D251" t="s">
        <v>536</v>
      </c>
      <c r="E251">
        <v>599813</v>
      </c>
      <c r="G251">
        <v>277357</v>
      </c>
      <c r="H251">
        <v>112059</v>
      </c>
      <c r="I251">
        <v>7193</v>
      </c>
      <c r="J251">
        <v>92</v>
      </c>
      <c r="K251">
        <v>7101</v>
      </c>
      <c r="L251">
        <v>297504</v>
      </c>
    </row>
    <row r="252" spans="1:12" x14ac:dyDescent="0.2">
      <c r="A252" t="s">
        <v>791</v>
      </c>
      <c r="B252" t="s">
        <v>791</v>
      </c>
      <c r="C252" t="s">
        <v>705</v>
      </c>
      <c r="D252" t="s">
        <v>705</v>
      </c>
      <c r="E252">
        <v>1501619</v>
      </c>
      <c r="G252">
        <v>630437</v>
      </c>
      <c r="H252">
        <v>225607</v>
      </c>
      <c r="I252">
        <v>13054</v>
      </c>
      <c r="J252">
        <v>133</v>
      </c>
      <c r="K252">
        <v>12918</v>
      </c>
      <c r="L252">
        <v>742320</v>
      </c>
    </row>
    <row r="253" spans="1:12" x14ac:dyDescent="0.2">
      <c r="A253" t="s">
        <v>792</v>
      </c>
      <c r="B253" t="s">
        <v>792</v>
      </c>
      <c r="C253" t="s">
        <v>265</v>
      </c>
      <c r="D253" t="s">
        <v>265</v>
      </c>
      <c r="E253">
        <v>1890826</v>
      </c>
      <c r="F253" s="20">
        <v>44066</v>
      </c>
      <c r="G253">
        <v>1188016</v>
      </c>
      <c r="H253">
        <v>613422</v>
      </c>
      <c r="I253">
        <v>35178</v>
      </c>
      <c r="J253">
        <v>333</v>
      </c>
      <c r="K253">
        <v>34843</v>
      </c>
      <c r="L253">
        <v>67440</v>
      </c>
    </row>
    <row r="254" spans="1:12" x14ac:dyDescent="0.2">
      <c r="A254" t="s">
        <v>792</v>
      </c>
      <c r="B254" t="s">
        <v>792</v>
      </c>
      <c r="C254" t="s">
        <v>610</v>
      </c>
      <c r="D254" t="s">
        <v>610</v>
      </c>
      <c r="E254">
        <v>2532383</v>
      </c>
      <c r="F254" s="20">
        <v>44193</v>
      </c>
      <c r="G254">
        <v>1758198</v>
      </c>
      <c r="H254">
        <v>864065</v>
      </c>
      <c r="I254">
        <v>97763</v>
      </c>
      <c r="J254">
        <v>1689</v>
      </c>
      <c r="K254">
        <v>95961</v>
      </c>
      <c r="L254">
        <v>451288</v>
      </c>
    </row>
    <row r="255" spans="1:12" x14ac:dyDescent="0.2">
      <c r="A255" t="s">
        <v>792</v>
      </c>
      <c r="B255" t="s">
        <v>792</v>
      </c>
      <c r="C255" t="s">
        <v>606</v>
      </c>
      <c r="D255" t="s">
        <v>606</v>
      </c>
      <c r="E255">
        <v>4778439</v>
      </c>
      <c r="F255" s="20">
        <v>44198</v>
      </c>
      <c r="G255">
        <v>3165252</v>
      </c>
      <c r="H255">
        <v>1386668</v>
      </c>
      <c r="I255">
        <v>79900</v>
      </c>
      <c r="J255">
        <v>938</v>
      </c>
      <c r="K255">
        <v>78879</v>
      </c>
      <c r="L255">
        <v>436515</v>
      </c>
    </row>
    <row r="256" spans="1:12" x14ac:dyDescent="0.2">
      <c r="A256" t="s">
        <v>792</v>
      </c>
      <c r="B256" t="s">
        <v>792</v>
      </c>
      <c r="C256" t="s">
        <v>498</v>
      </c>
      <c r="D256" t="s">
        <v>498</v>
      </c>
      <c r="E256">
        <v>987257</v>
      </c>
      <c r="F256" s="20">
        <v>44227</v>
      </c>
      <c r="G256">
        <v>700825</v>
      </c>
      <c r="H256">
        <v>385704</v>
      </c>
      <c r="I256">
        <v>62005</v>
      </c>
      <c r="J256">
        <v>890</v>
      </c>
      <c r="K256">
        <v>61073</v>
      </c>
      <c r="L256">
        <v>271279</v>
      </c>
    </row>
    <row r="257" spans="1:12" x14ac:dyDescent="0.2">
      <c r="A257" t="s">
        <v>792</v>
      </c>
      <c r="B257" t="s">
        <v>792</v>
      </c>
      <c r="C257" t="s">
        <v>780</v>
      </c>
      <c r="D257" t="s">
        <v>780</v>
      </c>
      <c r="E257">
        <v>9588910</v>
      </c>
      <c r="F257" s="20">
        <v>44227</v>
      </c>
      <c r="G257">
        <v>9219875</v>
      </c>
      <c r="H257">
        <v>5903791</v>
      </c>
      <c r="I257">
        <v>1251872</v>
      </c>
      <c r="J257">
        <v>16281</v>
      </c>
      <c r="K257">
        <v>1229059</v>
      </c>
      <c r="L257">
        <v>7509824</v>
      </c>
    </row>
    <row r="258" spans="1:12" x14ac:dyDescent="0.2">
      <c r="A258" t="s">
        <v>792</v>
      </c>
      <c r="B258" t="s">
        <v>792</v>
      </c>
      <c r="C258" t="s">
        <v>309</v>
      </c>
      <c r="D258" t="s">
        <v>309</v>
      </c>
      <c r="E258">
        <v>1700018</v>
      </c>
      <c r="F258" s="20">
        <v>44072</v>
      </c>
      <c r="G258">
        <v>929776</v>
      </c>
      <c r="H258">
        <v>515993</v>
      </c>
      <c r="I258">
        <v>24340</v>
      </c>
      <c r="J258">
        <v>400</v>
      </c>
      <c r="K258">
        <v>23936</v>
      </c>
      <c r="L258">
        <v>79859</v>
      </c>
    </row>
    <row r="259" spans="1:12" x14ac:dyDescent="0.2">
      <c r="A259" t="s">
        <v>792</v>
      </c>
      <c r="B259" t="s">
        <v>792</v>
      </c>
      <c r="C259" t="s">
        <v>130</v>
      </c>
      <c r="D259" t="s">
        <v>130</v>
      </c>
      <c r="E259">
        <v>1020962</v>
      </c>
      <c r="F259" s="20">
        <v>44010</v>
      </c>
      <c r="G259">
        <v>647951</v>
      </c>
      <c r="H259">
        <v>351940</v>
      </c>
      <c r="I259">
        <v>33001</v>
      </c>
      <c r="J259">
        <v>500</v>
      </c>
      <c r="K259">
        <v>32469</v>
      </c>
      <c r="L259">
        <v>21656</v>
      </c>
    </row>
    <row r="260" spans="1:12" x14ac:dyDescent="0.2">
      <c r="A260" t="s">
        <v>792</v>
      </c>
      <c r="B260" t="s">
        <v>792</v>
      </c>
      <c r="C260" t="s">
        <v>179</v>
      </c>
      <c r="D260" t="s">
        <v>179</v>
      </c>
      <c r="E260">
        <v>1254377</v>
      </c>
      <c r="F260" s="20">
        <v>44010</v>
      </c>
      <c r="G260">
        <v>852473</v>
      </c>
      <c r="H260">
        <v>497674</v>
      </c>
      <c r="I260">
        <v>43951</v>
      </c>
      <c r="J260">
        <v>429</v>
      </c>
      <c r="K260">
        <v>43501</v>
      </c>
      <c r="L260">
        <v>37064</v>
      </c>
    </row>
    <row r="261" spans="1:12" x14ac:dyDescent="0.2">
      <c r="A261" t="s">
        <v>792</v>
      </c>
      <c r="B261" t="s">
        <v>792</v>
      </c>
      <c r="C261" t="s">
        <v>132</v>
      </c>
      <c r="D261" t="s">
        <v>132</v>
      </c>
      <c r="E261">
        <v>1137753</v>
      </c>
      <c r="F261" s="20">
        <v>44010</v>
      </c>
      <c r="G261">
        <v>737417</v>
      </c>
      <c r="H261">
        <v>346002</v>
      </c>
      <c r="I261">
        <v>51126</v>
      </c>
      <c r="J261">
        <v>395</v>
      </c>
      <c r="K261">
        <v>50662</v>
      </c>
      <c r="L261">
        <v>31030</v>
      </c>
    </row>
    <row r="262" spans="1:12" x14ac:dyDescent="0.2">
      <c r="A262" t="s">
        <v>792</v>
      </c>
      <c r="B262" t="s">
        <v>792</v>
      </c>
      <c r="C262" t="s">
        <v>124</v>
      </c>
      <c r="D262" t="s">
        <v>124</v>
      </c>
      <c r="E262">
        <v>1660378</v>
      </c>
      <c r="F262" s="20">
        <v>44010</v>
      </c>
      <c r="G262">
        <v>1020280</v>
      </c>
      <c r="H262">
        <v>618156</v>
      </c>
      <c r="I262">
        <v>36666</v>
      </c>
      <c r="J262">
        <v>206</v>
      </c>
      <c r="K262">
        <v>36412</v>
      </c>
      <c r="L262">
        <v>22726</v>
      </c>
    </row>
    <row r="263" spans="1:12" x14ac:dyDescent="0.2">
      <c r="A263" t="s">
        <v>792</v>
      </c>
      <c r="B263" t="s">
        <v>792</v>
      </c>
      <c r="C263" t="s">
        <v>407</v>
      </c>
      <c r="D263" t="s">
        <v>407</v>
      </c>
      <c r="E263">
        <v>2083625</v>
      </c>
      <c r="F263" s="20">
        <v>44091</v>
      </c>
      <c r="G263">
        <v>1531107</v>
      </c>
      <c r="H263">
        <v>848253</v>
      </c>
      <c r="I263">
        <v>115478</v>
      </c>
      <c r="J263">
        <v>1680</v>
      </c>
      <c r="K263">
        <v>113515</v>
      </c>
      <c r="L263">
        <v>189020</v>
      </c>
    </row>
    <row r="264" spans="1:12" x14ac:dyDescent="0.2">
      <c r="A264" t="s">
        <v>792</v>
      </c>
      <c r="B264" t="s">
        <v>792</v>
      </c>
      <c r="C264" t="s">
        <v>183</v>
      </c>
      <c r="D264" t="s">
        <v>183</v>
      </c>
      <c r="E264">
        <v>1946905</v>
      </c>
      <c r="F264" s="20">
        <v>44010</v>
      </c>
      <c r="G264">
        <v>1016827</v>
      </c>
      <c r="H264">
        <v>495371</v>
      </c>
      <c r="I264">
        <v>50989</v>
      </c>
      <c r="J264">
        <v>608</v>
      </c>
      <c r="K264">
        <v>50359</v>
      </c>
      <c r="L264">
        <v>42977</v>
      </c>
    </row>
    <row r="265" spans="1:12" x14ac:dyDescent="0.2">
      <c r="A265" t="s">
        <v>792</v>
      </c>
      <c r="B265" t="s">
        <v>792</v>
      </c>
      <c r="C265" t="s">
        <v>410</v>
      </c>
      <c r="D265" t="s">
        <v>410</v>
      </c>
      <c r="E265">
        <v>1846993</v>
      </c>
      <c r="F265" s="20">
        <v>44117</v>
      </c>
      <c r="G265">
        <v>1212295</v>
      </c>
      <c r="H265">
        <v>561504</v>
      </c>
      <c r="I265">
        <v>60970</v>
      </c>
      <c r="J265">
        <v>1315</v>
      </c>
      <c r="K265">
        <v>59639</v>
      </c>
      <c r="L265">
        <v>168181</v>
      </c>
    </row>
    <row r="266" spans="1:12" x14ac:dyDescent="0.2">
      <c r="A266" t="s">
        <v>792</v>
      </c>
      <c r="B266" t="s">
        <v>792</v>
      </c>
      <c r="C266" t="s">
        <v>148</v>
      </c>
      <c r="D266" t="s">
        <v>148</v>
      </c>
      <c r="E266">
        <v>1065235</v>
      </c>
      <c r="F266" s="20">
        <v>44010</v>
      </c>
      <c r="G266">
        <v>691646</v>
      </c>
      <c r="H266">
        <v>328477</v>
      </c>
      <c r="I266">
        <v>26066</v>
      </c>
      <c r="J266">
        <v>319</v>
      </c>
      <c r="K266">
        <v>25747</v>
      </c>
      <c r="L266">
        <v>21937</v>
      </c>
    </row>
    <row r="267" spans="1:12" x14ac:dyDescent="0.2">
      <c r="A267" t="s">
        <v>792</v>
      </c>
      <c r="B267" t="s">
        <v>792</v>
      </c>
      <c r="C267" t="s">
        <v>154</v>
      </c>
      <c r="D267" t="s">
        <v>154</v>
      </c>
      <c r="E267">
        <v>1776221</v>
      </c>
      <c r="F267" s="20">
        <v>44010</v>
      </c>
      <c r="G267">
        <v>1224599</v>
      </c>
      <c r="H267">
        <v>614828</v>
      </c>
      <c r="I267">
        <v>111785</v>
      </c>
      <c r="J267">
        <v>1256</v>
      </c>
      <c r="K267">
        <v>110294</v>
      </c>
      <c r="L267">
        <v>66692</v>
      </c>
    </row>
    <row r="268" spans="1:12" x14ac:dyDescent="0.2">
      <c r="A268" t="s">
        <v>792</v>
      </c>
      <c r="B268" t="s">
        <v>792</v>
      </c>
      <c r="C268" t="s">
        <v>160</v>
      </c>
      <c r="D268" t="s">
        <v>160</v>
      </c>
      <c r="E268">
        <v>1598506</v>
      </c>
      <c r="F268" s="20">
        <v>44010</v>
      </c>
      <c r="G268">
        <v>999178</v>
      </c>
      <c r="H268">
        <v>383705</v>
      </c>
      <c r="I268">
        <v>21947</v>
      </c>
      <c r="J268">
        <v>644</v>
      </c>
      <c r="K268">
        <v>21301</v>
      </c>
      <c r="L268">
        <v>22687</v>
      </c>
    </row>
    <row r="269" spans="1:12" x14ac:dyDescent="0.2">
      <c r="A269" t="s">
        <v>792</v>
      </c>
      <c r="B269" t="s">
        <v>792</v>
      </c>
      <c r="C269" t="s">
        <v>612</v>
      </c>
      <c r="D269" t="s">
        <v>612</v>
      </c>
      <c r="E269">
        <v>2564892</v>
      </c>
      <c r="F269" s="20">
        <v>44226</v>
      </c>
      <c r="G269">
        <v>1323039</v>
      </c>
      <c r="H269">
        <v>641641</v>
      </c>
      <c r="I269">
        <v>61926</v>
      </c>
      <c r="J269">
        <v>819</v>
      </c>
      <c r="K269">
        <v>61087</v>
      </c>
      <c r="L269">
        <v>440559</v>
      </c>
    </row>
    <row r="270" spans="1:12" x14ac:dyDescent="0.2">
      <c r="A270" t="s">
        <v>792</v>
      </c>
      <c r="B270" t="s">
        <v>792</v>
      </c>
      <c r="C270" t="s">
        <v>420</v>
      </c>
      <c r="D270" t="s">
        <v>420</v>
      </c>
      <c r="E270">
        <v>554762</v>
      </c>
      <c r="F270" s="20">
        <v>44227</v>
      </c>
      <c r="G270">
        <v>385482</v>
      </c>
      <c r="H270">
        <v>212033</v>
      </c>
      <c r="I270">
        <v>37095</v>
      </c>
      <c r="J270">
        <v>329</v>
      </c>
      <c r="K270">
        <v>36616</v>
      </c>
      <c r="L270">
        <v>162529</v>
      </c>
    </row>
    <row r="271" spans="1:12" x14ac:dyDescent="0.2">
      <c r="A271" t="s">
        <v>792</v>
      </c>
      <c r="B271" t="s">
        <v>792</v>
      </c>
      <c r="C271" t="s">
        <v>350</v>
      </c>
      <c r="D271" t="s">
        <v>350</v>
      </c>
      <c r="E271">
        <v>1540231</v>
      </c>
      <c r="F271" s="20">
        <v>44118</v>
      </c>
      <c r="G271">
        <v>991957</v>
      </c>
      <c r="H271">
        <v>625918</v>
      </c>
      <c r="I271">
        <v>46916</v>
      </c>
      <c r="J271">
        <v>638</v>
      </c>
      <c r="K271">
        <v>46266</v>
      </c>
      <c r="L271">
        <v>115382</v>
      </c>
    </row>
    <row r="272" spans="1:12" x14ac:dyDescent="0.2">
      <c r="A272" t="s">
        <v>792</v>
      </c>
      <c r="B272" t="s">
        <v>792</v>
      </c>
      <c r="C272" t="s">
        <v>147</v>
      </c>
      <c r="D272" t="s">
        <v>147</v>
      </c>
      <c r="E272">
        <v>1391292</v>
      </c>
      <c r="F272" s="20">
        <v>44010</v>
      </c>
      <c r="G272">
        <v>814373</v>
      </c>
      <c r="H272">
        <v>411092</v>
      </c>
      <c r="I272">
        <v>35198</v>
      </c>
      <c r="J272">
        <v>521</v>
      </c>
      <c r="K272">
        <v>34660</v>
      </c>
      <c r="L272">
        <v>26307</v>
      </c>
    </row>
    <row r="273" spans="1:12" x14ac:dyDescent="0.2">
      <c r="A273" t="s">
        <v>792</v>
      </c>
      <c r="B273" t="s">
        <v>792</v>
      </c>
      <c r="C273" t="s">
        <v>176</v>
      </c>
      <c r="D273" t="s">
        <v>176</v>
      </c>
      <c r="E273">
        <v>1808680</v>
      </c>
      <c r="F273" s="20">
        <v>44010</v>
      </c>
      <c r="G273">
        <v>1189318</v>
      </c>
      <c r="H273">
        <v>659066</v>
      </c>
      <c r="I273">
        <v>73753</v>
      </c>
      <c r="J273">
        <v>650</v>
      </c>
      <c r="K273">
        <v>73029</v>
      </c>
      <c r="L273">
        <v>51750</v>
      </c>
    </row>
    <row r="274" spans="1:12" x14ac:dyDescent="0.2">
      <c r="A274" t="s">
        <v>792</v>
      </c>
      <c r="B274" t="s">
        <v>792</v>
      </c>
      <c r="C274" t="s">
        <v>375</v>
      </c>
      <c r="D274" t="s">
        <v>375</v>
      </c>
      <c r="E274">
        <v>2994744</v>
      </c>
      <c r="F274" s="20">
        <v>44074</v>
      </c>
      <c r="G274">
        <v>2141764</v>
      </c>
      <c r="H274">
        <v>1239770</v>
      </c>
      <c r="I274">
        <v>179167</v>
      </c>
      <c r="J274">
        <v>2416</v>
      </c>
      <c r="K274">
        <v>176447</v>
      </c>
      <c r="L274">
        <v>196921</v>
      </c>
    </row>
    <row r="275" spans="1:12" x14ac:dyDescent="0.2">
      <c r="A275" t="s">
        <v>792</v>
      </c>
      <c r="B275" t="s">
        <v>792</v>
      </c>
      <c r="C275" t="s">
        <v>192</v>
      </c>
      <c r="D275" t="s">
        <v>192</v>
      </c>
      <c r="E275">
        <v>1924773</v>
      </c>
      <c r="F275" s="20">
        <v>44010</v>
      </c>
      <c r="G275">
        <v>1021603</v>
      </c>
      <c r="H275">
        <v>448501</v>
      </c>
      <c r="I275">
        <v>39973</v>
      </c>
      <c r="J275">
        <v>331</v>
      </c>
      <c r="K275">
        <v>39641</v>
      </c>
      <c r="L275">
        <v>40997</v>
      </c>
    </row>
    <row r="276" spans="1:12" x14ac:dyDescent="0.2">
      <c r="A276" t="s">
        <v>792</v>
      </c>
      <c r="B276" t="s">
        <v>792</v>
      </c>
      <c r="C276" t="s">
        <v>369</v>
      </c>
      <c r="D276" t="s">
        <v>369</v>
      </c>
      <c r="E276">
        <v>1082739</v>
      </c>
      <c r="F276" s="20">
        <v>44160</v>
      </c>
      <c r="G276">
        <v>754463</v>
      </c>
      <c r="H276">
        <v>469335</v>
      </c>
      <c r="I276">
        <v>24204</v>
      </c>
      <c r="J276">
        <v>320</v>
      </c>
      <c r="K276">
        <v>23869</v>
      </c>
      <c r="L276">
        <v>115501</v>
      </c>
    </row>
    <row r="277" spans="1:12" x14ac:dyDescent="0.2">
      <c r="A277" t="s">
        <v>792</v>
      </c>
      <c r="B277" t="s">
        <v>792</v>
      </c>
      <c r="C277" t="s">
        <v>262</v>
      </c>
      <c r="D277" t="s">
        <v>262</v>
      </c>
      <c r="E277">
        <v>1755512</v>
      </c>
      <c r="F277" s="20">
        <v>44064</v>
      </c>
      <c r="G277">
        <v>1162073</v>
      </c>
      <c r="H277">
        <v>535447</v>
      </c>
      <c r="I277">
        <v>69444</v>
      </c>
      <c r="J277">
        <v>1088</v>
      </c>
      <c r="K277">
        <v>68239</v>
      </c>
      <c r="L277">
        <v>83482</v>
      </c>
    </row>
    <row r="278" spans="1:12" x14ac:dyDescent="0.2">
      <c r="A278" t="s">
        <v>792</v>
      </c>
      <c r="B278" t="s">
        <v>792</v>
      </c>
      <c r="C278" t="s">
        <v>373</v>
      </c>
      <c r="D278" t="s">
        <v>373</v>
      </c>
      <c r="E278">
        <v>2681449</v>
      </c>
      <c r="F278" s="20">
        <v>44098</v>
      </c>
      <c r="G278">
        <v>1672730</v>
      </c>
      <c r="H278">
        <v>881580</v>
      </c>
      <c r="I278">
        <v>120836</v>
      </c>
      <c r="J278">
        <v>1127</v>
      </c>
      <c r="K278">
        <v>119420</v>
      </c>
      <c r="L278">
        <v>166982</v>
      </c>
    </row>
    <row r="279" spans="1:12" x14ac:dyDescent="0.2">
      <c r="A279" t="s">
        <v>792</v>
      </c>
      <c r="B279" t="s">
        <v>792</v>
      </c>
      <c r="C279" t="s">
        <v>342</v>
      </c>
      <c r="D279" t="s">
        <v>342</v>
      </c>
      <c r="E279">
        <v>1177908</v>
      </c>
      <c r="F279" s="20">
        <v>44087</v>
      </c>
      <c r="G279">
        <v>919074</v>
      </c>
      <c r="H279">
        <v>529427</v>
      </c>
      <c r="I279">
        <v>76718</v>
      </c>
      <c r="J279">
        <v>489</v>
      </c>
      <c r="K279">
        <v>76181</v>
      </c>
      <c r="L279">
        <v>124451</v>
      </c>
    </row>
    <row r="280" spans="1:12" x14ac:dyDescent="0.2">
      <c r="A280" t="s">
        <v>792</v>
      </c>
      <c r="B280" t="s">
        <v>792</v>
      </c>
      <c r="C280" t="s">
        <v>172</v>
      </c>
      <c r="D280" t="s">
        <v>172</v>
      </c>
      <c r="E280">
        <v>1353299</v>
      </c>
      <c r="F280" s="20">
        <v>44010</v>
      </c>
      <c r="G280">
        <v>980496</v>
      </c>
      <c r="H280">
        <v>505589</v>
      </c>
      <c r="I280">
        <v>56218</v>
      </c>
      <c r="J280">
        <v>766</v>
      </c>
      <c r="K280">
        <v>55339</v>
      </c>
      <c r="L280">
        <v>41942</v>
      </c>
    </row>
    <row r="281" spans="1:12" x14ac:dyDescent="0.2">
      <c r="A281" t="s">
        <v>792</v>
      </c>
      <c r="B281" t="s">
        <v>792</v>
      </c>
      <c r="C281" t="s">
        <v>208</v>
      </c>
      <c r="D281" t="s">
        <v>208</v>
      </c>
      <c r="E281">
        <v>2175102</v>
      </c>
      <c r="F281" s="20">
        <v>44010</v>
      </c>
      <c r="G281">
        <v>1535235</v>
      </c>
      <c r="H281">
        <v>634270</v>
      </c>
      <c r="I281">
        <v>36267</v>
      </c>
      <c r="J281">
        <v>495</v>
      </c>
      <c r="K281">
        <v>35764</v>
      </c>
      <c r="L281">
        <v>43241</v>
      </c>
    </row>
    <row r="282" spans="1:12" x14ac:dyDescent="0.2">
      <c r="A282" t="s">
        <v>792</v>
      </c>
      <c r="B282" t="s">
        <v>792</v>
      </c>
      <c r="C282" t="s">
        <v>482</v>
      </c>
      <c r="D282" t="s">
        <v>482</v>
      </c>
      <c r="E282">
        <v>1172985</v>
      </c>
      <c r="F282" s="20">
        <v>44227</v>
      </c>
      <c r="G282">
        <v>708887</v>
      </c>
      <c r="H282">
        <v>348094</v>
      </c>
      <c r="I282">
        <v>27545</v>
      </c>
      <c r="J282">
        <v>207</v>
      </c>
      <c r="K282">
        <v>27337</v>
      </c>
      <c r="L282">
        <v>235257</v>
      </c>
    </row>
    <row r="283" spans="1:12" x14ac:dyDescent="0.2">
      <c r="A283" t="s">
        <v>793</v>
      </c>
      <c r="B283" t="s">
        <v>793</v>
      </c>
      <c r="C283" t="s">
        <v>741</v>
      </c>
      <c r="D283" t="s">
        <v>741</v>
      </c>
      <c r="E283">
        <v>2121943</v>
      </c>
      <c r="G283">
        <v>1518055</v>
      </c>
      <c r="H283">
        <v>855411</v>
      </c>
      <c r="I283">
        <v>316160</v>
      </c>
      <c r="J283">
        <v>1862</v>
      </c>
      <c r="K283">
        <v>313515</v>
      </c>
      <c r="L283">
        <v>1197832</v>
      </c>
    </row>
    <row r="284" spans="1:12" x14ac:dyDescent="0.2">
      <c r="A284" t="s">
        <v>793</v>
      </c>
      <c r="B284" t="s">
        <v>793</v>
      </c>
      <c r="C284" t="s">
        <v>759</v>
      </c>
      <c r="D284" t="s">
        <v>759</v>
      </c>
      <c r="E284">
        <v>3279860</v>
      </c>
      <c r="G284">
        <v>2953482</v>
      </c>
      <c r="H284">
        <v>1759232</v>
      </c>
      <c r="I284">
        <v>602800</v>
      </c>
      <c r="J284">
        <v>3555</v>
      </c>
      <c r="K284">
        <v>583842</v>
      </c>
      <c r="L284">
        <v>1908531</v>
      </c>
    </row>
    <row r="285" spans="1:12" x14ac:dyDescent="0.2">
      <c r="A285" t="s">
        <v>793</v>
      </c>
      <c r="B285" t="s">
        <v>793</v>
      </c>
      <c r="C285" t="s">
        <v>496</v>
      </c>
      <c r="D285" t="s">
        <v>496</v>
      </c>
      <c r="E285">
        <v>1107453</v>
      </c>
      <c r="F285" s="20">
        <v>44197</v>
      </c>
      <c r="G285">
        <v>859116</v>
      </c>
      <c r="H285">
        <v>481911</v>
      </c>
      <c r="I285">
        <v>147118</v>
      </c>
      <c r="J285">
        <v>519</v>
      </c>
      <c r="K285">
        <v>140292</v>
      </c>
      <c r="L285">
        <v>311250</v>
      </c>
    </row>
    <row r="286" spans="1:12" x14ac:dyDescent="0.2">
      <c r="A286" t="s">
        <v>793</v>
      </c>
      <c r="B286" t="s">
        <v>793</v>
      </c>
      <c r="C286" t="s">
        <v>603</v>
      </c>
      <c r="D286" t="s">
        <v>603</v>
      </c>
      <c r="E286">
        <v>2525637</v>
      </c>
      <c r="F286" s="20">
        <v>44197</v>
      </c>
      <c r="G286">
        <v>1891004</v>
      </c>
      <c r="H286">
        <v>959656</v>
      </c>
      <c r="I286">
        <v>275264</v>
      </c>
      <c r="J286">
        <v>2325</v>
      </c>
      <c r="K286">
        <v>269475</v>
      </c>
      <c r="L286">
        <v>529768</v>
      </c>
    </row>
    <row r="287" spans="1:12" x14ac:dyDescent="0.2">
      <c r="A287" t="s">
        <v>793</v>
      </c>
      <c r="B287" t="s">
        <v>793</v>
      </c>
      <c r="C287" t="s">
        <v>684</v>
      </c>
      <c r="D287" t="s">
        <v>684</v>
      </c>
      <c r="E287">
        <v>1302600</v>
      </c>
      <c r="G287">
        <v>910194</v>
      </c>
      <c r="H287">
        <v>521754</v>
      </c>
      <c r="I287">
        <v>138815</v>
      </c>
      <c r="J287">
        <v>617</v>
      </c>
      <c r="K287">
        <v>134824</v>
      </c>
      <c r="L287">
        <v>707681</v>
      </c>
    </row>
    <row r="288" spans="1:12" x14ac:dyDescent="0.2">
      <c r="A288" t="s">
        <v>793</v>
      </c>
      <c r="B288" t="s">
        <v>793</v>
      </c>
      <c r="C288" t="s">
        <v>749</v>
      </c>
      <c r="D288" t="s">
        <v>749</v>
      </c>
      <c r="E288">
        <v>2629703</v>
      </c>
      <c r="G288">
        <v>1951077</v>
      </c>
      <c r="H288">
        <v>1047951</v>
      </c>
      <c r="I288">
        <v>390872</v>
      </c>
      <c r="J288">
        <v>2451</v>
      </c>
      <c r="K288">
        <v>383923</v>
      </c>
      <c r="L288">
        <v>1483990</v>
      </c>
    </row>
    <row r="289" spans="1:12" x14ac:dyDescent="0.2">
      <c r="A289" t="s">
        <v>793</v>
      </c>
      <c r="B289" t="s">
        <v>793</v>
      </c>
      <c r="C289" t="s">
        <v>739</v>
      </c>
      <c r="D289" t="s">
        <v>739</v>
      </c>
      <c r="E289">
        <v>1979384</v>
      </c>
      <c r="G289">
        <v>1477425</v>
      </c>
      <c r="H289">
        <v>841596</v>
      </c>
      <c r="I289">
        <v>322484</v>
      </c>
      <c r="J289">
        <v>1356</v>
      </c>
      <c r="K289">
        <v>315759</v>
      </c>
      <c r="L289">
        <v>1131140</v>
      </c>
    </row>
    <row r="290" spans="1:12" x14ac:dyDescent="0.2">
      <c r="A290" t="s">
        <v>793</v>
      </c>
      <c r="B290" t="s">
        <v>793</v>
      </c>
      <c r="C290" t="s">
        <v>737</v>
      </c>
      <c r="D290" t="s">
        <v>737</v>
      </c>
      <c r="E290">
        <v>3089543</v>
      </c>
      <c r="F290" s="20">
        <v>44197</v>
      </c>
      <c r="G290">
        <v>2341296</v>
      </c>
      <c r="H290">
        <v>1154561</v>
      </c>
      <c r="I290">
        <v>527346</v>
      </c>
      <c r="J290">
        <v>3374</v>
      </c>
      <c r="K290">
        <v>519030</v>
      </c>
      <c r="L290">
        <v>1218733</v>
      </c>
    </row>
    <row r="291" spans="1:12" x14ac:dyDescent="0.2">
      <c r="A291" t="s">
        <v>793</v>
      </c>
      <c r="B291" t="s">
        <v>793</v>
      </c>
      <c r="C291" t="s">
        <v>637</v>
      </c>
      <c r="D291" t="s">
        <v>637</v>
      </c>
      <c r="E291">
        <v>4110956</v>
      </c>
      <c r="F291" s="20">
        <v>44195</v>
      </c>
      <c r="G291">
        <v>2833303</v>
      </c>
      <c r="H291">
        <v>1103557</v>
      </c>
      <c r="I291">
        <v>567584</v>
      </c>
      <c r="J291">
        <v>2576</v>
      </c>
      <c r="K291">
        <v>562111</v>
      </c>
      <c r="L291">
        <v>753642</v>
      </c>
    </row>
    <row r="292" spans="1:12" x14ac:dyDescent="0.2">
      <c r="A292" t="s">
        <v>793</v>
      </c>
      <c r="B292" t="s">
        <v>793</v>
      </c>
      <c r="C292" t="s">
        <v>488</v>
      </c>
      <c r="D292" t="s">
        <v>488</v>
      </c>
      <c r="E292">
        <v>2810892</v>
      </c>
      <c r="F292" s="20">
        <v>44123</v>
      </c>
      <c r="G292">
        <v>1989222</v>
      </c>
      <c r="H292">
        <v>950909</v>
      </c>
      <c r="I292">
        <v>373839</v>
      </c>
      <c r="J292">
        <v>2881</v>
      </c>
      <c r="K292">
        <v>364351</v>
      </c>
      <c r="L292">
        <v>413481</v>
      </c>
    </row>
    <row r="293" spans="1:12" x14ac:dyDescent="0.2">
      <c r="A293" t="s">
        <v>793</v>
      </c>
      <c r="B293" t="s">
        <v>793</v>
      </c>
      <c r="C293" t="s">
        <v>551</v>
      </c>
      <c r="D293" t="s">
        <v>551</v>
      </c>
      <c r="E293">
        <v>1195537</v>
      </c>
      <c r="F293" s="20">
        <v>44197</v>
      </c>
      <c r="G293">
        <v>1048352</v>
      </c>
      <c r="H293">
        <v>677224</v>
      </c>
      <c r="I293">
        <v>193406</v>
      </c>
      <c r="J293">
        <v>1076</v>
      </c>
      <c r="K293">
        <v>184979</v>
      </c>
      <c r="L293">
        <v>402737</v>
      </c>
    </row>
    <row r="294" spans="1:12" x14ac:dyDescent="0.2">
      <c r="A294" t="s">
        <v>793</v>
      </c>
      <c r="B294" t="s">
        <v>793</v>
      </c>
      <c r="C294" t="s">
        <v>619</v>
      </c>
      <c r="D294" t="s">
        <v>619</v>
      </c>
      <c r="E294">
        <v>3307284</v>
      </c>
      <c r="F294" s="20">
        <v>44127</v>
      </c>
      <c r="G294">
        <v>2578575</v>
      </c>
      <c r="H294">
        <v>1562343</v>
      </c>
      <c r="I294">
        <v>463977</v>
      </c>
      <c r="J294">
        <v>4996</v>
      </c>
      <c r="K294">
        <v>448304</v>
      </c>
      <c r="L294">
        <v>668649</v>
      </c>
    </row>
    <row r="295" spans="1:12" x14ac:dyDescent="0.2">
      <c r="A295" t="s">
        <v>793</v>
      </c>
      <c r="B295" t="s">
        <v>793</v>
      </c>
      <c r="C295" t="s">
        <v>685</v>
      </c>
      <c r="D295" t="s">
        <v>685</v>
      </c>
      <c r="E295">
        <v>3110327</v>
      </c>
      <c r="F295" s="20">
        <v>44197</v>
      </c>
      <c r="G295">
        <v>2295947</v>
      </c>
      <c r="H295">
        <v>1305873</v>
      </c>
      <c r="I295">
        <v>523260</v>
      </c>
      <c r="J295">
        <v>3575</v>
      </c>
      <c r="K295">
        <v>515481</v>
      </c>
      <c r="L295">
        <v>900685</v>
      </c>
    </row>
    <row r="296" spans="1:12" x14ac:dyDescent="0.2">
      <c r="A296" t="s">
        <v>793</v>
      </c>
      <c r="B296" t="s">
        <v>793</v>
      </c>
      <c r="C296" t="s">
        <v>474</v>
      </c>
      <c r="D296" t="s">
        <v>474</v>
      </c>
      <c r="E296">
        <v>816558</v>
      </c>
      <c r="F296" s="20">
        <v>44197</v>
      </c>
      <c r="G296">
        <v>659451</v>
      </c>
      <c r="H296">
        <v>436359</v>
      </c>
      <c r="I296">
        <v>125732</v>
      </c>
      <c r="J296">
        <v>518</v>
      </c>
      <c r="K296">
        <v>121295</v>
      </c>
      <c r="L296">
        <v>274819</v>
      </c>
    </row>
    <row r="297" spans="1:12" x14ac:dyDescent="0.2">
      <c r="A297" t="s">
        <v>810</v>
      </c>
      <c r="B297" t="s">
        <v>810</v>
      </c>
      <c r="C297" t="s">
        <v>231</v>
      </c>
      <c r="D297" t="s">
        <v>231</v>
      </c>
      <c r="E297">
        <v>143000</v>
      </c>
      <c r="F297" s="20">
        <v>44210</v>
      </c>
      <c r="G297">
        <v>87221</v>
      </c>
      <c r="H297">
        <v>64300</v>
      </c>
      <c r="I297">
        <v>3619</v>
      </c>
      <c r="J297">
        <v>58</v>
      </c>
      <c r="K297">
        <v>3556</v>
      </c>
      <c r="L297">
        <v>39280</v>
      </c>
    </row>
    <row r="298" spans="1:12" x14ac:dyDescent="0.2">
      <c r="A298" t="s">
        <v>810</v>
      </c>
      <c r="B298" t="s">
        <v>810</v>
      </c>
      <c r="C298" t="s">
        <v>318</v>
      </c>
      <c r="D298" t="s">
        <v>318</v>
      </c>
      <c r="E298">
        <v>147000</v>
      </c>
      <c r="F298" s="20">
        <v>44210</v>
      </c>
      <c r="G298">
        <v>121577</v>
      </c>
      <c r="H298">
        <v>87980</v>
      </c>
      <c r="I298">
        <v>17343</v>
      </c>
      <c r="J298">
        <v>150</v>
      </c>
      <c r="K298">
        <v>17131</v>
      </c>
      <c r="L298">
        <v>81268</v>
      </c>
    </row>
    <row r="299" spans="1:12" x14ac:dyDescent="0.2">
      <c r="A299" t="s">
        <v>512</v>
      </c>
      <c r="B299" t="s">
        <v>512</v>
      </c>
      <c r="C299" t="s">
        <v>512</v>
      </c>
      <c r="D299" t="s">
        <v>512</v>
      </c>
      <c r="E299">
        <v>64473</v>
      </c>
      <c r="F299" s="20">
        <v>44500</v>
      </c>
      <c r="G299">
        <v>55129</v>
      </c>
      <c r="H299">
        <v>45951</v>
      </c>
      <c r="I299">
        <v>10365</v>
      </c>
      <c r="J299">
        <v>51</v>
      </c>
      <c r="K299">
        <v>10270</v>
      </c>
      <c r="L299">
        <v>268723</v>
      </c>
    </row>
    <row r="300" spans="1:12" x14ac:dyDescent="0.2">
      <c r="A300" t="s">
        <v>794</v>
      </c>
      <c r="B300" t="s">
        <v>794</v>
      </c>
      <c r="C300" t="s">
        <v>589</v>
      </c>
      <c r="D300" t="s">
        <v>589</v>
      </c>
      <c r="E300">
        <v>728677</v>
      </c>
      <c r="G300">
        <v>369571</v>
      </c>
      <c r="H300">
        <v>114601</v>
      </c>
      <c r="I300">
        <v>3505</v>
      </c>
      <c r="J300">
        <v>48</v>
      </c>
      <c r="K300">
        <v>3453</v>
      </c>
      <c r="L300">
        <v>358804</v>
      </c>
    </row>
    <row r="301" spans="1:12" x14ac:dyDescent="0.2">
      <c r="A301" t="s">
        <v>794</v>
      </c>
      <c r="B301" t="s">
        <v>794</v>
      </c>
      <c r="C301" t="s">
        <v>116</v>
      </c>
      <c r="D301" t="s">
        <v>116</v>
      </c>
      <c r="E301">
        <v>749521</v>
      </c>
      <c r="F301" s="20">
        <v>44093</v>
      </c>
      <c r="G301">
        <v>481238</v>
      </c>
      <c r="H301">
        <v>164712</v>
      </c>
      <c r="I301">
        <v>9238</v>
      </c>
      <c r="J301">
        <v>89</v>
      </c>
      <c r="K301">
        <v>9140</v>
      </c>
      <c r="L301">
        <v>8043</v>
      </c>
    </row>
    <row r="302" spans="1:12" x14ac:dyDescent="0.2">
      <c r="A302" t="s">
        <v>794</v>
      </c>
      <c r="B302" t="s">
        <v>794</v>
      </c>
      <c r="C302" t="s">
        <v>284</v>
      </c>
      <c r="D302" t="s">
        <v>284</v>
      </c>
      <c r="E302">
        <v>844979</v>
      </c>
      <c r="F302" s="20">
        <v>44227</v>
      </c>
      <c r="G302">
        <v>550087</v>
      </c>
      <c r="H302">
        <v>186066</v>
      </c>
      <c r="I302">
        <v>3670</v>
      </c>
      <c r="J302">
        <v>57</v>
      </c>
      <c r="K302">
        <v>3613</v>
      </c>
      <c r="L302">
        <v>57627</v>
      </c>
    </row>
    <row r="303" spans="1:12" x14ac:dyDescent="0.2">
      <c r="A303" t="s">
        <v>794</v>
      </c>
      <c r="B303" t="s">
        <v>794</v>
      </c>
      <c r="C303" t="s">
        <v>149</v>
      </c>
      <c r="D303" t="s">
        <v>149</v>
      </c>
      <c r="E303">
        <v>1701156</v>
      </c>
      <c r="F303" s="20">
        <v>44062</v>
      </c>
      <c r="G303">
        <v>1278183</v>
      </c>
      <c r="H303">
        <v>549643</v>
      </c>
      <c r="I303">
        <v>9100</v>
      </c>
      <c r="J303">
        <v>64</v>
      </c>
      <c r="K303">
        <v>9017</v>
      </c>
      <c r="L303">
        <v>14204</v>
      </c>
    </row>
    <row r="304" spans="1:12" x14ac:dyDescent="0.2">
      <c r="A304" t="s">
        <v>794</v>
      </c>
      <c r="B304" t="s">
        <v>794</v>
      </c>
      <c r="C304" t="s">
        <v>241</v>
      </c>
      <c r="D304" t="s">
        <v>241</v>
      </c>
      <c r="E304">
        <v>1385659</v>
      </c>
      <c r="F304" s="20">
        <v>44154</v>
      </c>
      <c r="G304">
        <v>788872</v>
      </c>
      <c r="H304">
        <v>225336</v>
      </c>
      <c r="I304">
        <v>8366</v>
      </c>
      <c r="J304">
        <v>90</v>
      </c>
      <c r="K304">
        <v>8267</v>
      </c>
      <c r="L304">
        <v>45771</v>
      </c>
    </row>
    <row r="305" spans="1:12" x14ac:dyDescent="0.2">
      <c r="A305" t="s">
        <v>794</v>
      </c>
      <c r="B305" t="s">
        <v>794</v>
      </c>
      <c r="C305" t="s">
        <v>312</v>
      </c>
      <c r="D305" t="s">
        <v>312</v>
      </c>
      <c r="E305">
        <v>1575247</v>
      </c>
      <c r="F305" s="20">
        <v>44227</v>
      </c>
      <c r="G305">
        <v>1042931</v>
      </c>
      <c r="H305">
        <v>343674</v>
      </c>
      <c r="I305">
        <v>12905</v>
      </c>
      <c r="J305">
        <v>277</v>
      </c>
      <c r="K305">
        <v>12590</v>
      </c>
      <c r="L305">
        <v>74488</v>
      </c>
    </row>
    <row r="306" spans="1:12" x14ac:dyDescent="0.2">
      <c r="A306" t="s">
        <v>794</v>
      </c>
      <c r="B306" t="s">
        <v>794</v>
      </c>
      <c r="C306" t="s">
        <v>249</v>
      </c>
      <c r="D306" t="s">
        <v>249</v>
      </c>
      <c r="E306">
        <v>1703562</v>
      </c>
      <c r="F306" s="20">
        <v>44151</v>
      </c>
      <c r="G306">
        <v>1034374</v>
      </c>
      <c r="H306">
        <v>351065</v>
      </c>
      <c r="I306">
        <v>2995</v>
      </c>
      <c r="J306">
        <v>32</v>
      </c>
      <c r="K306">
        <v>2960</v>
      </c>
      <c r="L306">
        <v>45892</v>
      </c>
    </row>
    <row r="307" spans="1:12" x14ac:dyDescent="0.2">
      <c r="A307" t="s">
        <v>794</v>
      </c>
      <c r="B307" t="s">
        <v>794</v>
      </c>
      <c r="C307" t="s">
        <v>501</v>
      </c>
      <c r="D307" t="s">
        <v>501</v>
      </c>
      <c r="E307">
        <v>2368145</v>
      </c>
      <c r="F307" s="20">
        <v>44093</v>
      </c>
      <c r="G307">
        <v>2012966</v>
      </c>
      <c r="H307">
        <v>1168682</v>
      </c>
      <c r="I307">
        <v>123552</v>
      </c>
      <c r="J307">
        <v>972</v>
      </c>
      <c r="K307">
        <v>122121</v>
      </c>
      <c r="L307">
        <v>306942</v>
      </c>
    </row>
    <row r="308" spans="1:12" x14ac:dyDescent="0.2">
      <c r="A308" t="s">
        <v>794</v>
      </c>
      <c r="B308" t="s">
        <v>794</v>
      </c>
      <c r="C308" t="s">
        <v>169</v>
      </c>
      <c r="D308" t="s">
        <v>169</v>
      </c>
      <c r="E308">
        <v>756993</v>
      </c>
      <c r="F308" s="20">
        <v>44061</v>
      </c>
      <c r="G308">
        <v>493618</v>
      </c>
      <c r="H308">
        <v>220909</v>
      </c>
      <c r="I308">
        <v>2568</v>
      </c>
      <c r="J308">
        <v>39</v>
      </c>
      <c r="K308">
        <v>2529</v>
      </c>
      <c r="L308">
        <v>14324</v>
      </c>
    </row>
    <row r="309" spans="1:12" x14ac:dyDescent="0.2">
      <c r="A309" t="s">
        <v>794</v>
      </c>
      <c r="B309" t="s">
        <v>794</v>
      </c>
      <c r="C309" t="s">
        <v>266</v>
      </c>
      <c r="D309" t="s">
        <v>266</v>
      </c>
      <c r="E309">
        <v>1762857</v>
      </c>
      <c r="F309" s="20">
        <v>44174</v>
      </c>
      <c r="G309">
        <v>1093616</v>
      </c>
      <c r="H309">
        <v>336309</v>
      </c>
      <c r="I309">
        <v>7609</v>
      </c>
      <c r="J309">
        <v>91</v>
      </c>
      <c r="K309">
        <v>7506</v>
      </c>
      <c r="L309">
        <v>54322</v>
      </c>
    </row>
    <row r="310" spans="1:12" x14ac:dyDescent="0.2">
      <c r="A310" t="s">
        <v>794</v>
      </c>
      <c r="B310" t="s">
        <v>794</v>
      </c>
      <c r="C310" t="s">
        <v>328</v>
      </c>
      <c r="D310" t="s">
        <v>328</v>
      </c>
      <c r="E310">
        <v>2090306</v>
      </c>
      <c r="F310" s="20">
        <v>44227</v>
      </c>
      <c r="G310">
        <v>1624355</v>
      </c>
      <c r="H310">
        <v>591843</v>
      </c>
      <c r="I310">
        <v>6734</v>
      </c>
      <c r="J310">
        <v>120</v>
      </c>
      <c r="K310">
        <v>6612</v>
      </c>
      <c r="L310">
        <v>82457</v>
      </c>
    </row>
    <row r="311" spans="1:12" x14ac:dyDescent="0.2">
      <c r="A311" t="s">
        <v>794</v>
      </c>
      <c r="B311" t="s">
        <v>794</v>
      </c>
      <c r="C311" t="s">
        <v>180</v>
      </c>
      <c r="D311" t="s">
        <v>180</v>
      </c>
      <c r="E311">
        <v>1263703</v>
      </c>
      <c r="F311" s="20">
        <v>44093</v>
      </c>
      <c r="G311">
        <v>844557</v>
      </c>
      <c r="H311">
        <v>326505</v>
      </c>
      <c r="I311">
        <v>8120</v>
      </c>
      <c r="J311">
        <v>186</v>
      </c>
      <c r="K311">
        <v>7841</v>
      </c>
      <c r="L311">
        <v>20624</v>
      </c>
    </row>
    <row r="312" spans="1:12" x14ac:dyDescent="0.2">
      <c r="A312" t="s">
        <v>794</v>
      </c>
      <c r="B312" t="s">
        <v>794</v>
      </c>
      <c r="C312" t="s">
        <v>238</v>
      </c>
      <c r="D312" t="s">
        <v>238</v>
      </c>
      <c r="E312">
        <v>786375</v>
      </c>
      <c r="F312" s="20">
        <v>44169</v>
      </c>
      <c r="G312">
        <v>560238</v>
      </c>
      <c r="H312">
        <v>296233</v>
      </c>
      <c r="I312">
        <v>6959</v>
      </c>
      <c r="J312">
        <v>78</v>
      </c>
      <c r="K312">
        <v>6874</v>
      </c>
      <c r="L312">
        <v>43801</v>
      </c>
    </row>
    <row r="313" spans="1:12" x14ac:dyDescent="0.2">
      <c r="A313" t="s">
        <v>794</v>
      </c>
      <c r="B313" t="s">
        <v>794</v>
      </c>
      <c r="C313" t="s">
        <v>358</v>
      </c>
      <c r="D313" t="s">
        <v>358</v>
      </c>
      <c r="E313">
        <v>1563107</v>
      </c>
      <c r="F313" s="20">
        <v>44227</v>
      </c>
      <c r="G313">
        <v>1005266</v>
      </c>
      <c r="H313">
        <v>477219</v>
      </c>
      <c r="I313">
        <v>7723</v>
      </c>
      <c r="J313">
        <v>51</v>
      </c>
      <c r="K313">
        <v>7672</v>
      </c>
      <c r="L313">
        <v>100016</v>
      </c>
    </row>
    <row r="314" spans="1:12" x14ac:dyDescent="0.2">
      <c r="A314" t="s">
        <v>794</v>
      </c>
      <c r="B314" t="s">
        <v>794</v>
      </c>
      <c r="C314" t="s">
        <v>298</v>
      </c>
      <c r="D314" t="s">
        <v>298</v>
      </c>
      <c r="E314">
        <v>2184672</v>
      </c>
      <c r="F314" s="20">
        <v>44167</v>
      </c>
      <c r="G314">
        <v>1371226</v>
      </c>
      <c r="H314">
        <v>536214</v>
      </c>
      <c r="I314">
        <v>12572</v>
      </c>
      <c r="J314">
        <v>130</v>
      </c>
      <c r="K314">
        <v>12388</v>
      </c>
      <c r="L314">
        <v>68883</v>
      </c>
    </row>
    <row r="315" spans="1:12" x14ac:dyDescent="0.2">
      <c r="A315" t="s">
        <v>794</v>
      </c>
      <c r="B315" t="s">
        <v>794</v>
      </c>
      <c r="C315" t="s">
        <v>117</v>
      </c>
      <c r="D315" t="s">
        <v>117</v>
      </c>
      <c r="E315">
        <v>704218</v>
      </c>
      <c r="F315" s="20">
        <v>44020</v>
      </c>
      <c r="G315">
        <v>481366</v>
      </c>
      <c r="H315">
        <v>186341</v>
      </c>
      <c r="I315">
        <v>4623</v>
      </c>
      <c r="J315">
        <v>29</v>
      </c>
      <c r="K315">
        <v>4588</v>
      </c>
      <c r="L315">
        <v>5868</v>
      </c>
    </row>
    <row r="316" spans="1:12" x14ac:dyDescent="0.2">
      <c r="A316" t="s">
        <v>794</v>
      </c>
      <c r="B316" t="s">
        <v>794</v>
      </c>
      <c r="C316" t="s">
        <v>237</v>
      </c>
      <c r="D316" t="s">
        <v>237</v>
      </c>
      <c r="E316">
        <v>1240938</v>
      </c>
      <c r="F316" s="20">
        <v>44169</v>
      </c>
      <c r="G316">
        <v>821399</v>
      </c>
      <c r="H316">
        <v>284155</v>
      </c>
      <c r="I316">
        <v>5132</v>
      </c>
      <c r="J316">
        <v>44</v>
      </c>
      <c r="K316">
        <v>5085</v>
      </c>
      <c r="L316">
        <v>42795</v>
      </c>
    </row>
    <row r="317" spans="1:12" x14ac:dyDescent="0.2">
      <c r="A317" t="s">
        <v>794</v>
      </c>
      <c r="B317" t="s">
        <v>794</v>
      </c>
      <c r="C317" t="s">
        <v>470</v>
      </c>
      <c r="D317" t="s">
        <v>470</v>
      </c>
      <c r="E317">
        <v>2030543</v>
      </c>
      <c r="F317" s="20">
        <v>44169</v>
      </c>
      <c r="G317">
        <v>1452149</v>
      </c>
      <c r="H317">
        <v>730150</v>
      </c>
      <c r="I317">
        <v>53106</v>
      </c>
      <c r="J317">
        <v>633</v>
      </c>
      <c r="K317">
        <v>52427</v>
      </c>
      <c r="L317">
        <v>233249</v>
      </c>
    </row>
    <row r="318" spans="1:12" x14ac:dyDescent="0.2">
      <c r="A318" t="s">
        <v>794</v>
      </c>
      <c r="B318" t="s">
        <v>794</v>
      </c>
      <c r="C318" t="s">
        <v>230</v>
      </c>
      <c r="D318" t="s">
        <v>230</v>
      </c>
      <c r="E318">
        <v>570302</v>
      </c>
      <c r="F318" s="20">
        <v>44167</v>
      </c>
      <c r="G318">
        <v>394641</v>
      </c>
      <c r="H318">
        <v>159293</v>
      </c>
      <c r="I318">
        <v>5055</v>
      </c>
      <c r="J318">
        <v>96</v>
      </c>
      <c r="K318">
        <v>4954</v>
      </c>
      <c r="L318">
        <v>39235</v>
      </c>
    </row>
    <row r="319" spans="1:12" x14ac:dyDescent="0.2">
      <c r="A319" t="s">
        <v>794</v>
      </c>
      <c r="B319" t="s">
        <v>794</v>
      </c>
      <c r="C319" t="s">
        <v>255</v>
      </c>
      <c r="D319" t="s">
        <v>255</v>
      </c>
      <c r="E319">
        <v>1240975</v>
      </c>
      <c r="F319" s="20">
        <v>44169</v>
      </c>
      <c r="G319">
        <v>865566</v>
      </c>
      <c r="H319">
        <v>369945</v>
      </c>
      <c r="I319">
        <v>10688</v>
      </c>
      <c r="J319">
        <v>99</v>
      </c>
      <c r="K319">
        <v>10570</v>
      </c>
      <c r="L319">
        <v>51638</v>
      </c>
    </row>
    <row r="320" spans="1:12" x14ac:dyDescent="0.2">
      <c r="A320" t="s">
        <v>794</v>
      </c>
      <c r="B320" t="s">
        <v>794</v>
      </c>
      <c r="C320" t="s">
        <v>714</v>
      </c>
      <c r="D320" t="s">
        <v>714</v>
      </c>
      <c r="E320">
        <v>3272335</v>
      </c>
      <c r="F320" s="20">
        <v>44227</v>
      </c>
      <c r="G320">
        <v>2951024</v>
      </c>
      <c r="H320">
        <v>1728945</v>
      </c>
      <c r="I320">
        <v>153230</v>
      </c>
      <c r="J320">
        <v>1391</v>
      </c>
      <c r="K320">
        <v>151410</v>
      </c>
      <c r="L320">
        <v>856881</v>
      </c>
    </row>
    <row r="321" spans="1:12" x14ac:dyDescent="0.2">
      <c r="A321" t="s">
        <v>794</v>
      </c>
      <c r="B321" t="s">
        <v>794</v>
      </c>
      <c r="C321" t="s">
        <v>537</v>
      </c>
      <c r="D321" t="s">
        <v>537</v>
      </c>
      <c r="E321">
        <v>2460714</v>
      </c>
      <c r="F321" s="20">
        <v>44228</v>
      </c>
      <c r="G321">
        <v>1957070</v>
      </c>
      <c r="H321">
        <v>1099359</v>
      </c>
      <c r="I321">
        <v>50779</v>
      </c>
      <c r="J321">
        <v>670</v>
      </c>
      <c r="K321">
        <v>49896</v>
      </c>
      <c r="L321">
        <v>319312</v>
      </c>
    </row>
    <row r="322" spans="1:12" x14ac:dyDescent="0.2">
      <c r="A322" t="s">
        <v>794</v>
      </c>
      <c r="B322" t="s">
        <v>794</v>
      </c>
      <c r="C322" t="s">
        <v>271</v>
      </c>
      <c r="D322" t="s">
        <v>271</v>
      </c>
      <c r="E322">
        <v>1024091</v>
      </c>
      <c r="F322" s="20">
        <v>44169</v>
      </c>
      <c r="G322">
        <v>607542</v>
      </c>
      <c r="H322">
        <v>185320</v>
      </c>
      <c r="I322">
        <v>7691</v>
      </c>
      <c r="J322">
        <v>64</v>
      </c>
      <c r="K322">
        <v>7619</v>
      </c>
      <c r="L322">
        <v>55991</v>
      </c>
    </row>
    <row r="323" spans="1:12" x14ac:dyDescent="0.2">
      <c r="A323" t="s">
        <v>794</v>
      </c>
      <c r="B323" t="s">
        <v>794</v>
      </c>
      <c r="C323" t="s">
        <v>286</v>
      </c>
      <c r="D323" t="s">
        <v>286</v>
      </c>
      <c r="E323">
        <v>1291684</v>
      </c>
      <c r="F323" s="20">
        <v>44183</v>
      </c>
      <c r="G323">
        <v>865274</v>
      </c>
      <c r="H323">
        <v>306259</v>
      </c>
      <c r="I323">
        <v>9366</v>
      </c>
      <c r="J323">
        <v>120</v>
      </c>
      <c r="K323">
        <v>9242</v>
      </c>
      <c r="L323">
        <v>61511</v>
      </c>
    </row>
    <row r="324" spans="1:12" x14ac:dyDescent="0.2">
      <c r="A324" t="s">
        <v>794</v>
      </c>
      <c r="B324" t="s">
        <v>794</v>
      </c>
      <c r="C324" t="s">
        <v>181</v>
      </c>
      <c r="D324" t="s">
        <v>181</v>
      </c>
      <c r="E324">
        <v>1309443</v>
      </c>
      <c r="F324" s="20">
        <v>44067</v>
      </c>
      <c r="G324">
        <v>862885</v>
      </c>
      <c r="H324">
        <v>310248</v>
      </c>
      <c r="I324">
        <v>4044</v>
      </c>
      <c r="J324">
        <v>94</v>
      </c>
      <c r="K324">
        <v>3946</v>
      </c>
      <c r="L324">
        <v>19112</v>
      </c>
    </row>
    <row r="325" spans="1:12" x14ac:dyDescent="0.2">
      <c r="A325" t="s">
        <v>794</v>
      </c>
      <c r="B325" t="s">
        <v>794</v>
      </c>
      <c r="C325" t="s">
        <v>234</v>
      </c>
      <c r="D325" t="s">
        <v>234</v>
      </c>
      <c r="E325">
        <v>1872413</v>
      </c>
      <c r="F325" s="20">
        <v>44093</v>
      </c>
      <c r="G325">
        <v>1147444</v>
      </c>
      <c r="H325">
        <v>411114</v>
      </c>
      <c r="I325">
        <v>13970</v>
      </c>
      <c r="J325">
        <v>239</v>
      </c>
      <c r="K325">
        <v>13716</v>
      </c>
      <c r="L325">
        <v>45398</v>
      </c>
    </row>
    <row r="326" spans="1:12" x14ac:dyDescent="0.2">
      <c r="A326" t="s">
        <v>794</v>
      </c>
      <c r="B326" t="s">
        <v>794</v>
      </c>
      <c r="C326" t="s">
        <v>657</v>
      </c>
      <c r="D326" t="s">
        <v>657</v>
      </c>
      <c r="E326">
        <v>1053522</v>
      </c>
      <c r="G326">
        <v>684882</v>
      </c>
      <c r="H326">
        <v>246724</v>
      </c>
      <c r="I326">
        <v>5188</v>
      </c>
      <c r="J326">
        <v>25</v>
      </c>
      <c r="K326">
        <v>5159</v>
      </c>
      <c r="L326">
        <v>518819</v>
      </c>
    </row>
    <row r="327" spans="1:12" x14ac:dyDescent="0.2">
      <c r="A327" t="s">
        <v>794</v>
      </c>
      <c r="B327" t="s">
        <v>794</v>
      </c>
      <c r="C327" t="s">
        <v>274</v>
      </c>
      <c r="D327" t="s">
        <v>274</v>
      </c>
      <c r="E327">
        <v>1339832</v>
      </c>
      <c r="F327" s="20">
        <v>44169</v>
      </c>
      <c r="G327">
        <v>948065</v>
      </c>
      <c r="H327">
        <v>330902</v>
      </c>
      <c r="I327">
        <v>8637</v>
      </c>
      <c r="J327">
        <v>84</v>
      </c>
      <c r="K327">
        <v>8552</v>
      </c>
      <c r="L327">
        <v>57051</v>
      </c>
    </row>
    <row r="328" spans="1:12" x14ac:dyDescent="0.2">
      <c r="A328" t="s">
        <v>794</v>
      </c>
      <c r="B328" t="s">
        <v>794</v>
      </c>
      <c r="C328" t="s">
        <v>349</v>
      </c>
      <c r="D328" t="s">
        <v>349</v>
      </c>
      <c r="E328">
        <v>1965137</v>
      </c>
      <c r="F328" s="20">
        <v>44228</v>
      </c>
      <c r="G328">
        <v>1295658</v>
      </c>
      <c r="H328">
        <v>582833</v>
      </c>
      <c r="I328">
        <v>8236</v>
      </c>
      <c r="J328">
        <v>95</v>
      </c>
      <c r="K328">
        <v>8135</v>
      </c>
      <c r="L328">
        <v>95085</v>
      </c>
    </row>
    <row r="329" spans="1:12" x14ac:dyDescent="0.2">
      <c r="A329" t="s">
        <v>794</v>
      </c>
      <c r="B329" t="s">
        <v>794</v>
      </c>
      <c r="C329" t="s">
        <v>348</v>
      </c>
      <c r="D329" t="s">
        <v>348</v>
      </c>
      <c r="E329">
        <v>1092141</v>
      </c>
      <c r="F329" s="20">
        <v>44226</v>
      </c>
      <c r="G329">
        <v>803225</v>
      </c>
      <c r="H329">
        <v>318284</v>
      </c>
      <c r="I329">
        <v>11209</v>
      </c>
      <c r="J329">
        <v>81</v>
      </c>
      <c r="K329">
        <v>11115</v>
      </c>
      <c r="L329">
        <v>96204</v>
      </c>
    </row>
    <row r="330" spans="1:12" x14ac:dyDescent="0.2">
      <c r="A330" t="s">
        <v>794</v>
      </c>
      <c r="B330" t="s">
        <v>794</v>
      </c>
      <c r="C330" t="s">
        <v>288</v>
      </c>
      <c r="D330" t="s">
        <v>288</v>
      </c>
      <c r="E330">
        <v>825958</v>
      </c>
      <c r="F330" s="20">
        <v>44169</v>
      </c>
      <c r="G330">
        <v>579489</v>
      </c>
      <c r="H330">
        <v>229183</v>
      </c>
      <c r="I330">
        <v>7926</v>
      </c>
      <c r="J330">
        <v>84</v>
      </c>
      <c r="K330">
        <v>7828</v>
      </c>
      <c r="L330">
        <v>61255</v>
      </c>
    </row>
    <row r="331" spans="1:12" x14ac:dyDescent="0.2">
      <c r="A331" t="s">
        <v>794</v>
      </c>
      <c r="B331" t="s">
        <v>794</v>
      </c>
      <c r="C331" t="s">
        <v>198</v>
      </c>
      <c r="D331" t="s">
        <v>198</v>
      </c>
      <c r="E331">
        <v>46069</v>
      </c>
      <c r="F331" s="20">
        <v>44164</v>
      </c>
      <c r="G331">
        <v>0</v>
      </c>
      <c r="H331">
        <v>0</v>
      </c>
      <c r="I331">
        <v>3715</v>
      </c>
      <c r="J331">
        <v>48</v>
      </c>
      <c r="K331">
        <v>3654</v>
      </c>
      <c r="L331">
        <v>24431</v>
      </c>
    </row>
    <row r="332" spans="1:12" x14ac:dyDescent="0.2">
      <c r="A332" t="s">
        <v>794</v>
      </c>
      <c r="B332" t="s">
        <v>794</v>
      </c>
      <c r="C332" t="s">
        <v>649</v>
      </c>
      <c r="D332" t="s">
        <v>649</v>
      </c>
      <c r="E332">
        <v>1016028</v>
      </c>
      <c r="G332">
        <v>600823</v>
      </c>
      <c r="H332">
        <v>168120</v>
      </c>
      <c r="I332">
        <v>7331</v>
      </c>
      <c r="J332">
        <v>63</v>
      </c>
      <c r="K332">
        <v>7250</v>
      </c>
      <c r="L332">
        <v>501519</v>
      </c>
    </row>
    <row r="333" spans="1:12" x14ac:dyDescent="0.2">
      <c r="A333" t="s">
        <v>794</v>
      </c>
      <c r="B333" t="s">
        <v>794</v>
      </c>
      <c r="C333" t="s">
        <v>248</v>
      </c>
      <c r="D333" t="s">
        <v>248</v>
      </c>
      <c r="E333">
        <v>1331699</v>
      </c>
      <c r="F333" s="20">
        <v>44164</v>
      </c>
      <c r="G333">
        <v>885585</v>
      </c>
      <c r="H333">
        <v>333022</v>
      </c>
      <c r="I333">
        <v>9238</v>
      </c>
      <c r="J333">
        <v>194</v>
      </c>
      <c r="K333">
        <v>9030</v>
      </c>
      <c r="L333">
        <v>48962</v>
      </c>
    </row>
    <row r="334" spans="1:12" x14ac:dyDescent="0.2">
      <c r="A334" t="s">
        <v>794</v>
      </c>
      <c r="B334" t="s">
        <v>794</v>
      </c>
      <c r="C334" t="s">
        <v>256</v>
      </c>
      <c r="D334" t="s">
        <v>256</v>
      </c>
      <c r="E334">
        <v>1546541</v>
      </c>
      <c r="F334" s="20">
        <v>44169</v>
      </c>
      <c r="G334">
        <v>1025584</v>
      </c>
      <c r="H334">
        <v>450099</v>
      </c>
      <c r="I334">
        <v>8729</v>
      </c>
      <c r="J334">
        <v>172</v>
      </c>
      <c r="K334">
        <v>8490</v>
      </c>
      <c r="L334">
        <v>50968</v>
      </c>
    </row>
    <row r="335" spans="1:12" x14ac:dyDescent="0.2">
      <c r="A335" t="s">
        <v>794</v>
      </c>
      <c r="B335" t="s">
        <v>794</v>
      </c>
      <c r="C335" t="s">
        <v>267</v>
      </c>
      <c r="D335" t="s">
        <v>267</v>
      </c>
      <c r="E335">
        <v>1454483</v>
      </c>
      <c r="F335" s="20">
        <v>44164</v>
      </c>
      <c r="G335">
        <v>1026416</v>
      </c>
      <c r="H335">
        <v>457972</v>
      </c>
      <c r="I335">
        <v>17860</v>
      </c>
      <c r="J335">
        <v>385</v>
      </c>
      <c r="K335">
        <v>17438</v>
      </c>
      <c r="L335">
        <v>60666</v>
      </c>
    </row>
    <row r="336" spans="1:12" x14ac:dyDescent="0.2">
      <c r="A336" t="s">
        <v>794</v>
      </c>
      <c r="B336" t="s">
        <v>794</v>
      </c>
      <c r="C336" t="s">
        <v>199</v>
      </c>
      <c r="D336" t="s">
        <v>199</v>
      </c>
      <c r="E336">
        <v>2363744</v>
      </c>
      <c r="F336" s="20">
        <v>44061</v>
      </c>
      <c r="G336">
        <v>1639826</v>
      </c>
      <c r="H336">
        <v>674779</v>
      </c>
      <c r="I336">
        <v>16433</v>
      </c>
      <c r="J336">
        <v>155</v>
      </c>
      <c r="K336">
        <v>16270</v>
      </c>
      <c r="L336">
        <v>30906</v>
      </c>
    </row>
    <row r="337" spans="1:12" x14ac:dyDescent="0.2">
      <c r="A337" t="s">
        <v>794</v>
      </c>
      <c r="B337" t="s">
        <v>794</v>
      </c>
      <c r="C337" t="s">
        <v>302</v>
      </c>
      <c r="D337" t="s">
        <v>302</v>
      </c>
      <c r="E337">
        <v>2378295</v>
      </c>
      <c r="F337" s="20">
        <v>44093</v>
      </c>
      <c r="G337">
        <v>1563245</v>
      </c>
      <c r="H337">
        <v>760746</v>
      </c>
      <c r="I337">
        <v>16622</v>
      </c>
      <c r="J337">
        <v>390</v>
      </c>
      <c r="K337">
        <v>16154</v>
      </c>
      <c r="L337">
        <v>73112</v>
      </c>
    </row>
    <row r="338" spans="1:12" x14ac:dyDescent="0.2">
      <c r="A338" t="s">
        <v>794</v>
      </c>
      <c r="B338" t="s">
        <v>794</v>
      </c>
      <c r="C338" t="s">
        <v>217</v>
      </c>
      <c r="D338" t="s">
        <v>217</v>
      </c>
      <c r="E338">
        <v>2228619</v>
      </c>
      <c r="F338" s="20">
        <v>44093</v>
      </c>
      <c r="G338">
        <v>1532585</v>
      </c>
      <c r="H338">
        <v>481540</v>
      </c>
      <c r="I338">
        <v>11965</v>
      </c>
      <c r="J338">
        <v>133</v>
      </c>
      <c r="K338">
        <v>11829</v>
      </c>
      <c r="L338">
        <v>34141</v>
      </c>
    </row>
    <row r="339" spans="1:12" x14ac:dyDescent="0.2">
      <c r="A339" t="s">
        <v>794</v>
      </c>
      <c r="B339" t="s">
        <v>794</v>
      </c>
      <c r="C339" t="s">
        <v>251</v>
      </c>
      <c r="D339" t="s">
        <v>251</v>
      </c>
      <c r="E339">
        <v>1311008</v>
      </c>
      <c r="F339" s="20">
        <v>44164</v>
      </c>
      <c r="G339">
        <v>909045</v>
      </c>
      <c r="H339">
        <v>396375</v>
      </c>
      <c r="I339">
        <v>10136</v>
      </c>
      <c r="J339">
        <v>73</v>
      </c>
      <c r="K339">
        <v>10057</v>
      </c>
      <c r="L339">
        <v>50129</v>
      </c>
    </row>
    <row r="340" spans="1:12" x14ac:dyDescent="0.2">
      <c r="A340" t="s">
        <v>794</v>
      </c>
      <c r="B340" t="s">
        <v>794</v>
      </c>
      <c r="C340" t="s">
        <v>178</v>
      </c>
      <c r="D340" t="s">
        <v>178</v>
      </c>
      <c r="E340">
        <v>1378876</v>
      </c>
      <c r="F340" s="20">
        <v>44093</v>
      </c>
      <c r="G340">
        <v>945564</v>
      </c>
      <c r="H340">
        <v>341871</v>
      </c>
      <c r="I340">
        <v>6775</v>
      </c>
      <c r="J340">
        <v>28</v>
      </c>
      <c r="K340">
        <v>6739</v>
      </c>
      <c r="L340">
        <v>18411</v>
      </c>
    </row>
    <row r="341" spans="1:12" x14ac:dyDescent="0.2">
      <c r="A341" t="s">
        <v>794</v>
      </c>
      <c r="B341" t="s">
        <v>794</v>
      </c>
      <c r="C341" t="s">
        <v>185</v>
      </c>
      <c r="D341" t="s">
        <v>185</v>
      </c>
      <c r="E341">
        <v>1064989</v>
      </c>
      <c r="F341" s="20">
        <v>44093</v>
      </c>
      <c r="G341">
        <v>723227</v>
      </c>
      <c r="H341">
        <v>337272</v>
      </c>
      <c r="I341">
        <v>10085</v>
      </c>
      <c r="J341">
        <v>118</v>
      </c>
      <c r="K341">
        <v>9958</v>
      </c>
      <c r="L341">
        <v>23219</v>
      </c>
    </row>
    <row r="342" spans="1:12" x14ac:dyDescent="0.2">
      <c r="A342" t="s">
        <v>794</v>
      </c>
      <c r="B342" t="s">
        <v>794</v>
      </c>
      <c r="C342" t="s">
        <v>285</v>
      </c>
      <c r="D342" t="s">
        <v>285</v>
      </c>
      <c r="E342">
        <v>1512353</v>
      </c>
      <c r="F342" s="20">
        <v>44228</v>
      </c>
      <c r="G342">
        <v>620316</v>
      </c>
      <c r="H342">
        <v>278912</v>
      </c>
      <c r="I342">
        <v>6349</v>
      </c>
      <c r="J342">
        <v>74</v>
      </c>
      <c r="K342">
        <v>6273</v>
      </c>
      <c r="L342">
        <v>59979</v>
      </c>
    </row>
    <row r="343" spans="1:12" x14ac:dyDescent="0.2">
      <c r="A343" t="s">
        <v>794</v>
      </c>
      <c r="B343" t="s">
        <v>794</v>
      </c>
      <c r="C343" t="s">
        <v>221</v>
      </c>
      <c r="D343" t="s">
        <v>221</v>
      </c>
      <c r="E343">
        <v>687952</v>
      </c>
      <c r="F343" s="20">
        <v>44164</v>
      </c>
      <c r="G343">
        <v>413195</v>
      </c>
      <c r="H343">
        <v>140296</v>
      </c>
      <c r="I343">
        <v>4000</v>
      </c>
      <c r="J343">
        <v>78</v>
      </c>
      <c r="K343">
        <v>3919</v>
      </c>
      <c r="L343">
        <v>33449</v>
      </c>
    </row>
    <row r="344" spans="1:12" x14ac:dyDescent="0.2">
      <c r="A344" t="s">
        <v>794</v>
      </c>
      <c r="B344" t="s">
        <v>794</v>
      </c>
      <c r="C344" t="s">
        <v>259</v>
      </c>
      <c r="D344" t="s">
        <v>259</v>
      </c>
      <c r="E344">
        <v>1725818</v>
      </c>
      <c r="F344" s="20">
        <v>44154</v>
      </c>
      <c r="G344">
        <v>1109976</v>
      </c>
      <c r="H344">
        <v>391707</v>
      </c>
      <c r="I344">
        <v>12398</v>
      </c>
      <c r="J344">
        <v>125</v>
      </c>
      <c r="K344">
        <v>12261</v>
      </c>
      <c r="L344">
        <v>53469</v>
      </c>
    </row>
    <row r="345" spans="1:12" x14ac:dyDescent="0.2">
      <c r="A345" t="s">
        <v>794</v>
      </c>
      <c r="B345" t="s">
        <v>794</v>
      </c>
      <c r="C345" t="s">
        <v>126</v>
      </c>
      <c r="D345" t="s">
        <v>126</v>
      </c>
      <c r="E345">
        <v>1126515</v>
      </c>
      <c r="F345" s="20">
        <v>44038</v>
      </c>
      <c r="G345">
        <v>679862</v>
      </c>
      <c r="H345">
        <v>226632</v>
      </c>
      <c r="I345">
        <v>9219</v>
      </c>
      <c r="J345">
        <v>87</v>
      </c>
      <c r="K345">
        <v>9132</v>
      </c>
      <c r="L345">
        <v>9269</v>
      </c>
    </row>
    <row r="346" spans="1:12" x14ac:dyDescent="0.2">
      <c r="A346" t="s">
        <v>794</v>
      </c>
      <c r="B346" t="s">
        <v>794</v>
      </c>
      <c r="C346" t="s">
        <v>673</v>
      </c>
      <c r="D346" t="s">
        <v>673</v>
      </c>
      <c r="E346">
        <v>1178132</v>
      </c>
      <c r="G346">
        <v>740335</v>
      </c>
      <c r="H346">
        <v>224966</v>
      </c>
      <c r="I346">
        <v>8801</v>
      </c>
      <c r="J346">
        <v>82</v>
      </c>
      <c r="K346">
        <v>8706</v>
      </c>
      <c r="L346">
        <v>581685</v>
      </c>
    </row>
    <row r="347" spans="1:12" x14ac:dyDescent="0.2">
      <c r="A347" t="s">
        <v>794</v>
      </c>
      <c r="B347" t="s">
        <v>794</v>
      </c>
      <c r="C347" t="s">
        <v>247</v>
      </c>
      <c r="D347" t="s">
        <v>247</v>
      </c>
      <c r="E347">
        <v>1444920</v>
      </c>
      <c r="F347" s="20">
        <v>44164</v>
      </c>
      <c r="G347">
        <v>919592</v>
      </c>
      <c r="H347">
        <v>293885</v>
      </c>
      <c r="I347">
        <v>6863</v>
      </c>
      <c r="J347">
        <v>114</v>
      </c>
      <c r="K347">
        <v>6742</v>
      </c>
      <c r="L347">
        <v>46442</v>
      </c>
    </row>
    <row r="348" spans="1:12" x14ac:dyDescent="0.2">
      <c r="A348" t="s">
        <v>794</v>
      </c>
      <c r="B348" t="s">
        <v>794</v>
      </c>
      <c r="C348" t="s">
        <v>222</v>
      </c>
      <c r="D348" t="s">
        <v>222</v>
      </c>
      <c r="E348">
        <v>1986864</v>
      </c>
      <c r="F348" s="20">
        <v>44093</v>
      </c>
      <c r="G348">
        <v>1452247</v>
      </c>
      <c r="H348">
        <v>836514</v>
      </c>
      <c r="I348">
        <v>18903</v>
      </c>
      <c r="J348">
        <v>172</v>
      </c>
      <c r="K348">
        <v>18720</v>
      </c>
      <c r="L348">
        <v>41082</v>
      </c>
    </row>
    <row r="349" spans="1:12" x14ac:dyDescent="0.2">
      <c r="A349" t="s">
        <v>794</v>
      </c>
      <c r="B349" t="s">
        <v>794</v>
      </c>
      <c r="C349" t="s">
        <v>282</v>
      </c>
      <c r="D349" t="s">
        <v>282</v>
      </c>
      <c r="E349">
        <v>643579</v>
      </c>
      <c r="F349" s="20">
        <v>44154</v>
      </c>
      <c r="G349">
        <v>455492</v>
      </c>
      <c r="H349">
        <v>196492</v>
      </c>
      <c r="I349">
        <v>6294</v>
      </c>
      <c r="J349">
        <v>63</v>
      </c>
      <c r="K349">
        <v>6224</v>
      </c>
      <c r="L349">
        <v>57958</v>
      </c>
    </row>
    <row r="350" spans="1:12" x14ac:dyDescent="0.2">
      <c r="A350" t="s">
        <v>794</v>
      </c>
      <c r="B350" t="s">
        <v>794</v>
      </c>
      <c r="C350" t="s">
        <v>303</v>
      </c>
      <c r="D350" t="s">
        <v>303</v>
      </c>
      <c r="E350">
        <v>1458212</v>
      </c>
      <c r="F350" s="20">
        <v>44169</v>
      </c>
      <c r="G350">
        <v>975291</v>
      </c>
      <c r="H350">
        <v>349024</v>
      </c>
      <c r="I350">
        <v>11922</v>
      </c>
      <c r="J350">
        <v>237</v>
      </c>
      <c r="K350">
        <v>11677</v>
      </c>
      <c r="L350">
        <v>71896</v>
      </c>
    </row>
    <row r="351" spans="1:12" x14ac:dyDescent="0.2">
      <c r="A351" t="s">
        <v>795</v>
      </c>
      <c r="B351" t="s">
        <v>795</v>
      </c>
      <c r="C351" t="s">
        <v>156</v>
      </c>
      <c r="D351" t="s">
        <v>156</v>
      </c>
      <c r="E351">
        <v>4543083</v>
      </c>
      <c r="F351" s="20">
        <v>44031</v>
      </c>
      <c r="G351">
        <v>2468837</v>
      </c>
      <c r="H351">
        <v>881402</v>
      </c>
      <c r="I351">
        <v>339457</v>
      </c>
      <c r="J351">
        <v>7043</v>
      </c>
      <c r="K351">
        <v>330122</v>
      </c>
      <c r="L351">
        <v>180805</v>
      </c>
    </row>
    <row r="352" spans="1:12" x14ac:dyDescent="0.2">
      <c r="A352" t="s">
        <v>795</v>
      </c>
      <c r="B352" t="s">
        <v>795</v>
      </c>
      <c r="C352" t="s">
        <v>731</v>
      </c>
      <c r="D352" t="s">
        <v>731</v>
      </c>
      <c r="E352">
        <v>1818617</v>
      </c>
      <c r="G352">
        <v>760099</v>
      </c>
      <c r="H352">
        <v>357931</v>
      </c>
      <c r="I352">
        <v>58764</v>
      </c>
      <c r="J352">
        <v>1425</v>
      </c>
      <c r="K352">
        <v>57318</v>
      </c>
      <c r="L352">
        <v>920504</v>
      </c>
    </row>
    <row r="353" spans="1:12" x14ac:dyDescent="0.2">
      <c r="A353" t="s">
        <v>795</v>
      </c>
      <c r="B353" t="s">
        <v>795</v>
      </c>
      <c r="C353" t="s">
        <v>755</v>
      </c>
      <c r="D353" t="s">
        <v>755</v>
      </c>
      <c r="E353">
        <v>2887826</v>
      </c>
      <c r="G353">
        <v>1241168</v>
      </c>
      <c r="H353">
        <v>548807</v>
      </c>
      <c r="I353">
        <v>96231</v>
      </c>
      <c r="J353">
        <v>1594</v>
      </c>
      <c r="K353">
        <v>94618</v>
      </c>
      <c r="L353">
        <v>1463150</v>
      </c>
    </row>
    <row r="354" spans="1:12" x14ac:dyDescent="0.2">
      <c r="A354" t="s">
        <v>795</v>
      </c>
      <c r="B354" t="s">
        <v>795</v>
      </c>
      <c r="C354" t="s">
        <v>162</v>
      </c>
      <c r="D354" t="s">
        <v>162</v>
      </c>
      <c r="E354">
        <v>3695928</v>
      </c>
      <c r="F354" s="20">
        <v>43981</v>
      </c>
      <c r="G354">
        <v>1772420</v>
      </c>
      <c r="H354">
        <v>723304</v>
      </c>
      <c r="I354">
        <v>155331</v>
      </c>
      <c r="J354">
        <v>4251</v>
      </c>
      <c r="K354">
        <v>150615</v>
      </c>
      <c r="L354">
        <v>89465</v>
      </c>
    </row>
    <row r="355" spans="1:12" x14ac:dyDescent="0.2">
      <c r="A355" t="s">
        <v>795</v>
      </c>
      <c r="B355" t="s">
        <v>795</v>
      </c>
      <c r="C355" t="s">
        <v>379</v>
      </c>
      <c r="D355" t="s">
        <v>379</v>
      </c>
      <c r="E355">
        <v>2585962</v>
      </c>
      <c r="F355" s="20">
        <v>44115</v>
      </c>
      <c r="G355">
        <v>1145382</v>
      </c>
      <c r="H355">
        <v>485615</v>
      </c>
      <c r="I355">
        <v>103749</v>
      </c>
      <c r="J355">
        <v>2806</v>
      </c>
      <c r="K355">
        <v>100803</v>
      </c>
      <c r="L355">
        <v>163362</v>
      </c>
    </row>
    <row r="356" spans="1:12" x14ac:dyDescent="0.2">
      <c r="A356" t="s">
        <v>795</v>
      </c>
      <c r="B356" t="s">
        <v>795</v>
      </c>
      <c r="C356" t="s">
        <v>280</v>
      </c>
      <c r="D356" t="s">
        <v>280</v>
      </c>
      <c r="E356">
        <v>1198810</v>
      </c>
      <c r="F356" s="20">
        <v>44115</v>
      </c>
      <c r="G356">
        <v>825867</v>
      </c>
      <c r="H356">
        <v>421585</v>
      </c>
      <c r="I356">
        <v>60080</v>
      </c>
      <c r="J356">
        <v>1123</v>
      </c>
      <c r="K356">
        <v>58945</v>
      </c>
      <c r="L356">
        <v>84235</v>
      </c>
    </row>
    <row r="357" spans="1:12" x14ac:dyDescent="0.2">
      <c r="A357" t="s">
        <v>795</v>
      </c>
      <c r="B357" t="s">
        <v>795</v>
      </c>
      <c r="C357" t="s">
        <v>383</v>
      </c>
      <c r="D357" t="s">
        <v>383</v>
      </c>
      <c r="E357">
        <v>2588039</v>
      </c>
      <c r="F357" s="20">
        <v>44226</v>
      </c>
      <c r="G357">
        <v>1136679</v>
      </c>
      <c r="H357">
        <v>512944</v>
      </c>
      <c r="I357">
        <v>85520</v>
      </c>
      <c r="J357">
        <v>797</v>
      </c>
      <c r="K357">
        <v>84710</v>
      </c>
      <c r="L357">
        <v>158634</v>
      </c>
    </row>
    <row r="358" spans="1:12" x14ac:dyDescent="0.2">
      <c r="A358" t="s">
        <v>795</v>
      </c>
      <c r="B358" t="s">
        <v>795</v>
      </c>
      <c r="C358" t="s">
        <v>462</v>
      </c>
      <c r="D358" t="s">
        <v>462</v>
      </c>
      <c r="E358">
        <v>2194262</v>
      </c>
      <c r="F358" s="20">
        <v>44226</v>
      </c>
      <c r="G358">
        <v>1335017</v>
      </c>
      <c r="H358">
        <v>458690</v>
      </c>
      <c r="I358">
        <v>88968</v>
      </c>
      <c r="J358">
        <v>1560</v>
      </c>
      <c r="K358">
        <v>87387</v>
      </c>
      <c r="L358">
        <v>244293</v>
      </c>
    </row>
    <row r="359" spans="1:12" x14ac:dyDescent="0.2">
      <c r="A359" t="s">
        <v>795</v>
      </c>
      <c r="B359" t="s">
        <v>795</v>
      </c>
      <c r="C359" t="s">
        <v>346</v>
      </c>
      <c r="D359" t="s">
        <v>346</v>
      </c>
      <c r="E359">
        <v>2048781</v>
      </c>
      <c r="F359" s="20">
        <v>44115</v>
      </c>
      <c r="G359">
        <v>1007007</v>
      </c>
      <c r="H359">
        <v>476051</v>
      </c>
      <c r="I359">
        <v>46172</v>
      </c>
      <c r="J359">
        <v>654</v>
      </c>
      <c r="K359">
        <v>45501</v>
      </c>
      <c r="L359">
        <v>113178</v>
      </c>
    </row>
    <row r="360" spans="1:12" x14ac:dyDescent="0.2">
      <c r="A360" t="s">
        <v>795</v>
      </c>
      <c r="B360" t="s">
        <v>795</v>
      </c>
      <c r="C360" t="s">
        <v>163</v>
      </c>
      <c r="D360" t="s">
        <v>163</v>
      </c>
      <c r="E360">
        <v>1071795</v>
      </c>
      <c r="F360" s="20">
        <v>44035</v>
      </c>
      <c r="G360">
        <v>540319</v>
      </c>
      <c r="H360">
        <v>231208</v>
      </c>
      <c r="I360">
        <v>30440</v>
      </c>
      <c r="J360">
        <v>669</v>
      </c>
      <c r="K360">
        <v>29735</v>
      </c>
      <c r="L360">
        <v>27213</v>
      </c>
    </row>
    <row r="361" spans="1:12" x14ac:dyDescent="0.2">
      <c r="A361" t="s">
        <v>795</v>
      </c>
      <c r="B361" t="s">
        <v>795</v>
      </c>
      <c r="C361" t="s">
        <v>405</v>
      </c>
      <c r="D361" t="s">
        <v>405</v>
      </c>
      <c r="E361">
        <v>1322331</v>
      </c>
      <c r="F361" s="20">
        <v>44225</v>
      </c>
      <c r="G361">
        <v>888961</v>
      </c>
      <c r="H361">
        <v>469980</v>
      </c>
      <c r="I361">
        <v>40519</v>
      </c>
      <c r="J361">
        <v>569</v>
      </c>
      <c r="K361">
        <v>39941</v>
      </c>
      <c r="L361">
        <v>150405</v>
      </c>
    </row>
    <row r="362" spans="1:12" x14ac:dyDescent="0.2">
      <c r="A362" t="s">
        <v>795</v>
      </c>
      <c r="B362" t="s">
        <v>795</v>
      </c>
      <c r="C362" t="s">
        <v>140</v>
      </c>
      <c r="D362" t="s">
        <v>140</v>
      </c>
      <c r="E362">
        <v>1178973</v>
      </c>
      <c r="F362" s="20">
        <v>44046</v>
      </c>
      <c r="G362">
        <v>537442</v>
      </c>
      <c r="H362">
        <v>201000</v>
      </c>
      <c r="I362">
        <v>18475</v>
      </c>
      <c r="J362">
        <v>506</v>
      </c>
      <c r="K362">
        <v>17949</v>
      </c>
      <c r="L362">
        <v>16034</v>
      </c>
    </row>
    <row r="363" spans="1:12" x14ac:dyDescent="0.2">
      <c r="A363" t="s">
        <v>795</v>
      </c>
      <c r="B363" t="s">
        <v>795</v>
      </c>
      <c r="C363" t="s">
        <v>616</v>
      </c>
      <c r="D363" t="s">
        <v>616</v>
      </c>
      <c r="E363">
        <v>4224442</v>
      </c>
      <c r="F363" s="20">
        <v>44226</v>
      </c>
      <c r="G363">
        <v>2085101</v>
      </c>
      <c r="H363">
        <v>699544</v>
      </c>
      <c r="I363">
        <v>139934</v>
      </c>
      <c r="J363">
        <v>2714</v>
      </c>
      <c r="K363">
        <v>137178</v>
      </c>
      <c r="L363">
        <v>499165</v>
      </c>
    </row>
    <row r="364" spans="1:12" x14ac:dyDescent="0.2">
      <c r="A364" t="s">
        <v>795</v>
      </c>
      <c r="B364" t="s">
        <v>795</v>
      </c>
      <c r="C364" t="s">
        <v>386</v>
      </c>
      <c r="D364" t="s">
        <v>386</v>
      </c>
      <c r="E364">
        <v>1958483</v>
      </c>
      <c r="F364" s="20">
        <v>44226</v>
      </c>
      <c r="G364">
        <v>1081253</v>
      </c>
      <c r="H364">
        <v>413822</v>
      </c>
      <c r="I364">
        <v>60615</v>
      </c>
      <c r="J364">
        <v>1209</v>
      </c>
      <c r="K364">
        <v>59382</v>
      </c>
      <c r="L364">
        <v>147354</v>
      </c>
    </row>
    <row r="365" spans="1:12" x14ac:dyDescent="0.2">
      <c r="A365" t="s">
        <v>795</v>
      </c>
      <c r="B365" t="s">
        <v>795</v>
      </c>
      <c r="C365" t="s">
        <v>764</v>
      </c>
      <c r="D365" t="s">
        <v>764</v>
      </c>
      <c r="E365">
        <v>3874015</v>
      </c>
      <c r="G365">
        <v>2536731</v>
      </c>
      <c r="H365">
        <v>1043329</v>
      </c>
      <c r="I365">
        <v>206671</v>
      </c>
      <c r="J365">
        <v>5847</v>
      </c>
      <c r="K365">
        <v>200699</v>
      </c>
      <c r="L365">
        <v>2001602</v>
      </c>
    </row>
    <row r="366" spans="1:12" x14ac:dyDescent="0.2">
      <c r="A366" t="s">
        <v>795</v>
      </c>
      <c r="B366" t="s">
        <v>795</v>
      </c>
      <c r="C366" t="s">
        <v>744</v>
      </c>
      <c r="D366" t="s">
        <v>744</v>
      </c>
      <c r="E366">
        <v>2455543</v>
      </c>
      <c r="G366">
        <v>1182476</v>
      </c>
      <c r="H366">
        <v>507616</v>
      </c>
      <c r="I366">
        <v>92133</v>
      </c>
      <c r="J366">
        <v>2437</v>
      </c>
      <c r="K366">
        <v>89608</v>
      </c>
      <c r="L366">
        <v>1249282</v>
      </c>
    </row>
    <row r="367" spans="1:12" x14ac:dyDescent="0.2">
      <c r="A367" t="s">
        <v>795</v>
      </c>
      <c r="B367" t="s">
        <v>795</v>
      </c>
      <c r="C367" t="s">
        <v>776</v>
      </c>
      <c r="D367" t="s">
        <v>776</v>
      </c>
      <c r="E367">
        <v>12442373</v>
      </c>
      <c r="F367" s="20">
        <v>44225</v>
      </c>
      <c r="G367">
        <v>9115615</v>
      </c>
      <c r="H367">
        <v>5564204</v>
      </c>
      <c r="I367">
        <v>756749</v>
      </c>
      <c r="J367">
        <v>16247</v>
      </c>
      <c r="K367">
        <v>733318</v>
      </c>
      <c r="L367">
        <v>3168087</v>
      </c>
    </row>
    <row r="368" spans="1:12" x14ac:dyDescent="0.2">
      <c r="A368" t="s">
        <v>795</v>
      </c>
      <c r="B368" t="s">
        <v>795</v>
      </c>
      <c r="C368" t="s">
        <v>599</v>
      </c>
      <c r="D368" t="s">
        <v>599</v>
      </c>
      <c r="E368">
        <v>4653171</v>
      </c>
      <c r="F368" s="20">
        <v>44122</v>
      </c>
      <c r="G368">
        <v>3006439</v>
      </c>
      <c r="H368">
        <v>1460890</v>
      </c>
      <c r="I368">
        <v>493607</v>
      </c>
      <c r="J368">
        <v>9128</v>
      </c>
      <c r="K368">
        <v>484334</v>
      </c>
      <c r="L368">
        <v>628886</v>
      </c>
    </row>
    <row r="369" spans="1:12" x14ac:dyDescent="0.2">
      <c r="A369" t="s">
        <v>795</v>
      </c>
      <c r="B369" t="s">
        <v>795</v>
      </c>
      <c r="C369" t="s">
        <v>387</v>
      </c>
      <c r="D369" t="s">
        <v>387</v>
      </c>
      <c r="E369">
        <v>3356566</v>
      </c>
      <c r="F369" s="20">
        <v>44138</v>
      </c>
      <c r="G369">
        <v>1560558</v>
      </c>
      <c r="H369">
        <v>560812</v>
      </c>
      <c r="I369">
        <v>90409</v>
      </c>
      <c r="J369">
        <v>2658</v>
      </c>
      <c r="K369">
        <v>87721</v>
      </c>
      <c r="L369">
        <v>162523</v>
      </c>
    </row>
    <row r="370" spans="1:12" x14ac:dyDescent="0.2">
      <c r="A370" t="s">
        <v>795</v>
      </c>
      <c r="B370" t="s">
        <v>795</v>
      </c>
      <c r="C370" t="s">
        <v>233</v>
      </c>
      <c r="D370" t="s">
        <v>233</v>
      </c>
      <c r="E370">
        <v>1646177</v>
      </c>
      <c r="F370" s="20">
        <v>44177</v>
      </c>
      <c r="G370">
        <v>723850</v>
      </c>
      <c r="H370">
        <v>342054</v>
      </c>
      <c r="I370">
        <v>40006</v>
      </c>
      <c r="J370">
        <v>948</v>
      </c>
      <c r="K370">
        <v>39054</v>
      </c>
      <c r="L370">
        <v>57743</v>
      </c>
    </row>
    <row r="371" spans="1:12" x14ac:dyDescent="0.2">
      <c r="A371" t="s">
        <v>795</v>
      </c>
      <c r="B371" t="s">
        <v>795</v>
      </c>
      <c r="C371" t="s">
        <v>651</v>
      </c>
      <c r="D371" t="s">
        <v>651</v>
      </c>
      <c r="E371">
        <v>6109052</v>
      </c>
      <c r="F371" s="20">
        <v>44226</v>
      </c>
      <c r="G371">
        <v>3471046</v>
      </c>
      <c r="H371">
        <v>1299122</v>
      </c>
      <c r="I371">
        <v>410681</v>
      </c>
      <c r="J371">
        <v>8679</v>
      </c>
      <c r="K371">
        <v>401418</v>
      </c>
      <c r="L371">
        <v>703737</v>
      </c>
    </row>
    <row r="372" spans="1:12" x14ac:dyDescent="0.2">
      <c r="A372" t="s">
        <v>795</v>
      </c>
      <c r="B372" t="s">
        <v>795</v>
      </c>
      <c r="C372" t="s">
        <v>376</v>
      </c>
      <c r="D372" t="s">
        <v>376</v>
      </c>
      <c r="E372">
        <v>1660311</v>
      </c>
      <c r="F372" s="20">
        <v>44203</v>
      </c>
      <c r="G372">
        <v>803192</v>
      </c>
      <c r="H372">
        <v>308210</v>
      </c>
      <c r="I372">
        <v>67828</v>
      </c>
      <c r="J372">
        <v>1963</v>
      </c>
      <c r="K372">
        <v>65577</v>
      </c>
      <c r="L372">
        <v>143364</v>
      </c>
    </row>
    <row r="373" spans="1:12" x14ac:dyDescent="0.2">
      <c r="A373" t="s">
        <v>795</v>
      </c>
      <c r="B373" t="s">
        <v>795</v>
      </c>
      <c r="C373" t="s">
        <v>565</v>
      </c>
      <c r="D373" t="s">
        <v>565</v>
      </c>
      <c r="E373">
        <v>2990116</v>
      </c>
      <c r="F373" s="20">
        <v>44226</v>
      </c>
      <c r="G373">
        <v>1869199</v>
      </c>
      <c r="H373">
        <v>678741</v>
      </c>
      <c r="I373">
        <v>138013</v>
      </c>
      <c r="J373">
        <v>3282</v>
      </c>
      <c r="K373">
        <v>134309</v>
      </c>
      <c r="L373">
        <v>388730</v>
      </c>
    </row>
    <row r="374" spans="1:12" x14ac:dyDescent="0.2">
      <c r="A374" t="s">
        <v>795</v>
      </c>
      <c r="B374" t="s">
        <v>795</v>
      </c>
      <c r="C374" t="s">
        <v>377</v>
      </c>
      <c r="D374" t="s">
        <v>377</v>
      </c>
      <c r="E374">
        <v>1835982</v>
      </c>
      <c r="F374" s="20">
        <v>44226</v>
      </c>
      <c r="G374">
        <v>905874</v>
      </c>
      <c r="H374">
        <v>378183</v>
      </c>
      <c r="I374">
        <v>52362</v>
      </c>
      <c r="J374">
        <v>1233</v>
      </c>
      <c r="K374">
        <v>51078</v>
      </c>
      <c r="L374">
        <v>137118</v>
      </c>
    </row>
    <row r="375" spans="1:12" x14ac:dyDescent="0.2">
      <c r="A375" t="s">
        <v>795</v>
      </c>
      <c r="B375" t="s">
        <v>795</v>
      </c>
      <c r="C375" t="s">
        <v>359</v>
      </c>
      <c r="D375" t="s">
        <v>359</v>
      </c>
      <c r="E375">
        <v>9426959</v>
      </c>
      <c r="F375" s="20">
        <v>44208</v>
      </c>
      <c r="G375">
        <v>7843130</v>
      </c>
      <c r="H375">
        <v>4264808</v>
      </c>
      <c r="I375">
        <v>1154776</v>
      </c>
      <c r="J375">
        <v>19594</v>
      </c>
      <c r="K375">
        <v>1131401</v>
      </c>
      <c r="L375">
        <v>674515</v>
      </c>
    </row>
    <row r="376" spans="1:12" x14ac:dyDescent="0.2">
      <c r="A376" t="s">
        <v>795</v>
      </c>
      <c r="B376" t="s">
        <v>795</v>
      </c>
      <c r="C376" t="s">
        <v>549</v>
      </c>
      <c r="D376" t="s">
        <v>549</v>
      </c>
      <c r="E376">
        <v>2635394</v>
      </c>
      <c r="F376" s="20">
        <v>44224</v>
      </c>
      <c r="G376">
        <v>1859507</v>
      </c>
      <c r="H376">
        <v>774913</v>
      </c>
      <c r="I376">
        <v>195958</v>
      </c>
      <c r="J376">
        <v>4551</v>
      </c>
      <c r="K376">
        <v>190759</v>
      </c>
      <c r="L376">
        <v>402067</v>
      </c>
    </row>
    <row r="377" spans="1:12" x14ac:dyDescent="0.2">
      <c r="A377" t="s">
        <v>795</v>
      </c>
      <c r="B377" t="s">
        <v>795</v>
      </c>
      <c r="C377" t="s">
        <v>718</v>
      </c>
      <c r="D377" t="s">
        <v>718</v>
      </c>
      <c r="E377">
        <v>1612672</v>
      </c>
      <c r="G377">
        <v>920151</v>
      </c>
      <c r="H377">
        <v>388703</v>
      </c>
      <c r="I377">
        <v>78950</v>
      </c>
      <c r="J377">
        <v>2478</v>
      </c>
      <c r="K377">
        <v>76292</v>
      </c>
      <c r="L377">
        <v>829684</v>
      </c>
    </row>
    <row r="378" spans="1:12" x14ac:dyDescent="0.2">
      <c r="A378" t="s">
        <v>795</v>
      </c>
      <c r="B378" t="s">
        <v>795</v>
      </c>
      <c r="C378" t="s">
        <v>751</v>
      </c>
      <c r="D378" t="s">
        <v>751</v>
      </c>
      <c r="E378">
        <v>2820575</v>
      </c>
      <c r="G378">
        <v>1810980</v>
      </c>
      <c r="H378">
        <v>802877</v>
      </c>
      <c r="I378">
        <v>209771</v>
      </c>
      <c r="J378">
        <v>5613</v>
      </c>
      <c r="K378">
        <v>203673</v>
      </c>
      <c r="L378">
        <v>1486967</v>
      </c>
    </row>
    <row r="379" spans="1:12" x14ac:dyDescent="0.2">
      <c r="A379" t="s">
        <v>795</v>
      </c>
      <c r="B379" t="s">
        <v>795</v>
      </c>
      <c r="C379" t="s">
        <v>558</v>
      </c>
      <c r="D379" t="s">
        <v>558</v>
      </c>
      <c r="E379">
        <v>3003922</v>
      </c>
      <c r="F379" s="20">
        <v>44226</v>
      </c>
      <c r="G379">
        <v>1963730</v>
      </c>
      <c r="H379">
        <v>865197</v>
      </c>
      <c r="I379">
        <v>250414</v>
      </c>
      <c r="J379">
        <v>6428</v>
      </c>
      <c r="K379">
        <v>243482</v>
      </c>
      <c r="L379">
        <v>437949</v>
      </c>
    </row>
    <row r="380" spans="1:12" x14ac:dyDescent="0.2">
      <c r="A380" t="s">
        <v>795</v>
      </c>
      <c r="B380" t="s">
        <v>795</v>
      </c>
      <c r="C380" t="s">
        <v>613</v>
      </c>
      <c r="D380" t="s">
        <v>613</v>
      </c>
      <c r="E380">
        <v>848868</v>
      </c>
      <c r="G380">
        <v>524896</v>
      </c>
      <c r="H380">
        <v>279051</v>
      </c>
      <c r="I380">
        <v>52783</v>
      </c>
      <c r="J380">
        <v>1434</v>
      </c>
      <c r="K380">
        <v>50987</v>
      </c>
      <c r="L380">
        <v>442336</v>
      </c>
    </row>
    <row r="381" spans="1:12" x14ac:dyDescent="0.2">
      <c r="A381" t="s">
        <v>795</v>
      </c>
      <c r="B381" t="s">
        <v>795</v>
      </c>
      <c r="C381" t="s">
        <v>683</v>
      </c>
      <c r="D381" t="s">
        <v>683</v>
      </c>
      <c r="E381">
        <v>4315527</v>
      </c>
      <c r="F381" s="20">
        <v>44226</v>
      </c>
      <c r="G381">
        <v>2242339</v>
      </c>
      <c r="H381">
        <v>690069</v>
      </c>
      <c r="I381">
        <v>210466</v>
      </c>
      <c r="J381">
        <v>5551</v>
      </c>
      <c r="K381">
        <v>204364</v>
      </c>
      <c r="L381">
        <v>734499</v>
      </c>
    </row>
    <row r="382" spans="1:12" x14ac:dyDescent="0.2">
      <c r="A382" t="s">
        <v>795</v>
      </c>
      <c r="B382" t="s">
        <v>795</v>
      </c>
      <c r="C382" t="s">
        <v>745</v>
      </c>
      <c r="D382" t="s">
        <v>745</v>
      </c>
      <c r="E382">
        <v>11060148</v>
      </c>
      <c r="F382" s="20">
        <v>44139</v>
      </c>
      <c r="G382">
        <v>5484839</v>
      </c>
      <c r="H382">
        <v>2751182</v>
      </c>
      <c r="I382">
        <v>610128</v>
      </c>
      <c r="J382">
        <v>11462</v>
      </c>
      <c r="K382">
        <v>597141</v>
      </c>
      <c r="L382">
        <v>1534689</v>
      </c>
    </row>
    <row r="383" spans="1:12" x14ac:dyDescent="0.2">
      <c r="A383" t="s">
        <v>795</v>
      </c>
      <c r="B383" t="s">
        <v>795</v>
      </c>
      <c r="C383" t="s">
        <v>272</v>
      </c>
      <c r="D383" t="s">
        <v>272</v>
      </c>
      <c r="E383">
        <v>1296157</v>
      </c>
      <c r="F383" s="20">
        <v>44135</v>
      </c>
      <c r="G383">
        <v>755863</v>
      </c>
      <c r="H383">
        <v>314899</v>
      </c>
      <c r="I383">
        <v>57344</v>
      </c>
      <c r="J383">
        <v>1217</v>
      </c>
      <c r="K383">
        <v>55956</v>
      </c>
      <c r="L383">
        <v>81037</v>
      </c>
    </row>
    <row r="384" spans="1:12" x14ac:dyDescent="0.2">
      <c r="A384" t="s">
        <v>795</v>
      </c>
      <c r="B384" t="s">
        <v>795</v>
      </c>
      <c r="C384" t="s">
        <v>675</v>
      </c>
      <c r="D384" t="s">
        <v>675</v>
      </c>
      <c r="E384">
        <v>1196714</v>
      </c>
      <c r="G384">
        <v>579042</v>
      </c>
      <c r="H384">
        <v>321710</v>
      </c>
      <c r="I384">
        <v>41663</v>
      </c>
      <c r="J384">
        <v>637</v>
      </c>
      <c r="K384">
        <v>41020</v>
      </c>
      <c r="L384">
        <v>607221</v>
      </c>
    </row>
    <row r="385" spans="1:12" x14ac:dyDescent="0.2">
      <c r="A385" t="s">
        <v>795</v>
      </c>
      <c r="B385" t="s">
        <v>795</v>
      </c>
      <c r="C385" t="s">
        <v>416</v>
      </c>
      <c r="D385" t="s">
        <v>416</v>
      </c>
      <c r="E385">
        <v>2775457</v>
      </c>
      <c r="F385" s="20">
        <v>44225</v>
      </c>
      <c r="G385">
        <v>1211321</v>
      </c>
      <c r="H385">
        <v>496306</v>
      </c>
      <c r="I385">
        <v>75967</v>
      </c>
      <c r="J385">
        <v>1798</v>
      </c>
      <c r="K385">
        <v>74159</v>
      </c>
      <c r="L385">
        <v>179534</v>
      </c>
    </row>
    <row r="386" spans="1:12" x14ac:dyDescent="0.2">
      <c r="A386" t="s">
        <v>796</v>
      </c>
      <c r="B386" t="s">
        <v>796</v>
      </c>
      <c r="C386" t="s">
        <v>388</v>
      </c>
      <c r="D386" t="s">
        <v>388</v>
      </c>
      <c r="E386">
        <v>240363</v>
      </c>
      <c r="G386">
        <v>128902</v>
      </c>
      <c r="H386">
        <v>64791</v>
      </c>
      <c r="I386">
        <v>0</v>
      </c>
      <c r="J386">
        <v>0</v>
      </c>
      <c r="K386">
        <v>0</v>
      </c>
      <c r="L386">
        <v>117777</v>
      </c>
    </row>
    <row r="387" spans="1:12" x14ac:dyDescent="0.2">
      <c r="A387" t="s">
        <v>796</v>
      </c>
      <c r="B387" t="s">
        <v>796</v>
      </c>
      <c r="C387" t="s">
        <v>316</v>
      </c>
      <c r="D387" t="s">
        <v>316</v>
      </c>
      <c r="E387">
        <v>144028</v>
      </c>
      <c r="G387">
        <v>26634</v>
      </c>
      <c r="H387">
        <v>15197</v>
      </c>
      <c r="I387">
        <v>0</v>
      </c>
      <c r="J387">
        <v>0</v>
      </c>
      <c r="K387">
        <v>0</v>
      </c>
      <c r="L387">
        <v>70573</v>
      </c>
    </row>
    <row r="388" spans="1:12" x14ac:dyDescent="0.2">
      <c r="A388" t="s">
        <v>796</v>
      </c>
      <c r="B388" t="s">
        <v>796</v>
      </c>
      <c r="C388" t="s">
        <v>171</v>
      </c>
      <c r="D388" t="s">
        <v>171</v>
      </c>
      <c r="E388">
        <v>271274</v>
      </c>
      <c r="F388" s="20">
        <v>44097</v>
      </c>
      <c r="G388">
        <v>104247</v>
      </c>
      <c r="H388">
        <v>62208</v>
      </c>
      <c r="I388">
        <v>0</v>
      </c>
      <c r="J388">
        <v>0</v>
      </c>
      <c r="K388">
        <v>0</v>
      </c>
      <c r="L388">
        <v>13542</v>
      </c>
    </row>
    <row r="389" spans="1:12" x14ac:dyDescent="0.2">
      <c r="A389" t="s">
        <v>796</v>
      </c>
      <c r="B389" t="s">
        <v>796</v>
      </c>
      <c r="C389" t="s">
        <v>485</v>
      </c>
      <c r="D389" t="s">
        <v>485</v>
      </c>
      <c r="E389">
        <v>452661</v>
      </c>
      <c r="G389">
        <v>251626</v>
      </c>
      <c r="H389">
        <v>148953</v>
      </c>
      <c r="I389">
        <v>0</v>
      </c>
      <c r="J389">
        <v>0</v>
      </c>
      <c r="K389">
        <v>0</v>
      </c>
      <c r="L389">
        <v>221803</v>
      </c>
    </row>
    <row r="390" spans="1:12" x14ac:dyDescent="0.2">
      <c r="A390" t="s">
        <v>796</v>
      </c>
      <c r="B390" t="s">
        <v>796</v>
      </c>
      <c r="C390" t="s">
        <v>505</v>
      </c>
      <c r="D390" t="s">
        <v>505</v>
      </c>
      <c r="E390">
        <v>514683</v>
      </c>
      <c r="G390">
        <v>308782</v>
      </c>
      <c r="H390">
        <v>199404</v>
      </c>
      <c r="I390">
        <v>0</v>
      </c>
      <c r="J390">
        <v>0</v>
      </c>
      <c r="K390">
        <v>0</v>
      </c>
      <c r="L390">
        <v>252194</v>
      </c>
    </row>
    <row r="391" spans="1:12" x14ac:dyDescent="0.2">
      <c r="A391" t="s">
        <v>796</v>
      </c>
      <c r="B391" t="s">
        <v>796</v>
      </c>
      <c r="C391" t="s">
        <v>194</v>
      </c>
      <c r="D391" t="s">
        <v>194</v>
      </c>
      <c r="E391">
        <v>43818</v>
      </c>
      <c r="G391">
        <v>27911</v>
      </c>
      <c r="H391">
        <v>17262</v>
      </c>
      <c r="I391">
        <v>0</v>
      </c>
      <c r="J391">
        <v>0</v>
      </c>
      <c r="K391">
        <v>0</v>
      </c>
      <c r="L391">
        <v>21470</v>
      </c>
    </row>
    <row r="392" spans="1:12" x14ac:dyDescent="0.2">
      <c r="A392" t="s">
        <v>796</v>
      </c>
      <c r="B392" t="s">
        <v>796</v>
      </c>
      <c r="C392" t="s">
        <v>305</v>
      </c>
      <c r="D392" t="s">
        <v>305</v>
      </c>
      <c r="E392">
        <v>135481</v>
      </c>
      <c r="G392">
        <v>84702</v>
      </c>
      <c r="H392">
        <v>49653</v>
      </c>
      <c r="I392">
        <v>0</v>
      </c>
      <c r="J392">
        <v>0</v>
      </c>
      <c r="K392">
        <v>0</v>
      </c>
      <c r="L392">
        <v>66385</v>
      </c>
    </row>
    <row r="393" spans="1:12" x14ac:dyDescent="0.2">
      <c r="A393" t="s">
        <v>796</v>
      </c>
      <c r="B393" t="s">
        <v>796</v>
      </c>
      <c r="C393" t="s">
        <v>197</v>
      </c>
      <c r="D393" t="s">
        <v>197</v>
      </c>
      <c r="E393">
        <v>45616</v>
      </c>
      <c r="G393">
        <v>10502</v>
      </c>
      <c r="H393">
        <v>5370</v>
      </c>
      <c r="I393">
        <v>0</v>
      </c>
      <c r="J393">
        <v>0</v>
      </c>
      <c r="K393">
        <v>0</v>
      </c>
      <c r="L393">
        <v>22351</v>
      </c>
    </row>
    <row r="394" spans="1:12" x14ac:dyDescent="0.2">
      <c r="A394" t="s">
        <v>796</v>
      </c>
      <c r="B394" t="s">
        <v>796</v>
      </c>
      <c r="C394" t="s">
        <v>200</v>
      </c>
      <c r="D394" t="s">
        <v>200</v>
      </c>
      <c r="E394">
        <v>47250</v>
      </c>
      <c r="G394">
        <v>12417</v>
      </c>
      <c r="H394">
        <v>9888</v>
      </c>
      <c r="I394">
        <v>0</v>
      </c>
      <c r="J394">
        <v>0</v>
      </c>
      <c r="K394">
        <v>0</v>
      </c>
      <c r="L394">
        <v>23152</v>
      </c>
    </row>
    <row r="395" spans="1:12" x14ac:dyDescent="0.2">
      <c r="A395" t="s">
        <v>796</v>
      </c>
      <c r="B395" t="s">
        <v>796</v>
      </c>
      <c r="C395" t="s">
        <v>446</v>
      </c>
      <c r="D395" t="s">
        <v>446</v>
      </c>
      <c r="E395">
        <v>354772</v>
      </c>
      <c r="G395">
        <v>28247</v>
      </c>
      <c r="H395">
        <v>18288</v>
      </c>
      <c r="I395">
        <v>0</v>
      </c>
      <c r="J395">
        <v>0</v>
      </c>
      <c r="K395">
        <v>0</v>
      </c>
      <c r="L395">
        <v>173838</v>
      </c>
    </row>
    <row r="396" spans="1:12" x14ac:dyDescent="0.2">
      <c r="A396" t="s">
        <v>796</v>
      </c>
      <c r="B396" t="s">
        <v>796</v>
      </c>
      <c r="C396" t="s">
        <v>314</v>
      </c>
      <c r="D396" t="s">
        <v>314</v>
      </c>
      <c r="E396">
        <v>140143</v>
      </c>
      <c r="G396">
        <v>19931</v>
      </c>
      <c r="H396">
        <v>10361</v>
      </c>
      <c r="I396">
        <v>0</v>
      </c>
      <c r="J396">
        <v>0</v>
      </c>
      <c r="K396">
        <v>0</v>
      </c>
      <c r="L396">
        <v>68670</v>
      </c>
    </row>
    <row r="397" spans="1:12" x14ac:dyDescent="0.2">
      <c r="A397" t="s">
        <v>796</v>
      </c>
      <c r="B397" t="s">
        <v>796</v>
      </c>
      <c r="C397" t="s">
        <v>469</v>
      </c>
      <c r="D397" t="s">
        <v>469</v>
      </c>
      <c r="E397">
        <v>420517</v>
      </c>
      <c r="G397">
        <v>141308</v>
      </c>
      <c r="H397">
        <v>62279</v>
      </c>
      <c r="I397">
        <v>0</v>
      </c>
      <c r="J397">
        <v>0</v>
      </c>
      <c r="K397">
        <v>0</v>
      </c>
      <c r="L397">
        <v>206053</v>
      </c>
    </row>
    <row r="398" spans="1:12" x14ac:dyDescent="0.2">
      <c r="A398" t="s">
        <v>796</v>
      </c>
      <c r="B398" t="s">
        <v>796</v>
      </c>
      <c r="C398" t="s">
        <v>345</v>
      </c>
      <c r="D398" t="s">
        <v>345</v>
      </c>
      <c r="E398">
        <v>183115</v>
      </c>
      <c r="G398">
        <v>22193</v>
      </c>
      <c r="H398">
        <v>14759</v>
      </c>
      <c r="I398">
        <v>0</v>
      </c>
      <c r="J398">
        <v>0</v>
      </c>
      <c r="K398">
        <v>0</v>
      </c>
      <c r="L398">
        <v>89726</v>
      </c>
    </row>
    <row r="399" spans="1:12" x14ac:dyDescent="0.2">
      <c r="A399" t="s">
        <v>797</v>
      </c>
      <c r="B399" t="s">
        <v>797</v>
      </c>
      <c r="C399" t="s">
        <v>431</v>
      </c>
      <c r="D399" t="s">
        <v>431</v>
      </c>
      <c r="E399">
        <v>317618</v>
      </c>
      <c r="G399">
        <v>47655</v>
      </c>
      <c r="H399">
        <v>20648</v>
      </c>
      <c r="I399">
        <v>1867</v>
      </c>
      <c r="J399">
        <v>13</v>
      </c>
      <c r="K399">
        <v>1844</v>
      </c>
      <c r="L399">
        <v>156566</v>
      </c>
    </row>
    <row r="400" spans="1:12" x14ac:dyDescent="0.2">
      <c r="A400" t="s">
        <v>797</v>
      </c>
      <c r="B400" t="s">
        <v>797</v>
      </c>
      <c r="C400" t="s">
        <v>294</v>
      </c>
      <c r="D400" t="s">
        <v>294</v>
      </c>
      <c r="E400">
        <v>122436</v>
      </c>
      <c r="G400">
        <v>64432</v>
      </c>
      <c r="H400">
        <v>33259</v>
      </c>
      <c r="I400">
        <v>2430</v>
      </c>
      <c r="J400">
        <v>31</v>
      </c>
      <c r="K400">
        <v>2395</v>
      </c>
      <c r="L400">
        <v>61208</v>
      </c>
    </row>
    <row r="401" spans="1:12" x14ac:dyDescent="0.2">
      <c r="A401" t="s">
        <v>797</v>
      </c>
      <c r="B401" t="s">
        <v>797</v>
      </c>
      <c r="C401" t="s">
        <v>611</v>
      </c>
      <c r="D401" t="s">
        <v>611</v>
      </c>
      <c r="E401">
        <v>824059</v>
      </c>
      <c r="G401">
        <v>318381</v>
      </c>
      <c r="H401">
        <v>225526</v>
      </c>
      <c r="I401">
        <v>41025</v>
      </c>
      <c r="J401">
        <v>987</v>
      </c>
      <c r="K401">
        <v>39754</v>
      </c>
      <c r="L401">
        <v>424301</v>
      </c>
    </row>
    <row r="402" spans="1:12" x14ac:dyDescent="0.2">
      <c r="A402" t="s">
        <v>797</v>
      </c>
      <c r="B402" t="s">
        <v>797</v>
      </c>
      <c r="C402" t="s">
        <v>290</v>
      </c>
      <c r="D402" t="s">
        <v>290</v>
      </c>
      <c r="E402">
        <v>118325</v>
      </c>
      <c r="G402">
        <v>62675</v>
      </c>
      <c r="H402">
        <v>28288</v>
      </c>
      <c r="I402">
        <v>1685</v>
      </c>
      <c r="J402">
        <v>8</v>
      </c>
      <c r="K402">
        <v>1674</v>
      </c>
      <c r="L402">
        <v>58821</v>
      </c>
    </row>
    <row r="403" spans="1:12" x14ac:dyDescent="0.2">
      <c r="A403" t="s">
        <v>797</v>
      </c>
      <c r="B403" t="s">
        <v>797</v>
      </c>
      <c r="C403" t="s">
        <v>403</v>
      </c>
      <c r="D403" t="s">
        <v>403</v>
      </c>
      <c r="E403">
        <v>258380</v>
      </c>
      <c r="G403">
        <v>92049</v>
      </c>
      <c r="H403">
        <v>48460</v>
      </c>
      <c r="I403">
        <v>9697</v>
      </c>
      <c r="J403">
        <v>89</v>
      </c>
      <c r="K403">
        <v>9584</v>
      </c>
      <c r="L403">
        <v>131454</v>
      </c>
    </row>
    <row r="404" spans="1:12" x14ac:dyDescent="0.2">
      <c r="A404" t="s">
        <v>797</v>
      </c>
      <c r="B404" t="s">
        <v>797</v>
      </c>
      <c r="C404" t="s">
        <v>315</v>
      </c>
      <c r="D404" t="s">
        <v>315</v>
      </c>
      <c r="E404">
        <v>142574</v>
      </c>
      <c r="G404">
        <v>40103</v>
      </c>
      <c r="H404">
        <v>18937</v>
      </c>
      <c r="I404">
        <v>1216</v>
      </c>
      <c r="J404">
        <v>12</v>
      </c>
      <c r="K404">
        <v>1203</v>
      </c>
      <c r="L404">
        <v>70469</v>
      </c>
    </row>
    <row r="405" spans="1:12" x14ac:dyDescent="0.2">
      <c r="A405" t="s">
        <v>797</v>
      </c>
      <c r="B405" t="s">
        <v>797</v>
      </c>
      <c r="C405" t="s">
        <v>339</v>
      </c>
      <c r="D405" t="s">
        <v>339</v>
      </c>
      <c r="E405">
        <v>172495</v>
      </c>
      <c r="G405">
        <v>73397</v>
      </c>
      <c r="H405">
        <v>39210</v>
      </c>
      <c r="I405">
        <v>1872</v>
      </c>
      <c r="J405">
        <v>17</v>
      </c>
      <c r="K405">
        <v>1852</v>
      </c>
      <c r="L405">
        <v>85458</v>
      </c>
    </row>
    <row r="406" spans="1:12" x14ac:dyDescent="0.2">
      <c r="A406" t="s">
        <v>797</v>
      </c>
      <c r="B406" t="s">
        <v>797</v>
      </c>
      <c r="C406" t="s">
        <v>279</v>
      </c>
      <c r="D406" t="s">
        <v>279</v>
      </c>
      <c r="E406">
        <v>110152</v>
      </c>
      <c r="G406">
        <v>33372</v>
      </c>
      <c r="H406">
        <v>17117</v>
      </c>
      <c r="I406">
        <v>2548</v>
      </c>
      <c r="J406">
        <v>17</v>
      </c>
      <c r="K406">
        <v>2525</v>
      </c>
      <c r="L406">
        <v>55248</v>
      </c>
    </row>
    <row r="407" spans="1:12" x14ac:dyDescent="0.2">
      <c r="A407" t="s">
        <v>797</v>
      </c>
      <c r="B407" t="s">
        <v>797</v>
      </c>
      <c r="C407" t="s">
        <v>563</v>
      </c>
      <c r="D407" t="s">
        <v>563</v>
      </c>
      <c r="E407">
        <v>642923</v>
      </c>
      <c r="G407">
        <v>209662</v>
      </c>
      <c r="H407">
        <v>119725</v>
      </c>
      <c r="I407">
        <v>9027</v>
      </c>
      <c r="J407">
        <v>72</v>
      </c>
      <c r="K407">
        <v>8943</v>
      </c>
      <c r="L407">
        <v>319545</v>
      </c>
    </row>
    <row r="408" spans="1:12" x14ac:dyDescent="0.2">
      <c r="A408" t="s">
        <v>797</v>
      </c>
      <c r="B408" t="s">
        <v>797</v>
      </c>
      <c r="C408" t="s">
        <v>409</v>
      </c>
      <c r="D408" t="s">
        <v>409</v>
      </c>
      <c r="E408">
        <v>270352</v>
      </c>
      <c r="G408">
        <v>84529</v>
      </c>
      <c r="H408">
        <v>47646</v>
      </c>
      <c r="I408">
        <v>6803</v>
      </c>
      <c r="J408">
        <v>133</v>
      </c>
      <c r="K408">
        <v>6642</v>
      </c>
      <c r="L408">
        <v>135873</v>
      </c>
    </row>
    <row r="409" spans="1:12" x14ac:dyDescent="0.2">
      <c r="A409" t="s">
        <v>797</v>
      </c>
      <c r="B409" t="s">
        <v>797</v>
      </c>
      <c r="C409" t="s">
        <v>455</v>
      </c>
      <c r="D409" t="s">
        <v>455</v>
      </c>
      <c r="E409">
        <v>385601</v>
      </c>
      <c r="G409">
        <v>77018</v>
      </c>
      <c r="H409">
        <v>43000</v>
      </c>
      <c r="I409">
        <v>5457</v>
      </c>
      <c r="J409">
        <v>71</v>
      </c>
      <c r="K409">
        <v>5330</v>
      </c>
      <c r="L409">
        <v>191672</v>
      </c>
    </row>
    <row r="410" spans="1:12" x14ac:dyDescent="0.2">
      <c r="A410" t="s">
        <v>798</v>
      </c>
      <c r="B410" t="s">
        <v>798</v>
      </c>
      <c r="C410" t="s">
        <v>457</v>
      </c>
      <c r="D410" t="s">
        <v>457</v>
      </c>
      <c r="E410">
        <v>404054</v>
      </c>
      <c r="G410">
        <v>315706</v>
      </c>
      <c r="H410">
        <v>239593</v>
      </c>
      <c r="I410">
        <v>75111</v>
      </c>
      <c r="J410">
        <v>300</v>
      </c>
      <c r="K410">
        <v>71337</v>
      </c>
      <c r="L410">
        <v>235541</v>
      </c>
    </row>
    <row r="411" spans="1:12" x14ac:dyDescent="0.2">
      <c r="A411" t="s">
        <v>798</v>
      </c>
      <c r="B411" t="s">
        <v>798</v>
      </c>
      <c r="C411" t="s">
        <v>295</v>
      </c>
      <c r="D411" t="s">
        <v>295</v>
      </c>
      <c r="E411">
        <v>125370</v>
      </c>
      <c r="G411">
        <v>74122</v>
      </c>
      <c r="H411">
        <v>55251</v>
      </c>
      <c r="I411">
        <v>5188</v>
      </c>
      <c r="J411">
        <v>11</v>
      </c>
      <c r="K411">
        <v>4745</v>
      </c>
      <c r="L411">
        <v>64025</v>
      </c>
    </row>
    <row r="412" spans="1:12" x14ac:dyDescent="0.2">
      <c r="A412" t="s">
        <v>798</v>
      </c>
      <c r="B412" t="s">
        <v>798</v>
      </c>
      <c r="C412" t="s">
        <v>239</v>
      </c>
      <c r="D412" t="s">
        <v>239</v>
      </c>
      <c r="E412">
        <v>83054</v>
      </c>
      <c r="G412">
        <v>50525</v>
      </c>
      <c r="H412">
        <v>33101</v>
      </c>
      <c r="I412">
        <v>7721</v>
      </c>
      <c r="J412">
        <v>30</v>
      </c>
      <c r="K412">
        <v>7561</v>
      </c>
      <c r="L412">
        <v>44556</v>
      </c>
    </row>
    <row r="413" spans="1:12" x14ac:dyDescent="0.2">
      <c r="A413" t="s">
        <v>798</v>
      </c>
      <c r="B413" t="s">
        <v>798</v>
      </c>
      <c r="C413" t="s">
        <v>289</v>
      </c>
      <c r="D413" t="s">
        <v>289</v>
      </c>
      <c r="E413">
        <v>117444</v>
      </c>
      <c r="G413">
        <v>55877</v>
      </c>
      <c r="H413">
        <v>25870</v>
      </c>
      <c r="I413">
        <v>6740</v>
      </c>
      <c r="J413">
        <v>23</v>
      </c>
      <c r="K413">
        <v>6553</v>
      </c>
      <c r="L413">
        <v>60917</v>
      </c>
    </row>
    <row r="414" spans="1:12" x14ac:dyDescent="0.2">
      <c r="A414" t="s">
        <v>798</v>
      </c>
      <c r="B414" t="s">
        <v>798</v>
      </c>
      <c r="C414" t="s">
        <v>323</v>
      </c>
      <c r="D414" t="s">
        <v>323</v>
      </c>
      <c r="E414">
        <v>154094</v>
      </c>
      <c r="G414">
        <v>95129</v>
      </c>
      <c r="H414">
        <v>73298</v>
      </c>
      <c r="I414">
        <v>9842</v>
      </c>
      <c r="J414">
        <v>27</v>
      </c>
      <c r="K414">
        <v>9053</v>
      </c>
      <c r="L414">
        <v>80427</v>
      </c>
    </row>
    <row r="415" spans="1:12" x14ac:dyDescent="0.2">
      <c r="A415" t="s">
        <v>798</v>
      </c>
      <c r="B415" t="s">
        <v>798</v>
      </c>
      <c r="C415" t="s">
        <v>244</v>
      </c>
      <c r="D415" t="s">
        <v>244</v>
      </c>
      <c r="E415">
        <v>85757</v>
      </c>
      <c r="G415">
        <v>43678</v>
      </c>
      <c r="H415">
        <v>28873</v>
      </c>
      <c r="I415">
        <v>4854</v>
      </c>
      <c r="J415">
        <v>12</v>
      </c>
      <c r="K415">
        <v>4448</v>
      </c>
      <c r="L415">
        <v>44447</v>
      </c>
    </row>
    <row r="416" spans="1:12" x14ac:dyDescent="0.2">
      <c r="A416" t="s">
        <v>798</v>
      </c>
      <c r="B416" t="s">
        <v>798</v>
      </c>
      <c r="C416" t="s">
        <v>214</v>
      </c>
      <c r="D416" t="s">
        <v>214</v>
      </c>
      <c r="E416">
        <v>56366</v>
      </c>
      <c r="G416">
        <v>34626</v>
      </c>
      <c r="H416">
        <v>19984</v>
      </c>
      <c r="I416">
        <v>5469</v>
      </c>
      <c r="J416">
        <v>14</v>
      </c>
      <c r="K416">
        <v>5304</v>
      </c>
      <c r="L416">
        <v>30353</v>
      </c>
    </row>
    <row r="417" spans="1:12" x14ac:dyDescent="0.2">
      <c r="A417" t="s">
        <v>798</v>
      </c>
      <c r="B417" t="s">
        <v>798</v>
      </c>
      <c r="C417" t="s">
        <v>223</v>
      </c>
      <c r="D417" t="s">
        <v>223</v>
      </c>
      <c r="E417">
        <v>64875</v>
      </c>
      <c r="G417">
        <v>41932</v>
      </c>
      <c r="H417">
        <v>36047</v>
      </c>
      <c r="I417">
        <v>4210</v>
      </c>
      <c r="J417">
        <v>10</v>
      </c>
      <c r="K417">
        <v>3646</v>
      </c>
      <c r="L417">
        <v>33893</v>
      </c>
    </row>
    <row r="418" spans="1:12" x14ac:dyDescent="0.2">
      <c r="A418" t="s">
        <v>799</v>
      </c>
      <c r="B418" t="s">
        <v>799</v>
      </c>
      <c r="C418" t="s">
        <v>258</v>
      </c>
      <c r="D418" t="s">
        <v>258</v>
      </c>
      <c r="E418">
        <v>379769</v>
      </c>
      <c r="F418" s="20">
        <v>44176</v>
      </c>
      <c r="G418">
        <v>268405</v>
      </c>
      <c r="H418">
        <v>175502</v>
      </c>
      <c r="I418">
        <v>14684</v>
      </c>
      <c r="J418">
        <v>421</v>
      </c>
      <c r="K418">
        <v>13471</v>
      </c>
      <c r="L418">
        <v>54362</v>
      </c>
    </row>
    <row r="419" spans="1:12" x14ac:dyDescent="0.2">
      <c r="A419" t="s">
        <v>799</v>
      </c>
      <c r="B419" t="s">
        <v>799</v>
      </c>
      <c r="C419" t="s">
        <v>82</v>
      </c>
      <c r="D419" t="s">
        <v>82</v>
      </c>
      <c r="E419">
        <v>74033</v>
      </c>
      <c r="F419" s="20">
        <v>44176</v>
      </c>
      <c r="G419">
        <v>13017</v>
      </c>
      <c r="H419">
        <v>8141</v>
      </c>
      <c r="I419">
        <v>258</v>
      </c>
      <c r="J419">
        <v>9</v>
      </c>
      <c r="K419">
        <v>246</v>
      </c>
      <c r="L419">
        <v>1131</v>
      </c>
    </row>
    <row r="420" spans="1:12" x14ac:dyDescent="0.2">
      <c r="A420" t="s">
        <v>799</v>
      </c>
      <c r="B420" t="s">
        <v>799</v>
      </c>
      <c r="C420" t="s">
        <v>226</v>
      </c>
      <c r="D420" t="s">
        <v>226</v>
      </c>
      <c r="E420">
        <v>270063</v>
      </c>
      <c r="F420" s="20">
        <v>44176</v>
      </c>
      <c r="G420">
        <v>105758</v>
      </c>
      <c r="H420">
        <v>82602</v>
      </c>
      <c r="I420">
        <v>9461</v>
      </c>
      <c r="J420">
        <v>123</v>
      </c>
      <c r="K420">
        <v>9095</v>
      </c>
      <c r="L420">
        <v>38716</v>
      </c>
    </row>
    <row r="421" spans="1:12" x14ac:dyDescent="0.2">
      <c r="A421" t="s">
        <v>799</v>
      </c>
      <c r="B421" t="s">
        <v>799</v>
      </c>
      <c r="C421" t="s">
        <v>85</v>
      </c>
      <c r="D421" t="s">
        <v>85</v>
      </c>
      <c r="E421">
        <v>50593</v>
      </c>
      <c r="F421" s="20">
        <v>44176</v>
      </c>
      <c r="G421">
        <v>20577</v>
      </c>
      <c r="H421">
        <v>15446</v>
      </c>
      <c r="I421">
        <v>307</v>
      </c>
      <c r="J421">
        <v>2</v>
      </c>
      <c r="K421">
        <v>286</v>
      </c>
      <c r="L421">
        <v>1346</v>
      </c>
    </row>
    <row r="422" spans="1:12" x14ac:dyDescent="0.2">
      <c r="A422" t="s">
        <v>799</v>
      </c>
      <c r="B422" t="s">
        <v>799</v>
      </c>
      <c r="C422" t="s">
        <v>120</v>
      </c>
      <c r="D422" t="s">
        <v>120</v>
      </c>
      <c r="E422">
        <v>193171</v>
      </c>
      <c r="F422" s="20">
        <v>44176</v>
      </c>
      <c r="G422">
        <v>69198</v>
      </c>
      <c r="H422">
        <v>54730</v>
      </c>
      <c r="I422">
        <v>2333</v>
      </c>
      <c r="J422">
        <v>54</v>
      </c>
      <c r="K422">
        <v>2186</v>
      </c>
      <c r="L422">
        <v>5142</v>
      </c>
    </row>
    <row r="423" spans="1:12" x14ac:dyDescent="0.2">
      <c r="A423" t="s">
        <v>799</v>
      </c>
      <c r="B423" t="s">
        <v>799</v>
      </c>
      <c r="C423" t="s">
        <v>166</v>
      </c>
      <c r="D423" t="s">
        <v>166</v>
      </c>
      <c r="E423">
        <v>259604</v>
      </c>
      <c r="F423" s="20">
        <v>44176</v>
      </c>
      <c r="G423">
        <v>70054</v>
      </c>
      <c r="H423">
        <v>48331</v>
      </c>
      <c r="I423">
        <v>1159</v>
      </c>
      <c r="J423">
        <v>14</v>
      </c>
      <c r="K423">
        <v>1124</v>
      </c>
      <c r="L423">
        <v>12857</v>
      </c>
    </row>
    <row r="424" spans="1:12" x14ac:dyDescent="0.2">
      <c r="A424" t="s">
        <v>799</v>
      </c>
      <c r="B424" t="s">
        <v>799</v>
      </c>
      <c r="C424" t="s">
        <v>133</v>
      </c>
      <c r="D424" t="s">
        <v>133</v>
      </c>
      <c r="E424">
        <v>163294</v>
      </c>
      <c r="F424" s="20">
        <v>44176</v>
      </c>
      <c r="G424">
        <v>19956</v>
      </c>
      <c r="H424">
        <v>12514</v>
      </c>
      <c r="I424">
        <v>920</v>
      </c>
      <c r="J424">
        <v>6</v>
      </c>
      <c r="K424">
        <v>897</v>
      </c>
      <c r="L424">
        <v>6177</v>
      </c>
    </row>
    <row r="425" spans="1:12" x14ac:dyDescent="0.2">
      <c r="A425" t="s">
        <v>799</v>
      </c>
      <c r="B425" t="s">
        <v>799</v>
      </c>
      <c r="C425" t="s">
        <v>108</v>
      </c>
      <c r="D425" t="s">
        <v>108</v>
      </c>
      <c r="E425">
        <v>163294</v>
      </c>
      <c r="F425" s="20">
        <v>44176</v>
      </c>
      <c r="G425">
        <v>31241</v>
      </c>
      <c r="H425">
        <v>20746</v>
      </c>
      <c r="I425">
        <v>601</v>
      </c>
      <c r="J425">
        <v>18</v>
      </c>
      <c r="K425">
        <v>568</v>
      </c>
      <c r="L425">
        <v>3079</v>
      </c>
    </row>
    <row r="426" spans="1:12" x14ac:dyDescent="0.2">
      <c r="A426" t="s">
        <v>799</v>
      </c>
      <c r="B426" t="s">
        <v>799</v>
      </c>
      <c r="C426" t="s">
        <v>127</v>
      </c>
      <c r="D426" t="s">
        <v>127</v>
      </c>
      <c r="E426">
        <v>414801</v>
      </c>
      <c r="F426" s="20">
        <v>44176</v>
      </c>
      <c r="G426">
        <v>38130</v>
      </c>
      <c r="H426">
        <v>26725</v>
      </c>
      <c r="I426">
        <v>1094</v>
      </c>
      <c r="J426">
        <v>12</v>
      </c>
      <c r="K426">
        <v>1077</v>
      </c>
      <c r="L426">
        <v>5434</v>
      </c>
    </row>
    <row r="427" spans="1:12" x14ac:dyDescent="0.2">
      <c r="A427" t="s">
        <v>799</v>
      </c>
      <c r="B427" t="s">
        <v>799</v>
      </c>
      <c r="C427" t="s">
        <v>88</v>
      </c>
      <c r="D427" t="s">
        <v>88</v>
      </c>
      <c r="E427">
        <v>166239</v>
      </c>
      <c r="F427" s="20">
        <v>44176</v>
      </c>
      <c r="G427">
        <v>35138</v>
      </c>
      <c r="H427">
        <v>23577</v>
      </c>
      <c r="I427">
        <v>402</v>
      </c>
      <c r="J427">
        <v>11</v>
      </c>
      <c r="K427">
        <v>361</v>
      </c>
      <c r="L427">
        <v>1591</v>
      </c>
    </row>
    <row r="428" spans="1:12" x14ac:dyDescent="0.2">
      <c r="A428" t="s">
        <v>799</v>
      </c>
      <c r="B428" t="s">
        <v>799</v>
      </c>
      <c r="C428" t="s">
        <v>102</v>
      </c>
      <c r="D428" t="s">
        <v>102</v>
      </c>
      <c r="E428">
        <v>141014</v>
      </c>
      <c r="F428" s="20">
        <v>44176</v>
      </c>
      <c r="G428">
        <v>38077</v>
      </c>
      <c r="H428">
        <v>22337</v>
      </c>
      <c r="I428">
        <v>623</v>
      </c>
      <c r="J428">
        <v>15</v>
      </c>
      <c r="K428">
        <v>593</v>
      </c>
      <c r="L428">
        <v>2442</v>
      </c>
    </row>
    <row r="429" spans="1:12" x14ac:dyDescent="0.2">
      <c r="A429" t="s">
        <v>813</v>
      </c>
      <c r="B429" t="s">
        <v>813</v>
      </c>
      <c r="C429" t="s">
        <v>444</v>
      </c>
      <c r="D429" t="s">
        <v>444</v>
      </c>
      <c r="E429">
        <v>1271703</v>
      </c>
      <c r="F429" s="20">
        <v>44223</v>
      </c>
      <c r="G429">
        <v>786278</v>
      </c>
      <c r="H429">
        <v>291800</v>
      </c>
      <c r="I429">
        <v>43920</v>
      </c>
      <c r="J429">
        <v>393</v>
      </c>
      <c r="K429">
        <v>43506</v>
      </c>
      <c r="L429">
        <v>194833</v>
      </c>
    </row>
    <row r="430" spans="1:12" x14ac:dyDescent="0.2">
      <c r="A430" t="s">
        <v>813</v>
      </c>
      <c r="B430" t="s">
        <v>813</v>
      </c>
      <c r="C430" t="s">
        <v>343</v>
      </c>
      <c r="D430" t="s">
        <v>343</v>
      </c>
      <c r="E430">
        <v>1648574</v>
      </c>
      <c r="F430" s="20">
        <v>44115</v>
      </c>
      <c r="G430">
        <v>960786</v>
      </c>
      <c r="H430">
        <v>299153</v>
      </c>
      <c r="I430">
        <v>23397</v>
      </c>
      <c r="J430">
        <v>126</v>
      </c>
      <c r="K430">
        <v>23257</v>
      </c>
      <c r="L430">
        <v>99565</v>
      </c>
    </row>
    <row r="431" spans="1:12" x14ac:dyDescent="0.2">
      <c r="A431" t="s">
        <v>813</v>
      </c>
      <c r="B431" t="s">
        <v>813</v>
      </c>
      <c r="C431" t="s">
        <v>150</v>
      </c>
      <c r="D431" t="s">
        <v>150</v>
      </c>
      <c r="E431">
        <v>2317419</v>
      </c>
      <c r="F431" s="20">
        <v>43968</v>
      </c>
      <c r="G431">
        <v>1351099</v>
      </c>
      <c r="H431">
        <v>534318</v>
      </c>
      <c r="I431">
        <v>40787</v>
      </c>
      <c r="J431">
        <v>299</v>
      </c>
      <c r="K431">
        <v>40389</v>
      </c>
      <c r="L431">
        <v>30236</v>
      </c>
    </row>
    <row r="432" spans="1:12" x14ac:dyDescent="0.2">
      <c r="A432" t="s">
        <v>813</v>
      </c>
      <c r="B432" t="s">
        <v>813</v>
      </c>
      <c r="C432" t="s">
        <v>702</v>
      </c>
      <c r="D432" t="s">
        <v>702</v>
      </c>
      <c r="E432">
        <v>1478833</v>
      </c>
      <c r="G432">
        <v>829092</v>
      </c>
      <c r="H432">
        <v>283966</v>
      </c>
      <c r="I432">
        <v>31126</v>
      </c>
      <c r="J432">
        <v>335</v>
      </c>
      <c r="K432">
        <v>30762</v>
      </c>
      <c r="L432">
        <v>740191</v>
      </c>
    </row>
    <row r="433" spans="1:12" x14ac:dyDescent="0.2">
      <c r="A433" t="s">
        <v>813</v>
      </c>
      <c r="B433" t="s">
        <v>813</v>
      </c>
      <c r="C433" t="s">
        <v>508</v>
      </c>
      <c r="D433" t="s">
        <v>508</v>
      </c>
      <c r="E433">
        <v>1506522</v>
      </c>
      <c r="F433" s="20">
        <v>44227</v>
      </c>
      <c r="G433">
        <v>1026493</v>
      </c>
      <c r="H433">
        <v>367945</v>
      </c>
      <c r="I433">
        <v>26480</v>
      </c>
      <c r="J433">
        <v>150</v>
      </c>
      <c r="K433">
        <v>26260</v>
      </c>
      <c r="L433">
        <v>271413</v>
      </c>
    </row>
    <row r="434" spans="1:12" x14ac:dyDescent="0.2">
      <c r="A434" t="s">
        <v>813</v>
      </c>
      <c r="B434" t="s">
        <v>813</v>
      </c>
      <c r="C434" t="s">
        <v>76</v>
      </c>
      <c r="D434" t="s">
        <v>76</v>
      </c>
      <c r="E434">
        <v>439917</v>
      </c>
      <c r="F434" s="20">
        <v>43968</v>
      </c>
      <c r="G434">
        <v>259325</v>
      </c>
      <c r="H434">
        <v>92297</v>
      </c>
      <c r="I434">
        <v>12634</v>
      </c>
      <c r="J434">
        <v>112</v>
      </c>
      <c r="K434">
        <v>12488</v>
      </c>
      <c r="L434">
        <v>6813</v>
      </c>
    </row>
    <row r="435" spans="1:12" x14ac:dyDescent="0.2">
      <c r="A435" t="s">
        <v>813</v>
      </c>
      <c r="B435" t="s">
        <v>813</v>
      </c>
      <c r="C435" t="s">
        <v>134</v>
      </c>
      <c r="D435" t="s">
        <v>134</v>
      </c>
      <c r="E435">
        <v>2618708</v>
      </c>
      <c r="F435" s="20">
        <v>43968</v>
      </c>
      <c r="G435">
        <v>1434524</v>
      </c>
      <c r="H435">
        <v>702278</v>
      </c>
      <c r="I435">
        <v>94631</v>
      </c>
      <c r="J435">
        <v>857</v>
      </c>
      <c r="K435">
        <v>93404</v>
      </c>
      <c r="L435">
        <v>53035</v>
      </c>
    </row>
    <row r="436" spans="1:12" x14ac:dyDescent="0.2">
      <c r="A436" t="s">
        <v>813</v>
      </c>
      <c r="B436" t="s">
        <v>813</v>
      </c>
      <c r="C436" t="s">
        <v>79</v>
      </c>
      <c r="D436" t="s">
        <v>79</v>
      </c>
      <c r="E436">
        <v>312164</v>
      </c>
      <c r="F436" s="20">
        <v>43968</v>
      </c>
      <c r="G436">
        <v>223405</v>
      </c>
      <c r="H436">
        <v>63727</v>
      </c>
      <c r="I436">
        <v>6553</v>
      </c>
      <c r="J436">
        <v>50</v>
      </c>
      <c r="K436">
        <v>6460</v>
      </c>
      <c r="L436">
        <v>3958</v>
      </c>
    </row>
    <row r="437" spans="1:12" x14ac:dyDescent="0.2">
      <c r="A437" t="s">
        <v>813</v>
      </c>
      <c r="B437" t="s">
        <v>813</v>
      </c>
      <c r="C437" t="s">
        <v>449</v>
      </c>
      <c r="D437" t="s">
        <v>449</v>
      </c>
      <c r="E437">
        <v>1192948</v>
      </c>
      <c r="F437" s="20">
        <v>44227</v>
      </c>
      <c r="G437">
        <v>738406</v>
      </c>
      <c r="H437">
        <v>282859</v>
      </c>
      <c r="I437">
        <v>19871</v>
      </c>
      <c r="J437">
        <v>243</v>
      </c>
      <c r="K437">
        <v>19598</v>
      </c>
      <c r="L437">
        <v>189412</v>
      </c>
    </row>
    <row r="438" spans="1:12" x14ac:dyDescent="0.2">
      <c r="A438" t="s">
        <v>813</v>
      </c>
      <c r="B438" t="s">
        <v>813</v>
      </c>
      <c r="C438" t="s">
        <v>80</v>
      </c>
      <c r="D438" t="s">
        <v>80</v>
      </c>
      <c r="E438">
        <v>575880</v>
      </c>
      <c r="F438" s="20">
        <v>43968</v>
      </c>
      <c r="G438">
        <v>288963</v>
      </c>
      <c r="H438">
        <v>115535</v>
      </c>
      <c r="I438">
        <v>9657</v>
      </c>
      <c r="J438">
        <v>84</v>
      </c>
      <c r="K438">
        <v>9555</v>
      </c>
      <c r="L438">
        <v>5543</v>
      </c>
    </row>
    <row r="439" spans="1:12" x14ac:dyDescent="0.2">
      <c r="A439" t="s">
        <v>813</v>
      </c>
      <c r="B439" t="s">
        <v>813</v>
      </c>
      <c r="C439" t="s">
        <v>711</v>
      </c>
      <c r="D439" t="s">
        <v>711</v>
      </c>
      <c r="E439">
        <v>3520151</v>
      </c>
      <c r="F439" s="20">
        <v>44227</v>
      </c>
      <c r="G439">
        <v>2214981</v>
      </c>
      <c r="H439">
        <v>1698328</v>
      </c>
      <c r="I439">
        <v>33849</v>
      </c>
      <c r="J439">
        <v>485</v>
      </c>
      <c r="K439">
        <v>33342</v>
      </c>
      <c r="L439">
        <v>767366</v>
      </c>
    </row>
    <row r="440" spans="1:12" x14ac:dyDescent="0.2">
      <c r="A440" t="s">
        <v>813</v>
      </c>
      <c r="B440" t="s">
        <v>813</v>
      </c>
      <c r="C440" t="s">
        <v>257</v>
      </c>
      <c r="D440" t="s">
        <v>257</v>
      </c>
      <c r="E440">
        <v>1136604</v>
      </c>
      <c r="F440" s="20">
        <v>44089</v>
      </c>
      <c r="G440">
        <v>677675</v>
      </c>
      <c r="H440">
        <v>272499</v>
      </c>
      <c r="I440">
        <v>27920</v>
      </c>
      <c r="J440">
        <v>316</v>
      </c>
      <c r="K440">
        <v>27510</v>
      </c>
      <c r="L440">
        <v>60608</v>
      </c>
    </row>
    <row r="441" spans="1:12" x14ac:dyDescent="0.2">
      <c r="A441" t="s">
        <v>813</v>
      </c>
      <c r="B441" t="s">
        <v>813</v>
      </c>
      <c r="C441" t="s">
        <v>94</v>
      </c>
      <c r="D441" t="s">
        <v>94</v>
      </c>
      <c r="E441">
        <v>579499</v>
      </c>
      <c r="F441" s="20">
        <v>43968</v>
      </c>
      <c r="G441">
        <v>399523</v>
      </c>
      <c r="H441">
        <v>189682</v>
      </c>
      <c r="I441">
        <v>23863</v>
      </c>
      <c r="J441">
        <v>176</v>
      </c>
      <c r="K441">
        <v>23673</v>
      </c>
      <c r="L441">
        <v>13594</v>
      </c>
    </row>
    <row r="442" spans="1:12" x14ac:dyDescent="0.2">
      <c r="A442" t="s">
        <v>813</v>
      </c>
      <c r="B442" t="s">
        <v>813</v>
      </c>
      <c r="C442" t="s">
        <v>90</v>
      </c>
      <c r="D442" t="s">
        <v>90</v>
      </c>
      <c r="E442">
        <v>1573054</v>
      </c>
      <c r="F442" s="20">
        <v>43968</v>
      </c>
      <c r="G442">
        <v>921185</v>
      </c>
      <c r="H442">
        <v>304778</v>
      </c>
      <c r="I442">
        <v>24314</v>
      </c>
      <c r="J442">
        <v>210</v>
      </c>
      <c r="K442">
        <v>24082</v>
      </c>
      <c r="L442">
        <v>13615</v>
      </c>
    </row>
    <row r="443" spans="1:12" x14ac:dyDescent="0.2">
      <c r="A443" t="s">
        <v>813</v>
      </c>
      <c r="B443" t="s">
        <v>813</v>
      </c>
      <c r="C443" t="s">
        <v>92</v>
      </c>
      <c r="D443" t="s">
        <v>92</v>
      </c>
      <c r="E443">
        <v>731952</v>
      </c>
      <c r="F443" s="20">
        <v>43968</v>
      </c>
      <c r="G443">
        <v>384009</v>
      </c>
      <c r="H443">
        <v>150737</v>
      </c>
      <c r="I443">
        <v>11537</v>
      </c>
      <c r="J443">
        <v>83</v>
      </c>
      <c r="K443">
        <v>11453</v>
      </c>
      <c r="L443">
        <v>7284</v>
      </c>
    </row>
    <row r="444" spans="1:12" x14ac:dyDescent="0.2">
      <c r="A444" t="s">
        <v>813</v>
      </c>
      <c r="B444" t="s">
        <v>813</v>
      </c>
      <c r="C444" t="s">
        <v>600</v>
      </c>
      <c r="D444" t="s">
        <v>600</v>
      </c>
      <c r="E444">
        <v>1439891</v>
      </c>
      <c r="F444" s="20">
        <v>44123</v>
      </c>
      <c r="G444">
        <v>916169</v>
      </c>
      <c r="H444">
        <v>347854</v>
      </c>
      <c r="I444">
        <v>24860</v>
      </c>
      <c r="J444">
        <v>252</v>
      </c>
      <c r="K444">
        <v>24545</v>
      </c>
      <c r="L444">
        <v>395162</v>
      </c>
    </row>
    <row r="445" spans="1:12" x14ac:dyDescent="0.2">
      <c r="A445" t="s">
        <v>813</v>
      </c>
      <c r="B445" t="s">
        <v>813</v>
      </c>
      <c r="C445" t="s">
        <v>639</v>
      </c>
      <c r="D445" t="s">
        <v>639</v>
      </c>
      <c r="E445">
        <v>1802777</v>
      </c>
      <c r="F445" s="20">
        <v>44228</v>
      </c>
      <c r="G445">
        <v>1087285</v>
      </c>
      <c r="H445">
        <v>376311</v>
      </c>
      <c r="I445">
        <v>20980</v>
      </c>
      <c r="J445">
        <v>175</v>
      </c>
      <c r="K445">
        <v>20798</v>
      </c>
      <c r="L445">
        <v>484994</v>
      </c>
    </row>
    <row r="446" spans="1:12" x14ac:dyDescent="0.2">
      <c r="A446" t="s">
        <v>813</v>
      </c>
      <c r="B446" t="s">
        <v>813</v>
      </c>
      <c r="C446" t="s">
        <v>742</v>
      </c>
      <c r="D446" t="s">
        <v>742</v>
      </c>
      <c r="E446">
        <v>2246341</v>
      </c>
      <c r="G446">
        <v>2063646</v>
      </c>
      <c r="H446">
        <v>1502538</v>
      </c>
      <c r="I446">
        <v>175335</v>
      </c>
      <c r="J446">
        <v>1552</v>
      </c>
      <c r="K446">
        <v>171938</v>
      </c>
      <c r="L446">
        <v>1188374</v>
      </c>
    </row>
    <row r="447" spans="1:12" x14ac:dyDescent="0.2">
      <c r="A447" t="s">
        <v>813</v>
      </c>
      <c r="B447" t="s">
        <v>813</v>
      </c>
      <c r="C447" t="s">
        <v>89</v>
      </c>
      <c r="D447" t="s">
        <v>89</v>
      </c>
      <c r="E447">
        <v>1376934</v>
      </c>
      <c r="F447" s="20">
        <v>43968</v>
      </c>
      <c r="G447">
        <v>860773</v>
      </c>
      <c r="H447">
        <v>399063</v>
      </c>
      <c r="I447">
        <v>19137</v>
      </c>
      <c r="J447">
        <v>78</v>
      </c>
      <c r="K447">
        <v>19044</v>
      </c>
      <c r="L447">
        <v>10969</v>
      </c>
    </row>
    <row r="448" spans="1:12" x14ac:dyDescent="0.2">
      <c r="A448" t="s">
        <v>813</v>
      </c>
      <c r="B448" t="s">
        <v>813</v>
      </c>
      <c r="C448" t="s">
        <v>97</v>
      </c>
      <c r="D448" t="s">
        <v>97</v>
      </c>
      <c r="E448">
        <v>612727</v>
      </c>
      <c r="F448" s="20">
        <v>43968</v>
      </c>
      <c r="G448">
        <v>391790</v>
      </c>
      <c r="H448">
        <v>137925</v>
      </c>
      <c r="I448">
        <v>11667</v>
      </c>
      <c r="J448">
        <v>49</v>
      </c>
      <c r="K448">
        <v>11613</v>
      </c>
      <c r="L448">
        <v>7674</v>
      </c>
    </row>
    <row r="449" spans="1:12" x14ac:dyDescent="0.2">
      <c r="A449" t="s">
        <v>813</v>
      </c>
      <c r="B449" t="s">
        <v>813</v>
      </c>
      <c r="C449" t="s">
        <v>114</v>
      </c>
      <c r="D449" t="s">
        <v>114</v>
      </c>
      <c r="E449">
        <v>2513895</v>
      </c>
      <c r="F449" s="20">
        <v>43968</v>
      </c>
      <c r="G449">
        <v>1222153</v>
      </c>
      <c r="H449">
        <v>413698</v>
      </c>
      <c r="I449">
        <v>40844</v>
      </c>
      <c r="J449">
        <v>286</v>
      </c>
      <c r="K449">
        <v>40416</v>
      </c>
      <c r="L449">
        <v>23729</v>
      </c>
    </row>
    <row r="450" spans="1:12" x14ac:dyDescent="0.2">
      <c r="A450" t="s">
        <v>813</v>
      </c>
      <c r="B450" t="s">
        <v>813</v>
      </c>
      <c r="C450" t="s">
        <v>438</v>
      </c>
      <c r="D450" t="s">
        <v>438</v>
      </c>
      <c r="E450">
        <v>1218762</v>
      </c>
      <c r="F450" s="20">
        <v>44221</v>
      </c>
      <c r="G450">
        <v>675601</v>
      </c>
      <c r="H450">
        <v>188457</v>
      </c>
      <c r="I450">
        <v>23549</v>
      </c>
      <c r="J450">
        <v>86</v>
      </c>
      <c r="K450">
        <v>23461</v>
      </c>
      <c r="L450">
        <v>173928</v>
      </c>
    </row>
    <row r="451" spans="1:12" x14ac:dyDescent="0.2">
      <c r="A451" t="s">
        <v>813</v>
      </c>
      <c r="B451" t="s">
        <v>813</v>
      </c>
      <c r="C451" t="s">
        <v>83</v>
      </c>
      <c r="D451" t="s">
        <v>83</v>
      </c>
      <c r="E451">
        <v>962215</v>
      </c>
      <c r="F451" s="20">
        <v>43968</v>
      </c>
      <c r="G451">
        <v>593612</v>
      </c>
      <c r="H451">
        <v>222606</v>
      </c>
      <c r="I451">
        <v>23505</v>
      </c>
      <c r="J451">
        <v>212</v>
      </c>
      <c r="K451">
        <v>23261</v>
      </c>
      <c r="L451">
        <v>12856</v>
      </c>
    </row>
    <row r="452" spans="1:12" x14ac:dyDescent="0.2">
      <c r="A452" t="s">
        <v>813</v>
      </c>
      <c r="B452" t="s">
        <v>813</v>
      </c>
      <c r="C452" t="s">
        <v>75</v>
      </c>
      <c r="D452" t="s">
        <v>75</v>
      </c>
      <c r="E452">
        <v>606490</v>
      </c>
      <c r="F452" s="20">
        <v>43968</v>
      </c>
      <c r="G452">
        <v>402248</v>
      </c>
      <c r="H452">
        <v>129685</v>
      </c>
      <c r="I452">
        <v>22924</v>
      </c>
      <c r="J452">
        <v>84</v>
      </c>
      <c r="K452">
        <v>22803</v>
      </c>
      <c r="L452">
        <v>11772</v>
      </c>
    </row>
    <row r="453" spans="1:12" x14ac:dyDescent="0.2">
      <c r="A453" t="s">
        <v>813</v>
      </c>
      <c r="B453" t="s">
        <v>813</v>
      </c>
      <c r="C453" t="s">
        <v>445</v>
      </c>
      <c r="D453" t="s">
        <v>445</v>
      </c>
      <c r="E453">
        <v>1697983</v>
      </c>
      <c r="F453" s="20">
        <v>44166</v>
      </c>
      <c r="G453">
        <v>1078666</v>
      </c>
      <c r="H453">
        <v>523160</v>
      </c>
      <c r="I453">
        <v>45431</v>
      </c>
      <c r="J453">
        <v>459</v>
      </c>
      <c r="K453">
        <v>44903</v>
      </c>
      <c r="L453">
        <v>196055</v>
      </c>
    </row>
    <row r="454" spans="1:12" x14ac:dyDescent="0.2">
      <c r="A454" t="s">
        <v>813</v>
      </c>
      <c r="B454" t="s">
        <v>813</v>
      </c>
      <c r="C454" t="s">
        <v>78</v>
      </c>
      <c r="D454" t="s">
        <v>78</v>
      </c>
      <c r="E454">
        <v>961959</v>
      </c>
      <c r="F454" s="20">
        <v>43968</v>
      </c>
      <c r="G454">
        <v>549767</v>
      </c>
      <c r="H454">
        <v>184420</v>
      </c>
      <c r="I454">
        <v>20224</v>
      </c>
      <c r="J454">
        <v>167</v>
      </c>
      <c r="K454">
        <v>19981</v>
      </c>
      <c r="L454">
        <v>10690</v>
      </c>
    </row>
    <row r="455" spans="1:12" x14ac:dyDescent="0.2">
      <c r="A455" t="s">
        <v>813</v>
      </c>
      <c r="B455" t="s">
        <v>813</v>
      </c>
      <c r="C455" t="s">
        <v>99</v>
      </c>
      <c r="D455" t="s">
        <v>99</v>
      </c>
      <c r="E455">
        <v>1044410</v>
      </c>
      <c r="F455" s="20">
        <v>43968</v>
      </c>
      <c r="G455">
        <v>768989</v>
      </c>
      <c r="H455">
        <v>418110</v>
      </c>
      <c r="I455">
        <v>31651</v>
      </c>
      <c r="J455">
        <v>240</v>
      </c>
      <c r="K455">
        <v>31315</v>
      </c>
      <c r="L455">
        <v>17832</v>
      </c>
    </row>
    <row r="456" spans="1:12" x14ac:dyDescent="0.2">
      <c r="A456" t="s">
        <v>813</v>
      </c>
      <c r="B456" t="s">
        <v>813</v>
      </c>
      <c r="C456" t="s">
        <v>564</v>
      </c>
      <c r="D456" t="s">
        <v>564</v>
      </c>
      <c r="E456">
        <v>652107</v>
      </c>
      <c r="G456">
        <v>418336</v>
      </c>
      <c r="H456">
        <v>192102</v>
      </c>
      <c r="I456">
        <v>13187</v>
      </c>
      <c r="J456">
        <v>61</v>
      </c>
      <c r="K456">
        <v>13115</v>
      </c>
      <c r="L456">
        <v>326125</v>
      </c>
    </row>
    <row r="457" spans="1:12" x14ac:dyDescent="0.2">
      <c r="A457" t="s">
        <v>813</v>
      </c>
      <c r="B457" t="s">
        <v>813</v>
      </c>
      <c r="C457" t="s">
        <v>740</v>
      </c>
      <c r="D457" t="s">
        <v>740</v>
      </c>
      <c r="E457">
        <v>2080664</v>
      </c>
      <c r="G457">
        <v>1122762</v>
      </c>
      <c r="H457">
        <v>490428</v>
      </c>
      <c r="I457">
        <v>61841</v>
      </c>
      <c r="J457">
        <v>594</v>
      </c>
      <c r="K457">
        <v>61167</v>
      </c>
      <c r="L457">
        <v>1050445</v>
      </c>
    </row>
    <row r="458" spans="1:12" x14ac:dyDescent="0.2">
      <c r="A458" t="s">
        <v>614</v>
      </c>
      <c r="B458" t="s">
        <v>614</v>
      </c>
      <c r="C458" t="s">
        <v>320</v>
      </c>
      <c r="D458" t="s">
        <v>320</v>
      </c>
      <c r="E458">
        <v>200222</v>
      </c>
      <c r="F458" s="20">
        <v>44223</v>
      </c>
      <c r="G458">
        <v>111152</v>
      </c>
      <c r="H458">
        <v>57491</v>
      </c>
      <c r="I458">
        <v>16488</v>
      </c>
      <c r="J458">
        <v>250</v>
      </c>
      <c r="K458">
        <v>16150</v>
      </c>
      <c r="L458">
        <v>81386</v>
      </c>
    </row>
    <row r="459" spans="1:12" x14ac:dyDescent="0.2">
      <c r="A459" t="s">
        <v>614</v>
      </c>
      <c r="B459" t="s">
        <v>614</v>
      </c>
      <c r="C459" t="s">
        <v>245</v>
      </c>
      <c r="D459" t="s">
        <v>245</v>
      </c>
      <c r="E459">
        <v>41816</v>
      </c>
      <c r="F459" s="20">
        <v>44223</v>
      </c>
      <c r="G459">
        <v>34018</v>
      </c>
      <c r="H459">
        <v>25943</v>
      </c>
      <c r="I459">
        <v>5867</v>
      </c>
      <c r="J459">
        <v>47</v>
      </c>
      <c r="K459">
        <v>5744</v>
      </c>
      <c r="L459">
        <v>45348</v>
      </c>
    </row>
    <row r="460" spans="1:12" x14ac:dyDescent="0.2">
      <c r="A460" t="s">
        <v>614</v>
      </c>
      <c r="B460" t="s">
        <v>614</v>
      </c>
      <c r="C460" t="s">
        <v>614</v>
      </c>
      <c r="D460" t="s">
        <v>614</v>
      </c>
      <c r="E460">
        <v>950289</v>
      </c>
      <c r="F460" s="20">
        <v>44223</v>
      </c>
      <c r="G460">
        <v>558708</v>
      </c>
      <c r="H460">
        <v>305464</v>
      </c>
      <c r="I460">
        <v>98885</v>
      </c>
      <c r="J460">
        <v>1453</v>
      </c>
      <c r="K460">
        <v>97171</v>
      </c>
      <c r="L460">
        <v>475081</v>
      </c>
    </row>
    <row r="461" spans="1:12" x14ac:dyDescent="0.2">
      <c r="A461" t="s">
        <v>800</v>
      </c>
      <c r="B461" t="s">
        <v>800</v>
      </c>
      <c r="C461" t="s">
        <v>344</v>
      </c>
      <c r="D461" t="s">
        <v>344</v>
      </c>
      <c r="E461">
        <v>2490891</v>
      </c>
      <c r="F461" s="20">
        <v>44076</v>
      </c>
      <c r="G461">
        <v>1263073</v>
      </c>
      <c r="H461">
        <v>446487</v>
      </c>
      <c r="I461">
        <v>47379</v>
      </c>
      <c r="J461">
        <v>1598</v>
      </c>
      <c r="K461">
        <v>45757</v>
      </c>
      <c r="L461">
        <v>112916</v>
      </c>
    </row>
    <row r="462" spans="1:12" x14ac:dyDescent="0.2">
      <c r="A462" t="s">
        <v>800</v>
      </c>
      <c r="B462" t="s">
        <v>800</v>
      </c>
      <c r="C462" t="s">
        <v>299</v>
      </c>
      <c r="D462" t="s">
        <v>299</v>
      </c>
      <c r="E462">
        <v>596294</v>
      </c>
      <c r="F462" s="20">
        <v>44185</v>
      </c>
      <c r="G462">
        <v>328464</v>
      </c>
      <c r="H462">
        <v>104197</v>
      </c>
      <c r="I462">
        <v>5950</v>
      </c>
      <c r="J462">
        <v>244</v>
      </c>
      <c r="K462">
        <v>5696</v>
      </c>
      <c r="L462">
        <v>66422</v>
      </c>
    </row>
    <row r="463" spans="1:12" x14ac:dyDescent="0.2">
      <c r="A463" t="s">
        <v>800</v>
      </c>
      <c r="B463" t="s">
        <v>800</v>
      </c>
      <c r="C463" t="s">
        <v>389</v>
      </c>
      <c r="D463" t="s">
        <v>389</v>
      </c>
      <c r="E463">
        <v>1388859</v>
      </c>
      <c r="F463" s="20">
        <v>44185</v>
      </c>
      <c r="G463">
        <v>623604</v>
      </c>
      <c r="H463">
        <v>202311</v>
      </c>
      <c r="I463">
        <v>41728</v>
      </c>
      <c r="J463">
        <v>1042</v>
      </c>
      <c r="K463">
        <v>40668</v>
      </c>
      <c r="L463">
        <v>139353</v>
      </c>
    </row>
    <row r="464" spans="1:12" x14ac:dyDescent="0.2">
      <c r="A464" t="s">
        <v>800</v>
      </c>
      <c r="B464" t="s">
        <v>800</v>
      </c>
      <c r="C464" t="s">
        <v>202</v>
      </c>
      <c r="D464" t="s">
        <v>202</v>
      </c>
      <c r="E464">
        <v>618008</v>
      </c>
      <c r="F464" s="20">
        <v>44076</v>
      </c>
      <c r="G464">
        <v>330654</v>
      </c>
      <c r="H464">
        <v>128653</v>
      </c>
      <c r="I464">
        <v>13927</v>
      </c>
      <c r="J464">
        <v>315</v>
      </c>
      <c r="K464">
        <v>13602</v>
      </c>
      <c r="L464">
        <v>30598</v>
      </c>
    </row>
    <row r="465" spans="1:12" x14ac:dyDescent="0.2">
      <c r="A465" t="s">
        <v>800</v>
      </c>
      <c r="B465" t="s">
        <v>800</v>
      </c>
      <c r="C465" t="s">
        <v>313</v>
      </c>
      <c r="D465" t="s">
        <v>313</v>
      </c>
      <c r="E465">
        <v>599814</v>
      </c>
      <c r="F465" s="20">
        <v>44185</v>
      </c>
      <c r="G465">
        <v>354921</v>
      </c>
      <c r="H465">
        <v>135247</v>
      </c>
      <c r="I465">
        <v>8876</v>
      </c>
      <c r="J465">
        <v>335</v>
      </c>
      <c r="K465">
        <v>8538</v>
      </c>
      <c r="L465">
        <v>72874</v>
      </c>
    </row>
    <row r="466" spans="1:12" x14ac:dyDescent="0.2">
      <c r="A466" t="s">
        <v>800</v>
      </c>
      <c r="B466" t="s">
        <v>800</v>
      </c>
      <c r="C466" t="s">
        <v>300</v>
      </c>
      <c r="D466" t="s">
        <v>300</v>
      </c>
      <c r="E466">
        <v>1180483</v>
      </c>
      <c r="F466" s="20">
        <v>44175</v>
      </c>
      <c r="G466">
        <v>490080</v>
      </c>
      <c r="H466">
        <v>131519</v>
      </c>
      <c r="I466">
        <v>20271</v>
      </c>
      <c r="J466">
        <v>528</v>
      </c>
      <c r="K466">
        <v>19729</v>
      </c>
      <c r="L466">
        <v>73724</v>
      </c>
    </row>
    <row r="467" spans="1:12" x14ac:dyDescent="0.2">
      <c r="A467" t="s">
        <v>800</v>
      </c>
      <c r="B467" t="s">
        <v>800</v>
      </c>
      <c r="C467" t="s">
        <v>322</v>
      </c>
      <c r="D467" t="s">
        <v>322</v>
      </c>
      <c r="E467">
        <v>2026831</v>
      </c>
      <c r="F467" s="20">
        <v>44185</v>
      </c>
      <c r="G467">
        <v>476343</v>
      </c>
      <c r="H467">
        <v>128043</v>
      </c>
      <c r="I467">
        <v>14347</v>
      </c>
      <c r="J467">
        <v>504</v>
      </c>
      <c r="K467">
        <v>13832</v>
      </c>
      <c r="L467">
        <v>82053</v>
      </c>
    </row>
    <row r="468" spans="1:12" x14ac:dyDescent="0.2">
      <c r="A468" t="s">
        <v>800</v>
      </c>
      <c r="B468" t="s">
        <v>800</v>
      </c>
      <c r="C468" t="s">
        <v>503</v>
      </c>
      <c r="D468" t="s">
        <v>503</v>
      </c>
      <c r="E468">
        <v>2299026</v>
      </c>
      <c r="F468" s="20">
        <v>44185</v>
      </c>
      <c r="G468">
        <v>862133</v>
      </c>
      <c r="H468">
        <v>415351</v>
      </c>
      <c r="I468">
        <v>22381</v>
      </c>
      <c r="J468">
        <v>801</v>
      </c>
      <c r="K468">
        <v>21576</v>
      </c>
      <c r="L468">
        <v>260229</v>
      </c>
    </row>
    <row r="469" spans="1:12" x14ac:dyDescent="0.2">
      <c r="A469" t="s">
        <v>800</v>
      </c>
      <c r="B469" t="s">
        <v>800</v>
      </c>
      <c r="C469" t="s">
        <v>481</v>
      </c>
      <c r="D469" t="s">
        <v>481</v>
      </c>
      <c r="E469">
        <v>1582793</v>
      </c>
      <c r="F469" s="20">
        <v>44185</v>
      </c>
      <c r="G469">
        <v>1000636</v>
      </c>
      <c r="H469">
        <v>574716</v>
      </c>
      <c r="I469">
        <v>30822</v>
      </c>
      <c r="J469">
        <v>986</v>
      </c>
      <c r="K469">
        <v>29828</v>
      </c>
      <c r="L469">
        <v>236672</v>
      </c>
    </row>
    <row r="470" spans="1:12" x14ac:dyDescent="0.2">
      <c r="A470" t="s">
        <v>800</v>
      </c>
      <c r="B470" t="s">
        <v>800</v>
      </c>
      <c r="C470" t="s">
        <v>624</v>
      </c>
      <c r="D470" t="s">
        <v>624</v>
      </c>
      <c r="E470">
        <v>2181753</v>
      </c>
      <c r="F470" s="20">
        <v>44185</v>
      </c>
      <c r="G470">
        <v>1433553</v>
      </c>
      <c r="H470">
        <v>681370</v>
      </c>
      <c r="I470">
        <v>63396</v>
      </c>
      <c r="J470">
        <v>1496</v>
      </c>
      <c r="K470">
        <v>61864</v>
      </c>
      <c r="L470">
        <v>475433</v>
      </c>
    </row>
    <row r="471" spans="1:12" x14ac:dyDescent="0.2">
      <c r="A471" t="s">
        <v>800</v>
      </c>
      <c r="B471" t="s">
        <v>800</v>
      </c>
      <c r="C471" t="s">
        <v>235</v>
      </c>
      <c r="D471" t="s">
        <v>235</v>
      </c>
      <c r="E471">
        <v>817668</v>
      </c>
      <c r="F471" s="20">
        <v>44076</v>
      </c>
      <c r="G471">
        <v>465285</v>
      </c>
      <c r="H471">
        <v>187476</v>
      </c>
      <c r="I471">
        <v>17852</v>
      </c>
      <c r="J471">
        <v>556</v>
      </c>
      <c r="K471">
        <v>17294</v>
      </c>
      <c r="L471">
        <v>47584</v>
      </c>
    </row>
    <row r="472" spans="1:12" x14ac:dyDescent="0.2">
      <c r="A472" t="s">
        <v>800</v>
      </c>
      <c r="B472" t="s">
        <v>800</v>
      </c>
      <c r="C472" t="s">
        <v>656</v>
      </c>
      <c r="D472" t="s">
        <v>656</v>
      </c>
      <c r="E472">
        <v>3487882</v>
      </c>
      <c r="F472" s="20">
        <v>44185</v>
      </c>
      <c r="G472">
        <v>2473646</v>
      </c>
      <c r="H472">
        <v>943401</v>
      </c>
      <c r="I472">
        <v>87608</v>
      </c>
      <c r="J472">
        <v>2106</v>
      </c>
      <c r="K472">
        <v>85484</v>
      </c>
      <c r="L472">
        <v>558495</v>
      </c>
    </row>
    <row r="473" spans="1:12" x14ac:dyDescent="0.2">
      <c r="A473" t="s">
        <v>800</v>
      </c>
      <c r="B473" t="s">
        <v>800</v>
      </c>
      <c r="C473" t="s">
        <v>212</v>
      </c>
      <c r="D473" t="s">
        <v>212</v>
      </c>
      <c r="E473">
        <v>768808</v>
      </c>
      <c r="F473" s="20">
        <v>44076</v>
      </c>
      <c r="G473">
        <v>372366</v>
      </c>
      <c r="H473">
        <v>89830</v>
      </c>
      <c r="I473">
        <v>15606</v>
      </c>
      <c r="J473">
        <v>380</v>
      </c>
      <c r="K473">
        <v>15226</v>
      </c>
      <c r="L473">
        <v>34681</v>
      </c>
    </row>
    <row r="474" spans="1:12" x14ac:dyDescent="0.2">
      <c r="A474" t="s">
        <v>800</v>
      </c>
      <c r="B474" t="s">
        <v>800</v>
      </c>
      <c r="C474" t="s">
        <v>326</v>
      </c>
      <c r="D474" t="s">
        <v>326</v>
      </c>
      <c r="E474">
        <v>992289</v>
      </c>
      <c r="F474" s="20">
        <v>44185</v>
      </c>
      <c r="G474">
        <v>541556</v>
      </c>
      <c r="H474">
        <v>178908</v>
      </c>
      <c r="I474">
        <v>8675</v>
      </c>
      <c r="J474">
        <v>233</v>
      </c>
      <c r="K474">
        <v>8440</v>
      </c>
      <c r="L474">
        <v>81644</v>
      </c>
    </row>
    <row r="475" spans="1:12" x14ac:dyDescent="0.2">
      <c r="A475" t="s">
        <v>800</v>
      </c>
      <c r="B475" t="s">
        <v>800</v>
      </c>
      <c r="C475" t="s">
        <v>220</v>
      </c>
      <c r="D475" t="s">
        <v>220</v>
      </c>
      <c r="E475">
        <v>626154</v>
      </c>
      <c r="F475" s="20">
        <v>44076</v>
      </c>
      <c r="G475">
        <v>424889</v>
      </c>
      <c r="H475">
        <v>196822</v>
      </c>
      <c r="I475">
        <v>18814</v>
      </c>
      <c r="J475">
        <v>419</v>
      </c>
      <c r="K475">
        <v>18373</v>
      </c>
      <c r="L475">
        <v>38519</v>
      </c>
    </row>
    <row r="476" spans="1:12" x14ac:dyDescent="0.2">
      <c r="A476" t="s">
        <v>800</v>
      </c>
      <c r="B476" t="s">
        <v>800</v>
      </c>
      <c r="C476" t="s">
        <v>523</v>
      </c>
      <c r="D476" t="s">
        <v>523</v>
      </c>
      <c r="E476">
        <v>2892282</v>
      </c>
      <c r="F476" s="20">
        <v>44185</v>
      </c>
      <c r="G476">
        <v>1051467</v>
      </c>
      <c r="H476">
        <v>396473</v>
      </c>
      <c r="I476">
        <v>48927</v>
      </c>
      <c r="J476">
        <v>1358</v>
      </c>
      <c r="K476">
        <v>47561</v>
      </c>
      <c r="L476">
        <v>297807</v>
      </c>
    </row>
    <row r="477" spans="1:12" x14ac:dyDescent="0.2">
      <c r="A477" t="s">
        <v>800</v>
      </c>
      <c r="B477" t="s">
        <v>800</v>
      </c>
      <c r="C477" t="s">
        <v>362</v>
      </c>
      <c r="D477" t="s">
        <v>362</v>
      </c>
      <c r="E477">
        <v>683349</v>
      </c>
      <c r="F477" s="20">
        <v>44185</v>
      </c>
      <c r="G477">
        <v>384637</v>
      </c>
      <c r="H477">
        <v>182919</v>
      </c>
      <c r="I477">
        <v>12963</v>
      </c>
      <c r="J477">
        <v>423</v>
      </c>
      <c r="K477">
        <v>12517</v>
      </c>
      <c r="L477">
        <v>104226</v>
      </c>
    </row>
    <row r="478" spans="1:12" x14ac:dyDescent="0.2">
      <c r="A478" t="s">
        <v>800</v>
      </c>
      <c r="B478" t="s">
        <v>800</v>
      </c>
      <c r="C478" t="s">
        <v>240</v>
      </c>
      <c r="D478" t="s">
        <v>240</v>
      </c>
      <c r="E478">
        <v>986147</v>
      </c>
      <c r="F478" s="20">
        <v>44076</v>
      </c>
      <c r="G478">
        <v>872096</v>
      </c>
      <c r="H478">
        <v>402212</v>
      </c>
      <c r="I478">
        <v>68821</v>
      </c>
      <c r="J478">
        <v>1068</v>
      </c>
      <c r="K478">
        <v>67726</v>
      </c>
      <c r="L478">
        <v>75942</v>
      </c>
    </row>
    <row r="479" spans="1:12" x14ac:dyDescent="0.2">
      <c r="A479" t="s">
        <v>800</v>
      </c>
      <c r="B479" t="s">
        <v>800</v>
      </c>
      <c r="C479" t="s">
        <v>441</v>
      </c>
      <c r="D479" t="s">
        <v>441</v>
      </c>
      <c r="E479">
        <v>1654408</v>
      </c>
      <c r="F479" s="20">
        <v>44184</v>
      </c>
      <c r="G479">
        <v>730511</v>
      </c>
      <c r="H479">
        <v>218820</v>
      </c>
      <c r="I479">
        <v>15762</v>
      </c>
      <c r="J479">
        <v>875</v>
      </c>
      <c r="K479">
        <v>14884</v>
      </c>
      <c r="L479">
        <v>174213</v>
      </c>
    </row>
    <row r="480" spans="1:12" x14ac:dyDescent="0.2">
      <c r="A480" t="s">
        <v>800</v>
      </c>
      <c r="B480" t="s">
        <v>800</v>
      </c>
      <c r="C480" t="s">
        <v>327</v>
      </c>
      <c r="D480" t="s">
        <v>327</v>
      </c>
      <c r="E480">
        <v>614362</v>
      </c>
      <c r="F480" s="20">
        <v>44185</v>
      </c>
      <c r="G480">
        <v>392113</v>
      </c>
      <c r="H480">
        <v>172294</v>
      </c>
      <c r="I480">
        <v>11469</v>
      </c>
      <c r="J480">
        <v>388</v>
      </c>
      <c r="K480">
        <v>11080</v>
      </c>
      <c r="L480">
        <v>83449</v>
      </c>
    </row>
    <row r="481" spans="1:12" x14ac:dyDescent="0.2">
      <c r="A481" t="s">
        <v>800</v>
      </c>
      <c r="B481" t="s">
        <v>800</v>
      </c>
      <c r="C481" t="s">
        <v>311</v>
      </c>
      <c r="D481" t="s">
        <v>311</v>
      </c>
      <c r="E481">
        <v>902702</v>
      </c>
      <c r="F481" s="20">
        <v>44177</v>
      </c>
      <c r="G481">
        <v>473193</v>
      </c>
      <c r="H481">
        <v>142901</v>
      </c>
      <c r="I481">
        <v>18784</v>
      </c>
      <c r="J481">
        <v>524</v>
      </c>
      <c r="K481">
        <v>18257</v>
      </c>
      <c r="L481">
        <v>77371</v>
      </c>
    </row>
    <row r="482" spans="1:12" x14ac:dyDescent="0.2">
      <c r="A482" t="s">
        <v>800</v>
      </c>
      <c r="B482" t="s">
        <v>800</v>
      </c>
      <c r="C482" t="s">
        <v>378</v>
      </c>
      <c r="D482" t="s">
        <v>378</v>
      </c>
      <c r="E482">
        <v>1120070</v>
      </c>
      <c r="F482" s="20">
        <v>44183</v>
      </c>
      <c r="G482">
        <v>597303</v>
      </c>
      <c r="H482">
        <v>178839</v>
      </c>
      <c r="I482">
        <v>8043</v>
      </c>
      <c r="J482">
        <v>380</v>
      </c>
      <c r="K482">
        <v>7659</v>
      </c>
      <c r="L482">
        <v>115467</v>
      </c>
    </row>
    <row r="483" spans="1:12" x14ac:dyDescent="0.2">
      <c r="A483" t="s">
        <v>801</v>
      </c>
      <c r="B483" t="s">
        <v>801</v>
      </c>
      <c r="C483" t="s">
        <v>510</v>
      </c>
      <c r="D483" t="s">
        <v>510</v>
      </c>
      <c r="E483">
        <v>2584913</v>
      </c>
      <c r="F483" s="20">
        <v>44228</v>
      </c>
      <c r="G483">
        <v>1752308</v>
      </c>
      <c r="H483">
        <v>1042482</v>
      </c>
      <c r="I483">
        <v>37769</v>
      </c>
      <c r="J483">
        <v>410</v>
      </c>
      <c r="K483">
        <v>37352</v>
      </c>
      <c r="L483">
        <v>280099</v>
      </c>
    </row>
    <row r="484" spans="1:12" x14ac:dyDescent="0.2">
      <c r="A484" t="s">
        <v>801</v>
      </c>
      <c r="B484" t="s">
        <v>801</v>
      </c>
      <c r="C484" t="s">
        <v>533</v>
      </c>
      <c r="D484" t="s">
        <v>533</v>
      </c>
      <c r="E484">
        <v>3671999</v>
      </c>
      <c r="F484" s="20">
        <v>44228</v>
      </c>
      <c r="G484">
        <v>2237787</v>
      </c>
      <c r="H484">
        <v>1029095</v>
      </c>
      <c r="I484">
        <v>59694</v>
      </c>
      <c r="J484">
        <v>307</v>
      </c>
      <c r="K484">
        <v>59387</v>
      </c>
      <c r="L484">
        <v>321726</v>
      </c>
    </row>
    <row r="485" spans="1:12" x14ac:dyDescent="0.2">
      <c r="A485" t="s">
        <v>801</v>
      </c>
      <c r="B485" t="s">
        <v>801</v>
      </c>
      <c r="C485" t="s">
        <v>263</v>
      </c>
      <c r="D485" t="s">
        <v>263</v>
      </c>
      <c r="E485">
        <v>1798194</v>
      </c>
      <c r="F485" s="20">
        <v>44228</v>
      </c>
      <c r="G485">
        <v>1024293</v>
      </c>
      <c r="H485">
        <v>525793</v>
      </c>
      <c r="I485">
        <v>10005</v>
      </c>
      <c r="J485">
        <v>104</v>
      </c>
      <c r="K485">
        <v>9901</v>
      </c>
      <c r="L485">
        <v>53783</v>
      </c>
    </row>
    <row r="486" spans="1:12" x14ac:dyDescent="0.2">
      <c r="A486" t="s">
        <v>801</v>
      </c>
      <c r="B486" t="s">
        <v>801</v>
      </c>
      <c r="C486" t="s">
        <v>254</v>
      </c>
      <c r="D486" t="s">
        <v>254</v>
      </c>
      <c r="E486">
        <v>1223921</v>
      </c>
      <c r="F486" s="20">
        <v>44228</v>
      </c>
      <c r="G486">
        <v>763006</v>
      </c>
      <c r="H486">
        <v>297741</v>
      </c>
      <c r="I486">
        <v>11996</v>
      </c>
      <c r="J486">
        <v>61</v>
      </c>
      <c r="K486">
        <v>11934</v>
      </c>
      <c r="L486">
        <v>52166</v>
      </c>
    </row>
    <row r="487" spans="1:12" x14ac:dyDescent="0.2">
      <c r="A487" t="s">
        <v>801</v>
      </c>
      <c r="B487" t="s">
        <v>801</v>
      </c>
      <c r="C487" t="s">
        <v>381</v>
      </c>
      <c r="D487" t="s">
        <v>381</v>
      </c>
      <c r="E487">
        <v>2604453</v>
      </c>
      <c r="F487" s="20">
        <v>44228</v>
      </c>
      <c r="G487">
        <v>1455732</v>
      </c>
      <c r="H487">
        <v>621465</v>
      </c>
      <c r="I487">
        <v>15563</v>
      </c>
      <c r="J487">
        <v>185</v>
      </c>
      <c r="K487">
        <v>15377</v>
      </c>
      <c r="L487">
        <v>121649</v>
      </c>
    </row>
    <row r="488" spans="1:12" x14ac:dyDescent="0.2">
      <c r="A488" t="s">
        <v>801</v>
      </c>
      <c r="B488" t="s">
        <v>801</v>
      </c>
      <c r="C488" t="s">
        <v>465</v>
      </c>
      <c r="D488" t="s">
        <v>465</v>
      </c>
      <c r="E488">
        <v>2549121</v>
      </c>
      <c r="F488" s="20">
        <v>44228</v>
      </c>
      <c r="G488">
        <v>1351114</v>
      </c>
      <c r="H488">
        <v>590401</v>
      </c>
      <c r="I488">
        <v>19601</v>
      </c>
      <c r="J488">
        <v>260</v>
      </c>
      <c r="K488">
        <v>19341</v>
      </c>
      <c r="L488">
        <v>211241</v>
      </c>
    </row>
    <row r="489" spans="1:12" x14ac:dyDescent="0.2">
      <c r="A489" t="s">
        <v>801</v>
      </c>
      <c r="B489" t="s">
        <v>801</v>
      </c>
      <c r="C489" t="s">
        <v>426</v>
      </c>
      <c r="D489" t="s">
        <v>426</v>
      </c>
      <c r="E489">
        <v>2410459</v>
      </c>
      <c r="F489" s="20">
        <v>44228</v>
      </c>
      <c r="G489">
        <v>1525323</v>
      </c>
      <c r="H489">
        <v>723691</v>
      </c>
      <c r="I489">
        <v>29781</v>
      </c>
      <c r="J489">
        <v>156</v>
      </c>
      <c r="K489">
        <v>29625</v>
      </c>
      <c r="L489">
        <v>163654</v>
      </c>
    </row>
    <row r="490" spans="1:12" x14ac:dyDescent="0.2">
      <c r="A490" t="s">
        <v>801</v>
      </c>
      <c r="B490" t="s">
        <v>801</v>
      </c>
      <c r="C490" t="s">
        <v>528</v>
      </c>
      <c r="D490" t="s">
        <v>528</v>
      </c>
      <c r="E490">
        <v>2367745</v>
      </c>
      <c r="F490" s="20">
        <v>44228</v>
      </c>
      <c r="G490">
        <v>1461174</v>
      </c>
      <c r="H490">
        <v>714590</v>
      </c>
      <c r="I490">
        <v>40339</v>
      </c>
      <c r="J490">
        <v>545</v>
      </c>
      <c r="K490">
        <v>39792</v>
      </c>
      <c r="L490">
        <v>298471</v>
      </c>
    </row>
    <row r="491" spans="1:12" x14ac:dyDescent="0.2">
      <c r="A491" t="s">
        <v>801</v>
      </c>
      <c r="B491" t="s">
        <v>801</v>
      </c>
      <c r="C491" t="s">
        <v>291</v>
      </c>
      <c r="D491" t="s">
        <v>291</v>
      </c>
      <c r="E491">
        <v>1113725</v>
      </c>
      <c r="F491" s="20">
        <v>44228</v>
      </c>
      <c r="G491">
        <v>709316</v>
      </c>
      <c r="H491">
        <v>362835</v>
      </c>
      <c r="I491">
        <v>7967</v>
      </c>
      <c r="J491">
        <v>48</v>
      </c>
      <c r="K491">
        <v>7919</v>
      </c>
      <c r="L491">
        <v>62150</v>
      </c>
    </row>
    <row r="492" spans="1:12" x14ac:dyDescent="0.2">
      <c r="A492" t="s">
        <v>801</v>
      </c>
      <c r="B492" t="s">
        <v>801</v>
      </c>
      <c r="C492" t="s">
        <v>384</v>
      </c>
      <c r="D492" t="s">
        <v>384</v>
      </c>
      <c r="E492">
        <v>1544392</v>
      </c>
      <c r="F492" s="20">
        <v>44228</v>
      </c>
      <c r="G492">
        <v>978713</v>
      </c>
      <c r="H492">
        <v>482350</v>
      </c>
      <c r="I492">
        <v>19809</v>
      </c>
      <c r="J492">
        <v>139</v>
      </c>
      <c r="K492">
        <v>19670</v>
      </c>
      <c r="L492">
        <v>125906</v>
      </c>
    </row>
    <row r="493" spans="1:12" x14ac:dyDescent="0.2">
      <c r="A493" t="s">
        <v>801</v>
      </c>
      <c r="B493" t="s">
        <v>801</v>
      </c>
      <c r="C493" t="s">
        <v>408</v>
      </c>
      <c r="D493" t="s">
        <v>408</v>
      </c>
      <c r="E493">
        <v>2041172</v>
      </c>
      <c r="F493" s="20">
        <v>44228</v>
      </c>
      <c r="G493">
        <v>1301558</v>
      </c>
      <c r="H493">
        <v>582443</v>
      </c>
      <c r="I493">
        <v>16720</v>
      </c>
      <c r="J493">
        <v>107</v>
      </c>
      <c r="K493">
        <v>16613</v>
      </c>
      <c r="L493">
        <v>140060</v>
      </c>
    </row>
    <row r="494" spans="1:12" x14ac:dyDescent="0.2">
      <c r="A494" t="s">
        <v>801</v>
      </c>
      <c r="B494" t="s">
        <v>801</v>
      </c>
      <c r="C494" t="s">
        <v>297</v>
      </c>
      <c r="D494" t="s">
        <v>297</v>
      </c>
      <c r="E494">
        <v>1637226</v>
      </c>
      <c r="F494" s="20">
        <v>44228</v>
      </c>
      <c r="G494">
        <v>941513</v>
      </c>
      <c r="H494">
        <v>395584</v>
      </c>
      <c r="I494">
        <v>13351</v>
      </c>
      <c r="J494">
        <v>62</v>
      </c>
      <c r="K494">
        <v>13289</v>
      </c>
      <c r="L494">
        <v>68355</v>
      </c>
    </row>
    <row r="495" spans="1:12" x14ac:dyDescent="0.2">
      <c r="A495" t="s">
        <v>801</v>
      </c>
      <c r="B495" t="s">
        <v>801</v>
      </c>
      <c r="C495" t="s">
        <v>393</v>
      </c>
      <c r="D495" t="s">
        <v>393</v>
      </c>
      <c r="E495">
        <v>1207293</v>
      </c>
      <c r="F495" s="20">
        <v>44228</v>
      </c>
      <c r="G495">
        <v>660103</v>
      </c>
      <c r="H495">
        <v>279501</v>
      </c>
      <c r="I495">
        <v>11010</v>
      </c>
      <c r="J495">
        <v>48</v>
      </c>
      <c r="K495">
        <v>10962</v>
      </c>
      <c r="L495">
        <v>126813</v>
      </c>
    </row>
    <row r="496" spans="1:12" x14ac:dyDescent="0.2">
      <c r="A496" t="s">
        <v>801</v>
      </c>
      <c r="B496" t="s">
        <v>801</v>
      </c>
      <c r="C496" t="s">
        <v>394</v>
      </c>
      <c r="D496" t="s">
        <v>394</v>
      </c>
      <c r="E496">
        <v>1388906</v>
      </c>
      <c r="F496" s="20">
        <v>44228</v>
      </c>
      <c r="G496">
        <v>737200</v>
      </c>
      <c r="H496">
        <v>349762</v>
      </c>
      <c r="I496">
        <v>18407</v>
      </c>
      <c r="J496">
        <v>131</v>
      </c>
      <c r="K496">
        <v>18276</v>
      </c>
      <c r="L496">
        <v>131120</v>
      </c>
    </row>
    <row r="497" spans="1:12" x14ac:dyDescent="0.2">
      <c r="A497" t="s">
        <v>801</v>
      </c>
      <c r="B497" t="s">
        <v>801</v>
      </c>
      <c r="C497" t="s">
        <v>333</v>
      </c>
      <c r="D497" t="s">
        <v>333</v>
      </c>
      <c r="E497">
        <v>1969520</v>
      </c>
      <c r="F497" s="20">
        <v>44228</v>
      </c>
      <c r="G497">
        <v>1278952</v>
      </c>
      <c r="H497">
        <v>525137</v>
      </c>
      <c r="I497">
        <v>19354</v>
      </c>
      <c r="J497">
        <v>150</v>
      </c>
      <c r="K497">
        <v>19203</v>
      </c>
      <c r="L497">
        <v>90383</v>
      </c>
    </row>
    <row r="498" spans="1:12" x14ac:dyDescent="0.2">
      <c r="A498" t="s">
        <v>801</v>
      </c>
      <c r="B498" t="s">
        <v>801</v>
      </c>
      <c r="C498" t="s">
        <v>335</v>
      </c>
      <c r="D498" t="s">
        <v>335</v>
      </c>
      <c r="E498">
        <v>1779650</v>
      </c>
      <c r="F498" s="20">
        <v>44228</v>
      </c>
      <c r="G498">
        <v>1230511</v>
      </c>
      <c r="H498">
        <v>588688</v>
      </c>
      <c r="I498">
        <v>16053</v>
      </c>
      <c r="J498">
        <v>111</v>
      </c>
      <c r="K498">
        <v>15942</v>
      </c>
      <c r="L498">
        <v>90568</v>
      </c>
    </row>
    <row r="499" spans="1:12" x14ac:dyDescent="0.2">
      <c r="A499" t="s">
        <v>801</v>
      </c>
      <c r="B499" t="s">
        <v>801</v>
      </c>
      <c r="C499" t="s">
        <v>738</v>
      </c>
      <c r="D499" t="s">
        <v>738</v>
      </c>
      <c r="E499">
        <v>6663971</v>
      </c>
      <c r="F499" s="20">
        <v>44228</v>
      </c>
      <c r="G499">
        <v>4582410</v>
      </c>
      <c r="H499">
        <v>2189042</v>
      </c>
      <c r="I499">
        <v>187804</v>
      </c>
      <c r="J499">
        <v>1970</v>
      </c>
      <c r="K499">
        <v>185816</v>
      </c>
      <c r="L499">
        <v>1062685</v>
      </c>
    </row>
    <row r="500" spans="1:12" x14ac:dyDescent="0.2">
      <c r="A500" t="s">
        <v>801</v>
      </c>
      <c r="B500" t="s">
        <v>801</v>
      </c>
      <c r="C500" t="s">
        <v>331</v>
      </c>
      <c r="D500" t="s">
        <v>331</v>
      </c>
      <c r="E500">
        <v>672008</v>
      </c>
      <c r="F500" s="20">
        <v>44228</v>
      </c>
      <c r="G500">
        <v>416014</v>
      </c>
      <c r="H500">
        <v>194163</v>
      </c>
      <c r="I500">
        <v>13639</v>
      </c>
      <c r="J500">
        <v>66</v>
      </c>
      <c r="K500">
        <v>13573</v>
      </c>
      <c r="L500">
        <v>86901</v>
      </c>
    </row>
    <row r="501" spans="1:12" x14ac:dyDescent="0.2">
      <c r="A501" t="s">
        <v>801</v>
      </c>
      <c r="B501" t="s">
        <v>801</v>
      </c>
      <c r="C501" t="s">
        <v>278</v>
      </c>
      <c r="D501" t="s">
        <v>278</v>
      </c>
      <c r="E501">
        <v>1826275</v>
      </c>
      <c r="F501" s="20">
        <v>44066</v>
      </c>
      <c r="G501">
        <v>1087735</v>
      </c>
      <c r="H501">
        <v>383313</v>
      </c>
      <c r="I501">
        <v>43735</v>
      </c>
      <c r="J501">
        <v>172</v>
      </c>
      <c r="K501">
        <v>43461</v>
      </c>
      <c r="L501">
        <v>75823</v>
      </c>
    </row>
    <row r="502" spans="1:12" x14ac:dyDescent="0.2">
      <c r="A502" t="s">
        <v>801</v>
      </c>
      <c r="B502" t="s">
        <v>801</v>
      </c>
      <c r="C502" t="s">
        <v>451</v>
      </c>
      <c r="D502" t="s">
        <v>451</v>
      </c>
      <c r="E502">
        <v>1830151</v>
      </c>
      <c r="F502" s="20">
        <v>44228</v>
      </c>
      <c r="G502">
        <v>987519</v>
      </c>
      <c r="H502">
        <v>393953</v>
      </c>
      <c r="I502">
        <v>10067</v>
      </c>
      <c r="J502">
        <v>72</v>
      </c>
      <c r="K502">
        <v>9995</v>
      </c>
      <c r="L502">
        <v>189205</v>
      </c>
    </row>
    <row r="503" spans="1:12" x14ac:dyDescent="0.2">
      <c r="A503" t="s">
        <v>801</v>
      </c>
      <c r="B503" t="s">
        <v>801</v>
      </c>
      <c r="C503" t="s">
        <v>360</v>
      </c>
      <c r="D503" t="s">
        <v>360</v>
      </c>
      <c r="E503">
        <v>1411327</v>
      </c>
      <c r="F503" s="20">
        <v>44228</v>
      </c>
      <c r="G503">
        <v>922646</v>
      </c>
      <c r="H503">
        <v>363082</v>
      </c>
      <c r="I503">
        <v>13612</v>
      </c>
      <c r="J503">
        <v>187</v>
      </c>
      <c r="K503">
        <v>13425</v>
      </c>
      <c r="L503">
        <v>103969</v>
      </c>
    </row>
    <row r="504" spans="1:12" x14ac:dyDescent="0.2">
      <c r="A504" t="s">
        <v>801</v>
      </c>
      <c r="B504" t="s">
        <v>801</v>
      </c>
      <c r="C504" t="s">
        <v>400</v>
      </c>
      <c r="D504" t="s">
        <v>400</v>
      </c>
      <c r="E504">
        <v>2139658</v>
      </c>
      <c r="F504" s="20">
        <v>44228</v>
      </c>
      <c r="G504">
        <v>1449967</v>
      </c>
      <c r="H504">
        <v>787196</v>
      </c>
      <c r="I504">
        <v>14811</v>
      </c>
      <c r="J504">
        <v>158</v>
      </c>
      <c r="K504">
        <v>14653</v>
      </c>
      <c r="L504">
        <v>130838</v>
      </c>
    </row>
    <row r="505" spans="1:12" x14ac:dyDescent="0.2">
      <c r="A505" t="s">
        <v>801</v>
      </c>
      <c r="B505" t="s">
        <v>801</v>
      </c>
      <c r="C505" t="s">
        <v>679</v>
      </c>
      <c r="D505" t="s">
        <v>679</v>
      </c>
      <c r="E505">
        <v>3685681</v>
      </c>
      <c r="F505" s="20">
        <v>44228</v>
      </c>
      <c r="G505">
        <v>2263325</v>
      </c>
      <c r="H505">
        <v>1036743</v>
      </c>
      <c r="I505">
        <v>112412</v>
      </c>
      <c r="J505">
        <v>1103</v>
      </c>
      <c r="K505">
        <v>111308</v>
      </c>
      <c r="L505">
        <v>657165</v>
      </c>
    </row>
    <row r="506" spans="1:12" x14ac:dyDescent="0.2">
      <c r="A506" t="s">
        <v>801</v>
      </c>
      <c r="B506" t="s">
        <v>801</v>
      </c>
      <c r="C506" t="s">
        <v>301</v>
      </c>
      <c r="D506" t="s">
        <v>301</v>
      </c>
      <c r="E506">
        <v>1458459</v>
      </c>
      <c r="F506" s="20">
        <v>44228</v>
      </c>
      <c r="G506">
        <v>813922</v>
      </c>
      <c r="H506">
        <v>395700</v>
      </c>
      <c r="I506">
        <v>7156</v>
      </c>
      <c r="J506">
        <v>70</v>
      </c>
      <c r="K506">
        <v>7086</v>
      </c>
      <c r="L506">
        <v>68059</v>
      </c>
    </row>
    <row r="507" spans="1:12" x14ac:dyDescent="0.2">
      <c r="A507" t="s">
        <v>801</v>
      </c>
      <c r="B507" t="s">
        <v>801</v>
      </c>
      <c r="C507" t="s">
        <v>585</v>
      </c>
      <c r="D507" t="s">
        <v>585</v>
      </c>
      <c r="E507">
        <v>1950491</v>
      </c>
      <c r="F507" s="20">
        <v>44228</v>
      </c>
      <c r="G507">
        <v>1269245</v>
      </c>
      <c r="H507">
        <v>655588</v>
      </c>
      <c r="I507">
        <v>57053</v>
      </c>
      <c r="J507">
        <v>449</v>
      </c>
      <c r="K507">
        <v>56603</v>
      </c>
      <c r="L507">
        <v>384035</v>
      </c>
    </row>
    <row r="508" spans="1:12" x14ac:dyDescent="0.2">
      <c r="A508" t="s">
        <v>801</v>
      </c>
      <c r="B508" t="s">
        <v>801</v>
      </c>
      <c r="C508" t="s">
        <v>490</v>
      </c>
      <c r="D508" t="s">
        <v>490</v>
      </c>
      <c r="E508">
        <v>3309234</v>
      </c>
      <c r="F508" s="20">
        <v>44228</v>
      </c>
      <c r="G508">
        <v>2077555</v>
      </c>
      <c r="H508">
        <v>1016874</v>
      </c>
      <c r="I508">
        <v>17737</v>
      </c>
      <c r="J508">
        <v>177</v>
      </c>
      <c r="K508">
        <v>17560</v>
      </c>
      <c r="L508">
        <v>238690</v>
      </c>
    </row>
    <row r="509" spans="1:12" x14ac:dyDescent="0.2">
      <c r="A509" t="s">
        <v>801</v>
      </c>
      <c r="B509" t="s">
        <v>801</v>
      </c>
      <c r="C509" t="s">
        <v>448</v>
      </c>
      <c r="D509" t="s">
        <v>448</v>
      </c>
      <c r="E509">
        <v>2038533</v>
      </c>
      <c r="F509" s="20">
        <v>44228</v>
      </c>
      <c r="G509">
        <v>1200554</v>
      </c>
      <c r="H509">
        <v>513058</v>
      </c>
      <c r="I509">
        <v>27324</v>
      </c>
      <c r="J509">
        <v>287</v>
      </c>
      <c r="K509">
        <v>27037</v>
      </c>
      <c r="L509">
        <v>193125</v>
      </c>
    </row>
    <row r="510" spans="1:12" x14ac:dyDescent="0.2">
      <c r="A510" t="s">
        <v>801</v>
      </c>
      <c r="B510" t="s">
        <v>801</v>
      </c>
      <c r="C510" t="s">
        <v>351</v>
      </c>
      <c r="D510" t="s">
        <v>351</v>
      </c>
      <c r="E510">
        <v>1158283</v>
      </c>
      <c r="F510" s="20">
        <v>44228</v>
      </c>
      <c r="G510">
        <v>691497</v>
      </c>
      <c r="H510">
        <v>299553</v>
      </c>
      <c r="I510">
        <v>17044</v>
      </c>
      <c r="J510">
        <v>169</v>
      </c>
      <c r="K510">
        <v>16875</v>
      </c>
      <c r="L510">
        <v>100497</v>
      </c>
    </row>
    <row r="511" spans="1:12" x14ac:dyDescent="0.2">
      <c r="A511" t="s">
        <v>801</v>
      </c>
      <c r="B511" t="s">
        <v>801</v>
      </c>
      <c r="C511" t="s">
        <v>341</v>
      </c>
      <c r="D511" t="s">
        <v>341</v>
      </c>
      <c r="E511">
        <v>1338114</v>
      </c>
      <c r="F511" s="20">
        <v>44228</v>
      </c>
      <c r="G511">
        <v>756544</v>
      </c>
      <c r="H511">
        <v>347992</v>
      </c>
      <c r="I511">
        <v>10618</v>
      </c>
      <c r="J511">
        <v>61</v>
      </c>
      <c r="K511">
        <v>10557</v>
      </c>
      <c r="L511">
        <v>89992</v>
      </c>
    </row>
    <row r="512" spans="1:12" x14ac:dyDescent="0.2">
      <c r="A512" t="s">
        <v>801</v>
      </c>
      <c r="B512" t="s">
        <v>801</v>
      </c>
      <c r="C512" t="s">
        <v>440</v>
      </c>
      <c r="D512" t="s">
        <v>440</v>
      </c>
      <c r="E512">
        <v>2677737</v>
      </c>
      <c r="F512" s="20">
        <v>44228</v>
      </c>
      <c r="G512">
        <v>1838263</v>
      </c>
      <c r="H512">
        <v>821713</v>
      </c>
      <c r="I512">
        <v>30618</v>
      </c>
      <c r="J512">
        <v>335</v>
      </c>
      <c r="K512">
        <v>30283</v>
      </c>
      <c r="L512">
        <v>180351</v>
      </c>
    </row>
    <row r="513" spans="1:12" x14ac:dyDescent="0.2">
      <c r="A513" t="s">
        <v>801</v>
      </c>
      <c r="B513" t="s">
        <v>801</v>
      </c>
      <c r="C513" t="s">
        <v>340</v>
      </c>
      <c r="D513" t="s">
        <v>340</v>
      </c>
      <c r="E513">
        <v>1037185</v>
      </c>
      <c r="F513" s="20">
        <v>44228</v>
      </c>
      <c r="G513">
        <v>610090</v>
      </c>
      <c r="H513">
        <v>348789</v>
      </c>
      <c r="I513">
        <v>13732</v>
      </c>
      <c r="J513">
        <v>79</v>
      </c>
      <c r="K513">
        <v>13653</v>
      </c>
      <c r="L513">
        <v>91482</v>
      </c>
    </row>
    <row r="514" spans="1:12" x14ac:dyDescent="0.2">
      <c r="A514" t="s">
        <v>801</v>
      </c>
      <c r="B514" t="s">
        <v>801</v>
      </c>
      <c r="C514" t="s">
        <v>321</v>
      </c>
      <c r="D514" t="s">
        <v>321</v>
      </c>
      <c r="E514">
        <v>1421711</v>
      </c>
      <c r="F514" s="20">
        <v>44228</v>
      </c>
      <c r="G514">
        <v>884688</v>
      </c>
      <c r="H514">
        <v>419023</v>
      </c>
      <c r="I514">
        <v>9498</v>
      </c>
      <c r="J514">
        <v>92</v>
      </c>
      <c r="K514">
        <v>9406</v>
      </c>
      <c r="L514">
        <v>78974</v>
      </c>
    </row>
    <row r="515" spans="1:12" x14ac:dyDescent="0.2">
      <c r="A515" t="s">
        <v>801</v>
      </c>
      <c r="B515" t="s">
        <v>801</v>
      </c>
      <c r="C515" t="s">
        <v>504</v>
      </c>
      <c r="D515" t="s">
        <v>504</v>
      </c>
      <c r="E515">
        <v>3067549</v>
      </c>
      <c r="F515" s="20">
        <v>44228</v>
      </c>
      <c r="G515">
        <v>1715072</v>
      </c>
      <c r="H515">
        <v>854773</v>
      </c>
      <c r="I515">
        <v>56405</v>
      </c>
      <c r="J515">
        <v>753</v>
      </c>
      <c r="K515">
        <v>55652</v>
      </c>
      <c r="L515">
        <v>279724</v>
      </c>
    </row>
    <row r="516" spans="1:12" x14ac:dyDescent="0.2">
      <c r="A516" t="s">
        <v>802</v>
      </c>
      <c r="B516" t="s">
        <v>802</v>
      </c>
      <c r="C516" t="s">
        <v>411</v>
      </c>
      <c r="D516" t="s">
        <v>411</v>
      </c>
      <c r="E516">
        <v>281293</v>
      </c>
      <c r="G516">
        <v>263526</v>
      </c>
      <c r="H516">
        <v>229361</v>
      </c>
      <c r="I516">
        <v>0</v>
      </c>
      <c r="J516">
        <v>0</v>
      </c>
      <c r="K516">
        <v>0</v>
      </c>
      <c r="L516">
        <v>137833</v>
      </c>
    </row>
    <row r="517" spans="1:12" x14ac:dyDescent="0.2">
      <c r="A517" t="s">
        <v>802</v>
      </c>
      <c r="B517" t="s">
        <v>802</v>
      </c>
      <c r="C517" t="s">
        <v>193</v>
      </c>
      <c r="D517" t="s">
        <v>193</v>
      </c>
      <c r="E517">
        <v>43354</v>
      </c>
      <c r="G517">
        <v>33137</v>
      </c>
      <c r="H517">
        <v>27820</v>
      </c>
      <c r="I517">
        <v>0</v>
      </c>
      <c r="J517">
        <v>0</v>
      </c>
      <c r="K517">
        <v>0</v>
      </c>
      <c r="L517">
        <v>21243</v>
      </c>
    </row>
    <row r="518" spans="1:12" x14ac:dyDescent="0.2">
      <c r="A518" t="s">
        <v>802</v>
      </c>
      <c r="B518" t="s">
        <v>802</v>
      </c>
      <c r="C518" t="s">
        <v>317</v>
      </c>
      <c r="D518" t="s">
        <v>317</v>
      </c>
      <c r="E518">
        <v>146742</v>
      </c>
      <c r="G518">
        <v>121481</v>
      </c>
      <c r="H518">
        <v>105432</v>
      </c>
      <c r="I518">
        <v>0</v>
      </c>
      <c r="J518">
        <v>0</v>
      </c>
      <c r="K518">
        <v>0</v>
      </c>
      <c r="L518">
        <v>71903</v>
      </c>
    </row>
    <row r="519" spans="1:12" x14ac:dyDescent="0.2">
      <c r="A519" t="s">
        <v>802</v>
      </c>
      <c r="B519" t="s">
        <v>802</v>
      </c>
      <c r="C519" t="s">
        <v>306</v>
      </c>
      <c r="D519" t="s">
        <v>306</v>
      </c>
      <c r="E519">
        <v>136299</v>
      </c>
      <c r="G519">
        <v>103619</v>
      </c>
      <c r="H519">
        <v>88896</v>
      </c>
      <c r="I519">
        <v>0</v>
      </c>
      <c r="J519">
        <v>0</v>
      </c>
      <c r="K519">
        <v>0</v>
      </c>
      <c r="L519">
        <v>66786</v>
      </c>
    </row>
    <row r="520" spans="1:12" x14ac:dyDescent="0.2">
      <c r="A520" t="s">
        <v>803</v>
      </c>
      <c r="B520" t="s">
        <v>803</v>
      </c>
      <c r="C520" t="s">
        <v>186</v>
      </c>
      <c r="D520" t="s">
        <v>186</v>
      </c>
      <c r="E520">
        <v>752481</v>
      </c>
      <c r="F520" s="20">
        <v>44035</v>
      </c>
      <c r="G520">
        <v>475390</v>
      </c>
      <c r="H520">
        <v>157166</v>
      </c>
      <c r="I520">
        <v>16854</v>
      </c>
      <c r="J520">
        <v>261</v>
      </c>
      <c r="K520">
        <v>16548</v>
      </c>
      <c r="L520">
        <v>26712</v>
      </c>
    </row>
    <row r="521" spans="1:12" x14ac:dyDescent="0.2">
      <c r="A521" t="s">
        <v>803</v>
      </c>
      <c r="B521" t="s">
        <v>803</v>
      </c>
      <c r="C521" t="s">
        <v>269</v>
      </c>
      <c r="D521" t="s">
        <v>269</v>
      </c>
      <c r="E521">
        <v>2556244</v>
      </c>
      <c r="F521" s="20">
        <v>44035</v>
      </c>
      <c r="G521">
        <v>1337641</v>
      </c>
      <c r="H521">
        <v>604784</v>
      </c>
      <c r="I521">
        <v>171777</v>
      </c>
      <c r="J521">
        <v>2506</v>
      </c>
      <c r="K521">
        <v>168327</v>
      </c>
      <c r="L521">
        <v>137659</v>
      </c>
    </row>
    <row r="522" spans="1:12" x14ac:dyDescent="0.2">
      <c r="A522" t="s">
        <v>803</v>
      </c>
      <c r="B522" t="s">
        <v>803</v>
      </c>
      <c r="C522" t="s">
        <v>774</v>
      </c>
      <c r="D522" t="s">
        <v>774</v>
      </c>
      <c r="E522">
        <v>7100000</v>
      </c>
      <c r="F522" s="20">
        <v>44228</v>
      </c>
      <c r="G522">
        <v>4532809</v>
      </c>
      <c r="H522">
        <v>2671294</v>
      </c>
      <c r="I522">
        <v>554672</v>
      </c>
      <c r="J522">
        <v>8546</v>
      </c>
      <c r="K522">
        <v>544701</v>
      </c>
      <c r="L522">
        <v>2945113</v>
      </c>
    </row>
    <row r="523" spans="1:12" x14ac:dyDescent="0.2">
      <c r="A523" t="s">
        <v>803</v>
      </c>
      <c r="B523" t="s">
        <v>803</v>
      </c>
      <c r="C523" t="s">
        <v>368</v>
      </c>
      <c r="D523" t="s">
        <v>368</v>
      </c>
      <c r="E523">
        <v>3472578</v>
      </c>
      <c r="F523" s="20">
        <v>44035</v>
      </c>
      <c r="G523">
        <v>2717202</v>
      </c>
      <c r="H523">
        <v>1205484</v>
      </c>
      <c r="I523">
        <v>246780</v>
      </c>
      <c r="J523">
        <v>2416</v>
      </c>
      <c r="K523">
        <v>243070</v>
      </c>
      <c r="L523">
        <v>225497</v>
      </c>
    </row>
    <row r="524" spans="1:12" x14ac:dyDescent="0.2">
      <c r="A524" t="s">
        <v>803</v>
      </c>
      <c r="B524" t="s">
        <v>803</v>
      </c>
      <c r="C524" t="s">
        <v>229</v>
      </c>
      <c r="D524" t="s">
        <v>229</v>
      </c>
      <c r="E524">
        <v>2600880</v>
      </c>
      <c r="F524" s="20">
        <v>44035</v>
      </c>
      <c r="G524">
        <v>1529591</v>
      </c>
      <c r="H524">
        <v>646400</v>
      </c>
      <c r="I524">
        <v>64085</v>
      </c>
      <c r="J524">
        <v>867</v>
      </c>
      <c r="K524">
        <v>62997</v>
      </c>
      <c r="L524">
        <v>68476</v>
      </c>
    </row>
    <row r="525" spans="1:12" x14ac:dyDescent="0.2">
      <c r="A525" t="s">
        <v>803</v>
      </c>
      <c r="B525" t="s">
        <v>803</v>
      </c>
      <c r="C525" t="s">
        <v>439</v>
      </c>
      <c r="D525" t="s">
        <v>439</v>
      </c>
      <c r="E525">
        <v>1502900</v>
      </c>
      <c r="F525" s="20">
        <v>44187</v>
      </c>
      <c r="G525">
        <v>770955</v>
      </c>
      <c r="H525">
        <v>279901</v>
      </c>
      <c r="I525">
        <v>28425</v>
      </c>
      <c r="J525">
        <v>274</v>
      </c>
      <c r="K525">
        <v>27957</v>
      </c>
      <c r="L525">
        <v>178015</v>
      </c>
    </row>
    <row r="526" spans="1:12" x14ac:dyDescent="0.2">
      <c r="A526" t="s">
        <v>803</v>
      </c>
      <c r="B526" t="s">
        <v>803</v>
      </c>
      <c r="C526" t="s">
        <v>215</v>
      </c>
      <c r="D526" t="s">
        <v>215</v>
      </c>
      <c r="E526">
        <v>2161367</v>
      </c>
      <c r="F526" s="20">
        <v>44035</v>
      </c>
      <c r="G526">
        <v>1236504</v>
      </c>
      <c r="H526">
        <v>493453</v>
      </c>
      <c r="I526">
        <v>33099</v>
      </c>
      <c r="J526">
        <v>645</v>
      </c>
      <c r="K526">
        <v>32348</v>
      </c>
      <c r="L526">
        <v>44349</v>
      </c>
    </row>
    <row r="527" spans="1:12" x14ac:dyDescent="0.2">
      <c r="A527" t="s">
        <v>803</v>
      </c>
      <c r="B527" t="s">
        <v>803</v>
      </c>
      <c r="C527" t="s">
        <v>304</v>
      </c>
      <c r="D527" t="s">
        <v>304</v>
      </c>
      <c r="E527">
        <v>2259608</v>
      </c>
      <c r="F527" s="20">
        <v>44035</v>
      </c>
      <c r="G527">
        <v>1370925</v>
      </c>
      <c r="H527">
        <v>552624</v>
      </c>
      <c r="I527">
        <v>104303</v>
      </c>
      <c r="J527">
        <v>686</v>
      </c>
      <c r="K527">
        <v>102836</v>
      </c>
      <c r="L527">
        <v>118391</v>
      </c>
    </row>
    <row r="528" spans="1:12" x14ac:dyDescent="0.2">
      <c r="A528" t="s">
        <v>803</v>
      </c>
      <c r="B528" t="s">
        <v>803</v>
      </c>
      <c r="C528" t="s">
        <v>218</v>
      </c>
      <c r="D528" t="s">
        <v>218</v>
      </c>
      <c r="E528">
        <v>1370281</v>
      </c>
      <c r="F528" s="20">
        <v>44035</v>
      </c>
      <c r="G528">
        <v>696213</v>
      </c>
      <c r="H528">
        <v>299822</v>
      </c>
      <c r="I528">
        <v>31364</v>
      </c>
      <c r="J528">
        <v>210</v>
      </c>
      <c r="K528">
        <v>31056</v>
      </c>
      <c r="L528">
        <v>43996</v>
      </c>
    </row>
    <row r="529" spans="1:12" x14ac:dyDescent="0.2">
      <c r="A529" t="s">
        <v>803</v>
      </c>
      <c r="B529" t="s">
        <v>803</v>
      </c>
      <c r="C529" t="s">
        <v>232</v>
      </c>
      <c r="D529" t="s">
        <v>232</v>
      </c>
      <c r="E529">
        <v>1166401</v>
      </c>
      <c r="F529" s="20">
        <v>44035</v>
      </c>
      <c r="G529">
        <v>663206</v>
      </c>
      <c r="H529">
        <v>250181</v>
      </c>
      <c r="I529">
        <v>74970</v>
      </c>
      <c r="J529">
        <v>1258</v>
      </c>
      <c r="K529">
        <v>73386</v>
      </c>
      <c r="L529">
        <v>74990</v>
      </c>
    </row>
    <row r="530" spans="1:12" x14ac:dyDescent="0.2">
      <c r="A530" t="s">
        <v>803</v>
      </c>
      <c r="B530" t="s">
        <v>803</v>
      </c>
      <c r="C530" t="s">
        <v>329</v>
      </c>
      <c r="D530" t="s">
        <v>329</v>
      </c>
      <c r="E530">
        <v>1863178</v>
      </c>
      <c r="F530" s="20">
        <v>44035</v>
      </c>
      <c r="G530">
        <v>1100888</v>
      </c>
      <c r="H530">
        <v>450620</v>
      </c>
      <c r="I530">
        <v>62362</v>
      </c>
      <c r="J530">
        <v>1048</v>
      </c>
      <c r="K530">
        <v>61112</v>
      </c>
      <c r="L530">
        <v>110781</v>
      </c>
    </row>
    <row r="531" spans="1:12" x14ac:dyDescent="0.2">
      <c r="A531" t="s">
        <v>803</v>
      </c>
      <c r="B531" t="s">
        <v>803</v>
      </c>
      <c r="C531" t="s">
        <v>182</v>
      </c>
      <c r="D531" t="s">
        <v>182</v>
      </c>
      <c r="E531">
        <v>1076588</v>
      </c>
      <c r="F531" s="20">
        <v>44035</v>
      </c>
      <c r="G531">
        <v>626136</v>
      </c>
      <c r="H531">
        <v>289120</v>
      </c>
      <c r="I531">
        <v>24091</v>
      </c>
      <c r="J531">
        <v>356</v>
      </c>
      <c r="K531">
        <v>23523</v>
      </c>
      <c r="L531">
        <v>29235</v>
      </c>
    </row>
    <row r="532" spans="1:12" x14ac:dyDescent="0.2">
      <c r="A532" t="s">
        <v>803</v>
      </c>
      <c r="B532" t="s">
        <v>803</v>
      </c>
      <c r="C532" t="s">
        <v>174</v>
      </c>
      <c r="D532" t="s">
        <v>174</v>
      </c>
      <c r="E532">
        <v>1883731</v>
      </c>
      <c r="F532" s="20">
        <v>44035</v>
      </c>
      <c r="G532">
        <v>1040491</v>
      </c>
      <c r="H532">
        <v>407695</v>
      </c>
      <c r="I532">
        <v>43570</v>
      </c>
      <c r="J532">
        <v>348</v>
      </c>
      <c r="K532">
        <v>43036</v>
      </c>
      <c r="L532">
        <v>36069</v>
      </c>
    </row>
    <row r="533" spans="1:12" x14ac:dyDescent="0.2">
      <c r="A533" t="s">
        <v>803</v>
      </c>
      <c r="B533" t="s">
        <v>803</v>
      </c>
      <c r="C533" t="s">
        <v>361</v>
      </c>
      <c r="D533" t="s">
        <v>361</v>
      </c>
      <c r="E533">
        <v>3991038</v>
      </c>
      <c r="F533" s="20">
        <v>44035</v>
      </c>
      <c r="G533">
        <v>1500331</v>
      </c>
      <c r="H533">
        <v>583138</v>
      </c>
      <c r="I533">
        <v>75215</v>
      </c>
      <c r="J533">
        <v>1172</v>
      </c>
      <c r="K533">
        <v>73853</v>
      </c>
      <c r="L533">
        <v>134886</v>
      </c>
    </row>
    <row r="534" spans="1:12" x14ac:dyDescent="0.2">
      <c r="A534" t="s">
        <v>803</v>
      </c>
      <c r="B534" t="s">
        <v>803</v>
      </c>
      <c r="C534" t="s">
        <v>622</v>
      </c>
      <c r="D534" t="s">
        <v>622</v>
      </c>
      <c r="E534">
        <v>901000</v>
      </c>
      <c r="G534">
        <v>0</v>
      </c>
      <c r="H534">
        <v>0</v>
      </c>
      <c r="I534">
        <v>23280</v>
      </c>
      <c r="J534">
        <v>316</v>
      </c>
      <c r="K534">
        <v>22878</v>
      </c>
      <c r="L534">
        <v>453130</v>
      </c>
    </row>
    <row r="535" spans="1:12" x14ac:dyDescent="0.2">
      <c r="A535" t="s">
        <v>803</v>
      </c>
      <c r="B535" t="s">
        <v>803</v>
      </c>
      <c r="C535" t="s">
        <v>191</v>
      </c>
      <c r="D535" t="s">
        <v>191</v>
      </c>
      <c r="E535">
        <v>1614069</v>
      </c>
      <c r="F535" s="20">
        <v>44035</v>
      </c>
      <c r="G535">
        <v>813495</v>
      </c>
      <c r="H535">
        <v>289588</v>
      </c>
      <c r="I535">
        <v>21074</v>
      </c>
      <c r="J535">
        <v>346</v>
      </c>
      <c r="K535">
        <v>20561</v>
      </c>
      <c r="L535">
        <v>31521</v>
      </c>
    </row>
    <row r="536" spans="1:12" x14ac:dyDescent="0.2">
      <c r="A536" t="s">
        <v>803</v>
      </c>
      <c r="B536" t="s">
        <v>803</v>
      </c>
      <c r="C536" t="s">
        <v>207</v>
      </c>
      <c r="D536" t="s">
        <v>207</v>
      </c>
      <c r="E536">
        <v>1721179</v>
      </c>
      <c r="F536" s="20">
        <v>44035</v>
      </c>
      <c r="G536">
        <v>987830</v>
      </c>
      <c r="H536">
        <v>397079</v>
      </c>
      <c r="I536">
        <v>52245</v>
      </c>
      <c r="J536">
        <v>498</v>
      </c>
      <c r="K536">
        <v>51253</v>
      </c>
      <c r="L536">
        <v>50880</v>
      </c>
    </row>
    <row r="537" spans="1:12" x14ac:dyDescent="0.2">
      <c r="A537" t="s">
        <v>803</v>
      </c>
      <c r="B537" t="s">
        <v>803</v>
      </c>
      <c r="C537" t="s">
        <v>252</v>
      </c>
      <c r="D537" t="s">
        <v>252</v>
      </c>
      <c r="E537">
        <v>735071</v>
      </c>
      <c r="F537" s="20">
        <v>44035</v>
      </c>
      <c r="G537">
        <v>501986</v>
      </c>
      <c r="H537">
        <v>343811</v>
      </c>
      <c r="I537">
        <v>33566</v>
      </c>
      <c r="J537">
        <v>212</v>
      </c>
      <c r="K537">
        <v>33164</v>
      </c>
      <c r="L537">
        <v>62622</v>
      </c>
    </row>
    <row r="538" spans="1:12" x14ac:dyDescent="0.2">
      <c r="A538" t="s">
        <v>803</v>
      </c>
      <c r="B538" t="s">
        <v>803</v>
      </c>
      <c r="C538" t="s">
        <v>145</v>
      </c>
      <c r="D538" t="s">
        <v>145</v>
      </c>
      <c r="E538">
        <v>564511</v>
      </c>
      <c r="F538" s="20">
        <v>44035</v>
      </c>
      <c r="G538">
        <v>326872</v>
      </c>
      <c r="H538">
        <v>136491</v>
      </c>
      <c r="I538">
        <v>12067</v>
      </c>
      <c r="J538">
        <v>243</v>
      </c>
      <c r="K538">
        <v>11790</v>
      </c>
      <c r="L538">
        <v>14014</v>
      </c>
    </row>
    <row r="539" spans="1:12" x14ac:dyDescent="0.2">
      <c r="A539" t="s">
        <v>803</v>
      </c>
      <c r="B539" t="s">
        <v>803</v>
      </c>
      <c r="C539" t="s">
        <v>190</v>
      </c>
      <c r="D539" t="s">
        <v>190</v>
      </c>
      <c r="E539">
        <v>1918725</v>
      </c>
      <c r="F539" s="20">
        <v>44035</v>
      </c>
      <c r="G539">
        <v>827320</v>
      </c>
      <c r="H539">
        <v>314780</v>
      </c>
      <c r="I539">
        <v>30183</v>
      </c>
      <c r="J539">
        <v>416</v>
      </c>
      <c r="K539">
        <v>29627</v>
      </c>
      <c r="L539">
        <v>35926</v>
      </c>
    </row>
    <row r="540" spans="1:12" x14ac:dyDescent="0.2">
      <c r="A540" t="s">
        <v>803</v>
      </c>
      <c r="B540" t="s">
        <v>803</v>
      </c>
      <c r="C540" t="s">
        <v>201</v>
      </c>
      <c r="D540" t="s">
        <v>201</v>
      </c>
      <c r="E540">
        <v>1337560</v>
      </c>
      <c r="F540" s="20">
        <v>44035</v>
      </c>
      <c r="G540">
        <v>660673</v>
      </c>
      <c r="H540">
        <v>280037</v>
      </c>
      <c r="I540">
        <v>20564</v>
      </c>
      <c r="J540">
        <v>357</v>
      </c>
      <c r="K540">
        <v>20158</v>
      </c>
      <c r="L540">
        <v>33671</v>
      </c>
    </row>
    <row r="541" spans="1:12" x14ac:dyDescent="0.2">
      <c r="A541" t="s">
        <v>803</v>
      </c>
      <c r="B541" t="s">
        <v>803</v>
      </c>
      <c r="C541" t="s">
        <v>189</v>
      </c>
      <c r="D541" t="s">
        <v>189</v>
      </c>
      <c r="E541">
        <v>1210277</v>
      </c>
      <c r="F541" s="20">
        <v>44035</v>
      </c>
      <c r="G541">
        <v>557267</v>
      </c>
      <c r="H541">
        <v>174051</v>
      </c>
      <c r="I541">
        <v>43436</v>
      </c>
      <c r="J541">
        <v>775</v>
      </c>
      <c r="K541">
        <v>42557</v>
      </c>
      <c r="L541">
        <v>41836</v>
      </c>
    </row>
    <row r="542" spans="1:12" x14ac:dyDescent="0.2">
      <c r="A542" t="s">
        <v>803</v>
      </c>
      <c r="B542" t="s">
        <v>803</v>
      </c>
      <c r="C542" t="s">
        <v>330</v>
      </c>
      <c r="D542" t="s">
        <v>330</v>
      </c>
      <c r="E542">
        <v>3480008</v>
      </c>
      <c r="F542" s="20">
        <v>44035</v>
      </c>
      <c r="G542">
        <v>1925084</v>
      </c>
      <c r="H542">
        <v>791376</v>
      </c>
      <c r="I542">
        <v>99893</v>
      </c>
      <c r="J542">
        <v>1685</v>
      </c>
      <c r="K542">
        <v>97619</v>
      </c>
      <c r="L542">
        <v>129606</v>
      </c>
    </row>
    <row r="543" spans="1:12" x14ac:dyDescent="0.2">
      <c r="A543" t="s">
        <v>803</v>
      </c>
      <c r="B543" t="s">
        <v>803</v>
      </c>
      <c r="C543" t="s">
        <v>209</v>
      </c>
      <c r="D543" t="s">
        <v>209</v>
      </c>
      <c r="E543">
        <v>1341250</v>
      </c>
      <c r="F543" s="20">
        <v>44035</v>
      </c>
      <c r="G543">
        <v>726010</v>
      </c>
      <c r="H543">
        <v>287468</v>
      </c>
      <c r="I543">
        <v>20195</v>
      </c>
      <c r="J543">
        <v>206</v>
      </c>
      <c r="K543">
        <v>19854</v>
      </c>
      <c r="L543">
        <v>35921</v>
      </c>
    </row>
    <row r="544" spans="1:12" x14ac:dyDescent="0.2">
      <c r="A544" t="s">
        <v>803</v>
      </c>
      <c r="B544" t="s">
        <v>803</v>
      </c>
      <c r="C544" t="s">
        <v>211</v>
      </c>
      <c r="D544" t="s">
        <v>211</v>
      </c>
      <c r="E544">
        <v>1407627</v>
      </c>
      <c r="F544" s="20">
        <v>44035</v>
      </c>
      <c r="G544">
        <v>736882</v>
      </c>
      <c r="H544">
        <v>233177</v>
      </c>
      <c r="I544">
        <v>27357</v>
      </c>
      <c r="J544">
        <v>484</v>
      </c>
      <c r="K544">
        <v>26834</v>
      </c>
      <c r="L544">
        <v>40016</v>
      </c>
    </row>
    <row r="545" spans="1:12" x14ac:dyDescent="0.2">
      <c r="A545" t="s">
        <v>803</v>
      </c>
      <c r="B545" t="s">
        <v>803</v>
      </c>
      <c r="C545" t="s">
        <v>308</v>
      </c>
      <c r="D545" t="s">
        <v>308</v>
      </c>
      <c r="E545">
        <v>2402781</v>
      </c>
      <c r="F545" s="20">
        <v>44035</v>
      </c>
      <c r="G545">
        <v>1224986</v>
      </c>
      <c r="H545">
        <v>486660</v>
      </c>
      <c r="I545">
        <v>75352</v>
      </c>
      <c r="J545">
        <v>972</v>
      </c>
      <c r="K545">
        <v>73874</v>
      </c>
      <c r="L545">
        <v>105121</v>
      </c>
    </row>
    <row r="546" spans="1:12" x14ac:dyDescent="0.2">
      <c r="A546" t="s">
        <v>803</v>
      </c>
      <c r="B546" t="s">
        <v>803</v>
      </c>
      <c r="C546" t="s">
        <v>253</v>
      </c>
      <c r="D546" t="s">
        <v>253</v>
      </c>
      <c r="E546">
        <v>1243684</v>
      </c>
      <c r="F546" s="20">
        <v>44035</v>
      </c>
      <c r="G546">
        <v>660187</v>
      </c>
      <c r="H546">
        <v>304832</v>
      </c>
      <c r="I546">
        <v>43571</v>
      </c>
      <c r="J546">
        <v>521</v>
      </c>
      <c r="K546">
        <v>43018</v>
      </c>
      <c r="L546">
        <v>67624</v>
      </c>
    </row>
    <row r="547" spans="1:12" x14ac:dyDescent="0.2">
      <c r="A547" t="s">
        <v>803</v>
      </c>
      <c r="B547" t="s">
        <v>803</v>
      </c>
      <c r="C547" t="s">
        <v>310</v>
      </c>
      <c r="D547" t="s">
        <v>310</v>
      </c>
      <c r="E547">
        <v>3725697</v>
      </c>
      <c r="F547" s="20">
        <v>44035</v>
      </c>
      <c r="G547">
        <v>1425728</v>
      </c>
      <c r="H547">
        <v>563426</v>
      </c>
      <c r="I547">
        <v>119370</v>
      </c>
      <c r="J547">
        <v>1842</v>
      </c>
      <c r="K547">
        <v>117138</v>
      </c>
      <c r="L547">
        <v>127633</v>
      </c>
    </row>
    <row r="548" spans="1:12" x14ac:dyDescent="0.2">
      <c r="A548" t="s">
        <v>803</v>
      </c>
      <c r="B548" t="s">
        <v>803</v>
      </c>
      <c r="C548" t="s">
        <v>307</v>
      </c>
      <c r="D548" t="s">
        <v>307</v>
      </c>
      <c r="E548">
        <v>1268094</v>
      </c>
      <c r="F548" s="20">
        <v>44035</v>
      </c>
      <c r="G548">
        <v>630274</v>
      </c>
      <c r="H548">
        <v>246969</v>
      </c>
      <c r="I548">
        <v>41461</v>
      </c>
      <c r="J548">
        <v>442</v>
      </c>
      <c r="K548">
        <v>40760</v>
      </c>
      <c r="L548">
        <v>88175</v>
      </c>
    </row>
    <row r="549" spans="1:12" x14ac:dyDescent="0.2">
      <c r="A549" t="s">
        <v>803</v>
      </c>
      <c r="B549" t="s">
        <v>803</v>
      </c>
      <c r="C549" t="s">
        <v>264</v>
      </c>
      <c r="D549" t="s">
        <v>264</v>
      </c>
      <c r="E549">
        <v>1738376</v>
      </c>
      <c r="F549" s="20">
        <v>44035</v>
      </c>
      <c r="G549">
        <v>984706</v>
      </c>
      <c r="H549">
        <v>328797</v>
      </c>
      <c r="I549">
        <v>56304</v>
      </c>
      <c r="J549">
        <v>409</v>
      </c>
      <c r="K549">
        <v>55757</v>
      </c>
      <c r="L549">
        <v>77440</v>
      </c>
    </row>
    <row r="550" spans="1:12" x14ac:dyDescent="0.2">
      <c r="A550" t="s">
        <v>803</v>
      </c>
      <c r="B550" t="s">
        <v>803</v>
      </c>
      <c r="C550" t="s">
        <v>353</v>
      </c>
      <c r="D550" t="s">
        <v>353</v>
      </c>
      <c r="E550">
        <v>2713858</v>
      </c>
      <c r="F550" s="20">
        <v>44050</v>
      </c>
      <c r="G550">
        <v>1468456</v>
      </c>
      <c r="H550">
        <v>636356</v>
      </c>
      <c r="I550">
        <v>77534</v>
      </c>
      <c r="J550">
        <v>1059</v>
      </c>
      <c r="K550">
        <v>76038</v>
      </c>
      <c r="L550">
        <v>131353</v>
      </c>
    </row>
    <row r="551" spans="1:12" x14ac:dyDescent="0.2">
      <c r="A551" t="s">
        <v>803</v>
      </c>
      <c r="B551" t="s">
        <v>803</v>
      </c>
      <c r="C551" t="s">
        <v>281</v>
      </c>
      <c r="D551" t="s">
        <v>281</v>
      </c>
      <c r="E551">
        <v>1665253</v>
      </c>
      <c r="F551" s="20">
        <v>44035</v>
      </c>
      <c r="G551">
        <v>815687</v>
      </c>
      <c r="H551">
        <v>275985</v>
      </c>
      <c r="I551">
        <v>49374</v>
      </c>
      <c r="J551">
        <v>432</v>
      </c>
      <c r="K551">
        <v>48812</v>
      </c>
      <c r="L551">
        <v>78895</v>
      </c>
    </row>
    <row r="552" spans="1:12" x14ac:dyDescent="0.2">
      <c r="A552" t="s">
        <v>803</v>
      </c>
      <c r="B552" t="s">
        <v>803</v>
      </c>
      <c r="C552" t="s">
        <v>204</v>
      </c>
      <c r="D552" t="s">
        <v>204</v>
      </c>
      <c r="E552">
        <v>1111812</v>
      </c>
      <c r="F552" s="20">
        <v>44035</v>
      </c>
      <c r="G552">
        <v>541496</v>
      </c>
      <c r="H552">
        <v>205219</v>
      </c>
      <c r="I552">
        <v>29301</v>
      </c>
      <c r="J552">
        <v>625</v>
      </c>
      <c r="K552">
        <v>28600</v>
      </c>
      <c r="L552">
        <v>38648</v>
      </c>
    </row>
    <row r="553" spans="1:12" x14ac:dyDescent="0.2">
      <c r="A553" t="s">
        <v>803</v>
      </c>
      <c r="B553" t="s">
        <v>803</v>
      </c>
      <c r="C553" t="s">
        <v>228</v>
      </c>
      <c r="D553" t="s">
        <v>228</v>
      </c>
      <c r="E553">
        <v>2471222</v>
      </c>
      <c r="F553" s="20">
        <v>44035</v>
      </c>
      <c r="G553">
        <v>1671392</v>
      </c>
      <c r="H553">
        <v>611015</v>
      </c>
      <c r="I553">
        <v>95405</v>
      </c>
      <c r="J553">
        <v>979</v>
      </c>
      <c r="K553">
        <v>93683</v>
      </c>
      <c r="L553">
        <v>84003</v>
      </c>
    </row>
    <row r="554" spans="1:12" x14ac:dyDescent="0.2">
      <c r="A554" t="s">
        <v>803</v>
      </c>
      <c r="B554" t="s">
        <v>803</v>
      </c>
      <c r="C554" t="s">
        <v>325</v>
      </c>
      <c r="D554" t="s">
        <v>325</v>
      </c>
      <c r="E554">
        <v>2468965</v>
      </c>
      <c r="F554" s="20">
        <v>44035</v>
      </c>
      <c r="G554">
        <v>1270049</v>
      </c>
      <c r="H554">
        <v>533376</v>
      </c>
      <c r="I554">
        <v>54968</v>
      </c>
      <c r="J554">
        <v>667</v>
      </c>
      <c r="K554">
        <v>54122</v>
      </c>
      <c r="L554">
        <v>103654</v>
      </c>
    </row>
    <row r="555" spans="1:12" x14ac:dyDescent="0.2">
      <c r="A555" t="s">
        <v>803</v>
      </c>
      <c r="B555" t="s">
        <v>803</v>
      </c>
      <c r="C555" t="s">
        <v>261</v>
      </c>
      <c r="D555" t="s">
        <v>261</v>
      </c>
      <c r="E555">
        <v>1614242</v>
      </c>
      <c r="F555" s="20">
        <v>44035</v>
      </c>
      <c r="G555">
        <v>763735</v>
      </c>
      <c r="H555">
        <v>336366</v>
      </c>
      <c r="I555">
        <v>49864</v>
      </c>
      <c r="J555">
        <v>1131</v>
      </c>
      <c r="K555">
        <v>48564</v>
      </c>
      <c r="L555">
        <v>72868</v>
      </c>
    </row>
    <row r="556" spans="1:12" x14ac:dyDescent="0.2">
      <c r="A556" t="s">
        <v>803</v>
      </c>
      <c r="B556" t="s">
        <v>803</v>
      </c>
      <c r="C556" t="s">
        <v>270</v>
      </c>
      <c r="D556" t="s">
        <v>270</v>
      </c>
      <c r="E556">
        <v>2093003</v>
      </c>
      <c r="F556" s="20">
        <v>44035</v>
      </c>
      <c r="G556">
        <v>1085842</v>
      </c>
      <c r="H556">
        <v>444502</v>
      </c>
      <c r="I556">
        <v>45857</v>
      </c>
      <c r="J556">
        <v>356</v>
      </c>
      <c r="K556">
        <v>45382</v>
      </c>
      <c r="L556">
        <v>74992</v>
      </c>
    </row>
    <row r="557" spans="1:12" x14ac:dyDescent="0.2">
      <c r="A557" t="s">
        <v>803</v>
      </c>
      <c r="B557" t="s">
        <v>803</v>
      </c>
      <c r="C557" t="s">
        <v>219</v>
      </c>
      <c r="D557" t="s">
        <v>219</v>
      </c>
      <c r="E557">
        <v>1943309</v>
      </c>
      <c r="F557" s="20">
        <v>44035</v>
      </c>
      <c r="G557">
        <v>1072788</v>
      </c>
      <c r="H557">
        <v>505098</v>
      </c>
      <c r="I557">
        <v>46294</v>
      </c>
      <c r="J557">
        <v>548</v>
      </c>
      <c r="K557">
        <v>45687</v>
      </c>
      <c r="L557">
        <v>51767</v>
      </c>
    </row>
    <row r="558" spans="1:12" x14ac:dyDescent="0.2">
      <c r="A558" t="s">
        <v>811</v>
      </c>
      <c r="B558" t="s">
        <v>811</v>
      </c>
      <c r="C558" t="s">
        <v>580</v>
      </c>
      <c r="D558" t="s">
        <v>580</v>
      </c>
      <c r="E558">
        <v>708952</v>
      </c>
      <c r="G558">
        <v>376263</v>
      </c>
      <c r="H558">
        <v>89337</v>
      </c>
      <c r="I558">
        <v>0</v>
      </c>
      <c r="J558">
        <v>0</v>
      </c>
      <c r="K558">
        <v>0</v>
      </c>
      <c r="L558">
        <v>347386</v>
      </c>
    </row>
    <row r="559" spans="1:12" x14ac:dyDescent="0.2">
      <c r="A559" t="s">
        <v>811</v>
      </c>
      <c r="B559" t="s">
        <v>811</v>
      </c>
      <c r="C559" t="s">
        <v>686</v>
      </c>
      <c r="D559" t="s">
        <v>686</v>
      </c>
      <c r="E559">
        <v>1304811</v>
      </c>
      <c r="G559">
        <v>599183</v>
      </c>
      <c r="H559">
        <v>204318</v>
      </c>
      <c r="I559">
        <v>0</v>
      </c>
      <c r="J559">
        <v>0</v>
      </c>
      <c r="K559">
        <v>0</v>
      </c>
      <c r="L559">
        <v>639357</v>
      </c>
    </row>
    <row r="560" spans="1:12" x14ac:dyDescent="0.2">
      <c r="A560" t="s">
        <v>811</v>
      </c>
      <c r="B560" t="s">
        <v>811</v>
      </c>
      <c r="C560" t="s">
        <v>760</v>
      </c>
      <c r="D560" t="s">
        <v>760</v>
      </c>
      <c r="E560">
        <v>3441992</v>
      </c>
      <c r="G560">
        <v>3150245</v>
      </c>
      <c r="H560">
        <v>1893217</v>
      </c>
      <c r="I560">
        <v>0</v>
      </c>
      <c r="J560">
        <v>0</v>
      </c>
      <c r="K560">
        <v>0</v>
      </c>
      <c r="L560">
        <v>1686576</v>
      </c>
    </row>
    <row r="561" spans="1:12" x14ac:dyDescent="0.2">
      <c r="A561" t="s">
        <v>811</v>
      </c>
      <c r="B561" t="s">
        <v>811</v>
      </c>
      <c r="C561" t="s">
        <v>642</v>
      </c>
      <c r="D561" t="s">
        <v>642</v>
      </c>
      <c r="E561">
        <v>983414</v>
      </c>
      <c r="G561">
        <v>580926</v>
      </c>
      <c r="H561">
        <v>190526</v>
      </c>
      <c r="I561">
        <v>0</v>
      </c>
      <c r="J561">
        <v>0</v>
      </c>
      <c r="K561">
        <v>0</v>
      </c>
      <c r="L561">
        <v>481872</v>
      </c>
    </row>
    <row r="562" spans="1:12" x14ac:dyDescent="0.2">
      <c r="A562" t="s">
        <v>811</v>
      </c>
      <c r="B562" t="s">
        <v>811</v>
      </c>
      <c r="C562" t="s">
        <v>530</v>
      </c>
      <c r="D562" t="s">
        <v>530</v>
      </c>
      <c r="E562">
        <v>582457</v>
      </c>
      <c r="G562">
        <v>327527</v>
      </c>
      <c r="H562">
        <v>128207</v>
      </c>
      <c r="I562">
        <v>0</v>
      </c>
      <c r="J562">
        <v>0</v>
      </c>
      <c r="K562">
        <v>0</v>
      </c>
      <c r="L562">
        <v>285403</v>
      </c>
    </row>
    <row r="563" spans="1:12" x14ac:dyDescent="0.2">
      <c r="A563" t="s">
        <v>811</v>
      </c>
      <c r="B563" t="s">
        <v>811</v>
      </c>
      <c r="C563" t="s">
        <v>582</v>
      </c>
      <c r="D563" t="s">
        <v>582</v>
      </c>
      <c r="E563">
        <v>712257</v>
      </c>
      <c r="G563">
        <v>262313</v>
      </c>
      <c r="H563">
        <v>127108</v>
      </c>
      <c r="I563">
        <v>0</v>
      </c>
      <c r="J563">
        <v>0</v>
      </c>
      <c r="K563">
        <v>0</v>
      </c>
      <c r="L563">
        <v>349005</v>
      </c>
    </row>
    <row r="564" spans="1:12" x14ac:dyDescent="0.2">
      <c r="A564" t="s">
        <v>811</v>
      </c>
      <c r="B564" t="s">
        <v>811</v>
      </c>
      <c r="C564" t="s">
        <v>572</v>
      </c>
      <c r="D564" t="s">
        <v>572</v>
      </c>
      <c r="E564">
        <v>664971</v>
      </c>
      <c r="G564">
        <v>306919</v>
      </c>
      <c r="H564">
        <v>59886</v>
      </c>
      <c r="I564">
        <v>0</v>
      </c>
      <c r="J564">
        <v>0</v>
      </c>
      <c r="K564">
        <v>0</v>
      </c>
      <c r="L564">
        <v>325835</v>
      </c>
    </row>
    <row r="565" spans="1:12" x14ac:dyDescent="0.2">
      <c r="A565" t="s">
        <v>811</v>
      </c>
      <c r="B565" t="s">
        <v>811</v>
      </c>
      <c r="C565" t="s">
        <v>640</v>
      </c>
      <c r="D565" t="s">
        <v>640</v>
      </c>
      <c r="E565">
        <v>972625</v>
      </c>
      <c r="G565">
        <v>557684</v>
      </c>
      <c r="H565">
        <v>183176</v>
      </c>
      <c r="I565">
        <v>0</v>
      </c>
      <c r="J565">
        <v>0</v>
      </c>
      <c r="K565">
        <v>0</v>
      </c>
      <c r="L565">
        <v>476586</v>
      </c>
    </row>
    <row r="566" spans="1:12" x14ac:dyDescent="0.2">
      <c r="A566" t="s">
        <v>811</v>
      </c>
      <c r="B566" t="s">
        <v>811</v>
      </c>
      <c r="C566" t="s">
        <v>650</v>
      </c>
      <c r="D566" t="s">
        <v>650</v>
      </c>
      <c r="E566">
        <v>1016063</v>
      </c>
      <c r="G566">
        <v>657167</v>
      </c>
      <c r="H566">
        <v>384862</v>
      </c>
      <c r="I566">
        <v>0</v>
      </c>
      <c r="J566">
        <v>0</v>
      </c>
      <c r="K566">
        <v>0</v>
      </c>
      <c r="L566">
        <v>497870</v>
      </c>
    </row>
    <row r="567" spans="1:12" x14ac:dyDescent="0.2">
      <c r="A567" t="s">
        <v>811</v>
      </c>
      <c r="B567" t="s">
        <v>811</v>
      </c>
      <c r="C567" t="s">
        <v>696</v>
      </c>
      <c r="D567" t="s">
        <v>696</v>
      </c>
      <c r="E567">
        <v>1401639</v>
      </c>
      <c r="G567">
        <v>856707</v>
      </c>
      <c r="H567">
        <v>333812</v>
      </c>
      <c r="I567">
        <v>0</v>
      </c>
      <c r="J567">
        <v>0</v>
      </c>
      <c r="K567">
        <v>0</v>
      </c>
      <c r="L567">
        <v>686803</v>
      </c>
    </row>
    <row r="568" spans="1:12" x14ac:dyDescent="0.2">
      <c r="A568" t="s">
        <v>811</v>
      </c>
      <c r="B568" t="s">
        <v>811</v>
      </c>
      <c r="C568" t="s">
        <v>506</v>
      </c>
      <c r="D568" t="s">
        <v>506</v>
      </c>
      <c r="E568">
        <v>515835</v>
      </c>
      <c r="G568">
        <v>275644</v>
      </c>
      <c r="H568">
        <v>51593</v>
      </c>
      <c r="I568">
        <v>0</v>
      </c>
      <c r="J568">
        <v>0</v>
      </c>
      <c r="K568">
        <v>0</v>
      </c>
      <c r="L568">
        <v>252759</v>
      </c>
    </row>
    <row r="569" spans="1:12" x14ac:dyDescent="0.2">
      <c r="A569" t="s">
        <v>811</v>
      </c>
      <c r="B569" t="s">
        <v>811</v>
      </c>
      <c r="C569" t="s">
        <v>688</v>
      </c>
      <c r="D569" t="s">
        <v>688</v>
      </c>
      <c r="E569">
        <v>1318110</v>
      </c>
      <c r="G569">
        <v>468199</v>
      </c>
      <c r="H569">
        <v>172007</v>
      </c>
      <c r="I569">
        <v>0</v>
      </c>
      <c r="J569">
        <v>0</v>
      </c>
      <c r="K569">
        <v>0</v>
      </c>
      <c r="L569">
        <v>645873</v>
      </c>
    </row>
    <row r="570" spans="1:12" x14ac:dyDescent="0.2">
      <c r="A570" t="s">
        <v>811</v>
      </c>
      <c r="B570" t="s">
        <v>811</v>
      </c>
      <c r="C570" t="s">
        <v>605</v>
      </c>
      <c r="D570" t="s">
        <v>605</v>
      </c>
      <c r="E570">
        <v>807037</v>
      </c>
      <c r="G570">
        <v>480069</v>
      </c>
      <c r="H570">
        <v>170258</v>
      </c>
      <c r="I570">
        <v>0</v>
      </c>
      <c r="J570">
        <v>0</v>
      </c>
      <c r="K570">
        <v>0</v>
      </c>
      <c r="L570">
        <v>395448</v>
      </c>
    </row>
    <row r="571" spans="1:12" x14ac:dyDescent="0.2">
      <c r="A571" t="s">
        <v>811</v>
      </c>
      <c r="B571" t="s">
        <v>811</v>
      </c>
      <c r="C571" t="s">
        <v>596</v>
      </c>
      <c r="D571" t="s">
        <v>596</v>
      </c>
      <c r="E571">
        <v>767428</v>
      </c>
      <c r="G571">
        <v>458648</v>
      </c>
      <c r="H571">
        <v>140778</v>
      </c>
      <c r="I571">
        <v>0</v>
      </c>
      <c r="J571">
        <v>0</v>
      </c>
      <c r="K571">
        <v>0</v>
      </c>
      <c r="L571">
        <v>376039</v>
      </c>
    </row>
    <row r="572" spans="1:12" x14ac:dyDescent="0.2">
      <c r="A572" t="s">
        <v>811</v>
      </c>
      <c r="B572" t="s">
        <v>811</v>
      </c>
      <c r="C572" t="s">
        <v>747</v>
      </c>
      <c r="D572" t="s">
        <v>747</v>
      </c>
      <c r="E572">
        <v>2542203</v>
      </c>
      <c r="G572">
        <v>2149958</v>
      </c>
      <c r="H572">
        <v>1317832</v>
      </c>
      <c r="I572">
        <v>0</v>
      </c>
      <c r="J572">
        <v>0</v>
      </c>
      <c r="K572">
        <v>0</v>
      </c>
      <c r="L572">
        <v>1245679</v>
      </c>
    </row>
    <row r="573" spans="1:12" x14ac:dyDescent="0.2">
      <c r="A573" t="s">
        <v>811</v>
      </c>
      <c r="B573" t="s">
        <v>811</v>
      </c>
      <c r="C573" t="s">
        <v>421</v>
      </c>
      <c r="D573" t="s">
        <v>421</v>
      </c>
      <c r="E573">
        <v>294671</v>
      </c>
      <c r="G573">
        <v>186104</v>
      </c>
      <c r="H573">
        <v>76648</v>
      </c>
      <c r="I573">
        <v>0</v>
      </c>
      <c r="J573">
        <v>0</v>
      </c>
      <c r="K573">
        <v>0</v>
      </c>
      <c r="L573">
        <v>144388</v>
      </c>
    </row>
    <row r="574" spans="1:12" x14ac:dyDescent="0.2">
      <c r="A574" t="s">
        <v>811</v>
      </c>
      <c r="B574" t="s">
        <v>811</v>
      </c>
      <c r="C574" t="s">
        <v>621</v>
      </c>
      <c r="D574" t="s">
        <v>621</v>
      </c>
      <c r="E574">
        <v>893308</v>
      </c>
      <c r="G574">
        <v>464888</v>
      </c>
      <c r="H574">
        <v>106589</v>
      </c>
      <c r="I574">
        <v>0</v>
      </c>
      <c r="J574">
        <v>0</v>
      </c>
      <c r="K574">
        <v>0</v>
      </c>
      <c r="L574">
        <v>437720</v>
      </c>
    </row>
    <row r="575" spans="1:12" x14ac:dyDescent="0.2">
      <c r="A575" t="s">
        <v>811</v>
      </c>
      <c r="B575" t="s">
        <v>811</v>
      </c>
      <c r="C575" t="s">
        <v>722</v>
      </c>
      <c r="D575" t="s">
        <v>722</v>
      </c>
      <c r="E575">
        <v>1631399</v>
      </c>
      <c r="G575">
        <v>891308</v>
      </c>
      <c r="H575">
        <v>254218</v>
      </c>
      <c r="I575">
        <v>0</v>
      </c>
      <c r="J575">
        <v>0</v>
      </c>
      <c r="K575">
        <v>0</v>
      </c>
      <c r="L575">
        <v>799385</v>
      </c>
    </row>
    <row r="576" spans="1:12" x14ac:dyDescent="0.2">
      <c r="A576" t="s">
        <v>811</v>
      </c>
      <c r="B576" t="s">
        <v>811</v>
      </c>
      <c r="C576" t="s">
        <v>527</v>
      </c>
      <c r="D576" t="s">
        <v>527</v>
      </c>
      <c r="E576">
        <v>566874</v>
      </c>
      <c r="G576">
        <v>288388</v>
      </c>
      <c r="H576">
        <v>50219</v>
      </c>
      <c r="I576">
        <v>0</v>
      </c>
      <c r="J576">
        <v>0</v>
      </c>
      <c r="K576">
        <v>0</v>
      </c>
      <c r="L576">
        <v>277768</v>
      </c>
    </row>
    <row r="577" spans="1:12" x14ac:dyDescent="0.2">
      <c r="A577" t="s">
        <v>811</v>
      </c>
      <c r="B577" t="s">
        <v>811</v>
      </c>
      <c r="C577" t="s">
        <v>581</v>
      </c>
      <c r="D577" t="s">
        <v>581</v>
      </c>
      <c r="E577">
        <v>709415</v>
      </c>
      <c r="G577">
        <v>378315</v>
      </c>
      <c r="H577">
        <v>130107</v>
      </c>
      <c r="I577">
        <v>0</v>
      </c>
      <c r="J577">
        <v>0</v>
      </c>
      <c r="K577">
        <v>0</v>
      </c>
      <c r="L577">
        <v>347613</v>
      </c>
    </row>
    <row r="578" spans="1:12" x14ac:dyDescent="0.2">
      <c r="A578" t="s">
        <v>811</v>
      </c>
      <c r="B578" t="s">
        <v>811</v>
      </c>
      <c r="C578" t="s">
        <v>712</v>
      </c>
      <c r="D578" t="s">
        <v>712</v>
      </c>
      <c r="E578">
        <v>1534428</v>
      </c>
      <c r="G578">
        <v>858574</v>
      </c>
      <c r="H578">
        <v>250862</v>
      </c>
      <c r="I578">
        <v>0</v>
      </c>
      <c r="J578">
        <v>0</v>
      </c>
      <c r="K578">
        <v>0</v>
      </c>
      <c r="L578">
        <v>751869</v>
      </c>
    </row>
    <row r="579" spans="1:12" x14ac:dyDescent="0.2">
      <c r="A579" t="s">
        <v>811</v>
      </c>
      <c r="B579" t="s">
        <v>811</v>
      </c>
      <c r="C579" t="s">
        <v>602</v>
      </c>
      <c r="D579" t="s">
        <v>602</v>
      </c>
      <c r="E579">
        <v>795332</v>
      </c>
      <c r="G579">
        <v>463510</v>
      </c>
      <c r="H579">
        <v>201940</v>
      </c>
      <c r="I579">
        <v>0</v>
      </c>
      <c r="J579">
        <v>0</v>
      </c>
      <c r="K579">
        <v>0</v>
      </c>
      <c r="L579">
        <v>389712</v>
      </c>
    </row>
    <row r="580" spans="1:12" x14ac:dyDescent="0.2">
      <c r="A580" t="s">
        <v>811</v>
      </c>
      <c r="B580" t="s">
        <v>811</v>
      </c>
      <c r="C580" t="s">
        <v>518</v>
      </c>
      <c r="D580" t="s">
        <v>518</v>
      </c>
      <c r="E580">
        <v>546121</v>
      </c>
      <c r="G580">
        <v>372065</v>
      </c>
      <c r="H580">
        <v>144680</v>
      </c>
      <c r="I580">
        <v>0</v>
      </c>
      <c r="J580">
        <v>0</v>
      </c>
      <c r="K580">
        <v>0</v>
      </c>
      <c r="L580">
        <v>267599</v>
      </c>
    </row>
    <row r="581" spans="1:12" x14ac:dyDescent="0.2">
      <c r="A581" t="s">
        <v>811</v>
      </c>
      <c r="B581" t="s">
        <v>811</v>
      </c>
      <c r="C581" t="s">
        <v>748</v>
      </c>
      <c r="D581" t="s">
        <v>748</v>
      </c>
      <c r="E581">
        <v>2551731</v>
      </c>
      <c r="G581">
        <v>2348542</v>
      </c>
      <c r="H581">
        <v>1291404</v>
      </c>
      <c r="I581">
        <v>0</v>
      </c>
      <c r="J581">
        <v>0</v>
      </c>
      <c r="K581">
        <v>0</v>
      </c>
      <c r="L581">
        <v>1250348</v>
      </c>
    </row>
    <row r="582" spans="1:12" x14ac:dyDescent="0.2">
      <c r="A582" t="s">
        <v>811</v>
      </c>
      <c r="B582" t="s">
        <v>811</v>
      </c>
      <c r="C582" t="s">
        <v>710</v>
      </c>
      <c r="D582" t="s">
        <v>710</v>
      </c>
      <c r="E582">
        <v>1527628</v>
      </c>
      <c r="G582">
        <v>851395</v>
      </c>
      <c r="H582">
        <v>299316</v>
      </c>
      <c r="I582">
        <v>0</v>
      </c>
      <c r="J582">
        <v>0</v>
      </c>
      <c r="K582">
        <v>0</v>
      </c>
      <c r="L582">
        <v>748537</v>
      </c>
    </row>
    <row r="583" spans="1:12" x14ac:dyDescent="0.2">
      <c r="A583" t="s">
        <v>811</v>
      </c>
      <c r="B583" t="s">
        <v>811</v>
      </c>
      <c r="C583" t="s">
        <v>644</v>
      </c>
      <c r="D583" t="s">
        <v>644</v>
      </c>
      <c r="E583">
        <v>993376</v>
      </c>
      <c r="G583">
        <v>582450</v>
      </c>
      <c r="H583">
        <v>242462</v>
      </c>
      <c r="I583">
        <v>0</v>
      </c>
      <c r="J583">
        <v>0</v>
      </c>
      <c r="K583">
        <v>0</v>
      </c>
      <c r="L583">
        <v>486754</v>
      </c>
    </row>
    <row r="584" spans="1:12" x14ac:dyDescent="0.2">
      <c r="A584" t="s">
        <v>811</v>
      </c>
      <c r="B584" t="s">
        <v>811</v>
      </c>
      <c r="C584" t="s">
        <v>664</v>
      </c>
      <c r="D584" t="s">
        <v>664</v>
      </c>
      <c r="E584">
        <v>1099560</v>
      </c>
      <c r="G584">
        <v>610724</v>
      </c>
      <c r="H584">
        <v>208278</v>
      </c>
      <c r="I584">
        <v>0</v>
      </c>
      <c r="J584">
        <v>0</v>
      </c>
      <c r="K584">
        <v>0</v>
      </c>
      <c r="L584">
        <v>538784</v>
      </c>
    </row>
    <row r="585" spans="1:12" x14ac:dyDescent="0.2">
      <c r="A585" t="s">
        <v>811</v>
      </c>
      <c r="B585" t="s">
        <v>811</v>
      </c>
      <c r="C585" t="s">
        <v>617</v>
      </c>
      <c r="D585" t="s">
        <v>617</v>
      </c>
      <c r="E585">
        <v>881250</v>
      </c>
      <c r="G585">
        <v>427669</v>
      </c>
      <c r="H585">
        <v>87989</v>
      </c>
      <c r="I585">
        <v>0</v>
      </c>
      <c r="J585">
        <v>0</v>
      </c>
      <c r="K585">
        <v>0</v>
      </c>
      <c r="L585">
        <v>431812</v>
      </c>
    </row>
    <row r="586" spans="1:12" x14ac:dyDescent="0.2">
      <c r="A586" t="s">
        <v>811</v>
      </c>
      <c r="B586" t="s">
        <v>811</v>
      </c>
      <c r="C586" t="s">
        <v>593</v>
      </c>
      <c r="D586" t="s">
        <v>593</v>
      </c>
      <c r="E586">
        <v>751553</v>
      </c>
      <c r="G586">
        <v>289412</v>
      </c>
      <c r="H586">
        <v>81870</v>
      </c>
      <c r="I586">
        <v>0</v>
      </c>
      <c r="J586">
        <v>0</v>
      </c>
      <c r="K586">
        <v>0</v>
      </c>
      <c r="L586">
        <v>368260</v>
      </c>
    </row>
    <row r="587" spans="1:12" x14ac:dyDescent="0.2">
      <c r="A587" t="s">
        <v>811</v>
      </c>
      <c r="B587" t="s">
        <v>811</v>
      </c>
      <c r="C587" t="s">
        <v>583</v>
      </c>
      <c r="D587" t="s">
        <v>583</v>
      </c>
      <c r="E587">
        <v>716457</v>
      </c>
      <c r="G587">
        <v>342881</v>
      </c>
      <c r="H587">
        <v>105289</v>
      </c>
      <c r="I587">
        <v>0</v>
      </c>
      <c r="J587">
        <v>0</v>
      </c>
      <c r="K587">
        <v>0</v>
      </c>
      <c r="L587">
        <v>351063</v>
      </c>
    </row>
    <row r="588" spans="1:12" x14ac:dyDescent="0.2">
      <c r="A588" t="s">
        <v>811</v>
      </c>
      <c r="B588" t="s">
        <v>811</v>
      </c>
      <c r="C588" t="s">
        <v>668</v>
      </c>
      <c r="D588" t="s">
        <v>668</v>
      </c>
      <c r="E588">
        <v>1135707</v>
      </c>
      <c r="G588">
        <v>687410</v>
      </c>
      <c r="H588">
        <v>418947</v>
      </c>
      <c r="I588">
        <v>0</v>
      </c>
      <c r="J588">
        <v>0</v>
      </c>
      <c r="K588">
        <v>0</v>
      </c>
      <c r="L588">
        <v>556496</v>
      </c>
    </row>
    <row r="589" spans="1:12" x14ac:dyDescent="0.2">
      <c r="A589" t="s">
        <v>811</v>
      </c>
      <c r="B589" t="s">
        <v>811</v>
      </c>
      <c r="C589" t="s">
        <v>587</v>
      </c>
      <c r="D589" t="s">
        <v>587</v>
      </c>
      <c r="E589">
        <v>726465</v>
      </c>
      <c r="G589">
        <v>463854</v>
      </c>
      <c r="H589">
        <v>223506</v>
      </c>
      <c r="I589">
        <v>0</v>
      </c>
      <c r="J589">
        <v>0</v>
      </c>
      <c r="K589">
        <v>0</v>
      </c>
      <c r="L589">
        <v>355967</v>
      </c>
    </row>
    <row r="590" spans="1:12" x14ac:dyDescent="0.2">
      <c r="A590" t="s">
        <v>804</v>
      </c>
      <c r="B590" t="s">
        <v>804</v>
      </c>
      <c r="C590" t="s">
        <v>296</v>
      </c>
      <c r="D590" t="s">
        <v>296</v>
      </c>
      <c r="E590">
        <v>377988</v>
      </c>
      <c r="F590" s="20">
        <v>44229</v>
      </c>
      <c r="G590">
        <v>258334</v>
      </c>
      <c r="H590">
        <v>164654</v>
      </c>
      <c r="I590">
        <v>7037</v>
      </c>
      <c r="J590">
        <v>35</v>
      </c>
      <c r="K590">
        <v>7000</v>
      </c>
      <c r="L590">
        <v>65100</v>
      </c>
    </row>
    <row r="591" spans="1:12" x14ac:dyDescent="0.2">
      <c r="A591" t="s">
        <v>804</v>
      </c>
      <c r="B591" t="s">
        <v>804</v>
      </c>
      <c r="C591" t="s">
        <v>260</v>
      </c>
      <c r="D591" t="s">
        <v>260</v>
      </c>
      <c r="E591">
        <v>436868</v>
      </c>
      <c r="F591" s="20">
        <v>44229</v>
      </c>
      <c r="G591">
        <v>279099</v>
      </c>
      <c r="H591">
        <v>161408</v>
      </c>
      <c r="I591">
        <v>8134</v>
      </c>
      <c r="J591">
        <v>74</v>
      </c>
      <c r="K591">
        <v>8043</v>
      </c>
      <c r="L591">
        <v>51504</v>
      </c>
    </row>
    <row r="592" spans="1:12" x14ac:dyDescent="0.2">
      <c r="A592" t="s">
        <v>804</v>
      </c>
      <c r="B592" t="s">
        <v>804</v>
      </c>
      <c r="C592" t="s">
        <v>205</v>
      </c>
      <c r="D592" t="s">
        <v>205</v>
      </c>
      <c r="E592">
        <v>327391</v>
      </c>
      <c r="F592" s="20">
        <v>44229</v>
      </c>
      <c r="G592">
        <v>202148</v>
      </c>
      <c r="H592">
        <v>111955</v>
      </c>
      <c r="I592">
        <v>4559</v>
      </c>
      <c r="J592">
        <v>54</v>
      </c>
      <c r="K592">
        <v>4500</v>
      </c>
      <c r="L592">
        <v>26325</v>
      </c>
    </row>
    <row r="593" spans="1:12" x14ac:dyDescent="0.2">
      <c r="A593" t="s">
        <v>804</v>
      </c>
      <c r="B593" t="s">
        <v>804</v>
      </c>
      <c r="C593" t="s">
        <v>366</v>
      </c>
      <c r="D593" t="s">
        <v>366</v>
      </c>
      <c r="E593">
        <v>415946</v>
      </c>
      <c r="F593" s="20">
        <v>44229</v>
      </c>
      <c r="G593">
        <v>283802</v>
      </c>
      <c r="H593">
        <v>190594</v>
      </c>
      <c r="I593">
        <v>7250</v>
      </c>
      <c r="J593">
        <v>34</v>
      </c>
      <c r="K593">
        <v>7199</v>
      </c>
      <c r="L593">
        <v>104556</v>
      </c>
    </row>
    <row r="594" spans="1:12" x14ac:dyDescent="0.2">
      <c r="A594" t="s">
        <v>804</v>
      </c>
      <c r="B594" t="s">
        <v>804</v>
      </c>
      <c r="C594" t="s">
        <v>276</v>
      </c>
      <c r="D594" t="s">
        <v>276</v>
      </c>
      <c r="E594">
        <v>484233</v>
      </c>
      <c r="F594" s="20">
        <v>44229</v>
      </c>
      <c r="G594">
        <v>330932</v>
      </c>
      <c r="H594">
        <v>211903</v>
      </c>
      <c r="I594">
        <v>6360</v>
      </c>
      <c r="J594">
        <v>75</v>
      </c>
      <c r="K594">
        <v>6273</v>
      </c>
      <c r="L594">
        <v>56247</v>
      </c>
    </row>
    <row r="595" spans="1:12" x14ac:dyDescent="0.2">
      <c r="A595" t="s">
        <v>804</v>
      </c>
      <c r="B595" t="s">
        <v>804</v>
      </c>
      <c r="C595" t="s">
        <v>337</v>
      </c>
      <c r="D595" t="s">
        <v>337</v>
      </c>
      <c r="E595">
        <v>433737</v>
      </c>
      <c r="F595" s="20">
        <v>44229</v>
      </c>
      <c r="G595">
        <v>303987</v>
      </c>
      <c r="H595">
        <v>209259</v>
      </c>
      <c r="I595">
        <v>10168</v>
      </c>
      <c r="J595">
        <v>53</v>
      </c>
      <c r="K595">
        <v>10104</v>
      </c>
      <c r="L595">
        <v>88114</v>
      </c>
    </row>
    <row r="596" spans="1:12" x14ac:dyDescent="0.2">
      <c r="A596" t="s">
        <v>804</v>
      </c>
      <c r="B596" t="s">
        <v>804</v>
      </c>
      <c r="C596" t="s">
        <v>227</v>
      </c>
      <c r="D596" t="s">
        <v>227</v>
      </c>
      <c r="E596">
        <v>277335</v>
      </c>
      <c r="F596" s="20">
        <v>44229</v>
      </c>
      <c r="G596">
        <v>173390</v>
      </c>
      <c r="H596">
        <v>101178</v>
      </c>
      <c r="I596">
        <v>8609</v>
      </c>
      <c r="J596">
        <v>68</v>
      </c>
      <c r="K596">
        <v>8530</v>
      </c>
      <c r="L596">
        <v>39234</v>
      </c>
    </row>
    <row r="597" spans="1:12" x14ac:dyDescent="0.2">
      <c r="A597" t="s">
        <v>804</v>
      </c>
      <c r="B597" t="s">
        <v>804</v>
      </c>
      <c r="C597" t="s">
        <v>466</v>
      </c>
      <c r="D597" t="s">
        <v>466</v>
      </c>
      <c r="E597">
        <v>917534</v>
      </c>
      <c r="F597" s="20">
        <v>44229</v>
      </c>
      <c r="G597">
        <v>676784</v>
      </c>
      <c r="H597">
        <v>470030</v>
      </c>
      <c r="I597">
        <v>32351</v>
      </c>
      <c r="J597">
        <v>420</v>
      </c>
      <c r="K597">
        <v>31817</v>
      </c>
      <c r="L597">
        <v>219114</v>
      </c>
    </row>
    <row r="598" spans="1:12" x14ac:dyDescent="0.2">
      <c r="A598" t="s">
        <v>806</v>
      </c>
      <c r="B598" t="s">
        <v>806</v>
      </c>
      <c r="C598" t="s">
        <v>645</v>
      </c>
      <c r="D598" t="s">
        <v>645</v>
      </c>
      <c r="E598">
        <v>4380793</v>
      </c>
      <c r="F598" s="20">
        <v>44227</v>
      </c>
      <c r="G598">
        <v>2172907</v>
      </c>
      <c r="H598">
        <v>746386</v>
      </c>
      <c r="I598">
        <v>25765</v>
      </c>
      <c r="J598">
        <v>457</v>
      </c>
      <c r="K598">
        <v>25308</v>
      </c>
      <c r="L598">
        <v>504243</v>
      </c>
    </row>
    <row r="599" spans="1:12" x14ac:dyDescent="0.2">
      <c r="A599" t="s">
        <v>806</v>
      </c>
      <c r="B599" t="s">
        <v>806</v>
      </c>
      <c r="C599" t="s">
        <v>643</v>
      </c>
      <c r="D599" t="s">
        <v>643</v>
      </c>
      <c r="E599">
        <v>3673849</v>
      </c>
      <c r="F599" s="20">
        <v>44227</v>
      </c>
      <c r="G599">
        <v>1589498</v>
      </c>
      <c r="H599">
        <v>498586</v>
      </c>
      <c r="I599">
        <v>21280</v>
      </c>
      <c r="J599">
        <v>108</v>
      </c>
      <c r="K599">
        <v>21172</v>
      </c>
      <c r="L599">
        <v>493465</v>
      </c>
    </row>
    <row r="600" spans="1:12" x14ac:dyDescent="0.2">
      <c r="A600" t="s">
        <v>806</v>
      </c>
      <c r="B600" t="s">
        <v>806</v>
      </c>
      <c r="C600" t="s">
        <v>398</v>
      </c>
      <c r="D600" t="s">
        <v>398</v>
      </c>
      <c r="E600">
        <v>2398709</v>
      </c>
      <c r="F600" s="20">
        <v>44227</v>
      </c>
      <c r="G600">
        <v>1135268</v>
      </c>
      <c r="H600">
        <v>349925</v>
      </c>
      <c r="I600">
        <v>5040</v>
      </c>
      <c r="J600">
        <v>152</v>
      </c>
      <c r="K600">
        <v>4885</v>
      </c>
      <c r="L600">
        <v>125671</v>
      </c>
    </row>
    <row r="601" spans="1:12" x14ac:dyDescent="0.2">
      <c r="A601" t="s">
        <v>806</v>
      </c>
      <c r="B601" t="s">
        <v>806</v>
      </c>
      <c r="C601" t="s">
        <v>515</v>
      </c>
      <c r="D601" t="s">
        <v>515</v>
      </c>
      <c r="E601">
        <v>2549935</v>
      </c>
      <c r="F601" s="20">
        <v>44227</v>
      </c>
      <c r="G601">
        <v>1015454</v>
      </c>
      <c r="H601">
        <v>375261</v>
      </c>
      <c r="I601">
        <v>9972</v>
      </c>
      <c r="J601">
        <v>143</v>
      </c>
      <c r="K601">
        <v>9828</v>
      </c>
      <c r="L601">
        <v>272000</v>
      </c>
    </row>
    <row r="602" spans="1:12" x14ac:dyDescent="0.2">
      <c r="A602" t="s">
        <v>806</v>
      </c>
      <c r="B602" t="s">
        <v>806</v>
      </c>
      <c r="C602" t="s">
        <v>507</v>
      </c>
      <c r="D602" t="s">
        <v>507</v>
      </c>
      <c r="E602">
        <v>1838771</v>
      </c>
      <c r="F602" s="20">
        <v>44209</v>
      </c>
      <c r="G602">
        <v>871164</v>
      </c>
      <c r="H602">
        <v>265607</v>
      </c>
      <c r="I602">
        <v>16616</v>
      </c>
      <c r="J602">
        <v>203</v>
      </c>
      <c r="K602">
        <v>16412</v>
      </c>
      <c r="L602">
        <v>262346</v>
      </c>
    </row>
    <row r="603" spans="1:12" x14ac:dyDescent="0.2">
      <c r="A603" t="s">
        <v>806</v>
      </c>
      <c r="B603" t="s">
        <v>806</v>
      </c>
      <c r="C603" t="s">
        <v>374</v>
      </c>
      <c r="D603" t="s">
        <v>374</v>
      </c>
      <c r="E603">
        <v>1372287</v>
      </c>
      <c r="F603" s="20">
        <v>44206</v>
      </c>
      <c r="G603">
        <v>614711</v>
      </c>
      <c r="H603">
        <v>180775</v>
      </c>
      <c r="I603">
        <v>10090</v>
      </c>
      <c r="J603">
        <v>203</v>
      </c>
      <c r="K603">
        <v>9887</v>
      </c>
      <c r="L603">
        <v>112124</v>
      </c>
    </row>
    <row r="604" spans="1:12" x14ac:dyDescent="0.2">
      <c r="A604" t="s">
        <v>806</v>
      </c>
      <c r="B604" t="s">
        <v>806</v>
      </c>
      <c r="C604" t="s">
        <v>597</v>
      </c>
      <c r="D604" t="s">
        <v>597</v>
      </c>
      <c r="E604">
        <v>2468371</v>
      </c>
      <c r="F604" s="20">
        <v>44227</v>
      </c>
      <c r="G604">
        <v>1270889</v>
      </c>
      <c r="H604">
        <v>418182</v>
      </c>
      <c r="I604">
        <v>16919</v>
      </c>
      <c r="J604">
        <v>290</v>
      </c>
      <c r="K604">
        <v>16629</v>
      </c>
      <c r="L604">
        <v>385194</v>
      </c>
    </row>
    <row r="605" spans="1:12" x14ac:dyDescent="0.2">
      <c r="A605" t="s">
        <v>806</v>
      </c>
      <c r="B605" t="s">
        <v>806</v>
      </c>
      <c r="C605" t="s">
        <v>167</v>
      </c>
      <c r="D605" t="s">
        <v>167</v>
      </c>
      <c r="E605">
        <v>4616509</v>
      </c>
      <c r="F605" s="20">
        <v>44192</v>
      </c>
      <c r="G605">
        <v>2165409</v>
      </c>
      <c r="H605">
        <v>643824</v>
      </c>
      <c r="I605">
        <v>17906</v>
      </c>
      <c r="J605">
        <v>228</v>
      </c>
      <c r="K605">
        <v>17675</v>
      </c>
      <c r="L605">
        <v>21427</v>
      </c>
    </row>
    <row r="606" spans="1:12" x14ac:dyDescent="0.2">
      <c r="A606" t="s">
        <v>806</v>
      </c>
      <c r="B606" t="s">
        <v>806</v>
      </c>
      <c r="C606" t="s">
        <v>573</v>
      </c>
      <c r="D606" t="s">
        <v>573</v>
      </c>
      <c r="E606">
        <v>1302156</v>
      </c>
      <c r="F606" s="20">
        <v>44227</v>
      </c>
      <c r="G606">
        <v>692255</v>
      </c>
      <c r="H606">
        <v>337171</v>
      </c>
      <c r="I606">
        <v>9132</v>
      </c>
      <c r="J606">
        <v>141</v>
      </c>
      <c r="K606">
        <v>8991</v>
      </c>
      <c r="L606">
        <v>331758</v>
      </c>
    </row>
    <row r="607" spans="1:12" x14ac:dyDescent="0.2">
      <c r="A607" t="s">
        <v>806</v>
      </c>
      <c r="B607" t="s">
        <v>806</v>
      </c>
      <c r="C607" t="s">
        <v>554</v>
      </c>
      <c r="D607" t="s">
        <v>554</v>
      </c>
      <c r="E607">
        <v>2384239</v>
      </c>
      <c r="F607" s="20">
        <v>44227</v>
      </c>
      <c r="G607">
        <v>1752196</v>
      </c>
      <c r="H607">
        <v>642554</v>
      </c>
      <c r="I607">
        <v>11549</v>
      </c>
      <c r="J607">
        <v>178</v>
      </c>
      <c r="K607">
        <v>11371</v>
      </c>
      <c r="L607">
        <v>313999</v>
      </c>
    </row>
    <row r="608" spans="1:12" x14ac:dyDescent="0.2">
      <c r="A608" t="s">
        <v>806</v>
      </c>
      <c r="B608" t="s">
        <v>806</v>
      </c>
      <c r="C608" t="s">
        <v>517</v>
      </c>
      <c r="D608" t="s">
        <v>517</v>
      </c>
      <c r="E608">
        <v>3223642</v>
      </c>
      <c r="F608" s="20">
        <v>44227</v>
      </c>
      <c r="G608">
        <v>1433455</v>
      </c>
      <c r="H608">
        <v>388341</v>
      </c>
      <c r="I608">
        <v>21610</v>
      </c>
      <c r="J608">
        <v>234</v>
      </c>
      <c r="K608">
        <v>21376</v>
      </c>
      <c r="L608">
        <v>278225</v>
      </c>
    </row>
    <row r="609" spans="1:12" x14ac:dyDescent="0.2">
      <c r="A609" t="s">
        <v>806</v>
      </c>
      <c r="B609" t="s">
        <v>806</v>
      </c>
      <c r="C609" t="s">
        <v>526</v>
      </c>
      <c r="D609" t="s">
        <v>526</v>
      </c>
      <c r="E609">
        <v>2149066</v>
      </c>
      <c r="F609" s="20">
        <v>44227</v>
      </c>
      <c r="G609">
        <v>995084</v>
      </c>
      <c r="H609">
        <v>438892</v>
      </c>
      <c r="I609">
        <v>7494</v>
      </c>
      <c r="J609">
        <v>138</v>
      </c>
      <c r="K609">
        <v>7354</v>
      </c>
      <c r="L609">
        <v>279984</v>
      </c>
    </row>
    <row r="610" spans="1:12" x14ac:dyDescent="0.2">
      <c r="A610" t="s">
        <v>806</v>
      </c>
      <c r="B610" t="s">
        <v>806</v>
      </c>
      <c r="C610" t="s">
        <v>547</v>
      </c>
      <c r="D610" t="s">
        <v>547</v>
      </c>
      <c r="E610">
        <v>1799541</v>
      </c>
      <c r="F610" s="20">
        <v>44206</v>
      </c>
      <c r="G610">
        <v>795903</v>
      </c>
      <c r="H610">
        <v>236840</v>
      </c>
      <c r="I610">
        <v>10992</v>
      </c>
      <c r="J610">
        <v>158</v>
      </c>
      <c r="K610">
        <v>10832</v>
      </c>
      <c r="L610">
        <v>308681</v>
      </c>
    </row>
    <row r="611" spans="1:12" x14ac:dyDescent="0.2">
      <c r="A611" t="s">
        <v>806</v>
      </c>
      <c r="B611" t="s">
        <v>806</v>
      </c>
      <c r="C611" t="s">
        <v>424</v>
      </c>
      <c r="D611" t="s">
        <v>424</v>
      </c>
      <c r="E611">
        <v>3257983</v>
      </c>
      <c r="F611" s="20">
        <v>44226</v>
      </c>
      <c r="G611">
        <v>1589704</v>
      </c>
      <c r="H611">
        <v>448292</v>
      </c>
      <c r="I611">
        <v>19850</v>
      </c>
      <c r="J611">
        <v>225</v>
      </c>
      <c r="K611">
        <v>19624</v>
      </c>
      <c r="L611">
        <v>157347</v>
      </c>
    </row>
    <row r="612" spans="1:12" x14ac:dyDescent="0.2">
      <c r="A612" t="s">
        <v>806</v>
      </c>
      <c r="B612" t="s">
        <v>806</v>
      </c>
      <c r="C612" t="s">
        <v>633</v>
      </c>
      <c r="D612" t="s">
        <v>633</v>
      </c>
      <c r="E612">
        <v>4465344</v>
      </c>
      <c r="F612" s="20">
        <v>44209</v>
      </c>
      <c r="G612">
        <v>2221830</v>
      </c>
      <c r="H612">
        <v>749751</v>
      </c>
      <c r="I612">
        <v>44028</v>
      </c>
      <c r="J612">
        <v>377</v>
      </c>
      <c r="K612">
        <v>43650</v>
      </c>
      <c r="L612">
        <v>487223</v>
      </c>
    </row>
    <row r="613" spans="1:12" x14ac:dyDescent="0.2">
      <c r="A613" t="s">
        <v>806</v>
      </c>
      <c r="B613" t="s">
        <v>806</v>
      </c>
      <c r="C613" t="s">
        <v>540</v>
      </c>
      <c r="D613" t="s">
        <v>540</v>
      </c>
      <c r="E613">
        <v>2461056</v>
      </c>
      <c r="F613" s="20">
        <v>44227</v>
      </c>
      <c r="G613">
        <v>1189235</v>
      </c>
      <c r="H613">
        <v>399451</v>
      </c>
      <c r="I613">
        <v>11717</v>
      </c>
      <c r="J613">
        <v>330</v>
      </c>
      <c r="K613">
        <v>11385</v>
      </c>
      <c r="L613">
        <v>302428</v>
      </c>
    </row>
    <row r="614" spans="1:12" x14ac:dyDescent="0.2">
      <c r="A614" t="s">
        <v>806</v>
      </c>
      <c r="B614" t="s">
        <v>806</v>
      </c>
      <c r="C614" t="s">
        <v>391</v>
      </c>
      <c r="D614" t="s">
        <v>391</v>
      </c>
      <c r="E614">
        <v>1554203</v>
      </c>
      <c r="F614" s="20">
        <v>44227</v>
      </c>
      <c r="G614">
        <v>793094</v>
      </c>
      <c r="H614">
        <v>244431</v>
      </c>
      <c r="I614">
        <v>7720</v>
      </c>
      <c r="J614">
        <v>163</v>
      </c>
      <c r="K614">
        <v>7557</v>
      </c>
      <c r="L614">
        <v>122883</v>
      </c>
    </row>
    <row r="615" spans="1:12" x14ac:dyDescent="0.2">
      <c r="A615" t="s">
        <v>806</v>
      </c>
      <c r="B615" t="s">
        <v>806</v>
      </c>
      <c r="C615" t="s">
        <v>560</v>
      </c>
      <c r="D615" t="s">
        <v>560</v>
      </c>
      <c r="E615">
        <v>3683896</v>
      </c>
      <c r="F615" s="20">
        <v>44226</v>
      </c>
      <c r="G615">
        <v>1756682</v>
      </c>
      <c r="H615">
        <v>600482</v>
      </c>
      <c r="I615">
        <v>14794</v>
      </c>
      <c r="J615">
        <v>126</v>
      </c>
      <c r="K615">
        <v>14668</v>
      </c>
      <c r="L615">
        <v>320382</v>
      </c>
    </row>
    <row r="616" spans="1:12" x14ac:dyDescent="0.2">
      <c r="A616" t="s">
        <v>806</v>
      </c>
      <c r="B616" t="s">
        <v>806</v>
      </c>
      <c r="C616" t="s">
        <v>486</v>
      </c>
      <c r="D616" t="s">
        <v>486</v>
      </c>
      <c r="E616">
        <v>3712738</v>
      </c>
      <c r="F616" s="20">
        <v>44219</v>
      </c>
      <c r="G616">
        <v>1408673</v>
      </c>
      <c r="H616">
        <v>364360</v>
      </c>
      <c r="I616">
        <v>14941</v>
      </c>
      <c r="J616">
        <v>98</v>
      </c>
      <c r="K616">
        <v>14843</v>
      </c>
      <c r="L616">
        <v>231677</v>
      </c>
    </row>
    <row r="617" spans="1:12" x14ac:dyDescent="0.2">
      <c r="A617" t="s">
        <v>806</v>
      </c>
      <c r="B617" t="s">
        <v>806</v>
      </c>
      <c r="C617" t="s">
        <v>519</v>
      </c>
      <c r="D617" t="s">
        <v>519</v>
      </c>
      <c r="E617">
        <v>3498507</v>
      </c>
      <c r="F617" s="20">
        <v>44172</v>
      </c>
      <c r="G617">
        <v>1647985</v>
      </c>
      <c r="H617">
        <v>646236</v>
      </c>
      <c r="I617">
        <v>20215</v>
      </c>
      <c r="J617">
        <v>243</v>
      </c>
      <c r="K617">
        <v>19972</v>
      </c>
      <c r="L617">
        <v>279197</v>
      </c>
    </row>
    <row r="618" spans="1:12" x14ac:dyDescent="0.2">
      <c r="A618" t="s">
        <v>806</v>
      </c>
      <c r="B618" t="s">
        <v>806</v>
      </c>
      <c r="C618" t="s">
        <v>473</v>
      </c>
      <c r="D618" t="s">
        <v>473</v>
      </c>
      <c r="E618">
        <v>1952713</v>
      </c>
      <c r="F618" s="20">
        <v>44227</v>
      </c>
      <c r="G618">
        <v>939599</v>
      </c>
      <c r="H618">
        <v>238646</v>
      </c>
      <c r="I618">
        <v>16208</v>
      </c>
      <c r="J618">
        <v>356</v>
      </c>
      <c r="K618">
        <v>15852</v>
      </c>
      <c r="L618">
        <v>219353</v>
      </c>
    </row>
    <row r="619" spans="1:12" x14ac:dyDescent="0.2">
      <c r="A619" t="s">
        <v>806</v>
      </c>
      <c r="B619" t="s">
        <v>806</v>
      </c>
      <c r="C619" t="s">
        <v>494</v>
      </c>
      <c r="D619" t="s">
        <v>494</v>
      </c>
      <c r="E619">
        <v>990626</v>
      </c>
      <c r="F619" s="20">
        <v>44206</v>
      </c>
      <c r="G619">
        <v>447303</v>
      </c>
      <c r="H619">
        <v>129157</v>
      </c>
      <c r="I619">
        <v>7110</v>
      </c>
      <c r="J619">
        <v>79</v>
      </c>
      <c r="K619">
        <v>7031</v>
      </c>
      <c r="L619">
        <v>237615</v>
      </c>
    </row>
    <row r="620" spans="1:12" x14ac:dyDescent="0.2">
      <c r="A620" t="s">
        <v>806</v>
      </c>
      <c r="B620" t="s">
        <v>806</v>
      </c>
      <c r="C620" t="s">
        <v>550</v>
      </c>
      <c r="D620" t="s">
        <v>550</v>
      </c>
      <c r="E620">
        <v>3098637</v>
      </c>
      <c r="F620" s="20">
        <v>44227</v>
      </c>
      <c r="G620">
        <v>1597034</v>
      </c>
      <c r="H620">
        <v>537293</v>
      </c>
      <c r="I620">
        <v>20223</v>
      </c>
      <c r="J620">
        <v>220</v>
      </c>
      <c r="K620">
        <v>20003</v>
      </c>
      <c r="L620">
        <v>314631</v>
      </c>
    </row>
    <row r="621" spans="1:12" x14ac:dyDescent="0.2">
      <c r="A621" t="s">
        <v>806</v>
      </c>
      <c r="B621" t="s">
        <v>806</v>
      </c>
      <c r="C621" t="s">
        <v>511</v>
      </c>
      <c r="D621" t="s">
        <v>511</v>
      </c>
      <c r="E621">
        <v>1761152</v>
      </c>
      <c r="F621" s="20">
        <v>44227</v>
      </c>
      <c r="G621">
        <v>788675</v>
      </c>
      <c r="H621">
        <v>213371</v>
      </c>
      <c r="I621">
        <v>9968</v>
      </c>
      <c r="J621">
        <v>99</v>
      </c>
      <c r="K621">
        <v>9868</v>
      </c>
      <c r="L621">
        <v>268279</v>
      </c>
    </row>
    <row r="622" spans="1:12" x14ac:dyDescent="0.2">
      <c r="A622" t="s">
        <v>806</v>
      </c>
      <c r="B622" t="s">
        <v>806</v>
      </c>
      <c r="C622" t="s">
        <v>541</v>
      </c>
      <c r="D622" t="s">
        <v>541</v>
      </c>
      <c r="E622">
        <v>1579160</v>
      </c>
      <c r="F622" s="20">
        <v>44206</v>
      </c>
      <c r="G622">
        <v>708258</v>
      </c>
      <c r="H622">
        <v>253661</v>
      </c>
      <c r="I622">
        <v>13933</v>
      </c>
      <c r="J622">
        <v>293</v>
      </c>
      <c r="K622">
        <v>13640</v>
      </c>
      <c r="L622">
        <v>304727</v>
      </c>
    </row>
    <row r="623" spans="1:12" x14ac:dyDescent="0.2">
      <c r="A623" t="s">
        <v>806</v>
      </c>
      <c r="B623" t="s">
        <v>806</v>
      </c>
      <c r="C623" t="s">
        <v>492</v>
      </c>
      <c r="D623" t="s">
        <v>492</v>
      </c>
      <c r="E623">
        <v>1887577</v>
      </c>
      <c r="F623" s="20">
        <v>44206</v>
      </c>
      <c r="G623">
        <v>833824</v>
      </c>
      <c r="H623">
        <v>229745</v>
      </c>
      <c r="I623">
        <v>10348</v>
      </c>
      <c r="J623">
        <v>194</v>
      </c>
      <c r="K623">
        <v>10153</v>
      </c>
      <c r="L623">
        <v>237030</v>
      </c>
    </row>
    <row r="624" spans="1:12" x14ac:dyDescent="0.2">
      <c r="A624" t="s">
        <v>806</v>
      </c>
      <c r="B624" t="s">
        <v>806</v>
      </c>
      <c r="C624" t="s">
        <v>336</v>
      </c>
      <c r="D624" t="s">
        <v>336</v>
      </c>
      <c r="E624">
        <v>2632684</v>
      </c>
      <c r="F624" s="20">
        <v>44206</v>
      </c>
      <c r="G624">
        <v>1246314</v>
      </c>
      <c r="H624">
        <v>410120</v>
      </c>
      <c r="I624">
        <v>6814</v>
      </c>
      <c r="J624">
        <v>139</v>
      </c>
      <c r="K624">
        <v>6674</v>
      </c>
      <c r="L624">
        <v>86335</v>
      </c>
    </row>
    <row r="625" spans="1:12" x14ac:dyDescent="0.2">
      <c r="A625" t="s">
        <v>806</v>
      </c>
      <c r="B625" t="s">
        <v>806</v>
      </c>
      <c r="C625" t="s">
        <v>568</v>
      </c>
      <c r="D625" t="s">
        <v>568</v>
      </c>
      <c r="E625">
        <v>2496761</v>
      </c>
      <c r="F625" s="20">
        <v>44227</v>
      </c>
      <c r="G625">
        <v>1005224</v>
      </c>
      <c r="H625">
        <v>328351</v>
      </c>
      <c r="I625">
        <v>8720</v>
      </c>
      <c r="J625">
        <v>135</v>
      </c>
      <c r="K625">
        <v>8585</v>
      </c>
      <c r="L625">
        <v>327016</v>
      </c>
    </row>
    <row r="626" spans="1:12" x14ac:dyDescent="0.2">
      <c r="A626" t="s">
        <v>806</v>
      </c>
      <c r="B626" t="s">
        <v>806</v>
      </c>
      <c r="C626" t="s">
        <v>692</v>
      </c>
      <c r="D626" t="s">
        <v>692</v>
      </c>
      <c r="E626">
        <v>1674714</v>
      </c>
      <c r="F626" s="20">
        <v>44220</v>
      </c>
      <c r="G626">
        <v>1799728</v>
      </c>
      <c r="H626">
        <v>974353</v>
      </c>
      <c r="I626">
        <v>63353</v>
      </c>
      <c r="J626">
        <v>467</v>
      </c>
      <c r="K626">
        <v>62876</v>
      </c>
      <c r="L626">
        <v>707072</v>
      </c>
    </row>
    <row r="627" spans="1:12" x14ac:dyDescent="0.2">
      <c r="A627" t="s">
        <v>806</v>
      </c>
      <c r="B627" t="s">
        <v>806</v>
      </c>
      <c r="C627" t="s">
        <v>699</v>
      </c>
      <c r="D627" t="s">
        <v>699</v>
      </c>
      <c r="E627">
        <v>4661452</v>
      </c>
      <c r="F627" s="20">
        <v>44220</v>
      </c>
      <c r="G627">
        <v>2247039</v>
      </c>
      <c r="H627">
        <v>1071908</v>
      </c>
      <c r="I627">
        <v>55673</v>
      </c>
      <c r="J627">
        <v>461</v>
      </c>
      <c r="K627">
        <v>55207</v>
      </c>
      <c r="L627">
        <v>740447</v>
      </c>
    </row>
    <row r="628" spans="1:12" x14ac:dyDescent="0.2">
      <c r="A628" t="s">
        <v>806</v>
      </c>
      <c r="B628" t="s">
        <v>806</v>
      </c>
      <c r="C628" t="s">
        <v>513</v>
      </c>
      <c r="D628" t="s">
        <v>513</v>
      </c>
      <c r="E628">
        <v>3622727</v>
      </c>
      <c r="F628" s="20">
        <v>44227</v>
      </c>
      <c r="G628">
        <v>1690195</v>
      </c>
      <c r="H628">
        <v>509886</v>
      </c>
      <c r="I628">
        <v>21641</v>
      </c>
      <c r="J628">
        <v>282</v>
      </c>
      <c r="K628">
        <v>21359</v>
      </c>
      <c r="L628">
        <v>276557</v>
      </c>
    </row>
    <row r="629" spans="1:12" x14ac:dyDescent="0.2">
      <c r="A629" t="s">
        <v>806</v>
      </c>
      <c r="B629" t="s">
        <v>806</v>
      </c>
      <c r="C629" t="s">
        <v>500</v>
      </c>
      <c r="D629" t="s">
        <v>500</v>
      </c>
      <c r="E629">
        <v>3431386</v>
      </c>
      <c r="F629" s="20">
        <v>44227</v>
      </c>
      <c r="G629">
        <v>1604382</v>
      </c>
      <c r="H629">
        <v>555773</v>
      </c>
      <c r="I629">
        <v>12282</v>
      </c>
      <c r="J629">
        <v>266</v>
      </c>
      <c r="K629">
        <v>12016</v>
      </c>
      <c r="L629">
        <v>247375</v>
      </c>
    </row>
    <row r="630" spans="1:12" x14ac:dyDescent="0.2">
      <c r="A630" t="s">
        <v>806</v>
      </c>
      <c r="B630" t="s">
        <v>806</v>
      </c>
      <c r="C630" t="s">
        <v>641</v>
      </c>
      <c r="D630" t="s">
        <v>641</v>
      </c>
      <c r="E630">
        <v>4436275</v>
      </c>
      <c r="F630" s="20">
        <v>44227</v>
      </c>
      <c r="G630">
        <v>2347051</v>
      </c>
      <c r="H630">
        <v>889085</v>
      </c>
      <c r="I630">
        <v>59439</v>
      </c>
      <c r="J630">
        <v>848</v>
      </c>
      <c r="K630">
        <v>58588</v>
      </c>
      <c r="L630">
        <v>510255</v>
      </c>
    </row>
    <row r="631" spans="1:12" x14ac:dyDescent="0.2">
      <c r="A631" t="s">
        <v>806</v>
      </c>
      <c r="B631" t="s">
        <v>806</v>
      </c>
      <c r="C631" t="s">
        <v>499</v>
      </c>
      <c r="D631" t="s">
        <v>499</v>
      </c>
      <c r="E631">
        <v>1104021</v>
      </c>
      <c r="F631" s="20">
        <v>44206</v>
      </c>
      <c r="G631">
        <v>561456</v>
      </c>
      <c r="H631">
        <v>185949</v>
      </c>
      <c r="I631">
        <v>5232</v>
      </c>
      <c r="J631">
        <v>102</v>
      </c>
      <c r="K631">
        <v>5130</v>
      </c>
      <c r="L631">
        <v>242998</v>
      </c>
    </row>
    <row r="632" spans="1:12" x14ac:dyDescent="0.2">
      <c r="A632" t="s">
        <v>806</v>
      </c>
      <c r="B632" t="s">
        <v>806</v>
      </c>
      <c r="C632" t="s">
        <v>543</v>
      </c>
      <c r="D632" t="s">
        <v>543</v>
      </c>
      <c r="E632">
        <v>1338211</v>
      </c>
      <c r="F632" s="20">
        <v>44199</v>
      </c>
      <c r="G632">
        <v>658863</v>
      </c>
      <c r="H632">
        <v>254519</v>
      </c>
      <c r="I632">
        <v>12638</v>
      </c>
      <c r="J632">
        <v>217</v>
      </c>
      <c r="K632">
        <v>12421</v>
      </c>
      <c r="L632">
        <v>306044</v>
      </c>
    </row>
    <row r="633" spans="1:12" x14ac:dyDescent="0.2">
      <c r="A633" t="s">
        <v>806</v>
      </c>
      <c r="B633" t="s">
        <v>806</v>
      </c>
      <c r="C633" t="s">
        <v>487</v>
      </c>
      <c r="D633" t="s">
        <v>487</v>
      </c>
      <c r="E633">
        <v>4091380</v>
      </c>
      <c r="F633" s="20">
        <v>44226</v>
      </c>
      <c r="G633">
        <v>1852490</v>
      </c>
      <c r="H633">
        <v>537647</v>
      </c>
      <c r="I633">
        <v>13755</v>
      </c>
      <c r="J633">
        <v>349</v>
      </c>
      <c r="K633">
        <v>13406</v>
      </c>
      <c r="L633">
        <v>231661</v>
      </c>
    </row>
    <row r="634" spans="1:12" x14ac:dyDescent="0.2">
      <c r="A634" t="s">
        <v>806</v>
      </c>
      <c r="B634" t="s">
        <v>806</v>
      </c>
      <c r="C634" t="s">
        <v>509</v>
      </c>
      <c r="D634" t="s">
        <v>509</v>
      </c>
      <c r="E634">
        <v>1565678</v>
      </c>
      <c r="F634" s="20">
        <v>44227</v>
      </c>
      <c r="G634">
        <v>701190</v>
      </c>
      <c r="H634">
        <v>234481</v>
      </c>
      <c r="I634">
        <v>2920</v>
      </c>
      <c r="J634">
        <v>43</v>
      </c>
      <c r="K634">
        <v>2877</v>
      </c>
      <c r="L634">
        <v>261985</v>
      </c>
    </row>
    <row r="635" spans="1:12" x14ac:dyDescent="0.2">
      <c r="A635" t="s">
        <v>806</v>
      </c>
      <c r="B635" t="s">
        <v>806</v>
      </c>
      <c r="C635" t="s">
        <v>484</v>
      </c>
      <c r="D635" t="s">
        <v>484</v>
      </c>
      <c r="E635">
        <v>1670718</v>
      </c>
      <c r="F635" s="20">
        <v>44206</v>
      </c>
      <c r="G635">
        <v>819651</v>
      </c>
      <c r="H635">
        <v>251406</v>
      </c>
      <c r="I635">
        <v>11687</v>
      </c>
      <c r="J635">
        <v>202</v>
      </c>
      <c r="K635">
        <v>11482</v>
      </c>
      <c r="L635">
        <v>227562</v>
      </c>
    </row>
    <row r="636" spans="1:12" x14ac:dyDescent="0.2">
      <c r="A636" t="s">
        <v>806</v>
      </c>
      <c r="B636" t="s">
        <v>806</v>
      </c>
      <c r="C636" t="s">
        <v>569</v>
      </c>
      <c r="D636" t="s">
        <v>569</v>
      </c>
      <c r="E636">
        <v>4476072</v>
      </c>
      <c r="F636" s="20">
        <v>44216</v>
      </c>
      <c r="G636">
        <v>2189622</v>
      </c>
      <c r="H636">
        <v>667013</v>
      </c>
      <c r="I636">
        <v>22584</v>
      </c>
      <c r="J636">
        <v>235</v>
      </c>
      <c r="K636">
        <v>22349</v>
      </c>
      <c r="L636">
        <v>334116</v>
      </c>
    </row>
    <row r="637" spans="1:12" x14ac:dyDescent="0.2">
      <c r="A637" t="s">
        <v>806</v>
      </c>
      <c r="B637" t="s">
        <v>806</v>
      </c>
      <c r="C637" t="s">
        <v>557</v>
      </c>
      <c r="D637" t="s">
        <v>557</v>
      </c>
      <c r="E637">
        <v>2000755</v>
      </c>
      <c r="F637" s="20">
        <v>44161</v>
      </c>
      <c r="G637">
        <v>1132511</v>
      </c>
      <c r="H637">
        <v>379818</v>
      </c>
      <c r="I637">
        <v>36556</v>
      </c>
      <c r="J637">
        <v>663</v>
      </c>
      <c r="K637">
        <v>35892</v>
      </c>
      <c r="L637">
        <v>330818</v>
      </c>
    </row>
    <row r="638" spans="1:12" x14ac:dyDescent="0.2">
      <c r="A638" t="s">
        <v>806</v>
      </c>
      <c r="B638" t="s">
        <v>806</v>
      </c>
      <c r="C638" t="s">
        <v>401</v>
      </c>
      <c r="D638" t="s">
        <v>401</v>
      </c>
      <c r="E638">
        <v>1658005</v>
      </c>
      <c r="F638" s="20">
        <v>44206</v>
      </c>
      <c r="G638">
        <v>755119</v>
      </c>
      <c r="H638">
        <v>257048</v>
      </c>
      <c r="I638">
        <v>9231</v>
      </c>
      <c r="J638">
        <v>114</v>
      </c>
      <c r="K638">
        <v>9115</v>
      </c>
      <c r="L638">
        <v>128634</v>
      </c>
    </row>
    <row r="639" spans="1:12" x14ac:dyDescent="0.2">
      <c r="A639" t="s">
        <v>806</v>
      </c>
      <c r="B639" t="s">
        <v>806</v>
      </c>
      <c r="C639" t="s">
        <v>579</v>
      </c>
      <c r="D639" t="s">
        <v>579</v>
      </c>
      <c r="E639">
        <v>1795092</v>
      </c>
      <c r="F639" s="20">
        <v>44206</v>
      </c>
      <c r="G639">
        <v>923661</v>
      </c>
      <c r="H639">
        <v>290898</v>
      </c>
      <c r="I639">
        <v>6197</v>
      </c>
      <c r="J639">
        <v>110</v>
      </c>
      <c r="K639">
        <v>6087</v>
      </c>
      <c r="L639">
        <v>347795</v>
      </c>
    </row>
    <row r="640" spans="1:12" x14ac:dyDescent="0.2">
      <c r="A640" t="s">
        <v>806</v>
      </c>
      <c r="B640" t="s">
        <v>806</v>
      </c>
      <c r="C640" t="s">
        <v>695</v>
      </c>
      <c r="D640" t="s">
        <v>695</v>
      </c>
      <c r="E640">
        <v>4572951</v>
      </c>
      <c r="F640" s="20">
        <v>44206</v>
      </c>
      <c r="G640">
        <v>2251558</v>
      </c>
      <c r="H640">
        <v>859280</v>
      </c>
      <c r="I640">
        <v>82933</v>
      </c>
      <c r="J640">
        <v>1905</v>
      </c>
      <c r="K640">
        <v>81024</v>
      </c>
      <c r="L640">
        <v>727286</v>
      </c>
    </row>
    <row r="641" spans="1:12" x14ac:dyDescent="0.2">
      <c r="A641" t="s">
        <v>806</v>
      </c>
      <c r="B641" t="s">
        <v>806</v>
      </c>
      <c r="C641" t="s">
        <v>520</v>
      </c>
      <c r="D641" t="s">
        <v>520</v>
      </c>
      <c r="E641">
        <v>1438156</v>
      </c>
      <c r="F641" s="20">
        <v>44227</v>
      </c>
      <c r="G641">
        <v>608818</v>
      </c>
      <c r="H641">
        <v>147948</v>
      </c>
      <c r="I641">
        <v>4250</v>
      </c>
      <c r="J641">
        <v>53</v>
      </c>
      <c r="K641">
        <v>4197</v>
      </c>
      <c r="L641">
        <v>274094</v>
      </c>
    </row>
    <row r="642" spans="1:12" x14ac:dyDescent="0.2">
      <c r="A642" t="s">
        <v>806</v>
      </c>
      <c r="B642" t="s">
        <v>806</v>
      </c>
      <c r="C642" t="s">
        <v>471</v>
      </c>
      <c r="D642" t="s">
        <v>471</v>
      </c>
      <c r="E642">
        <v>1596909</v>
      </c>
      <c r="F642" s="20">
        <v>44210</v>
      </c>
      <c r="G642">
        <v>760960</v>
      </c>
      <c r="H642">
        <v>218775</v>
      </c>
      <c r="I642">
        <v>4424</v>
      </c>
      <c r="J642">
        <v>70</v>
      </c>
      <c r="K642">
        <v>4353</v>
      </c>
      <c r="L642">
        <v>209276</v>
      </c>
    </row>
    <row r="643" spans="1:12" x14ac:dyDescent="0.2">
      <c r="A643" t="s">
        <v>806</v>
      </c>
      <c r="B643" t="s">
        <v>806</v>
      </c>
      <c r="C643" t="s">
        <v>562</v>
      </c>
      <c r="D643" t="s">
        <v>562</v>
      </c>
      <c r="E643">
        <v>3560830</v>
      </c>
      <c r="F643" s="20">
        <v>44226</v>
      </c>
      <c r="G643">
        <v>1632782</v>
      </c>
      <c r="H643">
        <v>458054</v>
      </c>
      <c r="I643">
        <v>15617</v>
      </c>
      <c r="J643">
        <v>228</v>
      </c>
      <c r="K643">
        <v>15389</v>
      </c>
      <c r="L643">
        <v>322580</v>
      </c>
    </row>
    <row r="644" spans="1:12" x14ac:dyDescent="0.2">
      <c r="A644" t="s">
        <v>806</v>
      </c>
      <c r="B644" t="s">
        <v>806</v>
      </c>
      <c r="C644" t="s">
        <v>594</v>
      </c>
      <c r="D644" t="s">
        <v>594</v>
      </c>
      <c r="E644">
        <v>4013634</v>
      </c>
      <c r="F644" s="20">
        <v>44226</v>
      </c>
      <c r="G644">
        <v>1829019</v>
      </c>
      <c r="H644">
        <v>382178</v>
      </c>
      <c r="I644">
        <v>24410</v>
      </c>
      <c r="J644">
        <v>292</v>
      </c>
      <c r="K644">
        <v>24117</v>
      </c>
      <c r="L644">
        <v>380738</v>
      </c>
    </row>
    <row r="645" spans="1:12" x14ac:dyDescent="0.2">
      <c r="A645" t="s">
        <v>806</v>
      </c>
      <c r="B645" t="s">
        <v>806</v>
      </c>
      <c r="C645" t="s">
        <v>195</v>
      </c>
      <c r="D645" t="s">
        <v>195</v>
      </c>
      <c r="E645">
        <v>1218002</v>
      </c>
      <c r="F645" s="20">
        <v>44050</v>
      </c>
      <c r="G645">
        <v>627553</v>
      </c>
      <c r="H645">
        <v>143519</v>
      </c>
      <c r="I645">
        <v>12742</v>
      </c>
      <c r="J645">
        <v>128</v>
      </c>
      <c r="K645">
        <v>12613</v>
      </c>
      <c r="L645">
        <v>28152</v>
      </c>
    </row>
    <row r="646" spans="1:12" x14ac:dyDescent="0.2">
      <c r="A646" t="s">
        <v>806</v>
      </c>
      <c r="B646" t="s">
        <v>806</v>
      </c>
      <c r="C646" t="s">
        <v>746</v>
      </c>
      <c r="D646" t="s">
        <v>746</v>
      </c>
      <c r="E646">
        <v>4588455</v>
      </c>
      <c r="F646" s="20">
        <v>44178</v>
      </c>
      <c r="G646">
        <v>3106658</v>
      </c>
      <c r="H646">
        <v>1488333</v>
      </c>
      <c r="I646">
        <v>238839</v>
      </c>
      <c r="J646">
        <v>2651</v>
      </c>
      <c r="K646">
        <v>236165</v>
      </c>
      <c r="L646">
        <v>1357002</v>
      </c>
    </row>
    <row r="647" spans="1:12" x14ac:dyDescent="0.2">
      <c r="A647" t="s">
        <v>806</v>
      </c>
      <c r="B647" t="s">
        <v>806</v>
      </c>
      <c r="C647" t="s">
        <v>575</v>
      </c>
      <c r="D647" t="s">
        <v>575</v>
      </c>
      <c r="E647">
        <v>2665292</v>
      </c>
      <c r="F647" s="20">
        <v>44227</v>
      </c>
      <c r="G647">
        <v>1283534</v>
      </c>
      <c r="H647">
        <v>372559</v>
      </c>
      <c r="I647">
        <v>12440</v>
      </c>
      <c r="J647">
        <v>140</v>
      </c>
      <c r="K647">
        <v>12300</v>
      </c>
      <c r="L647">
        <v>340936</v>
      </c>
    </row>
    <row r="648" spans="1:12" x14ac:dyDescent="0.2">
      <c r="A648" t="s">
        <v>806</v>
      </c>
      <c r="B648" t="s">
        <v>806</v>
      </c>
      <c r="C648" t="s">
        <v>418</v>
      </c>
      <c r="D648" t="s">
        <v>418</v>
      </c>
      <c r="E648">
        <v>876055</v>
      </c>
      <c r="F648" s="20">
        <v>44206</v>
      </c>
      <c r="G648">
        <v>444352</v>
      </c>
      <c r="H648">
        <v>148388</v>
      </c>
      <c r="I648">
        <v>4268</v>
      </c>
      <c r="J648">
        <v>86</v>
      </c>
      <c r="K648">
        <v>4182</v>
      </c>
      <c r="L648">
        <v>145126</v>
      </c>
    </row>
    <row r="649" spans="1:12" x14ac:dyDescent="0.2">
      <c r="A649" t="s">
        <v>806</v>
      </c>
      <c r="B649" t="s">
        <v>806</v>
      </c>
      <c r="C649" t="s">
        <v>489</v>
      </c>
      <c r="D649" t="s">
        <v>489</v>
      </c>
      <c r="E649">
        <v>1847194</v>
      </c>
      <c r="F649" s="20">
        <v>44227</v>
      </c>
      <c r="G649">
        <v>860461</v>
      </c>
      <c r="H649">
        <v>219990</v>
      </c>
      <c r="I649">
        <v>10028</v>
      </c>
      <c r="J649">
        <v>182</v>
      </c>
      <c r="K649">
        <v>9846</v>
      </c>
      <c r="L649">
        <v>233510</v>
      </c>
    </row>
    <row r="650" spans="1:12" x14ac:dyDescent="0.2">
      <c r="A650" t="s">
        <v>806</v>
      </c>
      <c r="B650" t="s">
        <v>806</v>
      </c>
      <c r="C650" t="s">
        <v>458</v>
      </c>
      <c r="D650" t="s">
        <v>458</v>
      </c>
      <c r="E650">
        <v>2541894</v>
      </c>
      <c r="F650" s="20">
        <v>44225</v>
      </c>
      <c r="G650">
        <v>1207578</v>
      </c>
      <c r="H650">
        <v>418117</v>
      </c>
      <c r="I650">
        <v>20297</v>
      </c>
      <c r="J650">
        <v>402</v>
      </c>
      <c r="K650">
        <v>19893</v>
      </c>
      <c r="L650">
        <v>208527</v>
      </c>
    </row>
    <row r="651" spans="1:12" x14ac:dyDescent="0.2">
      <c r="A651" t="s">
        <v>806</v>
      </c>
      <c r="B651" t="s">
        <v>806</v>
      </c>
      <c r="C651" t="s">
        <v>529</v>
      </c>
      <c r="D651" t="s">
        <v>529</v>
      </c>
      <c r="E651">
        <v>2205170</v>
      </c>
      <c r="F651" s="20">
        <v>44227</v>
      </c>
      <c r="G651">
        <v>1017497</v>
      </c>
      <c r="H651">
        <v>307052</v>
      </c>
      <c r="I651">
        <v>8333</v>
      </c>
      <c r="J651">
        <v>80</v>
      </c>
      <c r="K651">
        <v>8252</v>
      </c>
      <c r="L651">
        <v>285611</v>
      </c>
    </row>
    <row r="652" spans="1:12" x14ac:dyDescent="0.2">
      <c r="A652" t="s">
        <v>806</v>
      </c>
      <c r="B652" t="s">
        <v>806</v>
      </c>
      <c r="C652" t="s">
        <v>721</v>
      </c>
      <c r="D652" t="s">
        <v>721</v>
      </c>
      <c r="E652">
        <v>3447405</v>
      </c>
      <c r="F652" s="20">
        <v>44227</v>
      </c>
      <c r="G652">
        <v>1764744</v>
      </c>
      <c r="H652">
        <v>842448</v>
      </c>
      <c r="I652">
        <v>69480</v>
      </c>
      <c r="J652">
        <v>898</v>
      </c>
      <c r="K652">
        <v>68567</v>
      </c>
      <c r="L652">
        <v>833144</v>
      </c>
    </row>
    <row r="653" spans="1:12" x14ac:dyDescent="0.2">
      <c r="A653" t="s">
        <v>806</v>
      </c>
      <c r="B653" t="s">
        <v>806</v>
      </c>
      <c r="C653" t="s">
        <v>559</v>
      </c>
      <c r="D653" t="s">
        <v>559</v>
      </c>
      <c r="E653">
        <v>2494533</v>
      </c>
      <c r="F653" s="20">
        <v>44227</v>
      </c>
      <c r="G653">
        <v>1335308</v>
      </c>
      <c r="H653">
        <v>462157</v>
      </c>
      <c r="I653">
        <v>11088</v>
      </c>
      <c r="J653">
        <v>116</v>
      </c>
      <c r="K653">
        <v>10972</v>
      </c>
      <c r="L653">
        <v>318308</v>
      </c>
    </row>
    <row r="654" spans="1:12" x14ac:dyDescent="0.2">
      <c r="A654" t="s">
        <v>806</v>
      </c>
      <c r="B654" t="s">
        <v>806</v>
      </c>
      <c r="C654" t="s">
        <v>607</v>
      </c>
      <c r="D654" t="s">
        <v>607</v>
      </c>
      <c r="E654">
        <v>4773138</v>
      </c>
      <c r="F654" s="20">
        <v>44209</v>
      </c>
      <c r="G654">
        <v>1390249</v>
      </c>
      <c r="H654">
        <v>443211</v>
      </c>
      <c r="I654">
        <v>39102</v>
      </c>
      <c r="J654">
        <v>349</v>
      </c>
      <c r="K654">
        <v>38752</v>
      </c>
      <c r="L654">
        <v>420010</v>
      </c>
    </row>
    <row r="655" spans="1:12" x14ac:dyDescent="0.2">
      <c r="A655" t="s">
        <v>806</v>
      </c>
      <c r="B655" t="s">
        <v>806</v>
      </c>
      <c r="C655" t="s">
        <v>436</v>
      </c>
      <c r="D655" t="s">
        <v>436</v>
      </c>
      <c r="E655">
        <v>4138605</v>
      </c>
      <c r="F655" s="20">
        <v>44221</v>
      </c>
      <c r="G655">
        <v>1264005</v>
      </c>
      <c r="H655">
        <v>467387</v>
      </c>
      <c r="I655">
        <v>31009</v>
      </c>
      <c r="J655">
        <v>269</v>
      </c>
      <c r="K655">
        <v>30737</v>
      </c>
      <c r="L655">
        <v>177208</v>
      </c>
    </row>
    <row r="656" spans="1:12" x14ac:dyDescent="0.2">
      <c r="A656" t="s">
        <v>806</v>
      </c>
      <c r="B656" t="s">
        <v>806</v>
      </c>
      <c r="C656" t="s">
        <v>532</v>
      </c>
      <c r="D656" t="s">
        <v>532</v>
      </c>
      <c r="E656">
        <v>2037225</v>
      </c>
      <c r="F656" s="20">
        <v>44209</v>
      </c>
      <c r="G656">
        <v>978332</v>
      </c>
      <c r="H656">
        <v>256931</v>
      </c>
      <c r="I656">
        <v>11032</v>
      </c>
      <c r="J656">
        <v>193</v>
      </c>
      <c r="K656">
        <v>10838</v>
      </c>
      <c r="L656">
        <v>297054</v>
      </c>
    </row>
    <row r="657" spans="1:12" x14ac:dyDescent="0.2">
      <c r="A657" t="s">
        <v>806</v>
      </c>
      <c r="B657" t="s">
        <v>806</v>
      </c>
      <c r="C657" t="s">
        <v>365</v>
      </c>
      <c r="D657" t="s">
        <v>365</v>
      </c>
      <c r="E657">
        <v>3173752</v>
      </c>
      <c r="F657" s="20">
        <v>44210</v>
      </c>
      <c r="G657">
        <v>1480021</v>
      </c>
      <c r="H657">
        <v>456869</v>
      </c>
      <c r="I657">
        <v>16038</v>
      </c>
      <c r="J657">
        <v>163</v>
      </c>
      <c r="K657">
        <v>15875</v>
      </c>
      <c r="L657">
        <v>108519</v>
      </c>
    </row>
    <row r="658" spans="1:12" x14ac:dyDescent="0.2">
      <c r="A658" t="s">
        <v>806</v>
      </c>
      <c r="B658" t="s">
        <v>806</v>
      </c>
      <c r="C658" t="s">
        <v>703</v>
      </c>
      <c r="D658" t="s">
        <v>703</v>
      </c>
      <c r="E658">
        <v>5959798</v>
      </c>
      <c r="F658" s="20">
        <v>44210</v>
      </c>
      <c r="G658">
        <v>2731341</v>
      </c>
      <c r="H658">
        <v>862244</v>
      </c>
      <c r="I658">
        <v>78699</v>
      </c>
      <c r="J658">
        <v>1088</v>
      </c>
      <c r="K658">
        <v>77609</v>
      </c>
      <c r="L658">
        <v>768649</v>
      </c>
    </row>
    <row r="659" spans="1:12" x14ac:dyDescent="0.2">
      <c r="A659" t="s">
        <v>806</v>
      </c>
      <c r="B659" t="s">
        <v>806</v>
      </c>
      <c r="C659" t="s">
        <v>601</v>
      </c>
      <c r="D659" t="s">
        <v>601</v>
      </c>
      <c r="E659">
        <v>3404004</v>
      </c>
      <c r="F659" s="20">
        <v>44226</v>
      </c>
      <c r="G659">
        <v>1436175</v>
      </c>
      <c r="H659">
        <v>344694</v>
      </c>
      <c r="I659">
        <v>17104</v>
      </c>
      <c r="J659">
        <v>343</v>
      </c>
      <c r="K659">
        <v>16761</v>
      </c>
      <c r="L659">
        <v>395960</v>
      </c>
    </row>
    <row r="660" spans="1:12" x14ac:dyDescent="0.2">
      <c r="A660" t="s">
        <v>806</v>
      </c>
      <c r="B660" t="s">
        <v>806</v>
      </c>
      <c r="C660" t="s">
        <v>524</v>
      </c>
      <c r="D660" t="s">
        <v>524</v>
      </c>
      <c r="E660">
        <v>2335398</v>
      </c>
      <c r="F660" s="20">
        <v>44212</v>
      </c>
      <c r="G660">
        <v>989666</v>
      </c>
      <c r="H660">
        <v>250420</v>
      </c>
      <c r="I660">
        <v>11826</v>
      </c>
      <c r="J660">
        <v>148</v>
      </c>
      <c r="K660">
        <v>11676</v>
      </c>
      <c r="L660">
        <v>280201</v>
      </c>
    </row>
    <row r="661" spans="1:12" x14ac:dyDescent="0.2">
      <c r="A661" t="s">
        <v>806</v>
      </c>
      <c r="B661" t="s">
        <v>806</v>
      </c>
      <c r="C661" t="s">
        <v>514</v>
      </c>
      <c r="D661" t="s">
        <v>514</v>
      </c>
      <c r="E661">
        <v>3464228</v>
      </c>
      <c r="F661" s="20">
        <v>44226</v>
      </c>
      <c r="G661">
        <v>1638111</v>
      </c>
      <c r="H661">
        <v>576986</v>
      </c>
      <c r="I661">
        <v>32730</v>
      </c>
      <c r="J661">
        <v>420</v>
      </c>
      <c r="K661">
        <v>32309</v>
      </c>
      <c r="L661">
        <v>282752</v>
      </c>
    </row>
    <row r="662" spans="1:12" x14ac:dyDescent="0.2">
      <c r="A662" t="s">
        <v>806</v>
      </c>
      <c r="B662" t="s">
        <v>806</v>
      </c>
      <c r="C662" t="s">
        <v>555</v>
      </c>
      <c r="D662" t="s">
        <v>555</v>
      </c>
      <c r="E662">
        <v>2217020</v>
      </c>
      <c r="F662" s="20">
        <v>44209</v>
      </c>
      <c r="G662">
        <v>893786</v>
      </c>
      <c r="H662">
        <v>204352</v>
      </c>
      <c r="I662">
        <v>9438</v>
      </c>
      <c r="J662">
        <v>106</v>
      </c>
      <c r="K662">
        <v>9331</v>
      </c>
      <c r="L662">
        <v>314052</v>
      </c>
    </row>
    <row r="663" spans="1:12" x14ac:dyDescent="0.2">
      <c r="A663" t="s">
        <v>806</v>
      </c>
      <c r="B663" t="s">
        <v>806</v>
      </c>
      <c r="C663" t="s">
        <v>535</v>
      </c>
      <c r="D663" t="s">
        <v>535</v>
      </c>
      <c r="E663">
        <v>1714300</v>
      </c>
      <c r="F663" s="20">
        <v>44227</v>
      </c>
      <c r="G663">
        <v>799506</v>
      </c>
      <c r="H663">
        <v>195105</v>
      </c>
      <c r="I663">
        <v>8159</v>
      </c>
      <c r="J663">
        <v>98</v>
      </c>
      <c r="K663">
        <v>8061</v>
      </c>
      <c r="L663">
        <v>296685</v>
      </c>
    </row>
    <row r="664" spans="1:12" x14ac:dyDescent="0.2">
      <c r="A664" t="s">
        <v>806</v>
      </c>
      <c r="B664" t="s">
        <v>806</v>
      </c>
      <c r="C664" t="s">
        <v>620</v>
      </c>
      <c r="D664" t="s">
        <v>620</v>
      </c>
      <c r="E664">
        <v>3002376</v>
      </c>
      <c r="F664" s="20">
        <v>44209</v>
      </c>
      <c r="G664">
        <v>1743273</v>
      </c>
      <c r="H664">
        <v>538827</v>
      </c>
      <c r="I664">
        <v>20361</v>
      </c>
      <c r="J664">
        <v>444</v>
      </c>
      <c r="K664">
        <v>19916</v>
      </c>
      <c r="L664">
        <v>447375</v>
      </c>
    </row>
    <row r="665" spans="1:12" x14ac:dyDescent="0.2">
      <c r="A665" t="s">
        <v>806</v>
      </c>
      <c r="B665" t="s">
        <v>806</v>
      </c>
      <c r="C665" t="s">
        <v>502</v>
      </c>
      <c r="D665" t="s">
        <v>502</v>
      </c>
      <c r="E665">
        <v>1274815</v>
      </c>
      <c r="F665" s="20">
        <v>44227</v>
      </c>
      <c r="G665">
        <v>604968</v>
      </c>
      <c r="H665">
        <v>206438</v>
      </c>
      <c r="I665">
        <v>12976</v>
      </c>
      <c r="J665">
        <v>45</v>
      </c>
      <c r="K665">
        <v>12931</v>
      </c>
      <c r="L665">
        <v>253085</v>
      </c>
    </row>
    <row r="666" spans="1:12" x14ac:dyDescent="0.2">
      <c r="A666" t="s">
        <v>806</v>
      </c>
      <c r="B666" t="s">
        <v>806</v>
      </c>
      <c r="C666" t="s">
        <v>483</v>
      </c>
      <c r="D666" t="s">
        <v>483</v>
      </c>
      <c r="E666">
        <v>1114615</v>
      </c>
      <c r="F666" s="20">
        <v>44227</v>
      </c>
      <c r="G666">
        <v>515155</v>
      </c>
      <c r="H666">
        <v>181654</v>
      </c>
      <c r="I666">
        <v>4388</v>
      </c>
      <c r="J666">
        <v>35</v>
      </c>
      <c r="K666">
        <v>4353</v>
      </c>
      <c r="L666">
        <v>223760</v>
      </c>
    </row>
    <row r="667" spans="1:12" x14ac:dyDescent="0.2">
      <c r="A667" t="s">
        <v>806</v>
      </c>
      <c r="B667" t="s">
        <v>806</v>
      </c>
      <c r="C667" t="s">
        <v>539</v>
      </c>
      <c r="D667" t="s">
        <v>539</v>
      </c>
      <c r="E667">
        <v>2553526</v>
      </c>
      <c r="F667" s="20">
        <v>44227</v>
      </c>
      <c r="G667">
        <v>1225133</v>
      </c>
      <c r="H667">
        <v>479630</v>
      </c>
      <c r="I667">
        <v>9373</v>
      </c>
      <c r="J667">
        <v>100</v>
      </c>
      <c r="K667">
        <v>9273</v>
      </c>
      <c r="L667">
        <v>299733</v>
      </c>
    </row>
    <row r="668" spans="1:12" x14ac:dyDescent="0.2">
      <c r="A668" t="s">
        <v>806</v>
      </c>
      <c r="B668" t="s">
        <v>806</v>
      </c>
      <c r="C668" t="s">
        <v>531</v>
      </c>
      <c r="D668" t="s">
        <v>531</v>
      </c>
      <c r="E668">
        <v>4474446</v>
      </c>
      <c r="F668" s="20">
        <v>44224</v>
      </c>
      <c r="G668">
        <v>2139996</v>
      </c>
      <c r="H668">
        <v>497241</v>
      </c>
      <c r="I668">
        <v>12398</v>
      </c>
      <c r="J668">
        <v>185</v>
      </c>
      <c r="K668">
        <v>12211</v>
      </c>
      <c r="L668">
        <v>295672</v>
      </c>
    </row>
    <row r="669" spans="1:12" x14ac:dyDescent="0.2">
      <c r="A669" t="s">
        <v>806</v>
      </c>
      <c r="B669" t="s">
        <v>806</v>
      </c>
      <c r="C669" t="s">
        <v>552</v>
      </c>
      <c r="D669" t="s">
        <v>552</v>
      </c>
      <c r="E669">
        <v>1862612</v>
      </c>
      <c r="F669" s="20">
        <v>44227</v>
      </c>
      <c r="G669">
        <v>812891</v>
      </c>
      <c r="H669">
        <v>236871</v>
      </c>
      <c r="I669">
        <v>16807</v>
      </c>
      <c r="J669">
        <v>251</v>
      </c>
      <c r="K669">
        <v>16556</v>
      </c>
      <c r="L669">
        <v>314578</v>
      </c>
    </row>
    <row r="670" spans="1:12" x14ac:dyDescent="0.2">
      <c r="A670" t="s">
        <v>806</v>
      </c>
      <c r="B670" t="s">
        <v>806</v>
      </c>
      <c r="C670" t="s">
        <v>556</v>
      </c>
      <c r="D670" t="s">
        <v>556</v>
      </c>
      <c r="E670">
        <v>3790922</v>
      </c>
      <c r="F670" s="20">
        <v>44227</v>
      </c>
      <c r="G670">
        <v>1178195</v>
      </c>
      <c r="H670">
        <v>370998</v>
      </c>
      <c r="I670">
        <v>14915</v>
      </c>
      <c r="J670">
        <v>138</v>
      </c>
      <c r="K670">
        <v>14777</v>
      </c>
      <c r="L670">
        <v>316852</v>
      </c>
    </row>
    <row r="671" spans="1:12" x14ac:dyDescent="0.2">
      <c r="A671" t="s">
        <v>806</v>
      </c>
      <c r="B671" t="s">
        <v>806</v>
      </c>
      <c r="C671" t="s">
        <v>542</v>
      </c>
      <c r="D671" t="s">
        <v>542</v>
      </c>
      <c r="E671">
        <v>3110595</v>
      </c>
      <c r="F671" s="20">
        <v>44206</v>
      </c>
      <c r="G671">
        <v>1554190</v>
      </c>
      <c r="H671">
        <v>420513</v>
      </c>
      <c r="I671">
        <v>15011</v>
      </c>
      <c r="J671">
        <v>254</v>
      </c>
      <c r="K671">
        <v>14757</v>
      </c>
      <c r="L671">
        <v>306391</v>
      </c>
    </row>
    <row r="672" spans="1:12" x14ac:dyDescent="0.2">
      <c r="A672" t="s">
        <v>806</v>
      </c>
      <c r="B672" t="s">
        <v>806</v>
      </c>
      <c r="C672" t="s">
        <v>677</v>
      </c>
      <c r="D672" t="s">
        <v>677</v>
      </c>
      <c r="E672">
        <v>3682194</v>
      </c>
      <c r="F672" s="20">
        <v>44227</v>
      </c>
      <c r="G672">
        <v>2109381</v>
      </c>
      <c r="H672">
        <v>843905</v>
      </c>
      <c r="I672">
        <v>85501</v>
      </c>
      <c r="J672">
        <v>971</v>
      </c>
      <c r="K672">
        <v>84528</v>
      </c>
      <c r="L672">
        <v>638260</v>
      </c>
    </row>
    <row r="673" spans="1:12" x14ac:dyDescent="0.2">
      <c r="A673" t="s">
        <v>805</v>
      </c>
      <c r="B673" t="s">
        <v>805</v>
      </c>
      <c r="C673" t="s">
        <v>338</v>
      </c>
      <c r="D673" t="s">
        <v>338</v>
      </c>
      <c r="E673">
        <v>621927</v>
      </c>
      <c r="F673" s="20">
        <v>44226</v>
      </c>
      <c r="G673">
        <v>378242</v>
      </c>
      <c r="H673">
        <v>215715</v>
      </c>
      <c r="I673">
        <v>12190</v>
      </c>
      <c r="J673">
        <v>196</v>
      </c>
      <c r="K673">
        <v>11378</v>
      </c>
      <c r="L673">
        <v>90538</v>
      </c>
    </row>
    <row r="674" spans="1:12" x14ac:dyDescent="0.2">
      <c r="A674" t="s">
        <v>805</v>
      </c>
      <c r="B674" t="s">
        <v>805</v>
      </c>
      <c r="C674" t="s">
        <v>283</v>
      </c>
      <c r="D674" t="s">
        <v>283</v>
      </c>
      <c r="E674">
        <v>259840</v>
      </c>
      <c r="F674" s="20">
        <v>44226</v>
      </c>
      <c r="G674">
        <v>183447</v>
      </c>
      <c r="H674">
        <v>131244</v>
      </c>
      <c r="I674">
        <v>5764</v>
      </c>
      <c r="J674">
        <v>60</v>
      </c>
      <c r="K674">
        <v>5678</v>
      </c>
      <c r="L674">
        <v>58508</v>
      </c>
    </row>
    <row r="675" spans="1:12" x14ac:dyDescent="0.2">
      <c r="A675" t="s">
        <v>805</v>
      </c>
      <c r="B675" t="s">
        <v>805</v>
      </c>
      <c r="C675" t="s">
        <v>347</v>
      </c>
      <c r="D675" t="s">
        <v>347</v>
      </c>
      <c r="E675">
        <v>391114</v>
      </c>
      <c r="F675" s="20">
        <v>44226</v>
      </c>
      <c r="G675">
        <v>273850</v>
      </c>
      <c r="H675">
        <v>191420</v>
      </c>
      <c r="I675">
        <v>12242</v>
      </c>
      <c r="J675">
        <v>62</v>
      </c>
      <c r="K675">
        <v>11972</v>
      </c>
      <c r="L675">
        <v>96511</v>
      </c>
    </row>
    <row r="676" spans="1:12" x14ac:dyDescent="0.2">
      <c r="A676" t="s">
        <v>805</v>
      </c>
      <c r="B676" t="s">
        <v>805</v>
      </c>
      <c r="C676" t="s">
        <v>357</v>
      </c>
      <c r="D676" t="s">
        <v>357</v>
      </c>
      <c r="E676">
        <v>259315</v>
      </c>
      <c r="F676" s="20">
        <v>44226</v>
      </c>
      <c r="G676">
        <v>183354</v>
      </c>
      <c r="H676">
        <v>119870</v>
      </c>
      <c r="I676">
        <v>7603</v>
      </c>
      <c r="J676">
        <v>53</v>
      </c>
      <c r="K676">
        <v>7358</v>
      </c>
      <c r="L676">
        <v>98869</v>
      </c>
    </row>
    <row r="677" spans="1:12" x14ac:dyDescent="0.2">
      <c r="A677" t="s">
        <v>805</v>
      </c>
      <c r="B677" t="s">
        <v>805</v>
      </c>
      <c r="C677" t="s">
        <v>609</v>
      </c>
      <c r="D677" t="s">
        <v>609</v>
      </c>
      <c r="E677">
        <v>1698560</v>
      </c>
      <c r="F677" s="20">
        <v>44226</v>
      </c>
      <c r="G677">
        <v>1465464</v>
      </c>
      <c r="H677">
        <v>793803</v>
      </c>
      <c r="I677">
        <v>112363</v>
      </c>
      <c r="J677">
        <v>2521</v>
      </c>
      <c r="K677">
        <v>108137</v>
      </c>
      <c r="L677">
        <v>457677</v>
      </c>
    </row>
    <row r="678" spans="1:12" x14ac:dyDescent="0.2">
      <c r="A678" t="s">
        <v>805</v>
      </c>
      <c r="B678" t="s">
        <v>805</v>
      </c>
      <c r="C678" t="s">
        <v>595</v>
      </c>
      <c r="D678" t="s">
        <v>595</v>
      </c>
      <c r="E678">
        <v>1927029</v>
      </c>
      <c r="F678" s="20">
        <v>44226</v>
      </c>
      <c r="G678">
        <v>1456257</v>
      </c>
      <c r="H678">
        <v>635360</v>
      </c>
      <c r="I678">
        <v>51498</v>
      </c>
      <c r="J678">
        <v>1019</v>
      </c>
      <c r="K678">
        <v>49096</v>
      </c>
      <c r="L678">
        <v>395291</v>
      </c>
    </row>
    <row r="679" spans="1:12" x14ac:dyDescent="0.2">
      <c r="A679" t="s">
        <v>805</v>
      </c>
      <c r="B679" t="s">
        <v>805</v>
      </c>
      <c r="C679" t="s">
        <v>467</v>
      </c>
      <c r="D679" t="s">
        <v>467</v>
      </c>
      <c r="E679">
        <v>955128</v>
      </c>
      <c r="F679" s="20">
        <v>44226</v>
      </c>
      <c r="G679">
        <v>722854</v>
      </c>
      <c r="H679">
        <v>398680</v>
      </c>
      <c r="I679">
        <v>39232</v>
      </c>
      <c r="J679">
        <v>944</v>
      </c>
      <c r="K679">
        <v>38140</v>
      </c>
      <c r="L679">
        <v>224038</v>
      </c>
    </row>
    <row r="680" spans="1:12" x14ac:dyDescent="0.2">
      <c r="A680" t="s">
        <v>805</v>
      </c>
      <c r="B680" t="s">
        <v>805</v>
      </c>
      <c r="C680" t="s">
        <v>413</v>
      </c>
      <c r="D680" t="s">
        <v>413</v>
      </c>
      <c r="E680">
        <v>686527</v>
      </c>
      <c r="F680" s="20">
        <v>44226</v>
      </c>
      <c r="G680">
        <v>431320</v>
      </c>
      <c r="H680">
        <v>229262</v>
      </c>
      <c r="I680">
        <v>17686</v>
      </c>
      <c r="J680">
        <v>315</v>
      </c>
      <c r="K680">
        <v>16668</v>
      </c>
      <c r="L680">
        <v>147721</v>
      </c>
    </row>
    <row r="681" spans="1:12" x14ac:dyDescent="0.2">
      <c r="A681" t="s">
        <v>805</v>
      </c>
      <c r="B681" t="s">
        <v>805</v>
      </c>
      <c r="C681" t="s">
        <v>319</v>
      </c>
      <c r="D681" t="s">
        <v>319</v>
      </c>
      <c r="E681">
        <v>485993</v>
      </c>
      <c r="F681" s="20">
        <v>44226</v>
      </c>
      <c r="G681">
        <v>318644</v>
      </c>
      <c r="H681">
        <v>183765</v>
      </c>
      <c r="I681">
        <v>10260</v>
      </c>
      <c r="J681">
        <v>181</v>
      </c>
      <c r="K681">
        <v>9962</v>
      </c>
      <c r="L681">
        <v>77816</v>
      </c>
    </row>
    <row r="682" spans="1:12" x14ac:dyDescent="0.2">
      <c r="A682" t="s">
        <v>805</v>
      </c>
      <c r="B682" t="s">
        <v>805</v>
      </c>
      <c r="C682" t="s">
        <v>273</v>
      </c>
      <c r="D682" t="s">
        <v>273</v>
      </c>
      <c r="E682">
        <v>236857</v>
      </c>
      <c r="F682" s="20">
        <v>44226</v>
      </c>
      <c r="G682">
        <v>170911</v>
      </c>
      <c r="H682">
        <v>113480</v>
      </c>
      <c r="I682">
        <v>8800</v>
      </c>
      <c r="J682">
        <v>106</v>
      </c>
      <c r="K682">
        <v>8535</v>
      </c>
      <c r="L682">
        <v>56778</v>
      </c>
    </row>
    <row r="683" spans="1:12" x14ac:dyDescent="0.2">
      <c r="A683" t="s">
        <v>805</v>
      </c>
      <c r="B683" t="s">
        <v>805</v>
      </c>
      <c r="C683" t="s">
        <v>372</v>
      </c>
      <c r="D683" t="s">
        <v>372</v>
      </c>
      <c r="E683">
        <v>616409</v>
      </c>
      <c r="F683" s="20">
        <v>44226</v>
      </c>
      <c r="G683">
        <v>381493</v>
      </c>
      <c r="H683">
        <v>206527</v>
      </c>
      <c r="I683">
        <v>15835</v>
      </c>
      <c r="J683">
        <v>108</v>
      </c>
      <c r="K683">
        <v>14827</v>
      </c>
      <c r="L683">
        <v>113028</v>
      </c>
    </row>
    <row r="684" spans="1:12" x14ac:dyDescent="0.2">
      <c r="A684" t="s">
        <v>805</v>
      </c>
      <c r="B684" t="s">
        <v>805</v>
      </c>
      <c r="C684" t="s">
        <v>577</v>
      </c>
      <c r="D684" t="s">
        <v>577</v>
      </c>
      <c r="E684">
        <v>1648367</v>
      </c>
      <c r="F684" s="20">
        <v>44226</v>
      </c>
      <c r="G684">
        <v>1277738</v>
      </c>
      <c r="H684">
        <v>518326</v>
      </c>
      <c r="I684">
        <v>37875</v>
      </c>
      <c r="J684">
        <v>761</v>
      </c>
      <c r="K684">
        <v>36315</v>
      </c>
      <c r="L684">
        <v>356229</v>
      </c>
    </row>
    <row r="685" spans="1:12" x14ac:dyDescent="0.2">
      <c r="A685" t="s">
        <v>805</v>
      </c>
      <c r="B685" t="s">
        <v>805</v>
      </c>
      <c r="C685" t="s">
        <v>392</v>
      </c>
      <c r="D685" t="s">
        <v>392</v>
      </c>
      <c r="E685">
        <v>329686</v>
      </c>
      <c r="F685" s="20">
        <v>44226</v>
      </c>
      <c r="G685">
        <v>234425</v>
      </c>
      <c r="H685">
        <v>160687</v>
      </c>
      <c r="I685">
        <v>12548</v>
      </c>
      <c r="J685">
        <v>74</v>
      </c>
      <c r="K685">
        <v>12129</v>
      </c>
      <c r="L685">
        <v>126300</v>
      </c>
    </row>
    <row r="686" spans="1:12" x14ac:dyDescent="0.2">
      <c r="A686" t="s">
        <v>807</v>
      </c>
      <c r="B686" t="s">
        <v>807</v>
      </c>
      <c r="C686" t="s">
        <v>725</v>
      </c>
      <c r="D686" t="s">
        <v>725</v>
      </c>
      <c r="E686">
        <v>1700000</v>
      </c>
      <c r="G686">
        <v>949775</v>
      </c>
      <c r="H686">
        <v>353666</v>
      </c>
      <c r="I686">
        <v>15589</v>
      </c>
      <c r="J686">
        <v>102</v>
      </c>
      <c r="K686">
        <v>15441</v>
      </c>
      <c r="L686">
        <v>840794</v>
      </c>
    </row>
    <row r="687" spans="1:12" x14ac:dyDescent="0.2">
      <c r="A687" t="s">
        <v>807</v>
      </c>
      <c r="B687" t="s">
        <v>807</v>
      </c>
      <c r="C687" t="s">
        <v>762</v>
      </c>
      <c r="D687" t="s">
        <v>762</v>
      </c>
      <c r="E687">
        <v>3596292</v>
      </c>
      <c r="G687">
        <v>2245147</v>
      </c>
      <c r="H687">
        <v>706177</v>
      </c>
      <c r="I687">
        <v>36313</v>
      </c>
      <c r="J687">
        <v>274</v>
      </c>
      <c r="K687">
        <v>35839</v>
      </c>
      <c r="L687">
        <v>1780339</v>
      </c>
    </row>
    <row r="688" spans="1:12" x14ac:dyDescent="0.2">
      <c r="A688" t="s">
        <v>807</v>
      </c>
      <c r="B688" t="s">
        <v>807</v>
      </c>
      <c r="C688" t="s">
        <v>761</v>
      </c>
      <c r="D688" t="s">
        <v>761</v>
      </c>
      <c r="E688">
        <v>3502387</v>
      </c>
      <c r="G688">
        <v>2152966</v>
      </c>
      <c r="H688">
        <v>846286</v>
      </c>
      <c r="I688">
        <v>41197</v>
      </c>
      <c r="J688">
        <v>286</v>
      </c>
      <c r="K688">
        <v>40727</v>
      </c>
      <c r="L688">
        <v>1736768</v>
      </c>
    </row>
    <row r="689" spans="1:12" x14ac:dyDescent="0.2">
      <c r="A689" t="s">
        <v>807</v>
      </c>
      <c r="B689" t="s">
        <v>807</v>
      </c>
      <c r="C689" t="s">
        <v>752</v>
      </c>
      <c r="D689" t="s">
        <v>752</v>
      </c>
      <c r="E689">
        <v>2822780</v>
      </c>
      <c r="G689">
        <v>1444232</v>
      </c>
      <c r="H689">
        <v>421663</v>
      </c>
      <c r="I689">
        <v>29275</v>
      </c>
      <c r="J689">
        <v>97</v>
      </c>
      <c r="K689">
        <v>29060</v>
      </c>
      <c r="L689">
        <v>1397799</v>
      </c>
    </row>
    <row r="690" spans="1:12" x14ac:dyDescent="0.2">
      <c r="A690" t="s">
        <v>807</v>
      </c>
      <c r="B690" t="s">
        <v>807</v>
      </c>
      <c r="C690" t="s">
        <v>723</v>
      </c>
      <c r="D690" t="s">
        <v>723</v>
      </c>
      <c r="E690">
        <v>1670931</v>
      </c>
      <c r="G690">
        <v>1063493</v>
      </c>
      <c r="H690">
        <v>363056</v>
      </c>
      <c r="I690">
        <v>17889</v>
      </c>
      <c r="J690">
        <v>170</v>
      </c>
      <c r="K690">
        <v>17573</v>
      </c>
      <c r="L690">
        <v>827700</v>
      </c>
    </row>
    <row r="691" spans="1:12" x14ac:dyDescent="0.2">
      <c r="A691" t="s">
        <v>807</v>
      </c>
      <c r="B691" t="s">
        <v>807</v>
      </c>
      <c r="C691" t="s">
        <v>732</v>
      </c>
      <c r="D691" t="s">
        <v>732</v>
      </c>
      <c r="E691">
        <v>1842034</v>
      </c>
      <c r="G691">
        <v>1324555</v>
      </c>
      <c r="H691">
        <v>664306</v>
      </c>
      <c r="I691">
        <v>57143</v>
      </c>
      <c r="J691">
        <v>539</v>
      </c>
      <c r="K691">
        <v>56326</v>
      </c>
      <c r="L691">
        <v>931168</v>
      </c>
    </row>
    <row r="692" spans="1:12" x14ac:dyDescent="0.2">
      <c r="A692" t="s">
        <v>807</v>
      </c>
      <c r="B692" t="s">
        <v>807</v>
      </c>
      <c r="C692" t="s">
        <v>775</v>
      </c>
      <c r="D692" t="s">
        <v>775</v>
      </c>
      <c r="E692">
        <v>5520389</v>
      </c>
      <c r="G692">
        <v>3368156</v>
      </c>
      <c r="H692">
        <v>1343978</v>
      </c>
      <c r="I692">
        <v>86300</v>
      </c>
      <c r="J692">
        <v>990</v>
      </c>
      <c r="K692">
        <v>84650</v>
      </c>
      <c r="L692">
        <v>2748140</v>
      </c>
    </row>
    <row r="693" spans="1:12" x14ac:dyDescent="0.2">
      <c r="A693" t="s">
        <v>807</v>
      </c>
      <c r="B693" t="s">
        <v>807</v>
      </c>
      <c r="C693" t="s">
        <v>770</v>
      </c>
      <c r="D693" t="s">
        <v>770</v>
      </c>
      <c r="E693">
        <v>4841638</v>
      </c>
      <c r="G693">
        <v>2905925</v>
      </c>
      <c r="H693">
        <v>1254076</v>
      </c>
      <c r="I693">
        <v>98757</v>
      </c>
      <c r="J693">
        <v>1524</v>
      </c>
      <c r="K693">
        <v>96567</v>
      </c>
      <c r="L693">
        <v>2421781</v>
      </c>
    </row>
    <row r="694" spans="1:12" x14ac:dyDescent="0.2">
      <c r="A694" t="s">
        <v>807</v>
      </c>
      <c r="B694" t="s">
        <v>807</v>
      </c>
      <c r="C694" t="s">
        <v>763</v>
      </c>
      <c r="D694" t="s">
        <v>763</v>
      </c>
      <c r="E694">
        <v>3869675</v>
      </c>
      <c r="G694">
        <v>1144138</v>
      </c>
      <c r="H694">
        <v>410719</v>
      </c>
      <c r="I694">
        <v>41982</v>
      </c>
      <c r="J694">
        <v>572</v>
      </c>
      <c r="K694">
        <v>41256</v>
      </c>
      <c r="L694">
        <v>1917131</v>
      </c>
    </row>
    <row r="695" spans="1:12" x14ac:dyDescent="0.2">
      <c r="A695" t="s">
        <v>807</v>
      </c>
      <c r="B695" t="s">
        <v>807</v>
      </c>
      <c r="C695" t="s">
        <v>669</v>
      </c>
      <c r="D695" t="s">
        <v>669</v>
      </c>
      <c r="E695">
        <v>1136548</v>
      </c>
      <c r="G695">
        <v>714456</v>
      </c>
      <c r="H695">
        <v>211586</v>
      </c>
      <c r="I695">
        <v>12135</v>
      </c>
      <c r="J695">
        <v>27</v>
      </c>
      <c r="K695">
        <v>12063</v>
      </c>
      <c r="L695">
        <v>562976</v>
      </c>
    </row>
    <row r="696" spans="1:12" x14ac:dyDescent="0.2">
      <c r="A696" t="s">
        <v>807</v>
      </c>
      <c r="B696" t="s">
        <v>807</v>
      </c>
      <c r="C696" t="s">
        <v>399</v>
      </c>
      <c r="D696" t="s">
        <v>399</v>
      </c>
      <c r="E696">
        <v>251642</v>
      </c>
      <c r="G696">
        <v>180713</v>
      </c>
      <c r="H696">
        <v>124420</v>
      </c>
      <c r="I696">
        <v>7036</v>
      </c>
      <c r="J696">
        <v>54</v>
      </c>
      <c r="K696">
        <v>6950</v>
      </c>
      <c r="L696">
        <v>126822</v>
      </c>
    </row>
    <row r="697" spans="1:12" x14ac:dyDescent="0.2">
      <c r="A697" t="s">
        <v>807</v>
      </c>
      <c r="B697" t="s">
        <v>807</v>
      </c>
      <c r="C697" t="s">
        <v>768</v>
      </c>
      <c r="D697" t="s">
        <v>768</v>
      </c>
      <c r="E697">
        <v>4486679</v>
      </c>
      <c r="G697">
        <v>4784084</v>
      </c>
      <c r="H697">
        <v>3039486</v>
      </c>
      <c r="I697">
        <v>322541</v>
      </c>
      <c r="J697">
        <v>5152</v>
      </c>
      <c r="K697">
        <v>315146</v>
      </c>
      <c r="L697">
        <v>2359743</v>
      </c>
    </row>
    <row r="698" spans="1:12" x14ac:dyDescent="0.2">
      <c r="A698" t="s">
        <v>807</v>
      </c>
      <c r="B698" t="s">
        <v>807</v>
      </c>
      <c r="C698" t="s">
        <v>766</v>
      </c>
      <c r="D698" t="s">
        <v>766</v>
      </c>
      <c r="E698">
        <v>3997970</v>
      </c>
      <c r="G698">
        <v>2029144</v>
      </c>
      <c r="H698">
        <v>590497</v>
      </c>
      <c r="I698">
        <v>33406</v>
      </c>
      <c r="J698">
        <v>186</v>
      </c>
      <c r="K698">
        <v>33121</v>
      </c>
      <c r="L698">
        <v>1975708</v>
      </c>
    </row>
    <row r="699" spans="1:12" x14ac:dyDescent="0.2">
      <c r="A699" t="s">
        <v>807</v>
      </c>
      <c r="B699" t="s">
        <v>807</v>
      </c>
      <c r="C699" t="s">
        <v>777</v>
      </c>
      <c r="D699" t="s">
        <v>777</v>
      </c>
      <c r="E699">
        <v>7102430</v>
      </c>
      <c r="G699">
        <v>3952659</v>
      </c>
      <c r="H699">
        <v>976111</v>
      </c>
      <c r="I699">
        <v>33993</v>
      </c>
      <c r="J699">
        <v>328</v>
      </c>
      <c r="K699">
        <v>33605</v>
      </c>
      <c r="L699">
        <v>3497187</v>
      </c>
    </row>
    <row r="700" spans="1:12" x14ac:dyDescent="0.2">
      <c r="A700" t="s">
        <v>807</v>
      </c>
      <c r="B700" t="s">
        <v>807</v>
      </c>
      <c r="C700" t="s">
        <v>772</v>
      </c>
      <c r="D700" t="s">
        <v>772</v>
      </c>
      <c r="E700">
        <v>5168488</v>
      </c>
      <c r="G700">
        <v>2798942</v>
      </c>
      <c r="H700">
        <v>884320</v>
      </c>
      <c r="I700">
        <v>73333</v>
      </c>
      <c r="J700">
        <v>859</v>
      </c>
      <c r="K700">
        <v>72054</v>
      </c>
      <c r="L700">
        <v>2569225</v>
      </c>
    </row>
    <row r="701" spans="1:12" x14ac:dyDescent="0.2">
      <c r="A701" t="s">
        <v>807</v>
      </c>
      <c r="B701" t="s">
        <v>807</v>
      </c>
      <c r="C701" t="s">
        <v>779</v>
      </c>
      <c r="D701" t="s">
        <v>779</v>
      </c>
      <c r="E701">
        <v>10082852</v>
      </c>
      <c r="G701">
        <v>6547702</v>
      </c>
      <c r="H701">
        <v>2720315</v>
      </c>
      <c r="I701">
        <v>329257</v>
      </c>
      <c r="J701">
        <v>4833</v>
      </c>
      <c r="K701">
        <v>323097</v>
      </c>
      <c r="L701">
        <v>5105225</v>
      </c>
    </row>
    <row r="702" spans="1:12" x14ac:dyDescent="0.2">
      <c r="A702" t="s">
        <v>807</v>
      </c>
      <c r="B702" t="s">
        <v>807</v>
      </c>
      <c r="C702" t="s">
        <v>754</v>
      </c>
      <c r="D702" t="s">
        <v>754</v>
      </c>
      <c r="E702">
        <v>2882031</v>
      </c>
      <c r="G702">
        <v>1789611</v>
      </c>
      <c r="H702">
        <v>677747</v>
      </c>
      <c r="I702">
        <v>57778</v>
      </c>
      <c r="J702">
        <v>356</v>
      </c>
      <c r="K702">
        <v>57184</v>
      </c>
      <c r="L702">
        <v>1441084</v>
      </c>
    </row>
    <row r="703" spans="1:12" x14ac:dyDescent="0.2">
      <c r="A703" t="s">
        <v>807</v>
      </c>
      <c r="B703" t="s">
        <v>807</v>
      </c>
      <c r="C703" t="s">
        <v>771</v>
      </c>
      <c r="D703" t="s">
        <v>771</v>
      </c>
      <c r="E703">
        <v>5094238</v>
      </c>
      <c r="G703">
        <v>2758576</v>
      </c>
      <c r="H703">
        <v>877978</v>
      </c>
      <c r="I703">
        <v>53581</v>
      </c>
      <c r="J703">
        <v>507</v>
      </c>
      <c r="K703">
        <v>52820</v>
      </c>
      <c r="L703">
        <v>2522967</v>
      </c>
    </row>
    <row r="704" spans="1:12" x14ac:dyDescent="0.2">
      <c r="A704" t="s">
        <v>807</v>
      </c>
      <c r="B704" t="s">
        <v>807</v>
      </c>
      <c r="C704" t="s">
        <v>769</v>
      </c>
      <c r="D704" t="s">
        <v>769</v>
      </c>
      <c r="E704">
        <v>4835532</v>
      </c>
      <c r="G704">
        <v>2596246</v>
      </c>
      <c r="H704">
        <v>859528</v>
      </c>
      <c r="I704">
        <v>42005</v>
      </c>
      <c r="J704">
        <v>198</v>
      </c>
      <c r="K704">
        <v>41588</v>
      </c>
      <c r="L704">
        <v>2390413</v>
      </c>
    </row>
    <row r="705" spans="1:12" x14ac:dyDescent="0.2">
      <c r="A705" t="s">
        <v>807</v>
      </c>
      <c r="B705" t="s">
        <v>807</v>
      </c>
      <c r="C705" t="s">
        <v>767</v>
      </c>
      <c r="D705" t="s">
        <v>767</v>
      </c>
      <c r="E705">
        <v>4417377</v>
      </c>
      <c r="G705">
        <v>3560589</v>
      </c>
      <c r="H705">
        <v>1471674</v>
      </c>
      <c r="I705">
        <v>63098</v>
      </c>
      <c r="J705">
        <v>397</v>
      </c>
      <c r="K705">
        <v>62549</v>
      </c>
      <c r="L705">
        <v>2196063</v>
      </c>
    </row>
    <row r="706" spans="1:12" x14ac:dyDescent="0.2">
      <c r="A706" t="s">
        <v>807</v>
      </c>
      <c r="B706" t="s">
        <v>807</v>
      </c>
      <c r="C706" t="s">
        <v>757</v>
      </c>
      <c r="D706" t="s">
        <v>757</v>
      </c>
      <c r="E706">
        <v>2927965</v>
      </c>
      <c r="G706">
        <v>1679941</v>
      </c>
      <c r="H706">
        <v>492310</v>
      </c>
      <c r="I706">
        <v>19419</v>
      </c>
      <c r="J706">
        <v>113</v>
      </c>
      <c r="K706">
        <v>19283</v>
      </c>
      <c r="L706">
        <v>1444412</v>
      </c>
    </row>
    <row r="707" spans="1:12" x14ac:dyDescent="0.2">
      <c r="A707" t="s">
        <v>807</v>
      </c>
      <c r="B707" t="s">
        <v>807</v>
      </c>
      <c r="C707" t="s">
        <v>778</v>
      </c>
      <c r="D707" t="s">
        <v>778</v>
      </c>
      <c r="E707">
        <v>8153176</v>
      </c>
      <c r="G707">
        <v>4850898</v>
      </c>
      <c r="H707">
        <v>1832073</v>
      </c>
      <c r="I707">
        <v>100957</v>
      </c>
      <c r="J707">
        <v>1336</v>
      </c>
      <c r="K707">
        <v>98950</v>
      </c>
      <c r="L707">
        <v>4045534</v>
      </c>
    </row>
    <row r="708" spans="1:12" x14ac:dyDescent="0.2">
      <c r="A708" t="s">
        <v>807</v>
      </c>
      <c r="B708" t="s">
        <v>807</v>
      </c>
      <c r="C708" t="s">
        <v>758</v>
      </c>
      <c r="D708" t="s">
        <v>758</v>
      </c>
      <c r="E708">
        <v>3000849</v>
      </c>
      <c r="G708">
        <v>1341457</v>
      </c>
      <c r="H708">
        <v>436182</v>
      </c>
      <c r="I708">
        <v>19858</v>
      </c>
      <c r="J708">
        <v>238</v>
      </c>
      <c r="K708">
        <v>19559</v>
      </c>
      <c r="L708">
        <v>1480345</v>
      </c>
    </row>
  </sheetData>
  <autoFilter ref="A1:L708" xr:uid="{D63AD6EB-0E4D-4619-9C7A-9819086A788E}">
    <sortState xmlns:xlrd2="http://schemas.microsoft.com/office/spreadsheetml/2017/richdata2" ref="A2:L708">
      <sortCondition ref="A2:A708"/>
      <sortCondition ref="C2:C708"/>
    </sortState>
  </autoFilter>
  <mergeCells count="2">
    <mergeCell ref="AH45:AJ45"/>
    <mergeCell ref="X55:X5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3179-EE2E-4997-A8FA-AB45FD3D3653}">
  <dimension ref="B1:AD17"/>
  <sheetViews>
    <sheetView showGridLines="0" topLeftCell="C1" zoomScale="107" zoomScaleNormal="60" workbookViewId="0">
      <selection activeCell="B1" sqref="B1:Z3"/>
    </sheetView>
  </sheetViews>
  <sheetFormatPr baseColWidth="10" defaultColWidth="8.83203125" defaultRowHeight="15" x14ac:dyDescent="0.2"/>
  <cols>
    <col min="1" max="23" width="8.83203125" style="25"/>
    <col min="24" max="24" width="9.1640625" style="25" customWidth="1"/>
    <col min="25" max="25" width="8.83203125" style="25" customWidth="1"/>
    <col min="26" max="26" width="12.1640625" style="25" customWidth="1"/>
    <col min="27" max="16384" width="8.83203125" style="25"/>
  </cols>
  <sheetData>
    <row r="1" spans="2:30" ht="15" customHeight="1" x14ac:dyDescent="0.55000000000000004">
      <c r="B1" s="80" t="s">
        <v>55</v>
      </c>
      <c r="C1" s="81"/>
      <c r="D1" s="81"/>
      <c r="E1" s="81"/>
      <c r="F1" s="81"/>
      <c r="G1" s="81"/>
      <c r="H1" s="81"/>
      <c r="I1" s="81"/>
      <c r="J1" s="81"/>
      <c r="K1" s="81"/>
      <c r="L1" s="81"/>
      <c r="M1" s="81"/>
      <c r="N1" s="81"/>
      <c r="O1" s="81"/>
      <c r="P1" s="81"/>
      <c r="Q1" s="81"/>
      <c r="R1" s="81"/>
      <c r="S1" s="81"/>
      <c r="T1" s="81"/>
      <c r="U1" s="81"/>
      <c r="V1" s="81"/>
      <c r="W1" s="81"/>
      <c r="X1" s="81"/>
      <c r="Y1" s="81"/>
      <c r="Z1" s="82"/>
      <c r="AA1" s="70"/>
      <c r="AB1" s="70"/>
      <c r="AC1" s="70"/>
      <c r="AD1" s="71"/>
    </row>
    <row r="2" spans="2:30" ht="15" customHeight="1" x14ac:dyDescent="0.55000000000000004">
      <c r="B2" s="83"/>
      <c r="C2" s="84"/>
      <c r="D2" s="84"/>
      <c r="E2" s="84"/>
      <c r="F2" s="84"/>
      <c r="G2" s="84"/>
      <c r="H2" s="84"/>
      <c r="I2" s="84"/>
      <c r="J2" s="84"/>
      <c r="K2" s="84"/>
      <c r="L2" s="84"/>
      <c r="M2" s="84"/>
      <c r="N2" s="84"/>
      <c r="O2" s="84"/>
      <c r="P2" s="84"/>
      <c r="Q2" s="84"/>
      <c r="R2" s="84"/>
      <c r="S2" s="84"/>
      <c r="T2" s="84"/>
      <c r="U2" s="84"/>
      <c r="V2" s="84"/>
      <c r="W2" s="84"/>
      <c r="X2" s="84"/>
      <c r="Y2" s="84"/>
      <c r="Z2" s="85"/>
      <c r="AA2" s="70"/>
      <c r="AB2" s="70"/>
      <c r="AC2" s="70"/>
      <c r="AD2" s="71"/>
    </row>
    <row r="3" spans="2:30" ht="15" customHeight="1" x14ac:dyDescent="0.55000000000000004">
      <c r="B3" s="86"/>
      <c r="C3" s="87"/>
      <c r="D3" s="87"/>
      <c r="E3" s="87"/>
      <c r="F3" s="87"/>
      <c r="G3" s="87"/>
      <c r="H3" s="87"/>
      <c r="I3" s="87"/>
      <c r="J3" s="87"/>
      <c r="K3" s="87"/>
      <c r="L3" s="87"/>
      <c r="M3" s="87"/>
      <c r="N3" s="87"/>
      <c r="O3" s="87"/>
      <c r="P3" s="87"/>
      <c r="Q3" s="87"/>
      <c r="R3" s="87"/>
      <c r="S3" s="87"/>
      <c r="T3" s="87"/>
      <c r="U3" s="87"/>
      <c r="V3" s="87"/>
      <c r="W3" s="87"/>
      <c r="X3" s="87"/>
      <c r="Y3" s="87"/>
      <c r="Z3" s="88"/>
      <c r="AA3" s="70"/>
      <c r="AB3" s="70"/>
      <c r="AC3" s="70"/>
      <c r="AD3" s="71"/>
    </row>
    <row r="4" spans="2:30" x14ac:dyDescent="0.2">
      <c r="AA4" s="71"/>
      <c r="AB4" s="71"/>
      <c r="AC4" s="71"/>
      <c r="AD4" s="71"/>
    </row>
    <row r="8" spans="2:30" ht="33" customHeight="1" x14ac:dyDescent="0.3">
      <c r="W8" s="59" t="str">
        <f>_xlfn.CONCAT("Confirmation Rate in ",Data_1!T3," ",Data_1!T2)</f>
        <v>Confirmation Rate in May 2020</v>
      </c>
      <c r="X8" s="60"/>
      <c r="Y8" s="61"/>
      <c r="Z8" s="27">
        <f>Data_1!W17</f>
        <v>5.0392335031505524E-2</v>
      </c>
    </row>
    <row r="9" spans="2:30" x14ac:dyDescent="0.2">
      <c r="W9" s="28"/>
      <c r="Z9" s="29"/>
    </row>
    <row r="10" spans="2:30" ht="15" customHeight="1" x14ac:dyDescent="0.2">
      <c r="W10" s="62" t="str">
        <f>_xlfn.CONCAT("Confirmation Rate till ",Data_1!T3," ",Data_1!T2)</f>
        <v>Confirmation Rate till May 2020</v>
      </c>
      <c r="X10" s="63"/>
      <c r="Y10" s="64"/>
      <c r="Z10" s="57">
        <f>Data_1!W18</f>
        <v>4.7139738833464055E-2</v>
      </c>
    </row>
    <row r="11" spans="2:30" ht="15" customHeight="1" x14ac:dyDescent="0.2">
      <c r="W11" s="65"/>
      <c r="X11" s="66"/>
      <c r="Y11" s="67"/>
      <c r="Z11" s="58"/>
    </row>
    <row r="12" spans="2:30" x14ac:dyDescent="0.2">
      <c r="W12" s="28"/>
      <c r="Z12" s="29"/>
    </row>
    <row r="13" spans="2:30" ht="15" customHeight="1" x14ac:dyDescent="0.2">
      <c r="W13" s="45" t="str">
        <f>_xlfn.CONCAT("Recovery Rate till ",Data_1!T3," ",Data_1!T2)</f>
        <v>Recovery Rate till May 2020</v>
      </c>
      <c r="X13" s="46"/>
      <c r="Y13" s="47"/>
      <c r="Z13" s="57">
        <f>Data_1!W19</f>
        <v>0.48184087952666693</v>
      </c>
    </row>
    <row r="14" spans="2:30" ht="15" customHeight="1" x14ac:dyDescent="0.2">
      <c r="W14" s="48"/>
      <c r="X14" s="49"/>
      <c r="Y14" s="50"/>
      <c r="Z14" s="58"/>
    </row>
    <row r="15" spans="2:30" x14ac:dyDescent="0.2">
      <c r="W15" s="28"/>
      <c r="Z15" s="29"/>
    </row>
    <row r="16" spans="2:30" x14ac:dyDescent="0.2">
      <c r="W16" s="51" t="str">
        <f>_xlfn.CONCAT("Death Rate till ",Data_1!T3," ",Data_1!T2)</f>
        <v>Death Rate till May 2020</v>
      </c>
      <c r="X16" s="52"/>
      <c r="Y16" s="53"/>
      <c r="Z16" s="57">
        <f>Data_1!W20</f>
        <v>2.8350677688724769E-2</v>
      </c>
    </row>
    <row r="17" spans="23:26" x14ac:dyDescent="0.2">
      <c r="W17" s="54"/>
      <c r="X17" s="55"/>
      <c r="Y17" s="56"/>
      <c r="Z17" s="58"/>
    </row>
  </sheetData>
  <mergeCells count="8">
    <mergeCell ref="B1:Z3"/>
    <mergeCell ref="W13:Y14"/>
    <mergeCell ref="W16:Y17"/>
    <mergeCell ref="Z13:Z14"/>
    <mergeCell ref="Z16:Z17"/>
    <mergeCell ref="W8:Y8"/>
    <mergeCell ref="W10:Y11"/>
    <mergeCell ref="Z10:Z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AD92D-F0F5-4B3B-B015-12040C59D318}">
  <dimension ref="C1:AD7"/>
  <sheetViews>
    <sheetView showGridLines="0" zoomScaleNormal="75" workbookViewId="0">
      <selection activeCell="Y5" sqref="Y5:AA6"/>
    </sheetView>
  </sheetViews>
  <sheetFormatPr baseColWidth="10" defaultColWidth="8.83203125" defaultRowHeight="15" x14ac:dyDescent="0.2"/>
  <cols>
    <col min="1" max="16384" width="8.83203125" style="25"/>
  </cols>
  <sheetData>
    <row r="1" spans="3:30" x14ac:dyDescent="0.2">
      <c r="F1" s="69" t="s">
        <v>64</v>
      </c>
      <c r="G1" s="69"/>
      <c r="H1" s="69"/>
      <c r="I1" s="69"/>
      <c r="J1" s="69"/>
      <c r="K1" s="69"/>
      <c r="L1" s="69"/>
      <c r="M1" s="69"/>
      <c r="N1" s="69"/>
      <c r="O1" s="69"/>
      <c r="P1" s="69"/>
      <c r="Q1" s="69"/>
      <c r="R1" s="69"/>
      <c r="S1" s="69"/>
      <c r="T1" s="69"/>
      <c r="U1" s="69"/>
      <c r="V1" s="69"/>
      <c r="W1" s="69"/>
      <c r="X1" s="69"/>
    </row>
    <row r="2" spans="3:30" x14ac:dyDescent="0.2">
      <c r="F2" s="69"/>
      <c r="G2" s="69"/>
      <c r="H2" s="69"/>
      <c r="I2" s="69"/>
      <c r="J2" s="69"/>
      <c r="K2" s="69"/>
      <c r="L2" s="69"/>
      <c r="M2" s="69"/>
      <c r="N2" s="69"/>
      <c r="O2" s="69"/>
      <c r="P2" s="69"/>
      <c r="Q2" s="69"/>
      <c r="R2" s="69"/>
      <c r="S2" s="69"/>
      <c r="T2" s="69"/>
      <c r="U2" s="69"/>
      <c r="V2" s="69"/>
      <c r="W2" s="69"/>
      <c r="X2" s="69"/>
    </row>
    <row r="3" spans="3:30" x14ac:dyDescent="0.2">
      <c r="F3" s="69"/>
      <c r="G3" s="69"/>
      <c r="H3" s="69"/>
      <c r="I3" s="69"/>
      <c r="J3" s="69"/>
      <c r="K3" s="69"/>
      <c r="L3" s="69"/>
      <c r="M3" s="69"/>
      <c r="N3" s="69"/>
      <c r="O3" s="69"/>
      <c r="P3" s="69"/>
      <c r="Q3" s="69"/>
      <c r="R3" s="69"/>
      <c r="S3" s="69"/>
      <c r="T3" s="69"/>
      <c r="U3" s="69"/>
      <c r="V3" s="69"/>
      <c r="W3" s="69"/>
      <c r="X3" s="69"/>
    </row>
    <row r="5" spans="3:30" ht="15" customHeight="1" x14ac:dyDescent="0.2">
      <c r="C5" s="74" t="s">
        <v>65</v>
      </c>
      <c r="D5" s="75"/>
      <c r="E5" s="76"/>
      <c r="Y5" s="74" t="s">
        <v>66</v>
      </c>
      <c r="Z5" s="75"/>
      <c r="AA5" s="76"/>
      <c r="AB5" s="26"/>
      <c r="AC5" s="26"/>
      <c r="AD5" s="26"/>
    </row>
    <row r="6" spans="3:30" ht="15" customHeight="1" x14ac:dyDescent="0.2">
      <c r="C6" s="77"/>
      <c r="D6" s="78"/>
      <c r="E6" s="79"/>
      <c r="Y6" s="77"/>
      <c r="Z6" s="78"/>
      <c r="AA6" s="79"/>
      <c r="AB6" s="26"/>
      <c r="AC6" s="26"/>
      <c r="AD6" s="26"/>
    </row>
    <row r="7" spans="3:30" x14ac:dyDescent="0.2">
      <c r="Y7" s="26"/>
      <c r="Z7" s="26"/>
      <c r="AA7" s="26"/>
      <c r="AB7" s="26"/>
      <c r="AC7" s="26"/>
      <c r="AD7" s="26"/>
    </row>
  </sheetData>
  <mergeCells count="3">
    <mergeCell ref="F1:X3"/>
    <mergeCell ref="C5:E6"/>
    <mergeCell ref="Y5:AA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135D-989A-45E2-A48D-F843F7B92BDA}">
  <dimension ref="C1:AI25"/>
  <sheetViews>
    <sheetView showGridLines="0" zoomScale="75" zoomScaleNormal="40" workbookViewId="0">
      <selection activeCell="J1" sqref="J1:AA3"/>
    </sheetView>
  </sheetViews>
  <sheetFormatPr baseColWidth="10" defaultColWidth="8.83203125" defaultRowHeight="15" x14ac:dyDescent="0.2"/>
  <cols>
    <col min="1" max="16384" width="8.83203125" style="25"/>
  </cols>
  <sheetData>
    <row r="1" spans="3:35" ht="15" customHeight="1" x14ac:dyDescent="0.4">
      <c r="C1" s="72"/>
      <c r="D1" s="72"/>
      <c r="E1" s="72"/>
      <c r="F1" s="72"/>
      <c r="G1" s="72"/>
      <c r="H1" s="72"/>
      <c r="I1" s="72"/>
      <c r="J1" s="73" t="s">
        <v>832</v>
      </c>
      <c r="K1" s="73"/>
      <c r="L1" s="73"/>
      <c r="M1" s="73"/>
      <c r="N1" s="73"/>
      <c r="O1" s="73"/>
      <c r="P1" s="73"/>
      <c r="Q1" s="73"/>
      <c r="R1" s="73"/>
      <c r="S1" s="73"/>
      <c r="T1" s="73"/>
      <c r="U1" s="73"/>
      <c r="V1" s="73"/>
      <c r="W1" s="73"/>
      <c r="X1" s="73"/>
      <c r="Y1" s="73"/>
      <c r="Z1" s="73"/>
      <c r="AA1" s="73"/>
      <c r="AB1" s="72"/>
      <c r="AC1" s="72"/>
      <c r="AD1" s="72"/>
      <c r="AE1" s="72"/>
      <c r="AF1" s="72"/>
      <c r="AG1" s="72"/>
      <c r="AH1" s="72"/>
      <c r="AI1" s="72"/>
    </row>
    <row r="2" spans="3:35" ht="15" customHeight="1" x14ac:dyDescent="0.4">
      <c r="C2" s="72"/>
      <c r="D2" s="72"/>
      <c r="E2" s="72"/>
      <c r="F2" s="72"/>
      <c r="G2" s="72"/>
      <c r="H2" s="72"/>
      <c r="I2" s="72"/>
      <c r="J2" s="73"/>
      <c r="K2" s="73"/>
      <c r="L2" s="73"/>
      <c r="M2" s="73"/>
      <c r="N2" s="73"/>
      <c r="O2" s="73"/>
      <c r="P2" s="73"/>
      <c r="Q2" s="73"/>
      <c r="R2" s="73"/>
      <c r="S2" s="73"/>
      <c r="T2" s="73"/>
      <c r="U2" s="73"/>
      <c r="V2" s="73"/>
      <c r="W2" s="73"/>
      <c r="X2" s="73"/>
      <c r="Y2" s="73"/>
      <c r="Z2" s="73"/>
      <c r="AA2" s="73"/>
      <c r="AB2" s="72"/>
      <c r="AC2" s="72"/>
      <c r="AD2" s="72"/>
      <c r="AE2" s="72"/>
      <c r="AF2" s="72"/>
      <c r="AG2" s="72"/>
      <c r="AH2" s="72"/>
      <c r="AI2" s="72"/>
    </row>
    <row r="3" spans="3:35" ht="15" customHeight="1" x14ac:dyDescent="0.2">
      <c r="J3" s="73"/>
      <c r="K3" s="73"/>
      <c r="L3" s="73"/>
      <c r="M3" s="73"/>
      <c r="N3" s="73"/>
      <c r="O3" s="73"/>
      <c r="P3" s="73"/>
      <c r="Q3" s="73"/>
      <c r="R3" s="73"/>
      <c r="S3" s="73"/>
      <c r="T3" s="73"/>
      <c r="U3" s="73"/>
      <c r="V3" s="73"/>
      <c r="W3" s="73"/>
      <c r="X3" s="73"/>
      <c r="Y3" s="73"/>
      <c r="Z3" s="73"/>
      <c r="AA3" s="73"/>
    </row>
    <row r="25" spans="35:35" x14ac:dyDescent="0.2">
      <c r="AI25" s="25" t="s">
        <v>833</v>
      </c>
    </row>
  </sheetData>
  <mergeCells count="1">
    <mergeCell ref="J1:AA3"/>
  </mergeCells>
  <phoneticPr fontId="3"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A0D3-DB2D-4DD3-8ACC-8D785EEA83DE}">
  <dimension ref="B1:AG33"/>
  <sheetViews>
    <sheetView showGridLines="0" showRowColHeaders="0" zoomScale="60" zoomScaleNormal="60" workbookViewId="0">
      <selection activeCell="I37" sqref="I37"/>
    </sheetView>
  </sheetViews>
  <sheetFormatPr baseColWidth="10" defaultColWidth="8.83203125" defaultRowHeight="15" x14ac:dyDescent="0.2"/>
  <cols>
    <col min="1" max="1" width="12" style="25" bestFit="1" customWidth="1"/>
    <col min="2" max="2" width="32.83203125" style="25" customWidth="1"/>
    <col min="3" max="17" width="8.83203125" style="25"/>
    <col min="18" max="18" width="24.5" style="25" customWidth="1"/>
    <col min="19" max="21" width="8.83203125" style="25"/>
    <col min="22" max="22" width="32" style="25" customWidth="1"/>
    <col min="23" max="29" width="8.83203125" style="25"/>
    <col min="30" max="30" width="12" style="25" customWidth="1"/>
    <col min="31" max="31" width="20.33203125" style="25" customWidth="1"/>
    <col min="32" max="32" width="12.1640625" style="25" customWidth="1"/>
    <col min="33" max="33" width="17.5" style="25" customWidth="1"/>
    <col min="34" max="16384" width="8.83203125" style="25"/>
  </cols>
  <sheetData>
    <row r="1" spans="2:33" ht="19" x14ac:dyDescent="0.25">
      <c r="B1" s="89"/>
      <c r="C1" s="90" t="s">
        <v>854</v>
      </c>
      <c r="D1" s="90"/>
      <c r="E1" s="90"/>
      <c r="F1" s="90"/>
      <c r="G1" s="90"/>
      <c r="H1" s="90"/>
      <c r="I1" s="90"/>
      <c r="J1" s="90"/>
      <c r="K1" s="90"/>
      <c r="L1" s="90"/>
      <c r="M1" s="90"/>
      <c r="N1" s="90"/>
      <c r="O1" s="90"/>
      <c r="P1" s="90"/>
      <c r="Q1" s="90"/>
      <c r="R1" s="90"/>
    </row>
    <row r="2" spans="2:33" ht="19" x14ac:dyDescent="0.25">
      <c r="B2" s="89"/>
      <c r="C2" s="90"/>
      <c r="D2" s="90"/>
      <c r="E2" s="90"/>
      <c r="F2" s="90"/>
      <c r="G2" s="90"/>
      <c r="H2" s="90"/>
      <c r="I2" s="90"/>
      <c r="J2" s="90"/>
      <c r="K2" s="90"/>
      <c r="L2" s="90"/>
      <c r="M2" s="90"/>
      <c r="N2" s="90"/>
      <c r="O2" s="90"/>
      <c r="P2" s="90"/>
      <c r="Q2" s="90"/>
      <c r="R2" s="90"/>
    </row>
    <row r="3" spans="2:33" ht="19" x14ac:dyDescent="0.25">
      <c r="B3" s="89"/>
      <c r="C3" s="90"/>
      <c r="D3" s="90"/>
      <c r="E3" s="90"/>
      <c r="F3" s="90"/>
      <c r="G3" s="90"/>
      <c r="H3" s="90"/>
      <c r="I3" s="90"/>
      <c r="J3" s="90"/>
      <c r="K3" s="90"/>
      <c r="L3" s="90"/>
      <c r="M3" s="90"/>
      <c r="N3" s="90"/>
      <c r="O3" s="90"/>
      <c r="P3" s="90"/>
      <c r="Q3" s="90"/>
      <c r="R3" s="90"/>
      <c r="AD3" s="91" t="s">
        <v>838</v>
      </c>
      <c r="AE3" s="91" t="s">
        <v>839</v>
      </c>
      <c r="AF3" s="91" t="s">
        <v>852</v>
      </c>
      <c r="AG3" s="91" t="s">
        <v>853</v>
      </c>
    </row>
    <row r="4" spans="2:33" ht="19" x14ac:dyDescent="0.25">
      <c r="B4" s="89"/>
      <c r="AD4" s="91" t="s">
        <v>840</v>
      </c>
      <c r="AE4" s="91">
        <v>266</v>
      </c>
      <c r="AF4" s="91">
        <v>136000</v>
      </c>
      <c r="AG4" s="91">
        <v>0.03</v>
      </c>
    </row>
    <row r="5" spans="2:33" ht="19" x14ac:dyDescent="0.25">
      <c r="B5" s="89"/>
      <c r="AD5" s="91" t="s">
        <v>841</v>
      </c>
      <c r="AE5" s="91">
        <v>233</v>
      </c>
      <c r="AF5" s="91">
        <v>171297</v>
      </c>
      <c r="AG5" s="91">
        <v>0.04</v>
      </c>
    </row>
    <row r="6" spans="2:33" x14ac:dyDescent="0.2">
      <c r="AD6" s="91" t="s">
        <v>842</v>
      </c>
      <c r="AE6" s="91">
        <v>146</v>
      </c>
      <c r="AF6" s="91">
        <v>31766</v>
      </c>
      <c r="AG6" s="91">
        <v>0.02</v>
      </c>
    </row>
    <row r="7" spans="2:33" x14ac:dyDescent="0.2">
      <c r="AD7" s="91" t="s">
        <v>843</v>
      </c>
      <c r="AE7" s="91">
        <v>57</v>
      </c>
      <c r="AF7" s="91">
        <v>55276</v>
      </c>
      <c r="AG7" s="91">
        <v>7.0000000000000007E-2</v>
      </c>
    </row>
    <row r="8" spans="2:33" x14ac:dyDescent="0.2">
      <c r="AD8" s="91" t="s">
        <v>844</v>
      </c>
      <c r="AE8" s="91">
        <v>5</v>
      </c>
      <c r="AF8" s="91">
        <v>42290</v>
      </c>
      <c r="AG8" s="91">
        <v>0.14000000000000001</v>
      </c>
    </row>
    <row r="14" spans="2:33" x14ac:dyDescent="0.2">
      <c r="R14" s="92"/>
    </row>
    <row r="15" spans="2:33" x14ac:dyDescent="0.2">
      <c r="R15" s="92"/>
    </row>
    <row r="16" spans="2:33" x14ac:dyDescent="0.2">
      <c r="R16" s="92"/>
    </row>
    <row r="17" spans="2:18" x14ac:dyDescent="0.2">
      <c r="R17" s="92"/>
    </row>
    <row r="18" spans="2:18" x14ac:dyDescent="0.2">
      <c r="R18" s="92"/>
    </row>
    <row r="29" spans="2:18" ht="19" x14ac:dyDescent="0.2">
      <c r="B29" s="93" t="s">
        <v>845</v>
      </c>
    </row>
    <row r="30" spans="2:18" ht="19" x14ac:dyDescent="0.2">
      <c r="B30" s="93" t="s">
        <v>846</v>
      </c>
    </row>
    <row r="31" spans="2:18" ht="19" x14ac:dyDescent="0.2">
      <c r="B31" s="93" t="s">
        <v>847</v>
      </c>
    </row>
    <row r="32" spans="2:18" ht="19" x14ac:dyDescent="0.2">
      <c r="B32" s="93" t="s">
        <v>848</v>
      </c>
    </row>
    <row r="33" spans="2:2" ht="19" x14ac:dyDescent="0.2">
      <c r="B33" s="93" t="s">
        <v>849</v>
      </c>
    </row>
  </sheetData>
  <mergeCells count="1">
    <mergeCell ref="C1:R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0 A 1 1 6 E 1 D - 3 6 A 6 - 4 7 1 8 - 9 C A 2 - C 8 0 8 8 B 0 1 4 B A 5 } "   T o u r I d = " 3 4 a a f a 1 4 - 2 0 c e - 4 4 a 0 - a 1 2 1 - 9 8 c a b 0 c 4 e 6 2 e "   X m l V e r = " 6 "   M i n X m l V e r = " 3 " > < D e s c r i p t i o n > S o m e   d e s c r i p t i o n   f o r   t h e   t o u r   g o e s   h e r e < / D e s c r i p t i o n > < 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c b a c 6 7 6 - 9 3 6 9 - 4 f 1 f - 9 f a 1 - f 3 2 c e a 0 4 5 0 0 b " > < T r a n s i t i o n > M o v e T o < / T r a n s i t i o n > < E f f e c t > S t a t i o n < / E f f e c t > < T h e m e > B i n g R o a d < / T h e m e > < T h e m e W i t h L a b e l > f a l s e < / T h e m e W i t h L a b e l > < F l a t M o d e E n a b l e d > f a l s e < / F l a t M o d e E n a b l e d > < D u r a t i o n > 1 0 0 0 0 0 0 0 0 < / D u r a t i o n > < T r a n s i t i o n D u r a t i o n > 3 0 0 0 0 0 0 0 < / T r a n s i t i o n D u r a t i o n > < S p e e d > 0 . 5 < / S p e e d > < F r a m e > < C a m e r a > < L a t i t u d e > 3 1 . 9 3 2 9 2 8 0 2 8 9 8 3 2 5 5 < / L a t i t u d e > < L o n g i t u d e > 1 2 0 . 5 8 7 7 4 5 5 8 8 0 2 5 9 5 < / L o n g i t u d e > < R o t a t i o n > 0 < / R o t a t i o n > < P i v o t A n g l e > - 0 . 0 0 8 3 6 4 3 3 9 3 0 6 3 4 5 7 2 5 < / P i v o t A n g l e > < D i s t a n c e > 1 . 8 < / D i s t a n c e > < / C a m e r a > < 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 G u i d = " b f 2 b 1 b c 8 - 8 6 e 5 - 4 8 d 1 - 8 4 2 7 - 9 1 2 3 6 9 8 8 b 4 d 4 "   R e v = " 1 "   R e v G u i d = " f e 2 b 4 f a f - 4 9 f b - 4 f 2 8 - 8 c d a - d 9 7 0 c d 8 7 9 4 e e " 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81C616E8-9F95-47F6-BBBE-D92BB77600E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A116E1D-36A6-4718-9CA2-C8088B014BA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Data_1</vt:lpstr>
      <vt:lpstr>Data_2</vt:lpstr>
      <vt:lpstr>Data_3</vt:lpstr>
      <vt:lpstr>Dashboard_1</vt:lpstr>
      <vt:lpstr>Dashboard_2</vt:lpstr>
      <vt:lpstr>Dashboard_3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Pragya</cp:lastModifiedBy>
  <dcterms:created xsi:type="dcterms:W3CDTF">2015-06-05T18:17:20Z</dcterms:created>
  <dcterms:modified xsi:type="dcterms:W3CDTF">2023-09-14T09:41:29Z</dcterms:modified>
</cp:coreProperties>
</file>