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charts/chart6.xml" ContentType="application/vnd.openxmlformats-officedocument.drawingml.chart+xml"/>
  <Override PartName="/xl/charts/style13.xml" ContentType="application/vnd.ms-office.chartstyle+xml"/>
  <Override PartName="/xl/charts/colors13.xml" ContentType="application/vnd.ms-office.chartcolorstyle+xml"/>
  <Override PartName="/xl/charts/chart7.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7"/>
  <workbookPr hidePivotFieldList="1"/>
  <mc:AlternateContent xmlns:mc="http://schemas.openxmlformats.org/markup-compatibility/2006">
    <mc:Choice Requires="x15">
      <x15ac:absPath xmlns:x15ac="http://schemas.microsoft.com/office/spreadsheetml/2010/11/ac" url="/Users/pg/Projects/Covid19-Analysis/Dashboard/"/>
    </mc:Choice>
  </mc:AlternateContent>
  <xr:revisionPtr revIDLastSave="0" documentId="13_ncr:1_{62778394-5F39-274C-9649-67B2952C8C89}" xr6:coauthVersionLast="47" xr6:coauthVersionMax="47" xr10:uidLastSave="{00000000-0000-0000-0000-000000000000}"/>
  <bookViews>
    <workbookView xWindow="0" yWindow="0" windowWidth="28800" windowHeight="18000" activeTab="3" xr2:uid="{00000000-000D-0000-FFFF-FFFF00000000}"/>
  </bookViews>
  <sheets>
    <sheet name="Dashboard_1" sheetId="2" r:id="rId1"/>
    <sheet name="Dashboard_2" sheetId="3" r:id="rId2"/>
    <sheet name="Map_View" sheetId="6" r:id="rId3"/>
    <sheet name="Testing_Ratio_Analysis" sheetId="7" r:id="rId4"/>
    <sheet name="Data_1" sheetId="1" r:id="rId5"/>
    <sheet name="Data_3" sheetId="5" r:id="rId6"/>
    <sheet name="Data_2" sheetId="4" r:id="rId7"/>
  </sheets>
  <definedNames>
    <definedName name="_xlnm._FilterDatabase" localSheetId="6" hidden="1">Data_2!$A$1:$J$614</definedName>
    <definedName name="_xlnm._FilterDatabase" localSheetId="5" hidden="1">Data_3!$A$1:$L$708</definedName>
    <definedName name="_xlchart.v5.0" hidden="1">Data_3!$AG$5</definedName>
    <definedName name="_xlchart.v5.1" hidden="1">Data_3!$AG$6:$AG$41</definedName>
    <definedName name="_xlchart.v5.10" hidden="1">Data_3!$AZ$5</definedName>
    <definedName name="_xlchart.v5.11" hidden="1">Data_3!$AZ$6:$AZ$41</definedName>
    <definedName name="_xlchart.v5.12" hidden="1">Data_3!$AS$5</definedName>
    <definedName name="_xlchart.v5.13" hidden="1">Data_3!$AS$6:$AS$41</definedName>
    <definedName name="_xlchart.v5.14" hidden="1">Data_3!$AT$5</definedName>
    <definedName name="_xlchart.v5.15" hidden="1">Data_3!$AT$6:$AT$41</definedName>
    <definedName name="_xlchart.v5.16" hidden="1">Data_3!$AP$5</definedName>
    <definedName name="_xlchart.v5.17" hidden="1">Data_3!$AP$6:$AP$41</definedName>
    <definedName name="_xlchart.v5.18" hidden="1">Data_3!$AQ$5</definedName>
    <definedName name="_xlchart.v5.19" hidden="1">Data_3!$AQ$6:$AQ$41</definedName>
    <definedName name="_xlchart.v5.2" hidden="1">Data_3!$AH$5</definedName>
    <definedName name="_xlchart.v5.20" hidden="1">Data_3!$AJ$5</definedName>
    <definedName name="_xlchart.v5.21" hidden="1">Data_3!$AJ$6:$AJ$41</definedName>
    <definedName name="_xlchart.v5.22" hidden="1">Data_3!$AK$5</definedName>
    <definedName name="_xlchart.v5.23" hidden="1">Data_3!$AK$6:$AK$41</definedName>
    <definedName name="_xlchart.v5.24" hidden="1">Data_3!$AV$5</definedName>
    <definedName name="_xlchart.v5.25" hidden="1">Data_3!$AV$6:$AV$41</definedName>
    <definedName name="_xlchart.v5.26" hidden="1">Data_3!$AW$5</definedName>
    <definedName name="_xlchart.v5.27" hidden="1">Data_3!$AW$6:$AW$41</definedName>
    <definedName name="_xlchart.v5.3" hidden="1">Data_3!$AH$6:$AH$41</definedName>
    <definedName name="_xlchart.v5.4" hidden="1">Data_3!$AM$5</definedName>
    <definedName name="_xlchart.v5.5" hidden="1">Data_3!$AM$6:$AM$41</definedName>
    <definedName name="_xlchart.v5.6" hidden="1">Data_3!$AN$5</definedName>
    <definedName name="_xlchart.v5.7" hidden="1">Data_3!$AN$6:$AN$41</definedName>
    <definedName name="_xlchart.v5.8" hidden="1">Data_3!$AY$5</definedName>
    <definedName name="_xlchart.v5.9" hidden="1">Data_3!$AY$6:$AY$41</definedName>
    <definedName name="Slicer_MonthName">#N/A</definedName>
    <definedName name="Slicer_MonthName1">#N/A</definedName>
    <definedName name="Slicer_MonthName2">#N/A</definedName>
    <definedName name="Slicer_Statefilter">#N/A</definedName>
    <definedName name="Slicer_week_of_month1">#N/A</definedName>
    <definedName name="Slicer_week_of_month2">#N/A</definedName>
    <definedName name="Slicer_year">#N/A</definedName>
    <definedName name="Slicer_year1">#N/A</definedName>
    <definedName name="Slicer_year2">#N/A</definedName>
  </definedNames>
  <calcPr calcId="191029"/>
  <pivotCaches>
    <pivotCache cacheId="3" r:id="rId8"/>
    <pivotCache cacheId="4" r:id="rId9"/>
    <pivotCache cacheId="5"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8" i="2" l="1"/>
  <c r="W10" i="2"/>
  <c r="W13" i="2"/>
  <c r="AZ5" i="5"/>
  <c r="AY5" i="5"/>
  <c r="AW5" i="5"/>
  <c r="AV5" i="5"/>
  <c r="AT5" i="5"/>
  <c r="AS5" i="5"/>
  <c r="AQ5" i="5"/>
  <c r="AP5" i="5"/>
  <c r="AN5" i="5"/>
  <c r="AM5" i="5"/>
  <c r="AK5" i="5"/>
  <c r="AJ5" i="5"/>
  <c r="AH5" i="5"/>
  <c r="AG5" i="5"/>
  <c r="Y6" i="5"/>
  <c r="AH6" i="5" s="1"/>
  <c r="Z6" i="5"/>
  <c r="AK6" i="5" s="1"/>
  <c r="AA6" i="5"/>
  <c r="AN6" i="5" s="1"/>
  <c r="AB6" i="5"/>
  <c r="AQ6" i="5" s="1"/>
  <c r="AC6" i="5"/>
  <c r="AT6" i="5" s="1"/>
  <c r="AD6" i="5"/>
  <c r="AW6" i="5" s="1"/>
  <c r="AE6" i="5"/>
  <c r="AZ6" i="5" s="1"/>
  <c r="Y7" i="5"/>
  <c r="AH7" i="5" s="1"/>
  <c r="Z7" i="5"/>
  <c r="AK7" i="5" s="1"/>
  <c r="AA7" i="5"/>
  <c r="AN7" i="5" s="1"/>
  <c r="AB7" i="5"/>
  <c r="AQ7" i="5" s="1"/>
  <c r="AC7" i="5"/>
  <c r="AT7" i="5" s="1"/>
  <c r="AD7" i="5"/>
  <c r="AW7" i="5" s="1"/>
  <c r="AE7" i="5"/>
  <c r="AZ7" i="5" s="1"/>
  <c r="Y8" i="5"/>
  <c r="AH8" i="5" s="1"/>
  <c r="Z8" i="5"/>
  <c r="AK8" i="5" s="1"/>
  <c r="AA8" i="5"/>
  <c r="AN8" i="5" s="1"/>
  <c r="AB8" i="5"/>
  <c r="AQ8" i="5" s="1"/>
  <c r="AC8" i="5"/>
  <c r="AT8" i="5" s="1"/>
  <c r="AD8" i="5"/>
  <c r="AW8" i="5" s="1"/>
  <c r="AE8" i="5"/>
  <c r="AZ8" i="5" s="1"/>
  <c r="Y9" i="5"/>
  <c r="AH9" i="5" s="1"/>
  <c r="Z9" i="5"/>
  <c r="AK9" i="5" s="1"/>
  <c r="AA9" i="5"/>
  <c r="AN9" i="5" s="1"/>
  <c r="AB9" i="5"/>
  <c r="AQ9" i="5" s="1"/>
  <c r="AC9" i="5"/>
  <c r="AT9" i="5" s="1"/>
  <c r="AD9" i="5"/>
  <c r="AW9" i="5" s="1"/>
  <c r="AE9" i="5"/>
  <c r="AZ9" i="5" s="1"/>
  <c r="Y10" i="5"/>
  <c r="AH10" i="5" s="1"/>
  <c r="Z10" i="5"/>
  <c r="AK10" i="5" s="1"/>
  <c r="AA10" i="5"/>
  <c r="AN10" i="5" s="1"/>
  <c r="AB10" i="5"/>
  <c r="AQ10" i="5" s="1"/>
  <c r="AC10" i="5"/>
  <c r="AT10" i="5" s="1"/>
  <c r="AD10" i="5"/>
  <c r="AW10" i="5" s="1"/>
  <c r="AE10" i="5"/>
  <c r="AZ10" i="5" s="1"/>
  <c r="Y11" i="5"/>
  <c r="AH11" i="5" s="1"/>
  <c r="Z11" i="5"/>
  <c r="AK11" i="5" s="1"/>
  <c r="AA11" i="5"/>
  <c r="AN11" i="5" s="1"/>
  <c r="AB11" i="5"/>
  <c r="AQ11" i="5" s="1"/>
  <c r="AC11" i="5"/>
  <c r="AT11" i="5" s="1"/>
  <c r="AD11" i="5"/>
  <c r="AW11" i="5" s="1"/>
  <c r="AE11" i="5"/>
  <c r="AZ11" i="5" s="1"/>
  <c r="Y12" i="5"/>
  <c r="AH12" i="5" s="1"/>
  <c r="Z12" i="5"/>
  <c r="AK12" i="5" s="1"/>
  <c r="AA12" i="5"/>
  <c r="AN12" i="5" s="1"/>
  <c r="AB12" i="5"/>
  <c r="AQ12" i="5" s="1"/>
  <c r="AC12" i="5"/>
  <c r="AT12" i="5" s="1"/>
  <c r="AD12" i="5"/>
  <c r="AW12" i="5" s="1"/>
  <c r="AE12" i="5"/>
  <c r="AZ12" i="5" s="1"/>
  <c r="Y13" i="5"/>
  <c r="AH13" i="5" s="1"/>
  <c r="Z13" i="5"/>
  <c r="AK13" i="5" s="1"/>
  <c r="AA13" i="5"/>
  <c r="AN13" i="5" s="1"/>
  <c r="AB13" i="5"/>
  <c r="AQ13" i="5" s="1"/>
  <c r="AC13" i="5"/>
  <c r="AT13" i="5" s="1"/>
  <c r="AD13" i="5"/>
  <c r="AW13" i="5" s="1"/>
  <c r="AE13" i="5"/>
  <c r="AZ13" i="5" s="1"/>
  <c r="Y14" i="5"/>
  <c r="AH14" i="5" s="1"/>
  <c r="Z14" i="5"/>
  <c r="AK14" i="5" s="1"/>
  <c r="AA14" i="5"/>
  <c r="AN14" i="5" s="1"/>
  <c r="AB14" i="5"/>
  <c r="AQ14" i="5" s="1"/>
  <c r="AC14" i="5"/>
  <c r="AT14" i="5" s="1"/>
  <c r="AD14" i="5"/>
  <c r="AW14" i="5" s="1"/>
  <c r="AE14" i="5"/>
  <c r="AZ14" i="5" s="1"/>
  <c r="Y15" i="5"/>
  <c r="AH15" i="5" s="1"/>
  <c r="Z15" i="5"/>
  <c r="AK15" i="5" s="1"/>
  <c r="AA15" i="5"/>
  <c r="AN15" i="5" s="1"/>
  <c r="AB15" i="5"/>
  <c r="AQ15" i="5" s="1"/>
  <c r="AC15" i="5"/>
  <c r="AT15" i="5" s="1"/>
  <c r="AD15" i="5"/>
  <c r="AW15" i="5" s="1"/>
  <c r="AE15" i="5"/>
  <c r="AZ15" i="5" s="1"/>
  <c r="Y16" i="5"/>
  <c r="AH16" i="5" s="1"/>
  <c r="Z16" i="5"/>
  <c r="AK16" i="5" s="1"/>
  <c r="AA16" i="5"/>
  <c r="AN16" i="5" s="1"/>
  <c r="AB16" i="5"/>
  <c r="AQ16" i="5" s="1"/>
  <c r="AC16" i="5"/>
  <c r="AT16" i="5" s="1"/>
  <c r="AD16" i="5"/>
  <c r="AW16" i="5" s="1"/>
  <c r="AE16" i="5"/>
  <c r="AZ16" i="5" s="1"/>
  <c r="Y17" i="5"/>
  <c r="AH17" i="5" s="1"/>
  <c r="Z17" i="5"/>
  <c r="AK17" i="5" s="1"/>
  <c r="AA17" i="5"/>
  <c r="AN17" i="5" s="1"/>
  <c r="AB17" i="5"/>
  <c r="AQ17" i="5" s="1"/>
  <c r="AC17" i="5"/>
  <c r="AT17" i="5" s="1"/>
  <c r="AD17" i="5"/>
  <c r="AW17" i="5" s="1"/>
  <c r="AE17" i="5"/>
  <c r="AZ17" i="5" s="1"/>
  <c r="Y18" i="5"/>
  <c r="AH18" i="5" s="1"/>
  <c r="Z18" i="5"/>
  <c r="AK18" i="5" s="1"/>
  <c r="AA18" i="5"/>
  <c r="AN18" i="5" s="1"/>
  <c r="AB18" i="5"/>
  <c r="AQ18" i="5" s="1"/>
  <c r="AC18" i="5"/>
  <c r="AT18" i="5" s="1"/>
  <c r="AD18" i="5"/>
  <c r="AW18" i="5" s="1"/>
  <c r="AE18" i="5"/>
  <c r="AZ18" i="5" s="1"/>
  <c r="Y19" i="5"/>
  <c r="AH19" i="5" s="1"/>
  <c r="Z19" i="5"/>
  <c r="AK19" i="5" s="1"/>
  <c r="AA19" i="5"/>
  <c r="AN19" i="5" s="1"/>
  <c r="AB19" i="5"/>
  <c r="AQ19" i="5" s="1"/>
  <c r="AC19" i="5"/>
  <c r="AT19" i="5" s="1"/>
  <c r="AD19" i="5"/>
  <c r="AW19" i="5" s="1"/>
  <c r="AE19" i="5"/>
  <c r="AZ19" i="5" s="1"/>
  <c r="Y20" i="5"/>
  <c r="AH20" i="5" s="1"/>
  <c r="Z20" i="5"/>
  <c r="AK20" i="5" s="1"/>
  <c r="AA20" i="5"/>
  <c r="AN20" i="5" s="1"/>
  <c r="AB20" i="5"/>
  <c r="AQ20" i="5" s="1"/>
  <c r="AC20" i="5"/>
  <c r="AT20" i="5" s="1"/>
  <c r="AD20" i="5"/>
  <c r="AW20" i="5" s="1"/>
  <c r="AE20" i="5"/>
  <c r="AZ20" i="5" s="1"/>
  <c r="Y21" i="5"/>
  <c r="AH21" i="5" s="1"/>
  <c r="Z21" i="5"/>
  <c r="AK21" i="5" s="1"/>
  <c r="AA21" i="5"/>
  <c r="AN21" i="5" s="1"/>
  <c r="AB21" i="5"/>
  <c r="AQ21" i="5" s="1"/>
  <c r="AC21" i="5"/>
  <c r="AT21" i="5" s="1"/>
  <c r="AD21" i="5"/>
  <c r="AW21" i="5" s="1"/>
  <c r="AE21" i="5"/>
  <c r="AZ21" i="5" s="1"/>
  <c r="Y22" i="5"/>
  <c r="AH22" i="5" s="1"/>
  <c r="Z22" i="5"/>
  <c r="AK22" i="5" s="1"/>
  <c r="AA22" i="5"/>
  <c r="AN22" i="5" s="1"/>
  <c r="AB22" i="5"/>
  <c r="AQ22" i="5" s="1"/>
  <c r="AC22" i="5"/>
  <c r="AT22" i="5" s="1"/>
  <c r="AD22" i="5"/>
  <c r="AW22" i="5" s="1"/>
  <c r="AE22" i="5"/>
  <c r="AZ22" i="5" s="1"/>
  <c r="Y23" i="5"/>
  <c r="AH23" i="5" s="1"/>
  <c r="Z23" i="5"/>
  <c r="AK23" i="5" s="1"/>
  <c r="AA23" i="5"/>
  <c r="AN23" i="5" s="1"/>
  <c r="AB23" i="5"/>
  <c r="AQ23" i="5" s="1"/>
  <c r="AC23" i="5"/>
  <c r="AT23" i="5" s="1"/>
  <c r="AD23" i="5"/>
  <c r="AW23" i="5" s="1"/>
  <c r="AE23" i="5"/>
  <c r="AZ23" i="5" s="1"/>
  <c r="Y24" i="5"/>
  <c r="AH24" i="5" s="1"/>
  <c r="Z24" i="5"/>
  <c r="AK24" i="5" s="1"/>
  <c r="AA24" i="5"/>
  <c r="AN24" i="5" s="1"/>
  <c r="AB24" i="5"/>
  <c r="AQ24" i="5" s="1"/>
  <c r="AC24" i="5"/>
  <c r="AT24" i="5" s="1"/>
  <c r="AD24" i="5"/>
  <c r="AW24" i="5" s="1"/>
  <c r="AE24" i="5"/>
  <c r="AZ24" i="5" s="1"/>
  <c r="Y25" i="5"/>
  <c r="AH25" i="5" s="1"/>
  <c r="Z25" i="5"/>
  <c r="AK25" i="5" s="1"/>
  <c r="AA25" i="5"/>
  <c r="AN25" i="5" s="1"/>
  <c r="AB25" i="5"/>
  <c r="AQ25" i="5" s="1"/>
  <c r="AC25" i="5"/>
  <c r="AT25" i="5" s="1"/>
  <c r="AD25" i="5"/>
  <c r="AW25" i="5" s="1"/>
  <c r="AE25" i="5"/>
  <c r="AZ25" i="5" s="1"/>
  <c r="Y26" i="5"/>
  <c r="AH26" i="5" s="1"/>
  <c r="Z26" i="5"/>
  <c r="AK26" i="5" s="1"/>
  <c r="AA26" i="5"/>
  <c r="AN26" i="5" s="1"/>
  <c r="AB26" i="5"/>
  <c r="AQ26" i="5" s="1"/>
  <c r="AC26" i="5"/>
  <c r="AT26" i="5" s="1"/>
  <c r="AD26" i="5"/>
  <c r="AW26" i="5" s="1"/>
  <c r="AE26" i="5"/>
  <c r="AZ26" i="5" s="1"/>
  <c r="Y27" i="5"/>
  <c r="AH27" i="5" s="1"/>
  <c r="Z27" i="5"/>
  <c r="AK27" i="5" s="1"/>
  <c r="AA27" i="5"/>
  <c r="AN27" i="5" s="1"/>
  <c r="AB27" i="5"/>
  <c r="AQ27" i="5" s="1"/>
  <c r="AC27" i="5"/>
  <c r="AT27" i="5" s="1"/>
  <c r="AD27" i="5"/>
  <c r="AW27" i="5" s="1"/>
  <c r="AE27" i="5"/>
  <c r="AZ27" i="5" s="1"/>
  <c r="Y28" i="5"/>
  <c r="AH28" i="5" s="1"/>
  <c r="Z28" i="5"/>
  <c r="AK28" i="5" s="1"/>
  <c r="AA28" i="5"/>
  <c r="AN28" i="5" s="1"/>
  <c r="AB28" i="5"/>
  <c r="AQ28" i="5" s="1"/>
  <c r="AC28" i="5"/>
  <c r="AT28" i="5" s="1"/>
  <c r="AD28" i="5"/>
  <c r="AW28" i="5" s="1"/>
  <c r="AE28" i="5"/>
  <c r="AZ28" i="5" s="1"/>
  <c r="Y29" i="5"/>
  <c r="AH29" i="5" s="1"/>
  <c r="Z29" i="5"/>
  <c r="AK29" i="5" s="1"/>
  <c r="AA29" i="5"/>
  <c r="AN29" i="5" s="1"/>
  <c r="AB29" i="5"/>
  <c r="AQ29" i="5" s="1"/>
  <c r="AC29" i="5"/>
  <c r="AT29" i="5" s="1"/>
  <c r="AD29" i="5"/>
  <c r="AW29" i="5" s="1"/>
  <c r="AE29" i="5"/>
  <c r="AZ29" i="5" s="1"/>
  <c r="Y30" i="5"/>
  <c r="AH30" i="5" s="1"/>
  <c r="Z30" i="5"/>
  <c r="AK30" i="5" s="1"/>
  <c r="AA30" i="5"/>
  <c r="AN30" i="5" s="1"/>
  <c r="AB30" i="5"/>
  <c r="AQ30" i="5" s="1"/>
  <c r="AC30" i="5"/>
  <c r="AT30" i="5" s="1"/>
  <c r="AD30" i="5"/>
  <c r="AW30" i="5" s="1"/>
  <c r="AE30" i="5"/>
  <c r="AZ30" i="5" s="1"/>
  <c r="Y31" i="5"/>
  <c r="AH31" i="5" s="1"/>
  <c r="Z31" i="5"/>
  <c r="AK31" i="5" s="1"/>
  <c r="AA31" i="5"/>
  <c r="AN31" i="5" s="1"/>
  <c r="AB31" i="5"/>
  <c r="AQ31" i="5" s="1"/>
  <c r="AC31" i="5"/>
  <c r="AT31" i="5" s="1"/>
  <c r="AD31" i="5"/>
  <c r="AW31" i="5" s="1"/>
  <c r="AE31" i="5"/>
  <c r="AZ31" i="5" s="1"/>
  <c r="Y32" i="5"/>
  <c r="AH32" i="5" s="1"/>
  <c r="Z32" i="5"/>
  <c r="AK32" i="5" s="1"/>
  <c r="AA32" i="5"/>
  <c r="AN32" i="5" s="1"/>
  <c r="AB32" i="5"/>
  <c r="AQ32" i="5" s="1"/>
  <c r="AC32" i="5"/>
  <c r="AT32" i="5" s="1"/>
  <c r="AD32" i="5"/>
  <c r="AW32" i="5" s="1"/>
  <c r="AE32" i="5"/>
  <c r="AZ32" i="5" s="1"/>
  <c r="Y33" i="5"/>
  <c r="AH33" i="5" s="1"/>
  <c r="Z33" i="5"/>
  <c r="AK33" i="5" s="1"/>
  <c r="AA33" i="5"/>
  <c r="AN33" i="5" s="1"/>
  <c r="AB33" i="5"/>
  <c r="AQ33" i="5" s="1"/>
  <c r="AC33" i="5"/>
  <c r="AT33" i="5" s="1"/>
  <c r="AD33" i="5"/>
  <c r="AW33" i="5" s="1"/>
  <c r="AE33" i="5"/>
  <c r="AZ33" i="5" s="1"/>
  <c r="Y34" i="5"/>
  <c r="AH34" i="5" s="1"/>
  <c r="Z34" i="5"/>
  <c r="AK34" i="5" s="1"/>
  <c r="AA34" i="5"/>
  <c r="AN34" i="5" s="1"/>
  <c r="AB34" i="5"/>
  <c r="AQ34" i="5" s="1"/>
  <c r="AC34" i="5"/>
  <c r="AT34" i="5" s="1"/>
  <c r="AD34" i="5"/>
  <c r="AW34" i="5" s="1"/>
  <c r="AE34" i="5"/>
  <c r="AZ34" i="5" s="1"/>
  <c r="Y35" i="5"/>
  <c r="AH35" i="5" s="1"/>
  <c r="Z35" i="5"/>
  <c r="AK35" i="5" s="1"/>
  <c r="AA35" i="5"/>
  <c r="AN35" i="5" s="1"/>
  <c r="AB35" i="5"/>
  <c r="AQ35" i="5" s="1"/>
  <c r="AC35" i="5"/>
  <c r="AT35" i="5" s="1"/>
  <c r="AD35" i="5"/>
  <c r="AW35" i="5" s="1"/>
  <c r="AE35" i="5"/>
  <c r="AZ35" i="5" s="1"/>
  <c r="Y36" i="5"/>
  <c r="AH36" i="5" s="1"/>
  <c r="Z36" i="5"/>
  <c r="AK36" i="5" s="1"/>
  <c r="AA36" i="5"/>
  <c r="AN36" i="5" s="1"/>
  <c r="AB36" i="5"/>
  <c r="AQ36" i="5" s="1"/>
  <c r="AC36" i="5"/>
  <c r="AT36" i="5" s="1"/>
  <c r="AD36" i="5"/>
  <c r="AW36" i="5" s="1"/>
  <c r="AE36" i="5"/>
  <c r="AZ36" i="5" s="1"/>
  <c r="Y37" i="5"/>
  <c r="AH37" i="5" s="1"/>
  <c r="Z37" i="5"/>
  <c r="AK37" i="5" s="1"/>
  <c r="AA37" i="5"/>
  <c r="AN37" i="5" s="1"/>
  <c r="AB37" i="5"/>
  <c r="AQ37" i="5" s="1"/>
  <c r="AC37" i="5"/>
  <c r="AT37" i="5" s="1"/>
  <c r="AD37" i="5"/>
  <c r="AW37" i="5" s="1"/>
  <c r="AE37" i="5"/>
  <c r="AZ37" i="5" s="1"/>
  <c r="Y38" i="5"/>
  <c r="AH38" i="5" s="1"/>
  <c r="Z38" i="5"/>
  <c r="AK38" i="5" s="1"/>
  <c r="AA38" i="5"/>
  <c r="AN38" i="5" s="1"/>
  <c r="AB38" i="5"/>
  <c r="AQ38" i="5" s="1"/>
  <c r="AC38" i="5"/>
  <c r="AT38" i="5" s="1"/>
  <c r="AD38" i="5"/>
  <c r="AW38" i="5" s="1"/>
  <c r="AE38" i="5"/>
  <c r="AZ38" i="5" s="1"/>
  <c r="Y39" i="5"/>
  <c r="AH39" i="5" s="1"/>
  <c r="Z39" i="5"/>
  <c r="AK39" i="5" s="1"/>
  <c r="AA39" i="5"/>
  <c r="AN39" i="5" s="1"/>
  <c r="AB39" i="5"/>
  <c r="AQ39" i="5" s="1"/>
  <c r="AC39" i="5"/>
  <c r="AT39" i="5" s="1"/>
  <c r="AD39" i="5"/>
  <c r="AW39" i="5" s="1"/>
  <c r="AE39" i="5"/>
  <c r="AZ39" i="5" s="1"/>
  <c r="Y40" i="5"/>
  <c r="AH40" i="5" s="1"/>
  <c r="Z40" i="5"/>
  <c r="AK40" i="5" s="1"/>
  <c r="AA40" i="5"/>
  <c r="AN40" i="5" s="1"/>
  <c r="AB40" i="5"/>
  <c r="AQ40" i="5" s="1"/>
  <c r="AC40" i="5"/>
  <c r="AT40" i="5" s="1"/>
  <c r="AD40" i="5"/>
  <c r="AW40" i="5" s="1"/>
  <c r="AE40" i="5"/>
  <c r="AZ40" i="5" s="1"/>
  <c r="Y41" i="5"/>
  <c r="AH41" i="5" s="1"/>
  <c r="Z41" i="5"/>
  <c r="AK41" i="5" s="1"/>
  <c r="AA41" i="5"/>
  <c r="AN41" i="5" s="1"/>
  <c r="AB41" i="5"/>
  <c r="AQ41" i="5" s="1"/>
  <c r="AC41" i="5"/>
  <c r="AT41" i="5" s="1"/>
  <c r="AD41" i="5"/>
  <c r="AW41" i="5" s="1"/>
  <c r="AE41" i="5"/>
  <c r="AZ41" i="5" s="1"/>
  <c r="Y42" i="5"/>
  <c r="Z42" i="5"/>
  <c r="AA42" i="5"/>
  <c r="AB42" i="5"/>
  <c r="AC42" i="5"/>
  <c r="AD42" i="5"/>
  <c r="AE42" i="5"/>
  <c r="X7" i="5"/>
  <c r="AY7" i="5" s="1"/>
  <c r="X8" i="5"/>
  <c r="AV8" i="5" s="1"/>
  <c r="X9" i="5"/>
  <c r="X10" i="5"/>
  <c r="AP10" i="5" s="1"/>
  <c r="X11" i="5"/>
  <c r="AM11" i="5" s="1"/>
  <c r="X12" i="5"/>
  <c r="AG12" i="5" s="1"/>
  <c r="X13" i="5"/>
  <c r="X14" i="5"/>
  <c r="AG14" i="5" s="1"/>
  <c r="X15" i="5"/>
  <c r="AY15" i="5" s="1"/>
  <c r="X16" i="5"/>
  <c r="X17" i="5"/>
  <c r="X18" i="5"/>
  <c r="AP18" i="5" s="1"/>
  <c r="X19" i="5"/>
  <c r="AM19" i="5" s="1"/>
  <c r="X20" i="5"/>
  <c r="AG20" i="5" s="1"/>
  <c r="X21" i="5"/>
  <c r="X22" i="5"/>
  <c r="AG22" i="5" s="1"/>
  <c r="X23" i="5"/>
  <c r="AY23" i="5" s="1"/>
  <c r="X24" i="5"/>
  <c r="AP24" i="5" s="1"/>
  <c r="X25" i="5"/>
  <c r="X26" i="5"/>
  <c r="X27" i="5"/>
  <c r="AM27" i="5" s="1"/>
  <c r="X28" i="5"/>
  <c r="AG28" i="5" s="1"/>
  <c r="X29" i="5"/>
  <c r="X30" i="5"/>
  <c r="AG30" i="5" s="1"/>
  <c r="X31" i="5"/>
  <c r="AY31" i="5" s="1"/>
  <c r="X32" i="5"/>
  <c r="X33" i="5"/>
  <c r="X34" i="5"/>
  <c r="AV34" i="5" s="1"/>
  <c r="X35" i="5"/>
  <c r="AM35" i="5" s="1"/>
  <c r="X36" i="5"/>
  <c r="AG36" i="5" s="1"/>
  <c r="X37" i="5"/>
  <c r="X38" i="5"/>
  <c r="AG38" i="5" s="1"/>
  <c r="X39" i="5"/>
  <c r="AY39" i="5" s="1"/>
  <c r="X40" i="5"/>
  <c r="AV40" i="5" s="1"/>
  <c r="X41" i="5"/>
  <c r="X42" i="5"/>
  <c r="X6" i="5"/>
  <c r="AJ6" i="5" s="1"/>
  <c r="W16" i="2"/>
  <c r="P25" i="4"/>
  <c r="P28" i="4"/>
  <c r="P26" i="4"/>
  <c r="P27" i="4"/>
  <c r="P24" i="4"/>
  <c r="P23" i="4"/>
  <c r="O27" i="4"/>
  <c r="O28" i="4"/>
  <c r="O25" i="4"/>
  <c r="O23" i="4"/>
  <c r="O26" i="4"/>
  <c r="O24" i="4"/>
  <c r="Y13" i="1"/>
  <c r="AB14" i="1"/>
  <c r="AB10" i="1"/>
  <c r="Y11" i="1"/>
  <c r="AB9" i="1"/>
  <c r="Y10" i="1"/>
  <c r="Y14" i="1"/>
  <c r="AB11" i="1"/>
  <c r="AB12" i="1"/>
  <c r="AB13" i="1"/>
  <c r="Y12" i="1"/>
  <c r="Y9" i="1"/>
  <c r="AC45" i="5" l="1"/>
  <c r="AB45" i="5"/>
  <c r="Y45" i="5"/>
  <c r="Z45" i="5"/>
  <c r="AD45" i="5"/>
  <c r="AA45" i="5"/>
  <c r="AE45" i="5"/>
  <c r="AJ11" i="5"/>
  <c r="AS31" i="5"/>
  <c r="AG39" i="5"/>
  <c r="AV18" i="5"/>
  <c r="AJ27" i="5"/>
  <c r="AM38" i="5"/>
  <c r="AG23" i="5"/>
  <c r="AM23" i="5"/>
  <c r="AM7" i="5"/>
  <c r="AS27" i="5"/>
  <c r="AS15" i="5"/>
  <c r="AY35" i="5"/>
  <c r="AY19" i="5"/>
  <c r="AG35" i="5"/>
  <c r="AG7" i="5"/>
  <c r="AJ35" i="5"/>
  <c r="AJ19" i="5"/>
  <c r="AS39" i="5"/>
  <c r="AS7" i="5"/>
  <c r="AG19" i="5"/>
  <c r="AM31" i="5"/>
  <c r="AM15" i="5"/>
  <c r="AS35" i="5"/>
  <c r="AS23" i="5"/>
  <c r="AY27" i="5"/>
  <c r="AY11" i="5"/>
  <c r="AV24" i="5"/>
  <c r="AG6" i="5"/>
  <c r="AJ39" i="5"/>
  <c r="AJ31" i="5"/>
  <c r="AJ23" i="5"/>
  <c r="AJ15" i="5"/>
  <c r="AJ7" i="5"/>
  <c r="AM36" i="5"/>
  <c r="AP34" i="5"/>
  <c r="AS19" i="5"/>
  <c r="AS11" i="5"/>
  <c r="AG31" i="5"/>
  <c r="AG27" i="5"/>
  <c r="AG15" i="5"/>
  <c r="AG11" i="5"/>
  <c r="AM39" i="5"/>
  <c r="AV41" i="5"/>
  <c r="AP41" i="5"/>
  <c r="AY41" i="5"/>
  <c r="AS41" i="5"/>
  <c r="AM41" i="5"/>
  <c r="AV37" i="5"/>
  <c r="AP37" i="5"/>
  <c r="AM37" i="5"/>
  <c r="AV33" i="5"/>
  <c r="AP33" i="5"/>
  <c r="AY33" i="5"/>
  <c r="AS33" i="5"/>
  <c r="AM33" i="5"/>
  <c r="AV29" i="5"/>
  <c r="AP29" i="5"/>
  <c r="AV25" i="5"/>
  <c r="AP25" i="5"/>
  <c r="AY25" i="5"/>
  <c r="AS25" i="5"/>
  <c r="AM25" i="5"/>
  <c r="AV21" i="5"/>
  <c r="AP21" i="5"/>
  <c r="AV17" i="5"/>
  <c r="AP17" i="5"/>
  <c r="AY17" i="5"/>
  <c r="AS17" i="5"/>
  <c r="AM17" i="5"/>
  <c r="AV13" i="5"/>
  <c r="AP13" i="5"/>
  <c r="AV9" i="5"/>
  <c r="AP9" i="5"/>
  <c r="AY9" i="5"/>
  <c r="AS9" i="5"/>
  <c r="AM9" i="5"/>
  <c r="AG9" i="5"/>
  <c r="AS13" i="5"/>
  <c r="AY40" i="5"/>
  <c r="AS40" i="5"/>
  <c r="AJ40" i="5"/>
  <c r="AY36" i="5"/>
  <c r="AS36" i="5"/>
  <c r="AV36" i="5"/>
  <c r="AP36" i="5"/>
  <c r="AJ36" i="5"/>
  <c r="AY32" i="5"/>
  <c r="AS32" i="5"/>
  <c r="AJ32" i="5"/>
  <c r="AY28" i="5"/>
  <c r="AS28" i="5"/>
  <c r="AM28" i="5"/>
  <c r="AV28" i="5"/>
  <c r="AP28" i="5"/>
  <c r="AJ28" i="5"/>
  <c r="AY24" i="5"/>
  <c r="AS24" i="5"/>
  <c r="AM24" i="5"/>
  <c r="AJ24" i="5"/>
  <c r="AY20" i="5"/>
  <c r="AS20" i="5"/>
  <c r="AM20" i="5"/>
  <c r="AV20" i="5"/>
  <c r="AP20" i="5"/>
  <c r="AJ20" i="5"/>
  <c r="AY16" i="5"/>
  <c r="AS16" i="5"/>
  <c r="AM16" i="5"/>
  <c r="AJ16" i="5"/>
  <c r="AY12" i="5"/>
  <c r="AS12" i="5"/>
  <c r="AM12" i="5"/>
  <c r="AV12" i="5"/>
  <c r="AP12" i="5"/>
  <c r="AJ12" i="5"/>
  <c r="AY8" i="5"/>
  <c r="AS8" i="5"/>
  <c r="AM8" i="5"/>
  <c r="AJ8" i="5"/>
  <c r="AG41" i="5"/>
  <c r="AG33" i="5"/>
  <c r="AG25" i="5"/>
  <c r="AG17" i="5"/>
  <c r="AG8" i="5"/>
  <c r="AM32" i="5"/>
  <c r="AM29" i="5"/>
  <c r="AM21" i="5"/>
  <c r="AM13" i="5"/>
  <c r="AP32" i="5"/>
  <c r="AS21" i="5"/>
  <c r="AY37" i="5"/>
  <c r="AY29" i="5"/>
  <c r="AY21" i="5"/>
  <c r="AY13" i="5"/>
  <c r="AG40" i="5"/>
  <c r="AG32" i="5"/>
  <c r="AG24" i="5"/>
  <c r="AG16" i="5"/>
  <c r="AP40" i="5"/>
  <c r="AP8" i="5"/>
  <c r="AS29" i="5"/>
  <c r="AV32" i="5"/>
  <c r="AV16" i="5"/>
  <c r="AY38" i="5"/>
  <c r="AS38" i="5"/>
  <c r="AV38" i="5"/>
  <c r="AP38" i="5"/>
  <c r="AJ38" i="5"/>
  <c r="AY34" i="5"/>
  <c r="AS34" i="5"/>
  <c r="AJ34" i="5"/>
  <c r="AY30" i="5"/>
  <c r="AS30" i="5"/>
  <c r="AM30" i="5"/>
  <c r="AV30" i="5"/>
  <c r="AP30" i="5"/>
  <c r="AJ30" i="5"/>
  <c r="AY26" i="5"/>
  <c r="AS26" i="5"/>
  <c r="AM26" i="5"/>
  <c r="AJ26" i="5"/>
  <c r="AY22" i="5"/>
  <c r="AS22" i="5"/>
  <c r="AM22" i="5"/>
  <c r="AV22" i="5"/>
  <c r="AP22" i="5"/>
  <c r="AJ22" i="5"/>
  <c r="AY18" i="5"/>
  <c r="AS18" i="5"/>
  <c r="AM18" i="5"/>
  <c r="AJ18" i="5"/>
  <c r="AY14" i="5"/>
  <c r="AS14" i="5"/>
  <c r="AM14" i="5"/>
  <c r="AV14" i="5"/>
  <c r="AP14" i="5"/>
  <c r="AJ14" i="5"/>
  <c r="AY10" i="5"/>
  <c r="AS10" i="5"/>
  <c r="AM10" i="5"/>
  <c r="AJ10" i="5"/>
  <c r="AG37" i="5"/>
  <c r="AG34" i="5"/>
  <c r="AG29" i="5"/>
  <c r="AG26" i="5"/>
  <c r="AG21" i="5"/>
  <c r="AG18" i="5"/>
  <c r="AG13" i="5"/>
  <c r="AG10" i="5"/>
  <c r="AJ41" i="5"/>
  <c r="AJ37" i="5"/>
  <c r="AJ33" i="5"/>
  <c r="AJ29" i="5"/>
  <c r="AJ25" i="5"/>
  <c r="AJ21" i="5"/>
  <c r="AJ17" i="5"/>
  <c r="AJ13" i="5"/>
  <c r="AJ9" i="5"/>
  <c r="AM40" i="5"/>
  <c r="AM34" i="5"/>
  <c r="AP26" i="5"/>
  <c r="AP16" i="5"/>
  <c r="AS37" i="5"/>
  <c r="AV26" i="5"/>
  <c r="AV10" i="5"/>
  <c r="AY6" i="5"/>
  <c r="AS6" i="5"/>
  <c r="AM6" i="5"/>
  <c r="AV39" i="5"/>
  <c r="AP39" i="5"/>
  <c r="AV35" i="5"/>
  <c r="AP35" i="5"/>
  <c r="AV31" i="5"/>
  <c r="AP31" i="5"/>
  <c r="AV27" i="5"/>
  <c r="AP27" i="5"/>
  <c r="AV23" i="5"/>
  <c r="AP23" i="5"/>
  <c r="AV19" i="5"/>
  <c r="AP19" i="5"/>
  <c r="AV15" i="5"/>
  <c r="AP15" i="5"/>
  <c r="AV11" i="5"/>
  <c r="AP11" i="5"/>
  <c r="AV7" i="5"/>
  <c r="AP7" i="5"/>
  <c r="AP6" i="5"/>
  <c r="AV6" i="5"/>
  <c r="W18" i="1"/>
  <c r="Z10" i="2" s="1"/>
  <c r="W20" i="1"/>
  <c r="Z16" i="2" s="1"/>
  <c r="W19" i="1"/>
  <c r="Z13" i="2" s="1"/>
  <c r="W17" i="1"/>
  <c r="Z8" i="2" s="1"/>
  <c r="T16" i="1"/>
  <c r="T11" i="1"/>
  <c r="T14" i="1"/>
  <c r="T9" i="1"/>
  <c r="T10" i="1"/>
  <c r="T12" i="1"/>
  <c r="T15" i="1"/>
  <c r="T17" i="1"/>
  <c r="T18" i="1"/>
  <c r="T20" i="1"/>
  <c r="T13" i="1"/>
  <c r="T19" i="1"/>
  <c r="Y51" i="5" l="1"/>
  <c r="Y52" i="5"/>
  <c r="Y50" i="5"/>
  <c r="Y48" i="5"/>
  <c r="Y47" i="5"/>
  <c r="Y49" i="5"/>
</calcChain>
</file>

<file path=xl/sharedStrings.xml><?xml version="1.0" encoding="utf-8"?>
<sst xmlns="http://schemas.openxmlformats.org/spreadsheetml/2006/main" count="4267" uniqueCount="855">
  <si>
    <t>year</t>
  </si>
  <si>
    <t>MonthName</t>
  </si>
  <si>
    <t>week_of_month</t>
  </si>
  <si>
    <t>daily_confirmed</t>
  </si>
  <si>
    <t>total_confirmed</t>
  </si>
  <si>
    <t>daily_deceased</t>
  </si>
  <si>
    <t>total_deceased</t>
  </si>
  <si>
    <t>daily_recovered</t>
  </si>
  <si>
    <t>total_recovered</t>
  </si>
  <si>
    <t>daily_tested</t>
  </si>
  <si>
    <t>total_tested</t>
  </si>
  <si>
    <t>daily_vaccinated1</t>
  </si>
  <si>
    <t>total_vaccinated1</t>
  </si>
  <si>
    <t>daily_vaccinated2</t>
  </si>
  <si>
    <t>total_vaccinated2</t>
  </si>
  <si>
    <t>Dashboard 1 Pivot and Tables</t>
  </si>
  <si>
    <t>January</t>
  </si>
  <si>
    <t>May</t>
  </si>
  <si>
    <t>February</t>
  </si>
  <si>
    <t>Sum of daily_tested</t>
  </si>
  <si>
    <t>Max of total_tested</t>
  </si>
  <si>
    <t>Sum of daily_confirmed</t>
  </si>
  <si>
    <t>Max of total_confirmed</t>
  </si>
  <si>
    <t>Sum of daily_vaccinated1</t>
  </si>
  <si>
    <t>Max of total_vaccinated1</t>
  </si>
  <si>
    <t>Sum of daily_vaccinated2</t>
  </si>
  <si>
    <t>Max of total_vaccinated2</t>
  </si>
  <si>
    <t>Sum of daily_recovered</t>
  </si>
  <si>
    <t>Max of total_recovered</t>
  </si>
  <si>
    <t>Sum of daily_deceased</t>
  </si>
  <si>
    <t>Max of total_deceased</t>
  </si>
  <si>
    <t>March</t>
  </si>
  <si>
    <t>Selected Range vs Till the Selected Range</t>
  </si>
  <si>
    <t>Selected Range</t>
  </si>
  <si>
    <t>Till the Selected Range</t>
  </si>
  <si>
    <t>Tested</t>
  </si>
  <si>
    <t>Tested so far</t>
  </si>
  <si>
    <t>Confirmed</t>
  </si>
  <si>
    <t>Vaccinated 1</t>
  </si>
  <si>
    <t>Confirmed so far</t>
  </si>
  <si>
    <t>Vacinated 2</t>
  </si>
  <si>
    <t>Recovered</t>
  </si>
  <si>
    <t>Vaccinated 1 so far</t>
  </si>
  <si>
    <t>Deaths</t>
  </si>
  <si>
    <t>Vacinated 2 so far</t>
  </si>
  <si>
    <t>Recovered so far</t>
  </si>
  <si>
    <t>Deaths so far</t>
  </si>
  <si>
    <t>April</t>
  </si>
  <si>
    <t>June</t>
  </si>
  <si>
    <t>July</t>
  </si>
  <si>
    <t>August</t>
  </si>
  <si>
    <t>September</t>
  </si>
  <si>
    <t>October</t>
  </si>
  <si>
    <t>November</t>
  </si>
  <si>
    <t>December</t>
  </si>
  <si>
    <t>Dashboard - 1</t>
  </si>
  <si>
    <t>confirmation rate in selected range</t>
  </si>
  <si>
    <t>confirmation rate till the selected range</t>
  </si>
  <si>
    <t>recovery rate till the selected range</t>
  </si>
  <si>
    <t>death rate till the selected range</t>
  </si>
  <si>
    <t>Vaccinated_1</t>
  </si>
  <si>
    <t>Vaccinated_2</t>
  </si>
  <si>
    <t>Comparision 1</t>
  </si>
  <si>
    <t>Comparision 2</t>
  </si>
  <si>
    <t>Dashboard - 2</t>
  </si>
  <si>
    <t>Input 1</t>
  </si>
  <si>
    <t>Input 2</t>
  </si>
  <si>
    <t>month</t>
  </si>
  <si>
    <t>date</t>
  </si>
  <si>
    <t>dose_1</t>
  </si>
  <si>
    <t>dose_2</t>
  </si>
  <si>
    <t>confirmed</t>
  </si>
  <si>
    <t>deceased</t>
  </si>
  <si>
    <t>recovered</t>
  </si>
  <si>
    <t>tested</t>
  </si>
  <si>
    <t>Nuapada</t>
  </si>
  <si>
    <t>Boudh</t>
  </si>
  <si>
    <t>Lahaul and Spiti</t>
  </si>
  <si>
    <t>Rayagada</t>
  </si>
  <si>
    <t>Deogarh</t>
  </si>
  <si>
    <t>Gajapati</t>
  </si>
  <si>
    <t>Narayanpur</t>
  </si>
  <si>
    <t>Kiphire</t>
  </si>
  <si>
    <t>Nayagarh</t>
  </si>
  <si>
    <t>Dakshin Bastar Dantewada</t>
  </si>
  <si>
    <t>Longleng</t>
  </si>
  <si>
    <t>Bijapur</t>
  </si>
  <si>
    <t>Kamle</t>
  </si>
  <si>
    <t>Wokha</t>
  </si>
  <si>
    <t>Koraput</t>
  </si>
  <si>
    <t>Kalahandi</t>
  </si>
  <si>
    <t>Dhamtari</t>
  </si>
  <si>
    <t>Kandhamal</t>
  </si>
  <si>
    <t>Kondagaon</t>
  </si>
  <si>
    <t>Jharsuguda</t>
  </si>
  <si>
    <t>Sukma</t>
  </si>
  <si>
    <t>Surajpur</t>
  </si>
  <si>
    <t>Malkangiri</t>
  </si>
  <si>
    <t>Upper Dibang Valley</t>
  </si>
  <si>
    <t>Sambalpur</t>
  </si>
  <si>
    <t>Uttar Bastar Kanker</t>
  </si>
  <si>
    <t>Gariaband</t>
  </si>
  <si>
    <t>Zunheboto</t>
  </si>
  <si>
    <t>Shi Yomi</t>
  </si>
  <si>
    <t>Mahasamund</t>
  </si>
  <si>
    <t>Jashpur</t>
  </si>
  <si>
    <t>Koriya</t>
  </si>
  <si>
    <t>Balod</t>
  </si>
  <si>
    <t>Phek</t>
  </si>
  <si>
    <t>Kabeerdham</t>
  </si>
  <si>
    <t>Anjaw</t>
  </si>
  <si>
    <t>Jamtara</t>
  </si>
  <si>
    <t>Mungeli</t>
  </si>
  <si>
    <t>Kra Daadi</t>
  </si>
  <si>
    <t>Mayurbhanj</t>
  </si>
  <si>
    <t>Pakke Kessang</t>
  </si>
  <si>
    <t>Anuppur</t>
  </si>
  <si>
    <t>Dindori</t>
  </si>
  <si>
    <t>Baloda Bazar</t>
  </si>
  <si>
    <t>Khunti</t>
  </si>
  <si>
    <t>Mokokchung</t>
  </si>
  <si>
    <t>Janjgir Champa</t>
  </si>
  <si>
    <t>Kurung Kumey</t>
  </si>
  <si>
    <t>Siang</t>
  </si>
  <si>
    <t>Chitradurga</t>
  </si>
  <si>
    <t>Bastar</t>
  </si>
  <si>
    <t>Sidhi</t>
  </si>
  <si>
    <t>Tuensang</t>
  </si>
  <si>
    <t>Durg</t>
  </si>
  <si>
    <t>Sahibganj</t>
  </si>
  <si>
    <t>Chamarajanagara</t>
  </si>
  <si>
    <t>Dumka</t>
  </si>
  <si>
    <t>Chikkamagaluru</t>
  </si>
  <si>
    <t>Peren</t>
  </si>
  <si>
    <t>Cuttack</t>
  </si>
  <si>
    <t>Upper Subansiri</t>
  </si>
  <si>
    <t>Pakur</t>
  </si>
  <si>
    <t>Upper Siang</t>
  </si>
  <si>
    <t>Kinnaur</t>
  </si>
  <si>
    <t>Lepa Rada</t>
  </si>
  <si>
    <t>Hingoli</t>
  </si>
  <si>
    <t>Deoghar</t>
  </si>
  <si>
    <t>Lower Siang</t>
  </si>
  <si>
    <t>East Kameng</t>
  </si>
  <si>
    <t>Lohardaga</t>
  </si>
  <si>
    <t>Perambalur</t>
  </si>
  <si>
    <t>Diu</t>
  </si>
  <si>
    <t>Koppal</t>
  </si>
  <si>
    <t>Gadag</t>
  </si>
  <si>
    <t>Balaghat</t>
  </si>
  <si>
    <t>Balasore</t>
  </si>
  <si>
    <t>Korba</t>
  </si>
  <si>
    <t>Longding</t>
  </si>
  <si>
    <t>Lower Subansiri</t>
  </si>
  <si>
    <t>Hassan</t>
  </si>
  <si>
    <t>Godda</t>
  </si>
  <si>
    <t>Ahmednagar</t>
  </si>
  <si>
    <t>Giridih</t>
  </si>
  <si>
    <t>Jind</t>
  </si>
  <si>
    <t>Kaithal</t>
  </si>
  <si>
    <t>Haveri</t>
  </si>
  <si>
    <t>Bokaro</t>
  </si>
  <si>
    <t>Aurangabad</t>
  </si>
  <si>
    <t>Gadchiroli</t>
  </si>
  <si>
    <t>Kullu</t>
  </si>
  <si>
    <t>Lower Dibang Valley</t>
  </si>
  <si>
    <t>Mon</t>
  </si>
  <si>
    <t>Azamgarh</t>
  </si>
  <si>
    <t>Raipur</t>
  </si>
  <si>
    <t>Burhanpur</t>
  </si>
  <si>
    <t>West Siang</t>
  </si>
  <si>
    <t>Churachandpur</t>
  </si>
  <si>
    <t>Uttara Kannada</t>
  </si>
  <si>
    <t>Tawang</t>
  </si>
  <si>
    <t>Krishnagiri</t>
  </si>
  <si>
    <t>Tirap</t>
  </si>
  <si>
    <t>Mandya</t>
  </si>
  <si>
    <t>Lohit</t>
  </si>
  <si>
    <t>Seoni</t>
  </si>
  <si>
    <t>Chikkaballapura</t>
  </si>
  <si>
    <t>Damoh</t>
  </si>
  <si>
    <t>Khandwa</t>
  </si>
  <si>
    <t>Karur</t>
  </si>
  <si>
    <t>Davanagere</t>
  </si>
  <si>
    <t>Nicobars</t>
  </si>
  <si>
    <t>Shahdol</t>
  </si>
  <si>
    <t>Ariyalur</t>
  </si>
  <si>
    <t>Daman</t>
  </si>
  <si>
    <t>Namsai</t>
  </si>
  <si>
    <t>Ranipet</t>
  </si>
  <si>
    <t>Pudukkottai</t>
  </si>
  <si>
    <t>Nagapattinam</t>
  </si>
  <si>
    <t>Raichur</t>
  </si>
  <si>
    <t>North Sikkim</t>
  </si>
  <si>
    <t>Jiribam</t>
  </si>
  <si>
    <t>Lalitpur</t>
  </si>
  <si>
    <t>East Siang</t>
  </si>
  <si>
    <t>Kamjong</t>
  </si>
  <si>
    <t>Niwari</t>
  </si>
  <si>
    <t>Rewa</t>
  </si>
  <si>
    <t>Pherzawl</t>
  </si>
  <si>
    <t>Ramanathapuram</t>
  </si>
  <si>
    <t>Faridkot</t>
  </si>
  <si>
    <t>Changlang</t>
  </si>
  <si>
    <t>Tirupathur</t>
  </si>
  <si>
    <t>Khowai</t>
  </si>
  <si>
    <t>Udalguri</t>
  </si>
  <si>
    <t>Namakkal</t>
  </si>
  <si>
    <t>Vijayapura</t>
  </si>
  <si>
    <t>Sivaganga</t>
  </si>
  <si>
    <t>Rohtak</t>
  </si>
  <si>
    <t>Tenkasi</t>
  </si>
  <si>
    <t>Mansa</t>
  </si>
  <si>
    <t>Fatehabad</t>
  </si>
  <si>
    <t>Saiha</t>
  </si>
  <si>
    <t>Dindigul</t>
  </si>
  <si>
    <t>West Kameng</t>
  </si>
  <si>
    <t>Satna</t>
  </si>
  <si>
    <t>Kallakurichi</t>
  </si>
  <si>
    <t>Virudhunagar</t>
  </si>
  <si>
    <t>Pathankot</t>
  </si>
  <si>
    <t>Sheopur</t>
  </si>
  <si>
    <t>Ujjain</t>
  </si>
  <si>
    <t>Serchhip</t>
  </si>
  <si>
    <t>Dang</t>
  </si>
  <si>
    <t>Shimla</t>
  </si>
  <si>
    <t>Kohima</t>
  </si>
  <si>
    <t>Unokoti</t>
  </si>
  <si>
    <t>Tiruppur</t>
  </si>
  <si>
    <t>Cuddalore</t>
  </si>
  <si>
    <t>Harda</t>
  </si>
  <si>
    <t>Kargil</t>
  </si>
  <si>
    <t>Kancheepuram</t>
  </si>
  <si>
    <t>Nandurbar</t>
  </si>
  <si>
    <t>Khargone</t>
  </si>
  <si>
    <t>Kapurthala</t>
  </si>
  <si>
    <t>Bilaspur</t>
  </si>
  <si>
    <t>Guna</t>
  </si>
  <si>
    <t>Datia</t>
  </si>
  <si>
    <t>Kolasib</t>
  </si>
  <si>
    <t>S.A.S. Nagar</t>
  </si>
  <si>
    <t>Barwani</t>
  </si>
  <si>
    <t>Mandi</t>
  </si>
  <si>
    <t>Papum Pare</t>
  </si>
  <si>
    <t>Mamit</t>
  </si>
  <si>
    <t>Mahe</t>
  </si>
  <si>
    <t>Sirmaur</t>
  </si>
  <si>
    <t>Tikamgarh</t>
  </si>
  <si>
    <t>Raisen</t>
  </si>
  <si>
    <t>Bhind</t>
  </si>
  <si>
    <t>Dadra and Nagar Haveli</t>
  </si>
  <si>
    <t>Sehore</t>
  </si>
  <si>
    <t>Nilgiris</t>
  </si>
  <si>
    <t>Theni</t>
  </si>
  <si>
    <t>Baran</t>
  </si>
  <si>
    <t>Hoshangabad</t>
  </si>
  <si>
    <t>Rajgarh</t>
  </si>
  <si>
    <t>Jagatsinghpur</t>
  </si>
  <si>
    <t>Dimapur</t>
  </si>
  <si>
    <t>Shivpuri</t>
  </si>
  <si>
    <t>Gomati</t>
  </si>
  <si>
    <t>Vellore</t>
  </si>
  <si>
    <t>Shivamogga</t>
  </si>
  <si>
    <t>Banswara</t>
  </si>
  <si>
    <t>Thoothukkudi</t>
  </si>
  <si>
    <t>Bagalkote</t>
  </si>
  <si>
    <t>Chhatarpur</t>
  </si>
  <si>
    <t>Ratlam</t>
  </si>
  <si>
    <t>North and Middle Andaman</t>
  </si>
  <si>
    <t>Chengalpattu</t>
  </si>
  <si>
    <t>Viluppuram</t>
  </si>
  <si>
    <t>Jhabua</t>
  </si>
  <si>
    <t>Wardha</t>
  </si>
  <si>
    <t>Rudraprayag</t>
  </si>
  <si>
    <t>Mandsaur</t>
  </si>
  <si>
    <t>Una</t>
  </si>
  <si>
    <t>Sipahijala</t>
  </si>
  <si>
    <t>Chamba</t>
  </si>
  <si>
    <t>Jajpur</t>
  </si>
  <si>
    <t>South West Khasi Hills</t>
  </si>
  <si>
    <t>Bhandara</t>
  </si>
  <si>
    <t>Tirunelveli</t>
  </si>
  <si>
    <t>Umaria</t>
  </si>
  <si>
    <t>Bageshwar</t>
  </si>
  <si>
    <t>Ashoknagar</t>
  </si>
  <si>
    <t>Shajapur</t>
  </si>
  <si>
    <t>Katni</t>
  </si>
  <si>
    <t>Solan</t>
  </si>
  <si>
    <t>Neemuch</t>
  </si>
  <si>
    <t>Lawngtlai</t>
  </si>
  <si>
    <t>North Garo Hills</t>
  </si>
  <si>
    <t>Bundi</t>
  </si>
  <si>
    <t>Charkhi Dadri</t>
  </si>
  <si>
    <t>Panipat</t>
  </si>
  <si>
    <t>East Jaintia Hills</t>
  </si>
  <si>
    <t>Champhai</t>
  </si>
  <si>
    <t>Dhalai</t>
  </si>
  <si>
    <t>Dausa</t>
  </si>
  <si>
    <t>Dhar</t>
  </si>
  <si>
    <t>Barnala</t>
  </si>
  <si>
    <t>Fazilka</t>
  </si>
  <si>
    <t>Karauli</t>
  </si>
  <si>
    <t>Sagar</t>
  </si>
  <si>
    <t>Vidisha</t>
  </si>
  <si>
    <t>Erode</t>
  </si>
  <si>
    <t>Kakching</t>
  </si>
  <si>
    <t>West Sikkim</t>
  </si>
  <si>
    <t>Thiruvarur</t>
  </si>
  <si>
    <t>Thanjavur</t>
  </si>
  <si>
    <t>Bidar</t>
  </si>
  <si>
    <t>Thiruvallur</t>
  </si>
  <si>
    <t>Sri Muktsar Sahib</t>
  </si>
  <si>
    <t>Betul</t>
  </si>
  <si>
    <t>Fatehgarh Sahib</t>
  </si>
  <si>
    <t>Tamenglong</t>
  </si>
  <si>
    <t>South Garo Hills</t>
  </si>
  <si>
    <t>Chandel</t>
  </si>
  <si>
    <t>South Sikkim</t>
  </si>
  <si>
    <t>Leh</t>
  </si>
  <si>
    <t>Pithoragarh</t>
  </si>
  <si>
    <t>Karaikal</t>
  </si>
  <si>
    <t>Tonk</t>
  </si>
  <si>
    <t>Ferozepur</t>
  </si>
  <si>
    <t>Lunglei</t>
  </si>
  <si>
    <t>Narmada</t>
  </si>
  <si>
    <t>Tiruvannamalai</t>
  </si>
  <si>
    <t>Moga</t>
  </si>
  <si>
    <t>Shahid Bhagat Singh Nagar</t>
  </si>
  <si>
    <t>Chhindwara</t>
  </si>
  <si>
    <t>Kanyakumari</t>
  </si>
  <si>
    <t>Salem</t>
  </si>
  <si>
    <t>Jaisalmer</t>
  </si>
  <si>
    <t>Devbhumi Dwarka</t>
  </si>
  <si>
    <t>Ganganagar</t>
  </si>
  <si>
    <t>Majuli</t>
  </si>
  <si>
    <t>Hanumangarh</t>
  </si>
  <si>
    <t>Fatehpur</t>
  </si>
  <si>
    <t>South Tripura</t>
  </si>
  <si>
    <t>Almora</t>
  </si>
  <si>
    <t>South West Garo Hills</t>
  </si>
  <si>
    <t>Sirohi</t>
  </si>
  <si>
    <t>Sawai Madhopur</t>
  </si>
  <si>
    <t>Udupi</t>
  </si>
  <si>
    <t>Balangir</t>
  </si>
  <si>
    <t>Amritsar</t>
  </si>
  <si>
    <t>Ukhrul</t>
  </si>
  <si>
    <t>Dhule</t>
  </si>
  <si>
    <t>Chamoli</t>
  </si>
  <si>
    <t>Narsinghpur</t>
  </si>
  <si>
    <t>Morena</t>
  </si>
  <si>
    <t>Kolar</t>
  </si>
  <si>
    <t>Rajsamand</t>
  </si>
  <si>
    <t>Tapi</t>
  </si>
  <si>
    <t>Tiruchirappalli</t>
  </si>
  <si>
    <t>Nuh</t>
  </si>
  <si>
    <t>Chhota Udaipur</t>
  </si>
  <si>
    <t>Kangra</t>
  </si>
  <si>
    <t>Champawat</t>
  </si>
  <si>
    <t>Dewas</t>
  </si>
  <si>
    <t>Pune</t>
  </si>
  <si>
    <t>Jhalawar</t>
  </si>
  <si>
    <t>Madurai</t>
  </si>
  <si>
    <t>Rupnagar</t>
  </si>
  <si>
    <t>Porbandar</t>
  </si>
  <si>
    <t>Botad</t>
  </si>
  <si>
    <t>Pratapgarh</t>
  </si>
  <si>
    <t>North Tripura</t>
  </si>
  <si>
    <t>Arwal</t>
  </si>
  <si>
    <t>Coimbatore</t>
  </si>
  <si>
    <t>Ramanagara</t>
  </si>
  <si>
    <t>Surguja</t>
  </si>
  <si>
    <t>Dima Hasao</t>
  </si>
  <si>
    <t>Tehri Garhwal</t>
  </si>
  <si>
    <t>Tumakuru</t>
  </si>
  <si>
    <t>Auraiya</t>
  </si>
  <si>
    <t>Mysuru</t>
  </si>
  <si>
    <t>Osmanabad</t>
  </si>
  <si>
    <t>Parbhani</t>
  </si>
  <si>
    <t>Tarn Taran</t>
  </si>
  <si>
    <t>Beed</t>
  </si>
  <si>
    <t>Kishtwar</t>
  </si>
  <si>
    <t>Barmer</t>
  </si>
  <si>
    <t>Capital Complex</t>
  </si>
  <si>
    <t>Buldhana</t>
  </si>
  <si>
    <t>Chittorgarh</t>
  </si>
  <si>
    <t>South Andaman</t>
  </si>
  <si>
    <t>Jalna</t>
  </si>
  <si>
    <t>Nanded</t>
  </si>
  <si>
    <t>Bishnupur</t>
  </si>
  <si>
    <t>Bathinda</t>
  </si>
  <si>
    <t>Panchkula</t>
  </si>
  <si>
    <t>Bhadohi</t>
  </si>
  <si>
    <t>Uttarkashi</t>
  </si>
  <si>
    <t>Dholpur</t>
  </si>
  <si>
    <t>Dungarpur</t>
  </si>
  <si>
    <t>Gir Somnath</t>
  </si>
  <si>
    <t>Aravalli</t>
  </si>
  <si>
    <t>Mahisagar</t>
  </si>
  <si>
    <t>Ambedkar Nagar</t>
  </si>
  <si>
    <t>Kalimpong</t>
  </si>
  <si>
    <t>Jhunjhunu</t>
  </si>
  <si>
    <t>Kannauj</t>
  </si>
  <si>
    <t>Rajnandgaon</t>
  </si>
  <si>
    <t>Ribhoi</t>
  </si>
  <si>
    <t>Navsari</t>
  </si>
  <si>
    <t>Gondia</t>
  </si>
  <si>
    <t>Shopiyan</t>
  </si>
  <si>
    <t>Dakshina Kannada</t>
  </si>
  <si>
    <t>Churu</t>
  </si>
  <si>
    <t>West Jaintia Hills</t>
  </si>
  <si>
    <t>Dharwad</t>
  </si>
  <si>
    <t>East Sikkim</t>
  </si>
  <si>
    <t>Ramban</t>
  </si>
  <si>
    <t>Pauri Garhwal</t>
  </si>
  <si>
    <t>Pulwama</t>
  </si>
  <si>
    <t>Palwal</t>
  </si>
  <si>
    <t>Yavatmal</t>
  </si>
  <si>
    <t>Sheikhpura</t>
  </si>
  <si>
    <t>Mahoba</t>
  </si>
  <si>
    <t>Mahendragarh</t>
  </si>
  <si>
    <t>Kodagu</t>
  </si>
  <si>
    <t>Mulugu</t>
  </si>
  <si>
    <t>Ganderbal</t>
  </si>
  <si>
    <t>West Karbi Anglong</t>
  </si>
  <si>
    <t>Barabanki</t>
  </si>
  <si>
    <t>Khagaria</t>
  </si>
  <si>
    <t>Bhilwara</t>
  </si>
  <si>
    <t>Sirsa</t>
  </si>
  <si>
    <t>Rewari</t>
  </si>
  <si>
    <t>Reasi</t>
  </si>
  <si>
    <t>Valsad</t>
  </si>
  <si>
    <t>East Garo Hills</t>
  </si>
  <si>
    <t>Bharuch</t>
  </si>
  <si>
    <t>Samba</t>
  </si>
  <si>
    <t>Morbi</t>
  </si>
  <si>
    <t>Panchmahal</t>
  </si>
  <si>
    <t>Muzaffarnagar</t>
  </si>
  <si>
    <t>Saraikela-Kharsawan</t>
  </si>
  <si>
    <t>Nabarangapur</t>
  </si>
  <si>
    <t>Dharmapuri</t>
  </si>
  <si>
    <t>Sikar</t>
  </si>
  <si>
    <t>Sangrur</t>
  </si>
  <si>
    <t>Patan</t>
  </si>
  <si>
    <t>Anand</t>
  </si>
  <si>
    <t>Angul</t>
  </si>
  <si>
    <t>Puri</t>
  </si>
  <si>
    <t>Senapati</t>
  </si>
  <si>
    <t>Bhiwani</t>
  </si>
  <si>
    <t>Pali</t>
  </si>
  <si>
    <t>Dhenkanal</t>
  </si>
  <si>
    <t>Sabarkantha</t>
  </si>
  <si>
    <t>Jalore</t>
  </si>
  <si>
    <t>Karnal</t>
  </si>
  <si>
    <t>Jhajjar</t>
  </si>
  <si>
    <t>Bandipora</t>
  </si>
  <si>
    <t>West Khasi Hills</t>
  </si>
  <si>
    <t>Yamunanagar</t>
  </si>
  <si>
    <t>Aizawl</t>
  </si>
  <si>
    <t>Mathura</t>
  </si>
  <si>
    <t>Kurukshetra</t>
  </si>
  <si>
    <t>Sheohar</t>
  </si>
  <si>
    <t>Junagadh</t>
  </si>
  <si>
    <t>Chandrapur</t>
  </si>
  <si>
    <t>Doda</t>
  </si>
  <si>
    <t>Surendranagar</t>
  </si>
  <si>
    <t>Bharatpur</t>
  </si>
  <si>
    <t>West Tripura</t>
  </si>
  <si>
    <t>Nainital</t>
  </si>
  <si>
    <t>Ambala</t>
  </si>
  <si>
    <t>Thoubal</t>
  </si>
  <si>
    <t>Gwalior</t>
  </si>
  <si>
    <t>Kaushambi</t>
  </si>
  <si>
    <t>Kulgam</t>
  </si>
  <si>
    <t>Chandauli</t>
  </si>
  <si>
    <t>Wayanad</t>
  </si>
  <si>
    <t>Amreli</t>
  </si>
  <si>
    <t>Begusarai</t>
  </si>
  <si>
    <t>Kheda</t>
  </si>
  <si>
    <t>Dahod</t>
  </si>
  <si>
    <t>Banaskantha</t>
  </si>
  <si>
    <t>Araria</t>
  </si>
  <si>
    <t>Hoshiarpur</t>
  </si>
  <si>
    <t>Yadgir</t>
  </si>
  <si>
    <t>Shrawasti</t>
  </si>
  <si>
    <t>Jalaun</t>
  </si>
  <si>
    <t>Imphal East</t>
  </si>
  <si>
    <t>Budaun</t>
  </si>
  <si>
    <t>Hardoi</t>
  </si>
  <si>
    <t>Palakkad</t>
  </si>
  <si>
    <t>Mainpuri</t>
  </si>
  <si>
    <t>Nagaur</t>
  </si>
  <si>
    <t>Mehsana</t>
  </si>
  <si>
    <t>Farrukhabad</t>
  </si>
  <si>
    <t>Punch</t>
  </si>
  <si>
    <t>Chitrakoot</t>
  </si>
  <si>
    <t>Chirang</t>
  </si>
  <si>
    <t>Idukki</t>
  </si>
  <si>
    <t>Sonipat</t>
  </si>
  <si>
    <t>Bengaluru Rural</t>
  </si>
  <si>
    <t>Hamirpur</t>
  </si>
  <si>
    <t>Gonda</t>
  </si>
  <si>
    <t>Bhopal</t>
  </si>
  <si>
    <t>Shamli</t>
  </si>
  <si>
    <t>Gurdaspur</t>
  </si>
  <si>
    <t>Udaipur</t>
  </si>
  <si>
    <t>Imphal West</t>
  </si>
  <si>
    <t>Komaram Bheem</t>
  </si>
  <si>
    <t>Amroha</t>
  </si>
  <si>
    <t>Bhadrak</t>
  </si>
  <si>
    <t>Hathras</t>
  </si>
  <si>
    <t>Ajmer</t>
  </si>
  <si>
    <t>Etah</t>
  </si>
  <si>
    <t>Lakshadweep</t>
  </si>
  <si>
    <t>Ghazipur</t>
  </si>
  <si>
    <t>Saharanpur</t>
  </si>
  <si>
    <t>Amethi</t>
  </si>
  <si>
    <t>Kutch</t>
  </si>
  <si>
    <t>Ballia</t>
  </si>
  <si>
    <t>Rajanna Sircilla</t>
  </si>
  <si>
    <t>Bulandshahr</t>
  </si>
  <si>
    <t>Kasganj</t>
  </si>
  <si>
    <t>South Salmara Mankachar</t>
  </si>
  <si>
    <t>Udhampur</t>
  </si>
  <si>
    <t>Patiala</t>
  </si>
  <si>
    <t>Rampur</t>
  </si>
  <si>
    <t>Vaishali</t>
  </si>
  <si>
    <t>Balrampur</t>
  </si>
  <si>
    <t>Narayanpet</t>
  </si>
  <si>
    <t>Bikaner</t>
  </si>
  <si>
    <t>Mau</t>
  </si>
  <si>
    <t>Jangaon</t>
  </si>
  <si>
    <t>Sitapur</t>
  </si>
  <si>
    <t>Pilibhit</t>
  </si>
  <si>
    <t>Alwar</t>
  </si>
  <si>
    <t>Gandhinagar</t>
  </si>
  <si>
    <t>Sant Kabir Nagar</t>
  </si>
  <si>
    <t>Simdega</t>
  </si>
  <si>
    <t>Jabalpur</t>
  </si>
  <si>
    <t>Kishanganj</t>
  </si>
  <si>
    <t>Siddharthnagar</t>
  </si>
  <si>
    <t>Basti</t>
  </si>
  <si>
    <t>Etawah</t>
  </si>
  <si>
    <t>Unnao</t>
  </si>
  <si>
    <t>Hapur</t>
  </si>
  <si>
    <t>Biswanath</t>
  </si>
  <si>
    <t>Dibrugarh</t>
  </si>
  <si>
    <t>Kathua</t>
  </si>
  <si>
    <t>Banda</t>
  </si>
  <si>
    <t>Rajouri</t>
  </si>
  <si>
    <t>Raigad</t>
  </si>
  <si>
    <t>Deoria</t>
  </si>
  <si>
    <t>Pathanamthitta</t>
  </si>
  <si>
    <t>Sonbhadra</t>
  </si>
  <si>
    <t>Jamnagar</t>
  </si>
  <si>
    <t>Bahraich</t>
  </si>
  <si>
    <t>Sambhal</t>
  </si>
  <si>
    <t>Sultanpur</t>
  </si>
  <si>
    <t>Jhansi</t>
  </si>
  <si>
    <t>Satara</t>
  </si>
  <si>
    <t>Mirzapur</t>
  </si>
  <si>
    <t>Bijnor</t>
  </si>
  <si>
    <t>South Goa</t>
  </si>
  <si>
    <t>Kushinagar</t>
  </si>
  <si>
    <t>West Garo Hills</t>
  </si>
  <si>
    <t>Subarnapur</t>
  </si>
  <si>
    <t>Palghar</t>
  </si>
  <si>
    <t>Hisar</t>
  </si>
  <si>
    <t>Nawada</t>
  </si>
  <si>
    <t>Firozabad</t>
  </si>
  <si>
    <t>Jaunpur</t>
  </si>
  <si>
    <t>Hailakandi</t>
  </si>
  <si>
    <t>Munger</t>
  </si>
  <si>
    <t>Jogulamba Gadwal</t>
  </si>
  <si>
    <t>Baghpat</t>
  </si>
  <si>
    <t>Lakhisarai</t>
  </si>
  <si>
    <t>Maharajganj</t>
  </si>
  <si>
    <t>Dhemaji</t>
  </si>
  <si>
    <t>Udham Singh Nagar</t>
  </si>
  <si>
    <t>Jamui</t>
  </si>
  <si>
    <t>Kanpur Dehat</t>
  </si>
  <si>
    <t>Adilabad</t>
  </si>
  <si>
    <t>Nirmal</t>
  </si>
  <si>
    <t>Jayashankar Bhupalapally</t>
  </si>
  <si>
    <t>Warangal Rural</t>
  </si>
  <si>
    <t>Koderma</t>
  </si>
  <si>
    <t>Kota</t>
  </si>
  <si>
    <t>Latehar</t>
  </si>
  <si>
    <t>Yadadri Bhuvanagiri</t>
  </si>
  <si>
    <t>Saharsa</t>
  </si>
  <si>
    <t>Alirajpur</t>
  </si>
  <si>
    <t>Bongaigaon</t>
  </si>
  <si>
    <t>Budgam</t>
  </si>
  <si>
    <t>Banka</t>
  </si>
  <si>
    <t>Wanaparthy</t>
  </si>
  <si>
    <t>Lakhimpur Kheri</t>
  </si>
  <si>
    <t>Haridwar</t>
  </si>
  <si>
    <t>Medak</t>
  </si>
  <si>
    <t>Ayodhya</t>
  </si>
  <si>
    <t>Nalbari</t>
  </si>
  <si>
    <t>Nagpur</t>
  </si>
  <si>
    <t>Kendrapara</t>
  </si>
  <si>
    <t>Rae Bareli</t>
  </si>
  <si>
    <t>Peddapalli</t>
  </si>
  <si>
    <t>Kannur</t>
  </si>
  <si>
    <t>Bhavnagar</t>
  </si>
  <si>
    <t>Mancherial</t>
  </si>
  <si>
    <t>Belagavi</t>
  </si>
  <si>
    <t>Moradabad</t>
  </si>
  <si>
    <t>North Goa</t>
  </si>
  <si>
    <t>Dehradun</t>
  </si>
  <si>
    <t>Ballari</t>
  </si>
  <si>
    <t>East Khasi Hills</t>
  </si>
  <si>
    <t>Kalaburagi</t>
  </si>
  <si>
    <t>Sindhudurg</t>
  </si>
  <si>
    <t>Puducherry</t>
  </si>
  <si>
    <t>Kupwara</t>
  </si>
  <si>
    <t>Jalgaon</t>
  </si>
  <si>
    <t>Vikarabad</t>
  </si>
  <si>
    <t>Kokrajhar</t>
  </si>
  <si>
    <t>Thiruvananthapuram</t>
  </si>
  <si>
    <t>Shahjahanpur</t>
  </si>
  <si>
    <t>Nagarkurnool</t>
  </si>
  <si>
    <t>Mayiladuthurai</t>
  </si>
  <si>
    <t>Kaimur</t>
  </si>
  <si>
    <t>Jalandhar</t>
  </si>
  <si>
    <t>Darrang</t>
  </si>
  <si>
    <t>Darbhanga</t>
  </si>
  <si>
    <t>Sitamarhi</t>
  </si>
  <si>
    <t>Madhepura</t>
  </si>
  <si>
    <t>Hojai</t>
  </si>
  <si>
    <t>Supaul</t>
  </si>
  <si>
    <t>Buxar</t>
  </si>
  <si>
    <t>Ramgarh</t>
  </si>
  <si>
    <t>Bareilly</t>
  </si>
  <si>
    <t>Bhojpur</t>
  </si>
  <si>
    <t>Baksa</t>
  </si>
  <si>
    <t>Morigaon</t>
  </si>
  <si>
    <t>Malappuram</t>
  </si>
  <si>
    <t>Karbi Anglong</t>
  </si>
  <si>
    <t>Kendujhar</t>
  </si>
  <si>
    <t>Kamareddy</t>
  </si>
  <si>
    <t>Gorakhpur</t>
  </si>
  <si>
    <t>Jagtial</t>
  </si>
  <si>
    <t>Aligarh</t>
  </si>
  <si>
    <t>Siddipet</t>
  </si>
  <si>
    <t>Agra</t>
  </si>
  <si>
    <t>Jehanabad</t>
  </si>
  <si>
    <t>Goalpara</t>
  </si>
  <si>
    <t>Baramulla</t>
  </si>
  <si>
    <t>Panna</t>
  </si>
  <si>
    <t>Karimnagar</t>
  </si>
  <si>
    <t>Nashik</t>
  </si>
  <si>
    <t>Gumla</t>
  </si>
  <si>
    <t>Faridabad</t>
  </si>
  <si>
    <t>Lakhimpur</t>
  </si>
  <si>
    <t>Chatra</t>
  </si>
  <si>
    <t>Ludhiana</t>
  </si>
  <si>
    <t>Mandla</t>
  </si>
  <si>
    <t>Golaghat</t>
  </si>
  <si>
    <t>Rohtas</t>
  </si>
  <si>
    <t>Anantnag</t>
  </si>
  <si>
    <t>Vizianagaram</t>
  </si>
  <si>
    <t>Jorhat</t>
  </si>
  <si>
    <t>Siwan</t>
  </si>
  <si>
    <t>Suryapet</t>
  </si>
  <si>
    <t>East Champaran</t>
  </si>
  <si>
    <t>West Champaran</t>
  </si>
  <si>
    <t>Katihar</t>
  </si>
  <si>
    <t>Warangal Urban</t>
  </si>
  <si>
    <t>Jhargram</t>
  </si>
  <si>
    <t>Gopalganj</t>
  </si>
  <si>
    <t>Sivasagar</t>
  </si>
  <si>
    <t>Purnia</t>
  </si>
  <si>
    <t>Singrauli</t>
  </si>
  <si>
    <t>Bhagalpur</t>
  </si>
  <si>
    <t>Washim</t>
  </si>
  <si>
    <t>Nalanda</t>
  </si>
  <si>
    <t>Varanasi</t>
  </si>
  <si>
    <t>Karimganj</t>
  </si>
  <si>
    <t>Jodhpur</t>
  </si>
  <si>
    <t>Samastipur</t>
  </si>
  <si>
    <t>Kamrup Metropolitan</t>
  </si>
  <si>
    <t>Srinagar</t>
  </si>
  <si>
    <t>Solapur</t>
  </si>
  <si>
    <t>Kasaragod</t>
  </si>
  <si>
    <t>Thrissur</t>
  </si>
  <si>
    <t>Bhadradri Kothagudem</t>
  </si>
  <si>
    <t>Tinsukia</t>
  </si>
  <si>
    <t>Mahabubabad</t>
  </si>
  <si>
    <t>Garhwa</t>
  </si>
  <si>
    <t>Srikakulam</t>
  </si>
  <si>
    <t>Y.S.R. Kadapa</t>
  </si>
  <si>
    <t>Gautam Buddha Nagar</t>
  </si>
  <si>
    <t>Patna</t>
  </si>
  <si>
    <t>S.P.S. Nellore</t>
  </si>
  <si>
    <t>Kanpur Nagar</t>
  </si>
  <si>
    <t>Khammam</t>
  </si>
  <si>
    <t>Vadodara</t>
  </si>
  <si>
    <t>Prakasam</t>
  </si>
  <si>
    <t>Ghaziabad</t>
  </si>
  <si>
    <t>Madhubani</t>
  </si>
  <si>
    <t>Muzaffarpur</t>
  </si>
  <si>
    <t>Bargarh</t>
  </si>
  <si>
    <t>Prayagraj</t>
  </si>
  <si>
    <t>Rajkot</t>
  </si>
  <si>
    <t>West Singhbhum</t>
  </si>
  <si>
    <t>Gurugram</t>
  </si>
  <si>
    <t>Kamrup</t>
  </si>
  <si>
    <t>Visakhapatnam</t>
  </si>
  <si>
    <t>Jammu</t>
  </si>
  <si>
    <t>Sangareddy</t>
  </si>
  <si>
    <t>Ganjam</t>
  </si>
  <si>
    <t>Nizamabad</t>
  </si>
  <si>
    <t>Saran</t>
  </si>
  <si>
    <t>Indore</t>
  </si>
  <si>
    <t>Chittoor</t>
  </si>
  <si>
    <t>Krishna</t>
  </si>
  <si>
    <t>Anantapur</t>
  </si>
  <si>
    <t>Ratnagiri</t>
  </si>
  <si>
    <t>Chandigarh</t>
  </si>
  <si>
    <t>West Godavari</t>
  </si>
  <si>
    <t>Meerut</t>
  </si>
  <si>
    <t>Nalgonda</t>
  </si>
  <si>
    <t>Dakshin Dinajpur</t>
  </si>
  <si>
    <t>Barpeta</t>
  </si>
  <si>
    <t>Alipurduar</t>
  </si>
  <si>
    <t>Guntur</t>
  </si>
  <si>
    <t>Hazaribagh</t>
  </si>
  <si>
    <t>Cachar</t>
  </si>
  <si>
    <t>Kurnool</t>
  </si>
  <si>
    <t>Gaya</t>
  </si>
  <si>
    <t>Akola</t>
  </si>
  <si>
    <t>Darjeeling</t>
  </si>
  <si>
    <t>Sonitpur</t>
  </si>
  <si>
    <t>East Godavari</t>
  </si>
  <si>
    <t>Palamu</t>
  </si>
  <si>
    <t>Dhubri</t>
  </si>
  <si>
    <t>Kozhikode</t>
  </si>
  <si>
    <t>Jaipur</t>
  </si>
  <si>
    <t>Kottayam</t>
  </si>
  <si>
    <t>Sundargarh</t>
  </si>
  <si>
    <t>Alappuzha</t>
  </si>
  <si>
    <t>Khordha</t>
  </si>
  <si>
    <t>East Singhbhum</t>
  </si>
  <si>
    <t>Latur</t>
  </si>
  <si>
    <t>Thane</t>
  </si>
  <si>
    <t>Lucknow</t>
  </si>
  <si>
    <t>Medchal Malkajgiri</t>
  </si>
  <si>
    <t>Ranga Reddy</t>
  </si>
  <si>
    <t>Kollam</t>
  </si>
  <si>
    <t>Dhanbad</t>
  </si>
  <si>
    <t>Sangli</t>
  </si>
  <si>
    <t>Cooch Behar</t>
  </si>
  <si>
    <t>Nagaon</t>
  </si>
  <si>
    <t>Paschim Bardhaman</t>
  </si>
  <si>
    <t>Amravati</t>
  </si>
  <si>
    <t>Ranchi</t>
  </si>
  <si>
    <t>Purulia</t>
  </si>
  <si>
    <t>Uttar Dinajpur</t>
  </si>
  <si>
    <t>Ernakulam</t>
  </si>
  <si>
    <t>Hyderabad</t>
  </si>
  <si>
    <t>Birbhum</t>
  </si>
  <si>
    <t>Bankura</t>
  </si>
  <si>
    <t>Jalpaiguri</t>
  </si>
  <si>
    <t>Kolhapur</t>
  </si>
  <si>
    <t>Surat</t>
  </si>
  <si>
    <t>Malda</t>
  </si>
  <si>
    <t>Purba Medinipur</t>
  </si>
  <si>
    <t>Kolkata</t>
  </si>
  <si>
    <t>Purba Bardhaman</t>
  </si>
  <si>
    <t>Howrah</t>
  </si>
  <si>
    <t>Paschim Medinipur</t>
  </si>
  <si>
    <t>Nadia</t>
  </si>
  <si>
    <t>Ahmedabad</t>
  </si>
  <si>
    <t>Chennai</t>
  </si>
  <si>
    <t>Hooghly</t>
  </si>
  <si>
    <t>Mumbai</t>
  </si>
  <si>
    <t>Murshidabad</t>
  </si>
  <si>
    <t>South 24 Parganas</t>
  </si>
  <si>
    <t>North 24 Parganas</t>
  </si>
  <si>
    <t>Bengaluru Urban</t>
  </si>
  <si>
    <t>Delhi</t>
  </si>
  <si>
    <t>Andhra Pradesh</t>
  </si>
  <si>
    <t>Arunachal Pradesh</t>
  </si>
  <si>
    <t>Assam</t>
  </si>
  <si>
    <t>Bihar</t>
  </si>
  <si>
    <t>Goa</t>
  </si>
  <si>
    <t>Gujarat</t>
  </si>
  <si>
    <t>Haryana</t>
  </si>
  <si>
    <t>Himachal Pradesh</t>
  </si>
  <si>
    <t>Jammu and Kashmir</t>
  </si>
  <si>
    <t>Jharkhand</t>
  </si>
  <si>
    <t>Karnataka</t>
  </si>
  <si>
    <t>Kerala</t>
  </si>
  <si>
    <t>Madhya Pradesh</t>
  </si>
  <si>
    <t>Maharashtra</t>
  </si>
  <si>
    <t>Manipur</t>
  </si>
  <si>
    <t>Meghalaya</t>
  </si>
  <si>
    <t>Mizoram</t>
  </si>
  <si>
    <t>Nagaland</t>
  </si>
  <si>
    <t>Punjab</t>
  </si>
  <si>
    <t>Rajasthan</t>
  </si>
  <si>
    <t>Sikkim</t>
  </si>
  <si>
    <t>Tamil Nadu</t>
  </si>
  <si>
    <t>Tripura</t>
  </si>
  <si>
    <t>Uttarakhand</t>
  </si>
  <si>
    <t>Uttar Pradesh</t>
  </si>
  <si>
    <t>West Bengal</t>
  </si>
  <si>
    <t>Andaman and Nicobar Islands</t>
  </si>
  <si>
    <t>Daman and Diu</t>
  </si>
  <si>
    <t>Ladakh</t>
  </si>
  <si>
    <t>Telangana</t>
  </si>
  <si>
    <t>State</t>
  </si>
  <si>
    <t>Odisha</t>
  </si>
  <si>
    <t>Row Labels</t>
  </si>
  <si>
    <t>Grand Total</t>
  </si>
  <si>
    <t>population</t>
  </si>
  <si>
    <t>Population</t>
  </si>
  <si>
    <t>Chattisgarh</t>
  </si>
  <si>
    <t>StateName</t>
  </si>
  <si>
    <t>Sum of population</t>
  </si>
  <si>
    <t>Sum of dose_1</t>
  </si>
  <si>
    <t>Sum of dose_2</t>
  </si>
  <si>
    <t>Sum of confirmed</t>
  </si>
  <si>
    <t>Sum of deceased</t>
  </si>
  <si>
    <t>Sum of recovered</t>
  </si>
  <si>
    <t>Sum of tested</t>
  </si>
  <si>
    <t>DistrictName</t>
  </si>
  <si>
    <t>DistrictFilter</t>
  </si>
  <si>
    <t>Statefilter</t>
  </si>
  <si>
    <t>Dose 1</t>
  </si>
  <si>
    <t>Dose 2</t>
  </si>
  <si>
    <t xml:space="preserve">  </t>
  </si>
  <si>
    <t>(All)</t>
  </si>
  <si>
    <t>Testing Ratio</t>
  </si>
  <si>
    <t>Confirmation Rate</t>
  </si>
  <si>
    <t>Testing Slicer</t>
  </si>
  <si>
    <t>Category_tr</t>
  </si>
  <si>
    <t>Category_wise_count</t>
  </si>
  <si>
    <t>CATEGORY A</t>
  </si>
  <si>
    <t>CATEGORY B</t>
  </si>
  <si>
    <t>CATEGORY C</t>
  </si>
  <si>
    <t>CATEGORY D</t>
  </si>
  <si>
    <t>CATEGORY E</t>
  </si>
  <si>
    <t>Category A: 0.05 ≤ TR ≤ 0.1</t>
  </si>
  <si>
    <t>Category B: 0.1 &lt; TR ≤ 0.3</t>
  </si>
  <si>
    <t>Category C: 0.3 &lt; TR ≤ 0.5</t>
  </si>
  <si>
    <t>Category D: 0.5 &lt; TR ≤ 0.75</t>
  </si>
  <si>
    <t>Category E: 0.75 &lt; TR ≤ 1.0</t>
  </si>
  <si>
    <t>Selected/Filtered</t>
  </si>
  <si>
    <t>Total India</t>
  </si>
  <si>
    <t>total_deaths</t>
  </si>
  <si>
    <t>death_percentage</t>
  </si>
  <si>
    <t>Analysis of Deceasd With Testing Ratio</t>
  </si>
  <si>
    <t>Map 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</si>
</sst>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36"/>
      <color rgb="FFFF0000"/>
      <name val="Calibri"/>
      <family val="2"/>
      <scheme val="minor"/>
    </font>
    <font>
      <sz val="11"/>
      <color theme="1"/>
      <name val="Calibri"/>
      <family val="2"/>
      <scheme val="minor"/>
    </font>
    <font>
      <sz val="8"/>
      <name val="Calibri"/>
      <family val="2"/>
      <scheme val="minor"/>
    </font>
    <font>
      <b/>
      <sz val="26"/>
      <color theme="1"/>
      <name val="Calibri"/>
      <family val="2"/>
      <scheme val="minor"/>
    </font>
    <font>
      <b/>
      <sz val="12"/>
      <color rgb="FFFF0000"/>
      <name val="Calibri"/>
      <family val="2"/>
      <scheme val="minor"/>
    </font>
    <font>
      <sz val="14"/>
      <color theme="1"/>
      <name val="Calibri"/>
      <family val="2"/>
      <scheme val="minor"/>
    </font>
    <font>
      <b/>
      <sz val="18"/>
      <color theme="4" tint="-0.249977111117893"/>
      <name val="Calibri"/>
      <family val="2"/>
      <scheme val="minor"/>
    </font>
    <font>
      <b/>
      <sz val="18"/>
      <color rgb="FFFF0000"/>
      <name val="Calibri"/>
      <family val="2"/>
      <scheme val="minor"/>
    </font>
    <font>
      <b/>
      <sz val="11"/>
      <color theme="7" tint="-0.499984740745262"/>
      <name val="Calibri"/>
      <family val="2"/>
      <scheme val="minor"/>
    </font>
    <font>
      <b/>
      <sz val="12"/>
      <color rgb="FF002060"/>
      <name val="Calibri"/>
      <family val="2"/>
      <scheme val="minor"/>
    </font>
    <font>
      <sz val="11"/>
      <color theme="0"/>
      <name val="Calibri"/>
      <family val="2"/>
      <scheme val="minor"/>
    </font>
    <font>
      <b/>
      <i/>
      <sz val="12"/>
      <color rgb="FF002060"/>
      <name val="Calibri"/>
      <family val="2"/>
      <scheme val="minor"/>
    </font>
    <font>
      <b/>
      <sz val="36"/>
      <color rgb="FF002060"/>
      <name val="Calibri"/>
      <family val="2"/>
      <scheme val="minor"/>
    </font>
    <font>
      <b/>
      <sz val="36"/>
      <color rgb="FF002060"/>
      <name val="Hiragino Kaku Gothic Std W8"/>
    </font>
    <font>
      <b/>
      <sz val="36"/>
      <color rgb="FF002060"/>
      <name val="Hiragino Kaku Gothic StdN W8"/>
    </font>
    <font>
      <b/>
      <sz val="16"/>
      <color theme="7" tint="-0.499984740745262"/>
      <name val="Hiragino Kaku Gothic StdN W8"/>
    </font>
    <font>
      <b/>
      <sz val="16"/>
      <color rgb="FF002060"/>
      <name val="Hiragino Kaku Gothic StdN W8"/>
    </font>
    <font>
      <sz val="16"/>
      <color rgb="FF002060"/>
      <name val="Hiragino Kaku Gothic StdN W8"/>
    </font>
    <font>
      <b/>
      <sz val="28"/>
      <color rgb="FF002060"/>
      <name val="Hiragino Kaku Gothic Std W8"/>
    </font>
  </fonts>
  <fills count="7">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rgb="FFF4D9D2"/>
        <bgColor indexed="64"/>
      </patternFill>
    </fill>
    <fill>
      <patternFill patternType="solid">
        <fgColor theme="6" tint="0.59999389629810485"/>
        <bgColor indexed="64"/>
      </patternFill>
    </fill>
    <fill>
      <patternFill patternType="solid">
        <fgColor theme="6" tint="0.39997558519241921"/>
        <bgColor indexed="64"/>
      </patternFill>
    </fill>
  </fills>
  <borders count="3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hair">
        <color indexed="64"/>
      </bottom>
      <diagonal/>
    </border>
    <border>
      <left style="hair">
        <color indexed="64"/>
      </left>
      <right/>
      <top/>
      <bottom/>
      <diagonal/>
    </border>
    <border>
      <left style="hair">
        <color indexed="64"/>
      </left>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right style="hair">
        <color indexed="64"/>
      </right>
      <top/>
      <bottom/>
      <diagonal/>
    </border>
    <border>
      <left/>
      <right style="hair">
        <color indexed="64"/>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medium">
        <color indexed="64"/>
      </left>
      <right style="thin">
        <color indexed="64"/>
      </right>
      <top/>
      <bottom/>
      <diagonal/>
    </border>
  </borders>
  <cellStyleXfs count="2">
    <xf numFmtId="0" fontId="0" fillId="0" borderId="0"/>
    <xf numFmtId="9" fontId="2" fillId="0" borderId="0" applyFont="0" applyFill="0" applyBorder="0" applyAlignment="0" applyProtection="0"/>
  </cellStyleXfs>
  <cellXfs count="100">
    <xf numFmtId="0" fontId="0" fillId="0" borderId="0" xfId="0"/>
    <xf numFmtId="0" fontId="0" fillId="0" borderId="4" xfId="0" applyBorder="1"/>
    <xf numFmtId="0" fontId="0" fillId="0" borderId="5"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2" borderId="0" xfId="0" applyFill="1"/>
    <xf numFmtId="0" fontId="0" fillId="0" borderId="12" xfId="0" pivotButton="1" applyBorder="1"/>
    <xf numFmtId="0" fontId="0" fillId="0" borderId="13" xfId="0" applyBorder="1"/>
    <xf numFmtId="0" fontId="0" fillId="0" borderId="12" xfId="0" applyBorder="1"/>
    <xf numFmtId="0" fontId="0" fillId="0" borderId="14" xfId="0" applyBorder="1"/>
    <xf numFmtId="0" fontId="0" fillId="0" borderId="0" xfId="0" applyAlignment="1">
      <alignment wrapText="1"/>
    </xf>
    <xf numFmtId="10" fontId="0" fillId="0" borderId="0" xfId="1" applyNumberFormat="1" applyFont="1"/>
    <xf numFmtId="10" fontId="0" fillId="0" borderId="0" xfId="1" applyNumberFormat="1" applyFont="1" applyAlignment="1"/>
    <xf numFmtId="0" fontId="0" fillId="0" borderId="1" xfId="0" applyBorder="1"/>
    <xf numFmtId="0" fontId="0" fillId="0" borderId="2" xfId="0" applyBorder="1"/>
    <xf numFmtId="0" fontId="0" fillId="0" borderId="3" xfId="0" applyBorder="1"/>
    <xf numFmtId="0" fontId="0" fillId="0" borderId="0" xfId="0" pivotButton="1"/>
    <xf numFmtId="0" fontId="0" fillId="0" borderId="0" xfId="0" applyAlignment="1">
      <alignment horizontal="left"/>
    </xf>
    <xf numFmtId="14" fontId="0" fillId="0" borderId="0" xfId="0" applyNumberFormat="1"/>
    <xf numFmtId="0" fontId="5" fillId="2" borderId="8" xfId="0" applyFont="1" applyFill="1" applyBorder="1" applyAlignment="1">
      <alignment horizontal="center"/>
    </xf>
    <xf numFmtId="10" fontId="0" fillId="0" borderId="8" xfId="1" applyNumberFormat="1" applyFont="1" applyBorder="1"/>
    <xf numFmtId="0" fontId="9" fillId="3" borderId="8" xfId="0" applyFont="1" applyFill="1" applyBorder="1" applyAlignment="1">
      <alignment horizontal="center"/>
    </xf>
    <xf numFmtId="0" fontId="0" fillId="0" borderId="13" xfId="0" applyBorder="1" applyAlignment="1">
      <alignment horizontal="left"/>
    </xf>
    <xf numFmtId="0" fontId="0" fillId="4" borderId="0" xfId="0" applyFill="1"/>
    <xf numFmtId="0" fontId="11" fillId="4" borderId="0" xfId="0" applyFont="1" applyFill="1"/>
    <xf numFmtId="10" fontId="7" fillId="4" borderId="8" xfId="0" applyNumberFormat="1" applyFont="1" applyFill="1" applyBorder="1" applyAlignment="1">
      <alignment horizontal="center" wrapText="1"/>
    </xf>
    <xf numFmtId="0" fontId="0" fillId="4" borderId="28" xfId="0" applyFill="1" applyBorder="1"/>
    <xf numFmtId="0" fontId="0" fillId="4" borderId="29" xfId="0" applyFill="1" applyBorder="1"/>
    <xf numFmtId="0" fontId="13" fillId="4" borderId="0" xfId="0" applyFont="1" applyFill="1"/>
    <xf numFmtId="0" fontId="4" fillId="4" borderId="0" xfId="0" applyFont="1" applyFill="1"/>
    <xf numFmtId="0" fontId="6" fillId="4" borderId="0" xfId="0" applyFont="1" applyFill="1"/>
    <xf numFmtId="0" fontId="0" fillId="4" borderId="8" xfId="0" applyFill="1" applyBorder="1"/>
    <xf numFmtId="0" fontId="0" fillId="4" borderId="0" xfId="0" applyFill="1" applyAlignment="1">
      <alignment horizontal="left" vertical="center" indent="1"/>
    </xf>
    <xf numFmtId="0" fontId="0" fillId="4" borderId="0" xfId="0" applyFill="1" applyAlignment="1">
      <alignment horizontal="center"/>
    </xf>
    <xf numFmtId="0" fontId="6" fillId="5" borderId="0" xfId="0" applyFont="1" applyFill="1" applyAlignment="1">
      <alignment horizontal="left" vertical="center" indent="1"/>
    </xf>
    <xf numFmtId="0" fontId="0" fillId="5" borderId="0" xfId="0" applyFill="1"/>
    <xf numFmtId="0" fontId="15" fillId="6" borderId="25" xfId="0" applyFont="1" applyFill="1" applyBorder="1" applyAlignment="1">
      <alignment horizontal="center"/>
    </xf>
    <xf numFmtId="0" fontId="15" fillId="6" borderId="26" xfId="0" applyFont="1" applyFill="1" applyBorder="1" applyAlignment="1">
      <alignment horizontal="center"/>
    </xf>
    <xf numFmtId="0" fontId="15" fillId="6" borderId="27" xfId="0" applyFont="1" applyFill="1" applyBorder="1" applyAlignment="1">
      <alignment horizontal="center"/>
    </xf>
    <xf numFmtId="0" fontId="15" fillId="6" borderId="28" xfId="0" applyFont="1" applyFill="1" applyBorder="1" applyAlignment="1">
      <alignment horizontal="center"/>
    </xf>
    <xf numFmtId="0" fontId="15" fillId="6" borderId="0" xfId="0" applyFont="1" applyFill="1" applyAlignment="1">
      <alignment horizontal="center"/>
    </xf>
    <xf numFmtId="0" fontId="15" fillId="6" borderId="29" xfId="0" applyFont="1" applyFill="1" applyBorder="1" applyAlignment="1">
      <alignment horizontal="center"/>
    </xf>
    <xf numFmtId="0" fontId="15" fillId="6" borderId="30" xfId="0" applyFont="1" applyFill="1" applyBorder="1" applyAlignment="1">
      <alignment horizontal="center"/>
    </xf>
    <xf numFmtId="0" fontId="15" fillId="6" borderId="31" xfId="0" applyFont="1" applyFill="1" applyBorder="1" applyAlignment="1">
      <alignment horizontal="center"/>
    </xf>
    <xf numFmtId="0" fontId="15" fillId="6" borderId="32" xfId="0" applyFont="1" applyFill="1" applyBorder="1" applyAlignment="1">
      <alignment horizontal="center"/>
    </xf>
    <xf numFmtId="0" fontId="10" fillId="4" borderId="25" xfId="0" applyFont="1" applyFill="1" applyBorder="1" applyAlignment="1">
      <alignment horizontal="center" wrapText="1"/>
    </xf>
    <xf numFmtId="0" fontId="10" fillId="4" borderId="26" xfId="0" applyFont="1" applyFill="1" applyBorder="1" applyAlignment="1">
      <alignment horizontal="center" wrapText="1"/>
    </xf>
    <xf numFmtId="0" fontId="10" fillId="4" borderId="27" xfId="0" applyFont="1" applyFill="1" applyBorder="1" applyAlignment="1">
      <alignment horizontal="center" wrapText="1"/>
    </xf>
    <xf numFmtId="0" fontId="10" fillId="4" borderId="30" xfId="0" applyFont="1" applyFill="1" applyBorder="1" applyAlignment="1">
      <alignment horizontal="center" wrapText="1"/>
    </xf>
    <xf numFmtId="0" fontId="10" fillId="4" borderId="31" xfId="0" applyFont="1" applyFill="1" applyBorder="1" applyAlignment="1">
      <alignment horizontal="center" wrapText="1"/>
    </xf>
    <xf numFmtId="0" fontId="10" fillId="4" borderId="32" xfId="0" applyFont="1" applyFill="1" applyBorder="1" applyAlignment="1">
      <alignment horizontal="center" wrapText="1"/>
    </xf>
    <xf numFmtId="0" fontId="12" fillId="4" borderId="25" xfId="0" applyFont="1" applyFill="1" applyBorder="1" applyAlignment="1">
      <alignment horizontal="center" wrapText="1"/>
    </xf>
    <xf numFmtId="0" fontId="12" fillId="4" borderId="26" xfId="0" applyFont="1" applyFill="1" applyBorder="1" applyAlignment="1">
      <alignment horizontal="center" wrapText="1"/>
    </xf>
    <xf numFmtId="0" fontId="12" fillId="4" borderId="27" xfId="0" applyFont="1" applyFill="1" applyBorder="1" applyAlignment="1">
      <alignment horizontal="center" wrapText="1"/>
    </xf>
    <xf numFmtId="0" fontId="12" fillId="4" borderId="30" xfId="0" applyFont="1" applyFill="1" applyBorder="1" applyAlignment="1">
      <alignment horizontal="center" wrapText="1"/>
    </xf>
    <xf numFmtId="0" fontId="12" fillId="4" borderId="31" xfId="0" applyFont="1" applyFill="1" applyBorder="1" applyAlignment="1">
      <alignment horizontal="center" wrapText="1"/>
    </xf>
    <xf numFmtId="0" fontId="12" fillId="4" borderId="32" xfId="0" applyFont="1" applyFill="1" applyBorder="1" applyAlignment="1">
      <alignment horizontal="center" wrapText="1"/>
    </xf>
    <xf numFmtId="10" fontId="7" fillId="4" borderId="23" xfId="0" applyNumberFormat="1" applyFont="1" applyFill="1" applyBorder="1" applyAlignment="1">
      <alignment horizontal="center"/>
    </xf>
    <xf numFmtId="10" fontId="7" fillId="4" borderId="24" xfId="0" applyNumberFormat="1" applyFont="1" applyFill="1" applyBorder="1" applyAlignment="1">
      <alignment horizontal="center"/>
    </xf>
    <xf numFmtId="0" fontId="10" fillId="4" borderId="6" xfId="0" applyFont="1" applyFill="1" applyBorder="1" applyAlignment="1">
      <alignment horizontal="center" wrapText="1"/>
    </xf>
    <xf numFmtId="0" fontId="10" fillId="4" borderId="33" xfId="0" applyFont="1" applyFill="1" applyBorder="1" applyAlignment="1">
      <alignment horizontal="center" wrapText="1"/>
    </xf>
    <xf numFmtId="0" fontId="10" fillId="4" borderId="7" xfId="0" applyFont="1" applyFill="1" applyBorder="1" applyAlignment="1">
      <alignment horizontal="center" wrapText="1"/>
    </xf>
    <xf numFmtId="0" fontId="10" fillId="4" borderId="25" xfId="0" applyFont="1" applyFill="1" applyBorder="1" applyAlignment="1">
      <alignment horizontal="center" vertical="center" wrapText="1"/>
    </xf>
    <xf numFmtId="0" fontId="10" fillId="4" borderId="26"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10" fillId="4" borderId="30" xfId="0" applyFont="1" applyFill="1" applyBorder="1" applyAlignment="1">
      <alignment horizontal="center" vertical="center" wrapText="1"/>
    </xf>
    <xf numFmtId="0" fontId="10" fillId="4" borderId="31" xfId="0" applyFont="1" applyFill="1" applyBorder="1" applyAlignment="1">
      <alignment horizontal="center" vertical="center" wrapText="1"/>
    </xf>
    <xf numFmtId="0" fontId="10" fillId="4" borderId="32" xfId="0" applyFont="1" applyFill="1" applyBorder="1" applyAlignment="1">
      <alignment horizontal="center" vertical="center" wrapText="1"/>
    </xf>
    <xf numFmtId="0" fontId="15" fillId="6" borderId="8" xfId="0" applyFont="1" applyFill="1" applyBorder="1" applyAlignment="1">
      <alignment horizontal="center"/>
    </xf>
    <xf numFmtId="0" fontId="14" fillId="6" borderId="8" xfId="0" applyFont="1" applyFill="1" applyBorder="1" applyAlignment="1">
      <alignment horizontal="center"/>
    </xf>
    <xf numFmtId="0" fontId="16" fillId="6" borderId="25" xfId="0" applyFont="1" applyFill="1" applyBorder="1" applyAlignment="1">
      <alignment horizontal="center" vertical="center"/>
    </xf>
    <xf numFmtId="0" fontId="17" fillId="6" borderId="26" xfId="0" applyFont="1" applyFill="1" applyBorder="1" applyAlignment="1">
      <alignment horizontal="center" vertical="center"/>
    </xf>
    <xf numFmtId="0" fontId="17" fillId="6" borderId="27" xfId="0" applyFont="1" applyFill="1" applyBorder="1" applyAlignment="1">
      <alignment horizontal="center" vertical="center"/>
    </xf>
    <xf numFmtId="0" fontId="17" fillId="6" borderId="30" xfId="0" applyFont="1" applyFill="1" applyBorder="1" applyAlignment="1">
      <alignment horizontal="center" vertical="center"/>
    </xf>
    <xf numFmtId="0" fontId="17" fillId="6" borderId="31" xfId="0" applyFont="1" applyFill="1" applyBorder="1" applyAlignment="1">
      <alignment horizontal="center" vertical="center"/>
    </xf>
    <xf numFmtId="0" fontId="17" fillId="6" borderId="32" xfId="0" applyFont="1" applyFill="1" applyBorder="1" applyAlignment="1">
      <alignment horizontal="center" vertical="center"/>
    </xf>
    <xf numFmtId="0" fontId="18" fillId="6" borderId="26" xfId="0" applyFont="1" applyFill="1" applyBorder="1" applyAlignment="1">
      <alignment horizontal="center" vertical="center"/>
    </xf>
    <xf numFmtId="0" fontId="18" fillId="6" borderId="27" xfId="0" applyFont="1" applyFill="1" applyBorder="1" applyAlignment="1">
      <alignment horizontal="center" vertical="center"/>
    </xf>
    <xf numFmtId="0" fontId="18" fillId="6" borderId="30" xfId="0" applyFont="1" applyFill="1" applyBorder="1" applyAlignment="1">
      <alignment horizontal="center" vertical="center"/>
    </xf>
    <xf numFmtId="0" fontId="18" fillId="6" borderId="31" xfId="0" applyFont="1" applyFill="1" applyBorder="1" applyAlignment="1">
      <alignment horizontal="center" vertical="center"/>
    </xf>
    <xf numFmtId="0" fontId="18" fillId="6" borderId="32" xfId="0" applyFont="1" applyFill="1" applyBorder="1" applyAlignment="1">
      <alignment horizontal="center" vertical="center"/>
    </xf>
    <xf numFmtId="0" fontId="15" fillId="6" borderId="8" xfId="0" applyFont="1" applyFill="1" applyBorder="1" applyAlignment="1">
      <alignment horizontal="center" vertical="center"/>
    </xf>
    <xf numFmtId="0" fontId="19" fillId="6" borderId="8" xfId="0" applyFont="1" applyFill="1" applyBorder="1" applyAlignment="1">
      <alignment horizontal="center" vertical="center"/>
    </xf>
    <xf numFmtId="0" fontId="1" fillId="2" borderId="18" xfId="0" applyFont="1" applyFill="1" applyBorder="1" applyAlignment="1">
      <alignment horizontal="center"/>
    </xf>
    <xf numFmtId="0" fontId="1" fillId="2" borderId="19" xfId="0" applyFont="1" applyFill="1" applyBorder="1" applyAlignment="1">
      <alignment horizontal="center"/>
    </xf>
    <xf numFmtId="0" fontId="1" fillId="2" borderId="20" xfId="0" applyFont="1" applyFill="1" applyBorder="1" applyAlignment="1">
      <alignment horizontal="center"/>
    </xf>
    <xf numFmtId="0" fontId="1" fillId="2" borderId="16" xfId="0" applyFont="1" applyFill="1" applyBorder="1" applyAlignment="1">
      <alignment horizontal="center"/>
    </xf>
    <xf numFmtId="0" fontId="1" fillId="2" borderId="0" xfId="0" applyFont="1" applyFill="1" applyAlignment="1">
      <alignment horizontal="center"/>
    </xf>
    <xf numFmtId="0" fontId="1" fillId="2" borderId="21" xfId="0" applyFont="1" applyFill="1" applyBorder="1" applyAlignment="1">
      <alignment horizontal="center"/>
    </xf>
    <xf numFmtId="0" fontId="1" fillId="2" borderId="17" xfId="0" applyFont="1" applyFill="1" applyBorder="1" applyAlignment="1">
      <alignment horizontal="center"/>
    </xf>
    <xf numFmtId="0" fontId="1" fillId="2" borderId="15" xfId="0" applyFont="1" applyFill="1" applyBorder="1" applyAlignment="1">
      <alignment horizontal="center"/>
    </xf>
    <xf numFmtId="0" fontId="1" fillId="2" borderId="22" xfId="0" applyFont="1"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34" xfId="0" applyBorder="1" applyAlignment="1">
      <alignment horizontal="center"/>
    </xf>
    <xf numFmtId="0" fontId="5" fillId="2" borderId="8" xfId="0" applyFont="1" applyFill="1" applyBorder="1" applyAlignment="1">
      <alignment horizontal="center"/>
    </xf>
    <xf numFmtId="0" fontId="8" fillId="2" borderId="8" xfId="0" applyFont="1" applyFill="1" applyBorder="1" applyAlignment="1">
      <alignment horizontal="center" vertical="center"/>
    </xf>
  </cellXfs>
  <cellStyles count="2">
    <cellStyle name="Normal" xfId="0" builtinId="0"/>
    <cellStyle name="Per cent" xfId="1" builtinId="5"/>
  </cellStyles>
  <dxfs count="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4"/>
        </bottom>
        <vertical/>
        <horizontal/>
      </border>
    </dxf>
    <dxf>
      <font>
        <color theme="1"/>
      </font>
      <fill>
        <patternFill>
          <bgColor theme="6" tint="0.59996337778862885"/>
        </patternFill>
      </fill>
      <border>
        <left style="thin">
          <color theme="4"/>
        </left>
        <right style="thin">
          <color theme="4"/>
        </right>
        <top style="thin">
          <color theme="4"/>
        </top>
        <bottom style="thin">
          <color theme="4"/>
        </bottom>
        <vertical/>
        <horizontal/>
      </border>
    </dxf>
    <dxf>
      <font>
        <b/>
        <color theme="1"/>
      </font>
      <border>
        <bottom style="thin">
          <color theme="6"/>
        </bottom>
        <vertical/>
        <horizontal/>
      </border>
    </dxf>
    <dxf>
      <font>
        <color theme="1"/>
      </font>
      <fill>
        <patternFill>
          <bgColor rgb="FFF6D0C4"/>
        </patternFill>
      </fill>
      <border>
        <left style="medium">
          <color theme="1"/>
        </left>
        <right style="medium">
          <color theme="1"/>
        </right>
        <top style="medium">
          <color theme="1"/>
        </top>
        <bottom style="medium">
          <color theme="1"/>
        </bottom>
        <vertical/>
        <horizontal/>
      </border>
    </dxf>
  </dxfs>
  <tableStyles count="2" defaultTableStyle="TableStyleMedium2" defaultPivotStyle="PivotStyleLight16">
    <tableStyle name="SlicerStyleDark3 2" pivot="0" table="0" count="10" xr9:uid="{0520889A-3400-414F-8711-769BDAA436AD}">
      <tableStyleElement type="wholeTable" dxfId="6"/>
      <tableStyleElement type="headerRow" dxfId="5"/>
    </tableStyle>
    <tableStyle name="SlicerStyleLight1 2" pivot="0" table="0" count="10" xr9:uid="{75F4AD3B-365B-5844-B678-40FE8E66B1CC}">
      <tableStyleElement type="wholeTable" dxfId="4"/>
      <tableStyleElement type="headerRow" dxfId="3"/>
    </tableStyle>
  </tableStyles>
  <colors>
    <mruColors>
      <color rgb="FFF4D9D2"/>
      <color rgb="FFF6D0C4"/>
      <color rgb="FFF5E5D1"/>
      <color rgb="FFFF9300"/>
      <color rgb="FF000000"/>
      <color rgb="FFFF7E79"/>
      <color rgb="FFFF8AD8"/>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microsoft.com/office/2007/relationships/slicerCache" Target="slicerCaches/slicerCache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3.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Data_1!$X$9</c:f>
              <c:strCache>
                <c:ptCount val="1"/>
                <c:pt idx="0">
                  <c:v>Tested</c:v>
                </c:pt>
              </c:strCache>
            </c:strRef>
          </c:tx>
          <c:spPr>
            <a:solidFill>
              <a:schemeClr val="accent1"/>
            </a:solidFill>
            <a:ln>
              <a:noFill/>
            </a:ln>
            <a:effectLst/>
            <a:sp3d/>
          </c:spPr>
          <c:invertIfNegative val="0"/>
          <c:val>
            <c:numRef>
              <c:f>Data_1!$Y$9</c:f>
              <c:numCache>
                <c:formatCode>General</c:formatCode>
                <c:ptCount val="1"/>
                <c:pt idx="0">
                  <c:v>127456899</c:v>
                </c:pt>
              </c:numCache>
            </c:numRef>
          </c:val>
          <c:extLst>
            <c:ext xmlns:c16="http://schemas.microsoft.com/office/drawing/2014/chart" uri="{C3380CC4-5D6E-409C-BE32-E72D297353CC}">
              <c16:uniqueId val="{00000000-69F0-43B3-8D31-0686F92356AA}"/>
            </c:ext>
          </c:extLst>
        </c:ser>
        <c:ser>
          <c:idx val="1"/>
          <c:order val="1"/>
          <c:tx>
            <c:strRef>
              <c:f>Data_1!$X$10</c:f>
              <c:strCache>
                <c:ptCount val="1"/>
                <c:pt idx="0">
                  <c:v>Confirmed</c:v>
                </c:pt>
              </c:strCache>
            </c:strRef>
          </c:tx>
          <c:spPr>
            <a:solidFill>
              <a:schemeClr val="accent2"/>
            </a:solidFill>
            <a:ln>
              <a:noFill/>
            </a:ln>
            <a:effectLst/>
            <a:sp3d/>
          </c:spPr>
          <c:invertIfNegative val="0"/>
          <c:val>
            <c:numRef>
              <c:f>Data_1!$Y$10</c:f>
              <c:numCache>
                <c:formatCode>General</c:formatCode>
                <c:ptCount val="1"/>
                <c:pt idx="0">
                  <c:v>4473770</c:v>
                </c:pt>
              </c:numCache>
            </c:numRef>
          </c:val>
          <c:extLst>
            <c:ext xmlns:c16="http://schemas.microsoft.com/office/drawing/2014/chart" uri="{C3380CC4-5D6E-409C-BE32-E72D297353CC}">
              <c16:uniqueId val="{00000001-69F0-43B3-8D31-0686F92356AA}"/>
            </c:ext>
          </c:extLst>
        </c:ser>
        <c:ser>
          <c:idx val="2"/>
          <c:order val="2"/>
          <c:tx>
            <c:strRef>
              <c:f>Data_1!$X$11</c:f>
              <c:strCache>
                <c:ptCount val="1"/>
                <c:pt idx="0">
                  <c:v>Vaccinated 1</c:v>
                </c:pt>
              </c:strCache>
            </c:strRef>
          </c:tx>
          <c:spPr>
            <a:solidFill>
              <a:schemeClr val="accent3"/>
            </a:solidFill>
            <a:ln>
              <a:noFill/>
            </a:ln>
            <a:effectLst/>
            <a:sp3d/>
          </c:spPr>
          <c:invertIfNegative val="0"/>
          <c:val>
            <c:numRef>
              <c:f>Data_1!$Y$11</c:f>
              <c:numCache>
                <c:formatCode>General</c:formatCode>
                <c:ptCount val="1"/>
                <c:pt idx="0">
                  <c:v>209784171</c:v>
                </c:pt>
              </c:numCache>
            </c:numRef>
          </c:val>
          <c:extLst>
            <c:ext xmlns:c16="http://schemas.microsoft.com/office/drawing/2014/chart" uri="{C3380CC4-5D6E-409C-BE32-E72D297353CC}">
              <c16:uniqueId val="{00000002-69F0-43B3-8D31-0686F92356AA}"/>
            </c:ext>
          </c:extLst>
        </c:ser>
        <c:ser>
          <c:idx val="3"/>
          <c:order val="3"/>
          <c:tx>
            <c:strRef>
              <c:f>Data_1!$X$12</c:f>
              <c:strCache>
                <c:ptCount val="1"/>
                <c:pt idx="0">
                  <c:v>Vacinated 2</c:v>
                </c:pt>
              </c:strCache>
            </c:strRef>
          </c:tx>
          <c:spPr>
            <a:solidFill>
              <a:schemeClr val="accent4"/>
            </a:solidFill>
            <a:ln>
              <a:noFill/>
            </a:ln>
            <a:effectLst/>
            <a:sp3d/>
          </c:spPr>
          <c:invertIfNegative val="0"/>
          <c:val>
            <c:numRef>
              <c:f>Data_1!$Y$12</c:f>
              <c:numCache>
                <c:formatCode>General</c:formatCode>
                <c:ptCount val="1"/>
                <c:pt idx="0">
                  <c:v>29480221</c:v>
                </c:pt>
              </c:numCache>
            </c:numRef>
          </c:val>
          <c:extLst>
            <c:ext xmlns:c16="http://schemas.microsoft.com/office/drawing/2014/chart" uri="{C3380CC4-5D6E-409C-BE32-E72D297353CC}">
              <c16:uniqueId val="{00000003-69F0-43B3-8D31-0686F92356AA}"/>
            </c:ext>
          </c:extLst>
        </c:ser>
        <c:ser>
          <c:idx val="4"/>
          <c:order val="4"/>
          <c:tx>
            <c:strRef>
              <c:f>Data_1!$X$13</c:f>
              <c:strCache>
                <c:ptCount val="1"/>
                <c:pt idx="0">
                  <c:v>Recovered</c:v>
                </c:pt>
              </c:strCache>
            </c:strRef>
          </c:tx>
          <c:spPr>
            <a:solidFill>
              <a:schemeClr val="accent5"/>
            </a:solidFill>
            <a:ln>
              <a:noFill/>
            </a:ln>
            <a:effectLst/>
            <a:sp3d/>
          </c:spPr>
          <c:invertIfNegative val="0"/>
          <c:val>
            <c:numRef>
              <c:f>Data_1!$Y$13</c:f>
              <c:numCache>
                <c:formatCode>General</c:formatCode>
                <c:ptCount val="1"/>
                <c:pt idx="0">
                  <c:v>7084182</c:v>
                </c:pt>
              </c:numCache>
            </c:numRef>
          </c:val>
          <c:extLst>
            <c:ext xmlns:c16="http://schemas.microsoft.com/office/drawing/2014/chart" uri="{C3380CC4-5D6E-409C-BE32-E72D297353CC}">
              <c16:uniqueId val="{00000004-69F0-43B3-8D31-0686F92356AA}"/>
            </c:ext>
          </c:extLst>
        </c:ser>
        <c:ser>
          <c:idx val="5"/>
          <c:order val="5"/>
          <c:tx>
            <c:strRef>
              <c:f>Data_1!$X$14</c:f>
              <c:strCache>
                <c:ptCount val="1"/>
                <c:pt idx="0">
                  <c:v>Deaths</c:v>
                </c:pt>
              </c:strCache>
            </c:strRef>
          </c:tx>
          <c:spPr>
            <a:solidFill>
              <a:schemeClr val="accent6"/>
            </a:solidFill>
            <a:ln>
              <a:noFill/>
            </a:ln>
            <a:effectLst/>
            <a:sp3d/>
          </c:spPr>
          <c:invertIfNegative val="0"/>
          <c:val>
            <c:numRef>
              <c:f>Data_1!$Y$14</c:f>
              <c:numCache>
                <c:formatCode>General</c:formatCode>
                <c:ptCount val="1"/>
                <c:pt idx="0">
                  <c:v>135156</c:v>
                </c:pt>
              </c:numCache>
            </c:numRef>
          </c:val>
          <c:extLst>
            <c:ext xmlns:c16="http://schemas.microsoft.com/office/drawing/2014/chart" uri="{C3380CC4-5D6E-409C-BE32-E72D297353CC}">
              <c16:uniqueId val="{00000005-69F0-43B3-8D31-0686F92356AA}"/>
            </c:ext>
          </c:extLst>
        </c:ser>
        <c:dLbls>
          <c:showLegendKey val="0"/>
          <c:showVal val="0"/>
          <c:showCatName val="0"/>
          <c:showSerName val="0"/>
          <c:showPercent val="0"/>
          <c:showBubbleSize val="0"/>
        </c:dLbls>
        <c:gapWidth val="150"/>
        <c:shape val="box"/>
        <c:axId val="590469584"/>
        <c:axId val="590491216"/>
        <c:axId val="0"/>
      </c:bar3DChart>
      <c:catAx>
        <c:axId val="590469584"/>
        <c:scaling>
          <c:orientation val="minMax"/>
        </c:scaling>
        <c:delete val="1"/>
        <c:axPos val="b"/>
        <c:numFmt formatCode="General" sourceLinked="1"/>
        <c:majorTickMark val="none"/>
        <c:minorTickMark val="none"/>
        <c:tickLblPos val="nextTo"/>
        <c:crossAx val="590491216"/>
        <c:crosses val="autoZero"/>
        <c:auto val="1"/>
        <c:lblAlgn val="ctr"/>
        <c:lblOffset val="100"/>
        <c:noMultiLvlLbl val="0"/>
      </c:catAx>
      <c:valAx>
        <c:axId val="5904912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9046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accent3">
        <a:lumMod val="20000"/>
        <a:lumOff val="8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Data_1!$AA$9</c:f>
              <c:strCache>
                <c:ptCount val="1"/>
                <c:pt idx="0">
                  <c:v>Tested</c:v>
                </c:pt>
              </c:strCache>
            </c:strRef>
          </c:tx>
          <c:spPr>
            <a:solidFill>
              <a:schemeClr val="accent1"/>
            </a:solidFill>
            <a:ln>
              <a:noFill/>
            </a:ln>
            <a:effectLst/>
            <a:sp3d/>
          </c:spPr>
          <c:invertIfNegative val="0"/>
          <c:val>
            <c:numRef>
              <c:f>Data_1!$AB$9</c:f>
              <c:numCache>
                <c:formatCode>General</c:formatCode>
                <c:ptCount val="1"/>
                <c:pt idx="0">
                  <c:v>855044178</c:v>
                </c:pt>
              </c:numCache>
            </c:numRef>
          </c:val>
          <c:extLst>
            <c:ext xmlns:c16="http://schemas.microsoft.com/office/drawing/2014/chart" uri="{C3380CC4-5D6E-409C-BE32-E72D297353CC}">
              <c16:uniqueId val="{00000000-3C00-47AE-AEDB-F252D78EA3EA}"/>
            </c:ext>
          </c:extLst>
        </c:ser>
        <c:ser>
          <c:idx val="1"/>
          <c:order val="1"/>
          <c:tx>
            <c:strRef>
              <c:f>Data_1!$AA$10</c:f>
              <c:strCache>
                <c:ptCount val="1"/>
                <c:pt idx="0">
                  <c:v>Confirmed</c:v>
                </c:pt>
              </c:strCache>
            </c:strRef>
          </c:tx>
          <c:spPr>
            <a:solidFill>
              <a:schemeClr val="accent2"/>
            </a:solidFill>
            <a:ln>
              <a:noFill/>
            </a:ln>
            <a:effectLst/>
            <a:sp3d/>
          </c:spPr>
          <c:invertIfNegative val="0"/>
          <c:val>
            <c:numRef>
              <c:f>Data_1!$AB$10</c:f>
              <c:numCache>
                <c:formatCode>General</c:formatCode>
                <c:ptCount val="1"/>
                <c:pt idx="0">
                  <c:v>60821536</c:v>
                </c:pt>
              </c:numCache>
            </c:numRef>
          </c:val>
          <c:extLst>
            <c:ext xmlns:c16="http://schemas.microsoft.com/office/drawing/2014/chart" uri="{C3380CC4-5D6E-409C-BE32-E72D297353CC}">
              <c16:uniqueId val="{00000001-3C00-47AE-AEDB-F252D78EA3EA}"/>
            </c:ext>
          </c:extLst>
        </c:ser>
        <c:ser>
          <c:idx val="2"/>
          <c:order val="2"/>
          <c:tx>
            <c:strRef>
              <c:f>Data_1!$AA$11</c:f>
              <c:strCache>
                <c:ptCount val="1"/>
                <c:pt idx="0">
                  <c:v>Vaccinated 1</c:v>
                </c:pt>
              </c:strCache>
            </c:strRef>
          </c:tx>
          <c:spPr>
            <a:solidFill>
              <a:schemeClr val="accent3"/>
            </a:solidFill>
            <a:ln>
              <a:noFill/>
            </a:ln>
            <a:effectLst/>
            <a:sp3d/>
          </c:spPr>
          <c:invertIfNegative val="0"/>
          <c:val>
            <c:numRef>
              <c:f>Data_1!$AB$11</c:f>
              <c:numCache>
                <c:formatCode>General</c:formatCode>
                <c:ptCount val="1"/>
                <c:pt idx="0">
                  <c:v>550463479</c:v>
                </c:pt>
              </c:numCache>
            </c:numRef>
          </c:val>
          <c:extLst>
            <c:ext xmlns:c16="http://schemas.microsoft.com/office/drawing/2014/chart" uri="{C3380CC4-5D6E-409C-BE32-E72D297353CC}">
              <c16:uniqueId val="{00000002-3C00-47AE-AEDB-F252D78EA3EA}"/>
            </c:ext>
          </c:extLst>
        </c:ser>
        <c:ser>
          <c:idx val="3"/>
          <c:order val="3"/>
          <c:tx>
            <c:strRef>
              <c:f>Data_1!$AA$12</c:f>
              <c:strCache>
                <c:ptCount val="1"/>
                <c:pt idx="0">
                  <c:v>Vacinated 2</c:v>
                </c:pt>
              </c:strCache>
            </c:strRef>
          </c:tx>
          <c:spPr>
            <a:solidFill>
              <a:schemeClr val="accent4"/>
            </a:solidFill>
            <a:ln>
              <a:noFill/>
            </a:ln>
            <a:effectLst/>
            <a:sp3d/>
          </c:spPr>
          <c:invertIfNegative val="0"/>
          <c:val>
            <c:numRef>
              <c:f>Data_1!$AB$12</c:f>
              <c:numCache>
                <c:formatCode>General</c:formatCode>
                <c:ptCount val="1"/>
                <c:pt idx="0">
                  <c:v>117710854</c:v>
                </c:pt>
              </c:numCache>
            </c:numRef>
          </c:val>
          <c:extLst>
            <c:ext xmlns:c16="http://schemas.microsoft.com/office/drawing/2014/chart" uri="{C3380CC4-5D6E-409C-BE32-E72D297353CC}">
              <c16:uniqueId val="{00000003-3C00-47AE-AEDB-F252D78EA3EA}"/>
            </c:ext>
          </c:extLst>
        </c:ser>
        <c:ser>
          <c:idx val="4"/>
          <c:order val="4"/>
          <c:tx>
            <c:strRef>
              <c:f>Data_1!$AA$13</c:f>
              <c:strCache>
                <c:ptCount val="1"/>
                <c:pt idx="0">
                  <c:v>Recovered</c:v>
                </c:pt>
              </c:strCache>
            </c:strRef>
          </c:tx>
          <c:spPr>
            <a:solidFill>
              <a:schemeClr val="accent5"/>
            </a:solidFill>
            <a:ln>
              <a:noFill/>
            </a:ln>
            <a:effectLst/>
            <a:sp3d/>
          </c:spPr>
          <c:invertIfNegative val="0"/>
          <c:val>
            <c:numRef>
              <c:f>Data_1!$AB$13</c:f>
              <c:numCache>
                <c:formatCode>General</c:formatCode>
                <c:ptCount val="1"/>
                <c:pt idx="0">
                  <c:v>58963682</c:v>
                </c:pt>
              </c:numCache>
            </c:numRef>
          </c:val>
          <c:extLst>
            <c:ext xmlns:c16="http://schemas.microsoft.com/office/drawing/2014/chart" uri="{C3380CC4-5D6E-409C-BE32-E72D297353CC}">
              <c16:uniqueId val="{00000004-3C00-47AE-AEDB-F252D78EA3EA}"/>
            </c:ext>
          </c:extLst>
        </c:ser>
        <c:ser>
          <c:idx val="5"/>
          <c:order val="5"/>
          <c:tx>
            <c:strRef>
              <c:f>Data_1!$AA$14</c:f>
              <c:strCache>
                <c:ptCount val="1"/>
                <c:pt idx="0">
                  <c:v>Deaths</c:v>
                </c:pt>
              </c:strCache>
            </c:strRef>
          </c:tx>
          <c:spPr>
            <a:solidFill>
              <a:schemeClr val="accent6"/>
            </a:solidFill>
            <a:ln>
              <a:noFill/>
            </a:ln>
            <a:effectLst/>
            <a:sp3d/>
          </c:spPr>
          <c:invertIfNegative val="0"/>
          <c:val>
            <c:numRef>
              <c:f>Data_1!$AB$14</c:f>
              <c:numCache>
                <c:formatCode>General</c:formatCode>
                <c:ptCount val="1"/>
                <c:pt idx="0">
                  <c:v>798978</c:v>
                </c:pt>
              </c:numCache>
            </c:numRef>
          </c:val>
          <c:extLst>
            <c:ext xmlns:c16="http://schemas.microsoft.com/office/drawing/2014/chart" uri="{C3380CC4-5D6E-409C-BE32-E72D297353CC}">
              <c16:uniqueId val="{00000005-3C00-47AE-AEDB-F252D78EA3EA}"/>
            </c:ext>
          </c:extLst>
        </c:ser>
        <c:dLbls>
          <c:showLegendKey val="0"/>
          <c:showVal val="0"/>
          <c:showCatName val="0"/>
          <c:showSerName val="0"/>
          <c:showPercent val="0"/>
          <c:showBubbleSize val="0"/>
        </c:dLbls>
        <c:gapWidth val="150"/>
        <c:shape val="box"/>
        <c:axId val="146416000"/>
        <c:axId val="146417248"/>
        <c:axId val="0"/>
      </c:bar3DChart>
      <c:catAx>
        <c:axId val="146416000"/>
        <c:scaling>
          <c:orientation val="minMax"/>
        </c:scaling>
        <c:delete val="1"/>
        <c:axPos val="b"/>
        <c:numFmt formatCode="General" sourceLinked="1"/>
        <c:majorTickMark val="none"/>
        <c:minorTickMark val="none"/>
        <c:tickLblPos val="nextTo"/>
        <c:crossAx val="146417248"/>
        <c:crosses val="autoZero"/>
        <c:auto val="1"/>
        <c:lblAlgn val="ctr"/>
        <c:lblOffset val="100"/>
        <c:noMultiLvlLbl val="0"/>
      </c:catAx>
      <c:valAx>
        <c:axId val="1464172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16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accent3">
        <a:lumMod val="20000"/>
        <a:lumOff val="8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Data_1!$R$9:$S$9</c:f>
              <c:strCache>
                <c:ptCount val="2"/>
                <c:pt idx="1">
                  <c:v>Tested</c:v>
                </c:pt>
              </c:strCache>
            </c:strRef>
          </c:tx>
          <c:spPr>
            <a:solidFill>
              <a:schemeClr val="accent1"/>
            </a:solidFill>
            <a:ln>
              <a:noFill/>
            </a:ln>
            <a:effectLst/>
            <a:sp3d/>
          </c:spPr>
          <c:invertIfNegative val="0"/>
          <c:val>
            <c:numRef>
              <c:f>Data_1!$T$9</c:f>
              <c:numCache>
                <c:formatCode>General</c:formatCode>
                <c:ptCount val="1"/>
                <c:pt idx="0">
                  <c:v>127456899</c:v>
                </c:pt>
              </c:numCache>
            </c:numRef>
          </c:val>
          <c:extLst>
            <c:ext xmlns:c16="http://schemas.microsoft.com/office/drawing/2014/chart" uri="{C3380CC4-5D6E-409C-BE32-E72D297353CC}">
              <c16:uniqueId val="{00000000-7C23-4B49-B215-BF0E3446D15D}"/>
            </c:ext>
          </c:extLst>
        </c:ser>
        <c:ser>
          <c:idx val="1"/>
          <c:order val="1"/>
          <c:tx>
            <c:strRef>
              <c:f>Data_1!$R$10:$S$10</c:f>
              <c:strCache>
                <c:ptCount val="2"/>
                <c:pt idx="1">
                  <c:v>Tested so far</c:v>
                </c:pt>
              </c:strCache>
            </c:strRef>
          </c:tx>
          <c:spPr>
            <a:solidFill>
              <a:schemeClr val="accent2"/>
            </a:solidFill>
            <a:ln>
              <a:noFill/>
            </a:ln>
            <a:effectLst/>
            <a:sp3d/>
          </c:spPr>
          <c:invertIfNegative val="0"/>
          <c:val>
            <c:numRef>
              <c:f>Data_1!$T$10</c:f>
              <c:numCache>
                <c:formatCode>General</c:formatCode>
                <c:ptCount val="1"/>
                <c:pt idx="0">
                  <c:v>855044178</c:v>
                </c:pt>
              </c:numCache>
            </c:numRef>
          </c:val>
          <c:extLst>
            <c:ext xmlns:c16="http://schemas.microsoft.com/office/drawing/2014/chart" uri="{C3380CC4-5D6E-409C-BE32-E72D297353CC}">
              <c16:uniqueId val="{00000001-7C23-4B49-B215-BF0E3446D15D}"/>
            </c:ext>
          </c:extLst>
        </c:ser>
        <c:ser>
          <c:idx val="2"/>
          <c:order val="2"/>
          <c:tx>
            <c:strRef>
              <c:f>Data_1!$R$11:$S$11</c:f>
              <c:strCache>
                <c:ptCount val="2"/>
                <c:pt idx="1">
                  <c:v>Confirmed</c:v>
                </c:pt>
              </c:strCache>
            </c:strRef>
          </c:tx>
          <c:spPr>
            <a:solidFill>
              <a:schemeClr val="accent3"/>
            </a:solidFill>
            <a:ln>
              <a:noFill/>
            </a:ln>
            <a:effectLst/>
            <a:sp3d/>
          </c:spPr>
          <c:invertIfNegative val="0"/>
          <c:val>
            <c:numRef>
              <c:f>Data_1!$T$11</c:f>
              <c:numCache>
                <c:formatCode>General</c:formatCode>
                <c:ptCount val="1"/>
                <c:pt idx="0">
                  <c:v>4473770</c:v>
                </c:pt>
              </c:numCache>
            </c:numRef>
          </c:val>
          <c:extLst>
            <c:ext xmlns:c16="http://schemas.microsoft.com/office/drawing/2014/chart" uri="{C3380CC4-5D6E-409C-BE32-E72D297353CC}">
              <c16:uniqueId val="{00000002-7C23-4B49-B215-BF0E3446D15D}"/>
            </c:ext>
          </c:extLst>
        </c:ser>
        <c:ser>
          <c:idx val="3"/>
          <c:order val="3"/>
          <c:tx>
            <c:strRef>
              <c:f>Data_1!$R$12:$S$12</c:f>
              <c:strCache>
                <c:ptCount val="2"/>
                <c:pt idx="1">
                  <c:v>Confirmed so far</c:v>
                </c:pt>
              </c:strCache>
            </c:strRef>
          </c:tx>
          <c:spPr>
            <a:solidFill>
              <a:schemeClr val="accent4"/>
            </a:solidFill>
            <a:ln>
              <a:noFill/>
            </a:ln>
            <a:effectLst/>
            <a:sp3d/>
          </c:spPr>
          <c:invertIfNegative val="0"/>
          <c:val>
            <c:numRef>
              <c:f>Data_1!$T$12</c:f>
              <c:numCache>
                <c:formatCode>General</c:formatCode>
                <c:ptCount val="1"/>
                <c:pt idx="0">
                  <c:v>60821536</c:v>
                </c:pt>
              </c:numCache>
            </c:numRef>
          </c:val>
          <c:extLst>
            <c:ext xmlns:c16="http://schemas.microsoft.com/office/drawing/2014/chart" uri="{C3380CC4-5D6E-409C-BE32-E72D297353CC}">
              <c16:uniqueId val="{00000003-7C23-4B49-B215-BF0E3446D15D}"/>
            </c:ext>
          </c:extLst>
        </c:ser>
        <c:ser>
          <c:idx val="4"/>
          <c:order val="4"/>
          <c:tx>
            <c:strRef>
              <c:f>Data_1!$R$13:$S$13</c:f>
              <c:strCache>
                <c:ptCount val="2"/>
                <c:pt idx="1">
                  <c:v>Vaccinated 1</c:v>
                </c:pt>
              </c:strCache>
            </c:strRef>
          </c:tx>
          <c:spPr>
            <a:solidFill>
              <a:schemeClr val="accent5"/>
            </a:solidFill>
            <a:ln>
              <a:noFill/>
            </a:ln>
            <a:effectLst/>
            <a:sp3d/>
          </c:spPr>
          <c:invertIfNegative val="0"/>
          <c:val>
            <c:numRef>
              <c:f>Data_1!$T$13</c:f>
              <c:numCache>
                <c:formatCode>General</c:formatCode>
                <c:ptCount val="1"/>
                <c:pt idx="0">
                  <c:v>209784171</c:v>
                </c:pt>
              </c:numCache>
            </c:numRef>
          </c:val>
          <c:extLst>
            <c:ext xmlns:c16="http://schemas.microsoft.com/office/drawing/2014/chart" uri="{C3380CC4-5D6E-409C-BE32-E72D297353CC}">
              <c16:uniqueId val="{00000004-7C23-4B49-B215-BF0E3446D15D}"/>
            </c:ext>
          </c:extLst>
        </c:ser>
        <c:ser>
          <c:idx val="5"/>
          <c:order val="5"/>
          <c:tx>
            <c:strRef>
              <c:f>Data_1!$R$14:$S$14</c:f>
              <c:strCache>
                <c:ptCount val="2"/>
                <c:pt idx="1">
                  <c:v>Vaccinated 1 so far</c:v>
                </c:pt>
              </c:strCache>
            </c:strRef>
          </c:tx>
          <c:spPr>
            <a:solidFill>
              <a:schemeClr val="accent6"/>
            </a:solidFill>
            <a:ln>
              <a:noFill/>
            </a:ln>
            <a:effectLst/>
            <a:sp3d/>
          </c:spPr>
          <c:invertIfNegative val="0"/>
          <c:val>
            <c:numRef>
              <c:f>Data_1!$T$14</c:f>
              <c:numCache>
                <c:formatCode>General</c:formatCode>
                <c:ptCount val="1"/>
                <c:pt idx="0">
                  <c:v>550463479</c:v>
                </c:pt>
              </c:numCache>
            </c:numRef>
          </c:val>
          <c:extLst>
            <c:ext xmlns:c16="http://schemas.microsoft.com/office/drawing/2014/chart" uri="{C3380CC4-5D6E-409C-BE32-E72D297353CC}">
              <c16:uniqueId val="{00000005-7C23-4B49-B215-BF0E3446D15D}"/>
            </c:ext>
          </c:extLst>
        </c:ser>
        <c:ser>
          <c:idx val="6"/>
          <c:order val="6"/>
          <c:tx>
            <c:strRef>
              <c:f>Data_1!$R$15:$S$15</c:f>
              <c:strCache>
                <c:ptCount val="2"/>
                <c:pt idx="1">
                  <c:v>Vacinated 2</c:v>
                </c:pt>
              </c:strCache>
            </c:strRef>
          </c:tx>
          <c:spPr>
            <a:solidFill>
              <a:schemeClr val="accent1">
                <a:lumMod val="60000"/>
              </a:schemeClr>
            </a:solidFill>
            <a:ln>
              <a:noFill/>
            </a:ln>
            <a:effectLst/>
            <a:sp3d/>
          </c:spPr>
          <c:invertIfNegative val="0"/>
          <c:val>
            <c:numRef>
              <c:f>Data_1!$T$15</c:f>
              <c:numCache>
                <c:formatCode>General</c:formatCode>
                <c:ptCount val="1"/>
                <c:pt idx="0">
                  <c:v>29480221</c:v>
                </c:pt>
              </c:numCache>
            </c:numRef>
          </c:val>
          <c:extLst>
            <c:ext xmlns:c16="http://schemas.microsoft.com/office/drawing/2014/chart" uri="{C3380CC4-5D6E-409C-BE32-E72D297353CC}">
              <c16:uniqueId val="{00000006-7C23-4B49-B215-BF0E3446D15D}"/>
            </c:ext>
          </c:extLst>
        </c:ser>
        <c:ser>
          <c:idx val="7"/>
          <c:order val="7"/>
          <c:tx>
            <c:strRef>
              <c:f>Data_1!$R$16:$S$16</c:f>
              <c:strCache>
                <c:ptCount val="2"/>
                <c:pt idx="1">
                  <c:v>Vacinated 2 so far</c:v>
                </c:pt>
              </c:strCache>
            </c:strRef>
          </c:tx>
          <c:spPr>
            <a:solidFill>
              <a:schemeClr val="accent2">
                <a:lumMod val="60000"/>
              </a:schemeClr>
            </a:solidFill>
            <a:ln>
              <a:noFill/>
            </a:ln>
            <a:effectLst/>
            <a:sp3d/>
          </c:spPr>
          <c:invertIfNegative val="0"/>
          <c:val>
            <c:numRef>
              <c:f>Data_1!$T$16</c:f>
              <c:numCache>
                <c:formatCode>General</c:formatCode>
                <c:ptCount val="1"/>
                <c:pt idx="0">
                  <c:v>117710854</c:v>
                </c:pt>
              </c:numCache>
            </c:numRef>
          </c:val>
          <c:extLst>
            <c:ext xmlns:c16="http://schemas.microsoft.com/office/drawing/2014/chart" uri="{C3380CC4-5D6E-409C-BE32-E72D297353CC}">
              <c16:uniqueId val="{00000007-7C23-4B49-B215-BF0E3446D15D}"/>
            </c:ext>
          </c:extLst>
        </c:ser>
        <c:ser>
          <c:idx val="8"/>
          <c:order val="8"/>
          <c:tx>
            <c:strRef>
              <c:f>Data_1!$R$17:$S$17</c:f>
              <c:strCache>
                <c:ptCount val="2"/>
                <c:pt idx="1">
                  <c:v>Recovered</c:v>
                </c:pt>
              </c:strCache>
            </c:strRef>
          </c:tx>
          <c:spPr>
            <a:solidFill>
              <a:schemeClr val="accent3">
                <a:lumMod val="60000"/>
              </a:schemeClr>
            </a:solidFill>
            <a:ln>
              <a:noFill/>
            </a:ln>
            <a:effectLst/>
            <a:sp3d/>
          </c:spPr>
          <c:invertIfNegative val="0"/>
          <c:val>
            <c:numRef>
              <c:f>Data_1!$T$17</c:f>
              <c:numCache>
                <c:formatCode>General</c:formatCode>
                <c:ptCount val="1"/>
                <c:pt idx="0">
                  <c:v>7084182</c:v>
                </c:pt>
              </c:numCache>
            </c:numRef>
          </c:val>
          <c:extLst>
            <c:ext xmlns:c16="http://schemas.microsoft.com/office/drawing/2014/chart" uri="{C3380CC4-5D6E-409C-BE32-E72D297353CC}">
              <c16:uniqueId val="{00000008-7C23-4B49-B215-BF0E3446D15D}"/>
            </c:ext>
          </c:extLst>
        </c:ser>
        <c:ser>
          <c:idx val="9"/>
          <c:order val="9"/>
          <c:tx>
            <c:strRef>
              <c:f>Data_1!$R$18:$S$18</c:f>
              <c:strCache>
                <c:ptCount val="2"/>
                <c:pt idx="1">
                  <c:v>Recovered so far</c:v>
                </c:pt>
              </c:strCache>
            </c:strRef>
          </c:tx>
          <c:spPr>
            <a:solidFill>
              <a:schemeClr val="accent4">
                <a:lumMod val="60000"/>
              </a:schemeClr>
            </a:solidFill>
            <a:ln>
              <a:noFill/>
            </a:ln>
            <a:effectLst/>
            <a:sp3d/>
          </c:spPr>
          <c:invertIfNegative val="0"/>
          <c:val>
            <c:numRef>
              <c:f>Data_1!$T$18</c:f>
              <c:numCache>
                <c:formatCode>General</c:formatCode>
                <c:ptCount val="1"/>
                <c:pt idx="0">
                  <c:v>58963682</c:v>
                </c:pt>
              </c:numCache>
            </c:numRef>
          </c:val>
          <c:extLst>
            <c:ext xmlns:c16="http://schemas.microsoft.com/office/drawing/2014/chart" uri="{C3380CC4-5D6E-409C-BE32-E72D297353CC}">
              <c16:uniqueId val="{00000009-7C23-4B49-B215-BF0E3446D15D}"/>
            </c:ext>
          </c:extLst>
        </c:ser>
        <c:ser>
          <c:idx val="10"/>
          <c:order val="10"/>
          <c:tx>
            <c:strRef>
              <c:f>Data_1!$R$19:$S$19</c:f>
              <c:strCache>
                <c:ptCount val="2"/>
                <c:pt idx="1">
                  <c:v>Deaths</c:v>
                </c:pt>
              </c:strCache>
            </c:strRef>
          </c:tx>
          <c:spPr>
            <a:solidFill>
              <a:schemeClr val="accent5">
                <a:lumMod val="60000"/>
              </a:schemeClr>
            </a:solidFill>
            <a:ln>
              <a:noFill/>
            </a:ln>
            <a:effectLst/>
            <a:sp3d/>
          </c:spPr>
          <c:invertIfNegative val="0"/>
          <c:val>
            <c:numRef>
              <c:f>Data_1!$T$19</c:f>
              <c:numCache>
                <c:formatCode>General</c:formatCode>
                <c:ptCount val="1"/>
                <c:pt idx="0">
                  <c:v>135156</c:v>
                </c:pt>
              </c:numCache>
            </c:numRef>
          </c:val>
          <c:extLst>
            <c:ext xmlns:c16="http://schemas.microsoft.com/office/drawing/2014/chart" uri="{C3380CC4-5D6E-409C-BE32-E72D297353CC}">
              <c16:uniqueId val="{0000000A-7C23-4B49-B215-BF0E3446D15D}"/>
            </c:ext>
          </c:extLst>
        </c:ser>
        <c:ser>
          <c:idx val="11"/>
          <c:order val="11"/>
          <c:tx>
            <c:strRef>
              <c:f>Data_1!$R$20:$S$20</c:f>
              <c:strCache>
                <c:ptCount val="2"/>
                <c:pt idx="1">
                  <c:v>Deaths so far</c:v>
                </c:pt>
              </c:strCache>
            </c:strRef>
          </c:tx>
          <c:spPr>
            <a:solidFill>
              <a:schemeClr val="accent6">
                <a:lumMod val="60000"/>
              </a:schemeClr>
            </a:solidFill>
            <a:ln>
              <a:noFill/>
            </a:ln>
            <a:effectLst/>
            <a:sp3d/>
          </c:spPr>
          <c:invertIfNegative val="0"/>
          <c:val>
            <c:numRef>
              <c:f>Data_1!$T$20</c:f>
              <c:numCache>
                <c:formatCode>General</c:formatCode>
                <c:ptCount val="1"/>
                <c:pt idx="0">
                  <c:v>798978</c:v>
                </c:pt>
              </c:numCache>
            </c:numRef>
          </c:val>
          <c:extLst>
            <c:ext xmlns:c16="http://schemas.microsoft.com/office/drawing/2014/chart" uri="{C3380CC4-5D6E-409C-BE32-E72D297353CC}">
              <c16:uniqueId val="{0000000B-7C23-4B49-B215-BF0E3446D15D}"/>
            </c:ext>
          </c:extLst>
        </c:ser>
        <c:dLbls>
          <c:showLegendKey val="0"/>
          <c:showVal val="0"/>
          <c:showCatName val="0"/>
          <c:showSerName val="0"/>
          <c:showPercent val="0"/>
          <c:showBubbleSize val="0"/>
        </c:dLbls>
        <c:gapWidth val="150"/>
        <c:shape val="box"/>
        <c:axId val="311089968"/>
        <c:axId val="530523040"/>
        <c:axId val="0"/>
      </c:bar3DChart>
      <c:catAx>
        <c:axId val="311089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30523040"/>
        <c:crosses val="autoZero"/>
        <c:auto val="1"/>
        <c:lblAlgn val="ctr"/>
        <c:lblOffset val="100"/>
        <c:noMultiLvlLbl val="0"/>
      </c:catAx>
      <c:valAx>
        <c:axId val="53052304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10899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3">
        <a:lumMod val="20000"/>
        <a:lumOff val="8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4">
                    <a:lumMod val="50000"/>
                  </a:schemeClr>
                </a:solidFill>
                <a:latin typeface="Hiragino Kaku Gothic StdN W8" panose="020B0800000000000000" pitchFamily="34" charset="-128"/>
                <a:ea typeface="Hiragino Kaku Gothic StdN W8" panose="020B0800000000000000" pitchFamily="34" charset="-128"/>
                <a:cs typeface="Baloo Da 2" panose="03080502040302020200" pitchFamily="66" charset="77"/>
              </a:defRPr>
            </a:pPr>
            <a:r>
              <a:rPr lang="en-IN" sz="1800" b="1">
                <a:solidFill>
                  <a:schemeClr val="accent4">
                    <a:lumMod val="50000"/>
                  </a:schemeClr>
                </a:solidFill>
                <a:latin typeface="Hiragino Kaku Gothic StdN W8" panose="020B0800000000000000" pitchFamily="34" charset="-128"/>
                <a:ea typeface="Hiragino Kaku Gothic StdN W8" panose="020B0800000000000000" pitchFamily="34" charset="-128"/>
                <a:cs typeface="Baloo Da 2" panose="03080502040302020200" pitchFamily="66" charset="77"/>
              </a:rPr>
              <a:t>Comparison over two different timeframes</a:t>
            </a:r>
          </a:p>
        </c:rich>
      </c:tx>
      <c:layout>
        <c:manualLayout>
          <c:xMode val="edge"/>
          <c:yMode val="edge"/>
          <c:x val="0.265055387713998"/>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4">
                  <a:lumMod val="50000"/>
                </a:schemeClr>
              </a:solidFill>
              <a:latin typeface="Hiragino Kaku Gothic StdN W8" panose="020B0800000000000000" pitchFamily="34" charset="-128"/>
              <a:ea typeface="Hiragino Kaku Gothic StdN W8" panose="020B0800000000000000" pitchFamily="34" charset="-128"/>
              <a:cs typeface="Baloo Da 2" panose="03080502040302020200" pitchFamily="66" charset="77"/>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Data_2!$N$23</c:f>
              <c:strCache>
                <c:ptCount val="1"/>
                <c:pt idx="0">
                  <c:v>Tested</c:v>
                </c:pt>
              </c:strCache>
            </c:strRef>
          </c:tx>
          <c:spPr>
            <a:solidFill>
              <a:schemeClr val="accent1"/>
            </a:solidFill>
            <a:ln>
              <a:noFill/>
            </a:ln>
            <a:effectLst/>
            <a:sp3d/>
          </c:spPr>
          <c:invertIfNegative val="0"/>
          <c:cat>
            <c:strRef>
              <c:f>Data_2!$O$22:$P$22</c:f>
              <c:strCache>
                <c:ptCount val="2"/>
                <c:pt idx="0">
                  <c:v>Comparision 1</c:v>
                </c:pt>
                <c:pt idx="1">
                  <c:v>Comparision 2</c:v>
                </c:pt>
              </c:strCache>
            </c:strRef>
          </c:cat>
          <c:val>
            <c:numRef>
              <c:f>Data_2!$O$23:$P$23</c:f>
              <c:numCache>
                <c:formatCode>General</c:formatCode>
                <c:ptCount val="2"/>
                <c:pt idx="0">
                  <c:v>15177635</c:v>
                </c:pt>
                <c:pt idx="1">
                  <c:v>17980522</c:v>
                </c:pt>
              </c:numCache>
            </c:numRef>
          </c:val>
          <c:extLst>
            <c:ext xmlns:c16="http://schemas.microsoft.com/office/drawing/2014/chart" uri="{C3380CC4-5D6E-409C-BE32-E72D297353CC}">
              <c16:uniqueId val="{00000000-BF87-4BAD-BB24-75A5E3973C1E}"/>
            </c:ext>
          </c:extLst>
        </c:ser>
        <c:ser>
          <c:idx val="1"/>
          <c:order val="1"/>
          <c:tx>
            <c:strRef>
              <c:f>Data_2!$N$24</c:f>
              <c:strCache>
                <c:ptCount val="1"/>
                <c:pt idx="0">
                  <c:v>Confirmed</c:v>
                </c:pt>
              </c:strCache>
            </c:strRef>
          </c:tx>
          <c:spPr>
            <a:solidFill>
              <a:schemeClr val="accent2"/>
            </a:solidFill>
            <a:ln>
              <a:noFill/>
            </a:ln>
            <a:effectLst/>
            <a:sp3d/>
          </c:spPr>
          <c:invertIfNegative val="0"/>
          <c:cat>
            <c:strRef>
              <c:f>Data_2!$O$22:$P$22</c:f>
              <c:strCache>
                <c:ptCount val="2"/>
                <c:pt idx="0">
                  <c:v>Comparision 1</c:v>
                </c:pt>
                <c:pt idx="1">
                  <c:v>Comparision 2</c:v>
                </c:pt>
              </c:strCache>
            </c:strRef>
          </c:cat>
          <c:val>
            <c:numRef>
              <c:f>Data_2!$O$24:$P$24</c:f>
              <c:numCache>
                <c:formatCode>General</c:formatCode>
                <c:ptCount val="2"/>
                <c:pt idx="0">
                  <c:v>1266358</c:v>
                </c:pt>
                <c:pt idx="1">
                  <c:v>206138</c:v>
                </c:pt>
              </c:numCache>
            </c:numRef>
          </c:val>
          <c:extLst>
            <c:ext xmlns:c16="http://schemas.microsoft.com/office/drawing/2014/chart" uri="{C3380CC4-5D6E-409C-BE32-E72D297353CC}">
              <c16:uniqueId val="{00000001-BF87-4BAD-BB24-75A5E3973C1E}"/>
            </c:ext>
          </c:extLst>
        </c:ser>
        <c:ser>
          <c:idx val="2"/>
          <c:order val="2"/>
          <c:tx>
            <c:strRef>
              <c:f>Data_2!$N$25</c:f>
              <c:strCache>
                <c:ptCount val="1"/>
                <c:pt idx="0">
                  <c:v>Vaccinated_1</c:v>
                </c:pt>
              </c:strCache>
            </c:strRef>
          </c:tx>
          <c:spPr>
            <a:solidFill>
              <a:schemeClr val="accent3"/>
            </a:solidFill>
            <a:ln>
              <a:noFill/>
            </a:ln>
            <a:effectLst/>
            <a:sp3d/>
          </c:spPr>
          <c:invertIfNegative val="0"/>
          <c:cat>
            <c:strRef>
              <c:f>Data_2!$O$22:$P$22</c:f>
              <c:strCache>
                <c:ptCount val="2"/>
                <c:pt idx="0">
                  <c:v>Comparision 1</c:v>
                </c:pt>
                <c:pt idx="1">
                  <c:v>Comparision 2</c:v>
                </c:pt>
              </c:strCache>
            </c:strRef>
          </c:cat>
          <c:val>
            <c:numRef>
              <c:f>Data_2!$O$25:$P$25</c:f>
              <c:numCache>
                <c:formatCode>General</c:formatCode>
                <c:ptCount val="2"/>
                <c:pt idx="0">
                  <c:v>0</c:v>
                </c:pt>
                <c:pt idx="1">
                  <c:v>34117851</c:v>
                </c:pt>
              </c:numCache>
            </c:numRef>
          </c:val>
          <c:extLst>
            <c:ext xmlns:c16="http://schemas.microsoft.com/office/drawing/2014/chart" uri="{C3380CC4-5D6E-409C-BE32-E72D297353CC}">
              <c16:uniqueId val="{00000002-BF87-4BAD-BB24-75A5E3973C1E}"/>
            </c:ext>
          </c:extLst>
        </c:ser>
        <c:ser>
          <c:idx val="3"/>
          <c:order val="3"/>
          <c:tx>
            <c:strRef>
              <c:f>Data_2!$N$26</c:f>
              <c:strCache>
                <c:ptCount val="1"/>
                <c:pt idx="0">
                  <c:v>Vaccinated_2</c:v>
                </c:pt>
              </c:strCache>
            </c:strRef>
          </c:tx>
          <c:spPr>
            <a:solidFill>
              <a:schemeClr val="accent4"/>
            </a:solidFill>
            <a:ln>
              <a:noFill/>
            </a:ln>
            <a:effectLst/>
            <a:sp3d/>
          </c:spPr>
          <c:invertIfNegative val="0"/>
          <c:cat>
            <c:strRef>
              <c:f>Data_2!$O$22:$P$22</c:f>
              <c:strCache>
                <c:ptCount val="2"/>
                <c:pt idx="0">
                  <c:v>Comparision 1</c:v>
                </c:pt>
                <c:pt idx="1">
                  <c:v>Comparision 2</c:v>
                </c:pt>
              </c:strCache>
            </c:strRef>
          </c:cat>
          <c:val>
            <c:numRef>
              <c:f>Data_2!$O$26:$P$26</c:f>
              <c:numCache>
                <c:formatCode>General</c:formatCode>
                <c:ptCount val="2"/>
                <c:pt idx="0">
                  <c:v>0</c:v>
                </c:pt>
                <c:pt idx="1">
                  <c:v>50474038</c:v>
                </c:pt>
              </c:numCache>
            </c:numRef>
          </c:val>
          <c:extLst>
            <c:ext xmlns:c16="http://schemas.microsoft.com/office/drawing/2014/chart" uri="{C3380CC4-5D6E-409C-BE32-E72D297353CC}">
              <c16:uniqueId val="{00000003-BF87-4BAD-BB24-75A5E3973C1E}"/>
            </c:ext>
          </c:extLst>
        </c:ser>
        <c:ser>
          <c:idx val="4"/>
          <c:order val="4"/>
          <c:tx>
            <c:strRef>
              <c:f>Data_2!$N$27</c:f>
              <c:strCache>
                <c:ptCount val="1"/>
                <c:pt idx="0">
                  <c:v>Recovered</c:v>
                </c:pt>
              </c:strCache>
            </c:strRef>
          </c:tx>
          <c:spPr>
            <a:solidFill>
              <a:schemeClr val="accent5"/>
            </a:solidFill>
            <a:ln>
              <a:noFill/>
            </a:ln>
            <a:effectLst/>
            <a:sp3d/>
          </c:spPr>
          <c:invertIfNegative val="0"/>
          <c:cat>
            <c:strRef>
              <c:f>Data_2!$O$22:$P$22</c:f>
              <c:strCache>
                <c:ptCount val="2"/>
                <c:pt idx="0">
                  <c:v>Comparision 1</c:v>
                </c:pt>
                <c:pt idx="1">
                  <c:v>Comparision 2</c:v>
                </c:pt>
              </c:strCache>
            </c:strRef>
          </c:cat>
          <c:val>
            <c:numRef>
              <c:f>Data_2!$O$27:$P$27</c:f>
              <c:numCache>
                <c:formatCode>General</c:formatCode>
                <c:ptCount val="2"/>
                <c:pt idx="0">
                  <c:v>1276942</c:v>
                </c:pt>
                <c:pt idx="1">
                  <c:v>226266</c:v>
                </c:pt>
              </c:numCache>
            </c:numRef>
          </c:val>
          <c:extLst>
            <c:ext xmlns:c16="http://schemas.microsoft.com/office/drawing/2014/chart" uri="{C3380CC4-5D6E-409C-BE32-E72D297353CC}">
              <c16:uniqueId val="{00000004-BF87-4BAD-BB24-75A5E3973C1E}"/>
            </c:ext>
          </c:extLst>
        </c:ser>
        <c:ser>
          <c:idx val="5"/>
          <c:order val="5"/>
          <c:tx>
            <c:strRef>
              <c:f>Data_2!$N$28</c:f>
              <c:strCache>
                <c:ptCount val="1"/>
                <c:pt idx="0">
                  <c:v>Deaths</c:v>
                </c:pt>
              </c:strCache>
            </c:strRef>
          </c:tx>
          <c:spPr>
            <a:solidFill>
              <a:schemeClr val="accent6"/>
            </a:solidFill>
            <a:ln>
              <a:noFill/>
            </a:ln>
            <a:effectLst/>
            <a:sp3d/>
          </c:spPr>
          <c:invertIfNegative val="0"/>
          <c:cat>
            <c:strRef>
              <c:f>Data_2!$O$22:$P$22</c:f>
              <c:strCache>
                <c:ptCount val="2"/>
                <c:pt idx="0">
                  <c:v>Comparision 1</c:v>
                </c:pt>
                <c:pt idx="1">
                  <c:v>Comparision 2</c:v>
                </c:pt>
              </c:strCache>
            </c:strRef>
          </c:cat>
          <c:val>
            <c:numRef>
              <c:f>Data_2!$O$28:$P$28</c:f>
              <c:numCache>
                <c:formatCode>General</c:formatCode>
                <c:ptCount val="2"/>
                <c:pt idx="0">
                  <c:v>16314</c:v>
                </c:pt>
                <c:pt idx="1">
                  <c:v>8294</c:v>
                </c:pt>
              </c:numCache>
            </c:numRef>
          </c:val>
          <c:extLst>
            <c:ext xmlns:c16="http://schemas.microsoft.com/office/drawing/2014/chart" uri="{C3380CC4-5D6E-409C-BE32-E72D297353CC}">
              <c16:uniqueId val="{00000005-BF87-4BAD-BB24-75A5E3973C1E}"/>
            </c:ext>
          </c:extLst>
        </c:ser>
        <c:dLbls>
          <c:showLegendKey val="0"/>
          <c:showVal val="0"/>
          <c:showCatName val="0"/>
          <c:showSerName val="0"/>
          <c:showPercent val="0"/>
          <c:showBubbleSize val="0"/>
        </c:dLbls>
        <c:gapWidth val="150"/>
        <c:shape val="box"/>
        <c:axId val="863455647"/>
        <c:axId val="863450847"/>
        <c:axId val="0"/>
      </c:bar3DChart>
      <c:catAx>
        <c:axId val="863455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63450847"/>
        <c:crosses val="autoZero"/>
        <c:auto val="1"/>
        <c:lblAlgn val="ctr"/>
        <c:lblOffset val="100"/>
        <c:noMultiLvlLbl val="0"/>
      </c:catAx>
      <c:valAx>
        <c:axId val="86345084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863455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5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20000"/>
            <a:lumOff val="80000"/>
          </a:schemeClr>
        </a:gs>
        <a:gs pos="100000">
          <a:schemeClr val="accent3">
            <a:lumMod val="40000"/>
            <a:lumOff val="60000"/>
          </a:schemeClr>
        </a:gs>
      </a:gsLst>
      <a:lin ang="13500000" scaled="1"/>
    </a:gradFill>
    <a:ln w="12700" cap="flat" cmpd="sng" algn="ctr">
      <a:gradFill flip="none" rotWithShape="1">
        <a:gsLst>
          <a:gs pos="0">
            <a:schemeClr val="accent3">
              <a:lumMod val="20000"/>
              <a:lumOff val="80000"/>
            </a:schemeClr>
          </a:gs>
          <a:gs pos="0">
            <a:schemeClr val="accent3">
              <a:lumMod val="20000"/>
              <a:lumOff val="80000"/>
            </a:schemeClr>
          </a:gs>
          <a:gs pos="100000">
            <a:schemeClr val="accent3">
              <a:lumMod val="60000"/>
              <a:lumOff val="40000"/>
            </a:schemeClr>
          </a:gs>
        </a:gsLst>
        <a:path path="circle">
          <a:fillToRect l="100000" t="100000"/>
        </a:path>
        <a:tileRect r="-100000" b="-100000"/>
      </a:gra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rgbClr val="002060"/>
                </a:solidFill>
                <a:latin typeface="Baloo Da 2" panose="03080502040302020200" pitchFamily="66" charset="77"/>
                <a:ea typeface="+mn-ea"/>
                <a:cs typeface="Baloo Da 2" panose="03080502040302020200" pitchFamily="66" charset="77"/>
              </a:defRPr>
            </a:pPr>
            <a:r>
              <a:rPr lang="en-IN" sz="1200" b="1">
                <a:solidFill>
                  <a:srgbClr val="002060"/>
                </a:solidFill>
                <a:latin typeface="Baloo Da 2" panose="03080502040302020200" pitchFamily="66" charset="77"/>
                <a:cs typeface="Baloo Da 2" panose="03080502040302020200" pitchFamily="66" charset="77"/>
              </a:rPr>
              <a:t>Category Wise </a:t>
            </a:r>
            <a:r>
              <a:rPr lang="en-IN" sz="1200" b="1" i="0" u="none" strike="noStrike" kern="1200" spc="0" baseline="0">
                <a:solidFill>
                  <a:srgbClr val="002060"/>
                </a:solidFill>
                <a:latin typeface="Baloo Da 2" panose="03080502040302020200" pitchFamily="66" charset="77"/>
                <a:cs typeface="Baloo Da 2" panose="03080502040302020200" pitchFamily="66" charset="77"/>
              </a:rPr>
              <a:t>Count of districts </a:t>
            </a:r>
            <a:endParaRPr lang="en-IN" sz="1200" b="1">
              <a:solidFill>
                <a:srgbClr val="002060"/>
              </a:solidFill>
              <a:latin typeface="Baloo Da 2" panose="03080502040302020200" pitchFamily="66" charset="77"/>
              <a:cs typeface="Baloo Da 2" panose="03080502040302020200" pitchFamily="66" charset="77"/>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rgbClr val="002060"/>
              </a:solidFill>
              <a:latin typeface="Baloo Da 2" panose="03080502040302020200" pitchFamily="66" charset="77"/>
              <a:ea typeface="+mn-ea"/>
              <a:cs typeface="Baloo Da 2" panose="03080502040302020200" pitchFamily="66" charset="77"/>
            </a:defRPr>
          </a:pPr>
          <a:endParaRPr lang="en-US"/>
        </a:p>
      </c:txPr>
    </c:title>
    <c:autoTitleDeleted val="0"/>
    <c:plotArea>
      <c:layout/>
      <c:barChart>
        <c:barDir val="col"/>
        <c:grouping val="clustered"/>
        <c:varyColors val="0"/>
        <c:ser>
          <c:idx val="0"/>
          <c:order val="0"/>
          <c:tx>
            <c:strRef>
              <c:f>Testing_Ratio_Analysis!$AD$4</c:f>
              <c:strCache>
                <c:ptCount val="1"/>
                <c:pt idx="0">
                  <c:v>CATEGORY A</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Testing_Ratio_Analysis!$AE$3</c:f>
              <c:strCache>
                <c:ptCount val="1"/>
                <c:pt idx="0">
                  <c:v>Category_wise_count</c:v>
                </c:pt>
              </c:strCache>
            </c:strRef>
          </c:cat>
          <c:val>
            <c:numRef>
              <c:f>Testing_Ratio_Analysis!$AE$4</c:f>
              <c:numCache>
                <c:formatCode>General</c:formatCode>
                <c:ptCount val="1"/>
                <c:pt idx="0">
                  <c:v>266</c:v>
                </c:pt>
              </c:numCache>
            </c:numRef>
          </c:val>
          <c:extLst>
            <c:ext xmlns:c16="http://schemas.microsoft.com/office/drawing/2014/chart" uri="{C3380CC4-5D6E-409C-BE32-E72D297353CC}">
              <c16:uniqueId val="{00000000-1527-446F-875F-9453D65C86D6}"/>
            </c:ext>
          </c:extLst>
        </c:ser>
        <c:ser>
          <c:idx val="1"/>
          <c:order val="1"/>
          <c:tx>
            <c:strRef>
              <c:f>Testing_Ratio_Analysis!$AD$5</c:f>
              <c:strCache>
                <c:ptCount val="1"/>
                <c:pt idx="0">
                  <c:v>CATEGORY B</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Testing_Ratio_Analysis!$AE$3</c:f>
              <c:strCache>
                <c:ptCount val="1"/>
                <c:pt idx="0">
                  <c:v>Category_wise_count</c:v>
                </c:pt>
              </c:strCache>
            </c:strRef>
          </c:cat>
          <c:val>
            <c:numRef>
              <c:f>Testing_Ratio_Analysis!$AE$5</c:f>
              <c:numCache>
                <c:formatCode>General</c:formatCode>
                <c:ptCount val="1"/>
                <c:pt idx="0">
                  <c:v>233</c:v>
                </c:pt>
              </c:numCache>
            </c:numRef>
          </c:val>
          <c:extLst>
            <c:ext xmlns:c16="http://schemas.microsoft.com/office/drawing/2014/chart" uri="{C3380CC4-5D6E-409C-BE32-E72D297353CC}">
              <c16:uniqueId val="{00000001-1527-446F-875F-9453D65C86D6}"/>
            </c:ext>
          </c:extLst>
        </c:ser>
        <c:ser>
          <c:idx val="2"/>
          <c:order val="2"/>
          <c:tx>
            <c:strRef>
              <c:f>Testing_Ratio_Analysis!$AD$6</c:f>
              <c:strCache>
                <c:ptCount val="1"/>
                <c:pt idx="0">
                  <c:v>CATEGORY C</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Testing_Ratio_Analysis!$AE$3</c:f>
              <c:strCache>
                <c:ptCount val="1"/>
                <c:pt idx="0">
                  <c:v>Category_wise_count</c:v>
                </c:pt>
              </c:strCache>
            </c:strRef>
          </c:cat>
          <c:val>
            <c:numRef>
              <c:f>Testing_Ratio_Analysis!$AE$6</c:f>
              <c:numCache>
                <c:formatCode>General</c:formatCode>
                <c:ptCount val="1"/>
                <c:pt idx="0">
                  <c:v>146</c:v>
                </c:pt>
              </c:numCache>
            </c:numRef>
          </c:val>
          <c:extLst>
            <c:ext xmlns:c16="http://schemas.microsoft.com/office/drawing/2014/chart" uri="{C3380CC4-5D6E-409C-BE32-E72D297353CC}">
              <c16:uniqueId val="{00000002-1527-446F-875F-9453D65C86D6}"/>
            </c:ext>
          </c:extLst>
        </c:ser>
        <c:ser>
          <c:idx val="3"/>
          <c:order val="3"/>
          <c:tx>
            <c:strRef>
              <c:f>Testing_Ratio_Analysis!$AD$7</c:f>
              <c:strCache>
                <c:ptCount val="1"/>
                <c:pt idx="0">
                  <c:v>CATEGORY D</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Testing_Ratio_Analysis!$AE$3</c:f>
              <c:strCache>
                <c:ptCount val="1"/>
                <c:pt idx="0">
                  <c:v>Category_wise_count</c:v>
                </c:pt>
              </c:strCache>
            </c:strRef>
          </c:cat>
          <c:val>
            <c:numRef>
              <c:f>Testing_Ratio_Analysis!$AE$7</c:f>
              <c:numCache>
                <c:formatCode>General</c:formatCode>
                <c:ptCount val="1"/>
                <c:pt idx="0">
                  <c:v>57</c:v>
                </c:pt>
              </c:numCache>
            </c:numRef>
          </c:val>
          <c:extLst>
            <c:ext xmlns:c16="http://schemas.microsoft.com/office/drawing/2014/chart" uri="{C3380CC4-5D6E-409C-BE32-E72D297353CC}">
              <c16:uniqueId val="{00000003-1527-446F-875F-9453D65C86D6}"/>
            </c:ext>
          </c:extLst>
        </c:ser>
        <c:ser>
          <c:idx val="4"/>
          <c:order val="4"/>
          <c:tx>
            <c:strRef>
              <c:f>Testing_Ratio_Analysis!$AD$8</c:f>
              <c:strCache>
                <c:ptCount val="1"/>
                <c:pt idx="0">
                  <c:v>CATEGORY E</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Testing_Ratio_Analysis!$AE$3</c:f>
              <c:strCache>
                <c:ptCount val="1"/>
                <c:pt idx="0">
                  <c:v>Category_wise_count</c:v>
                </c:pt>
              </c:strCache>
            </c:strRef>
          </c:cat>
          <c:val>
            <c:numRef>
              <c:f>Testing_Ratio_Analysis!$AE$8</c:f>
              <c:numCache>
                <c:formatCode>General</c:formatCode>
                <c:ptCount val="1"/>
                <c:pt idx="0">
                  <c:v>5</c:v>
                </c:pt>
              </c:numCache>
            </c:numRef>
          </c:val>
          <c:extLst>
            <c:ext xmlns:c16="http://schemas.microsoft.com/office/drawing/2014/chart" uri="{C3380CC4-5D6E-409C-BE32-E72D297353CC}">
              <c16:uniqueId val="{00000004-1527-446F-875F-9453D65C86D6}"/>
            </c:ext>
          </c:extLst>
        </c:ser>
        <c:dLbls>
          <c:dLblPos val="outEnd"/>
          <c:showLegendKey val="0"/>
          <c:showVal val="1"/>
          <c:showCatName val="0"/>
          <c:showSerName val="0"/>
          <c:showPercent val="0"/>
          <c:showBubbleSize val="0"/>
        </c:dLbls>
        <c:gapWidth val="182"/>
        <c:axId val="1636947296"/>
        <c:axId val="1636930976"/>
      </c:barChart>
      <c:catAx>
        <c:axId val="163694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6930976"/>
        <c:crosses val="autoZero"/>
        <c:auto val="1"/>
        <c:lblAlgn val="ctr"/>
        <c:lblOffset val="100"/>
        <c:noMultiLvlLbl val="0"/>
      </c:catAx>
      <c:valAx>
        <c:axId val="163693097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69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accent3">
        <a:lumMod val="20000"/>
        <a:lumOff val="8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002060"/>
                </a:solidFill>
                <a:latin typeface="Baloo Da 2" panose="03080502040302020200" pitchFamily="66" charset="77"/>
                <a:ea typeface="+mn-ea"/>
                <a:cs typeface="Baloo Da 2" panose="03080502040302020200" pitchFamily="66" charset="77"/>
              </a:defRPr>
            </a:pPr>
            <a:r>
              <a:rPr lang="en-US" sz="1200" b="1">
                <a:solidFill>
                  <a:srgbClr val="002060"/>
                </a:solidFill>
                <a:latin typeface="Baloo Da 2" panose="03080502040302020200" pitchFamily="66" charset="77"/>
                <a:cs typeface="Baloo Da 2" panose="03080502040302020200" pitchFamily="66" charset="77"/>
              </a:rPr>
              <a:t>Cateogy</a:t>
            </a:r>
            <a:r>
              <a:rPr lang="en-US" sz="1200" b="1" baseline="0">
                <a:solidFill>
                  <a:srgbClr val="002060"/>
                </a:solidFill>
                <a:latin typeface="Baloo Da 2" panose="03080502040302020200" pitchFamily="66" charset="77"/>
                <a:cs typeface="Baloo Da 2" panose="03080502040302020200" pitchFamily="66" charset="77"/>
              </a:rPr>
              <a:t> Wise</a:t>
            </a:r>
            <a:r>
              <a:rPr lang="en-US" sz="1200" b="1">
                <a:solidFill>
                  <a:srgbClr val="002060"/>
                </a:solidFill>
                <a:latin typeface="Baloo Da 2" panose="03080502040302020200" pitchFamily="66" charset="77"/>
                <a:cs typeface="Baloo Da 2" panose="03080502040302020200" pitchFamily="66" charset="77"/>
              </a:rPr>
              <a:t> Deaths Percentage</a:t>
            </a:r>
            <a:r>
              <a:rPr lang="en-US" sz="1200" b="1" baseline="0">
                <a:solidFill>
                  <a:srgbClr val="002060"/>
                </a:solidFill>
                <a:latin typeface="Baloo Da 2" panose="03080502040302020200" pitchFamily="66" charset="77"/>
                <a:cs typeface="Baloo Da 2" panose="03080502040302020200" pitchFamily="66" charset="77"/>
              </a:rPr>
              <a:t> </a:t>
            </a:r>
            <a:endParaRPr lang="en-US" sz="1200" b="1">
              <a:solidFill>
                <a:srgbClr val="002060"/>
              </a:solidFill>
              <a:latin typeface="Baloo Da 2" panose="03080502040302020200" pitchFamily="66" charset="77"/>
              <a:cs typeface="Baloo Da 2" panose="03080502040302020200" pitchFamily="66" charset="77"/>
            </a:endParaRPr>
          </a:p>
        </c:rich>
      </c:tx>
      <c:layout>
        <c:manualLayout>
          <c:xMode val="edge"/>
          <c:yMode val="edge"/>
          <c:x val="0.22708333333333336"/>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002060"/>
              </a:solidFill>
              <a:latin typeface="Baloo Da 2" panose="03080502040302020200" pitchFamily="66" charset="77"/>
              <a:ea typeface="+mn-ea"/>
              <a:cs typeface="Baloo Da 2" panose="03080502040302020200" pitchFamily="66" charset="77"/>
            </a:defRPr>
          </a:pPr>
          <a:endParaRPr lang="en-US"/>
        </a:p>
      </c:txPr>
    </c:title>
    <c:autoTitleDeleted val="0"/>
    <c:plotArea>
      <c:layout/>
      <c:pieChart>
        <c:varyColors val="1"/>
        <c:ser>
          <c:idx val="0"/>
          <c:order val="0"/>
          <c:tx>
            <c:strRef>
              <c:f>Testing_Ratio_Analysis!$AF$3</c:f>
              <c:strCache>
                <c:ptCount val="1"/>
                <c:pt idx="0">
                  <c:v>total_deaths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25-4802-923E-495386FC27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25-4802-923E-495386FC27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25-4802-923E-495386FC27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25-4802-923E-495386FC274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1AD7-4D92-8E92-534177CB70B6}"/>
              </c:ext>
            </c:extLst>
          </c:dPt>
          <c:dLbls>
            <c:dLbl>
              <c:idx val="1"/>
              <c:layout>
                <c:manualLayout>
                  <c:x val="0.17637640236503319"/>
                  <c:y val="-9.56877497076968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25-4802-923E-495386FC2740}"/>
                </c:ext>
              </c:extLst>
            </c:dLbl>
            <c:dLbl>
              <c:idx val="2"/>
              <c:layout>
                <c:manualLayout>
                  <c:x val="-1.224836127534955E-2"/>
                  <c:y val="2.17472158426583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25-4802-923E-495386FC2740}"/>
                </c:ext>
              </c:extLst>
            </c:dLbl>
            <c:dLbl>
              <c:idx val="3"/>
              <c:layout>
                <c:manualLayout>
                  <c:x val="-2.4496722550699054E-2"/>
                  <c:y val="5.219331802238007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525-4802-923E-495386FC2740}"/>
                </c:ext>
              </c:extLst>
            </c:dLbl>
            <c:dLbl>
              <c:idx val="4"/>
              <c:layout>
                <c:manualLayout>
                  <c:x val="-1.467853444758168E-2"/>
                  <c:y val="2.392193742692421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D7-4D92-8E92-534177CB70B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Testing_Ratio_Analysis!$AD$4:$AD$8</c:f>
              <c:strCache>
                <c:ptCount val="5"/>
                <c:pt idx="0">
                  <c:v>CATEGORY A</c:v>
                </c:pt>
                <c:pt idx="1">
                  <c:v>CATEGORY B</c:v>
                </c:pt>
                <c:pt idx="2">
                  <c:v>CATEGORY C</c:v>
                </c:pt>
                <c:pt idx="3">
                  <c:v>CATEGORY D</c:v>
                </c:pt>
                <c:pt idx="4">
                  <c:v>CATEGORY E</c:v>
                </c:pt>
              </c:strCache>
            </c:strRef>
          </c:cat>
          <c:val>
            <c:numRef>
              <c:f>Testing_Ratio_Analysis!$AF$4:$AF$8</c:f>
              <c:numCache>
                <c:formatCode>General</c:formatCode>
                <c:ptCount val="5"/>
                <c:pt idx="0">
                  <c:v>136000</c:v>
                </c:pt>
                <c:pt idx="1">
                  <c:v>171297</c:v>
                </c:pt>
                <c:pt idx="2">
                  <c:v>31766</c:v>
                </c:pt>
                <c:pt idx="3">
                  <c:v>55276</c:v>
                </c:pt>
                <c:pt idx="4">
                  <c:v>42290</c:v>
                </c:pt>
              </c:numCache>
            </c:numRef>
          </c:val>
          <c:extLst>
            <c:ext xmlns:c16="http://schemas.microsoft.com/office/drawing/2014/chart" uri="{C3380CC4-5D6E-409C-BE32-E72D297353CC}">
              <c16:uniqueId val="{00000000-1AD7-4D92-8E92-534177CB70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accent3">
        <a:lumMod val="20000"/>
        <a:lumOff val="8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002060"/>
                </a:solidFill>
                <a:latin typeface="Baloo Da 2" panose="03080502040302020200" pitchFamily="66" charset="77"/>
                <a:ea typeface="+mn-ea"/>
                <a:cs typeface="Baloo Da 2" panose="03080502040302020200" pitchFamily="66" charset="77"/>
              </a:defRPr>
            </a:pPr>
            <a:r>
              <a:rPr lang="en-IN" sz="1200" b="1">
                <a:solidFill>
                  <a:srgbClr val="002060"/>
                </a:solidFill>
                <a:latin typeface="Baloo Da 2" panose="03080502040302020200" pitchFamily="66" charset="77"/>
                <a:cs typeface="Baloo Da 2" panose="03080502040302020200" pitchFamily="66" charset="77"/>
              </a:rPr>
              <a:t>Death Percent in Each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002060"/>
              </a:solidFill>
              <a:latin typeface="Baloo Da 2" panose="03080502040302020200" pitchFamily="66" charset="77"/>
              <a:ea typeface="+mn-ea"/>
              <a:cs typeface="Baloo Da 2" panose="03080502040302020200" pitchFamily="66" charset="77"/>
            </a:defRPr>
          </a:pPr>
          <a:endParaRPr lang="en-US"/>
        </a:p>
      </c:txPr>
    </c:title>
    <c:autoTitleDeleted val="0"/>
    <c:plotArea>
      <c:layout/>
      <c:barChart>
        <c:barDir val="col"/>
        <c:grouping val="clustered"/>
        <c:varyColors val="0"/>
        <c:ser>
          <c:idx val="0"/>
          <c:order val="0"/>
          <c:tx>
            <c:strRef>
              <c:f>Testing_Ratio_Analysis!$AD$4</c:f>
              <c:strCache>
                <c:ptCount val="1"/>
                <c:pt idx="0">
                  <c:v>CATEGORY A</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Testing_Ratio_Analysis!$AG$3</c:f>
              <c:strCache>
                <c:ptCount val="1"/>
                <c:pt idx="0">
                  <c:v>death_percentage</c:v>
                </c:pt>
              </c:strCache>
            </c:strRef>
          </c:cat>
          <c:val>
            <c:numRef>
              <c:f>Testing_Ratio_Analysis!$AG$4</c:f>
              <c:numCache>
                <c:formatCode>General</c:formatCode>
                <c:ptCount val="1"/>
                <c:pt idx="0">
                  <c:v>0.03</c:v>
                </c:pt>
              </c:numCache>
            </c:numRef>
          </c:val>
          <c:extLst>
            <c:ext xmlns:c16="http://schemas.microsoft.com/office/drawing/2014/chart" uri="{C3380CC4-5D6E-409C-BE32-E72D297353CC}">
              <c16:uniqueId val="{00000000-CB10-441C-A435-AD91960E8700}"/>
            </c:ext>
          </c:extLst>
        </c:ser>
        <c:ser>
          <c:idx val="1"/>
          <c:order val="1"/>
          <c:tx>
            <c:strRef>
              <c:f>Testing_Ratio_Analysis!$AD$5</c:f>
              <c:strCache>
                <c:ptCount val="1"/>
                <c:pt idx="0">
                  <c:v>CATEGORY B</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Testing_Ratio_Analysis!$AG$3</c:f>
              <c:strCache>
                <c:ptCount val="1"/>
                <c:pt idx="0">
                  <c:v>death_percentage</c:v>
                </c:pt>
              </c:strCache>
            </c:strRef>
          </c:cat>
          <c:val>
            <c:numRef>
              <c:f>Testing_Ratio_Analysis!$AG$5</c:f>
              <c:numCache>
                <c:formatCode>General</c:formatCode>
                <c:ptCount val="1"/>
                <c:pt idx="0">
                  <c:v>0.04</c:v>
                </c:pt>
              </c:numCache>
            </c:numRef>
          </c:val>
          <c:extLst>
            <c:ext xmlns:c16="http://schemas.microsoft.com/office/drawing/2014/chart" uri="{C3380CC4-5D6E-409C-BE32-E72D297353CC}">
              <c16:uniqueId val="{00000001-CB10-441C-A435-AD91960E8700}"/>
            </c:ext>
          </c:extLst>
        </c:ser>
        <c:ser>
          <c:idx val="2"/>
          <c:order val="2"/>
          <c:tx>
            <c:strRef>
              <c:f>Testing_Ratio_Analysis!$AD$6</c:f>
              <c:strCache>
                <c:ptCount val="1"/>
                <c:pt idx="0">
                  <c:v>CATEGORY C</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Testing_Ratio_Analysis!$AG$3</c:f>
              <c:strCache>
                <c:ptCount val="1"/>
                <c:pt idx="0">
                  <c:v>death_percentage</c:v>
                </c:pt>
              </c:strCache>
            </c:strRef>
          </c:cat>
          <c:val>
            <c:numRef>
              <c:f>Testing_Ratio_Analysis!$AG$6</c:f>
              <c:numCache>
                <c:formatCode>General</c:formatCode>
                <c:ptCount val="1"/>
                <c:pt idx="0">
                  <c:v>0.02</c:v>
                </c:pt>
              </c:numCache>
            </c:numRef>
          </c:val>
          <c:extLst>
            <c:ext xmlns:c16="http://schemas.microsoft.com/office/drawing/2014/chart" uri="{C3380CC4-5D6E-409C-BE32-E72D297353CC}">
              <c16:uniqueId val="{00000002-CB10-441C-A435-AD91960E8700}"/>
            </c:ext>
          </c:extLst>
        </c:ser>
        <c:ser>
          <c:idx val="3"/>
          <c:order val="3"/>
          <c:tx>
            <c:strRef>
              <c:f>Testing_Ratio_Analysis!$AD$7</c:f>
              <c:strCache>
                <c:ptCount val="1"/>
                <c:pt idx="0">
                  <c:v>CATEGORY D</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Testing_Ratio_Analysis!$AG$3</c:f>
              <c:strCache>
                <c:ptCount val="1"/>
                <c:pt idx="0">
                  <c:v>death_percentage</c:v>
                </c:pt>
              </c:strCache>
            </c:strRef>
          </c:cat>
          <c:val>
            <c:numRef>
              <c:f>Testing_Ratio_Analysis!$AG$7</c:f>
              <c:numCache>
                <c:formatCode>General</c:formatCode>
                <c:ptCount val="1"/>
                <c:pt idx="0">
                  <c:v>7.0000000000000007E-2</c:v>
                </c:pt>
              </c:numCache>
            </c:numRef>
          </c:val>
          <c:extLst>
            <c:ext xmlns:c16="http://schemas.microsoft.com/office/drawing/2014/chart" uri="{C3380CC4-5D6E-409C-BE32-E72D297353CC}">
              <c16:uniqueId val="{00000003-CB10-441C-A435-AD91960E8700}"/>
            </c:ext>
          </c:extLst>
        </c:ser>
        <c:ser>
          <c:idx val="4"/>
          <c:order val="4"/>
          <c:tx>
            <c:strRef>
              <c:f>Testing_Ratio_Analysis!$AD$8</c:f>
              <c:strCache>
                <c:ptCount val="1"/>
                <c:pt idx="0">
                  <c:v>CATEGORY E</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Testing_Ratio_Analysis!$AG$3</c:f>
              <c:strCache>
                <c:ptCount val="1"/>
                <c:pt idx="0">
                  <c:v>death_percentage</c:v>
                </c:pt>
              </c:strCache>
            </c:strRef>
          </c:cat>
          <c:val>
            <c:numRef>
              <c:f>Testing_Ratio_Analysis!$AG$8</c:f>
              <c:numCache>
                <c:formatCode>General</c:formatCode>
                <c:ptCount val="1"/>
                <c:pt idx="0">
                  <c:v>0.14000000000000001</c:v>
                </c:pt>
              </c:numCache>
            </c:numRef>
          </c:val>
          <c:extLst>
            <c:ext xmlns:c16="http://schemas.microsoft.com/office/drawing/2014/chart" uri="{C3380CC4-5D6E-409C-BE32-E72D297353CC}">
              <c16:uniqueId val="{00000004-CB10-441C-A435-AD91960E8700}"/>
            </c:ext>
          </c:extLst>
        </c:ser>
        <c:dLbls>
          <c:dLblPos val="outEnd"/>
          <c:showLegendKey val="0"/>
          <c:showVal val="1"/>
          <c:showCatName val="0"/>
          <c:showSerName val="0"/>
          <c:showPercent val="0"/>
          <c:showBubbleSize val="0"/>
        </c:dLbls>
        <c:gapWidth val="219"/>
        <c:overlap val="-27"/>
        <c:axId val="1636938656"/>
        <c:axId val="1636939136"/>
      </c:barChart>
      <c:catAx>
        <c:axId val="163693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6939136"/>
        <c:crosses val="autoZero"/>
        <c:auto val="1"/>
        <c:lblAlgn val="ctr"/>
        <c:lblOffset val="100"/>
        <c:noMultiLvlLbl val="0"/>
      </c:catAx>
      <c:valAx>
        <c:axId val="16369391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6938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accent3">
        <a:lumMod val="20000"/>
        <a:lumOff val="8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a:t>
          </a:r>
        </a:p>
      </cx:txPr>
    </cx:title>
    <cx:plotArea>
      <cx:plotAreaRegion>
        <cx:series layoutId="regionMap" uniqueId="{71AB0B45-7B6E-4F73-AC5E-814661E10212}">
          <cx:tx>
            <cx:txData>
              <cx:f>_xlchart.v5.2</cx:f>
              <cx:v>Population</cx:v>
            </cx:txData>
          </cx:tx>
          <cx:dataLabels>
            <cx:visibility seriesName="0" categoryName="0" value="1"/>
          </cx:dataLabels>
          <cx:dataId val="0"/>
          <cx:layoutPr>
            <cx:geography cultureLanguage="en-US" cultureRegion="IN" attribution="Powered by Bing">
              <cx:geoCache provider="{E9337A44-BEBE-4D9F-B70C-5C5E7DAFC167}">
                <cx:binary>1HzZdty4suWvePmhn5oqzCBOn7prFcicNEuWLZdfuNKSTIIDCM7D199Iy/axsrJsnz66vVr54CGZ
IILYiIi9AwD/eTf+4y5/2NavxiK3zT/uxt9fJ23r/vHbb81d8lBsm6PC3NVlU35qj+7K4rfy0ydz
9/Dbfb0djI1/Iwiz3+6Sbd0+jK//659wt/ihPC3vtq0p7VX3UE/XD02Xt80Prh289Oqu7Gy7ax7D
nX5/vbH3Zvv61YNtTTvdTO7h99dPfvH61W/79/lLn69yMKvt7qEtIUeUE44R469f5aWNv3wv1REV
VPhcYPT5A5cf+zzfFtDup2Z8NmJ7f18/NM2rL39/a/bE4m/fmqYMHh82KHe2bc4/P8xvTwfzv/65
9wU83t433433/lj87BKYWhgbmqatzV2Lf3/9tm1hUlzW2/uHJvk6Bo/j/uSn/+64iyNFKIzul+FF
+Mnw++iICwHI+FR9/tCvXT8O/y9bdRiGveZPHgQe+fL138y6/y8RutkWJn91vr3vvo7Rfw4PxkcI
w9THX8dfPYFH+kcMSUQQl1/7fMTl12w5DMr3bfcQuQFPeEE+c71Nt02bbO3XwfnPASHiiPuMEurL
R4fYA4Qe+Rxh4mN5MFz9kkWHYfmu6R4q18cvCpXLzqbbj88HCUVHPiOYcUWeOgc/Ylj4hFF2EIuf
23EYiK/t9lC41C8MhfsOCEVdT8+HBEQrXxEsCCWPI/40mUAul4CHJF/w2OWa73P5ZfcrJv0dKP9q
uw/Mny8KmIt70yR7zOrJE/27GR5SOKaIMcoPRSyfHTHic0aROuglPzfnMCBf2z0x/ffXF9cvCozz
bbzNt/b+60R9lgSCBPZ9IOqH4FAAh4DsIf1HNNBeYv8Vgw4D8q+We5Ccn74oSG5q47r6OR2EHknG
EdDgp7lcYfieSBAfX6LZnvT4BUMOI/Gt4R4QNy/LN87MXNbb4hldgx5RJEEDUv9JIlfkyKcCEYXY
o8vsiZBfMOQwEN8a7gFx9uFFecTZQ5xAlJqe0yf4EaecYSq/6L6/uAaRkMslEt+C2PeZ/Jcs+htM
/vUw+6i8rDi1Kp8RD8x3ZRCIUMT/NuDfV0nYEeJEKEHI4+W9UPUTWw4j8bnRHgarP16WZ2zvk2n7
P1A1oeAekKU5/5Km8ZOABbKc+L4SlH7J8fsB65fNOozM2V77PZDOXlbd5GwL5cptk7TPmdSxOmKc
ICC2X2jtnjYURxj5ioFU/5q/Hgsnv2jM3+Hy3ZPsg7J+UZ7zh71P6v8Bz4FABl4jJKd7gKgjJQAs
Qr7k+D3e++v2HIZmv/0eOn+8LJc53WagEe+Hhwf3dfr+58oE1DuRQjHlP6VfEpILIwqy/V5W+UUr
DgPypPEeGqfhi/KV0+39NnvGmjylR2pX8iWAxePnaXaRUILkmDH0pY6yl11+bs7fIfL4GPtgvKyU
f/JQAxd+Rq9ARwxgwPA5CIaACrxPBFQaHwX7Xj75uTmHwfjabg+Mk5fFgY8hH2ZQf3/O+gk9ErBc
RdTXFZGnwcoH4QJgUCK+EGX2dSo85vdfsugwJN813UPl+GXl9tuHpn2lHyyUtr4Ozn+ePchu5YNh
jiRk7u+kiS+PlARpwr4Kyb0k8ovGHIbkSeM9UG71i0oia1NsYd0+f36xQvHjEu+3OtaeWJFHhAqC
oc71GMHE10nx6DH/jmGHUfrrHfagWr8s9vVH3dn/IawI5HZFqa+gCvb585Qlq51skVQK9CUX7WH1
b1l2GKwDt9hD64/rF+VYJ9vabttt9pycgB1J2KlCGDu8zgUoCakwp4c3TfySRYfR+a7pHionL4um
hdtia18BM3gVmu5rwHmGLISOgBoQhhXk/e+ykKTgOIAYl18Q26MFv2zOYVj2mu9BE74senC2tbsV
lmcEBdyFMtjFBWuMB/SMAuYgFahL/K8tFU+KyT+35zAq3x5kD4+zl7WL5XhbFN1nVzmBKllhnhEZ
UJpQi1EctqwcQkbyXboRQny9vJduHi37X9vC/Z9Xv2DbYZQO3mQPseOTF5VyVl0KFc32GT2IHAlF
JIa9RQdxwsAaJKJI7IW1XzDkMCjfGu4BsXpZW42CnfY08bZ+zuoMOpJEweKY/0Xx79FpcQRr9xDL
+JdotgfJr5l0GJXv2+4BE7ysHPNH0zzryrGA3cMMaDM+uDy2W0AmkiukDhOyn1pzGI4vzfaQ+OPN
i4pVMKfa1jTP6yMESslC+EzBEsznz1Mf8QlUlDEggkDefJ/qg+TXrDmMx9PWe7AENy8Kls87o6Gq
/Ky1M9gpCZUxBNB8Wbb3n5JkdQQ7iSmVfA+WXzTmMCpPGu+B8vZl5XVtoJ75dcY+g1jhR0C+oJTP
6UEvgctICQGLYl/7fKzI/NSMw0B8abYHgb5+UX5x8wDb8eKtfU41L4+g8iUkHHPYdwcE4w9HHx7R
QXvrLL9kymEovmu6B8fN6kXB8Ye9/ybkz81d+RHOqGya3Y7J5uuc/c/9BAP7BQiIj4BLfSfqP+8L
w1Dp/05Xfp9N/i+NOwzZD2+2B+IfL0tghg95Yp4PLuIfCQalLwS68fPnafKX8ghjziTEvUctsycq
f2rNYXy+NNtDInxZ62VvTJaZ59xRCeVkOIhC4YTQId3ow/EhCWIGMswjUntQ/Nycw1h8bbcHxpuX
le3X23p61kRD1BFWPpQm9/IMiBeG4FAE+5sFmJ/bcRiGbw+wh8P6/3HK//tTkd9OhIZQoV98Pkr6
3cHIH1/9/MxwuHWv6Rc9cTDrPCaHzf3vrykceAQUvh1R3d3kiRJ5srL4l3YPcKzs99cKHUHFRQnY
HAOnK+B4BaSnAdZWf38Nq9Cwe4P4TADBe9w4Y8u6TeCc6261DY7sKdjoDBUdqIu+ftWU3edLUMXZ
bUiDXbXS9znsPf92gPeyzKe4tN8G5Mv/X9muuCyNbZvfX+82srnHn+0eUDKxWyGHhVc4vAnHCUCN
wfW77TUcEt79+n9L5sVV7gt/RWz6pynyM8nQzSj4WqXug9dEuou9MiDTuadYo8fyTVkhICffhuyA
DRz91QaGMYEgA7lbwdM9tSElYwR5QslVTfJ56bj6JCU6s8zvF1Vtbaju+iHydEM6PYJoWTbvpIzy
xTj1Q9inqdG28tcT5QsPWNqinQekTTw4LZOZByOqO+37dCMqhAOK5cXk8k+8dEnA52ndUuoFdTut
/aRNQpeueeXhcBZwmdXF2mI1amyiPJhr+MPOmkbDKSV2XKSSQTd1EdQlKbVH43k54fSStb3R0diC
RRuA1oQD8z7+eMAwrJXvgwancZDPYDsvUbBa8XTAVNMYlk6Fv+IRu5n7k8RrizBDa9SmSpeWrSdv
6gM+xEWQZ5H2/NgtkgHsJ9yeOkUajVS+bl1+MiADu9x/hCaGvP0X4yjeSXoiQEfuVOL3MyrzKxGN
aeevfNR5weimhW+7pU+SOzz4N9yrkwDPcx/YqjkuJJjoxR6o8h/ZANvO/2LC7riSD/vSJVRzIGF9
b4KEmZEmc+qvaMnXPBtuxzxzuq/RLauzy8HkThsULWyXFcGPez6ADMg0eGwG8hhqf3vuVJMaozH1
1YrKJJCoYNprxtvRH3M95JUMYILqH/cI8Wj/WRVEA0jcAqgUHEJ5+qwkynA18EiueFI4XWXToG3e
XffwfoAfd3RgUBVmApZf4Nl8YG1PO+LeDCO981Lp53eW8bDw0k8tzL7epfcZtZfG4Q0jFz/uFR8I
DgrDHmlY8IbjNxztdTt2rCxlw+TKK+QdlvQin/LjeHJvYWX1fVf7ZwVtg2IWeTCmAsqfP5pHEsLs
XwaXwKlqCtwH2Opuy+P3E8lgn821jOWKJfIcvEwFjaNVCDu9fN2IIToemjnwSChzxXQ/GrSeWmdW
NTpFzVtjcJB3mb+MCXuTetkcJtl42+OqDeqmJKvPv69yUgQU+YlOM79eeUQzr6vCZKzThWIbjJtq
lfZ+HSSKlrqMg1qYIew8li+r3vBAzk0SGD7czl5GFk6wj7Jw5x7D2bJt7RAInAVywjQgIipPIpqc
mtmz61j1ky5Gr4MAgekmKn3NJ1atgADWmozFxzKnk46mvA+nar4c8UgWU0OSIJ7rYz65Ymm72AYp
nZMwNRAsS1uFsUOxFhRcOumsniLpFg0sVywEx+/9selWORulzkuc/wQneiDmKA4iHBgq8//qdoM1
ZOCTkatYZJ886zmdVhyiMz8pRrEuSH8pOvGnP2UfGMo/9WRcjeO4ZmV7PGXlZafy07J0l6SYEGQY
vGyrMlRD/M6oBxKbTxULahwbnaWy0VU08IAZP5h7+PVE2LmbpyyYpb388eQ7OPMV5Hem4Jg4p2xv
8tXpxCyPcrWaq/IYp1HQ9zYNRN1dVHN2rmptpgjCPcNMw7sbwh/3vrv5U14AO+KBeEBAgrdq/GXm
Jy5pBpUqf8XK6kaW8tJT2WXlxE1dFh+ERWeJi5ufBE+II/RAt3DmEREKXAlqLXuRuyow9SRpwOFU
TxZN0ZxZ0y/BEBSgqvhQq+G2qRkEU5M6wANXweRJsyZ0WDAcnaM4LXSUpKtyyidNu/gMhwPM91Pk
+VanUyV0GkNqhk1OmnqTbqhf6tZHVeBkqenYjyuPVUkwTM7oQfBzz28zHYsEerT0OM7sTduQMOtd
p1HUIu06nOs27pIAlUZ31SAD5LsgG9M/CzQy7abyNHLeDRX8Zp6bVdqZT0XvnGZJonRa99d8rHSR
Zn3givF2rqwXVM21aNWd6dtVk6O71Ft72Ftyzy67DiKEbJMg4zBRVbJpWdmsEG2rsMzXpa1XuSrf
z1656ByymhWWhK4eAl/w0x3rwSLTuI6aJRsKpMVQnbZwDFtLH5JGY6MAmfFjLkgWzr47tSQfdDw0
6Y7lXFWDuN0xmdqNSVDX+YciZpDD1ZAELr4lw9gHBhXnuRvRIqLbsoEvsK0+lM77GGf9dT1ka5/3
m3FGOQz0Qw9n+XQscR+gmAORqsWg+/dpM+jMo0x3ojgtBjTokcy5JknxYVBjupx0ZXqkPRyFEWOL
sulvi74yQdwB77Plp8qnVdDY/FMRTUucdItutG/ydt32gCfPi7s57d4oEesGz4MepvFalNBbHUEn
08gD3Gaepix/13GYWnl7NsDJT/hd/mnu7a2N+xU10wI7dU6VnZfCjKcdr3HYpAQGw1SryExkkUT+
TTRCPCEiHLKu07Gtw6ke/bAD8hsMufc+S+N1HEMAqTLon9UwlYqoXRFUA1OL5RZXVactUNLAT9uP
jVcuITAbHUeoD1LHGz3cjE17VdgxDXPsGu1Ypa2BG9bUaqADNxR2JQU4VvUyG7K7RqbvikYJjVh5
ObYEMEDjABMQWrR5BxhP996UBq7pjuNRhKM3o8AvqyGcXdpq5lhQWcDJr9RlPKWlnody2foxD3JS
l+Ggeq1icIWSuyGM/BqA8jOpk0bcQiA1ixb+G45dd4ZPee83GqdTqLKWLhBnD0nRKo055A2DwH9J
752UXWNWg0j/zCBvge8V8RrbZM2NNlHPddr6/roqVaXzMYaE1cZvdzMG+11Am4RoI+VtOfAE/FOi
IOoQ0blXnEgPqYWbZL/gURUaJ+gaSrtM86q9RZhn4SBnpuPMAT82QdN7y6zGZpETjwdZn4+6JsoF
8RTfezR1AWzR4wE1imjhshMvHUOSe0onIpFLs8uoEMF1BrV9PRRAw2m/SaszP3szVOxjkzCm2yia
NB/7Je7yVWpZEnh1DXKE+w9MOd3WIF1Qjq/qFLwpL8BzsLFW2yhdVxFMYKCaiQY+AC7PwZGcuxQt
sPyOjdAbAUoRUbPGki2rJLPQFpt1bJoqSHHACk+jbsyWqoC57zz3zoim0xmF/pWrLpFfIXDF9FMB
Ezmxw21GzF3UucsihyHKUHHZN+7Ui1EW7iTaYOuLqOW5rjexcNMKXlpldZ/MG4lpo7mwQ+gs0F+U
JUHVtkOYDO26RN5tkTV+2IymXoAZKTw0cQ7E1i63Fl4PAciCkskLdyLAIUVUnYwFfl93uRdAXP/o
HCCTD0CYSjUEdUU5NBhuO85xAC9o0Xhy2XJsp0b36XDshqJdVjU+69Iq1gOu3422qlZzVoJQmG7p
CK5o46rRHupXfUdXoKBiCG+l0x04iW5hyWzhesCbuX45ZOUnVXc88EwrddOLQiPh/LCceK1Vk7+v
a8gpkZyNZpP9IPpRI954mrCiCr0+O4cJc10UBoflHFYNMmvrN6CGUnLjxc2VdUDXhl2UauCPWMGA
GD+9E6xQi0E1QGz6DS/zO6dAzQyjKzXp3PLzJIHENEAMYNeuQevIsVWHpoveiBWh6axd3/shKdMr
kEkepMPJLHpBz3lmlzWrFh4uTplqm0BtyMzOaVFeigiSbQQkC8gPXZfVGEIt8dyabkOy+kKIUo8p
D3wD0bQb1CLL0kqjWb5TrrjqvVlPKr9AA8ZnjkyFnipcb8q+rHRcdmIxj9MbL4fogJ2T2ot5E1DO
h3Ac8a0tcax7U9xn+XjNlN1ONPnTpnm9NrTSJI1BXpGCakHKrVUwgdrWh/gfNcemnK5p7zwQ/MUl
UIqzWfZ3Q1V5QTziMzJ4tyjzmzAW/cbSa2/MSJg2kDIHUm1xPL8pPGXDcUrNIo5PfQue17Dicqxo
risGuQRNCkJpumSxgWkJaC6HFrLQWIUNAn+PyvasLeNwzNCHLoMQ8jnF9j1MsKqaAcBqXg2+kprm
dt3kYwoRBNXLMl56NvYC5KUQ8xk7tTa5yFSeneRk2GS9D0xnF9GlF/GgxzDF2onqtqPeKqshRDhv
wMvZ608zkulhaHPNE6FOoiw/ZfN5idpaV5KtsZr6xVj72jpVn05DGz4ymB4MdbEiwTzCw7CyPu6R
e8NiKGLwaTiZcfM+7WEoUgPPwembPEKjdkXkazGXSchMd1F6+GQuGhuIOZZL4dwIyT46GRncuiuj
B9Ti68hPP8W0BOKQQqT1XXvbj8CrBbvAuT1NMrifMX0UqLooNC5B39AEemVF8aYuvVPO4m0MxbNL
6DEaTEAjikJjcbHqPTzA9CKh8j2he2HeOjFXAW9dsiKBN/ju3Hf0tgHMwrTumiCPi/XgxcV1F5Ob
1ggWZobJUDZyI12JLmmL7QLoVLyqqqTceAYn4cxqTxf++LGvqxGCiF8vCzsc8zytVrguWy2y7Nb1
ULvybGW0SIYA4ylfF8zLQpJGukyzD+48zdJh6ZXTO94DZ/xcXEM5pPuGtTshGYObDe2qJ+wCNNvK
Hzx+UpX2Pa689DKW7jxntwmUpI7botelqXqQjSgwQ0NDPwPtN4/VeY6rZMPS40yYNzNOCAxEgtaM
pBuQzNNxSvyzPE5JkNd9o83YXpBCQm4pkw0gPYct8OalHMWS4n5a9RVqj/sICoJT1nYglyCYZ0Bv
RbaQSb4x/pxBrDN12FmfrDyhcuBeji6AaS4ky++NZ5T2bJGvslStRNXdZvAWQQ/cKKXjeQ/VmFjZ
S/C4lbJtt6yzYTUgucQRvpyjFocAwoPnz4tmknoJhRW3Epl3nLjpMmPlbVeiTebPXmhajy4apdpg
NEtgLf0mzvNAqJiH8HKoQtOiBrol+7AZCNX+2F61zF4mdGqBumYBdfx2pvOJ4/QhMrsy4VlZQ+1m
5k0ZRqq5nIDZjEkBwZ8EgxBzoNouCxC1BvbKrRRP45B3u5JbpN4w4E8bOUGKj0kdLybaXvAKyFIK
EZx4Pl/gk9Y2nxpQUyG2IO3KLKp1ndBWxzRNFtU0XhV1nAR9ckrrtA89S5Ngyv2bIZ9EkKcpBK0s
IE08Bk1H83U9v6v9VpyVXpUFrRrOEuvkggxnPk7WTQuzETEXLWu8KNp+XCA1tWFZsbWX8ncChHUw
1vitAXXO/OnjnArgdNi60O9dHVR8OO0G9DCIm1bQaCMMO2dlDLWAIkxLpHSbFW5p8/YkoXO1cPYq
GlQc0iL5mLdFEqJGnShZpNoykNO49k5pZEE5eZfUZXWAEYRQVs7HQpB3qATlIWMYpdks5yp5l7E5
0Qk81Cy7dzQxfUh5o3RUwdcw3WeoxWDdeok5iWJsdW54v4SjE2czCu29P7pEFyQ5w321sSS9GpxX
a28cl6bH6yifF5R37MS1m0F2iaa0HICe1pezGE+nJsqWcePdTNzXIIlH7fFKhsqR+6oYSp2R6LSH
ABlQRfugrRbKG/gpVKuErtl8Qqpyk0NKAYr9xmfWBTaJrmRvbgZzIqMeytnNG1eRboH9FC+G7sMQ
U6x7K5e160JgIFBgwPHN4PdBUmJwMJPJoPO9B14Vd55XnybGJMC9rn1/x5LaGcgVT7a43M0elVQ6
cukbEAQLKwa+VLYJssRA0OrKFFRvsVJtVGplOqN9OlhNG4uDcW43ZIxJyF0aEtcBuSUmhmot5IS0
q3XjTLHoB9qHRJU3fTy+Ydi/4hXxFrxV53HVBV7OOk2qCCTRjpYNnkmDGG2Miq/gPMSbFIYmoGkH
HOuU9u173jMRgLdBQapKa9BSYmnrAYdR3D9wEUstPaA4cyNJSGwVgXNAGd5FQgQ4edthvhx2klWN
85Vt5EOd1anOiTyrEFrmEW9C8KEVivyzKT7vGBTfDBuqJZ7iULYzWuE8XrZ4eD9162FYlClPlnWX
Mj1GeaEtAQICPDPCBGt4beruQg0lvnC0Pl7iQl7no+evcOJPwOtAhiVRokAqwL9Kbz2biybuu4Wq
401v5sCArNcZVADSssh0mrZXXhQFcvw4jmpeQCCBEkV9Alwk0bEHCp80071rIyBTadfo1uxKGMzK
xdDnoYU4Z6KM6JahAYDsVt48j+ANw2nvha4qQePO9J6VSbugrX0v+0RnU3KSq6SGMBeiCXi5tcU9
VpvWDVnQj8kpSt2fUTYFdO7PERQadCHdSSXKTkMF8t3ITatVAdOKZHEUDOO7ugcn9NAyMkTjYnpg
47QoCw/qgkxeV8zew2LPivb4ZpRJq6emfp9K72OVDKtCdBu/LAOWQmmSGWHCKgLBiZJM903yRs3R
RQXUva5RBAqqBSEHdoVKrfKx7hYmrawmAQaJApS2XqcluKtxF6wqdsFerOeRrNrqTEQz0jgBYe+k
uYRXny3aaIxWgwV9lE1r4RVRWA8QDSbcw0OMQWKVCOrOKdDDnyLRaZXRfpHxTgRlnh+DWm61wR6s
Ram2WNRQG2jJ6PSUp+V6TGDVr55K4ATZZk5gFtKxJsddN53lZo4CgCTTVc0pCMxRBZJswF9uC0fy
NfCAKzmHkNyToB1gmaCqT2XCBLheDLmSzQteWG0U1JsgTcRtCyWJap35dl02w1Vs0FXk+zBBp2qT
I35Ry10Zs71IqyGIVfo+rbq3OPEK3a6dP162SY+C3Ys2dMfSWzpHCwnTh5X8pC1tFkonQRB2OJAM
b4d04DqLc6iGTcVdxOd1SSG1F+N41yXlQ+LXUOFgkHa7O1g70FGDwZva+q7i6aoFJw4aYXxdzj0U
3wRbDxw0eYKLs2HM07CJHIaSRpeG/pzmgayLjxKEhChnE4ihfKhAmyxVBBwsIcAhZwWK14Dm95us
0SxvzhqWrrIRCgS+S+Ogkuh9W6hrf0Z+UGccFEUkQ0dkFHI+LsuUFLqU/hAOwt1S9ycsNphlRngM
har4LrU51wlDFyOOQEMkgxYiXkDFc2nSeWERgSqTSUYg0Px4lHkNAALWFbxNLyh6dtfVEJnE2Jwb
lYeuz9QxdQKFxIw1xM550zTFhWJTABky0VDLWzjpn42i0cS0Vyn2eKgq7yqR7Qd1N0VvYLDmVTv0
IY+6u+4a5zNUkGKI77VlejbZ+5w1pW6yEnLfYEHtDSrTLbXnqrWXEWZx4Kv+NK7ZVcXPS/sW2XrZ
IkqDwsu7oI99SLZVKHEFQyIg7nDPQE2ynN93eXZFk5kt4J1PH+DVXitr50LPfRaMI9mSBonAZnYz
SduDymnWcmrKRZLki7QgIuhaftLZygtJpq6qPjqtUF9r2kZXvap77XJqV3Qy73Moja2iOjZBi9Bt
Wr6PolKBogc9BytIsIx51pNsOoYcskgFNcHklz1QyeghbzkkBuVAODcUFC+KN+V1XNIzb4IVoDLL
syDO5AdTmzJwVt34Y8lPhxIyVjqhNVmMCJJgMvveUjTQY4uBz8Ki9GqWkp2QmGVAM5JNP1KnPW+8
6tws9Jzl58KghRrzmwqKk1cKuu744C2RLN0KqqNBDpRoxXKbhFGVhznURgOHwcsGHzLmOIzJYkqx
001QMAhziYWab8zTD5Hfsk1mmxBV0QqWsNBJlyIW4iQpF/mYv026yzRhZul1RbvI5ipf5EpUIEYy
CA2jVQEsArsQXmHzSWbobKQ1cF/n3xEvHt+1Nh21gDC/8KHyqPu+hSWruCiXKeM8gDrMWeXN1abM
4w8FTfkiBbFceGQ+JWPZBDWDBeIoTnWX+lPIOuzCPJqjE4vQKZfddAK83t80snVa2C0sBa25df7b
aug1Rkm3zpFvggzK8puq9CHCz1689lPdT1W/mgpWB3BCfANCAuoKMZRq02mCDpBB4YBj/0ZF8kOM
ml0Z0sowqx0NQURTncOmiHU30nszAt1tKD+jqD33zrPec+sZ9fdmqMkylX60mO2FdN15XxRJ0KUE
5kYTVacGhC4IwWLNageBNBtBqFpzBzhCZTO/RVEHtWLuhPaKNMxyLgMVk/sGVj0GNoVZ0rcBh9HJ
xmJRsmZR0+y/OTqzJjl1JQj/IiJYBIJXlt67Z19fFGMfDwJJLBKL0K+/2ffhOHwiHPYMLVVlZX7F
nJBe00L1/lbSyB/3cxRe5XoOFrYPEmYqsaW7vp/ewlrrE7UUAdmsVY7Hd5fQez3PLB9NMuwohoXN
2Wdn5JKnmW/hBFHoXPr8f0HgpuXVN7N/wrn5TVwDBauROsC3QmCgZrgw8U4JOHEyXmhOzHQJhSu2
PoyPGfefo8wdVsXripGYF8rAxth8JBs6eu5E/B0g+jrU0Q+ZMDfzjJVdqFjld2opLGx+HbCC3Gc/
L+i/5mT6bJ2oOhZMeDO5uKxUf4bp9Nb68VCsjSrRSj5thoJkLAxZxrq+nKd+rMhUo7sSOPEUeWfX
e6IK0UDgl77wGcN6gEaMdnm0nSDFNszPqyUWrrH4sEk3VVuyqpx33gFSc7RGFJtbwn0MgbomVwSA
CDKYt3MR+WWU1mdY3pcE12GHsEQUs4j/rVv9mgioGdo889oALBnwcnVTNL1UhRGThiXN/yBM31kF
3qTTkZf3E7wv0AyimmX7skr4fdSJMW/a7ksy8R/zG69wkxdUtOmuY39eQNYXGxThoSMwOzsdiwLR
5c9IzVsQ+qQA4nWEB13vMtnnm062fWzrtupxHE36beMHOUJt4NmXXPHDSKY35zJ/33TDEVhQGdl1
KDwvheAg8ZGpcMPEr/81GhcugNFaIcCCcpzwffdtUgzw9nba3x5lI6rad7pIqUWjazDHStTfNcHE
kaYvWbM++HJ4NH4972S/BIVIF//oNEa2uUkKz4/MiU2ROqqgL5jznqPQijxK2ePcdl1VSygq5MAz
M14J/+KR83TdmxbqCJfjr9xs8NxBQm1jmxazGbzdpOaTjQ2G0kZ/qKCSVC74DvVvP7Odb7y51Okf
MbZLXo+41SP16hLLJH8IHJOCqD3Ouc1FQwW+W+i5DVnLDNUbp+GHU9aVmxdPRTiqW2ib3KWL3UU+
/NUsHj5nKIDjuIYPMOF3q0IBp7D38za+a1Ab+rtaBRbWKPvQbSQK3eCvS1r35Qnj8npK0hKfGlzB
4ILP8TFasg4+I8/OeO3xWHguonurWeH19m6ho8XaupP7ekPCln3KlyzM6jNu6Ctd5Bsa75+YEHsS
EUpgGt7zgz6Jj/WqKy79ADcH1VvCioUt5F/VYN/8cQAgJSEdhBB5HxLMO5CCmtj5MNbW37eh3sft
a09X8rn4Dj02aHLDwmUnjPwO/egPohqLeKc1eZTV70MXvGRZ/aB5MpchW6uWLXAiR5nBDu/2wHRf
V0PCHQ1/s2x5G6hn82mAY2/jOg/Y0FTjnPy2JJjyqMtoGYjueyUihgsgK6oQjPI5pvteomGwXCN2
qzB5IpwzxIcu7OCdxmmpHaLWjTFEqWK2h+EUdrggmfBpXsvYrwJn7kJjAezR60Js/eOSWFSMdW6Q
jOuXUPKu5LApGgmbF+zDScYbPAe25E0U0v1fApG8w/jaIr6Ic+qvn/Dmb3PTnOKEJXm6ZlcXsmNj
OTySBBNaNo3R3h/NX9JDNVraGjRBSnMxtI8OhgD+wqvZJKuyQWzXTowF2g9sYzd+MNTAfQozSXty
FwfbLhkDpF4z7JROi3YHWV6tofkvMS4srW/8ncAsElAhSsOTEtdqKEy4RIXZtescFYNc/sS8eZo2
rUrY5l7VIPKWLBTXQIS3STXtPuQY8cbwVWTw8+5++62WDpb4/bHGvlf0dfaf6RuXq+Q1WZfdwFHH
Ei4+PL5tRxN0AUxYecz008yhwEWn7QVGKuprVKORzntFl2THV3yGK1uPy6JCSPHltxs6fIxc4Zhm
/g1HsX8jKULrbipcHC07mBRbaYzQORxpk2vhY05Oxo8uiv9us/0Y63Auxrl7r4fFy6dVPaAxiwoh
1qNYMFlyGkPbzujcQxLaYtLqutxbX+s1uVbx35SvolpJlfLuKQgxUlAYWlB/kS7HbQdphoRn2nLu
L69Tyzr4yu7ZdDAMEyAuwabdgcKYL3zXYTaBsViLarh/jUT3MI544uXZQl7juIEVQHXV8fh9WuKy
a9Og1H6ACNK7UI8gQDhPCtF+xMx3TOL/IKbmworlnQXbO8bOdFFpGbWphxgxrYuVtD+BCjCfsg+i
6hBqPn7wCD+prd8rKAw1okq6HsVl4YPZj+5hs/a4BsYvNG0+U28sBQwANwLQDDp5nHlX1ACo4Hs6
sUOAk8E1H2cMMY78yKl/HXp8wzx0b6wOH1LmcQxR5E8zMlsuPvK6oUewSTFp4lA8btnwvTZxVafz
R1LjaHdpnW8u2Vvjnzbn7ecl9gua0E8262KKkAT0W5f7UXjhYyiKJup3pM3+4+u8ozNy/bhF03f1
jDlWY8Ac7AjSgTaF9Mib7OEBmgG62poeWUA3fvpTVw4RCM94g6neeem3z9ZSm+1byfUbzRZ8A3CO
piUImMIUs6ds/1Nsvra029kgPoAoeOgi9z0uSYYjrE6WwZMJ2ybYN+amM9ByGONIpTxztp2PLg9g
o5w3/Omh7XK4AC8i8eLcGwBXKhnpYzyv+Dam7ryxGKoNEm1sgS2kDccUhiASb5VYD3fwr45jr9qy
OipG8lSbrckz3WMUbbYfv34YDNPFBpN89MjRay8LGIF8GWMEt+p3wSM5Bp3X4SrLFGouvY6CwS1q
JJCqJYJzpXSSB5L/TdoQ1INGr+jmJJfxeGXoAbDOt6peJrcbHd1wMJBecr97i33UT2O7tlw69S9J
WKFoN1d66Ui1NMgzpw7dxMHPLZDAIAnDT+QhOj1RMm4QR+3JutrlAr/LfWWDnGFiB25R2JledIuQ
ph/RtgeoK7EEz0FHbwlHC5+zs53Dp6HdyRY5Xjy1OZ/aJ4Q5cb75+tv03Q63Ksh9MeLTb9gTH2DI
ktu0xccwfrVx8oEwaNnVtXL4R3H4VwZJGtqTmYU9paE91/7cF+oqBQ0OM+LSignwLiBOcjPhgrBl
K1nX/eELLHIO8idr3QccwrcVmum6ZofO4fOOV4Er3ZfhQp6EmezLbL82zkzZL+Yx2WCBxzFcU8HU
Hilgcmi0d4tY+71wbzmp4MEbM/qiYUNww3+HxTSliGzh/IznLHoNV7WeqOIANRLMhviPLX6p6rgi
MeG5N+oKzlpJ+frW+bFADYLYDu2L78tzliwPwQqZqhdZeMbHE44PTfIux2kpFg33Y4NOZ/dAS/t9
3vlJtxs9EEogkOQ+YEJXTeJy3cdtIWWDu+e3MqfTGu9NCud3gQTv7BtntZcPODR5PVDoUCERAZnS
uAmkgyfFDlVy25u5v0akFXk6j//o2kJPzlGdt5R2uRtU3ip3S3p9C+cFYSBMnmlE2+da7czozVUq
+zgPt/rYTfCVFowgIYyc3HCzm9r61V/jqUy65X1saXMJvLApJ4uIwO6DSZ+1qKtVjH/DOtXHlGU9
2In1TfgrwBqNoSejBxr2x0FNFxGxBoPeZPNlCIDIxN07NfVTzYBwRtSvxJROaELg3muBiL2Lfr3x
fjTd9gK29x8gvwiFYUirya5w64e3DtnITkTNz7ZaoBoryJOAv6YbhEMgkNnNFth3m6lvN6MVJQ17
ZzXs5N4/h7F9aWjr9oLVBy/MdJ4GG7gRHQO4YrtExf2hGU4tS94TgD1qQ+li7NtpAut64OCWm03u
mrqu6pk+6CB8l20z5otEqxEscqVrY/iyWUPzZmYhAAg40DVKAxt7YENjBNVUig4XPopw/ijETN4P
Ms1FphZckxjn0TMvAh43vNd7VuCeZYjIIRTkUmdAZ8KJFt2SknJFaltmobcjE7+FBn9vRJ0s2g5s
RjCDdsOJF6nXlIFHfzsBurKJhoJsi7/T3oA5HAhBOKV9YRUospZovkd7ee6ieoQNQws64mtfk7IP
RpM7fCH5Eh8xxtAKwPun8upnlfQfNJaQEmuA1FcuqmBbAj+UDBmU9zlr+Xiaa+rBr9y8KqPLrvPN
BemWf4PleQZpgvFE9JVK6vnxV3cZDh+FFWD7CnjollO9DZUP969FoF5qhia2IlyKlg3ULsVxhw0J
amLo02JVGpldIkAEKYIhKls+M4TJOY8vfdj+pxUVZxr9TMTu2cSf6Nw9RWjd8RjkukOdDMdhKaha
KkWVhZFtm1IOrEBi4CA9k61YyNyXo2PvfWxCuI+wbQhcWywi/KrY7IdNPU6Wv1lDIjAT6Vh241XM
pnJNVExe6XfnGSRLkTrt5711OhcpWjBRgGcwgcCi/fVdzavEhDdIr723hagS925FHb/GaoG96YZC
t0iO6GecLZXOQKKuPnLWYTht08lJ9T2PeJqi7n8a3yKRsWNl/DZGXLM9zn7wPNT6tVbINRtvObfw
uVe6nHU88B3379oQ1VjuEOFBo8KPY1q7subdyxB7u5V1pLBjgzPThUsOtPDFbevPNnsK/ApIEjZM
j4PST00Yfcx1tlcOTSWaFoylS1elQfDgQpsrabZ8ipNHC4snh9+Yh+wOBK1+JWtQCOHCGuQRCF0i
F2nA2qeVgzOLRQD4LV5TBC8C6wJ2Lbo0gx7rvZIPMMXkKo8KfuQZ8NZ/dNV4dtyaYhnqZ61WmavF
y3ae/IKRhZTSXNso/hESSVYwBt1xQtIdNCI+y6T7Vw/dGVPqD0uHa99mZdBCGIRouTSByE+br4ln
Rzu+ret2pv6AnDnu9tLvMJqrHmjbHnwEQf43fcRAnAoGCyRQ3s355IdCaJP20ef+dPb59GtRD4vJ
dn/n6E8KU7tMdQQgmi/wpZagsivB0Oc3DOBFjaLi0c+5VT8bOZhegyWKaD4uasXEY494Oe0eEyOp
vKdNYzDu12HfO92DZKdfW0DVHvhhXTovcrs4lMdVGp2jZfzIFvIx9cFR0MTCp3lKyJacgpcEviWS
c2jHdTY740gR67B+DcdmBhKTPTYIV/NFwDRsQ4sDAbTDR5AKrHBnXULzIXsXavnjTT1c7TY7L9lY
Vz2LH1HFJKofebfIH491C3M+xHzd1vN8GjdWJdH4IbeFHfrMfRA5fIXTihNbm6wIcJ3aCSLfsLpo
suiIh+pd2uG+Y5QazGjJPadD7DSC503XpaqZfMPCy5LHtX0LsgZ/TtutyNanoPXObiLj69zAJbeZ
umlvp4gMzh1Kbz9Gb+B3soIYgYE2RDA4tKdNjuIIbOzFtAHMcoLrCijl0sAtzMm0+SfPfRil7kB0
0atHnxm5a5e+uSSbzUCh0aBM47FqEO7Mg133fMZ83Vh5a030b1T+P4vkkgVgmrsOLmZwDFXFN8CE
IkvBrdZK7cZprQvjOWAMyZ2gYP3e497O6GB+Gvv2OUCxGGcZwouB+5GYXSTpI6a9T7u0O5Dt2cnr
+pNi/Tu8awS3Xl30Q9Jfgml8Zjw4WQ6LxY0PjHAoG7YydFaMeWAT8Xy2TxnNroBV/cEnTBaZS6qt
KeIN0zSYo7GKenETmLx7rVkJUPM6w8ip5YHbFWN79t80/xtURm9z2xTYpXoeE3PRqytZ2730Eipe
uBoVO8Mn1DGaLxm7LjGBd4a8dJkCu685koy5OXusc3AdSFB1y2sz4owsCfwlw4/4sTE0X53eQ/Bu
SAvoXNAGFK7oop+UeEkJkgv6lsO495P/0iyCj4UinIN1h3uRtQfJmZ8bEz+0xmEYhTlh4N/lvQlt
ZcewAQa000063y9IEc+beGdWgopOqDgoCjxlTD6h+ocXOPDNprPj1jd3G9A/wl0aC6Qd8XEOYWrU
/AGWjDrLphU7FCt/77fTgYjJe+Z93LzQoD1wgtFYgn8/sAQzEyLvKvJCisRbIkfjeGQS39ypZvaV
r+Obk1lwSXuKfGjoVoAMoTtH91+spOrYM4ZFEZJd037Orm04n/rO287t6n6xdtgc9aCWw7KGf1LI
sDOE23om3uqqLG7Q2FdwbXUa1KWH3bVXCz/1AQnbNWsFuUOClbeRR4G2uBuHejt3AInOKok/Jin0
vlW9u3DSWwBbQ1O0sodjGPEnX365WQCTTq2HzMqVaK3ZjiSNyptQgmhayG0zGWwq4v5L2FNG2PcU
Tt0pkbyKtXiq/QyTjf6b4ufX5b7PAbEsCAtUu4KBYebieACjVSwRjhajxbB6KQDko6OBLfSGrNQX
kw+APyo2UreFhxZS9fXcXFQKRxui6cgD8ghQgVYMHwOs1v619WCAwiInVYPrlHavmUF1xmP4MlvP
K7VZZIJ2KGtsdYKD7z64/8gwbJQqTqMTzKnSS21030r4sQGirW0JtsI1yY9VIIPA49p8G0L0lca/
hm1LH8gSP08gE+tuugX+Fx9Ra0c/pMWSYMdM96g7y3AaBRw3H8hxoTHlI0xAa+x92FdzL78JhG7D
0ZAB6NMqSQFPdxu/KJbsqJqTcpTdePYHW2Dn8yUGT1LEXvi8BmzG18nEOWiwcYOtgzq329TsbcYu
KMqYqDMI0XCB1akGAPsCmepE8W9xithRW4ync5u9ZSYILjrupqNcvH2cgikJyfq+jgIEeYik2q/p
ArkfA3ZKMM2EKgZYupmHyIQ5NXIstZBV2LmgbN1sdwnBooOJ/QhZGOh0Lmp8RX5TkPmLWNBmIfRT
18Mnn6APK8vMUWMjqRjiI7xNdQ7i8bJEzp3iu+dGouASRAouqIU3cge8MtZWXUy9yjimdhQsy+PA
kG+OoPNai69onbMSqF42ogvMYtttzZJdjHAvDYcRGc4HvuE753Ok9iBjDkJwJELMvpiVq1x1HIz1
cQmhLsxK8FNtk/VIXJrXdj5GyO/azXplvGI9pQuHJy03NN5ZHZSnJ6hNge7nfCBASLtItr5h0ww+
TyLqnVopeAujxt06zpXnG4ZZo93p1WL0ibK0qFG2YHmZeMcQXud40gCjBKqkNQfYwHB4LIAcrIu2
oIR8SLFZgRxtvCqRU6m3KICX9Y8hQdqrexYZNvNTZleFo9LjE+wWrJahKqFHinIhpDv6I/8b81Fd
eet207w1RxpilGg0aSs9ZUeHPPfgorrfN/36R8+kHFz45gfiuUUusKcxHL+x7e8lW56DLoGPZ2oI
APKnnZayjQlW2/wQfghbEnTs9gn7HkUCKBhc0jdZY5h/T8LLsH4iLtyrUfzAMTKinzG/QOASVUqv
AwdOIlyx8MZIt3dqvXmYjXeBe8Ao3le6owTgFOqsf4ThCmKIDGK/NP4FTtJFrgSTinGiTDJ9Aqwe
HJ39yy0Cs3FATTHY6hBUvMgR4WWKSl0QAUE6uOeQ9E2B0A64n4dkJt4ekd9XhDRgutaHDUuWUAfd
KU7lo6EOsU24tFXYo8B50RZXcGFXVCQrSmLsPonr82QzekmxGVd1DlZP2LS/VmOrgUXa5n2KXdDu
FxWzOaZ4tC24vpg2O2t9MGLmPbK4Yx2J3t0yXLOU+Y/7kMJdrZfkHXV9382eKJKN8rLBgiTaaLU2
4Bw5J3oPA+iBesuHHLmt+mU5NWNy02v6TjhUYDDeuVwHVFK1kPfEAkPDuF/pIb3vdH/HbioJspTd
jAUwWCq/SiizwwZhnFsCB2M1wC5sJo8I0MHv9qnYbdt9zXQ+1Ckc8fsqERep3NFBjpVI2K9a+e9d
Qa8SkyKA63rfxoC6WD2Wcmuh2udun7TQyc55t74PPx1g/lRn22EBroEdUeREyPQJwK72Ib7jRXMY
HFmwjmfw1tj45EOJMx1E8XYSq3zDFoq9KPjtPd4T8hZHEj53/RCowZxCkn0IZJc2sq6oOwVllXge
8NA88jU2USfbI4SPUiz5/Et9uAWxAUqeuU9tkItoA9GYJCFBdrU9YI2YnVgUPYdT8zgHWD9Vgn76
S/gvI7BbIgOoNayVd4wietsYGXGINmxHeQCpNBzjCfHnMk5P+PFH62Xo7dMkzIAsMnWPCszrY9iK
vxPYwNP//y8FQ1V4s4uK5f+argf8PZMYC35Aj/dt5OGMDvRzw7beSWAp6SmQozswvm65vN8ylwGC
7unWXmoP40PeGaBMU5ae2pTx6xy0azHrklHePCR3SzPEGvdffuc0/eUUZHLaDQZjj/F9C3QtqffY
xCGnRcT6iuWMt2Zqv00KtQNDqZNg3P91/vS+zsr/r6YTZJo/PqP0j3dfzavwVgGQ0AEAXnP/JRhv
fs/kZR7rG4QIPUgPgi8asjfSw3kc3Hyh91/qsL42wnTnQU9tMXsyOpkO7zewLYIux4dzk07noW/b
nKUC2Yx9WcmElSctElC63R7YZlAucSORqHnproWnU3QKgFyfKpbTu0uqpYTfskFcNDGKSnQlqnn3
O3ruAbkGyX99RrqrAZcvdQfjDXmVmcMjNTwo1j7wEPE0vDJB+s/R9k+fTifRjTeKTPlxiWaQinVd
TtjwKtOA7L0GwWrTIIKRNw6CJE4Fzpq6k6ZrhEvFm7Lnw/e4AUJIurn0QWAxC2Wz2RnxuwB708Cw
vjkZzIid+VM9IlEZZ/TalCbyzV8cUpq48yAokYa1Gq47lI2A3nL8cR7TAXp0+OyTsD3DM2K7KQ6H
ZxNnbRF40/zTtt0h0GNzS7b4w16TmlzpXT4Gb9h1e3FZuMsWeJvJpvGuCfo+DYEr02F+BEh1aD3y
EjKQIkMCSeHG4W0y5ImHHEAPt3s9doehQzuMbbFm0RkUjZfzGuxDLztYOHYunFPfadCe0QdXoJzR
O4fHVwx+tB7qzqgSgwSCeQeoIax0qADEIO8atmkPmA3DAx4mykTJopthwL7wFeeZBSAaoSzEt/u0
0ODoFSbrT+CjEGaG/rHlEmkk1ph2NoxAvmJ52+vT85hWgRAvfRjg+UNydjNMBRuq5yQFaLViFM6G
6LNpm7PZOAXMs9wiL/m1YJYjXAgBxu/QRSA94vp+02rv6hjFSzc8crF40UbeLt2DW5usSJdleBw2
IYp2af8uGiegwILReES4XWd4M8eKIN3DbnU9M6+I1fAVCTAQZolYzu66e94Q5Blk2yBLvNvYmOSI
iFnK2cdOFxAok2RQ3D0mjJ7CG9HvBmD8p9eJoXRu0KcQaWGq5W0IA4AuG/EKQRAlSvKEN1KkgLcA
SaqAXNYhOQGAi8+b0n85rkoJzQsmCzWS1XyCwQNS3Lmnvk2Rp1CswygcuUr69VTFgM/xgp+28gMk
42Z9xMf6kBigIsjGLwj4XmYXZgdD7JO1OLYakgDDp/XOkQhS7OB+8T76u86o1JM2/i1YNBLyDYID
M8QVPc09nIH72TL2yOdM7M9Y39MV5qmXFnnexZvgI/bpF1Re+tPiNysbw6Nlndpz1OwL1l94adck
A74Un1fclxJQ4hunwKVlumCcqS+IWXCL2Aoue6iLKeyy0l/9w0A2ihklKtoUe9PZ7GfgW/zpacOr
WnYOeQx00GDP22ZwLpOfBouKuItp8IYdJqzgwCGJfRBmeMdEvpFIPtXYxi9NikTBrf6e+Rv2GhFl
zbrfSWxXlFqBlR/DyaJ1gs4xDXAzRjHJRtkAPNJjP5jylhFNzFV8SfkNr/0IqtogGM3c/ARhClci
XqEr4fAOaD5sYPOJBRlwN433IlATnNOeZ+XM20faDPA1A4NXwrjpJVEF8Wlz62cHqdmn3bOg9LKo
aSv8YN4OqwMwHjpaH63DZp8jawD7HUKi4Wt7RUc7SxX1uAgYX1F7PGSgWC63GWnLVTFz9us1ygfn
raVwfXTmHLYrFnbm56SNLwHET95gqH1LXOJfY+n/S0Dpn5hL2opI7yvGmHJroV2x2bxijtDbicQa
JWouWQIPOWQayYk7kHqsT4ixe2zvKoagEHa3r9hyTdW4XEk2Ym1+PraHgZH2wYwjICu+5z3WVpHp
zydNp52ihJ3shpKDpY20pAqJwxYIVkxDJ/ZhBm2ewdTKhTby5g9fQTdHFyT242nFIlA2y+USN6y+
TE6e2zp78hJ/udDAPI1A3I9SBdAHNTbQGr7HMICWAw3KOya/dOrjtij9MCwT9PgkSpktyAjWYLlM
gfiyWIU7Boz7Fd7MGIDIln1ZL7UofZCtljJ3mgiUEevpGSTfAklDxFH8g+/LQaOOn5vi8sW7Bmkd
nAxWmjF2gtPAMiggJZ39auwvP4gQ3ciLgNIr8QV0+4fISF7stsGSCiVeNRSsj4MMbLmuDdtH44Ts
W7TXoBZYYarRvbdNYQ5p6pIbqXdmQwCP9HA7+Yl/7kBQY+u/FZgcbXaOImwSeWG/QHSgDOG9TFkR
zsOUB+HcHsiMAmsacRs3nAhBvV0NlhBoZ3Dt75wwU1Tvw3nDCht59wQCHTk2hyxcT1zN8swm8zVN
eJeIHWA3IH65ellwSLYQa1jmbQ23oERZHguqxCW29jsel4pGIVjWITSoBNi2wzSYw1r1wdIPj07/
gQqFnbsB/OIJKNQ2xjnAe5SmKQGtP6yfwKgxDo/ty7h0z4Fy6G1hi4QR8UkmsA7QcLQGgslmq5/6
CZ10DNb4DLMgX7BF/r365HdO4mSnxxU6AXJquSVgS+/m8Bk0yldEkyOSsDr38fC42nbEIBgPU3y9
K8Xiqql/eSIP2PZBL8OLD1KDiRoZx9cwJK94a9BtakUZqQBUKgg02LWJPQoNyTKb8b9EYEO4C/r/
YAwKDxZTLDaZ+1RfgBZ0hWhKQsBXhk0MbyPo7zwwFFubodE2I2LaNMIJkR10A9A0acCBBMi+/Gm5
mSl741k67EZAyKvAFovHgODJ/zF3Zr11I1m2/isX/c5CBIdgELi4D2eeJB3Nsl4IW7Y4zzN//f3o
zOrOdFVndb80GsgUYMvSmciIHXut9W0XeIBuSPOUFdeOGV4rHKo9IZxVTI5jduw705m/9ET0Aiv6
tEvrfmiHVVmr9zDFfOFN7pMirOK544NV+GTWo29z6H+tazRFlK1yVUt8AW3zTdo3nt/dxTnB2dzj
u005fJut4j6ci/cFe2HU9K6a7OLXPe8Nav2qrdrj7LV0+NWR5O2bnmJvVZtugufFf4oc/EBJuuq7
pNmEeARXtpruOc5op79wfx6F8AvU641TIyk5KRy1JF3S9axKuNOx6W6yaLrYla82rTTsVWyQEmB2
F+2VoX3TwxD8vGrMGe/52K26oX7SKDQzbsjShsQjp+hE+OWQkNCiZeSixuCKrrp2y1msXRuOwfG1
mEccMVsMiewXfgRGoaINYWCJDTka5GhCm8BUem2RdeipgK5J+DLWM+nOjiB5mc24EwhmrgzP2RUi
TTcc9zfSe3SLNkXUQ4xtEnvBDOhH9zRmx6myudwkkbDcuYctcasdByegoCtX5k65hfggg4EkuAqe
ZN1VaF8lj6BP5mzcaXMxcUKhEZxRAfe820j85EbmGcnbQt3wMIiwvQUc69p9Fj1AirnYhiuP9RyH
FNydufL0EN63tbfuI+gCVa4m/GVtyjnYdACZFc8gUrIrrSShxbJxchZERbmli3U1GgtXRNgZG9+f
qx3AjM9a0NyH+/FgxhUVmWtQpMZfVY+nwCzFUhWkklbfaB+pfIjtHDiWzssxVJ+dcMLOz1Uyh0Gw
k2pon/JhPsxhe09N+dJx0wR4TKEVONTIuZ0eONkl62Ya201AV4pTYVzSV4V1UOM5vbGHkdyV2NiU
qtyF4gARyMM/hzih/W584/i3huLTfbUD674Ky3WWJd7RMVte15idWvexQoM9zVZJICRJeN4uRrmt
G+B4JH9g9CtWPlJi0AxKeoko7Yc4C/SN6MaLFa+M6EfVJEfagmQFLXoBjndnjpCPnAxZEQfg1cWo
ZLeEoMPCfa4MsiDa1dvJtp+7EQdR24fdSZBhuSLeXQdjGtYluZxNm7cPho72rSV2UTYP2/lmdOi+
TOM1PPFZ7QQZjYIe6NY1iRD3R8dqH5txfrLpxW0wbn14FqYcWT33DamLwaLPMaSPYxPjBSud7cxO
jvnGeGI9K1B0ghcraBJswAK/e1QFm6wj69YWK1cYn17JYY9OwddOZOeQyF+UV9e46o9uNX947rS3
cIxCGks+RZndBkR59k1NvFwY5CDRy6pOn1sE2htXBXeanvKhk8WtrurwNse/HUbQSTrfpQilZ3SW
XxB0qf3H3tr1c+ffJEm+bUxkoNCxNc1znvBcq/Yy9gc3ae8MaDvPaRvH+ylHJowSfjgOl8SoglnA
ekOhgvsTsoLw72IzWFWcMvZdwFuN4egt00NyMen0EnzwTjPYwwPolItniPqk0yw65iPNJ7vybly0
XZ9zG6cmLc6Ow+nDLc3HKRXiSBvxaxXW22n2sm0w2vj0cDWP7XDTB+mTLHxyec6IWaCwyoudZvNp
tKt4Ud++x0HO0RPJDXrBtzJRKGG2s4/ryuS+WVQ6HHW9KjZhxQldimG8VDjazAJjUGPxKYXdsGZ1
py3aeckDL3Un/KVoI7N4rOrhjj5x8WQDD3C8KL6L+wehlX9ym4xrcnJLpMXUOXvtXOy0FWAZS4ut
msLsRfrmh6i9c+YH5bODQ49hChN3KeaRKnHIb0WW/0RxutXRnZMH2buAsrLRoZMdyzHbjXGSLnuz
OKV1Oh/GIbiWlohOcRDKyzxNp7nhs4A84+wjh2PeRJ71gsm3R4i/8yx1Dib5RpehPwStnREXKnj3
PM4k/TSztOKIW3CU1PSdTcrXn+k54LegPTTJ8dOKxbHzU3o8gsUTH9NFNt02y4gHdiakQaM7+ouI
CTkkhdDROpbiLjWrrTvOq0HU4DFCHRx4wvidaioHkWbVaoh753ay68MI3ex9tqOjAvxTd+5M7s6d
LmNrHYCgfWCRGF9KN76vavVBT3I6eGn6GiALrQMzSk5xI+9HFuuz5Rmfo91+zWt3vBnHRu6C2Xnk
NI8pyczS2zEUP1yb00lrFshbvWdh3RdL4pnMd41X4dzIbBOxXhCP00+TK829rcq9rEKbzaSPbrzM
fTF6J7wNpttxsdjIUt1x/mOXi4sRP0Ea37LZHNKhSPdtKaDNLfUxmJ4BO2GG0UwYCmQDDXuRWOe5
q6Nzl1bnrurtq+Bq37q562516xIUj9JL3znJb19yzgBo48awMl072eKf+qgx57+qOHU2KfI38VoH
Uidp+xYLzLbPivTRjNDhyvLcVt0ET+8pyZLwGi1f6LabWTVdFNfogRBXuO18n30icbMnr0X8BVIU
bWqLsrFMGhzift7eJA2x3UK1u3Gov5uJSk51dOsYPrGqqvkR5m1N6IZGDbkci0jVJqU529X1pkau
e8rtRTUarVNdJzMBkHncwXVpb5M2+Fpxyes+WFu2hRUbmENXJHIttf/cxPE2bUgMNBY2CLqXmNo6
FkfP2g+N8Qr+KIrFF+HVCWL6/AVb2wc5y3yguWO1wtv1ToMVhfoy62jeD2G7a0I/Xq3avCf33NXp
Fi4wdJl5g8FL/sAks2gCZzb4xflrTT+y3nLPVhT4vDeq3qVwKMjuW/3Vi+PmKAjF2aGoL2mo7w2r
4VjVhWqf0G6g99xcTbxj+yz2Hnyj9i5TYL4uNzSt6/GlaxS2Sd3sB68Ibhw3q/ZDT3WcVjh3/C9K
B/ezRywzRZXberKE9SDT6MZmwcvIRXehoS+mJ/D0iRSnPYSWUGd0NABdeOYot0nOzp4T8oFskK3H
gLS4ipubcSaX18j4Q+Togg28U27bM54pffYszLiDKK+ywJYbZnBgFbEjCzsmPW1IOV0eEMA0AMmi
Tl4M3Ji0wNMPx0wePQ4AeQ3vr7WTjSNJMFJGP4/+GO0Nv/roS50cJR8jnMdmC7JErHKlUDFbfWpQ
7amxu34HxsFZR43lHHVysoyDHO7D6IGaatrwinB1+a5zNg116TgpkzT6aoafTTU/yrq+hvRoS7m8
+JwvYePtMEHaxFlyr3hXDXZtjanjeSNoGnRZYBxxXHbHAse0u6VK8692jOENqOm+ymiiRREhB4Ed
oJ1Mc5+r70GIuymcXwtCLFstmoaEpzgHNq7txiUGENI/KTvnQrDBv7JvZpWFjpTh427D9BKZOQ2c
pwayGq3E+NadnYPrcnIIlbWhartWwYKymhYYxdeiRpNoF6d8hPc4mCus3T43uTSrqx7oUIMgGEgr
svvl5dYP3YU282SXfEfIWB9s5w1xmZIjd7Yo359xiL8M88cmrsxdVwwUYCMvoo97j7XcXBeOuZkU
FWdFOo01GV0giOgj3rm5wnQTwqEyE+B7/K69CELcYiz8pXyYZhSFatQc8ITz7UFsO8FTSWaoIPSF
gWZFS1HVaMTQgF8qkmTfVMGhLtFz/AHwST1hcnZGABGp97XXIHhGGbw1M7mjoeairSr3LZOkG/1R
rGG8fBSRhedzPqcpKIre7QAi4fiLjalBLSakKsf8EQvS1qu67/DGkN41XAlQFKpJB5RtcphT7X8W
gXutZfqE5oK7KXuvBivCzwgRopOU2zaHrzR0Dz3ghvWMvkTJsknpYQHyiz7NBpHfVTBViA3nBApb
3XyLS2oueFvwdz2idqqlV2jftz7nWT9HYgkEinPELl66nFxK1qO6BQA3zjjVdbaiJUCHdFLfm2x8
dIqJwyeH6qmuVlCHDMy2xesgWeImNylWASN8KBK7kW8jBN8FhuHuRIgdeDRZvUg4rftpwmCRvszm
VO/GOtvTRUx2TsY5I4cCtWrMHtJfxUmmNbO71iRC4OIN9VFoSP7xJZvyW9sLL0WAqS7oISfGXr/L
ov6lB34rS955FPd0CuOjR59LNe9BPI97E1oBruby2s/Lj0zQkB2qbnKVVK1taxKv6QQmAntnc5gJ
ipaUMEhISdu474wfYRdfJNBXoMWDmX1yz1wI5wM0yyG6UH/c/DWH8yfxsvjJ8f47oNsTNu0I2s2m
TRJs4f/+AdAdkn8qy7DS+963xq3vNQDdAO31MvjgLl9PHsoMZiVcewsAqxHRZWiba26pN+gW3xen
8lqNWKCH2j651N/Y2Pdm+WS55s2cpeWJaPANPohoPRffinD4wlb5kCQ9dOysuBdtu4WGQpGIlYGd
xSv1t16eYXM2/wJjLK1/ZLjyQrUyBVRs05T6F9DvzJqpI2/UeyrtdOW34A7LgBzi5GDWwQ6AUe+t
rxu112ZG0KwvBUYNAvRG4cAM6Lm2a+cm6JoDShGK5wJC9ljBLPpgHOjy+yJHHrF8lHOYbLQYzY2a
y2/4KtKyALxC1yrWpzYgYVvTz5dJnbMEFWerUKe05aapq8e0xPIxLjSSRiX3vZV+AaHzZqTD3WAY
y2VE+wQlkCyE/zLzK1cItecoIhoyDRj2krA6eL5BzkMO9R6/tFPdUW2c7GJvCuCKneU89HPCg4fW
ybA8jNnlssKwYOCAPeNAJM9pxOgeLX87WQeqvQtMXYEpJvC4ZJHzdfTy88YpHUCMYItO1qRfCS7A
G9oFdVccbci3IG02taGOmavGlRvjX2jS9jFtrSNGT5fGJ7kVUFrKCl8b1d7OcfIJOOczr+KPUpAg
jLl9rawxyJJORxEgVFTGHhYZfArFlWjG6V3qTbtGxe9tuciwZKiqRfMc+vGAoOmtUNPpf5jmsysB
AqRPtreBHUeWpgfYVRmEFMb+fojEK3w8HJS0QljXxMfYVOVWZ4rqxrRPoeARLV5xLHd/fdf9hFn/
ctd5tvDg9dNnslAT/3zXZXljc0HasHe1v8pm6oqSJiecEEGXBJc7YT8FKSP7XjS1vyekSiyMLV3j
yyYRWd3osfs+u5m5qV26yEsG1HeNd45A5JrTz0bWDaEy9Ur2GgSKIrjhRQdV490w48LchCCBMoKv
qMj8hoKMrLEgD8aUbznVZy6sadsa6ZkQxXwQNQoFee0lJFW8qDjgwdkcRsd/c8fuyV+iKCUI4TUS
EdsElE1QLbyMujmJBa7ml3jE3SJb3tij5wDXtum3mrxSncEcmpQEmEJh+tfvsPNPbnfGVzMN4edk
K4Yg/PkdjvLeB6VYe/u6eQv76FWWp9Roz5NCbItDWj9Sqh6TS3qEbQha1+42RhIg9stJUDzaX4aG
Q7Db59gfk03b96D3wuCDWXP4BgwUziKG4VCWL2h6tNHGgxv1H0HEHZp+dRoYojK4sWr7AK3uVDbt
a55x5XrSfdXmcBgUbwzBYCJiYAEc4eNuSS8/906KfgIjbrqhi3Lk2X6kJWa3Kn6PcqojHdU5e9GP
v36zlqETv9KYQeUozcK4jALzfrkcAzM0lFSZtx/N4n2y4g+JrRBQ7cv72CwlBaIxbPD0fRr8T22P
yNgggYHNbn0mAmyE07/+9RNy/wmn2fNsUyyLtRSe/OUJlTE3Bz0fb+9iBEO8ib7q9DFNIEbZw6Ya
hlMujC9zD8BzDvUx909dWT8yToIyy8TEh3+e0z23x2RZH0BOzTikC1CSl+nMbTJyC6BwvUdZebIX
KKdtQjX1tfNmQe8QBtR+0P3fkx9xNFCOpf1rpotTkQzk7NjvNl3jSS55mFBT9mQWPqicilD/EqBL
zRsYGMPGA6i46k2mQ9yM7cMQuPX93Pg3QwbAUxkI5INVr43vuSacBXH2da7G4AafoJCL8TtIKW0y
b2NZ6T7L08uy0FkV11tvR1+CkbOfK5lwEE5sSnwy0Ofeh9J5DMv57a8/B/tXOr4r0LYcfIdgauFF
Wr8MW8CXOUOAZ50qeJabbCqZTQHedqQ91rrJpUwe7Cq9j6LoAwLscRL5t9inok8ZwmAPcbUeF7wy
oke+IgO8Mg1OATEE2GjiAmc5jjrw0DgXrEFjc9fOpmntaZlksLUmTiL99NwrymlGXnxkKelPoyru
R1oEG7iqW/xveq2i4K5Zbk6YTbwRpf5tHfl9GMz1tzX5t4kmH0U51RHy+i9//H9PRcZ//3f5mX//
Nz/nvvzHn26iD9bJ4rP9y3+1/1Ess/OaX//Rn34zj/77s1vGwfzpD9tfZ9P8J9NnHn40Xdr+J9/8
r42mkUraqAACbvu/TzT4h/E0fxqqiKwStdNSVP7hZ38bUaMlkzZNj2k3JsIjCw2zH34bUcMYLse1
+GtJVald1qXfJ9RY8m+2YjnCbWvJn1fff0yo0Yy+JXHLsG5LLIuW89+ZUGO5f94pFE8LXU8xYdoD
SK8c/UsFPM2VovkVhYeiQetAmNt4iL13llUVLD8LM6gr6eu21nAJ4DrfjGbU/pibcrxXfkY3aMDN
xUIeaPbJGfROucodQwJsB3+g2xyUeIypzjYMgvyyS05d6yJEBK4nPlRElQU+hoXFpoqzLZAXTDFB
H3OIws91TP+pHBNwYWlOBBOf+D4tMC6Qdf5i5FAMdaxeJqGuvlejijbswqXjAXWGBX9bGPXwMI0x
gOoqKZ9mkiooGAtqoFKauQs+vhB2g4hjOmHGEIrJzk4Tkt12CR+3n5r4ArGvXYsueIT/hySBgrE2
epoQvJmPBQUrc3NexlhDalQLQyDDvkpcnLCd1PZ9l6hPByPjAlczWSPdNEFGK9sd1X+odpDWSGWJ
oHa+m7Aj0cFt7IPrCeNhuAW1WrzO9CuR4CKNp7kOFWKfSz2ID0M9qa41ji2C2n0SwglN6qQ/UKji
g0nDM27V9GvZ0T2YWmfXC7IOMdFKtEtMTOVo2/vJ89XW0qVzwf+GebCGI0PcFUhDPRxjs/iS0VFc
tZK/MaI5ORagJDi7k7Woe/GjUSPGXtN+HJL0ZMCrI7t0UwzRt8RgUyAwMezBqlA0pW63R+SMDwac
s7U0Wy6WkvZV2xmHDvmMDxOCWIjRYKHrvcClghs3pPtIJe9xupSxhRWv2yKVu1g7FGy1TfqbVTg7
N7rudn0zvgUNwC8xIA3mnRPt7BkNzLYgRutSfGBXELiwca3WXpusk2xEvI7x6oU4F58Do4OmJlzY
IUYCecymk7u47KdVPpBpc8yQQG/P2XvUPfAbJ1QYk5N6U0TjzazI71DmLEmXTF3rwJM7xyeaUGWe
sZ/riLCTOzERaAJiKmfTXcVj0C0Whuopt9pm7YDiATdhiG0WRu66JeC+jWqFAgE/ASXbKK9MSXgX
o24xrPfdg0hADWPd7794knRLn3Y98Eu81Vztfb6mwZ1sLRLTl3gi9uY4QJ0KgU0UJLB8z+AU8kZM
/nHqCAV7hvTeXLh7INst9VBPvnUWUO3vp4HAPc7qYN+YbQzXvDPWGPgzohmRe+ctkzjEmKlHo3Yh
AAYjSSoL0mOYWMZDqVV5YHtBAvWKctex3lzZ7ei99gsMPdaPVhSnGzKD1npum2Cdil4v5yx7ZS24
AZL/aBLw0zAhCew+HArnPVgtf0vVYD9DOaNhWBnuwQQuBAlywCM1jPOpyQL1WltBCuXZiI+6BVTf
993a5K7v8XZW/rMdJNZV5Rk5KcdJyM5gaNKMW8G9RIQ78zPrIFRJ2sF57h38HyzX6X06NnAERv9r
WBt3olwM8zYG9Mx/KZlas3KLFMTWIGPE3ry5K1KBj1BGwFrcpKIiRvpD+bZ23QjT9NZBc5ih03Wl
xPBiqS+NQ5xv0hMd7U7mXMfp5HyLkjD5as5NvPdhDkAOnmjdMgCg2cyco/QOAQUPQjsUdOAif8bC
RpPafRGs33tGacg7lIVwR06zvlK55GS4YqI8IClxVXnVQZrGi+cOLJ30uuDb5usqs6KjXcDOGwWN
GPJoWLJh9Rzg/C7DaDJ3HYvwparoxHZizHeFpTBjDFqtIaa3a0JOim5fAySpBxOden6JRxJixdNc
2jZRCqihWi703wb8ST6a+3nwz+0c3JJAIr7f0kgT2niZUPFZ4+g213B/Tn7Wlq/IscFBMcdj31gg
fUFQg7WOFTwsBihgsahXvj0CXZzqhzk1prVrNKjcnRcWT1lUdE9dnOanJLXrPTaHatdnDe3ZMBQ0
/e1gsUrk0JkRMyQx41xBtxyQPRIfeWFo8on1JC+y+0o47UmU9BxU06pjWHGyjELq7qktHv9QO/xe
af1xVpzj/nkE1D/uxL9U/SHmUExQytwHsQPJ2U3VAAF5GKojAHDx1ky+eU/XCS4uJXi3baayjbcA
1ty95zri5DWg/Bon4543e1DmkVUSIIUPUM1O9gZ6YNhFg1dt48igSRi3gRFhTc/R3HvtzEeDiWcJ
LYdIPICuSm6hmLUXD5L9Ic47HtRWRrUdCuYz2XGKZ0R2c7zxS9qEOAob486B6nIjcGNdAm3K7QQK
ZIMGKh9t8Dnbpo31OcarztmC1SyMLe87KyemAgdU2k7KzN8F06QegQZFd0kJh285rW0yagLYA+0w
Y5eT4zZKUwQytF3aOwEpL+JYip53ZSGKF6g9HsfDKRkIWFr2Nre5laYiq4B+a7v81gRt9NhGuJ+9
niXdq32LcJiJ6uKP+qFqpfMWxkHkbQpD0cHmUCCvjhHSvZZ96X6Qsc5dHMa9LzZTSkSwToBHQTbI
j2Xj9WAAuCofW68WPbsR0HyDITg3E9HJdy8eHTwNurxmfW1128qzmHODXLWpiUUdRmWIGx1V+acZ
zGpXFtm4c3J/IhVkumLTYUp8DMionNSQzHTGHCVJ+o9TsqKrhzlsyL3y4iQLo4KpHd4PRQEEY35e
Uk5R7ZeHKXOr76WbzTmROG4u1bvFtLWZRIaRdypSewnWjl9DyLZ3aSy993ZqW6AJHL82RSP713gc
I6w8k71tUtM7tQbX2GauJ9rJU537YCnb6mD7Pdbmhqk1x6KKpkdAZeMxGxog4yVRlXXxcy3LlmUt
43UCwuXziZdFr4hCReuThbBhPQhXgxNYd7WfR+/FzzUzDz0IvzLIYMt4gnkFqAc45jZdaegvQIaS
zyaY2hfO8ePB7Ntmn7g5woLvOB4cK5W9DCJzaM34ht3jBl/2Dlrw6opnLh032koImxKwjW5NHEQ8
fF0MW8JB4tq5rYGfF9LC2Qm0D5glF9VeLdthMU8ISanTwtZLpwaDx+SnGAe0l/pEWdmFbRqxb4LY
xrFvpHF0hk6dKQ3Hg6xKXPazqKJrPzjylBhjfYnIpqwpzwzGXcx4vrUD0pf0RTpdszEeNnxi6vLT
wRhZkDXQKFmLIxqez4aTQ+nOsYBYayOXscdnMjRv8SgA2/l9ewSiCXuzJae00VWBt8cNpp0bkREm
Ipslt1GHHmxOuXc/MRyipUyu23Xpue5mLhLw04Xn7/w00rtJ+azfrlFdjSKq74Yg0a9WZbmvHMLl
d0NN/ZM7sEwFsQ+mgtDsp1lOPS/fdF60B01mwcgmtwFK+pcqt6xPKyxYyZ0CFFviT4wgmKcSEEjS
ATS2y/mombB26Eytz+T8h3U/B80iGAQ9vfiqehqMUW1zSYSUzrAZPURNQAvKnOExao9UkowhHhQw
FDhTdKlzStxIX9zUt+5yo/aPVt6OxDOq/iCZXbNTmFP2JoNabnuV5t8mt+13tiQcYHaR9z47Zn2H
zQwU2AiEI+oBEEL6C4EgmEkYfomz3JlpA/b12Was3iksbJsBmoFPDikp79ohL3amoJK2ZjogTe1A
pzGBL3l2kRx8Isn0z0ERXvwq148d+9JnqT351NYDTbh2SDw4j+h4GzWxL2MHzNPv9AICRiQl3bmO
cwRjyEJfItxwm1qU2KsCS2+EWZLiYnDnNHnjLTNQU9oTUbpcoNNO5MQwqZlNwlxZdaBjyJ2JnZgV
ZYLNY7KIQdASmM1OMVsQc6Pip9KdUc+xCEkiPQYuQjMkwdkMernVzTxYz10egUkqcrJKWX7su8Kl
6axAglCl+tFLXZbFLR6hknxGM09gRiLz1Yp6Ur5aE0idSwgdaYZ0zptVfis7i7enN16HJiGm3A1U
BcuU1Jgy5NpNJCeHslGoX5iyzKHj1NNAD2nddL7MZuljzffNvTBNKodlmF8GKX7rLB6Z1gn1ucQt
f/akTThKkkUSoRR3Yo7yF8hkDCOomSKDupYjLwBzZ/6NE0KQ1ZmVnDXdzvexT5onaRb1i0OFdbHC
uj2YirY/UuL4ljE+4qDN0j21Zjl/xdbYPQd95j+G5Crpu+W6OmcW1ac2p3ZrN1V4KwNGTjEzbqLY
q4Mb04WRB9ZXXJooyt6GXvTbPsQrQ5+OtMduMOOGQT8mIdLJM0Jkfc+CeGAOs5nvsiIjwSqYpbRK
Mg7tYnDl96ComL1iNLlK92JkmuGuD93C2qRoiNhj7dZ/drraWYdHwRQvvbGdYSxv6znXdwNksXsM
qNGPTCqPAXBjQxRNk5DlpqieYM0Ym5jBoeAVtHp0YEzvQBi+p5OLsbMf7HSL9mEdMj+MdlbMmagm
6bYzh77buzKwTx3G0odcZxcd6HVe4ggd6+bocNQ7DKOVEyIcOBzY0zx+DToz2+R4G7sNxqnoGjjR
fOxm+LIzkSgKIJPAQ5mP70SrMlS8EY4QGbJ1AK4BiS58MueBU6QJ2q4yPAy+Wd67JzPrxlugxcbe
LwbjkZkL7Z7lWa3JWqqbdMyj760RJFx6TAZkZIa3xSE+PIhoSJ7C0gtOAK2A2QRRcHZDERA37jHK
ZNhIJvoqz1jKa2JlfYPxxoe1kVZI+qZigVm5ec6cNYyD8mulGdvj9L137wAyB9cC0KB2G+zBTezc
8ifymkHYbztvYnrKPNMeGUIJGCuKRof6Wbbb0mhx9JnR4DIsTYQ7wEBJuzJSAkhGJNKTOw0GamXd
b2U92geGOMpHv/WYajCYzoUwv8fgCbzjiHzypa1RoLCpc5V2Tf/MQzVMSVAzNWRAZurNibjmqyEp
H4SFJ9LL6uHWjrktNdO+XsLMtj6ED4SpAmJ7VNT3mzxSJrhpDB6RzPTB9VtglUBaPnWe6BvVOOkz
xhp3xzkUPxU0rx39hPIUlJQsbuyLoy3hWE1pQuFEHfltaPQPD7LcJopM79yI9t4Rzc63PRtKnKl3
mWXgfqnzD8MvYPczHgveJ8PWqMm2Qx3Lk8PMEJBxWXHjtnImW23mJ9T88VQ68P0pQzIw0zb+ra5B
r1Ydn+gqbHAbrLI25fNPHCzvlWVtXPpW8b+QcuSfxQCOBSbitOUgrZga98RP9eIPErVXU9qA/td7
LpPH+c16q74ab9XDcNvcwx3N74z09q9PIvbS1v6jPCctSwp4XtJmsLYl3F/Eo8EP7Ey1RC56pf1v
KQoZYOaElWtFpxzXOqiz4GqXnOwYqGMMn5LQ77a0fXwmBpBKYBwwFuVQJoTlhNeRDvMt3rgY6T/e
5F5UvcyOb7xyIKOV5Xp0sFReDHLNY8J6sJgy+Gh3ST/SP4/krgcZfyjN0X7IioQOoC05zTlCny2G
EnwWdayeSt+Ijo6TTo+pYZQ93fCsJ1sfVlOxDWKujyNx4OxC4rh+wbaMmOxlZvovVJt/UAskio1n
SxK8QjJ0XC/nuz98UI2H1bqv0GoNOE1kQlpgKlVKjHyu4ueSoZbFKu174C9FFGDZduWXRodQJevC
Db5rhgWtPQvQNbTj+GywN141reE3KBsMnoR2u6Njd4mItwDLlYzAALLDbFIwasmFmWBWv5py4nDS
tiRZaOGGzyow3BPJ8CnddEtD0fIojdfan/Ov9YzlkKtXhey3Sw8y+dmOjH+2JmdZewG1M16q1Ui9
ev/z8vof0xT+F8oFlo0+9Ieb7J9LBf/nWn/9/qMJ/+13DWIRC37/yd+FAvtvGsi0wC6slOeZ8o9C
geBIuAi6JnwXvQya/7tUIP7GeqeQeBHTTdex+KG/D7O3/qZtGxURt7gtbaH+W8Psf6pdf1oWPNOR
NpKjgkViyl/VMAz0nqo7p99XkWKajJ1dFh9l17zg43TzcZ+6wV0//Ojs5FNO1n2fek/L//4kT3Ba
aK+5R7tj0HNpXNmqbpqSykEVHs7SjoA9Bv47l6lrz25AKjM5REl1w2gHuvK0wkBHR1+NYOkNQtnb
/eGj+GedF1v8eY1l1IZn2+gz2mF9pZP261R1jJgsN2y6ex51ZpZVc6JTzRGQrhNjc/ylDXE39Fa0
azrnPs+YYwuf5uwIBqPC5PkuXXgtP+F4eADfuymUu7TtyrOs3sjZlBehNnkg7GtdNTZHZc71yQg0
k0xpUgbH2sW73S5fksZoNvxCe93bcjp3eMkT28NEUqnwfmKFOLsT0l9Ti+TY24uCyOn6Wg/hj8Jv
bpEy5c1UamPrO5BKEi86R+As/j9R57EcuXJt0S9CBLyZlvdF13QTRJNNwgOZCZMAvl4Ld6KJXoT0
1OpLVgGZ5+y9VuxiyU0Fk0P0mifaZOMzOJMJEwfwzAS+8pj70YFhApMuPSakNutuB9qerGcX3+LZ
JR4aeH8b3nWIB9KjVlF4YTF5pQ7SfzTmoa31vpgHNBOkfih8Oh91Z+wMgo+72mUHADqj3aC4yR5h
XzWkY9yZ5mbWr5Tt2PsxE/OZiV+xML64+iJtI8/+gBeHYys5wbte2mkSYohoFHgRWrPsNCgBmdh9
fLd8EplzwHeQUWSPzGvp0KXlN0bUmjhHnsCF5WVGQjc3eZ0rqkaW++yNPxxmb74BWrZCM7CZINSt
hxo9bViQJCzHjg0W09yTgDJhOeFLGLT0/cwBfWib9bumxVDWpyb4W6v40xGt2nul/NMyYOOAOgDp
H3VzcsMxOUz+G20GbRAkC5PB5vDI0RzXdLu2663db2oh66NfgcIZfDOD2jp/seMizGNOO/JUe6gO
56CXLCjQwABMbg6MDW7OmKxtr7qPifkSZHBzeTdbzL2csb7y8O/WTJzA2lJJ8ZJenvLO/cPU196Z
vvNVZFEMoGbhZ4YzbUxYpxYj3M7MniKAykdLhop6Wjmcam1vs4SbGYY1PEzMmV4kcfCJLuA5seNP
IajsOS69sBFZ7dkfvfxGo/2zRL3KEEPexy7cK0rZa8oXW8dPjzYQRBhiLPta+o1FCHt3bGb0PN3R
sBCxEWhadYgtXZ1sOUxQG10KYXnxB6ko64ThXuTkopaxFcdk7g4ulSz2hyPmigLWd1ESLOH3v/IG
Krq4Aq695mXvcOQOyZOCwMzddfRtBGibzTR8DRo2D9LDDNkNdCe8iEAc0dEi3jDyuDRF8+FnrFjw
jR4tn0cY7W0+IZkBKpfE8kC7ftvUznUuPQLCE/FfgxgE7bGjM4+Xxle3wkWE5CHi5ZuzThy1J8i+
VvEdcslNKHUpqura2k+p5Xw7VoyfTbUgeubrMqeC0ronkn7IUwPGa7Ng+d1k6wzckXPIJBgm+AmW
fruFm0I9/IZ6OufzM64TnX/NS449yQc4K/O0xX8zMZVM5vaMJwnhae4yRxAbvzj47AmMIv/sk9Za
p4x3lcWOFDo8oarKfesM9VHQyqEPj4LVBrW6stoTortrLucng9KBSZ2mwVbvhbS1mvhs1+Ebv08e
fvaRkjeFc+0RBWkAraXJS5ax1LWH+dQwX9pVmFaS4OLL16zqXnusW5Y/gmvpEM8kxcmUissc6US+
M4dGoQMRC7pUqauXomoyS//adXQFM0IXdGCZKqwgSR5Z7MNvC6qNV4sHtugHFjR1qJ0VUqFPHbke
T6MYxwoeGeQW1OYN3XKb5GXGFh9lopu+lZO+Uk/cUz/cTK598WN9Yf249/xtZVhiPZkBtkQj2U+F
te1r3kk0qT6LOunomn6qLH21mI/FUfTL3OXHiGZADqlzFFl6AUax8Fynd3++p235gREsVG/NQpNx
BtiK9JmBTeT91aR8CHrSIAjTN4e+Nm75xN+xKkpYtCnuT9vNvkz7fVTBuzFWh1C7D0HC1sqiLuf7
oJX6eWooy0Z3cyDkqINbM9nFdqA1ymPM/hcO9KfC7C02mh6SF2jyKCYM5qDCQvzuuHtS0vMzXbqK
pLVeNyl1vcoycvQv6c/ccM6k0RnkaC8tL3vTKY3f3hieqXkYjPWNx37uvis2rAfmbx9moz5HqYJ1
gyd6O2Bx6BWPF1jt5JwjXILQrIjLhwNDbpt6ZtnTcJh5+QFQRb6ds+edqRjgNqh2U13N2z6fn+C3
L+FvF6u3rdep8KhUD/m16OJl0JnszHZ8nGqyMa1Cq1FhNVEpV+FopgXsLTieBbtXgS/hwmi6GpeB
/G5F7m9ovPhYOSu09WGwTyTnZMkw+Vk3NzONoNm5AIlSEhPUk3nyDt7JMNSJUozeBrwaeODQI0vQ
jRM42LXRdGdpCRNj+OAfsr8WUQEEUekS1gsGX9MpvsYR3n0swrcJ5Z6s6QpQk30XI6MYFaibQcEs
d2Lx5bWfVqmuVkbuNlMU3gbQOaMfstBkHEyAvtsCZj6mVTucXOU9UqnHh8MoY9UKNl1m7wmAh5D0
/vsXLpzbrDDzPbTho08CCuwEfw+rYsHDtAf/RQoA3rWsfDuGTruWQEL3LKvpO7dbz6UGAhGx3VUh
wA6pXDgBLUauslw+YNFdDvPMS68GKU0YJMr6h3qkaZMuPj648+sskEyJFb/eyAOYAnbZMpij+8wL
K56FzHf4Qwke9m7E4cBFDaGjVzOmk17CX3JteuUF8iib9JmLv2Rt+xOMrsr0cF2Zd81q6qAD4420
Jb8rWT4lHTsZA0dE4p9cq24J0wcUYIIhvlNNv0SBeyCrjYy8N5qLWbv92luABBYmkE0yCmubh5Wx
BvL52AwZyQW61YDh2eb31fDsUReD07fTHbE1v8Fe5nvRb6pZWuGfpKZ/pLUuziJyXjBz2Zu5mxmF
xDUXMA3H0fhbRrxxZ6EPFWpYRq3QIuO4uk5G3e6ZMD0VZv9uT4BtmawxPEqqW9tP21DX80OzgKyr
QnF40+5wKKyecmTU/xly64Z2C3mbcJy9HF/kwNLEd8gWd6hEBRlsMQTbBJ7XRpvDo+80/c4cgdRy
vH3NCIOYTXDjbNH0iYZ/wPk7LOzg6MNXLsjc7NWyJ6DTtzWqZskCnOKhjI++Y+wmMm1HnU3c6o2Y
r66kry6qP4qXTJFP36QFeK3i/tol2tywtXwPhX4uJyChpgOGFampzTNAbgePH7k/UoB3KqPaZybR
EM6tRZ+cvEJ/wTzyUWX6gItCXo5g8eznKJSPoTtcXSmIkRuDc0uS+Y+lCWr0ERkTr4zY2JU2Pu/J
3ZXGssirWPpk4uYL59oRjmEZxpnGYtgalBjNfO8wx2gFKj/fM6ROwTGMuzD27D31+e1g9rt+1tEu
t4KvjrntpQ7MS99I+54X3ZUkUXJxa8O+RzZlak1tlNwUloQhhTPvrdx0NPcpfdRjrAEbizC39yAw
mKlbSu9MbQOnDmcwlyVMZTKR+T1V7EOKxjo53fCG/hKQU01Rm2g7U9EgMOCZetsxC7orcs4Xh/5c
D3CUigJNVTsZnpKUN4zoFc2NjsnoKOsUEaANQVp8EFrHypIEEsSDle4SfqqPVR6YK7pCsPlDvjog
E3+EStFgL2j4BU/mUQFaE921NxlC3+tYp0Rk+IsdqnD4zCbCi6v//weGyRNI59BFJqNFU5nsZrxp
8+QhPRpIT3njonmO5EzcBQZhlHf0SCyrPkTFDIB12gJm9F54IHq3fKB0EIj4UWaxeiodtfDTa3mg
VnLqwxCQIjVw6QbuS5tyswEFtmF0Mn54oX0arOCzcgeMS2yPqdE9OapMb6OmBK3If5WTXDWhzRex
05+YcJ84ov8N5uDL9ih/pQnxgyz8wvIdGR7JJMpFq9G0qeAGPwlt55UkCEdUlcdyevb6ADdRyQ+x
y0EX5MAu46iHhW1tKjyAs+89MmAnyToRxHKhk9gWN+me00zmP2c+zmwYQZfJkg3dUBOUdHPrBCIh
Ym9yzZWZkE/yJ/1or7E+GOa4DRkNkTi99wvswXivdb4Ish2DRGn7MuJDcJEDm3nEM8Mny1t0au0z
apU1XJwErFaZNikjd7Koiq9BE+RvCXP72YHpKVX+HcTNfcTIh4+ZXzgtY24y1UkXyucH4755Rr+P
QvPDg1SVZl0ErRhmKXLrDbmKbiVb664DQKeJHHOaEDo5dhpI+cJCUyJ7zjXLbVZg0T4rsSA5rWOt
BzE0t6I3mY3FcitF4zFzqJ5YHTe0wVEYtUbHEZ4vIQnpGpVkNP86+Fb2ZbH08Cwn3xlm8VX3bzJP
20vOP1lkSeOIrScUElNvIFHO2Zi9bUib/LbK9cSlpgKGfsyG/s7nVKs+23oGXGObl4OsSUQoaY4X
3ljDn1KS569LzF917stNkvkhSGkyjE7eO6zRcvchCewtBLzsxrbqD8qitEdRs+FX/2DKITkUrMlI
58fNKfI/LAqp+jI7pqZCzw4m09o5sP5112HIMidJ0r8EuXUQnso2vQYoc1YK0Sii1hnu2davBmDZ
SXG3jHQLghgylajhHwz+Pv/R4E7zejzHqVj2zCQMfTbc64SZKHvQTVDH/6Dnzus+sA9zP//MZvdH
RO5fM5hWffjluN23pfAXtX33zOoKeWVtwFdpwlMWMWKQ7Du5N+S3kKxXNDsX6bik99KXWDLfdGxm
85G+DeHiGEhitU9sEBywB1g8DzsdEeueBDckoUmMq24G4NNRSZ7wUqFInql/FtUtTLnp+TGz3SIC
7S/3Q9iwzk4pp0+R0+0JQPTCTq9N2YxrB1QfyzLfP5iiOISJoJ8kJIKCvKOzWAU03lieQEypukZz
zi26b+525W6yu2nH/xzsjNymGQBdFEsMhSgkSW+NK6tT8gjAdQB2ObB8w3e3q20eOCxJ1nWn+5Ph
i+gshQc7YkY3NeBBO+c+zxPWxNcwXCzdMxxkq/galEXqkj1MgZSlkIuKoViXXEj5+tkkKZJV5jnO
3UWwOI2K3RSM00FshmGmBY+tmwXZneQVA5TZ2kkt33rmvlG7nLQmyG3LQ6yLu/fO7NxVnbI7NKzk
NY5+JURcGlbLdNgHCJKlYPml/5GF0zNadapYhaKh76OHYsKwGfh620zQVu1EI8QFsBKo+aymgSti
ce2Ft+vJJTpuzX60FzMfkHgTJfXVNdRO5wkXOn9cCsJbJ6kl+rhx743hS+KWPTw0rL2pG++ykQhX
4djGxQqe2VpFq6bm/sPV5MKx1qrsLTRwmgPNQxL6zcmJqh2JTHU3Ex2sYNgySx8ZWrssGJME51Gw
NEGHhvtG4MI5nfPokbMVDCJRulyG502kM38bGO0VyM11srqJyaN88MhkX3jzh0wfePtSYu3OXQMf
sLbK+I5Ogt7B9AQYznqUuGoKK26e0rF6CaPqe+T0dokULC/LnV/mzlQ71WnrXQb+hzDs5GTbNWGq
KEXoUqLvqCkah5N1MPl4bhQn6q0szGNNZzXpZLjGLV/v7Vodl486ut8ce8kCN0/Ba7DAyc81WzYI
s/K5DfpfTsuw6hH6PeP9xPQi1YZtQH3zfCiFXXAGGfDq6andT6p5alHy7qKAQ2fDvngzs3Hkq5Fu
mTHP59ZqnaPMzR0bu6uS2HcJj3zNxki0RcSsNlFSO82fqiU7PXYg4YyAsFLMoQ6OOCGsGqFZrX/5
1kN6lU68SVy5wrN3Y9euz+HEJqsuvlOHNKo0GVAEdfEvKkT7ZNtYnHrT/IMdqtnFuuUiIPP55vIP
u8nITG9T5bt0cc2/Zdp1FxZZB97p8ij7tl+lkWkcGds8FFk83RP3rYyKfHmkcIvQUNX6ypoOeYAP
qDJV964c+cQR5UG10Xgo83B49PSMQGxqYdTCxEgSVRycKL+V7N+2SUbZucwpwYc1TgZu6GGWPcMm
u7gkBsjfkPVODRvMGA66c6FfqvwhbSEsUp9/bprxWrdpuc9TfA3Q7pihDCXj1RqeDOyFOSPAOvQw
xw23/mGOCLolCs+g4DReKTC3U9rxINjyP8dJpif6Vti2A5+RE/hcjFAmBOITBoim1UVbNzK9naoz
8j6l/Wql7s5k5AX3uaR7XqS8DdulOId+QxcEnoUhUAfYIGjpRRIe8l8SRtooDyz/OiKkHDGoallW
ABdYywckxvZZQKk3YldfuudmEdg6M8hhk9neaqyS12kxW5aK/y76zHhH0RRd9KlppvwcRfI6FMF7
1Pb7zLX5JyfxltT3LhFnrAdPFgfBYuHAJZcBTe5o4a/r5UPCi6U1hh1Uiq8mGBc4EVuqQo5MtKpv
g5G9AQFrVdn5oZEpKdWmWFCJT2p4CHu+FvxXOLFUPxyQVqMXGQQmsjMYCkbPJPoXiQbJjrLpHoRN
gsD1q79Fxlq/IoPVxZwOCLlnvNubxq8QahMF5oBPBdQWa5Dge/7jALV2Cl/XO6B8/uDLuTGYomEW
1XDnCJWr4uLzYAfdendbyN4cmqe1kaGiStBEbkef5zSo5p3NfQ+D1JgRWOtG5j3REaMiNJ2RF9Ky
EhiD/g8/4ztX2pA/gCOzPaW8T43wOrFsGCf3xTH6dTPi9G00fBfSfmwC6lejMgHnWBCZurNN+8ux
iYJ4Ucc5z+o/AtP4l/fej6/Umdg5z6AP+q4LgFS/t765Z2cb8QTqk71Q7pe2X1sfjPLAz2cG+0Rs
y0hfujKAKRNaW4/2wGqo3Gtf2OVqH3Hpz3ENoiOyx73VgWVxO7UtqvCxGiouVkmzZsfFJI7J529r
ToivFsJ28+pawzv4i7dB+DD8bGcdcCNcy8585On2QkZ13wHraDv14LtOyIG2xR7bDNDn3ZjbOVqB
aHnrQuz5F89htem1faKGzNijG1YFB9S+pcOv73ab36KmVgdXIIUxzRsplVcpGf6G7LWAhdjtFo/Y
yjUZ8Q/l+FyE7ncuLG480aUjUskGllFncwlUdO5t9RNYxT/AnTXxMwERMX5DOY/+engwMNlLKa+8
en6HABtJzvBE1xcxh8jaInPncZvb8ylkfoLIfHlEOlEnNmiT7l7ZMOUcMUBTRjUT0BzCMDIOK6XP
eHLhpwafkRfbm8qcn1RRJOdY/UcZDdZG4WfbsccV1IDEXMU982DHs977YvF+k8ZpvSHaWU3gbbiS
E6bt1A7z27kZw5b2igb53DsMpa6Zx8fJkYO7kUTdjOCj7Xp9VtjhGLLIDUrQeTMInOVl5X/2muML
goBjG9rbUXTjqZbLYxL3YpQTKJ5awz7GKZZeP2u3/tS9ZSZZxrBsicbkS59CQJDCRsR15b3vEAoa
PvDbIjQrQrTjsIPh21NnB4tWgObcuqnxRJTt2NbFW9MxWrVo1MAJhPNoONYpbeE4UfPBQdtDyPIE
SuW88y9RxZHDDmyq3hyzKIa4JyGEubf6wjhq4mKroC1O4aL5HJsSoi0RYFLS7q6By3zS83yUMc6U
AtrwFePkBs/imZhB9QFm+XmKXvLcjPe1iYOuJo+5A4O2QFQNjoqV56ycv4aFqjHFaL3unQE7UKBP
PLPeEeJ0cQZzVeBtEWbx43geFkwuht7bJBejE9fqVW+O576xXl0F5J+2AL9h0R7IDjH/gDFFEpON
PoGZWIOmMilWWn1WnBnt3GbSAtBJR8YMvg/6r/Y+m4S3DPHXv5qZcOAu6MVxoKOAPmvSX7bUK+VP
XzVY1j04jpNNnXOdKeIIdTxXW224P/CpQblv5gldKcitcSOmIOYJG9hc4cRzFiXUum1e0Y15p6vE
IWss8GxW1HyEWB6nRMD2tc1khM63XPcTrOOgSF5REPwO1XjmWu9fazh8PpTbvVWEzSYe+IsKDgA7
IqccL+JqPCa0k0IYZg9hk/0NqmrfC4cQlMMNPLWz57kjIsaSFZAq40FPh4qXUrrw1eOLPTQvvopN
SITwTkIyXX6cVAww43JDYOM9Xm46Do3RVazAA7XqxiCp4pMU0dToZYU4lMcChwXL0MwX+XSuBwBK
tUE60XCrfG/Q1DzNMP/wdoVbc4mTtoEy91JzLrVmuQCD2ntX9M7eTjYF5uibTtQXReUVF8qULOm/
3C/C10I/MkY1NSNqBmt6K4b56GfBpVMKpYozWicpkZOy2VnlHD4O3qig+Wvx4Jr5bxpb73WZEzaL
qNu4ghOQ2S9ceafYfXNZkJcuYn4sABeDi+KFP/GY6qzxAH371FqEcxundk8tEgHobO3N8Yd+Jy0Q
vZzzxyCbbgCpVwEL5w+O3mAepla+DEPAXaqseWmPhLDdWPGzidtrWSfDteWev56Hpe0BgLCo0KNA
hz5Mc10+xw3QJd8Z+u2YCobNQFmGwoxwOoa/PkW13g5fo0xER3p3xrEX6oEL50NBnZz02Cjpx0Af
houpIX2y6XkIAm4wmIdwkAt87UkNPNzIgfz1Ij9XTUQu0ohOAac8hmvdUxHTmS8NmENMB3u2ll7Y
fWdt6Z9nQu80eSGZWrFrrkuLlJ0DkaCJi2ETjfFCsEtfPdHY26ma/tUUavCPp/okuFpz4ErhzjTp
syPBzEa8WNZ5qH9IoYPIs2GoLS1fQosgO5hLYWpgeefhwQSJv21yKPD1vOhCdBpsZ77Ha4J4LIGX
fRjlAh5UdY2/QY2o48hScDakPhDWmqM9mKUyY3Db5ZjLW7OewOSyPU9idztr0PEE4w9dR1eudGsH
u6zBHCVotkQr4E4GSu2tAVgEDQuPT5Rb7PwYGpH5d3b5xvaUgPrQuTpJP7Maauat6DhupubNddLs
wFWMaaYTZTD8zQiG3EsJDzsvk+4SRwFDZQIJq4K14DAuZbxieIzyqnvK6S+wCzFf4JrBolMVaQ1Q
JE1qW3/gW1EHCn5BMni3sTYehwYtaWeZr5FfRPuYPzAMSg3ieVwP9C7WVane81lcwXXnf0aamKEj
+meV5fHJgny4HohHpUZvvOZwB85dzfqr40357jclG2A3fwR3BoLfcOWTjzDz7HreH7A7nMfntzio
L0Ho39xR/CtHk68ViNKh3wR9zOzSowwGNhRJySP/l8QxwruJ7DdpC2LVKgQOYRBg5YfeNDS/bKa6
2HmePBk96HhvDO67kU/7fHE5Lpxl16XW1DvhvxRf4qr29UkZk4XZMTiGPNlXoxG+5EX7nmX/4h6N
YPKbkETfc8m4uCq4GdP0rklqx1FN8Z6cBr/8N9uLnvIIitc8EXHPuGQ61mM4WCcSdWeTaguuB4xD
RYMywZxXKcTccBbvEVtwbji/ak5/HR4wMbvcVT3lH23LsTh4t3J//4vqj64f/99mZoabXJm/Vj4e
zbE4Bf70NxL+saDrzwsnvHEBetGmvKjIPi6AiBZt7IjStsJ16c0U5dWDLXz009nKbcoPhx05rmIN
1zHkfcK/G7XZtxvqh5kaKOybZD2ER07K01bH0c6dgL4YUW6tk3imwGrW6UOkmDEZNzZV9hdb3itb
CPc1nvLfqSMHEuWcjQbpdddSLzFiMd4y4z/85bTX5KeJWpju85Aa19L2UNdyL4btnPgbU7rckutA
3XPK2BdrnLe15df8W9m84z7cQtzcdjCGGeCG87maoXJk8isvckmlxXvQ84fXShNTzkQHgJrKCgp/
dxytetP7bvYsXCtm62cjULdBnkhXlNck0/WBWuoXqfNpq5Iiv7UJaHBmSxcbe1PlBSTXefKsLDdL
153I2k0+ojNF/841j3i3Ded6QxHDhLnPScdPwr+JDT4rsfzT6LN6L/DlcRlkxjBCgQ9LUP8j2QnE
GLl3SjG8oTKy9zJRO5onNeRsQa/Qx1tIvnQ9NaM4+SmZ0mQI8Re4yb5f+m4V396NbMu9zRo1YTKy
UX44H8pG3owsEiwdOYWKCYFhjKTY7D4N2/xWaeVtzKrLz80A4ZoKw8ZlcPg05O5rosGM9gpPF+kL
uyPlEYn0WAUtfy2e3zhWsU0PqGL5uJrXLNLx1krkSVI1NrhS/JXWxk+ppgZD1O6HBPCaZ8wc9SoW
Pm6l/V3scDOVJXu3iifX2g+8a+dXxYvnyFM5lvnBx1+YkD1998UvY1p4fqlJpGbG6ZuJngXQckvR
yXtWATpLvMJkleJBdeUxkpO9rnvuyUOwAs44ftgxWXqEOem5MN12Z9iXaEm6jHM2P2TCfOZdQ4Cm
Now9YhYasZUKjjrQwaaHT8vXVu+R4lhE7blMxj4mNMPpzqga1E6O2UHWjOoja7a2KRe5oz1Dc+Zq
5rH/63jYK9CY9gSTOKbpCXAwsa5QGTOqZmkbzR92zUnKtcLuxmGiPo42d0Ewpkw9OaoAq5sudgqU
0Z2c4DWMWc6mEpi+4ptVUAD6HDvG4P0w/wz59NgNxalg+3DpQVG+tCHErEwFxd7PWBXlRIplOhEj
ybINBapsLRP/a2mGMAxcDmvU6f/7l9kfWTdC6JjCP1FaPnHwY/YRTgdNVG7N+uqPBp8Mt6Q8WX24
mVCsMKKHL1AKtFdJvwZ6awMoCu5+At7AbjiHxCMHJeL864JhHMiy8YNpAvcN/kAKU5q0T9Q/T9K7
OF69yZlzfvhLUmJyf0suroGtCGBYn/Ho+K/ad9gJOkcDw8LOj9IfXrBOTwpByeAXXgHu34EDCnvf
yPWf6P4QHRqaf3VLPV3IiO89spchpHMb4RcJMoZq8zEmbgM7wbEOHsC/dZiqR95oUB/FwF2YSNWR
Bet1YM14cvvuvaLNzMCKQGEQihfhpuVOhmRIXNegey9+EkcejZruzkKI3tnd8FAYoX1Pjexsl8Qj
+gx/RDNOzr6wL+4Q/hisUpVBSnzkIkoyACkgwSuWl2SQSIDzequ+kjEAZEKjf2JcdhnLk2dQIa5x
M4Tp8DiI9mz58bs9jNUau9qBT0yI3gUgO68rtrWe+6jD6ORyxGQzEq+02xLsh5Cy7qbE2VRdBMQr
OANignAMiHLLC6FczRZrKPJqgc2iePSqZFn7wi8PqrvXuyxJ8oDFw3TiJdAge0t/YE7theOxhEn5
CLEzMVngrFHEoZn7ass6Xrmz0WxmYYwbq20odrFsZnFPO9Ho/WxvUjgJGRlzUSnsXWhwcchBtQuK
t7teDHeEboK3q8p2QvMdEs3wd3R3oxRvqbBJMHrOrjQR8E1M3HnFAyxTyuHJA5Jo8kp4hPy117i3
H+cy/AaS9YpoUOtu3rO9Bq2leb7w8eMIMBGiUNbwKa182sYQdFYFHE3OvAS4oFqgQseTlCn5GFWa
Mzm87nU1u3TzmAgSZOR8qAxSTpyxdG3f6ux9SKuLss6jlM9CTzNHR0YPOVfCqjd2Yi4fDAok1Tbu
uRNbfIJWrmH9DUwi6OJviQpz7Vf5Tjn0JBvZrgMHJ6U/vOceOi4vJ0JhCn+XqmRjd8mHddVkJWOh
+BVb9bN2TLY0jUPWslNHPVnPnpm8k4zTG0/89gXY0U617Zbd3aMiybiyagivGc28KoNvBcXyGUH7
B+CmYg0dS+LGc4T67bT4jQOV4Nns6ZQ7zcYi0Alh0X3VrYcx2u4RVzMIqiYOzTQXxb5cessluxjV
KUbT/icLuV+HxcSKar1aJ0HwlQQVmzLzVs7DqfegKove6NYjm2ZGFlwY5hmnPZOXocGDoOTXnDLb
kCksRmrHtNJZ4BpY0VZSaGtL+eCMp/bbmKP3lvvuDAQD5g/hStQAT6Xnvjcms8C+IYoxXaLUpEtN
UZ+E9byXqfFmT/kL0PXOwbDHgIEgr5/81YJvTT9MR794KZrxnXitvePzRhuzY6Q4Kx7Ag0WLkOgf
k+jDqDgo9rPvrDPff2fLmzMfvvMX3RhJxBF3tvZgiL6nJIRiDd2smLbE2HjJ+zVZ5rF9qyhyFV0/
QDmcqKKziZtsEAzQMru0/QAVtZm8+cbXg4rNdoKe7bmkAlnGyH0VdG9tykcZWN9kzV/8Lqm+Zt2t
b72vipnqMcsbDq1I6Nk7O5uBWPeGdc+mSFy2Sos7qAxuDKa5ncshurdEcAvW4RR/psc6ZisZIuBt
eigZc9LtuKVeWoiTVbngNH1INt34aJigoZN6BW92pMvVP4FAhi+Xe3hrp+Qh0BXrIgVIQPwyiHdW
mnEAfvSVJxWQu9mqaH9AIwjHDqs3GSEKkdfeC3/HFDQJLlxDT6wrRfkwcyQmdw2OYAjt4mQN5WcQ
wCCHK1h0FrbMomTtBYgiyZ2HQs9/NJ3Y2LZfnLDJNz3j/3nI5w1feWvJMZyczNs6BliXoSuHXSHs
b02ap0z85HGc400hlFjZSf+Yg9Mpu4pgF7GGIsf8JgbekJm80cgDokh9rHXBNnTsOIiQ0kPnxBlz
+LxUdNnVLxQugDSU6rcpaT1OHOmh6um8zDlUyIzreZY9kvv6O3rD3a3OIYu3tc3MgT57RdYABMVq
5NHCfmeLfADUF0kMNBnX5B/iun+tbPM7UIh/QSeAnETUgN3iI1Thi0YIszGm4i4zPZ0TxmmZsJhb
IlDw6kPhWN6e/Qw6ZbZv3gikYPB6QBD7iTM+QSQPCbNiLOqbUcOx09mE3F3Uwpd3URQeYVW/oR39
QmSE2eVloqaP5oIn1bSktL3yUjLGBJ7+nUf9f3eeHH8ECbAqHXZ9gmmCb9JPSoqQQfk9mQaAjbl5
0Eb2KX3FEiMYdy6DWtAFD40O0JhN9i53IYjZnSYiy6B+WzivcTfudU9ip/Ulo6w2Bw2p2T4PvXkx
7fhoBvU7NH3FJ9oRHCiwnMVRRsJzPNEnfB+K7cx7nwqFN+/FeHKQxlCIp/tZYJXt0uLNzei0NfV1
ziJnHQrcVbNugZHF7apjvUg/L9hNst3h/wLSGFWntrVsVLeR5HT6SWSnJWyxCUf3bkjEz0Ay7pG3
qZT/4CY8/fgzrnAozM0QQD8Puu6lgNKxUcJ+KRVS2W4TogaOOtQJRTSeqtIJNklLCDypVH2Pdf7A
OdddwQ133tyW7R0LeyVUtifLRWLBBB2ipHiCoj9dQ+9/1J1Hb+RKe4V/EY0qZm67m50VWnm0IaQZ
DXMoFvOv98PP8OcAeOGNAW907wD3Sq3pZtUbznlOF/al1l/AK1D9uKSu+Bw1+9Rv532p2K9WNZmU
OIzNzVgG/QFfsHfxfNgElB1s51ddi+cyd82j1mYKkvSf7EmP1WKB9nGTM7Qm+vSk5EZtc5bfoh62
PfGTyOW4cm3TPRMah1BXdfVeWBXRy9p+005Fek0wyWer/RQio68POBNARnBrxAkRWgNCyaxJbjji
vKMrl4O2Ys67ajEvfToll4j8MGs8F3Zq3NU1FkqEEDu7QY6J0sgmktgDpEF+8ZVp1CcSn+VlWAFb
jiSNVNR2ujfdqsNcoNT9EJmnlT+2a8umY3CV+PtxKHH2TG127TwulrQsSFQWlCmzYf9quzy6pnp6
1pFckDY0w9NCIgZpZRPMH/4tLhyXaHSIIr2ZrLmeUP+Zc+hj4rbymXYBrWP1FwT7Jl1okHUKMCj2
5A3EiXmSfZPAJq2u0hH1iTcouSubmg+tiM9L2T9ZPXxXfEQvbsJkIvY16qgSOQEegvRSO82dH4y0
YPg7wHmOzJJlHoTRR+4/d4RYrWqIkaU1l2a/C5yZR6Ff00RzvXer5wr0ATM8qu+FSTbkazyq9R5f
8LvTWsjZdpSw915U/oJGIrZL1/31LUQ84m8RJee2xxQweTwsCfftoQmqO3RDaJRtaAwCc8UK5Url
mY/nygugx5iQ+W+6vv+g/9z6BgHaXA93uRH/BZZ6nXxCjYaYCxCWFtI+037V9tVD4OSRrrFxCF/D
6C6+NZcUqCrzPkWLihtio30Pt773ayDAYpvWGD20PLt6wbDZ9Zfcz1bIWE4gfdGHzlh91iAU14lR
2DkYfqK3bErOTaQ+/LzD6N5wQcp65/+OtX9H5tGpgFYySQwXcvly+wBKSfMDFwmA6IqcjNL80M82
iZhOmfJywPJLSmw/g12OrwbwPCkxXcznNC/YDnTSZcuqDbgWQblwe9JKw/4dlgvZyN1WF7phYKh/
ptJpQC3ENh3LWIZhF9suIYj4/8eE7BBzZ0XuKTBLBjiBdQ6cfgDpD3mGRs8PtR/dtWmEfcyyd145
mHcDjOQ9T9scKkJ3tUrlS/ZCd+QfdYo8L2XTuLMM8WI2gLEtmSEvkfGZ2SZwl7YRO/Kv0MA1DmmM
0njJxyombs9B3LdwzhH77h4d8NxJTJPv+KJ5z4fF2ruT/w5I6I+7ai2gDrQnD45K22LzyCChh539
xyM165cjl4Y1PqrnJqbEKAPvlw+H9mx6cMJ7UtaQ4FkP0+T9EbbAq981v2s/GR9zP/9JyGY7kJ+A
aFLk48U5aaXSGzOeQ94F8o4gJvhLUYcA1RurXVDL93ReK4OLPREBWsEDuB8NbdwhssYcA2HXZusk
mguz3OxOuRjXkfjzBGUdXBT3jOu8Ia/QeuLXpStrmfjX3nhNpcQfrYcPizGnNvLb5IjXMbcYLRkx
G8SckwRxxckhOH4u1mDTY1nFrwRYAjfaZ81Iq6bhP2Mm7AQOjMRDkeYrYgsStoONjl7jiII7oRzc
5quGFZ6uTTkXVz4fqcl9hI+P/oUZQOJ4F3SYW8iGLIWb9CUeMbSoMXiPEbR1tfxNRVXuTSN4BkKV
bScGTFzk6UXW2OKnILkbh845Vg2Nab8M+c1LgyNLxycAc5+5glieFyjpZrwpiYGtqSZEzs3U31gO
OAE8ljYKpxObFBwf7GftauGHJ3eDIpFMog88eqq+N0t06Dg3LsWNoIuKwTf2j8JNwnIysIOlAJYc
CayFdtQKojcHeuMuIouUkIyNz5xsawlcEbIujb1S/gV2jc2kxgM1bGF9gFsNyP9QxfW7QfbZbqjG
6Fgx/FlL3G1n/MwRqX8x7jsODOQrquhOfloj7QJ1alc91/f6ZWD/TD4tJBPSP236JmTZdIk6Revj
DiWXSuZvxzFoDqtbL+wmNKlOUH3pkXC1sUKsFPvQk5uufU0WDbKMZFwvR+KPNjLeD2Pxa5RUG5Xi
t2QY8ekZKByaJdh0CwiAQFwaXPtz672Yc43RqJCPs0sZ1eFQWFjjkF9LT7DpCKcmgaj4TmcShUS9
JYv+lz/2CXK5gtmFc+pKi9yC3P6RfXuHsa5g01WyPxnjJ2OM/aOS6jxM6CrT/cBsnykfwfN5TEIh
jMWbZ6944KgJOccoUyfJwQwAi8HT/DDgMNnQ09Ur2pHyhdwk1Te/XMknjvLsx5mcT9seKSfy+BVF
FIIpfIdiNhAPJ4jzyVteM5cJ0amxQZFLFLVsDOsRQWx858dzvCE6BNURr4G9hUEOEDE2eGc5Lbsd
0kABm8u/pm2Qn9pZIduRZDZBq7hSLNNOeqvW0vae6EC+SKch2rAcd1SQzNSpVuoOfZelip0vIwhz
qF7JBl3Q8j8LoiKxxFzkbH71tnHfr3NI/wzXCzH4BLjTLIlZzvubpE1lcvjgaPvIU7WdITZIrq+O
C1CTC7nhlxeUUZMd1uhShL1cxs47teZbNADPIZIMR4exMIIozGOenZ2l+j07UXY3RSK7Y0DBzYo5
Ytukj5ZeB4Zzvbcj6Pz4FOedBR9mV81IUjsRky3FEpO+aV6HaM586XI+VpE6CWFnXKXUIiWD5t59
76YgZPO7b1yf2JRyPpL5sGK72MYx7KCkNp/Qc1obobkrPCrDND04diwQsaWfiGmegrqnASv6LfsL
qFq9aYUu6i9o+qHsgP1lYl6DhE5oKJj4+zcM2tvWIHjL0BDHcx8ATUXugVc9J0b3xyP0bFu3Nytu
Ydp5Cr1Y/ZlOATBsSyDbrBhLLP0eubh9B3LZ2DZKmbupyaiCinHc+dr8JhonO9fq24skYaTJvG1H
ZrXdwCelJ6ety9W1aJt3Mx6fHLFGT7TpJg7EDdrTM9SmrVkuT7JmPJmyQ+kUfZ1s0OqK4sUbLPx3
4Gt2uhShGBt1bFGMMKgjtVfNxqZTzWnItH9Ap59sVqwAgvO4ezIUI+FWiuU4KBaH4BDOaenH+wLW
IoCQEoHHIN704l/HwvzTUQzvDWs1pcX6pW6j90SZZ4x956p1r7SF7x1xVlFVhYQZntPRfM5Zmmdx
Q0NWvLmUJ1b0kSSNPoE/pLIq0KAYAWElcCtTMbwoXJPJnDwlZfxJThcDwAy5mTJeLBJgXHsiQ7gP
UxmcEbcEYHBZCQcG8eWsIqPYYhY4cpebyw1p0XdRgLxg4sPzri9Vi/WGjBBWN6uX11yTx3LnbJf9
Y8C7fWAzTj8ldLCV7uKdWcNCaQ1g4Vpjtl1shiamXxs7t0Yu5Kk52/dKkJpjGhN4GvfcQdV8TOsm
nFwH5FDhnV0PPTCDHu6FpqSIBj5XVfN07Ub04Y4kolxaxhm+w7iTNCa76VPZya3pUM0Fy9k31E3F
EHIgW0dWSg5h0f7gb8GTYkxbE4jfTtfMuibVHsqmYQLpzSenKF4H097d15E1P9fRAz6nAlEQbBXy
cF+YyDASu8xgqfYBLNWwXAbULNxZmwZf1VJjeCM5OoVeuVXS2weAtei+6gAXuPE62ez0K/Mz08aT
Ks33zOOTAJoNwQenbdATtjCx3vL87SK9MgQtlOzT2vmVBsz7phQlYZaQt5TXzt6D/BSyIGFaR7Qm
TuWd6STeqSGrHmMtbhexRh2TNKUyqrQkH96btd7umhGpNG01uWyrLyKK7mweLtU2/TlfiUV9svNF
pq5qHqKjKbznyElADhVyS5bGPoceFcbGOSJcLuQamLclTjMsgOq6QBY4z8l48ifjWpdR82Ch9Twk
C2d6kJwldNLDiHJjJcrfAYgNQjGjkPZzGv2RGdKxdoP1KigwR87RATAK8wGC58LRItqYcJLuZHtA
MOP15Kmxklh0N41jmwcf5OmhFdYxLzqKSuZ7IRLJn/KFpb+4MQx+4GExrgkLWNl18iQNlHIN8U1s
qObfnHjZdYzHr7mLkn0ytiTZNVYetsaIxq8axdlTyD7L2DxVKIqOY8sgyvFrgv7GR2QdrmfPiDpN
ZtxGvBwbNRhhWlrzPh3q9NrFzCZt2RE62rnLtezxOq+fC3SCw3mCn3osvervCN7z7INL6UzQBam7
OrhdeaF/eleVxpRX/A40JkM1dc9GL34Mx7f3HO3fMiLMuGacbk5KHlLExnB7GSFfYy8Zb43tbPu4
501QV6cnDjVuiCQMZlS8GfJmDjZG9zi2WoycOM90zAS4bzyxxcF87qFmHeJFnsaufZCMncBzQhNO
p31mlNFBtm62LW3yQgEhZXRtAVSEiGolJe3zV2eyNXLIlMCiNdJpp+JZU+js0KczL6GA35SOwRzh
AZZggyXNgZIYIAFxXPc+5eANRa8/XHf4Fkn3TPUvjm313JhlyOCjhIjMAiJBOmCWI7kFEVau3ox6
wlWQgtTRVTjDK6qa7oHv+ZTb5FLwstCL9R2IOS+N0aBNizo19Gs8T+gDR+YSgSRkSAmKw4lyychu
vmOtydkoWInqmAYCjr5m0f6xJHCiIHmIUlUf3cFFt2BZX4wn0KerJnlaFSGJPX9Jfs2LigRrXHQt
IbPfo7cYzFmS9MUp+V37yX9bUPHwKTcf/QCF/Khu9mpuR0xInJ3bKFrj6A+Uv2Xr1D8sH9pQxfc9
6MVNUMzDGshBUKFr31O5o/ybaeqH2BpOTZK7G899Z7fwOVjZV4aWDOU62TGClaFVdNV5luan45NR
l6QsfUlT8TYeRLuDO85PTjZm98ayBwXLiD1eAsIHdROmiteRcqXuY8nPnQ3vUsTI4yR4SDmQTph7
YrV+dfxFcncDHjURIDZTRvk0shTpmb9tMT57r1x1w9aeC5RMsiF/RKD7z9ZZQsPhlsHkuqzJx9Bg
45s9AcvgvLqfGLzvC4VSx5nVXQx0iaTeCrWOLz6xK6mHrDBCmU/2d8zu3lH6Rt7PqfSr+a4eXAPz
ZMXWCEr35PZ/a/U8i4ZxhAj9COWl6/4el6amtPJ/sErbO9Pt30VfPKq8+1Up8hkRId7kKHggUBBN
TdibqbhEbvDtOP6nmisPmRKfRPbrCUc1VR1LOhvvvr5XU6hhxm5S377gdf6czMcodbz7qiDUwQQy
BuPi20OWxg6OqGujfC37a+8mKMYBHugI37FR2U92ZGWk6XHP5BnLWreqzGNNI+2NMvqy5mQHWJEx
oblOY9zmGS/BZXb0fdtz+ivTVjvF6uQw+hrpWbN026o1f3LBdgZEM0aLYfHJkYRskDMCGJA8sBlE
hOpb7o0QI4jvzaBf69J51LUuz73rJHcJOwXa8ey5sFaMZTUaR6Tp7bpT16zSZpCHfWydXbskLKkf
pz0JoKvfZP4Nvd++6LH6Wy+j+RgjujxY9I5bGLOblJJ8zGcfxV/xNZgZ1ivpwz4nBnZL8bj3sUpt
ijQ/Zql9wT9AuCUNWN4A5J7NXwQcn2wbg/biNuDGRfroD85eW2jf3bYZwlq4Rxsc7KnNn7rGI+je
lwRHW+5BTcZZTGSp9xn+cWxQvJQlQqfByM2J5bePAzokUwSKcpCuc6APsyB7E3ObWWHsoNmcw5qE
XFj1af1Yg/LfWmaEmrJoDhBWo8PsaWdD8uJ2BC1Axew9pi6eCml5dy0TFy/FOMfNsPETq764WfWQ
2I2+TmORP5tq+kU6Aa58E9bMrstiyDSZp1dBVEGOHYIUdj6b2NbitEj/bZzKm/QQuU7ZuzXgFs2n
cC6ip6LvgIlE3r5yTHmwze7BSKq/Ab3YngHfbNqXMgOb6lSWOgKH/yDTF6ZGb18tA8EQNYAZgsfp
tmPbPUkx9Kf2Afbtcu91lX0fj1IcPNxf82AfmVayy4Ani9o0lqu9Y0tm9viIwptQemoIOJ4ZrqJA
XRK7fO3N5iWPO0DUYx2WsR4eS7LHNtOS/HFsh2cHAd5hhnSH0pCJVZDQBtU4ee8JMMMEYBMIP8v5
MMgpvhUY5y3JVsktI8xqMaTmOjXnXSMIPKvIETiSAIToqKzu/+OLduPHifbo4KmeaE+PCJNkhPyd
ogC6FBxoA/jRq9UEkAbz6NPjWcxs79lxZPIUlUZ/IefUDdnggnoqjrFZygdsYM2jsaT4rOjv4wck
FP47Fy6zxoEXRv883ZfO6i8DpRwWY8e1Swt9TkzjhwEd6Et0iac4rW4GRMAz2dfZJlDxrTPN7DvR
OFWy4dFVONm7wfoTEIGbgsEpHdmcos9Y5V8ZOV00s82d66Hhcxz7ks8Tbvra/IGsHoOuR0nH++ff
8GiZkXz4h3kbPXgfWpFxkzoQZ5vnYOvQ+e6loaZtGTTexRzEyLtZW1zG/RKmM1VgVkdfQ7FUpMVW
jwE5U+ukqWLxiR1UOXLv274m7NMYz8HIOpBdRb6nKuCkrLSDAy9r9gKmChbxfDtFhbzL6PM3XlT5
ezkDZ+0y4d0Tw37AwX7Qk3vwuBf+JJg326U8ardoULNH+kKyIC4aK7ln1dEd7czDBNeXKswZc2zr
ag1DS5YID+ykTwjsOPjwzePqXxeAvuudTKwTQlZQ/1szeoomeuXRiNw/i/WCxH+nOS0uws36g9Wz
tBtIXtg3vqH3RWZ+15UXf9ROjLe9jMRDZi+fsQHf0YWkfZ5tDhUe130e5QgZ1k4wENbOjlF6m6QC
IndgLxU0FwU9/0zdrU5LsfpZmI8cSJMwM8O9AfM8kZV+cHwd7eeck95MkmM80V+Pg3OnOK7v1iHX
bshrumGa7sOgTetV1H6Jr5A/0pdAoViK/hiJOdgllqlvZGLUxY4YAdJcnWp+lNwU4VD5W01OwlXR
0CRQo+psgJJV4bdLlD4Klp2v2QRsdb66C4LjwVz6Cwxk3FLlck1MxzranAxQNvodEhKiQecflMbW
xfXcHy2fqrGoH3mnz0OOVoopM/jjNG/3uWOCweKh40gx76wqYmGp/jBAV9tFp+LaxNmuGQYYlBOh
JV6fEmxA6Y2tTGBhRuHMSq3c93NQ7B1/NQpV4ibShLEeE20IGylU422SKOPS6+5hagitTUesFcuY
Ro+9rPeFiyw98XDGLbBIgWspdNzPvS5uA3EJwEwH76xT477IrZvuE55Ht6uOlVg+4p7TEhME1KZy
NzhFRnZRyWNW3f/jL5IzhemfF9PQIRhrkyG+S7Pk5Dn9dGmYW8hKwOby4R42sx+dTb28tFO37wLm
t5njzMey019xMr6lnaGeGob620we/aq1bj6L6GOiNRwEFEQLC97XeoQA5fO0MBhx2pPE+nhia9Bv
y7Y1z4ZXUVvK3iPBsPzjM8ZJwVk/srjlFhmJiEHD24RNmtr0PPoYSVsd6xHtSZF2ajvmNtCJ3D/g
ZrQPpu3LC1OANlqc56HtqodZyVvaXAjY63+xKwqOFlIrtvNzhOvI2hPXjYDZSXawYn43agw5VexP
AWLZc1r7FMxLtk9cXI5tucDvN5wnw0MwP7r0dY1L1cnIjLiIBpkuVZZbd2EUYUZAzbYBCPDaoJYL
5Qgwx00fojp5BwM2bZa5tEKIRFdAsfGtJeTJd1B7JdrsyLKOe0htB7up/Us7pt21QTCByA7FJHL8
9NiWxS6v1kyBonr1S43Xv/OAiE24NbS/LQVhOXpG7GGqfLo1uNd3C1rzrVTd35Lst89JKBDMIXf9
dJ2tM+ZpvWcQDEs9DchyzwZvdTIl5yUe3xwzQk+hO7BGGteIm3n2tZqN4oRW5q3Vtvfh+qxobNVS
xax/9My3EQLWe5pq8zK27kp2IqirmK5WqreLyT0KivOQxDG8TNs/LWAbiFlxts8V3QkKQ7/DKTzc
kKWeYriDmwyIZiDcZGe18gmpy6s2cWA5ZvUrF8tr7JP3UhrzfQF225EPsRYrOpo0ExdYZw8VBr3p
n6ovqYedomcsUr2haL1rfVxMZA6SOST6A6vVrduAg/biPJxA/WCA6RC3tta1Xo6t55wSzPOhNwC/
CVIqnVNJmtimkUwT9ALOua1rKNfuXeLDOOqy4a+l+1M1jDc/in71fgsDeDBfyf35tAwi7CpGhGW8
igLMjzx3rjFD8Y2l02rPHN+3cbNzi8fAGtiYjwj2Wj5w9XDDEfKH/4ikSCzSnC1r/Fg18KqNLD25
xrdf2Yx8cTdAyoppDRG2MC3Stg3CrhuKndM2uKQYLya591K7vQFYynmxybAObXVXqpWDAB4MIdVD
QsoL30XgFiKBdoPj0jwtJpgZTLnFTnb1ZfCYUviNhJTN8iyfRHlSI9PXLqv1uRQWszeoP9pG8zP3
91XZwLdRaOJn4BgtwUoTdwmkoC4BxxSRKJNZV4+H92hEmbEb+HmUR06/awdp3Q/1VUTJzUmz5V1A
3fEGfOtGWne7Bn2wGiaQrMsagsOTcsjKl2SpvJ3yreTLjI+dHnFZtSYZzJ77NmQ5+Xh9f2t44xgB
TZt+MBnCjVipqTeXh6DIppBFWHcistRk/LwqrAdbE1AD7hVYPEEWXk9BFpFPxCSX1rOSEKd+MN+4
Z0e5pzguHz2bhQEZTRt/9BIU6P7yaD1iuzevxDMQ07vuG9OEnOga/EfdCnkuF5VsHO1Mh56t6xbo
cbblWnEfTRRE4HOKTTpl/U+857igA2+D9KF1u5qsmmk4BG3NwByY5Yg0LIxngBNjjPJu7NFG1R0T
Y45byUIQdVLboo+b52GCKYcsw+uUuW065hceiNxjA3Bsi7+73+b9kh/S1sw2jaiq/ZTj2QwkAig8
WqNSIw7CYEsjW73Yk/GlSts4+9QieZAFVy3H9GHdRZkLjGqJZtQgsXlWUfBYGayLk86PnyZI3HA5
g6Me45uYC9ZBSKjHvDKvuhdsEDq2fek4ZWHK0zoBtmL5QGJ4MHQBUrlYH9vC/YWzWh759KFHLrtH
qrjV5sF0r8PQJnvM/rI1VtkNMc75kpiIgpC0Tp0b3GQXkWKSqf7Js9lMJW5hM5uSF1J9XAaI2H90
W/gvsUazjg4yD/aRNqnUlHefT+YrYwhwxz00wgFHVmZrzEGiIYywEVe3Rm1Pls20K8rI2BEKEh+H
mv1TcdPtreyW5nmK6u8otZCm9t+W/kyGYoTEiBtJuiG9jfNQ4Yk1hkSdfIFpyxrQ0RB0dhqaejkz
+Hylj6zORYT3KxM0881HVpnNV1vSRsbNm9tl8oUC/9dUQwVvawLcO9omZpggoCDBHmvQ0duxbxUP
/ZrdwjDC9TvnEmscFIbGeG2vwCyiX47WqC+Lr8+dLs23Uo0sFp1xuDWl+Gt6EZe6kJ9Lq1jfTglm
QOWEbmlZe8Ox8kOyxiYypgZ44czM3YkTObXZ4+IkR2/Cx5KlOE+1+yZgzVptRK/sAxWr7PdmxJgw
laAOJGQTZhhin3AF015dZRAdRws9QJokO0IPKIu5Xui099Lt0p2B5yFjfrS6kV9Nk3FAVS3GbnK2
DBbiLYzSu7hquYWN1dZjwEOBCLap8xerqh/tVsqTal3Ovdg5+ikAim4eicG+LHqY93lhQQxU/qPJ
eVYwp5rb/tfSe2E7s5ZAj1KQldt82FACN/Uebcipa9HSoZ77wuRJkr3ES1mmH2Q/cYARupK7gqi4
GmlWoaz4OtI+i7HcxRJdXJshY/Q9jSsu40jymX70ydXQPuZnO6tDIV8W0+Euar79kvNLwrOg7HXn
01yatxQt865RK/adWoJBw2ZB/3rfuO2jJ2b8iiaK9Nnpz1UfO9QoCeY0b36uCLMJAXWH8MYLrD1L
fp4LmnQFlb2DC4VpNGfo6RfQKagaaEAKyCpjF2Z2gHDAYvKcdeo2505337Zb1bJQThGjC/uTjPQB
7GTy6C8VqeZDyeLHmpC5jYgt8/nvUNjLngbt1Hl6PDpZeud7T7IsAghR5KNU+H/qxbQfxjT97BUc
CoVTPjXN+jzFLeJNzSBdDc2lM8jJEIQgH6bY2WZxwGxwYaOyEH2+z8ik2YDXj891t0Jla8gZM3SK
k0rrnDvOvDdq4y9NYB/ibZo5clB7TAQskCjYUCkUlIisCkKOaxpl08G+oqKB4hwddeeB5PLnwvoE
Lf/Se2RX1mlAPknXgFKxIZSycjjI5kVVK5JcIzP0e4KWXVzXG41F8oBe6MfsfQwhdCTm0Lf3QRL9
9daTKqWxvLh19Tx4cqCXBupWDK35OvR+tBN4hjb0jBgv+366Zo1isRLBq5lp520VJM+YzJetFWNO
bhpMEh6Fz86yARjhOUgQlcaIEGaUiLQmFhulMd+N1ZCe6yk6mEQ2IBBFQt6Ca9lGduudLbI1OKDr
a9zzxXdzEMAZnVA1022DO7/AjInCprYMLthJsniGEcDow2PVzfjSKhr9UKRoJ1SXVMeZheCNMBnj
Fglvl2kbcQq6G+KfOxnaSOMuxYwlTlYs05LJF2HQ6BAZ6MZVBEVNiX1bJODbRHH+ldchTWAfSEzw
0gs+M2kyidbAO/C7wqN0T1FJDV5Hw4dQcJZtgtDW0TYOA7bYi+PmYWS6wH6n93QCVmXSuhF25b9U
QwmxuTs17FQcq37o1WPeIfPzRf5Uzkhl4ohCuhEfQo63lvHGvRMw1OhBqWwKUVzBvX/7NVgcqsi5
Sb55kKmCzDR0FVQDQLEjeIe1yw14wXEKcCEI2q1OnLdAwWWwW7Vf1uwXp+MLbmgkCsyv2eIL5IvQ
ZyM97HHVnEqd7Mq5PVqWuCiR/QZbkJ9j+UMnZKOg4aMkWyuMbSIAZMYMdcwpYoCIbCMS+wLvQ8TJ
twPzmGMZK0GZpn8tN/trtlmyBdCGvMxw74sBaTmc3Nvofs5tfMFWQLpdvsvrNj1FrYSHSoySV14L
SBp44KKzyMrHCnAPm7KB0rBiLzWvDmqX908XwZ4ROu4/+qTMuuUnDOs/5jJh5G6Dl3hx2BF1msoL
SF2f/ZVG97GaKcH6WOxznJtZPyO5YnLU9h9VV37jQ/sWdf2nTHhcUvd7TOUDqm4ocJxflCXEKPo7
YzJ+7Bzt570tS9Ljy/PQdY9BYOCm53uVA8sPq8TDb1IhWTr+S24j8ap5tZaUQEniZ/KZv5ugexHg
Bpmen5BU35nLStXgu2YBfYg10kxTOd4yE0mgoQP8yPGzo827LPHnfU+tvwPQcLOX50oEhyy1zA2j
dz6w+c1Bm7X9x68o1pcS58Q6zlTlEx+lOXpJaUssp/sQCwvEhPYCGucLhTMGtNi6qXqiOouqHzd7
W9jIbkRdsEa1XzJ4bcSmh43N3/xgoTyM9AfO5Pv1n8Hw5Hkc/7Z5oUYmT3PArFesuEoZO9/cmb3f
j0hLZptfX9sc9fJeqGQ6+eRyMV2uw5Zm94jdHuHrIn4rPWP2mXn3GkGKqly3U9F+nNh8afQMnf07
X/rHfxgOvEcjdT8mVaC2Hr/wnd31U0Y2q8yeteW/Afy7X7AQmuym+4DAtGb8bOb5Lk8RGQvbPgY1
ChriPK4ddiJfFF/Q519nhN7O0v3U2XhxndIDzmVFW+Ev7b/h7P/P8hX+S87z/6/MZt9ifgbb/3/O
bH75Kb6q+Kv6+s8hDJhu//3//GdiM1kKLpYql+9nCovQ5H8mNpuW469hDO5/y2yWwb8ArzKDQBD0
bAl7jXnWGCMTIqGdf/G5Zklh8H3fEixr/zeZzZ7/3wNaXAcEGZEPrIMC3+Jn/tekkTT3U21lY7z3
F8f68FmMH+CjazRPFHPHLtPO45C4SLQavJskfS4GmgItxl09OtXDaFpBj/wOTqhdd9UVLG730jQL
KkJ7Jn4KKibwotkJlm6vBf4bIj2jBcsH2jX4jXW7AvlN8mFoOYhh8abFP4Eo7CaGASZ4BDsbuntl
2H67JdKN+B9KBtxZdtvrTQST5juFroz3xkXiAGyawGBwmEw0NwYoDetQQvB98spsgv42WGiOjCUR
zXn2O/Fn8htAm4Knlsgm7davduTQtbqF0s94LZtTqtzkvmPnhHJxasQ7qsb03dQ5HCWU8dwuElXl
y+jmAwoEVx2j0a5eZncp30TaoVcOqrEVXKNSNrycgD2Vk9kgfCM0wnTQc2Zi4xGW8aeEhMD6Z1lV
LGOHTotrNXvvojWlDi/19AxjOWEPmPlxAAhUwvqzwT6gf1zYzmI54CK0c6IkoH52AVraGFk8w0u8
JqUTPfUBO+9+WqZwzGIsHhPAiyumPP/GEqj+mwSW+iPJULybvNGDfdAtfUjJx2Chr+rdINwJ+iJx
CZ5Rpm/ItOjm8ibd22MPj16I6qwEkMsuntsHAKYE3MLVvyRBLhj6ZfHR7UtxsW1U36ah1b7EQQ8E
dcHCY8fRI9yP7G7Gy7jn/cBBTsBvHSLpQxUG1JCeijgl3PEjNivfg+HWTyczaJvXBhn5ngSTukR9
kQfMuYIC4nRh+GREDG+ynd1yG2lr9Nl1yAYwZAP9Hy1lf8yVRT3LPDSVm9yYqvdxYepgxLK5eZlJ
OWIk8xJK5aiziRn5TYrgX5k7s93KkXQ7v4pfgI3gGOTtnue9pZSUkm4IKQfOQzA4P/35WG7YxweG
Ad8Yvkkoq6uzUltkDOtf61v6C7cqebDKpsBhbxYYzlde2w8ACKf5qg2FwYB96mQpoQ74X/oHvasN
DDSb9J7lB8mxCOwaYarynLcy9R2SHb59KADp0zvYQg03Yp5wOSR/RZ8zdopsrn+0bMtPkUN7ZMDi
By+yhBaftgkiQkwx2FWKsriwBwTHmNz9E3IxqVTXpvZgbhv3qx5VZG2mNkqeR9/nAGuCjSdE0bc/
iY6nt84zzdMkSvcm+sb9aam8Pk5OTo/qmLvGQY9OvdV9Gy/QJ7d/IWpivXaFHA7eME7fOiq9nzmu
AYYKod9+52IkPDxDloNyEjYlTYy24II1WfGX7QTM4fmEJm8VxlLem1IXeHfiBr0vLWyFnytVe5UV
wZWxTnHgsY33NQnMe0wdEZQOYIdh41o/eGf6AyFWnKBxZ7tXukGdlNJNzmc8BybLRDdpcA1krFP8
bmLgFmy318Gs009vSggoxkJiSQzCvrs6vVIaX5TD2REXIbleibPl7IWkvboSuyrxEnE2/Qybrs8Y
EraZYZovxdz49ZbcDxoUMJM3mTFUpWFPPM981iyMbcEx3hDT+NdOgyXD6XYaI7MT4OpNB3b6Ihvd
aUUxd7FAsMviCDUfUaoYlOYyOkDvGwdRMoSxWWtiQvYHiO7FUz9DiWHhwMYnzIL3rgRTMobwvAIi
GvDqsE5uTQshRTVtfw5Cw/YZSY0T+GBljiNH3Dk700dr0lXrdsAAp8A/5qbRHPSk5cdolcmVKAja
DwUXSq183SwqMuFFNYUePEAvqos98E0QE/Qkv09DEf3tPVE+gzEQmwGbVrJvO9lfLJuRH2pZz4mm
NTe5nfj5uSeVS1R+9Iu/OJzzz0oR6eew3qQnu3ODCzmclsF443JDCqN4o0JSV2DjfQQVrwkWGoHt
mYQ+ygz6CgB0nTCtnqWqfzAuhYnvcHNcXMoTtooS5bTCwj4Uf+M5I1Ub89i8OX1tXellUd8VQKpX
xy/ATVS5BYJrhOjJ7m3LQx4P9cfQGmjhGNhJiSfS8ZKNid/zT9FGfbItRV8xTjDM6BwB4ZOEaLoe
tSmqLbVm5866FWw/2l/kOBU063aOfyanFP6GgZ/03B9761kraNvINpwH154pOOBGeLZ+Up4Tnb2s
G99jXaavwgR7zgKPARKEAcQZA36mE85QhFMLRKMR4a+JZD6euralpgP2db6djbj7kn7mfvNayT8J
/IaDofzqjm9Izqum6WyqPkfv2KB2b3xZMqTVnGHYofzB+4NrtP0sYjc++3lZJIecrM2BXmC3xs3W
1P6qLntiqI5TPlCBhj1/UvKZ86xufMYSe18wPE9aRG0K90hwzjhTnxPgBDhGY6c/L761pXK4/R6o
yH4Ddvca2WNhsD1hs2UJ8dIYplxQ/pxm/TqGQ7xrklpiUgUD71iTcxB0pHIPS0qkoKJPy/e+9Sj6
K/v8m2ufvrreDI98iuu97BoNFhBgAdDxkD4TuxyRp1zhzgPqPjhJ7h2ohiEJtcltp6uLqwkjRyU7
JjC1OV8zmbu/5JSET2VeAnseujZad6bdXDTRm5c6TiAXBl36VaTeh4AMwkLq+uROtM6fB6nDp6Kz
sjd4LsahTJz4RCMgCWg96lPdtyEmo4l8rYeasJ7COXziuOBfCtpUL9BfgJnpJmHX7R3/u65jOh/J
rD/FroUAHlepR8SGdg6LoGXrfJS8ZDvVOv6XKzxnWKWqTD5A3QKZoXaUwUvXBwdZEpOMnLS7tfA1
Pqi2pVTC6Kb6CFAG85iyKcKxIxNo0cyt5wSDj9QGcT+xSQwABC42zF0TVC0maqBikMiC8mSP2fRW
6MH55XAXxRMa6WcjkT43uXD+TaF9RaqzV+YlKly+jCq7efXA5BBrrYvyGuSec1KdmjYcDKr3uEzc
z6DMsxMfgbHzmUnsfBMrEZz0oD3mwNmfdBLFT5GVG+ui87qtX2Qk9z2h90UCkLGJouqSU4L8bRo8
Bzs0tG54JmhUkIxQ9GU1yqL1uCzfzcpv3q0EPDR7SIesqeLfhrnEUWeh0D4coiliyJtf9K7YMfUw
OVCa3i/3eGtYICvW9HKmYMidPO+apnbCZ2f59zgBUZklqHMmOM9X0ZCR7DIELj5p8xPriXFo5dRe
iwCEF/SrHP8gTK4gNeVz3BG/pNEVyagoCvcbrJTEktCYGxQ09jY71d3TBNSR1hahsHFITLSlrIxP
auCSvWw9j1dyCjJARXkdrMGbl99e65uPpqfxaMFPgjWHALOvmKq5q4id+wwqjSfELzvnCMMsI4jb
VD967g6vc+Z3T/D51dVSs7VOk1Bebaub3wyrxXZVD8G+aylKaWeM0kWGe5fwYLSLk9BFcOdQ1tsA
hjJYMR8K//jX3JvN1qSU4B7WhsBEVkm2F11AeiRpv+UoElAWGTnboOj5L83YTsrZtz51YYevTTFq
UHocFjrbYICUxEV1CccgSPfBDJIOrLIxglQv+bGphJyNhJ150nDZnqex8ndhk/q/RECsZBVq9mAc
W1AuPWN5kQD0vcGaNLd1MAU3auJz4otiulu2bW7LWPgfXhmzmrtZSXAocN2/OPGqn0mXGnfmYiMJ
6Vb8GpmbXTHysVQERdB8RVO4hIor84lMLv9BeIIX8jEjpyagoyKj2z3Hmbjth4FJlmidh0D9A1Ip
4JasJkb7r7kiugjZgWmd6xnWFkwRV4qcPffZo6XlKLX1N2F2foroVaOngBTMcchoDhvYd99oiWnX
jcBHAUjQAa3aSvs1d0OcerGRZ2892coXmU7Jc+w0XDN8VpFjFZcEop3C0o+MfPydiCNpADuqpkND
BjhdqUL1z1GlcBBVrpjPeehFe5oE3OduKMPvyFvKsQo7OqQGbe/4fv2LRWh3rfJSv3rCINJTQFwD
I9u/NgunKc492EdQ29PjUIJvnYawOJYz1Aid9s17k9niR2CFzlNnDRIwSGq/NY1DV5Ztdje/kuKE
WUXvIEvM9JT84WaEpy2rBeTfcAAF6WKIpbtnyspHDM6PmBApSJyWFYWsuSJaEvU0r9ANl0BB7Ar/
HQ2NvdICxBgzci/Tn5i7KbDhOfbP6VRXO7vyuUCqEBevESNszWEUPabQlq+aGOUt7+ANVoVHNXY9
1/tBpfmDYYJ9MX2T5ijpYOhV+dlVEzc+ZMBsYe8yEidPNlxN3uKNK9L4LvDBHWVsAXdCr/Y+ZjqF
167GBdwJD7fQSAF4wQoBUgg5lSoRCnTO1FFTX8QtnTmPrGWxPKk8htKtqBhiaxsPVG3RC2Q4FsTF
Oe1pysl7/9MM6RFejXUtwVRIFbMzeOOPWmfltyTHsPPmLvn4RzP5fyYx/f9Y4Uktt/t/VI6+iiT/
b7ev391/lo6QgZb/279lI/EvG70IvSZw/YDoPJ2g/5aNvH9ZtDYEnmcL3w1giv2P/k7T/hc07kAI
unM9af3TPflv2cj/l5DIhIHnOJJrMdaS/xvZyPT+S62vRLTyKaFlEBQIS1iIWv+5n7ZRNinx0Wuo
9KsXzATcFOdgS0YHfrF2XGPrWNAPi/YmPWZ3gOeWss0VXeuvhevtOCueK05n/+kz/N90b1qm9V/F
LF8ICRTL4uOyTb5Z+b/+tYi6inSQNV1Y1oQAj9NuxYEkpfzA/MVSiR9LyyfNWqy8lGwafl5qUuCd
c6NdS8MM2QDD38olrFP7LSU62YkehAn8Z17uub6RBc66kzPBffWL32YqoP45rbxAMifQHAn49En5
oEd93olFte7DDxop+S9hJlwZAyEeD2LOlhTut22jzVNT5WxhujIfOyaA468I+3Lt9qSkljreTIc3
ZiSUB9neo3KC8kJb76dSM1J0ToLdwSG0aTejWuLwM651yFhc4Mr2o5F0ogEFZxqXTc+ihnQBqbEg
ixRUiz6iX0pjGldOglM9skggBEYyP8uxUFTxGfdAn4jPgBgmktbjxKYuiuFCPH7XvSU3OWnUXeAy
POOeyx7RtTeY1NMta94yVCkyyZF8AeLGkaoclrEl37xHWJ/iqWmdhMQSbNE8BjPV3J9bFk/ulbM4
Depv5UfHwaaiUJYnRkoo4cHZTTPqbRKLXhI3d08ti3hIkdIlgIZaxM14YqJJ5gxD1mCUB41RC4+s
vfdJ4m8GB5vDRCsAIbYppigQC5sROhecsv/0DxpbZX6FUKL3KAennNlOag9cIQSsDTv7FISqH3hI
rob3x1wOE47vfJJHYKhJkdZGx1gIvew56H47GnNH4n8TLAvWTQc1CCTDtc1IU3YdE302GUZU3Qzt
pIlX2JwfJvjUXQ5RxfXwq2nnNGNVW3rjmDfAnTH5Y0D5kkIzbCLM1N8kDiDYvG1+z42cXn0J1b++
ZLSxkxhIeQIT57OS4bgR0PEQcIYWgNKY/ohU9eGwW33Z9GGsOUH7XfAEtLrbUQGVczzq3wi3SQpP
LRwPbZLdCDjhtGt9f28PXHVUxj5hx4Hapw6qVxqJFoA9skRlGve6DF5rSZNVa/bGplQGHpTAULuk
ZGDu2OPDyC0K4Gtujho9pYORe7aX8HTDIXTvwBBZjGzfRvfgG4jOaqJwVnuLb7RztiO5h5XypnI/
2tM6t0JQAlTCUNzDA9XOxHeYbJN/OzWl0+DPjNOdo7FqcZAyCAfmzyrMDgoK9zWOLHX36nyN2+e/
/08srIvDKjWIvMf1MQYsnMZqW5r2qRsY10FpGM5psUbiHW9GJDBwODgDOdrQChmQpvI8IpSDbEjR
UK1ThkOyG7lB3BJaJvapiP6EtAdAiyRbOdrqFOdc4G3KDiBGIl0TxBlO0gtujf83iPuQsTs1k6qU
N0d014BOrpXltYpPGxsr+sx7kSXtTs72axmzOng05R1FXnYb5PpxN/EkYijcjqGiHM72GiLT0D3T
uHvC76OfnIaokrDTnz4NIK8xjXz7ygGJPRcRDqI8OYyJW95aXFRrncKEmofpU4YbG0rlERgEI+Ae
4TAvW1hZ+EP6kSwDIJ96Y2jUsvzkFcSXOgEnKUA6Xakx/+vH2bArwvcAtMFZip9+WZvnMvgFU9iH
rJf726BtpgWXCj826R9JhloAtmmFElLuuThh1LKbnatIllGu8nOm5QTClHNPGt4iDZyLJAak27nT
/oYExXlq6EYYpXlJWqc52p03r8rIfvBX23Kq7Rgn5MGeTvgIoTq66YAKXaY28KI6g7ClXdO3CFdv
Fj/qdmiO0dBolCgmutO9EswtRVXP+4UMTMLAu1CF01c4WfKCVzTuzXY7S36BtnywYsphpqJ+JUWA
tRMTv/UYXJM/SdRwyvMT1KtnE7bFNhBM0Q1XfGRyaV+yK32o3cq9xkudZ9TRDjzfKtLeG00YaWV7
XbYzeL7JQdNG07RUyNEQi7HkLUV72nnJ+Oa27bgeNBH4fzY9HTIisOCIDyiWR5pYErQ2YnbWgDzp
NdwnG5dwtse6o9x2r1uclc5bShpxjGzevNHq1/E8YOOCj+5i/ZYqoHJC2Syo6m6M+qsKtM29JEFl
JaODIfxuz/xdxpYXFEAD81tfYhry3ggWXWWPAXF2+60tRr1RffzQuv7jQRz/sOsQele2C2G60FtB
g2rcKehtFfsWQuDeizRocfjd69oi/VVwAjd8z9slVHVsyoBWr7DjRsTDG20bN7JO6K34+6QD/XuO
qwsOueoypozW0aLuknMYzgLY+BY31QsxK9jiYvmyZcNssc8SEPAHLnEVO1TeUprKbAWcqztduk5F
w66JtNh3RdJzt6BDGaZpKXGcxuGvYWlmdfMYYnOrPqdej/vRc5a0i/hJGKG+uHwUl3uKiRTbR9ac
ERXVv39ZfktrlzrvSIpD56GDDEW9YGndVpCpVn1jl2f0x+pcVrAfU8G74VCDwcdM38zJz6lRqROa
cEq8VcmQLIRyLOgt1pkrEzhuAn3a3mqats+UipGQpyLAdacWs/yHSt8wR13Ak7toEsNXYPrFOSYN
uRYEac4Tj0LAtZFLg3PAtnjmD+0Xy3N4iiKywoaONTETZzwSULaIpFiYdaKvCKPncWbytiKoj8so
codb0dOUK+bu0pvBnzDrXns5Ui2BUfz8z1eRx1f/87eAyLmE9Ya1+efjmqB9nGc7YY7RJPeeZ/Qy
Lr8sE8ZN1H/WivAYUA99C6uaXFWPk4S0gXMWMcqsaZcRHFUK1js33cgAoRoRFiZvTRmHXVm7cWwp
CW6BGrWVnNZ9YPt4L5fxRHmwozl6drr0zQia4WSY2YYWiJ1NhO800jxP5lSbD+K067CigYQJS8zp
gnbsROsjfmBshDnQDeG2Cz+IkjQrvNauDq9hMVxnt8vOnlLyTgceHSJmfPQbcQMfal6zTprX1u4i
7KwGjL7eJNmAVvnQbsL4BKfQvoDYBVv9MnXVC1ihbVFodR0WOGHLJPHglnG4DsdX1/HxJmtzh4We
aSVkcj/axoXisIr+MdMBr2iJBBe166fiaVDm9l64Tg+dBEiLaEBMUQbOGTMi9M6/7DXR70IDjAkK
n0km68jG7UsTt+K8lhKqHZV6F1dz4vTcCKWvw2IuVKF3YzP8YK47nR1cKWviJdUWPMVEaO/s9yrk
2H1jc+gOSEH4f1vnyYPKdOXjz7BoZ2yWTfDJKCPFylxQF1Pim404iPq6unMQvZgOUxI47MN5LBKG
lTFVO+y1IPrGPtzhDdt4PBVdb4w35p/A92IO22lAayFlniEgBWNvSKSKGcbKznNeWb6PfYB1EFIC
A2MkBJKE5L9D+Tvq8AYVJeYzos7OyCqVli6DDYQeKwFDYGpFpqDMtyJO91U/ZD8oQjtUKbZ6mzTo
zc3M32SJzF3MNvzcYyYWyfTmZuKp96n8ZJp5ZBNh753ct7am3dQH4rQJ05jSJNFvYurD9mjOZBQU
WzX9Syc38FcD/5gbAmyV2mSOWjrOmXqOFRz0goHnZcqHPYNI/CbuCqWTUzI1tU23Hmn8LLPPzOKc
ODinBmcpxc3YpdozHRB0nJWHpnmvyqVtF7rQC/3Wp2GA0OU0gCN4/I9wOqZ9TjiXsm5fngxyjhAL
KQ6a/E1TjdbGqvwUOtw0HcoSb7+vuWvM2PG6ji0u5pEZOaW99nVuk6LlvCtjUMll5RifjImpSllb
vE1v2ooXIi90Ng7F2zidi18d3HFOXCebv+kPRY70kIUmbJBC158mIB4FHPjs1UTaZxiYz5YVfoUk
cvw2Cu9pR4iP5vlyi5n8MCoVwkf26fnto/a3qG/a5I+jtCM6FGPhrYx2Dh7m0FSn1PCrXez5dKW6
4XSezQSOjJUzGhmxOFRFkV6Fbii3LEyuh9Jtf3hJcRatv6sBe4JvDOSh55CNc1lin/bLTRQyQ+by
tmqJlmw8pok3vsD5Xln4puDldhaxiuV3ksvnE0VDK2WExSNRfz1EWGjzlN9B8kl9UrwVeN51OhHV
9icrucTU0wdjap/cgcZyZebR0Y/kEQdydKOVUV+b4JD3XbDpqjjfjFW2SFg9pi9OpFnHv+2Ww5uT
c9qV2Cf2ec86XxoJKH5x501tkW+BLMzJYlQYKCqLeg4oRvko24MSvFMz+hhR30I/AbnlxOCSII4g
STqOetgyeDUwx21Nz6hZzlK5wR7NhZZ9iLZocGGiseRFqDDc8HMd11USFnd6xdHq05aKq+4geSV5
1omkYKe4ZrV5t+0OlsHScZWNcquFQaVqV9knWU0vuKmKkzRgW3mJbayyrjNOxOWMk+SYcYKR6qTL
xdoP76Wn6HSJJ7mem0TjOziRuAeibj2RycxPNu4rq/aiDYEKDcBUNWdhkaQKK294sXZlYTtfbdWY
tE0QX0dVf8pbeDV9Y8bvPUtOV7uXGDD0T8ITzM+mtnmwuAxrp7Soa/W999hguCGGj45TIgMke+Ip
VdbRtX1sK0JY18mft2FtL1maGg2m5WkP0YKT2OScqo46yfsDvg7CMIk74WDwHqEP91jzM5Khq45B
PXqAsbYx5+UrDMCNRF5ajyk3jxER+UwbiJqAkrfdw9RYKQFhzkc4YpxGmRPYteXtOc/ucA95T6Jw
KMZzctgkdfyUmgk7glOfQjymGzj21XYqY+99Cq9RGPjMmz3u1Ek47mobwpmZmAsRkAgs3p+ZktGx
PZiGT/gjVw9kFJpFB2IgYKDWaefDuZDqrhUKJ5ev+WRANUITYlJia703GzNdTTb3rXTkmpBEXDcr
DurLdkMfgc+CA/yhyRl8cxUOyvGp9cPmMENMO5NEw9zXO3CnZQcUW0DNIRPkUCBkB3Z2DGBSZJks
XoSR0QXQuH9olhrOBvWQSd9cXIGNZRRuegJ7a7JpK+dhB3l04KdiH7k+7H2vBPCe5m9JQqAakuk3
O+X8EAaH/wpBtm7yb+Bc+mgxcaSxz/+inbc7qTE8dz18UIDk011UJbRVXF2Hqv5oYzmeYJAlB1iI
cDgUkGVmnvZmNv1XGOXVcSCXdHdDr76H42Rt0oIzs2BFr+OwPdLuJzYwBFCEVO3dpjEMVgPbxHMO
MWtTW5H7EGaLJQwiHRZv++KXqE0sKhkbhzD2caVB0U39MXKn/pOEP1SC1uJQDheXEhl76TQlAZb5
T302s1vh+V95lY5PieZWwzx/pe25ugFJWmZ05QuSXX3unYFbhLLKlzJ/q1LBhBsvzPlGa5J68SBB
MLPEtD7Wct+ZMts1NHv5DgeC0QysR0ENCbGQngrSJAVcMzAoSOB2b4w6jR6pMVwqoUGEOZ69iaXo
9wyo6CSalf2FSfilwCw8MwxfBU41vBZMX2H17EKZVbshc7N1Yfch/R0BjPUI3EBQEX8LY2+C1Vh7
R1o5nCP6yDfJiS9vqO2nITQktm/ySoU6OAGH57SZ/FuVSCQev/s5q72VjsV7U9Fubif9L/rhxI5o
9PhQvc9c1HfGl9oAKs5uGH2UXfYL7En3Urf6HebZi8fh6N2OXL1xzEzT/Jp81wq2TN7bEYli4e/y
bOxvIw6BLPcCMn+KkqqWJzmpv0iRjU86K34UdG6sEy5bB6J4T01a+3yqPL1Lx1fRmIACVXmmkJU3
LRiaW8/a8pQIuB+zwJNvzNHR0lW+GxO7vFMxUBxy/EsTBFzUi/kcRubBSsA+VZ7KqXZibA0SKaNI
Y+SrGmjhlBNjbcJn2r7QtqcrlOW1hPZ3KpX7g6Yc51QYAdkIaoqk3Q7EROTbpGt37TCEu3oBDhet
XIQvWe4Gw4WdP3V/xnGaHnPRXwOQ0bGw7Ns81uvcCEsAtDh+x3z+JbJ2eu7cLYaKuKyMN7QyeHMe
Eqff6D+mQ3SyjHV/hMdLS4QXSSzORQ8CMP1FS2DPMah/a0qolaFfDgRDUhJYVszDkE8Bw31qzdsI
QKenn1Ucn8l1g9XxK3VgRE6+pcAmmOBNWuEF1U809egnKRJiIIkDk5c7989g1IcpXxIekvBd0bF+
m+axc8udb9e3kEQsQMxR8kqr7hRaCHBNfRDKG8gJ80s5d9SZIfdw/dgGiIabEOLzMffa1xxiKNbL
Ef8LXnyYfoRIcCqkHR6MyPkLNBG0UNLVR/iYZ5isvxtezk3v6pMRkqcBcuLDCq9rvgMzzzH6kFyt
vZXCH+E2xDEDP92T8/PIOobizWAyfKbGkT6/Bl6sHzKfdwiAkeXOtp7fECGfyqNIWQS9OKMlK6Vt
T6A9VgZVkQ6X1hkfG+3w7JQhUUqER9tpKXVO3zCNpCAWHI6C4Mb0lCaooBy6c6iXNSTB2cEDxPCR
0TN8GMfCp1LWX3q8u0YCojmX/c51vbPZunSnBloAlKITmu67msFbkD0CF+UW40KLvrgZwEwYQxBD
OrDILxftdjAivBouLeODdayrjvOfsQ49WqxwP1rS+cKyBpUqgBge09Rki5ub9A53qJzvh2vAMc2Y
l1MsqkDoGpew9/9ybGFe7O0ZBMHy0P2+Am2grfwtjyUWGAXE86eLbkgvB1p+4tjdxkwJYajG/DLw
xcMKss9MUdEQ5ty4+ApQlOqLdQ5ckxBDqY+jAOGL8fHJaOL22qpk+eGz5jX0u6DRZVvLoJxe6fmh
Sn7C0Uh7vMi+WpbTVT6NC47Pqg4tz+6zMNWOYsKrU382PDvruZjHjUEVui1LF4bRsFdNVd5MA83S
51OK3eptILnsjuajcPOelC2sdBSxsJDGYasJkTAiWffJ3csH5vwaTr28uUYKniTI1MYMNymIR1t0
3FKQZLed5D4QEUFmco4I6cSRXKFrxyHcGNo78apEq6oG0G6YMXAbl5ZO82TN8aF0I73xHQ9Qo81g
GyMxuGZ2Nher1Nr0ycPm4XDhcs8MOXWjLSs/jUh1SMZqQdsQNyk0NOqJS+WJnecNgYWOuhEEy0Rx
h6uhExDZxQ8UP2OUxOBXp94m832cGPOn54/+1g/2g/3NlIIu5z1I5N9N2WF1nf6q1D+44HmYbRT5
+Z9fytYQx4kjEKoHCDhQ/7YdMFdw1bPrNu6R7xA6axLDACE2Bs4A4dp0bqpq37Mi+l1y+Oe4bNLr
ZrSnQPQLfaSB9df8sEF7Trb57k3jjvMEHrwC05WZiO+ga+ZDmLY/MwxHT8sXKZS2D0JaGMeGXU03
BCay4E9CBnHn2fSic+9FriCqsId6S7A6mXADhK11Lcz0So8I9IwYc4carK+Ge8nGNBf6K23Tr3bh
0qRL/tpz+/pIvvUzX1BDdO8tDQsEwTE+eteoVRgqUwgvvbROYF4qJgJNM26SsE/oVaaGNnRZ/xGZ
kQKYywOAn64gv6JzraEZouJF539+i4Wl7ZL3NFXt2fMHitCauj4EXllsoeNd25jY5mwXwcmidSoL
nNM0iEdO9fl2bFS2rUrPfhGPgNbmqwphiNT8/FhHk+yvFcTVocQ6alLScaVgNNpGpjkeB2gzYhD6
B/iidF2/lbMpfkOUSh1/JgjYDaeZAe8mSvryQP8nCzJFXpcqnA9GbxIk/zN0dn0d0/YQFwGp4Im+
qsHkGNOk5bQeYylv4TAeILw5V7z2K8MIspvuzgN0NtAZ3EfDcVmrqKciwbpUKyqDJqWW8AxM/nU8
9NaLEEv7Nl56q3WuOTEZvhWDhXMNjhHbXNSfy9Q7CD+Id9ypq1MNFJSuZmXQBcYylGfeBbtwBp0Q
7jBqR/GKfjlF4bac+NrCmj3zGt175EHMmYhHvE7Un7VHO7OPOYh7fvKoV7TP4TqjNGFXxQwkaiM4
cB2tXloHrvfYZ+alcLDgg6a8eHhGPgarfe/Jra3jdCFl5hRI9w6596YBkhZaxrAXZlITQpuDXcDB
dNOAnc3zyr4087iTCQsN/+qzwCz/0HH/WyazcX2vcCUpXWMrEflECwV/Anu98+JbHOnAnFD0QBBU
dsNLVhTvrimGLQ2keH2DiRQzLSx5XHMSl2Vxtsaxxk7GmlA6/j3KG4ytxljz2aWl2gsW9hVMEWT6
guIGdqMuIy1oc4N5CgZBu9ycB+uR9nXGXyaw7rj7kaRuxdVaUFcwiktrtNHJwbVFMEtOuyZvDDpD
E0A0RXsfTJdDSO28w5FbmXHS/8i1TF+BFSOflgzdgmUenjbBJl3qKcwxQO/pr5aJnJxZDN6MYJyI
l9FaUsMWYiPFMNpj3lnHYYrztAaA5kBzgcqTftEw5tw73ca3hnLgQRntEfbg3WoteZXZRtRucogq
49FlWXcciG6fnJbhWjRRGk6RjH/EL7AmyPBMqGnamXFuoKHDR0RS3uUKRo9UbPzjTGA7y/3bQgjd
ueMYvCb4C8d4zJkk0ZZAPrK/Yga7lqWJYFOy8wTLa4JwMa47kBabZoydMw1WTJ20eOmzhjMMIB+/
oR9B2zqgbLsxYA/hB/ULzlKt/mQJwmdTW/ZFgyY8EovAgpPL/dRkJWh+S1xV3lZbsBXlyp8D84zL
rj4ay18YxbVmyMx9Oc4hAQuFa7jltq0nbzuLyOHnqbMb2cwHGRAT4hZI5THWtJo3uj4wkYNGIBoS
brH+abWm9QfBk7NjgcWqxm2fYxjktkWFTmNb1Secnt+6ir3VDKF2IwHy36M6/MFLM8HPn4abp2b/
klI3NeJ2+ing7RDuQdoF147S6erpkY/Zzok6dQpV/tHnVQZPq9lb9QildmSOZPeMm8rKjn4yTOHs
AyBjpvScPpuQzG2mn3WAELIFd5puwVDReIDnjE5wuNZJP11g6U1gEZrm0ETyGovYPRW9cjGwi301
y/BUCzD6GnTWep6+GKojB9rVtEe54ZIjpnVLgnbFXI9T55D+IEzqHeituMopGlccae0VP8mddqih
M5PO3VQigbDyYEneTn1/J1cz7lDiX4PMLZ59P94DWfzg4F/vbXy/u1yk5bYt+6uMSMNOzpWoP7CW
e9b5b6GpOuIWqAPxbKWHTJTmrWUURTDFBavQDOcuHDlFxuF5ZOxdB6B87X4s727FMGPo5JoiDue1
Tqs9LlDjwkmbj0mPZztgPADYhxz00JzdPIre8aOt2Jfs15Q4A3BKBpE5mKP3UKOwdx7CFgUnlEdR
q1Y70jxXTvof7J3HjuXoemVfRdC4WaA3gNSD4713ERPinMgIeu/59L1YtwRl5i1lQho00EADhVt1
0x5D8v/M3mvPnLL32aylS6vG+tOn1PdZU1U79PLgECRrhvCch1SHFTTqggzUGd8+LI946fVoAaQi
PKhdnt/D8J7H/cpHhneSqfICyj8wto4y02JOg9xmnKUZLEj8MCSny7OShdvrXD5OFB5ShaGmBalb
gbKwQzu6CHn7aD1sZ6eU6Y1hWHpUxT4fd/SDq8jJjrkA3sZkfnRKYgcgsFOqc9VxNDDE1qnhXS0i
kVjsKEix1rIQHUEFDTbCnyzgIrjYKtl/ombsObQJ6gL6ezcEb99PQzCz+9bpPgDhVReNDbSZedes
LyHI9B6TMzICKAvGohMkuGrCaZ31+JhEe5yyvhl1ruituQcNR60PdRzMZE2nPTaJpPQo2zQ56KcF
ITOIf5jQxSp1az600MnMqCVtLoqhM8EPxvGZYvR22jnilXXEBNHs22wsWHDlZDfzEPWE87aIpJXF
Mo7kH6ddOQYRSpV0l8lXWNh4RSZ1hU4oVsD0GS1ieoo5VqZakrBZO9dp1a189wL2JCLInCPFRlWC
H75l6OKLwpb3jzEvsIURdEx7K99BPruYL+Jd4lIvVm050BwTGlcg6OOsIDU2i5RTl/riMgQuOAZ5
mIxjU3/ze5RendJk5Plm7F/Rj+MQUIWpUoLIosI7CfVSIugBSpHp7EN+W0Da6BicyywOIJI2aJTG
XhzuQETKy3agw3a2utOZ+y8NdkijJISJIFjG0vMzZe9hnyJK1yhnEtvcrT7FKEw6eFl0Y0VPPMAM
UCJ/IyobJGNJCBcgXn779381VAYNuDBZ7SgI8SRVRW33vdItBrRRQf0rp7IdvisUGKGCAbpP4o3V
KgTYsW6Q0kfTxMvYR687ePY74ZmG8bQhZVXcICIdixiQpYoNC0XRqMEjb/bqQq2M3aD4MIZE4SyO
vmjtUHbk2ejX7wCh4D+9AWx4pmpReqjA6X98A4FdABDHZDblzjwM9nLb1ssVHDjav+7mSz7JGkXw
Gy2eJA2+0Z8/Nzwd6PBE/l7N+kmK1xV9DQ9NrXjq2zc1RjMjtbU5ljEqLStLL+ZaU70JbmFvQncQ
LcuMHggXc64CMrWI0YNeE7giH6qyjB8CPjnG7dCfLX3WCggBamEbNQ5Q9aA/GDGULPCC5ImsG7nW
Wf+j3KnoStDTOeg/0N7Q5EvsSmIipGT6QpQMfi10M9aFYVFDrfUMQt5MFH4WdeKYCetHgqUADbm5
tQmq53JbNI69QuuAGoyz3SXgR6mhDJCIIz1RxKxaUn/JL47PkabtjDh/uIq5qmk2wmguCsqoiqKF
JZE94XtfoIG+qa2288G8wJN96n5y8HLtENj1UdOSq1zLn6qg79NCvxROf9MiYdRZ0RJHB3nllnDp
O3stOlCgVPgTbeFvbQWovCMu3NY+pG3MXNS/OscmbhDa5Wc3ig86gXV9E7x37JMsX5+x1jwaZLYu
6wKCcAAlCMdDNklbUo3MQJcXlqdUM1fFYdq1iJO9yuseXuAiIPJFSHrM6xTkVFOkNMNMAcKg6QsC
PBDXXMeE0wuIkv68kv+vSYX/X3Wjy6LC3YUR/a9PavIsn9O49MruWH3m3emzqMLyf/8bb8/5TP47
P/kvn3/+KZcu/fz3f31+i7x44hUg5j/KH3TJyIy5e/9rI/zZCwIv+pvf8peU2fzDQiwsq/RmGviF
QbD8DymziSpZEnXsCj/532XzDwlLOupmU5U0TTYw4v8lZJYNlMyWLJqKoTKsHYTR//HWD/94/hQ/
/f9/gYMHDBj1P8/zHxXDuqWpCq9KlvBhspNWtZ+EzHQZYkwSqbwI9Yr4uEZiTOmd5aN1Tm6y6e0T
KPjJ03qIt/oShNkqoKe00bhR+WM7tR9pnU0c3VoAy1m5GaxoKxbffABzVkQMV+reo9bElzxYGLM7
Ce7zNO+2wSsng3SeftSg4j3ZmAa36BY9q5v1YH5UyC9UA8omw+2duuWR+h2wOXJg/yJGKZNjVXpL
lOLkIsHdO0E1zXWktC1JmDNPQRyiFCAotOCaXeqdqsHjy0dKc1IQyZkxoTm1k89jUWedu7MEZkuR
AWP6u6//r0/5+09V4ev57uH/z5/q8PMfz5MXO3wH0v8ighdiFYHbizhMnKldVCeyZfcF+g0Rc51p
Lgke4kF7GpIwGy0n5VFCFQKnFy8iizQGf+66W5Ld0m+zc3ROr829uGsiVpdvmZxdbCCBI43Bn3c4
/vqVW9LvXvpPx2XKGizNU6VbNJBQfU1Cm9sEaBQbXhy2voAPOCbpcNzDLJ06J+Zb1ZyMBmYu0Vyp
5V0A46ylK4bhg7ZCRECRmPpGMxktG7E9k/sIdD6QGy6xIdWBbQxRGAgvU6R7WXg0VXIlPJFcVU1A
Su8RoASf5QXZrZxUKVHIthquMxF3iNpVhN9hypwXvXcKTfVKyhTM6+4laHEyFyJDX8Toj9xc9adJ
0SLQqnVviSiDqFkn2vaZ+1Hh4aSPCoKJpoX2pHcIOO5YinuKDw9Y9qpjiAaX+Q2qcV036P3qNbCH
iPVzOzeIdWE2ylvA4aN5QT0VI//FZFOeGqb+MloQoyI2QrvVcOmaSERitNRKqPhjt0KfXGnNl5Dj
jzFEYIR9SMentuOT4x/gZgrDV5zzXZvfdL738t7es2t8zs/iVow/yNba4EsjAfVPLhbfjVD6hA/3
6VZVgUdQTjK39pmF6A7SelM4yKJjTfMWaWQcirNSZ22vThiEeTPfqD4alCouHuxRUKrGRHaTZpkE
3dwto52Y6+IJDvU20h0NDjnldk/pMlSADJgdKnYUFjNKoBTisX9NjhBC2azdq3dQmCv9FhThvTGT
ebVLROVNHlN0bYRH8YyewRMRLrr3UHioRWyt7aCDtwFGv6OAh1R6qbSZS1k+gs8D72XgFl+DY3Is
FeWrgL5TElwpHlPCIkI85yxK9KzmG8821XX4mBxJW7UX9816WB+BVkytplyy2LyhSN5maQE/w8/P
6pBYSvsUS/4OWgMzX3g+6s19Ez4Ev7gXt9Rk04sxe1WD+2ByRsxXpKH6zBvhnDs2cXVraKJ4FuH2
Rn60Zv8qPCoeZr6sQcF/1I8o1wTgw/jTC6vEO0kQII3LtLdedkXonh16O08ZgsrQm7W5uJA2GeSi
6q71xRyH8yYAI9Et7fBDFEYFW+5X+5JeybspRTOMCxDmElDvza6EPnYWeK/R0wOS85EH4Tw7CY/m
ljx1CVcTOXfuFKjK2A/UduI2aD0dUT7R7LL8Vap9IBfQFWzvqGTxvFfiZ+AEb3FASEKwrnZq3u3j
Q3rxTv7F1+HZsg1P34S9fTTMeT3hcTcmgxK6ZnnPXKseo94ONr3+JNkVAW5ciasEcKVX285ck8pu
QeLXpu6RH0LQShcA+q/Btb0X1+qaHZHEjHEmZysGTDvgTkPpXLVTkglHw8apvbRGmc0dFX+51aNd
i3Nj/WK/RWw2Jau/rz6Ld9DOU4Xl/sTxGYhZ1gUUBvnVLfDFtGJun60oUneoG32B4+XqvTcB4I02
i5B/4jElS2CCRQ3iBQLSijbcK5JndFWRdpSOP+0XFhZ7XzNAmmDvJ2tNnSlRvIGIzLbM5Zvnw92I
hzITnvTolN+W9iw0Xl0FvGOU5hmYweopXFVEFJyo6sG7Rtf+rtyTY8/UyRDTN/JsuZ57vWgmqMZ3
eUkubHfmGg18pC/+Ptx3SrjsizXD5JwQ2hAFmf7uvBefzTULnClWV5GcKnJWomVCuDGd3LMvBWdi
zTPGNOxQ9an+IUTxGW0BFg2WXyGbGadN3rE1LUUub4j2h3oYyLKHdgX7MzIDKGZzvBJ7SQYTyuir
0SUSsgljX/mniA1jZxrzIFdZsLlEFdbTjNhwf50hrVL7V3Vpb9FFfthn86wz8fOJd5Hei6EWCF8Z
hcGg58vv6HNQrw91Q0gBYQ+FBAVFq7ZvUlgRYVlWJMaai7BLmaOaj8xI4X7UI3MwpojJKj8V/D3q
Q42Uo+y4e+cCSYzIW+dMWO/G1YBWWvKbIqfOGIvfo+VsGrVxBrBDEj7N0dMo8nerRsYWXQDXnaMe
FQ0y6zDcaqDi3Wdkurd2Vcff5HN3kHxcCo35pZ3K+3AZDc+eeo+KOyFApUNNBZWLUbEaGRPV2iYP
uPIH6Sjhre4JpWselkT3FWGyHzmUqfgsrO0w2UP86QHm98svO5a/VfR5xcsy0gvS+HOhVQcfCS3b
xvjm30iCcXA5p76SjcuvNklnGNEh2k6jg39yTyRyj0AVihGfg7qPzLltLP1bt5dO9iUsxvRPMy1v
1THpAMGzIIAb6Af78bO8V7Zpal6UnXqwTtE1uxbXpnUegUwE/WE4j6R7dQ0nMfdpufCu9lt/j97z
c3EMo73pnoUiWbT3nl+Tn+OcrIh1BfmCLi48N+16avAG1A/hXTLPQXqRjt2hBpeft/5LfJjn/ijt
7Et+N11hXoE4Rjq1KmT1ZonLBpQB7w1SkWED8JtYJiJ5laiqtRPSnz7tDy8gBfgobBuD9MniVrFy
MFAlRO5JOZYrKUjv6gTyB38AKVPKhECkdeRCbnfqt2heBjWJPgX/UbkxzBISIZINYfbLWKyeviWV
k4Dlj8E2HkqoT12WXqMzOqx92rVXWN8ksxUH6dbe5NaaZfYxlxVt/FRWjdChzbf8t0wu3DEyhhng
0HGwD4+5qzD+mQmH4Bzq/kRegwYZWdDP+n7qf8af8svpGL8lE+0t/vTf43cUQgvGQUfkzPNEW8bH
9JiTHpXjsULXeIhPmC83bczjSG4QTEuU5SvSrulQe8IPZG0CV2PRc6R2lno1Hde+Gam2Frv6UvN4
9MGoHTHO36JSfmi+dYDZHGxSfjlD+hmn19rBxU4MDYrVrHTPuqI7s8bwH1XNG45k/Htx7oKNILpA
ZggdyHU0LGJGEgk2kwBO2ESIILl3SHiRjeH5tdWlp0bZSAiWopZSoXnMDkhKqaxI/FQJ4lHYsUxC
S0UhXVUcvdFCjLjyfYIw8NKzwc9fpNE3QJnxCmZDvJ4hodoLvX0ZEH2UVoUzQRSy7BFR4pmwEJya
w16x9ybwqdOxGbM8iVrjM4GiOLZNI2Ubj+pHIu5exbHpoWsFn9qsvQyBct8TKMYTasaAtx3VPTmV
kPiEkebZAYAGvl3moo0L0j5zwCqijVwRQNEsXF9la1LG8yY2xI0sxEvAR8CH7SE/W48AyzZw+cNM
2Lks49c6Ms5ZiL8D7AlRlRKaWLL9pg0IZ+aIQBPAMYwZWLTcUpbBqpvQK08kF8QuVxHsvqnQs7DO
grMdZs686YxmbDCZDIdiwYAKlacG6kXRYAkesJiHSXA0TVs8EE+4jVTlJvaWMUlD1matuFMNb+Y4
7cH32/WQwrdMcCuqwcriq6HYFFjZef5XaEApLuTaQbNHVoimOWsVgZ8fs/ByDK2Z5raqTeUAElgo
1/5U9nDJATQ7OMRjivT7c7H/1BWmYRVh1LnWHdCDMii2pYVjwGzI0v6EXPJooK9CoGkbYxLzzm3R
osZo3HRiZmfN+dYIvrQ0q3JVIK6bBI2a/GYkKllDU/yfs70/2ztTl2idtYFOZxnDyPG79s5M4saP
i15a9Hv5CO4MK8wErcyYnKvntkTiNQZuOuNZal3EU3esH1WwYkWiHpNb2yDSn8hqMgov8SU6GdrU
xjVYltksxZ8E+GsM7Rhoxb5+9A8z2YFZHNOCHbyb9wSGdtGMVzVEiqjfVLP+wpG3NCUErittr9uK
NKJrj7i2W2yDI+eplJh75XyqnYPWPKjvTrITh6OIgJBpOxxO5nBMATPdZ+fy6r6H1+KunjzOMxAT
o/ZgXw35W7iRwSRIHxJB1b4VbYtppGGjj27+pbq1ICAHJsB7NhLHVuV9UWbno6RIHn2VT2Klm1Pe
GF8ycXMeOHuKgepkpN/cU3DIvP69jpD08L6/kPIfrOSDuCY5/IZZCYdlbQfbVE2XYU9rw6KEo2lu
qWR6WhmPNVIjFkSgkaNrPiOOgJA3TJ17dthy2eStaQYQXCNBPpQir8sB2056JT3Zg2xLABHGs3g4
FxQs/gOWIcAXVb+j9LHPRTxAlGwHUJq2UL11lSG2aIe+NcoPYQUNJqvyregfcFFw+1UwTwRQ4uOI
U274GLt7c2cxtTDccxDtc34sfO/u1pt7xeG2ima4Uq64oejolYPPaVpzqubX9BpezZNykHcJp+6v
u3r5b5r6Hy7YnyCHvhpC4Ag01BMtqCOzQuNdjIIlMgjxIT/MR38bND6AlQLpTd7A3pqbjn/vLsSL
r8r3qryznNrGx5gG7zev7Mfp/F+3kiGqksj/qJjWfryVJJJvojJopYVyDm7BUwmiV0Uh0B60Mxxs
N730H82X0sfjraoTNqa+EwLACvRNh0Rqn6QQmbPoRgSQhBODYiG7c8vtfv0amcX93f3+3Yv8aZYv
ILavuSLlBZq1gxXKn6Y4UKkkkwXNu0JDVr7Ymc01mIdNd7RcrD/li8rj1t3SA1sz0dfnzs7a44Aa
FwqA5gfxvKPh9i92ZDQO4fHRwg7cC7VNCEFNHkupOJWW4nG46y2v2We37NndhFE9s87ZTZCUtRgs
rA/rUS4nxpmwwMfw8+WFwkU9CudmqtbQUyo/2wgOMj79JCsXcMan9BCs07Y76GNHXRO9pUxaX9u2
OSA2rZpHwbJgYzFEXqunxj/akPmwwW2UfSx/BckuiQFuVSOI3W8GTBDOwblmy+gPh0eZLS4tv1pE
UiWMJelQ8DhXqpdfSCBtIM4FajGr4IaR2cAIyb/FNyQJ9Vh+RJf+JlvLqAnWVg5sLDn4a3OdDb21
klnnyGPkp7rAB/tcjrHK6yvJU0iou+Rqes+f0q25GBFriBTxXG64fKBEbXIYVkJyzoc+39kYW/ts
HVuvWIpICdNne5NuJYMWXOfM18prxNBAG4YHwxRhSLdsZwqjhZ5mFlIz44b46B/T6xCd9OtLSx62
Zz+fJGzY0NIpksFIV/zp8mdbQCxRIS0a1EjG3r3o1MXyl/+tYXEShxtnoeEpGIng9AjaQJ+jzByC
O1I+L78nrhhKwiFnsnJGxKAStcSgzrr/+jVqw2v41Wv8aUQclC3wH9lRFlqarGRd8mbSSLn3r/ql
m9V75n2VEvoM8RaAHWiXeXppHyUwWBS5+ssbxifqI+E7zg4Kqgct/eh45KRPfsA4pSdyZ6hIKHC1
ZGww0ojfxRcIghdggx4wdPgRMPzwpxKDEARucycr7t3GBarQLX79NpW/eZuM2yVdAxxicrMPk/Lv
DvUganR68UxapE1+dzeE0hanumyRMYXThmBRlBS1TAotgX3pqx59Vn3t4MJM90YUXRANIfaDMURc
8dA9FLQR4Vyo3sKhsyjWwkawlYk+zYe+43cFifYjjeTPh+gPL/2ncbNcJkIuJo2yUBuqikyeuila
mE5eeviEGYCrU5SNc1TV94ABQX0vKmuqxq/Sei/P0Xvw3r70N0Bi2tEVSbvTx0EbcQDiKGZabuqs
IL1pXS27o3aGyseim3jkHUrmcqkjlCDgXJrjItvVxkPLEZzBfjx6h/CU79Sq2cubfBUNUyRsEW/E
HD//B18bN5Clm9LAibF+qsVCUWqLNPKQ1hMeYz3ct+KEQGOkjjMasnKf71lQM1liHUDDRhIzloC1
EhjlpI/aZ0zuMJA+2AhqAf9uirsSpKZwx9PTVdXGCl5G6q2D3P369auWhyn6T/eU9f2r/ulArhoL
CkvsqAgkHZwPKu0k009AT28GdiK9usiYm7KR1pBH1ZkFormNv05XmY3wnny5Y3nN6T39q3CRDslv
7gT5b85kPk6RDDGRRBL+/eOd4DaekJeJKS5sOs2E6yP5hLuUQJCEBPVKPoNPid7UZnVCp6qsI7rW
8OwcBUo5etnoGO5TetuCHlclTx7R5xNC2ZuBG+U3e5a/W1b88Ep/+hg5S9FfaYmKca/45D8mlRK/
eYRwFIz/8vfyE480SuiRQP95JVTjN49v6e++xuFDEmENsab7p+oltSoQXbq4kJVok1/QIG8K2vCC
djxjUp1qy4YMa6db4xD+xpP+N52I+Td1nfX93/9TYcLVUZXAX9SF7tvZInCsBSWyp09f5b48K/eM
qYwcn+AUMf6biNvkSIV6dc8qLblGG5Fsh5sjYvQ6JJwQ9bDNz6iVF9k1udpd206iBXfQuWIy2d4V
+LCZKW+0V/YpOFgNnkW9JTZF7FcE5BGt0LCfGP60DmPVKM/ou8y3UBG/mYxKu0XB2FRhfBpeXUap
xTBTxZxvDjNWi2FrOExdG8av9TCHHTqRZpjMGgdIAruIca3N2FYc5re/vhP/5iNEE2LIPPNhSg28
8R8vdtttm8zwbGWRPzTzKSVEOCF8RuI6TGttxrb2ML/FZ/fsD+qWBPSG6XYCXQ33ix3O0wrx4CnJ
jYmXMv/IFWZnmxAJd/ax0ek17E2Pimws7ZRtyPplrJ+H4y9/1p178JGeoc8OzbErTY1kbUTCs65F
h2RYYLCtRMbwEeVm6Z0UWx7nUreUI9HEaOadpCA4pwx562v+Kbw5+nvC+LdjDByOu2LdMhgO9t7e
HybFBpGeDI6JvU0ZI3fDPDml1nHfdYbMMGEP8VG+d3e+l6ty6IdptPKb9uPPKubHp50qShbWa4hd
fMzaT7epINX0/H2uLLoIWCL54fGlkoUVew7iCLGtuC2UaxQq+5RUkpZ0CdX9glZTDaPnGxDnbmJe
u1XNVCV/j+VEn/DcEVyZMO48PXdfkYHxvGvJu1rGOdnCfdI+Hci5ec1yLxflkVupm9b0JqGJp0Xr
Pmn5mBq12ZfWvUMlDJd5r5Rj9KlIGbOp7UySQphULiudzuumesH4W/eUY9rlZ719yEtUfOFXFgVr
RWuJgtlguOakrGTWldqWhPtZFvvvhjbSTWJAIvHeOm29Zku9zFCP/Xn9/n9NyG9EGVhjRZ6G/7Uo
4wCS8Pn6XpTx12/5hyjD0P+wFN2QLRWxsYaOgkf7X3w55Q/ThBBnooiAayxa/Eyc5EP2gCL/wcQH
TZwhmRS6xiD6+g9ZhvWHpsKl43dqhq7rovzfkmVIPzYGSDsMTedlyYNshH/Un85gx3EC3YvleG5n
wFsoBsxg4SC4ODi53Sxjk+2JB9fiEMO7WHW1Xa0N0rvxlwSiP8A3TLbdYnzJ3ZZNcK5pjMahI01Y
NIBFAX66iKJWWJiVAkk0ZVziomFbI20VDrpBmpal5+6rDItmTkQiwX2x0rPJkBofbWborwpY9QcX
DTneO9WD/xRXKOY9T1mgHzZnfR7LewcCKvjIwnpHU+DciOVy52ZQkQ0kmiLpY5XK81Iy0n2vMuft
rIInj0O28zcgWNEUv6frjYLOLVe+1EVL9hT+pYniapq4Wgt1h/oJu64sqKuQUMOtEOjxOnGa6uTh
cX8bSHBsRvvQXXahi6AswAQkKIQcCjKu7lHaJxByCDTIHyRkM5irmRGDog63zLbincbL5AxLpYcg
GyxUwD7CoPG7k8JMaNlqYupOYY4H84D4KPRnjoe21VE/LCfxd2Yry9BVFXWikMS3yzxJworbORrn
bmVvae1hyIlqOi4qPXvAsrLHAoiyD70nEiqr1GfjVu+2OYA5u76S51kamdHIM/2AtU9jgflt003T
NNZCZKe6rao+/GbK2DFlLoNboTWs5Csr2GNsEA5xn5pgRxBHfqRalc1VKDs81jIspvjwWxoVWxxX
tupsgb7aszQTtWXh58wn3TgHRSKTfiBbUrHJCxzNual6O9mv0qmXyCgB0lxgcS2kcT/qAFIcHB2B
vGu3bT3K1Ky/NwqHm6Mm2V2oxG7bl+TAeHURbOgujDVZXyKXNo53/Fn8UhZwubtIy1oddux9AUwi
s2a5RE5PEyjJ0hEJXQ7VkmTmSm5mHu7RWdHhsrQCoZ6lYRQ+dVfAj1J4eJ1BxdojKbUYj8SCMG6B
w2BrF1H4CSbVTmDI4kJsBP4wC1aaqgb9XkpVskqbOF+5on7IEneVuB1ORTMhKNDD48u0w7ikQpHP
tTCx5rqU6/PW8dmA+WL+DLy2q5mE9+ZRyFr3nc2rOOK6wIRfk/jY24Qh4WFWeUuRvU49H/FB4gbK
LDMYb5A6bI6iMAckQUu8sknwmCmQarg/bXmhl8jnhS5LSKhHb33yScJlKYR5VI6laJLAzFmLvsPs
3w0wq7HolYA9JvE29XFoBgpRTEDRTfTphnVWeO9TzDrM54EA479M+hlXUTw1pQ7bnF/XIN2txgjY
I+qKNvWUiK2v2bJRql39EauNtS3MPpxXehAcJSmtUGQL7syTMB12WFsmTs6HH6WtO4cR5w8bziTa
qk1lf2a92qxw6XnYMAx5VhKcO+eZJY1FaEp3BVvlJOigN5IDUK/ErI0ZgzTmos1VNFMFpOqZ7DXu
gVsHF6eHLWqUsJLRgL5EQyZTBCVrBGAtnTokkcA9K0z3aUdKuDAsRrfjrHbMfagWDLuELl0FekiA
uegp+0a064bAJS8e5+TnUeCauv/ISZqeZq7Kbo5n3IhMU2bsbKSDrRzXXDplp6F7gDotcqd85b3E
zL9rjF0dlvW+VkjGRNrsZ9B+41QfKy1Zd3lPfDFR0FjXjMCEoq6jv+BuWnkJd4MVB/JZk0DRtbaS
TSuMPZ898pxgVDcSVhFGSNznjf4MfQVhXNxr3gn+XeVN8hJbcGAgNq/S2CFWPrRYSpdFsUWtj2Iv
95/0yuyti5Bw087foHgSiF0r3E0uiD4QpwDTfgtkSO4s7xakufpWoxlUxkYgeYsuqzDoSnXdOCNk
xemj7fEyg/nwF2mV5YcEWfqn4QuENxSabmFCLyzEJa2zpIzrd6EVlXNZa5EBmZ1xFyMBvx3oP/zY
XgJoDuNqu8kTQR+HtluwmxVgMR4Vp8k2qfkZN5TZYM9QR4M52mdtAOXH1uS1VuawyGvylHUK8JoP
0BW65Oz3ooldManO8JXtFHMqoS8Tw6/7i0gu/OBmiF00bHVIPGIW451oQi87BlmTbFISw7d5HbLU
8uROvEkV/S32fHDh2ACmlWxmU5GbDklXaE6qJid0PStjBoiSerb1PPjmVmmkbMgxh6+Xsd9f51wJ
wEZ0nHOKmpTY0TCRjdKgY2wJArXGsgZVjuCO5JCGHawCix8rUGctqjBAk5ypFJD4EXXjZRWpvHHp
CQkKUCOaKB6M0aB2Fpcx9NepFkOfyNpG29GD44OHjDYL8ELt6zqAAy94nYXJrHDeJULiEr4Btdql
qpuuSiRMt9jO5Jndy85LMXxzQ/4A0oOyFtSppVjxUpK8HaCgnZgETJZaimSvZuqU9QxLm9zszpbi
NnNVMvC1ma4za0kYAdkhUluH1RaVZrIKSqgMlVXYD/xF8kMRyFfsYnoWLkYbVc0gsms1fUEIR3kF
ERjf+CKQncp2go28+iZLsjRXQbcBshLdteKWwskqMaCEeVFjNVTdauK1rraRNUxPPL5UrHkoLov3
XNYwL6heMEDK7IzrR86ehuqb5UjrPAQw8EZ56lik7ba9PZVDUzk0XeeMZQ4rnNCObJ+CUreXkpU0
G8x6OkQHIT0IYRHOCG2t7ohVmSN7Zv5m53kGD1CxyXXSM2HuZwHtudeBCgkVddNgCZrpYYZNF0No
dhRB5k9aioptyokO/AAkWqIZ3rJLCaaicFI+CJ8H8U5psbNLzRzHomTTaUTZWdQSxjKkkwenhNyH
CXYpPC0S0bejXoijZxcZgY+tyxFPkViZMzL6MLSUvpdOVTfg6Qma5AYO0yJtonKOWZ+Ic7uPpIWe
WMLOK1J/Xim6PenQe74iK9KPGqmUJyjqPRYg+rayaggNljSe25LdrAI43+ekaTE5ARzGnRSr8TWl
0sL9q/rjoiA4No3dY+GrsxSK0yIEPXZhI6UuBDa5OwNj7Fi3bI0vuNEuEVamaZi5PS53F5OtrRKF
E2N6m6UtmXMMz6WXKETuygE1dGqQS037QmZAlqbN1dLs8irIDTkDclbcDMeskAH67dLtCAOJ26Je
m6LXPGOjZK1Iyr1aTmwvr86gKRs0fRy/Y4doxVmS0T4njh/CqZRMnuaGpGy0Jg++Mpbfsx6Y77wm
lmBCBDZrXCST2sySPYsDFeUSAbf1yjccCtbCT9IdcbXVu+X14tRX9HYRFkWLRdwT7oKR149StMnj
QYLrbGqr5zkXaxox4pngh2Mld60HScH2qTMVHh6Q+mSoLymRplNoSt46g0N/jUg0X+IvaoGhsN7N
Q7l/pFqK+FPJ+Rm77tSXahfFTg+tdmulFsHxvSmtey8BQsBwd55VhnIf0iX0SWlLnM3kqOz4I7Rp
byuDcqYRCeOltSKSJhedlddWEvQ8yvNwllh9c9NsC8I0+RtgDSLbN4NRKLT/h7rzWI4cybLoF6EM
cAAOYBtaR1CLDYwiE1o75NfPAavGurpnrMdmMYvZ0LIyi0kyEgE8v+/ec/E5U7U+XJyicyFRhvGD
GRr+V+3T4zv3IhFa1cNq0JcFc+HbYNmZolXY6lykd8VOlr6K+EIsJb9ERMWC5RioZMHiH6ahNkw7
iP0EqKbIQGYxNO91MKbiKeFolfCZst1GnLgoeme7vjDzirVYzqNDZp7akg6V93U+JATwQnpqjcC8
Ao/Pd21pDr+4DoNgVRZG/QGKyfk06XmGkGLgWK2MYu8Iv7/rmThhRcqalLbUaIVuo+zBjnJAJVJG
imkKavSVgWxYS6ipBz00s21OQHplaBUPc2pVT5AJq8OYxASwnZi2ITO2k2ebiqFHPbJZBGnUoQ0G
NyTLoZNo0dAVvCmh+BwLw5DnqDHb97ggCCfs0loSDo/XiSsbdyHHLjkwvoOT5bR4LVsBD2JGFt15
QS2fiyrXDlEchnf/J8rE/6NWRCHRCv695vDdfoW/6nr8Z93h59P+CoOIP9AcbIsk2hzrmOMb/6k7
2CgIGG6grPwIEvOf/KU7GPIPxxKmR38Jo5Mr5t3UX7qDof/hCtcgKWIKMYPtjf+N7jALcf8Q6lA7
QPG4aB4ONiydX/7LIsmm+UNvGefIf9tvPq7QxuU8EASEddMeoyLGxIEFpHMqc/Prb6/U7c8v8vfM
xD/vsP7rl56l9r+t30QMwyrRm2qNHbuF4scMCNlwVyb+Z18Zf0Wp/owA/TdfzZz/ur//pJxwuEfT
IGnr0rKQf//5y8V+h4vZynG0aRmdyKUhF/O7HkHmDX7OuU6xuA/ATYBLl1TnxvF2ziRoZoETLeUc
ZdBPikoYL6nYsEEita9Ga7xF2msVXq0peI4AYrjtZlTOmcl2abYpZL5wkY3F8yj0kzlpt6pHb8zl
LqJuGzJr8z8o20L/542mw/HJgw9IeIkMEdUH1r/IrqLO5sMFiP1sXE9W7MH4IvynGUl7s1pM6cUP
T3UKQCC0P1xHe9mDHlixucE1WL5KZRNR1S5mqmlbqK75korIqxgqoBR9+5nCASv1dBOG7xxG4UAf
xoHTiUv71RyzDE1ri+nkU5qkNsiGPqpKIfWqfR/wsBXzyj7GkrgI6Iy3Z1wmp4pun1vBuHXHCpRa
mO1wPkagGF1ui2762KSp5AgIAkL7XYBVGTs2OzSZiNFexGG09h2oGO7IeBjvUpxHWgDfjowGjlb2
l8A9AY1nGdJ6YR38m1GppW20GwsdOa4IXwTiajc7q/pujJMYgE1pw+K9o0D9aATNrrBxBFuBre+8
yWN+UsWhG8dmb4AfjWbfcgyQVIQy3zY0eq9sl1dpyM1nqzZMzpruHqCnuErQpo3VPceUanI+C+85
iBgbbDffYuah5rOzrweRmnewUqcwRq8BnjpTVIlPohYwQoAkSt95CeU6pbAwnemrIUa3tv6VEQJf
JYqdG6JIv+hnZutgG3vHeuKoGWxqhydjpvytrfnegc1uv1blYJHrSSYgV8ZwiSBDBzo4WYN2STkz
Y92ZHgvkFOzTTJTVZ7ZsS2o0yKOCRrJFqefequw8aEt0C+1zKd+HxPfW2F0J1Xhwa0tFZ81MskUM
a3ewWGCv+fsOh2MUEVCHJrjugfatOkOMR9WPD7rbwLKYabk4CLkSu6TcuoIWpJZvk6qEpdXxmnHw
DFaUveD9mxm8URR/u+AwCGEYwUofNbVs7FewPyDAOYMtSMIYd4ldXxsRrom8IcjN6o6/hXaxidzw
ECq2iEG2Ur3xSnYCA0i2qn1z2mbpk9G4s8Ea1bRnmFlBVa3OKMTrAd6wM4OH//2t8CdT/febk2vj
heJeTPjaEYjUszj8t3shKqJRlWo01nHinQSH+QOqK4D8n1/++YFD0SYx2ndnRknnMKW1wO4v+YyZ
7ob53pRo9EgP73hXh1M/AKWWM56aTRcIZStxwQFo3qF0cbRWRYv7VzN3LoTrAdL1NCOv0zqDzoMZ
88iV+RHOYOxUkNWInyPxZjQ2fbYzQDuEpF3MSG3AjM0lcphbmhm4jTGxWrBJThko4adQf3r9Pxkv
ztFXjdvwt/oJj35BHq5pRvszLfqP//r/NIRwFPu3i4/rNx5jXBR/ZlvnED/7g/lT/hpAnD94wEMN
YVstdeYJZom/0qjGH/NYQq6UGYQCiL8NIILFB7/p0SgzW/X4rH8MIM4fsAkMiYRssEwxWe79S/70
3+VRBW01//Jkli6cAZdUKtl5S5cG39/fL/6ok8AeC3pR6LRKlw60QZAB04yCEE9a4bxMqj7ByT8D
O9hbvVjqVq72TuZv8Xf9oi5sWWhEgSzdzxE74SASE+fmFpaguKBXOaqlz12smqY/p696x+G/tWGB
uhBKFLecJoy7haV1sDB4PgR15DCm96B6uOk3aXDSWp+yOzuHZ0AIEnalJDMVHxVKK8yvp4ayw4Uz
+A+mhCYnS1Q9sGaIHM1qHKa3NrDeeiPvNtWgETrreGDZxPlvbRB/jXNxSYFjm0/RfhnWb78MmEE4
4LfOJgraiP2wTfNGvB+H0Ng2uDR2vWndsslIr1O9s41OPGhWtgpcf8mioNkHhgOpkhjgYhoxBWGY
v1Li42/d6jms4XcOmOGd6M53vU+zYLevPY11kW140vFqE6Jfplh5A8ubQ1S80LEkUZRQqZpVkb1q
41cHUpzvswCBG2DipUWhRoYAgVGjmiX9EyCXBbmaFyXzR7vuv+3UOHPwWuaWDTuzDXduZcHbsJXY
2m4awFF3vGUOfeZ1gqxTj93WRef/ioPoCtah29AIA5rMIn0fpB07A11ea2sa9rleZ/sxmeE6Mlwk
Tdzdxy3YStnDoE0Q1NEvzFuZuPrGCwmjAtPrlk1W3ZddWZ2Vqx84iybn0EMrI/Lisj+TLxS6vBqp
1u1YnhXrtiiKdeag6jA0HvyBkgjXhxKIbxi9UzfeCy+PH1mrLAmQwN02Wv1WVGhb3OibSzAMV4p/
qH3pAhqLEstdRgyJGzFSkuTI8G7CKVL5MICz0YoOAVa+NNbiC4JEtahK17wG+ZSvp6EoTnXV4GsO
Vb4s4DQlSmnkVUBDTBWRKL+d5B3FDv7wUSbs8RYtocJQdWQf3II0jF4ANe4+fQica5eluDl0Nlt1
IklVvmo5hNIMSW9R70PTcWnO5VUyjxyOX4WXHWszACJrfYI3XDtW+BDWNkFXDyyXJa6tByC67B/m
vMsGLThdm1gdHKKETWUSXZsIeDgaHnlJVJS8AzRoQvE4KQJoKwHPedBq9m6iK3E1yMRbjdJ+l5yX
N6KDyWKMWG0N0SLoad671tjvesbfqgFLXTTsjNqKtJZikc9iZeOD1QoCbAxpXWy02j3YulhZpfPp
Fva2Gc33KjDfW0cfFyx0WrNdSqe9JCZXQD45IBTDX7YZveWKaAStkgvINcArSv8OBhMaJf8ycQy1
6Jt+gW+3cZIbFhBI6l67tlkMXfVRj/dioCY6tBT5xIzIkWHnx6ag5rku7luNpuBkQp4zK5NpOaaA
F3tE8BX4D75fPBvIA/tsmk6Gk+UboSuUzCQho0LhDu1SnIqyqLiv6/rb6x59cNbArTz/wBGJrcsU
IdhIajKoirm30KYBEQtKNlSaLfugGE+93W/jomg2vRWTNcItCiiv/A5YO940nOwrplixSgbfPXVl
4Z1+fkVHY7nwDK1fV0NzsDFzUf5xTESU/Qrq9rEI2s2Uk/KCUeo7uiCZKV6G5LFLh+l3hoJVWbQq
FRR7sPGOFqJHzJuHn1Prj94qS7t8wz7Z3VSSSGyaNJepyz4Gq1LI1V608TvJzcmhUsASExnrKigP
k5zeZDGa5zbqTyaK1d7wFWtNhwWh4/dy3aN6AsuloFxrg3flJKc4J2RtNEq7iLEdti1q/JKQhOKu
Wi57065v5kzoLwsr2QYTKrlGpPqi+6/25BeUC0eLUjjaCcS1fmxTY1s1AGHLUX8rVZs8cU5eyTsU
d+PT7xmpE1kNt8Kwy2OPErkQhjvs9LH85AGa7Vp6KJZawmmEB+1n09jTteGhh8fXL/egwSCL1fw0
kdnb63a0vaOnGTeQY92pV/IxqQ0s1WZUMSxXXJjk2VupkZvsgqOjx0cdgWFbkWxYJDpJEYbMdlmy
4ts0yZpvxr2Y1KvsU9wPMJiDb6dFHxMUnKwrKUjDuZY/B7NeEtf8apCgdorkulXr39kkwVn25KMd
DqvngcUKmIXRXJsGx9eGEuKWFyocR2sb2u0BO88x4KXEeeB05mtKqxb3O3Ptx2Z1ycCz9/mFHvC1
kJPcVHByV+Th5XPDzrFuzK8hzgaEUvOhoWj9rPUdj/Qs3ikvrzYONz0626td15jR1alwIsLactZl
yIpXj/xyw3EHwjsYWxoOXIqJci6Tnw8NRj24aA2L2MFjf1jaH5JxEcUW96g/RdM+qyGhMnwTjO/r
YUvz3Z4uO0lNPevv3tOe0ZmZO5S/lmzBNl4ddU8dbZybHiLC+uc/w0QOYM0V/bXwylf8ZdaxnpyX
ViTpOagoKfNTJHtgFZiDDlPdu4fAHoiXCUQPHfbTeuJfgbW7eMsSRoHJzk/OZK7TcPqQ1q7SP7ss
sTl9NNgMvVAsuk6fth4LgkQ31KKaEeh2mnyyN05WphfwpLSzPZ2c3hKIxl2i+3fJRp+gfkpeBwH+
woXuOQTaXThNWCjxxjqw+iKjuXbcDukqcm6Tjn2Kbc0KAvFAZUasraRDHIA0tFoC6ENRhAxE7SkP
Il9fFWH4TNnUsc+SJyDEtto1yr+mUzcr2biPGz26r4Fomfqulc3R1nRau6fwe/AGCcpjPEqNP67K
+sE16DXjSEblnbL9p6kA4+Yb49qmGPvgQcSnO91k1CO1Di9hisGGxMA0m/qSlkTDNfwxS1vXrF0b
etuIbrWwToyboRc6fHzejIGwuH6DYS9y170TGpD2cbBMjksBirZbco+9EKE0P2q/g9+vGppTsSmc
qrmY3GsriOoTtcAlVT47m/ECIjXhbunRfFdrDmLAZIO1C9IL3q/N0E6/kzFN9l0dEFimQ4suOclj
3OSyJ8XtnZ2se5Yd3pV5tLVYoexdrzzVbnw3WT5Jw0lQGWE+eKrwOXvX9lK05H6LGgJiE+XDMYq7
5ub1LMRDbngrJKxmy4WiHZMk3MZm95a6jbkpOJhtwV74i8m0+gWVmdYxaqZVH+raF1XRWAeURUWl
m2/G2vqKJDfxNIyXkevjiq7MO0Hp7yEqRbEufc6piccyw8i8cS1CNvaGJ2+wFyf+FbO9LhUDeJzr
d06fu6cwdIwlVgTnndX6024TMl59AhmDOsiQ79h0+UzlW1fa48f7JBjPhFG+wfDkJhrX2qNm9sm6
G/ibQ/BOKXH2lOH5RfeGiFhWqZ2NuutWWd4sWIL6v9I0/7DhDNINhv6m2/WanVTIOO8PbyFFCIbS
SyhQ9mUoRwoLdWhSgPWKxaDF2qmvw3vDJG/nJs+abSZXaF0C1068Z7/s3HGtUjwepeW3SROz65cF
tb+Zs4xBUhYSk0tc9+ZlzKC5ZHmsfdRRe6btxX2i7KXdFY1HsRfxwl2Vd3S/ew9Cqf65CTxAqz5m
GKea7Bc6K6Jto2S7bF39pvRMUX0Y5pvAcrR17WKFhMteb0m9NjtGBJ+qSmU+hmoSpxILF2mi0Hzk
Z79kTeAc8y48sVKl03rMzdv8X0YnxZPOXfxWUUqD2QqYaH+q2/jdHUz9LiZ7uba0EsQB7gPqx3yZ
rGTnlpufP/b8dDraRf+oOXG/ajjkr1w5utfJy93rCGMUR1l2jZvs2dMsatVGI7naVhGvdKcmBuy2
OEALT+1oLvrUx6S6/HywKRvsS//axuBSGoKUgAiLm5o/SMbwW+AuHWoJWKzU6WEyBvPeKwitBupE
T/S11iyaq2CmdmlsgI0teBSlPaBO8gybiID7YvDcfE/BjdplaSWXBSe9TStIC05k6r2I90tNy2cp
cqr3knjJKZRHngXDkcCgenTGVGzmhghQMxQuScou9JEhByxt9w0JsE9LKFVJzqwHFbu2Bnl2Ste4
qRl2LPTn2pfjF1qOkWIzq+r2V+E0hyLqcaao4oXllLf0G/nu9L29EfO/Vdj1n3YvAI8CEDGIfZc5
XXTWodN4ePtpifG0gHWRpGrbSLDtKXR+e/BATkqHo6wVXZuKY5Fb5/mTq5InjDQ1uFaNAhB0rg/R
fcThZAJ26qd1FFL74ZXhtVXSOVgUHcUBle0R3glKMreeByA8ycVn1uJDqlF3N1nrucvBbO9bcKUH
38rvhiTHt8LRARDako4fczUaAYqxn2hLmfQDz6fEOFisp719Xw7DKYOss1LhPQ8VrIotzRxD5eJm
i5xT1M9s1sl1dtnIri93xM6lneeqzCo61T0ncMkqDufXG5zKN41/gvs6nPpTI5S9JNGuYxfuX2xR
OveyqumPLXl5NdfT39uA4D65vgfy794RyE2EaMj/70ZYCayq+J6PSmXuFUs7wKbAFn1LgwrVERB7
I86mWHo0M3fPJmPKUMfxzjCHhekU1iapEGDBkoSrvnn20WEHeuKWmbD4/ofU2XAdoyO38hG31DYo
eYpQACF3aYZBXoYq3NaVxcvlNPlGteZ0z7YhvcQk1IAUDoEzD5zZpSsZci3HjddhmozECXVieXFT
zehI876cpt14jrKW8iYxtZcI+WNj+pi6MtUpysUIgcqCoKyXOCR2vGl4LClbuCvclcQOGFfANptC
iaMbIfo7OHTueQrf4amEdDfE/R2lkaCldbJqGbuRYyX97KjyyNp2QL+vcgKI1Bl5uTZx3GBnI/tc
+bW3dbA4PIlsfBa00j/4WOsGduMLGU3tmkK9cWkgJKChVOGyKA0O/DgW9xn46bGlDCsuMsazRKUP
RP04h03sHhTDxkJpGBvH3NXOdThqZ0hfC8vtKRg3A00tTD9trshd1ARaHVU71Zgt2y4ukZh5QQym
38gMvIdWD195j9dh8hrxsLqH/ypWUQZo1ebsyZ033A5eAUA6S8U2G4Y3HBVvTmhnMATcx9YyvFOp
7CeeENE2qwX+OC7/RmbtFoEqodnYvWNviJs1xjWFFAPgubtlRl10iyShstSKqH8H4W4dYqgtzBh5
8eCNTv6QWuXRbi+5P1W/I2D7GRUHHl0TzH9jueBHxi0Q9yH1qCwHXM/+ldiwaCvH2xh2qxZ5+ig0
8VWr6W3s02SD+/XtmvriAzVpa1i0AsyGUJxPVLs7w8Ada1rGpvfW0TKxlJntU8WU/K5dqlcidU1V
8NFLeq2LGmK4ZgXE4jiEHqZQx9NZhc/xvBPIsu2kET3HP4VDs72jIt7c6rH1jiUT9kZ0IVwCPMAu
vqHFqw2IBGAmuTpLq2vWmqIwIcZHvPIVlbSKFqtHCLfvhj2J9Wil+e6nC6vfouZ71yTtwpsPSGxK
5o1MMZZwIa89yaSHEXcFwxnPBB3PAHf36mbhQoZQ0JAHM3OqU/BzJSXxe9sFmeHMH3rKiaGV8StP
OVQ99vU6KeBA+oO0bpWT7kvkpWNJKLGNeUhHlZDHgVzCygoH0NlC77DfYTLN+iLd4grd2PSFXFxg
VCDCSAZM4Pu3SeWBF0vuauWpB9GGwbG2gSKYmbFqRexBw8dk53rPNTznj7k6r8N9w+yHcSB06bgt
4wY0hz6cmsY75TSKExxGRGltUGrZtYVvfUhJohxGHe56iGpv1GR4HHoSKKKAzoCh6KkpuozAzUj5
aRKE+yy1Q7qi0v4lyyZzGWmmf5fDgttgTaNHr8jYUrUuT9XaktfRmcSirChZ8PFOj4Nr3WVS21Ns
Ks4/vxU5aXH1qdGKul2Upt3FNNP4Cr2T8jG9PirXTMkDZkvNbqdzCIXvYSwp9xbn3hX2p91F74Yy
6p0VJMPGTustAp73WjT2sG5ZMMCJw4U84sG2Uo/Le85olD1CF+7BmAqYhRDJV9BRDOQ/zk/OlVNT
dlZhDqSh4NUOw4PiWdQFHjA9WrMSOlrOviZm0NubUWAGhLlKnZG3hrwfLlBhCwYWRD0n/G6CkdNh
SlapSbXsLNx+0+jsCW1UQwtnm0D0IOGM60X3QSA8m1mJ1lw22MsMFDL8Y7DKIrAgsqE+NupOmYMR
XJomd6IM5dmFcqCZYN5TBfOgy+C4BuK3NOL7BFl7K9VPlyKnEVy8YWRTNpKQXDHYh3Emn+78LHBw
3eAm7ox3mHnDsWn0sxMG70UO77CM45ENrIXy5VcO0FPB2k2MWGwd9WGPRv/UlJ6/LVxgISntEuYo
z5bdlb+ow95piAi/hzFbF4ODRGSZ6jIFI2/AvnqpQxuYlH+OgiFdRTpto0NEdc/cRaFn2ToQ+Xid
Knc49rr6UJztZkXEfDN7Z29F9KTk2m0wq/TkuvQHqP7BKVjKJkkSPInJwg/UVrQ8U/p89elphQgX
ZZ/NEJ7aitJgTEa8DyexmwndGIiiA7u1n2jAXeCA5wsz7Z1uct5EpceNnL7kHHveir9ynlEIdWXp
lx+UVJ4H2cabkt/BeGGzvnUgtsd1RgmjpTBn1qW38CvOub4wd4MylmlJ5UQn3pu+Z96nL75SDvee
aUBCbA6O7QQQCsSmqAvK6EwzWA6ctHedTKwdlZUULXVuc0GPgd1X+MZxhFbNb8XnQWmvtugBEHKt
b31DvlW57qO8dtqtq7AKlON0YMcXLu2R/kgZM094DSX0hU8BkZXP+wnGH5rnuPL7gOIxFZb0MEeO
xT246u9lYPhMQhNW5NrkZRuCFutep2+SwcrYEMSLfs6bYfKMb+zfP6JSvjgUfjHHOc7W6J30yTPa
p3bMgy9j3j5r/he6f39C7fCeVGw8KAACeT9Oe97n2TWiabX1FH0PvYb1L6ChrLmdWOOywn0xzWi4
0iT0kXbqSbU0HXoETMD9G/kpodYu9mfgQJMXjwq+kGxxXoNG7FeFUm8qdrNNWnrYG40sPEV2/Baj
CtxPSkxraZEVqRTrBpMpZD86wnxwNTWA9omY7GJXrJBoQBMb1rGBx3Szmj7FqGisWBcb4A8d4sIZ
K03YxHitZgCVY/QrzcOGzkXtnYaWMhVszTvHkU+5LTGGZG28ifS8XPqeyA76fLZiOUM7Ksemg9mY
a+Ki3c3ZpvRaLAIQ+d9YTRrpIsYjh4FfqNZj2jPOSQoerG4f2xlH8aGIDkb5kEOPP7h0WMlcF8ec
q7fUO/388wFcp2bFzZ3nTRq1R1QP5P6+93d9KcJzyhi5pST2YWx4RGIq+88PgeCHqnq5lH5KpWQi
xJmm25VvfnHmCS8adRxbu83UMq/t8pT25kbF3NgGTgu2zvM55sF9Ygh84afSOVPzrQ0a5v6afsmo
4YTiOrOXnqOZHO/Coh5ovmBDPw6NvRPzCOd4aYgFgQslShuJtm9CFk9Sk4rUms74sk2QN1A9SgcP
4lCjuuKd4f1Fz9tDlnAb62yHPyVMNXfT3lK2ZNup5vgiWbZwZ1rjeX5pxyy8DcNAZqDiX62wjUMd
qzM9L/ojdUrxHd3DNLY0QNKIOoGYYgCIG5CdiSc+xsFL9lXGdzMUNCH505Svxsmyt9hC1Vnrui2D
5daNMvuNesJF7gF7iqIzyChgk4nOKJXXTO4mmUfeTgFzKN2Wxu/BKkbcm5wdU6JFx6LhmN1yJqMW
CFXAUx3Mtqhs9wFVare0RsjSK+dDODj+EyeTpwQRae0PucB1yhaq0HtKCvw52DMY1s0otfdW5PFm
cB2uqMqBZdBTPsXW9xbiDg6NoGfiCNRVD2pnWYiChQ6ttKeAZBRte/EyVjiQuzigOjxpCbO2B2VR
eFf3ZKmDKB7wKY+QFjk7IbWyXeKpfQkaifBCDdS6id/8JA0fXBwxIE9iqBsawMGqM6nqYFWVB0XI
7QnPOb7buck8Xrq6nu4oQN0kiCYHvKLjSlTDbjKIsbhB1z56ef/TiSqf1az/66X2SXTG4HXpp01d
Cwlld0J3p9ftoJtRvS4Yo/dti8+m0pNjlJj2aRy1F/SQdItM82Zg2nmMxUxuSrDsCj1pNrzf031v
SVhwI2uQSagTtVoMFLGnS5oYiHULJfZFyw3FiaJ044wqXQJzmsWXkrhu316yuuG54QGSLQK3XAvO
HU2cRien77ZewJp6HNQFS9h0oG3DEqE6uVNLyJcqoSSghnqQQ/yqDKoLdWcHHMfd9aH1OqQEAFID
l2+uvbte94wOKBeKqSwY9Oeq8t7zwFh2hflYz0clEmfjRlaNcVbbyQjaZ9qpPy1pHrsgooBjqLQN
+v/ZCGW/1Awr36mWPhMjMwCfxIw7ZjdCoal6+5QN1t5zWD1ECTvDxIuvpcA77XjysYp80hwcNelm
sl9CnaerV1ObV5qGh00LqATJoHtr/iC1iAZkSwABZfLN80EezeZ3YEXzZrDob5XS/CUj5NWnXnMW
Hyr2FkG6pb0oOGiJWFhTca15Dc5VS2S4sTzaNfvjmKj+6GLP3UR23y+8n2rLhDex1VMfknUBsPgp
rK6uEtYBFSvbaF6cLPF2JZDvsdYufL1+jAcswJXrtqewWGUWVUnJNGd7dAFVei4sQucwdnYF0AZe
7l2kxfF91VjMms2Yv+QtQw6oybeiktOinSkfsn13JTqpP3fOi2JbO7QvTdS3OjLYmmb/wHLqUc94
uI3ZoxvMXVFgZ6TzWuOoXsRVdl/4AGJVD08f5Ejrs+ztq/i14vqhFQlzmRepte+D4gpzVKGq4oaD
5SZmZCtC40lErJpB78FVdi+GzyGoqS0qc8IVHM0RRCtH7qaWq65LJavirltbZCeWNQUKC+XG4da3
o+B0m4Ioujlp+Jr1DaI7mphj0AbWTmgfvIPKBSgQwvLC2tahUy5DLKHk8MShauoFLlN+pAzrkQMM
N4gqCoHVb+aYU0WmW4kwYHYq6Vnr6X+fYP9lEN8Ic32Xnr6iYOAD+F96ybjJgK4CodyrmqRLLZaZ
6zV0mDGy0JY4DFnybAbmmUDNtk9zAAHjhYzuzaNGfqE5Q700O1ZOJjCE0nz2MiNcSNHSU5wyQoTx
+JaOzVoUYHSk8N/KzmIn1jhPMAKpJaIWKwhMwpO4obKS/TWVxYKyl0ysOq5J5BduLvUY0Vtpj0TU
UdZXpVn+0slAIZoM2qLVjIugRtan4YSirHYlywbga/pUZINx0CqWNUniDs+hCcy7pmmZfGlBmcjA
8S83HbnmzFDdGS1df27McaQYvomRNmdyU825jVO2cOS4NCz4r/SOfsY1c7TfWRStULazdmb9J6zc
Zis7KyelOk7LiOrVNdDd9srF0ZywzZxpx+0ep0i/IOsepsG0b0HnP0i2IWuX/fAyzap2V/VUGxQd
bQ2GynBR+oTIOATSCR8b2Z2tYx7DOUuJS3gbHbc/WKJ5VxJKCcgivBvaQ2BSNZpgR9hMBnw6z1IN
5RBmDpxC3pe971/KCT4xN+WHtKjMZRJ3AYKKzrHE0W8czngotdChzIYVk2GN6zpU7m0063I/oi8u
oHMxbAQxn5kUj+iY+jovf0VTqdbDMjMhTDjGhHpimK8sq96iZtg1ABYK98Pz0YMG+zkJ4jNn3w39
7vdN2s7FrpSXWJ8VGsfgSx5R8bAIQZyvwZfT9dgHB+WiUYbk96qG19uUp6HMgmunufkhNs0bBWkk
aHRq+TIHQn3jBSvTbYtjTR/p1g31z9Ybp6NBB+xSthRvcXQ9Kb8wkBcVsU8CrMcm5iZU82UWeTtW
3A+daUVqQ6wbk2bVLMzIDWn2KhRlTfklhUiMNygyXXJM6B5mbKoxL2sLS7YKOKlXDztjjdyIcBy1
hzAI66XbTqukGdHepKddtbh7IHqCv3lkIw/cFtpkFaZbp0s+0prnOvy7W1S69pl11CYpoC/jXQju
TUVmzqU0z8hQ1DvVb1WLn8Op0WLGID0jKkkBrJE5qdSzTxJmJjWx1a1BL+lij/RhUyIGqfbocsgj
Qosho7h3yHVhshVndMF+wQNI23Uh83es+Oxc/+WOune0NHEDTVgd3a5RmzyzdhOFEsep79sdu9V+
WQ/edBKGA1bMNsjyEIgPSURuPNs2t3IAViLrQrKfo6RkDH9Fo5E/hqb+idunXZdU7uySqgk3SvK0
FXbagF/rK25fpNSqiqLMoUu9E2WMa2HnKcfR3F1bnej2wKI5OVR+cnQYyjjo+LtgHnP7DtGlbdq1
hkb4OOWvFuB/QmbWxZaFfaHJx+absdEcJgpxgrjbZqZGQMZDNAymkmisTmoIVHh/A6lLkaFlHgxN
HUzucxsP1WvFd3oUoxb8KtPpni+CDNBjomitIr1nVr9ExGiQJaY4IGWD6J7GjvncJyTSrYAG0KH6
D/bObEdyK0u2X0SBPJxf+oFOn91j9BhfiBh5OM/j19/FlLorMxtVQr0UcIEuQCUJysiMcKeT+9g2
WzZ+mlgU2gV+GI8m5ecOy/ZKP8fUrJxR/CFl50nLGq9Xr3B03cL6j3xLqVxwvOMxrdL6EKNwN1YS
bxyXRxG7ew/fObBQ1j2q1j3GODFgTHV3ZjaflInttmo5D8oMgI01UkwFOpetw8e5nbo9W9zKC2v6
04kBvUd2wSae04YtKj5Ho3o3aOljI4d9YrXfmBjxSMcWT6dPAk0Au2wO+2CpsVx1+zRvM+ZuQMQh
/cOexQ2/mLgvxLP4kon8ysblZDbGh9KW+65nYmg14nWNXvIQqsOn2rXFnvOLJ4zFxNWljtdqM3To
uFVXZd4OxIH05NiM3RkfR3k0UgpZtRg5qXdrZ6UyJvr5rOtXTnew5idE5mAlGhCadOB+lGdtTM5V
33/aIntVa/WuLeIP3uODQYSKpEJj+FF4w0OB2OjQQ+s3wYbq1iZkuYfTpyEjGoiTQpGaqnJSSw1c
EDO+bE/KT4ZuFHACWp4lTWyOyJalWIglkJlU8yHALzjb1scooXnPdKIPRlJ6SkSyvyBDj6HQzq4K
uzpktlZzU/Ptsbun0I6TaBreKSQW9yGbSa5j1sg2BbhtUNLYaU9HfcwsenVxxnQN8MHeUK4GaATC
qZWtOxyoRO6u63idTkG26d3hDkOLeYYyDtKowGsfIHw2dXiqlOJajRr7UCICYCPvHgNW6GNry+1A
VtNDtKeiYD/F8VnDRkXRGSqXA3aUZnDovXSJjZq1JW+BsSEalNWU6NfsVA8BlL28YFJj5OW5pA6b
IgogESpvjqy2VkHELbGc0xCfcJwpmK2C+mhZc7wDbcEkg3Pwklqwh/PnKHDv9UYdr2O6tY8EbBjv
SZFY7Zy+2gXyqnS7Z3suO4Bp2fMkOxx9nGfhKrPd7Gz3UJtIDZKcB2z4QG5zR+hrxV7C83V0R778
ZezM+GTw7nMChmJmhIfCGnak8zEGhNXFlkDMgc9zSUL8dThQLYJZs3NdprORTZoyBhSk8y7NXbvj
CbaWDn++YgTpqndyXzqcKUwHyznnmDAvvl2cbxTm9pQ2SOR/hp5NOUUfqr119Ow8GGx4Ijdeq6lN
FTIRfEFad/GKtQULY+n02zGgo2PG68ooZENmT81p1xaQKZ0EhnQOTeAWI27rySm8BdIEWVsHE0zx
t+Xh56SBbSwy3zRKRqmuHwEYd9N+WjBk0ozfMacnHGN7CBlhGq26MDDu5uptNnGaaUUE3jqnjqO7
TDgE6MDIL/g+uKCDNy2ky5hZxFdovHqNJCsHphQMyYdcmjcuR+e7KYMj1Cp5/YB8v5+K5hInVvcu
KvM0ipi6a7XXeCwshUKtQscUQP3RVNOzZoW+LGgjRSLad4b+PFW5u+cpF6+DXtA54XLGdehY99gP
mB7nm8SXSfSsZIJbVTey7ZojUswpniweFU4sbtSFfxr4Wk1OMTHylUPDnoeJAXgdwl9vvWqVS/dU
lNcIiSqfQC3Zppa+kTn9rDrZT88g/UsYWGXF7KBtRzF5cQWPXCVh6arioZipJBkr1J4uKTaSoBmF
CTLdqNLZgt+cmPGln1vTOtdBXLuJuFZ9VcL4p/GhAHjG/GS7aJ9ZcUGNu+97bExGyH2J9SXoK2Ad
67EPPvMMIAo8E2aFb2Vg2FORkB0DW17P4xJ2eTepx7buDYT8BJpzGb3JHtt1pZessSpcGbSmj6s+
d1eUSiJ9OLytRf6QwQrd1ulWRcCjMRiHBFvbdpaUJLT9V1HWl9nFjK2xEu6ZnFyOrUculslrnB0G
WFqSRb1x6voRuvspHN3Kx5PpA1ih6Rd4vlOMNF/jsPCyHOpvI33euYQ0qfaUcWMopuCl/Ybu+FIX
Fe+Dif1WFtZtZK06zi+bPFJeAV1jy6Ktk7N2tRXA1Hn0OT8WuA+TyynV+YD2PbC7JwxPjI1kT3TV
X0EVTryQdXZaNKVnNHPAkzp+HEz6Detup1OxwUEuN1noUBajRx0c4v5BjToDmnn3FkYUQOooc23R
vOAc1Onh8LD1ndmE9at/HVnRyBP8kqezXAsEAOgjVwWITTToV9c+Qm+V8T7N7GGbZj0JKfx0hM9C
X9vosmQxpKX5fe2ymVSVrQWQBJGheAowcVlt3Hl/8+0s4LufEzSWa6s6WxOQkJYttB8FTT8laESk
EZK2E5gNBqpYjHdnGIp6Xc19uw6R5ddGlXyx+OJhoUWvRqucy4qSGqWxvmyCMX6al7x14wOBXi5J
ofl/8/39r7Qj3x/RBu1H2sLlWfDry1WaJjJ61sxbiieqVWJjAyqNICeCY9AWXNf5RqL2eVYZ37Rs
H5KpbJ4n+13EEPOdfiRaI811PtQDlgGuyP9stGaBl/1Ptob0x0+1bb/8y/pH+9p/pMONzArPD5e3
4Z8Tw87RXNRvv/S4/ePL/gzPuPofhg6Zi/fNXKIzBLP+zM64xHptQWDFtknNcr4gJ/xXeFcYfA04
Tf6nq6ZmLzjNv8K7QvvDJedluqrjaHwt/Mh/IzujkV/99bJ3CLOzKySkSs8c3+IP7OhPlz1eT6Ug
utfvjERH81MfRcQzhUA+4xxiiMWqeTkUInPdtS7IUzmzpnOwxjWBclFj7uS0uKaEC5iB+2PgQjnM
BnWPdP868CRbd5N8mhPxgvkZSw4OAxehVrMtwYw0XVf08niinc+xQdoy1NIb5kL1oLSuylYngiwi
Nd1vQUWs4iFkoM5HdR92H3FQ05uO0kvnOwCCmvoEWGA1NJvS5Js2pcIXcQCIotfKsrFXRJo/6NY5
S+WtAFqTtBLdRlc/LOxJoo4QcnTuOPYQUdtT2/izMPQ1TrtKrYxpqmWkZKkecEqwAXLgSCJZeOIg
9KoH4/Os9a1HMTgfwwkGfq2S0Qf8vgbnaqw7Jf+ArNF6nRMMu9l23itzPCUuiwrimfPRZdoPVISt
QQy5bw46LbjBl61BIVObm2y6JBP9GyJweeqbD2RIGX0Eu0TLVgAHQwbmdMLdCQQP9qQ+0T+1JaFE
2NarKvHa0j8C+IwqeftaXzgaVg0ZIqtdmEOMqYPD01FRq4curVeZYj9yp4bwX7mfGjmexBwkgALw
AS703iafdr1Gu7dRKQBc9ZchKp/cmOo+Ghu8rDIj9NWzbmfHwbbupEPkqmlutcC+M+N2Y72ptPwa
aGqo2cWRAGHht2yEtoMlTl2Bpamfs2OTGLeLurjtKeCcsskbuvZpVtmEGSn33mZaS4mLaK6zFXfB
j3BwW7/AjQqEDqroVBM6YTXXQb9jA09MS3qtVd5ieP4so8pejS2Lzz7QnrCt+JJqDMQUnIWVTStM
NK5HpVVvSSJdh2a0advR9FsTLaVV6TtmmRv6c9R/VPF4jaCIMTCbNinNbDgPQw5js1H4U+FgVE3z
aDdL96TRaO6VemCTXF6S6ayFTQNhLwZfEShbPRZXHX8PDI4HMR8bKCI2keDu4NjNlVbn7mI7RDxV
kTRL5UFfrOqBrL9znaVCZKKLDhEPnPEqzxuxDot72l03U9/cpqy5lOlou+2z24DyCpP2ZNsDF1BT
n0ysTtNcsKeubkP9Bxi8JjInbpOQqwSkwEW3skepogaoJx4w2UZn5eYhEtw0zrOCOQuL4U7Xouco
Woz3LI43qAR0NVTFrdbHqKwuKHUFt18aT9i+cz8fmDqGoHzr8uIcYHhG4k4fKju8YsHVQvSjCLWw
qm1cw3zuR5TjcKbhwQyWgd8NdRR5r2ByYxYlMjw+TNl3NCWfgxG8p3N5XdTplyz0+87s78PFEZHD
mXERqVZDnpFnUvtdIhxjRXQcfh/bZ6OfH+vwHsDjsFdq5Fq4GKOXjgQy5Hgb5xpTXxAdRELaNZmI
DCtYo5U53mQlulyWvExJEcGOwmCcDNZ5+K5akoPRPFRrOGvaSqp0MTliZwVNfVco6p6ivp1kasDR
uGyojK/F5jDjYYOLD2Ow7k9qhFApkxocsawuQ9NiJKf5pwzNb1oq1nN1Huq8fJ83c4uq7Cqzt/gG
peZu9eyoSAZXTisPnckrrxZdCKQp00ntVL45Rg9sLO8sOsLWvVKd2e2dwNAyoTecvqbHoTXe5uSF
0DvlYHUKtCFu1qnqm9p8t3zq4CEyiLaACCahzcDGUE6pAH1Vqv4us1N1PUVgEQ1ALEPnHIy497UO
QS+yuhwZgE+hPiK/tVOwpwrg3mCBA4Pey4s0O/Rq/4ioXjo4Ug1bxdXI0XlTCx/p7nuYw3WbQm4K
inK+QcxxQg7kFfa3ddkHoHWIN3iIng7/xMTdjVghhxq9nI0AAk7nj7JAsjEuoc0zSmm68mDk9VYp
XY7gkZH6MAjquX6TWnfl9rrcdpp9hW014WiIT36w0r0VN1ewpMNVz7FnFZvp2hC8TZOkxwxWzatS
Onv2aaEH8LLZcIq9xKWyIVxym86EzFu3urMiTXAoqp4hwkC4K74GRJitY/VXbHPf7FASyc4jslDo
fnkzIml11QUcXLUvWW0VXXKL9+i770rHJ3A+TG7na44pwHtF3LOUWfMNrKrHpKK/pRX2psPM7dll
702xQVNioj/Zk73nZAMJcI1Z1WtnOp65xL9sSxd40TAAQgEFG97CcK/DW6cYlvojEa/6lDN71m4c
Q25sgJ2BxlG9TqkiqVjk6M7wYRA+xW7pWSb3k1y0NNvP4H/MIZUbJHhjoyD8sPwz9SsiMWkxm3dF
bDfnVHMeS9e8UftUu0dm61ey6udNP8bdgYno2LtJ9W6QVPBG2x/wWm2sMrXWmZtzTkKJ0kqnPToG
wZDYGsp1qcwZ7W4ur7ilDYfRIqcQk24qdRtdXBgUJmpIf4VejmfN3RvTIO6UQYlWqgyudQcLd90f
NGPliE2VKfNNHA5cYvGlMqYPPZjwhkWu4DLOr6xEpfetNjMAFsAjRnYx4TepT96cmCK5HNWy7Et+
bUo1z2QoBFWGeD0Nt1Zvpx+hgQWuMgXsp6Q7wMZ2VmR2esYELaXVsME/uPwTuiLlndxQ89nYd3Y8
P6EN1Ru1aNGSK0azvK0uTp8OMDgBetoDT0S3mecDvItsq5UIE6PBFeDGw5U7hZie65zYmaFyBs6V
kVW0hMEXjYeqFxuziid8eem+nSYJHaNJH0c2PKt+SDneN9mVGVx1E+1NxF1AU1VCHMM5m1ftML1w
rc1XBXjBB6oVLmC/5FYTdb9TmBLAo3SjXz3Pdhed7VYlqetk0SG5GS1RIkfGtZ8tu3KdLIU1oc7l
SZDf50YHMKMaS56fDqYV0V0qsyy3HYAoH7s6AdKA9h2jgG3aOuEdi+voVhf7urHb44//MxtD3/Uc
sjnI26UH3133BbeXupqOlUbpI3clWTe3uOQNXrWp86unoS/q7URHony0CugR82AvIbnmwlePIP7P
A/p45oTVYRD1Ia8pok9nZkTS2VQlglAwpxIb7Rwx2TSRbwTDRc90c5tl+ZdpEMYIqRTmadaQulLQ
53LDIYrtfvctP2QuuDRL7PUUkOHoreQbhVYd3MRtaSivfUKAAOGsgZ4y4vdrcmNvkSqzUvEso7Td
6y7ynbUYwylUYZiIuRdmg51vk7SG29Jxe8xtq0FXUA9qY783Ee7tGjcUfLmpO3UoqeTT0/5U4HAy
rG+rC88QX1aqBiew163XKlA2+txhgiti0GTRN46IBKooOBZVttStUKYs8IGYbneUuXMzZH3k4fKR
60Il2TA221a4t5DIuHVjG3IjzA1FGz1Wiz/NGo2VmC0GiDImEswEPur1WesJgePMYN9VdCuFX08B
H5ZzFzWlC1l6pt8cWpj2aTsztHnHfuk2SPJVV49IK3LLqoMGTm14KIvxUW/EOZgomQEUu9d70gea
JgHNJDvhpHKbaipVVqSei7lnx8sZyK+4Q8LKvdLLoD9mibrrRbRLOu3SRC66E8aGhRK+iiJnY5jG
YkfeAITeqWJcmwZp9KHh1GNNgYf8fSKIjPh6ZRBlGQZCIaJM7nuBLmVilOMPq135QvETQaSeB2Rb
PYVj81pxh/LEEdFJXxk1l5SKlpMGVAKwVKKmMXkMcYxHc/5alTYOaLZuefpqmMupYKwvBWoE7E5J
YZ/+YSldv9Jz5aFSNc/q5dGoQRbAgn/kbnupNeastrR4ZmT6Ux5o3pTbN2qJVyK2zdVEidJQKPcV
buiVTf8vW34g9jVNQ5mOgolxFfLlnYOSXWOTQ1U+5gbiUZPN29mMTr2KT6cIWjy4yxYdp15QxfB4
iCFPTfNkJeLDCsavNqnxLrkmim2N1cMo9ZVDajrJJnffVSXY2SY74d31Czs/KAW287JtdD9mkVaW
HYWng/UQcZL30zJw2fmzYRxDM/YZgi4FZp+VUgXlqsw+ckqZQ9VBku+oS9YIfMmp9qwBlQyVlxsX
1tB6xsWg4We3Lr2R3mOtfBk1lqn1OPhaTzGqavb7ErLzSqPijiAAMvKcfM4J8M+pHo5M6BeWf5Bg
5lzzwNlcxWmxYiP5XIQPOJFxgDwUgkDB8kpbc3QzYH1xTPNDasWXYfAeJonYjhkDouyfWRjURBaB
yWFAidZxWZzZfoi1qtk7qg2oveNFa7xCEanf1KL3AYnRiwOsmAubW7guTm7aEHyea8auBIGxp3Y3
ajK5qYTarcIqfXfGgMg6fD/B9tqMD5rsNpyZQecq4UbjZtAXOGkFHbsxJXn4ZNM8/mjC5VCg01ac
3Ewm7yzRpsAbVTRPqJin0KZuCui0l2j1h724aHs6/qhJXYnRYTAunk1moB4/gVbqOE0x9EzCLs4w
OPYuuxtPNzRjO3NhFAH6uKUxctjpdNGI6jDTithv0SSj64S98qbsTF5Jzv9pjMVQhZBrJJF9nhTz
Pob/RKCp5I6mFjtujA1IUIzkjbUCTtseObXRmc7La88mtU+EF3Xw4nXqHCNTErW3qr0yLkNsHPmO
DXqqcoJrLYnEOkdI1RdP79TNtAUE72SkUz8UCJPdZAGXmvS9Jp77dNq5kKb2YSjeKu4YAJLckLAm
02m30TDEbu2KodK0j5yzLK+r4odMThs5PAI1zTcBIv5GZvZVFPQvSTNeWQ7A0LD7ErW4jerJWIdl
d6PjFr7qxp60dm2yaeHAlJPtxbnHjIcvlnf8wgOKeQrfTMAzEEGZTibbumKtTRQkmVbJkLecYdKN
IgIgBE7+2Ur3oXe2Fjxcn7Q9aXXZl/6ZIJoR2xqMB7vxKxG8W+VyMzYdTKv9vO8d/hhJ9zJPji8n
tvcuEZj1nI+stYzC8Aj/crdtKj4T4fMo1Ze5B0FawsLm4iBMnB51pmfWnhmpIofcsJozymRk3tzz
KEJ3M7g+QfgD5WGnbIJrqlER5k/Yc2BwIInqUt/Rk3odzcF1W+WfiDPwWEfOWoWrPRMcWGcDP8+Y
k79sOEha1WuHPgaNYdjgWuPIkMlH2SfMtnKCsyD1fdxyMgzY83nAy8GjTEtsa3gJHRzqVnJ2w9JZ
V8l3CqBqzCkScvSG2HSlEDswxCsL1wT4qqx8IcQtfckqwkTLNK7ILeDS977qSPMS9eppuyhV1jj/
WWn2Z2X2v/4/oh4hxII31JH5/4V++5bjia1/Jh/948v+0m8NQIq6AHJksto39QUu9D8C7kI3cmGA
GjxdHBtp978FXPMPthqox5pB3aeJrPoPAZeuCN1STQ4y/I6urv9bAi5y7W/6rWrZpmnaNt8CLEfH
+m0tYFYNNlI1cXedA6nPrQva2o1IeENrs6ZlcsTcSdvCyNqNc/m2N8eWoxAuCX4qH9pwe4zrNTsa
yXQ5wBLIRpggBt4ypl/67pV+tfBr90n+RGTqwpp3pXFovJIKAaqMlQmM6cqbqFxfN5iYFnBH5k0m
OBq9D6+1OTUwLyy0hYEscJ1EB2l8jnM5r3HAqJv42Z1L5eD2tnIgGnkqGKx3JJlv6hKEa208NnF3
F0dE00sLbDpg9XmQnF87NfaVtHzWAiajOQhKH514H0HHvutFpW3VNNT82KiQoNLmJn6ZiaUA36bX
rGyct6CFZKwV6oPeNtd59GbnUrnOEgtiPyCVBtsPSkSj3ZvVhZjMmYLhW/BxPgTh+jTnwYqqtBCQ
vkp0QldXQz/KFXUaqU8i6zuxQugwTdP6WsCw2ncVLWkdJsJywocPbEjFGq/eQaCJdm2vPloE4tau
3obPuosR/UJaXt6Iqcq2bsGW28Ab7KVWsrdqlKNK74FQi5dcD6sbbPZLvy1q3kTgeYiq0e+cztnK
hFxGa/L6hazdNvMp67lbY/jbjbCbjqBFgOpcXIXcuh4mYB6n4iIVu0c5aUyG6IXbyTJTZinW4bJO
trmsXzIXf7koIrmlW3FaBb25VJX32cpyMGIFo7KZCtH6ZjVzXhGus7cbHbVSc+yNLpunNFx67FEb
b5SCERajCFwoqaElZsFHUvDobcjXU57maB4OsXpPK6PF8F0yEMSgEwtdZ+Yr7zV4fv7UkJ0WsWx2
0Www5VX5DeDk5KDo4p4aiWJXJCMAsAcUR3Hk+M9Bo5PXEkP2ISXaIlOL8I8WF34YTRkPWLyhlPVQ
mXcgQsUblQLaqQfyKBMNoVqm59sZeSiq8MAucSHTxuASJ9lVGNMpRGqfEk+H36y1sX4ZUPdlqQx8
DxnuBou1sTkj5hjwwHh8rmatateS1qNjB+bcdZKbzDXenWHCIUbPsw4RYMu7hn7Cq8I1hhHH5fwN
JCQmB989gfAfts7QQe/KQYSi9UPWtzwXC70945OXbXIwk0US7pKnsM+R1AuJErv8a2CVHQd+48Ve
WEssoTVcBtfmhKAoB1SsckLEcAfzEVJ6YkM3daSbrMKYbIhjFvhW+RHXCbHhtQh6okZRQAwhGMJV
KkfEWMdBUhP0dGIwm3rN2ZlZ6hNpw4xTKAlQm1OFWyPteh/JeAfo/KIZzSGo2WHImUC/YR9nc9c0
yW2hs3JAG2PoLmGAsvP3xg6/AXj7x4Ae3jbvT9Zo0XrbPuHO4qgCXyWmvByLyEWlRpyUiBLsrRx6
vfZVGSbEIJ1NSc1qvmevtlfA+mAl9LrQMu8WLIGnzNfYUqZDDjrKx1/L3JrTtyGk4buFHO5dFK7W
dD+CAIDDQMTpOg4b7G5pUp5mN7YfXXBo8OvPGf0zR0vVYFaa/cQSq9A3HZ3cO4fUw0EGU38wxZTs
48FYdZFeK549+Woscd/JQTkaXQRhIlOtXZHL7KExAUMog5PwDkbwUuYkOpFSeIPBRmI/RQYGMQrs
3JHmWedVnr0Um+a6TlqLSG0qDqklxEEYZI49mIdY75uMu43BVbWWdX7gNsQU75gkedQdbAjApzW7
FdSLndoo2trN7vGDIoTG56qSD/jkN4bTHGVnchPJ5mMtGWO6GFZHke7dOscxnuWQaznXCvq2qkQD
w5m/MUSZmA1cZ4uj7aVSxhYaAXaSkkYB1lTjtGMMY4XRBd8TRpg6E9m+iimZMZGKDaGmHw181pJ7
eKCLYjWbIbbc2PlggSRYO6p3VB0hDJTWVxngzJOpQhbE4m3FSHsMrSFYD6xgATsRDNSJYyJ+lOCf
yuBpKiN7X6fMtbTJBE9WjmlcEtlqcIhb5auW0e5YT4Hji3FknxDlH7FUi2+igWPdf4JAsiFJLAB5
TcthjHDniGsiEDqlFtsU+DulL2m+HZ3iwY5bfLSlguVYzMQIW86CCssNvw6zI8Q9XimdT7MK9J3o
QqXfK7iviJiyvsGlCoOV3swpDKqNg3PVB/MSHBWtTv2kTriSINR4WDipOxoWscdiJ9hCsSiNeQcM
ncd6SaKOEqWald/SpRsT4xy1feY2fJBtKD/NbN2kDdynOKx3PJ/bW10N9yFVMF5ts0UR1CyBz+he
ssL+Sh/gB3MNsSQVuvUJUwUsWjuvpONkBEP7KzxFRANKOHLEs9gbgEUIzkHfvMYKUCuDjjWS+/hD
spUroYPksMktbOEcOwy5FqryTk5gX418FqQ9nJJFw5CRdjM2lo6Ud1Oo40Z1dmx3uReG8DsohMuI
t9MssVGr9DowlKflLTb1+jhQxDCUxgWUIwdQGcO9SONPAc8r7je5joVRjc5zme3b9mT2JssmkxVr
MeNRMzW6gqq3NJTnNtUwHxefSm3e6myWFtutV0aLP7PUXlp9i6Yr1sqoUPtNxI7aFiNDRsfFFja4
0EyKcDZTh42WpRN1JXhvEkV+qeF0HJvmua7blUCc8GYYZ9x++omrGsdoAIz61DP/eI6RdBs3qv2y
Rjcf22ce6h9tWAGvD7p9RNDtqtUUwqhC4elMHmfdx9CPqmhLN9V3buqfKQvOuBew3jdKEUo/rjCG
yTrcZLq1IsIRHsNwXLHKPWmoDJuaUYPVo8PqxJifYDeR6u2mVRniLxqt4pTlt0ZIa2w3qmdpt9es
XPCf9e4pVfu3QO24r0EQyosJvCFYfK/r5S5dHrSkNujl1oCX1NiL1RsrHlQ4Dd3dULU9Q6O8mYtj
16nsjAw6qAkwcY1ghQ95LU2KiXC0cRtO9FXZjDa/N7EOWilLps+E9jxh7/XKfpkZYzaF2b9HboMa
H55i3is/6emPmMtLv2zH4eWRoXTOCgl5Mw/XRUk5cdpqfhtzdxmraVNeZQ6imaOzDTaqa6NPxp1R
Vo95STsJz8OsL1Uk9XxCFERAqdvpxqzKY6fxSdU0pkNtRJJqzZu510ZfZd/rWaQT2Q0Uy5KgXtYF
No9cdVkgxOE3455W2XI9LAsGc1k1zDqBFgyzHsoOa5Zo+GhLic7LoLEsKuhCYpzUswP/OcPk51zH
nR2tQpGIu1Lb58vCw11WH9WyBCmWdUi5LEbaKN/+YGGFi8+6WNYnxEdLCI2sVNRluRKyZUmXdcs0
1Lj+wsTdELsMu970ZjFX77gsjmzcukO4LG7IDC4EYJY5BVudhO1Ovqx5kmXhk+R7N02Mq3gOm+tI
s1laptN3O1MHKnUnZMHaHVviEug4ik/D0Tt+q6OmMRT0OlDDVE58aAfb64onV+bugdC4HU02W4JK
XXMAA7qhLruEKMGlVz0zNE/snpp7nFGR10lzV2hpcJ1MFITV7TVppOqcj84t8+gWAzJCQExnmpDB
kzs1p0HLjpoKLlrTpwFOkAHSMgb4Lvgt8iz76gyl3RBnL0UL58YlEPBjLk7GNxVshqXaGFHddOKS
KTKk8eiT7+K6zlB3AiKpLeYOb3RgJHeze51E3Wdr1GtF02/pq6TW0wygSnCEGNMu7s62ReC7MvHW
2FVHbEMttgODkOrE5jkDiwBtKCHqXxTJOo8nis8044laONljn7PwZUIlq3wrCd6s1DzWbWucZBM9
kUYLrlDP19T2sNQhRGYM8gy0NAfYoAcrmKo7Z5W4jJF5j3VkCE0+Npgj58R4w2W/r436NnKjl6qP
rnEWwfcC2QiG4mSMuIf5NJ7UJqfdVWDiy1ivqB0iSpFTFFvs+96Z9wAAPunMRpsMxL0uQScw7oyk
w8CMVuKNv56yutxOLc8TjlfcMPToLi9H7g9rwfnCwxmRY//nukigrPQpw3iQ7f5PM/nhnPubikyN
ECYGsX8umJzeEkjRn8PXV/mLaPLn1/2pmNjGHygvGBRVnla2heftvxUTW/yh4qoD/AywmbpMAzHj
L8VE0/4gM+C6LixpHdP40l75l+XN+UMQ+xT8FxfDHC61fwsX/cPH+Q+f52I5dW2oA6pmWYL7t7vY
Un8yvMEeQ6LXc8MnMX9ws4ZEgZOewozu54Y1N0YEP7F4YuGX3QYOp3nTVh9lYKmnoumfqdB56cr6
yqrnaRtHgsdAQ1SxrVr2xrm94keJfLuYXrShJ9vJ59YbpwKPvmLeqm7yPNA47fbTQXdxwOWdBUiU
FDDshj9Z5/+0reJXt+iPn9LRdc1UQWJTPWr89lPGpPHBLhaGP2axD9VnkwTfeV3eICf9jY/39z+J
9xlfo6O5JIQ1w3B/K5RG6dJnPcsMX2tJhNFca4rrqcXdVdt/U09h4Ij81aJrWAyWhkXs2ORv4jfI
/cQTEEBrpfhxGqYrJcajhqtgnyG8txNm9trVqCrigZdaQDSHGpruHOYAvXX9YocVKVVtaHdzV26N
yH7hF13yPDt3SZcj4BR4ZNxDqAzHwiI4L3kXWZl3wGeYXiVzehN/YDo7TQaTsBitzs9RYDyCgs1e
byQ+MQaEtUE5lM8x783q55eqil4ZRzJ6n1Xzb17234rE7eVVAM2kmgI3KARksbxYP13HgWnLfoJt
7BcOog+FieQ5jpbSfNIpRslPgID0XGbWm0IYQ+ARGDmve0affaZMnj/dA27+/PD8XMQifq8NofYW
a6nQbYKZAmPqb9/LJMcxzEJTrgFHRDz+sDu2JUoSVgAgJlr6Ab7iaCXFttHUrSLUYkOW31jpy+Yg
cwUjdX0fj/R2mNSNhvYbMbPXbCL4mZp3/+a3imPWQbA0BI9jG2L9b5drHjuOkrSjXEsjeElCEKC2
Olyky17LhbsO0f3SdMU+dq3dPFrIPuqjAqeJJJzuSYryahyDPUYou9X0Feao1bJ+H0rS0v/6G/1f
7y/fqGtS1IPqTNUqN79f318zrGhGiGwAD1F6H1maudX1+r0axuvB/H/cncdy3Ni6pd+l57gBbJgN
DHqSBumTSU9xgmCJFLwHNszT9wfV6e6SzomquNM7YagklZjMBDZ+s9a3+lMb0LkJLQR5OP9wRPiZ
NvO7qufHCeFpD3H071/N7+L4316M+9uUWXcq8GGgcTbBos7HfJZSHOjMdS1XACz9p29nLXfy/z+k
5aJr9hzkzxb2dfaZ+m8XlMQ1Qlio9DYkZ+XMadiYux2mvHzgurAejRCiojvl5UaVDHMaqRnHNCcv
NEmCdhsOlFyFV7wFrHnDFtNr0mJXxvpD2AoZ4YE3+myy74myeHfn8AuRLGS++RzXLqivEN2RTOzH
agHVNAwYGLdtIIU3kHHwmnpegibBZmVTkhJJG57TUI7Plde2e7jw07ZcihSWXw+QgoFEaFB3OnO+
/f3n8R/fH6EvcQyESqPd+fXimEw9g7bH5zHPFkE9oR9Z3ywgOH//XX6eIb9+DHgOTB6WLgmMFouM
X7+NPTOWKQLuazORp9BF+jDX6gUWdbuePcY8aTkdq2haJ+PwaNXzoeunB3MS3wKXLHXVBu9NgMTF
bj9DyaJAT/fF1JzGrHsdQZ39/Wu1fz+DJEETf32ty6LkL+ehHngyFFWdboPZOU8GlK2UQT4K9beA
hzd3OZDXqEKdEmkRL44EydWYxYjO4autERVoV8dqte041uY+nYnqpbWBiieGdG8XbrAz1GRAj+mb
zUxi50s/wLqs6u5K1vu5qO07q+pbjg/MQVoSwdYgPdTR1YTOmPVuUFvIcQasqp1G2e7S2SFQD6EN
W+Xr2CUfQURLWCRU5vjBw8Nk9y+gGFhajJH6kVdqqZfDxg/6OjwVrPP9NMpe/v4d/PVBvtxz1EW2
RX3Ecxxjzm/3eARWtSaZxtsEkwOxt0NcAQy7gWTgav/08Pr38+RnUSLZjLHJxxjx64dF9mjdsyHw
NjAFzKMYkTjHqlN7gB5QdgcUHBa6vLrTdzZEnLSHztLhgWZQEbZb2zTPccld6c3GPi+TCEHZ9A+X
/r/fYJL9HHczJiXusN+rxMmZy7j1UlQosWDM2e29+tYk3//+Hf9P9xfB5UuwGN/DEMsG8a/XLLNv
emonC7cJGyIg1BXQfqS/kx2nm8AGxBLDF5na/qGVCPX1bFKXrMYFMEz3NmyoRGdGKH9Sq2YEEnUT
F9uisQDu6EEEEgf+abNETvz9q142nr8dztJ1mMfby3UiDO+3wydtdB6tThwQSxGg8tAPaWAhqu2j
LXU1GAtS3yip0ZRak28VwwZcP97M+h8eSct3+eVskghdHRfSq82jHOP9r++dQps6I9eDtlnJl2BY
io03MltzDxZNIR7U1K9jVhv/8LP/p++KC0s4lsdzGcjGr9/VyyfdkvhMWTsFu1zgQKGktA5Fxcqs
c7ynWgvemrbaBpW3JwT6I4mdD8cbN2Yps32klSVp5AhOE/u+C8MzHy9Blc0/vEjr345CV1CR4xPi
6GYvbSyen78chUwh2W6KTkO2QbRt0kBnAVWfLNPCgW1Rk6KycPvqGe8qS5DZeW+x60ArCL41ywIv
cawHMagfBDziCtT9UOF711KkSg7x9dH4WhchGaDl92bCd2Kzdrgr+ZPOMw+5nk47EJhPqjdu09gj
b7bbrynXn/rJ+ma04QYADkTIFL0jTj+vdlEZMrv++09J/oc3wKHvwMtnc2eRgfjrG1DA0qJjieSm
VfJJ5DZkjmKDlQnBE10Zrv2J8VbXbFs7ukALDHyTqcWuC9uHrhkeSnhgLMKLcRszWx9Fc3a7JaUu
199kjRqJqfmwMszF4NJ1TME55GusF81ADIDM07MMLVTtOkGeGKY/nNB9VNBRDRFfyAvcpJk4aF71
JbEQr/MkWGOEYGA5fxIjVAHzrK8N0dxqzGim8rssG89jkpzTjPHmWNsfqus24B5BaRUQMzrnwtpn
h6r4J4lZW6pnViaFiX/WrLeYcopNaLJ0EBNnqpE6vjkyadF04yjs6vsAbKPMcJh727j7+ocPgff4
l/sTU5vD3S9pDHXT+v2U6J0iKGRtUsKJdT3vcX+xmkUexkDyz4/7Xx7A25//6J+RUH/1CP4iTHkq
0fLl/1MSuwwHuMhf3u7NR/fxr3Su60f+9b//1+mjKfi99OOXKcyf/9e/pjDuf9mcj4wRmHKgg1lm
LX/qVpjP6J65RHlRZVNA2hQC/3cK4/6XZRv4cSnbmZHwf/2/KQwDGpLlOOz5E4tfMCf6bxkPf7s6
HNulrrcd0/H4p5j4/HqHOq2tVRKW7daG7EctBn8v/WGgv1Md8NXU2S7abPKAzDl7qy0a/b+8W/+6
Yn7pWL1/e4rRB9I024arO1DsCAH/9RUw4jbJhMn6bVeWfmj29dquIa+DvKa7iQxAXh1qhCbt36fA
rA6uOxhguZwTQvz6uVJGvtWSFjN/Yn8kuS0vwL+KDZCjyxhZ4lLh/VvLOs3ZH4f2LuoQg9hmWG0i
tpu+lN4XBhaXZ1c2oMR8jguj/+Yl3WuSOPJ++YXbN/Nej/U/kkSXd5FNrzXxPCXJUbyhQoiM7tGq
huZc5eNxKQGYuRrr3B7Qlrvxp2Oot4lRCtnHSJDtBWpiAt8t8wjDSGMfYrt+ECZ03xBxuFOH4cUx
q/VsFsbBxEl5+vkFRQLrMDwGQW38MFvlq1Z8ltm+oU8ezT9aaBGZ5W7t6IO1HXHHDtkCvQtnjDCA
B1hESIqGyG8maMQF8wkjpaSDCPviCEseYeVjJPJsNmS5QjSvAh+L3ZXADnw/hl2xR5vOwoWgSOk0
rytWJ0iqSmY5ODZ59EH8J0Z9Y8zR3mjp/mwYQDiVYOlDcEthVC+RxV2ob1N5taNQrtyMybyVu6wK
h5qDmkHhFi6CzQRb7HViCHCdbCzwjhvn6nQ2rNQMukcf382ovfUkOIMdA21fSvbdFaQUO4PXMxo3
laHojJsX0H3NdvRgnupTcY0qFozZaJ9kQ002WpghCMFi4vGO1ueqQ++2vW56UBXEkqowDBadJvrC
vPgYBndBuZM10hDhUyKBBQKdbeGroVlW/KUI2bGsm+7SxOa9l5VASyJQLGO4iMMH3mMdNylkF+1s
xYw3dGWfCOfMjk1jfIgEFHiC0h5xNDJGpyYvzyG5LCXfrXf3ncheKtP101btMAg129nZuemInVC5
P6I4OJvwnbaEgNjryk6JCW0yUMQxayPD1K9O5F2S2uNaKy1sW+IDENNJc/QPJpwYPqvVKA6dvbxL
WojpJO+2RoxOPlG82WHmvJYNIAyiZEYkF9A/4lums48al5y67eC1+hpGbbLK2GeMLFl9owrMNY9I
1yCy3hLZjpSmd2I8trrVJBt76ZmqzNhMCGFdtUzqgkWG3MrvU7zsX6fkpSe9HQzYzpvQyVYpKO15
qta15X6Glua3RrXLE1o2GaXIuRJGgkMyFQcJRo5EEZNXC0jKz93gD9vsscAWcONcGZ7y+NVgi3y2
kZwmkDVmykK2y4CFc9PN1rGos43g58HkgIyBIWWT+XPdH2vAIRtHWZ9dW5yCXFSHn6JTKKmwLAC2
FKGr7U2Qo0j1XPay9rgZU/k5xsOziIzkMCZ4BVxt284gbOecoNqJS/AOIfh4V4t6H0hSHJq5PzIn
pVyuU0ZeZnVVyIyjgAAyco7I8UWLnyEXCUYoMK+J460bOP9HV4/PVdm290KY7X0ST2iIc7SuicQf
ZwJG2vcZhjyiC09mmncPVX0xm9i9ZjFMFj3LgNJGAJ36sR9800nHM8BlqnYDTYydfe/BS6zQKUvf
yMQyP9fVQVh4ktNUfZFKhy4pKQA7KUN7QX8stG0a2tMDEJnvUFytjU3Y3lkHuhHrwrwGsXfQc3WZ
xmm6Nc2I6c7DsZ3EpS/bGswx/2V5ZnJxEgZEKgpezMIZnhwDp7cXBSt9hkSLofnRqbrmKDi5Xaud
LiOVWaN5D3Gwq6qg2AWJIRbJf7qLIrw9sPgy34gFiqHQ2CdxN5/mKSfwUcKLgfmbWeQc9A5x9+iv
wkNu2bh49XDLlDq7J6OogeyM0UZilzwF9BUScPFJG50bbDbXt3MNH/NM6AO0EYSU+WPXiPE+wlTb
1eXeUXVzScia2FaVFl60FOShGDTIR1CmI261jSeA8rpFcu8UTbbPu7w6kILzCAbauIxaAFOqkNcw
RzgE9qPgtsXZXNlh7Asnrs6ybquzvXxJOPExrof3EFCGNiBXgrCPNRgDgQMRu3g0vZIcNr26I+Jt
QC4vEGKH9aALOFAPij9ZtZ2BNUQGwTPcKy45I0Dbo3WPQ6W0B3to8D+DTCxrIn3jNLcOwqG5CzKM
6bPdlEex6HZA1+yUArJql9/sceg2ferFWwGwE9e61TzZvcuMJ4e03aqtgB2Humnekm87FEFKwA7h
dpMGDT6Fgnbx9G1QwpkkPwoPf4wdB94e8kPprie9Ut+LCXFhqB4aPTde3aF+9CrxVkDRPtDby3uA
zisgiOLOlYgOxmlYmU3ibcaFMm+x0cXfNMejPBPDsKnxYp8WqSTY71aHEwrlb9V0ebqtCGk5Ydx4
jgZ878rBx9G3Vucr0anTzy9B9g2vrb2BF9MxCELFH2j1QpxxXjEuOE9VBcMosZ45bwwG2pgqgE23
sLrId9nZyURCRpg+TUkDkkZ+g8PmfWtI3HWCBomqYdi+Hgu0GdqX8BQc7Li8ujgQjpMogMTMnwbY
YBhutrNPkvg+dMTBxSS2tdC4r3IHkJgDCGAH6DO33HfUvZufWOXAMh9NPGE31oRY7IiCjowsfpXW
TBJzh5sayW7E49hwxQzNZ3wgEiQ5jbFd7YN2wCclJ+OklIkSiDN+mztBz7qa1HGl9zvi1Gpf7zDy
mz2e3TzJziWb85SkGH4y52X00OOYU4efpcUzGNZ9fLDM8gP6wslgXvfkMcXf6AZEpUzV9vHnl4l+
xTPjmASNqLgUhjJZS4DFRqw4uuk9IPjgjX39miM5PE11Rob0VJ+C5cvkBXtzCebEBVVfUhHUlzb/
iEyyx0Q8Cj+GxJcCFbqrMeCswFLmpzESiKAmp7rM5fS9KMuAjCb+Pn7DeFMKC/dkqpGkbYf6GhYs
dYAJjjcPSWrL1wJF29YLqjs9BdJWILrWM4Lb7YZgmSmLXUj50bRvlQUfiUEQoOZerrJuyNh7OsSo
plG/62Nb35YgMFiI9HBfG0ZPg+ZSEhsQGHNSFu/QNFTswKovK9DTe8ElcK2Jo8QxHxu7QaNH1jWT
NLQEHQfetnuhjO6E6c7cD/P0R5bo3hEM07xqtMHZVF761QduvXP1lyTt82ciWAbPe0o0cLe9O6WA
3wOOzhTj7SjtxymacSdac0XNWsCiQky6TtG97seouo5JZD/1OtDDOpXFsxrVa2FR1SZDSaCt0YzH
Mk0fRI7eqVd1jSkNrFU2Djj+HXnW3eh5CrQO1HPT7EzPhJfMTuOhEYG9gmRo7KCcJ+upjKn623RN
XGxwyA0Eb/bH1KDjmbP2QNDbma1ldKYqrjczoddrjWfOpnCpfU1X0fyy5KJMzd6QYeFBNJHv6OZa
VTw48eHZl4At0qpFM0yojH0iDEtcB/0t0ObhEVIYqRNleKdpk9h1LIleYPfDg2xgvBU2KU9c3AA8
hPiDm28TxU7J4nk4FKGnzqaMpl2z9P0qV+qhJTVhMeyvNE4aX+ptvJW9qdZelVqQxvP+FNYkeLha
QXHk8h4RMaD8aE5uWoi3R8dbdSqE1aGzRtBMhH2ZaU+Klcd+ZEOMehE7NDrE+NIN7aOeNf2tshqA
gsLexmNBXomZXE3BY4KJZ0v2k7FL04YBfamQmCBVWtnK6bHt5jgMcPI874fPpKZQs2Vantist2mh
H635K1WMSqNyfvRU8AyQLDikGQA7qqECJ7oHPnXukrU1J8VpEK2GWheBJanLW0nG3dqyxnlrNMSW
WnrV846F6aVL9RPWJESpdbjNw45Pm6t3mxMMsY6stDkFuqxPSRSCzeoChRM+J2XT4TozIlRDUzp8
sB7lMko8tHXSO6EAD66O0INrknOOBMijMoU0LeTsW4+DRddWRHI9mWVy1NSEMHpsXoz0PDtld2xq
Qx2GbrqU7Wjv0E0Zz7NLqziQtEeJ29UP0RTfPE2cCLBML6qkHVCLdgi0uoHgGY2W1UTYyaAobN3y
xNCo386BSEhL/B5YTvMY9iZtIJr0bZ0TaqSiWVvLXhl7MeDbjVr7qWoi8dy1pBxXY38Ieu+7CSV8
4OVoXA51CDD1J88km7K7UZyq+klEFJ6eXsFZnF2EbCIIb7nEST/KmYJODc5KLsNspPjYSAce+SGR
2BvXjUiTblPfEskHlMYeC75p7Lx+cZ9kln4vK+cWlZ2JpECm4E8o2POwj89t6OpLzhK5ponW37W6
Ge2HgqFzXAPWM/MxBJ1uDI8FMxOiPsbhmGpIhVQ5LIhwLCo0EH2ZBmd7sQqaczFvx7xusHsbxpXn
MXbRQL8tOR5H0gbY4Gt1s80ziCFSXnHQJSduP6zcQ3HE7scnULlHDJL6sSAvJo+dfVyjts9tOIJ6
OgMuYkyzqQ0Z7nEUHetZlmdEinSQmT77k9sZr2U/H5pZl6vBTpeMCTZkKZk4rB+j5n6MXytG8peW
y2wMO/EyxNVxymX9Wdvy0SQHDEJwe1Ezw8pWZW+GLbQDUokX3NrNoQ2xyjY9fA5tSYuhPr7DnDKD
8SfDDIT8l5fn4kurn6YJgLXQ5F3AJfdoJvN7NJFmMHsAkhY5uci7d01zs6NB4MXSwbpw51LtAPvh
i+HAu4pCSu8E7bcRusmVoLF0Mw7ynhcnycdAR18NDz8BDJIuRGbWA13mSnTSQT+Ic9FC3vYgJL7T
2TYnqgOIH8qoD2ROlceggx4T1d7ObYV7QqEb7qvYJNJZjng8zZBqIsuLnQAX6qcWeWIIDQhRTUkS
Jsh1m8Z5to5sPVxO6o+xHXWwMHhOZJid9MFOLqqrv4KifFU1Wh04hPZ9XVU4TYgJwvwx7O2Osybh
IEmisjpXWvQkaBMvcTaBeqFwtAoD+ls5AJCT3U7JuN9phhNshoC8hpx/xh/m6rPAxH+biANdNyaO
7FSZu1rk7XMjRx3F6C6lxMOwkhovobN4GksNZaHwsFfVYf6SR8WWbGX9ZhJ/uuJgdvdC0SyoIsR7
1fOQyUf5xComPRqNdUcyyHjqKrWDJCJPiLZuscEVjUx21QlU5bKviS3UuP+yNMpPcRkzmlISnyMj
nkRnqx4ZVbsPGTrTiBvVPg0BMUT5Z9eJ6oPvvkp6M/zeRskxITT+6iASYNeZhzvg2sVhwlmA/9q+
OK14msOxv7cL+TYaqYXvo5wJu4rmXYwAYFNDAWcCWPwxUozybMLIbCCZRuYe3bIk1jZWYx7xmRwz
gcWaLDToKoPfeAW5R0l0nTqsFvpQs0+lHcKgTFoXwAI2UNGMNIj7HSEwq7zuszV1x4+njRW6dLZQ
is6hru8Sh6wmURVPKqlQG0wzLFK0AYDY1mNoxEhYiDcyenUDo381nJKxWFy/ZpL/sMOP0UBrmhFX
vG7jeKPZWXAJt5BS2zDZwWoiUXNkzdGRiz7JTDBlm3H+DrbjZ7V6djWgz/jEYS26A7s/RkOYLKIw
29Rt/aNsonYXldqdoTnWHQ9MfgqTXjmORHzuZPbR6wrChxLVFdyI6VYFKlErYcpfZEA6LHub8E9v
G426p5KQ3+uofXSirAE6zOMpw7hl5mKXtdVjFOkgDYfhexwY2XNoXJzQ0BHJJeNdqTWHWEF9jhqr
2NpKk7SpIVSD6qUIkI8T8OOu82q4OkUcHow2eSPa9MmyoivZQp8Dm2uc9uGJiGJn1zmEXbQsECHq
OwORBOjMddHycHSjaK8143cNK/IdejpO3YqnyqFjwW5LfHQaSml022nmm+YEfzadPtyAEB2zbR6k
UX92tSTYqoem4En3GsUYCsPR+AqHsdtmhvHUZZnH45BCuuIx4s2Z649G2+PqavBLYHa65S1C3HJC
WD7Uoj3VY7lWbcOAulTFsSIJg17aDZZJZvJmkmQDvhr+EBe07+JsWY1ww98I4Ag3tU7YLfvLYNuS
FXAkAy9f27kX40yciPOCqruxIguXk6S0hvdp7RiP8CyLJ9IXcutO703SKAOTZGFbZr4T1tUlkT09
e7lEyOPvt/r0Bl2o+6Pmkgo7CLyLorBr8K0ZWXqEky2e1Dwd7E6rEN3b2gUp7ta0WmJ7HIeZZN3S
cVvTcRBQqd10Pg6Wo1ZtyiO8r56G3jLWepMhjXCSe2k8W7oqHlWQ4gCjRq97ihQ27/ZejDtJmhUB
qM5ukj0GksWMpAKz3HL2MkB/jOVSVsXhUdmT5dvDj9YlZA522ye81r1VUjFDF+PijWtf5PVXGIUk
fLa97+oAvmJg81an3pjrkkc+NN4R8rxLpGgR3xujh/YkhnvU1orAPbfkdHRtDge6xgtZHWbCZDWU
SXOTEOmHYqBdQj3Oz9R3vJIc2gxRm0ytFFxYEYcb3VOJ36TYE5K2uTWAPVaerbxVmVb5Liy0FlpE
PWyggrXboJ77TRhpRwM3CcoWEj3zZH7MDTtCQpiEu6zAdRbbTk7OFF8SRHhc3/WhMxrjILyS/SIy
Re7896GZzZunJ35ZG9opLoYjVq+TazCri4RHwzOUaqOSVL/M8Fj7As5PqbGT1Sft1grvDVROuJcz
MNqIHtpXVZ9jMHGjazSh1Qpl/5r0pJZM80NcwOaoWY5vLIgqvhy7DaoXcaVSFleUs/GuWAJIf/5e
14D8KLSeR18YTjtyM7dtP2d3ejO9shep9pnZ3tWhZj4Mtn6w6/tmJC+G0qBb2brzvePz9huLrJ9o
KoluTOLVLMSCFNJ0+mVzIR1NB7cyomMth+LUes2wdx0jvMxjz8zW6YKr6iy5DTlV7osayW7dGflh
tOWbOUXDXTmZNfEwxaOoFaekEcRrAD4D29aBeL/wYvWI5iYeBHdVb6yZIurXIeo/vLmz/S6SeIgs
5ZsG7i7PcbK7NuuJNAfNv22lRWYwp5YGhe8aBjjlBlG9RwSS4s2NszVOwmaXslPVVnoeNKjUDnrQ
zOckyV2aO9xu3aRxuiSQWEI3m+9SGL8+i5BhhyevL5vvzVxxImfhRS9ag+gMUqmxbseHKp1huUHd
2Cc93A3mCP3J08MSaDTvqh0GX4PsPywtZObbkzer94YGl86hjDcHmx0MNkrIhLjBijK/jYHxPRnb
6RZ6fcPUNn0rrC4/KGNC5F+79n3KXUvSnrvpJ/MOmM9H7hZXj5CoesTobA7xsz7ptGwl/ZkZkBKE
7ckh4qzoZga2U4eaanGA8CE1pGjjX5Jwtuea5TNmE5N8pfVAirEPuQ9Xm/BNUbxnMJB8JzGbte1x
q8ZNlW21EGNJvyiVzeyjUibMPbfYhWSszgEwf1b5INVV4Z5Q5+ULvtI5VY2ynlLTeiNsQuKI4Hmg
G+aTntlbj8BZBkA5fLAkTI5xr8d0xNUS+QdXPunD8VqltU2v2dZQt4Ht6JwoKoEFHbZc/OHMpijX
89rHHkmkPFJCkq+z6uD042vp2vQhXqD7ehh3T8pwbH/U0VqAPLkFaAUB/YjumAv3ey0688QYc9U4
JFeZ4UsYSHkrkJHJTJ7Q17RXao7xaYqPrea4u5lvyXKtBqgTknHRGBpTBLZNiSrID49yruiCuZGL
YuIhQzaKkGF+VcTIPeWYVc3A2ZM5g03MsWpfUyUzvACelhuwxzHJhkYVlDRH3dNJWtAwFifMi3E6
6rgJIdSvBx5tbFi0w5AmpV86nXbCSdSvcxYUwk31F6/GA84FeW0HgO9VnRwsCGDPcbzYRpZNaJu7
NKjW8ORiOSZ7ZG0yZX6cDVMj4Lx0/aipKFLlvAucejNh9AHd1vcPo2XtY6Np7kSetdve1tZjngFy
b/X0kOniaUqTGNxbuU+HlIdOJsSZChNLO1LnET1xa9yqmqVtnxn2q8fTfgUfvmH8E1NjE5+8arLJ
xkVUoTcJq5tHHYMXc7ihCXmNEt3ZMX/VKNrreNOzngTpZWM4ZlSJ8UmTAAt8HJLNCS9BfNIp5zhs
mrs4IJo6ESQ5c42bQ5VwwCG3yuyOhaHXkr7cuFveyQzzenxJu9Q7NQGjc2PAmx6VdnO09fo9ZKC7
awPQnEZLjpfJWqciKoS5+XDt9PgBe5X2Jg3Sc45JXNENR053n1poYQGVBKXbHa3ckIBZimtdt9DA
E+zl6dQTNtfoDZENC52ojXI/ISdgHQ9Vt9Mwsq7qtitO8ObT9dy1/qCVOHMDEoFgkLF31YdbJLi8
KkkEL6fEpUjZcaf5cAQNOlJKVeWH0xxCNeS7ockJg+EaoaPWhiuTw4kAvre+yFqAWbHyA81msZ1C
6syts8uWE8ygq69J/Fa7YaJe7exb1hvVyzwelTQTPyzn7rqMcJO04CgUMtpL1c++dAkBYr7pV4HE
9QvDdGOZ2Iwq22sevL79npN/mTdm92COJtknYGN3njs8E3hFFLIyCMJIxC5oezDjXjWu3QgvPre5
Hu1E3b8jhwlOHLxUZ24a7wR5LZMtvOMQWikmsqLfBLG5zdQ43nKzrO/y/t2Q3bGPTMBnXm4Q7vgy
0AxfqMxZ//K02ZUy0XxVK+YEbfQO49byA8bmMfXP1rJCbwsGdVUljnrJJ5M8EMd8MfXkOMSEwzHY
wjxOFPpD09jOBoJZ7OczXC6rnjTfKQBgyIZddlYqEu0x1Vu5sE9K5geIR2twzHTO2PY2egdgSDPu
Ezf88CZxIPMYgVec+6Iwbmwsn5RNH2iW6GIz3blnTsTIDjF7sdR0QVM9apz8+cSuZVgSEJqzERIT
MkBizTT3gXX3U57ot3Y6QuZkLxVWEw0Faz+WTHTOzYqaXPpEqYL3l+gkBKwRKwypU4cfzISgxuqk
G1Yx5k7ZhUemnCiwvaRfE0f1hlp3PukZ7j9vCU8PBYPd1I1QDeQcV+P6aRY0Xmgoq2MYOz/sfgTD
By0/d9MLOrbkuGCA6vnYOZpLJFoWrqjUiRhjhxghqRJle+6dmd0n+8VaWYRQZJ+OZrJ7lh46xgC+
62wwaK7i95YPn2a9QgkAoAcuwOvs8Hkj944aNezHGfNyE99VZvy9Nc270RytVaYSc6VpjDgLomJl
xHFOlAQIiOFHXoA0MVui7PrwS2iDt7bi4g94/pBKmGXWjrgiYGt9ri3LpNkdY9QEVfw0qWFjEiu5
xkwf79Q8vlutfRFp4K2KFG9vLvdjoJNHmmnlKrGn5z7seHsBRgqUhtIYB0Ke9oOLrS7KyDlqUXGu
reCCJpEkvoWdO8S0Z0ZVc8RmB6PO67U3A4uJkQD3qTpLO73Xh77YRTylkH2uXQwfu4JN1hQ6NyKI
9vms26fKlJRi7srmBj0WC9fPZk4a6J96HIp1Otp4asppZ1TqbeFctANjnMiDEIMb4kJ42afUC7De
FpZoBwcv1EfzggW3Ug0FY0NjmM8hQ/xc2v7UKbU2sm1jY0JWiB4y1s9rW4EqUUXgizbRNpEepjs9
RWGdWjUOTuqAVUCVTRAz9f/KLiaTZMpg3Hl1SceczuExwvzKzgJ5JCpYdpRNT3FXg1czok1gTdm9
IK2ctgBguO4NqT/o+p0TJf2FaG1jXWLD3FCgpL6iQT9VyqnoknrjWz5ficICKePIP0rrB60ylv9Y
qCs2hycUIMYbiFV/TqrOT72y8BPDrWAfm4qJXoHWeTiovJB3EGH0ldIbcwsbYmIsTwpW94c7TaWv
TRbm77o96cL6kUM0AbBF/EvTXMlWCM6Tq4GxNQJ706bM5MyO9NYoTu6MYFZ+berpuYsVMxAIBjuG
s3dUK+l7YTA1jLNqM4x9/iLb/NZl002VpXVoqrLYVYHh4Y6A7tUEWsBNlX/P6sq+MkHfS5JKt7xw
048BNa9rz7uflxLEjOgtnaJgnGeNhEvJaOMq1ynp8qcNmz95qpcvYy0JrIgOmkrqIwDzfjsGcoRV
ktVnZUUalLyWKwxZRsNCFBqAOBmpYZ0hsSMa0FEbpJXXEWhrgiwyyX4SQNCzZkpO8VQLMDJcYuxV
uq8Q3WaaVZ9WZHDrxuNA7FUx7oR0zYPZtBz46G+Qz7wit81Pug6tvEvN9tCm5q2eyDIZALTpnVue
Xc3VNtdBtnKfMUy7jNmCx71ELUAF3MTYsS15ibx69suh/cFlvyOPAn48AB+GP+UlzM172yrxXpfT
FxXoOoDquAlwum1dJi+pNeQbzqTpvbI+hN59acWU8egcyltPKM4exd+LZwOXHVt9PtUCUENRVNX9
KIhnyxoKJvwis2/GM8B2IXbwefO3PGofiKb6lrW6S2ohhv7/w92ZLEeOZFn2V/oHEIJ52PTC5oFG
4zxtIO4kHaMCCigmxdf3gWdUSUZUSlWnSK964+IhER5O0sygT++799yY7cdj7AsAbOH3NObla27V
+yqDilHbQbGUxCcXR7REg41enQT9zssF57kqItyqlOHcMNg/2/HoQPPO41tHWwOAONe9yYzKPyQ6
TzYaDvUmFqa397LwHKQZA6jhrL1M1hTlobtlecZ5XJIqxkpV7wuv/GZkohUgQ/30eMtSuQgWsRIy
uvz+RbdzRNuzx+ewIfHeyXNlYJBj6brqjK8hN9UD0rb/KIMleUlcGq3rYHSu+eB3d24D60eagToU
0ZOj2MIWehK3eNkZotwe4QHyPdUkV4U6fHTsPj8Qp892bTwg7gzDJQ4IlXSaPTkVvlQSuG7A/ypl
6lu29dptF5SKeGUfWR+SRMoNiygcJA3gALuBmVQEL0ZSjzd9tMgxcXMLY2UbdFCqknZ4ofBZbVXp
UUUQmNF2gPzBBm8QbOhXXc8OvcwLhblg+inNpMKXZMhzIhuePpW5L5b9djR197Jty48SuKcIdLJt
qIreGVDOL1VefE2dPgqvcamwS81bk1Yt6udFsVT0cpqXI2xKVfV3oGrXTUOmuyF2uDF1Gd7a6ILg
iK2LIt/qt5PL+hgLpUIhR73BpG/UWX2MbJKWQ8Xu0pwC5+D30jiMYroIaSTnqKrTc6qoe4gs3uG9
T9GgvuFOnD4DDf3ClAOAZHJf8hoQN3K2tZB5hvsKvHJh5MMZIkPhpOFdrvv6fhgluP2IvHlR5vW9
MWcayVX5myk5siXtXkQ4Exvpule8YIx2btDuJ5cm2kG3H+zexY7XiES6LuS2mukVLSrx2E8xcrsT
005sRSnFs7Z7O3vENeT4rbOu+Rm4/TnPtUsR99jtdSRvI7aWHChU71gUUPrt6N0GWl3G0PfAcYMy
czjEtiKCJKyRto/ShjRYWP45iUPrwGlz8FkvnH7/Us0LgVCU/h6Vna0+lN+cbdVmZhWwkThMDtoH
1qAywfyBqGf5b7E5prd96HzXmvTrEJWvJRVol750gQL1Dp4v80Srnr1racXhSUDfDUtz4AFScQNW
GN3SIZNstYN3u7GJmi74pkAuDZ3u/OQrM6ZOofv2cbeuRJ2IAyh/k5G2gLgc8PrHM54schp3vgNo
tSh7PKZUZK0hO8z9Sxi38SpKKS/TqWVCBWNeHDv/TWvzFsG622pHfTQJwFI/HilUSqKfflghJIz5
SmO/G0fYcCanMB+HjaNZHGPS3S0SUrRpJticqZQvUOcpzYqNY2JCEsGBCx6oua1yCOc0yFJcH3o/
TTTLjai7l9g277yqAp9OQ8bkNuDZujsjDAeWTMaRP2Od4T/fZG3znGrzLmobfhxzz7e26PzahE8H
UCmPivzBw71m2d2TgS4I44kEaYi/GCOA9vYQIQFmaLmLdfuCdY2ma6JQi4R8VmlxDVAi9yn9KNlv
Vlb8iHDXXUsvOM0y+uqq5HVpqhogi061+wPd4lG3fIr5iDp4gWH328ZkE7vjZ99N9t3vL9CN+OHW
YRCtpHvHJPCzqTJ6cJMbG6ZoPAD9s6L3IeXBaY32/NiU8auAWrxhVcv+Kd4PNuuU5ZWMKlYtOJso
7K1A6ltRdTXKO8mpAcmdg1ZKwEBccHfQXoKLkjNSahH7O2CpEDf74jH3eUeZIddds4nuUflOc9D7
mMtadKC52TfFyNmlDfYhywtZd8tfVWQ7g1iljlrvltJSfleP2d4d6vIWdWQDHtFDc10CmR5e8cjA
I5d0CAG92oWZstAAPloy3wfsfZusADSTNcOnprckacQzH6kTkRFK1iyGvi7jVq1qUkRwelaxmJb7
FZNNyg+gENHPVOIRTd0J7ZidzEYSzGrdkWi14B3H6pbeF+6lOKoyqKBtcTNZzSNf7XgY5uJAcfR8
P2nnJ9UQ9bFtzSPmUnnuTJirSNTT1oLIeIsUDoCxJzaEU9m4wQrurq2MTUfQj7Sr9mmEkE/RRtW+
0lc5Amf3rrnUcKaKBxpqMLuUeqZlNdDMGZO+UK45bc08X4KtubixNTzliiMX6nKAB93yypvCDfQ6
XBA8bc47RY4+HpGYWrykxqJDEnXHeTOTPEmS9eiWMPnwaCC58FAIePJ6DpTVxg8Ojiuck1hseJlg
ZcLDqmpSGqrDIuflKtBKBC2gWdff+yKL9moSiIqD09x2TDpHt86BJmAjrGrE5pJEOcbhOL/+/gWK
VnHt+uk9o49nY3rDVy8lbucRmHFdds3twML/5BYObpEmRMUMWSDFbbgPrYeqjIqbiuXijT+0T5Ht
hcfa8oeT4g1ZmvlL3Sm8gY1v4NDjZzCxV6zyIb93zc/U7NRetuwEe9JOE5vle4T5F/qC+wsMOAKK
1nylyWfCLLwz79MZFVlEdHCYc+ydCZfCvLVEsCmZ6tuVDdBwndYA353fPk/d7vNQvQRyGPcFKTYs
NA3bNxHcxREMeb6amUuXRai+9MYzpiJKClOqmT3Dny6MIVjizJYaP2E9d0OQXPFfK8xsiExOFd2l
YzzfzFbqrcuGp4ygTy9wOnWOg4aPQtLcOvG8cJGQUUBNwQoupHMGn9YdnF58sNm+C4fk0BET+rJH
rl1hB2fHKTODxgoStlno/6pi3MF50Dz33NZv5tbPtlL1+RkH1rxj0dQd0LDkkQUaTqaOHx5kvXwD
2YpNaTAvQqVhHzlNTj6a5LqAXWB7BveKILrnmavP2bx09hhCH2BawJigqlKZ6W1Zu5yp9IdyqBb7
MWqHHUbJDjvb3N4OcSWxqiTNaghm2PChc59kKoFBWBiQtVoTUlcSHSJMXOtZTeWtF5FdZoe+dvKC
xs5cNf0NH8Qbd3As+KV5ewRgxkKnRXgI/azfBPjo9yjoapenWPKtuR63dSbqQ8wIvmJ+DXFad91p
sIruNIEyXFsJkwDH47SbELK3LYqKoKh2Z07jdEDMxaQh8+uUenrFBIaFy8bVhuOaGs8wK/eLUd5O
jW6tBqwQzfLL79+FKoyO8LoQM+ARck3HXx5WwcHG84ppVXxzdyb3lzn61AcmNaxWR7IFSHsdEI4M
Mx/MI6somoDBYlvJYQoH/zSNDCVSF/6mKkV/0/XmS4F/YUVxd7J1Gi23s8EC1ipEiMvsRXRlsykK
bWzLfhRHl1LFLYslTG2Ua99Z/PS1uTDBfaio8eT9rIP408sxsda5HNDNACBONd4QFOiVH3bdsYz0
j577RCv84qY0crHuukoBuwrGjRDWT3jVHxMZgEuIzTIo521lufk1Gnt/5Wsn2aZjqi65A+eek+hQ
Z8CZazj9axnL7BK6M8C3u9ET7pOVY+SfMkpJp9G8y4uIuSgjdhSFvGgBceNiuIR+JbZ9K+XBCxFq
MiRWKqayNz76A8GZc7f8UivHOP3+R1ImF+ac5OQNeDLjBq85JUfYV2M6f9TiDAy7vFao+IF9+h1q
+n+dg7tkn22t6l/d/zdpOZeavH/Kf/2XtNwhEz8+0x/l/7prf3x9q/Qvobl//OE/Q3MRgKLQcwCH
2W5ouksn5Z+hOe8PL3LBIBAygoVAKvw/Q3OO84fteeHCEiEN/Ce0yDH/+B2+JWhneYFt/3s9fXCO
/pKXW2J8TuAsbBUuLRhi/L8lWm3e5XIMu3Df0sAWdmASC5tMC/ccg3op0LFlyzGMEQQJbxEj81AP
O7cfnvAd0jpTY/hxGvXA88ynaa1kGh1haiQ5q44x5+44uDyugfBeDEvuahMBVdPWOgzjdKTt4pIO
bLeVZEoRzGHrwo+gSUeClRWuS+U7WAenp2EK3ipDExpmzW2TnyuaTyL8kqKVRoFRCqd1ERLv8huK
0aJwUKcwSg3Kk9W405FX3dROREs0LIYL7DnGmVQFDxNwoQ8aGNKvtkLzHRK2dLqxBJprjzSYOdWl
c+Xa8ev+mFi2qqkHyvSrO096Z/ZZc0h93DewgIITLoroqzD8HpJLqimABYW/E4IJbNUqO3sOLC9+
ztKiejMBH2/8jIJuaoJ3c1tzPXOS8c3p+v6obbNicGlY/tvlBdUyvDIqjjSY5jxsUuTXoCUgnrce
C/5ezXfeNO3B5kHVzydmIYCLeh9TojADb8zk8zDX9EIlQ3VbFaM6NWH/xO4rerVnFd45QeMCekHP
PNp+TQgwZDuApahrwSvFqWLO0+i2e7S/ae0PVfNm6GQ6OeHUnTAsrTOruWK1Gt/sqgDW2lMXjenT
/smcnh4drcgBsSnx2BJa4TViicAtIk7Cc5Mp92YeW/uRKCGOWwcUKWaGpXZIIZBeQI4DSsptcfGN
sT60c/A0l8aJqTfAI6EA+a9iv6xObZ5Vz2wGna+mrbIHy5oY53He9LsuBkWFDy4jt2Q0Pw0BtKWc
44hO6d58GxJaxRq/ZE7xhppGMD0eCoNQT8BERUxvAIejp6ekWi7MgRoob2lktHPayQFCq55zVFly
j5Z4ck1oRNxvP2rPqd45UYxjb4cYe9xAXLOSIvt1i7RCOQrFBCJrua3BKBclpGk6j4at8NLvILOT
57QbqXrA3pAfCwRsLx6Si+xMcTPWc/TlwRd9ngYr6VfSYqHQlbV9COGGPU1jzWVBh2iyhbDR7h3g
mRV7J8rK6JoV2HV7+WVw+itIphsL2s2OQhz7duZOuyts5PN+dtq9dPguHdvXr77NWzgzo/LZY4ER
rQHhPOAhJsEh0v5ZBHn5RKkMM9hYjg9OZJH7Z20EzZcgyDyI5i3kyvzSdziYKXJWO9XrfT2LFG2V
V8sKdXSLsnOqu7kr1h6df1tLW90bd2qKZVJ8fl5K3pKfergpcosaoQRjT8y9ZK8YhC5twVtFev7a
di2LM5T3K23qcMVr+OkB+5NAeNVn+fshIbVyidnXHyKd3kIPRZo2u1U7GeF2aos7mrmp82ywyldl
thXuFOwM5VxkOcnTZACtHnPrxnHUfirMI7cN2IqV/1mNWsERHx6swhOHEFjrg50y2//TGfIvMsS+
9VeKyX99KP8tQqwX4RDysAm3m0V5MnkNsTZ+KLzW9ftQWdQ8e/Ato7qsLl6iso+MGRfWuGW6R5i5
OKxcRyCd+GM7vPHft7/sNAgex3Zq7+iz5gEcu3VxaHNr4C2gpy3XUh+tAeZ11cEwmFQi9pOfG9eR
9cUhcqIlCufWp3QilYDc38BKpvcaS+OQvmeYBim4ZivB/5fV9CbyPAyKzErXMNTmi+8M/hcdccOO
8rvqpy2cnsazDs+aYbKOZ2F7sKtuesENGB+HVOJH5Al1YzCbHRqApMAth3HeRIsr2Jmj+ZCh2tCB
0djZg7A6m5NGuP62M5vmiSxpMiAICaAGC4Rn4OQ7hwBXDpMr5yO4boCazSKRqMQg62Z71gaHGUpL
U1buLzprx3edG8VtMSJ6IM/a3ks/+QNmay1/0dTK7QIn+P3cGMNTmHgWnYBG9lI3mfvOHw6ubiOC
a4gt54SSb+FCy8ed2Rb6IWp445KC7NZM90QaqGiJ7rNuSO+YiovbYax6eOmlle1TF+VBOvjTJpnI
B83rtTHtud577Ew+BYvvp7oxoaCpQGKuqQYuUIZpMP+nmJ6FisyH3JX8dm47WqtSNZ1JePo3POdx
mFVcvgJPI3q2rCB2GPcbikNcDe6znss7zPjWSZtNdoclAYPvZCX6YPmOf+6VxUiga82dq7DfnOWN
X9Yh2QoiQ+nSXOfIje9rAj8MLmA+M+MtmgsqS8bCsjgekiTYDkmrruz/Saa4kAypiKd8HLCoEhH4
QzX+8qgiqzZpiZ+RF8adkKuj+sqE3PB3u+69V6hk33uN9ViRcWZDmsUUKv7jaVX47FjTegIlRlgn
umVRnRmHwJ6rDEt6hnmEF6K6t7Ohf0fCS+RWm7V3VbJ0402gJIYUE9wuqF1Dko2Num46GHaLr48K
7vAnrD2o2eU0kBF3zE5vm971QRd3uGtEhxYOw9gE5LYcLiG0/5EVJ90ZCGbYFTBGcEsPKZY4+VbR
Eq8z/ehkLEcZ9yEg2gSy6cyqa5OOudgkf8VjcD5PNoXfZUS9XhTxSQSZaq4jVdYnsw7cO08EPMWk
2x+rqe6RpQJqJWLLsQ4Ofb6XPBH2a+oEhWS6S9Wu7zPrV+NG3d1EFcNnlhvjdTbm5AXUevdo81Uw
w/Xl9MDTxCDUY7rZFalsDFd8xJ1bVtj9oSXee2FU0L9LaHwkNNv2qBOW6YlbkLjt+iGCdjcG7U9T
5vF+Lhvya4EVvBWO6e2yZJREdnF4b/PQpmHPkCxcU7wKT0kUIg5L5dFkN4r5aR4cZxegzD9Cgffv
6KxFbRhGkywPk+gr/MTyKHRotmtceHR4JQmRJ1FXh8hWBGpCm2kmwm4Dbx0Msz/AGzAzdl32EOod
Qwurh8Ju42Rp1HGviRDFAd61z4HtJ9QZoa3YrzrIvH1EWyjEYm07J7Y7xbkwdHjswhDzZ2kYiL9W
J7bayue7LDHM9zJu80cqYcfToO3knM6WmtCgQ/8e19T4XMYUrOow7xzinKL72bENeROdaW07WXCJ
M23/kKqwOqSgG7ZUh+Gvl2gqKMVduaXBowVIYPCGcmybTGRtTxetwTSMFCrc68zhcjnSpAGkZryd
K5dNM6sPymbBRQz7Rk7FjuW5+VZTiXyqc6fcsW3UBPVHQ6xQJPqbsQqbbcigt1WDObOPE86mb6L2
UEcan2oROWLLIBqep9ZaollZW177zmX/oZt4Y8tlgCUEab/hasTGUCXic+RAeI2V2X4XXUPBWgOf
g4YjzDSuhe8vDyQ0Cs8/dj51sHkUYG/grX2NbJtduEcvarY1hyli4+fF3ryLsb58hI01PZlx4Z26
KEwBQXRsOTrP2ZNtiy81pNhTuXSb2NjN30izMfwKn2KNccxbCi7kM82kiMuZ74gvxTIPon4kHlxZ
d4ufsWK+iEYgEX1lAPA0BnIGQanOYxKkbLfM0kXwyUbnFvsoryQ753ax9vnVay4Kyj/48e4ykyuF
o9mObIzYIxETWv9Iz01vg2VX6ziQpMAxzvJRUMshV8bHsQ9JAIF+WpuNP6MEm0G6Evgf9mitxXFA
9t7bnDMsNun+7enX8djrkMFyKTp/FDyIaWmIpwRPWwrgx9LwIPg3F9Msw6VknCE2M/DYtEt4kCVq
2q9YHLh7YBO8UxoE00PSxtlLUhownJG4K3F0KBjBouP51EDONIZZFOvujL4NN/hkUPLZMeL6Fs5W
p860N3s/32RTab5oIQZ+gLarLsoX9U3i2vJeVpCZIacjRE9plbprlyM64W+y9ZPlB8jjQUd4F5NW
3T9msxluEkPXj1h2TLDuI/wl9n4tJk6BtP0YEal5MsmAX8G28f8q0L8pckl89zBSQ8oE29txemlq
g3ZAlrSXsiaIM4WZvKf4IN/NwohhVoc6eLW8qb8FvKD2hj+PxN8o4fVnFT1gk4ow8A2QtoeClMBK
eW17kL7uruMMlaFMK/k2NRzAWibzGTuDQVSzMNp9mJoUHpWydd9xLeYv1ZTQcmsqNDkDP1Y2qfSG
UnYDyxgWM4xEYosTnL0GOJCs6p9K+lkJcev5kuXSfyhZTWCFmt14XfGg2fDHAToJChEf3DIwKHSg
Q+KDvh5WIC037QGELvcFMQ/fWvew3SUnIL1I6eOsfc5jsHGnIsvGvTn34U3nKL2uu2K8RkZuokbq
Gc6ZhT9Kuw7dvX3GzN+gjp0nHzc+To/2l0nN3a5SrVoXSdfvy7BOL561IDxT/MUr32iLR9JFlDLJ
Ln/DHU5faTLQAFgvH+EVTkTnWtgRHb6GlqfCVf3eyWvn2tXYvNaRcECbBU32w/BmQZxCl3IbjY6N
N6ty7WNoF8QtMyNHa6zLGpbYkFQUwLauzPZTjlasq0wtPQNUGlAFgW7YcV6DFRCHyqbRujKXzMZS
SEJRAFvzcWzGtZGxNIgKpwPurvHh8UVeeZayNfBmfZpJREBmZeY07WR4knlY3SEwi0taEN0G/B7g
NjFgZk1eOq3tbMn9x3l3MO1R3KS1VIxVLUsdw8rZbAN1syQdMXFVsVUNp5fO92J8uYYZPhp+kp1q
KmCf3Y4yLTfz+qOpfe48nq+cF8tP9Jpqce9V8ARjxpj1gd72eeMFEuwB5ooDJMR4oyTw+51QRbIp
Yy4tIorjx64RWG3ASSJziAgMikkpa5C+NKbn7dyhKx8tzcHntqNBQsaqX+y0tbhgIgPsVBrlP//7
C4/9d/gdjWY2SFYTrjQgKDf8G7QpDnJcJgrlJGuTBfBeJiBDoAUsQf5aqOvEnXc9CnvrqOrNthxW
i+BdvTfM4uMvnnkgk1O6iP02bJ8Z3Yxz3xVY1XsjTul+aqrdVPECbxkPXbHtqKyKcVPMxUOGez69
UCTlQNoLACMfEWHLi+VyhuNFdBbzgWsUH//Dt7sQQ/+ZYAbROPLc3ygsM7LN6G8YvTGv7Bh+Qbg3
NBVMnpv7n20yEPYEy6g5IoPiikJQvHt21X63RbRYqVJp3CvCwO85jhzSkS7wVJ3lMzEUU7qfbmuw
LugxJiHR+RVLM1KFI47gBIMmPvGO0Fzth6fMq/EjKvwCf6I3/y2R+P9OAf7XSLXlL/pnCtuff/Gi
uf7v34Jy8l0v/7D9zZu/779b/fCt+rL7D1rYv/Mv/2Se/Q/U+sCFLmTDhadsht/Yzn9f+nfz4+tH
8RcN+F/+D/6hCIfouDCYUXF91rYOGvB/KsL2H7QBmmDE6FSlFhDt90+KmhP8YQYhlLQQFDb1IMuf
+Q9Z2P6Dr26RkR14Ap7nBv8WRY1v7i/vUWNhsbmwrP+uB7slxid2S5SqjIHY9Xz1/iqrSufqVYrb
VcNVECI4T5W7wKjCvea/vuLQ1qfOm7NPBtVhx5ZCd+AxZMQGm7M1WZmWUPQ3SPElc3rJ1rM7VSS9
p6HZEF1xvqkZDF6FzNV9UOCcXAfEXcyVE8BKbVYySYwWYETi7vO2w6JhgaogANWyAa03GCuhmNqe
c1LwW3bUBlMz1Jb9V+CPEYt/0SXnohjNb7q1FJjAcnBvR11WapNqJz8b2Zx35FxcJi7UnSnapZMs
ElBHlaLUVoKlOtHb5z8EMCXpePOc4jgxZh3mcrJMjjkDkkBZN1w2EtdCKo1zqApRNYK2oU3qq83n
stxFKZyJDfVYtL0KBuJ0HfEpf5iqjOSDlzvDZ+4Z0ynKhQvRAqlNJkwzDUPRo3Bik8Rj27C1rJI7
5A+SmLjz1mqkE9ot5bwf0Mq3PkvV6BCMbv5LQ4reFmksd6kFLhiraMvpmdh9+mmSZaCgJO7AXJe2
P9AyUIzzWULl+VWFUbHNyetuvJqjeAUTXwyr0DCaT7tQ5hvx+DxY1WgtFmJJNL8IN0+eZWvxXyVR
W9zz7Wf37Tg076ORWfY6I3xx1JUqOkyww4izpct2irXksYkyMmvgd8znkLubXkV+gwCBotO96Tj1
H3JrbPZkTkruQwM5mLlh7IBsc1emYYaZx8MNtYF/YrzkTtHd5FXaUs3dEkPwbVFtBVF3vdbKZFsA
oSV7j1i6vcN2IJ+cyxw+EoautdXTzJWIeHpCCR4XdkcXU8vTGSEe7T681LIFYhc0nIxYeQuYO6TE
Iu/WbyKwAdxr43Wnc+ryvKI1Rm4STHVnRsIpw9je1C61SJXh7ATzx7fbTr0PZiDw5vUgck/u/YYO
orWBORqjqNfKD4SwGiF3VAccDFN1ZfOBwKq4XsNTG0sxHgDXSnR1J4rJZ5mJS6vv0PPVKh4l+bqE
dAPahJ9nDgyFbnekICf+xegY6BN0PxJek5K3c8kmm/oZJ/EvTRvViusz6fiDJLj2bIQUaxGfwL9E
YLP/Lg2lJzBU2fDaU5NDQrWcEP8DmVTjIRVxaRzA8SW3tN7RFzP0ffQx+DGhhbyeph8RMbVHd4q9
44C9mSRsll7yao5u5mK5RNlms7HolSNhJrHEJUVM0tWkYmbwZjKiToAvoYRtFLaECKolZY/G+JmZ
4r4SzV061TSy1fT21NFU32Zhoy+hbSVbSg9/8M3gS9dCJl+MWBNGbXb8jcxM3D7jgujoSCJUfE2l
Vd5B9YV5wDXFwKA6XGq6oj6SwO72tfDex34kGt3SodSKkdrpElc4DiRqD4gtrTvVN/ix0etEFrQr
CwMWvoli2pWGe5KGwWPTJQpepDgE0f9sRK/6yj6+gJAxvhdOCzwNwZNVlSTogtK+t6XLxXqmGIzM
YlrUjCEIuYM/AELypuI7Ydi8SYuWOk4+o4HKsM1omzQOacmI1DK+s0ndiIJ+BKc1xKaY/TvHyRfX
Xne1MzVD+I8YNSqPkEcIUYuAEkttZRX2hvMAF1s3jkfhN9NeMhctpVHeqvVGeB9OjFZK6upY2wjm
q1D35jYR3i9WUc+tw2KrGKebQblXK4wWufg0O2RgfQYxLEt3Y9bfIDDvjWr4nnLJBFZgSuGSIXV4
H+jgjJJLkMKWb3TXf6WkRn0Kk3Q4MQ961oHLzolh7WmIDJ4OLpCg/A2ECrx9cidVAfTXzqI3O7Uv
Q1g1W6At1y6c7mHtr2otDwveApQJw/ChtZ0tCYNoo0oz2lcs6nMTVkLDwzXE4N8HD00TveFK2SVW
/FEQE0r5OOI7al+cML240UQ1tlw+7nCyTgHdtiOR2qrAeZttWush9l8kccV+CvfoCFRxOfRNJP6X
hW5GPo0mpqXBrTspfrBj1GwqcGpeACNIjbxJh5Dz1bXOXj1vuFmSYEyLA54u/Nlp9AGSPzrynZPd
JtFPS0MmzC3WRRyJ59wv7lN1KzTWqgRWkL3uR7oCm2sRhW9NwVPYrT/smFue3VDm1k5SPXBE39dt
9dCOzcFxKIfVEelGMYL0KYP2XDc9VJo0pXssIdkwszjgXvpL5MXTcp2aPAy/XHZlm7FAdQnIjXaK
B7ezrGvgcjD6ku+P++e870Uw7CM6/pYcHqd5F9cbDhJw0V7LGqEbjY3T2A33mJoUUFtATlPgmzNC
hpcs0uWnz43yHBesXENNECJuiER4LjU58Vgmm8xP6mNgGl88d4aDt2SLjAEqI6/ez0qMem9PGPw9
E/ZTMUr5pnIWFVRvkMsAyKT6H3Zn6ospOuPSI/BcIuWxzNAQvD4URryfeIXSBzcc0V342ZxKGkPP
uKWa1yFatuWGEw/HpO6rt7pOg23gSHvHI7t/xFWG9hx1w8zmlF0zWpeVnNl8qowhKMw/8sw1zyWh
vgwZsitfKefMnxYMAN9A6KHeFEXtANiyFWn2DGucgFgBTRO71ZC2h0C1E9RvLp8rs/Cbz142XLED
qx/f8kKb1dExrdZfjgzwnZpYe83bCEv9OhyH8RsIVf2z9Bz/qQPRxTaQ2Q+e6dCqV4trwpvXjCMB
IFsXX2PM97mjdr19aMrURZYYtfE2o0n3pJE5ziwidkeVgzx7mG2ny+5T4upwvuQk3XWaa3PcVBEJ
7d839YfESkP9nAtTB7vW1Mq5yka2l7KovHdqFCl3Duh0ZsapyktaF+p9SpP0V2MLeQnZBzywtCpO
uY/7LbEtHuMs/8J93sSQUMuEN1msLSnX9CbBAajMPtkYqIo9rCkbraLVooFoFnAzPOQhaJIpygh2
yMaZNy1fV7tyO2llYHB7uc+A3O2muuXvLO3kxQYZdDAlvb3cuIpj1QX+t+bx9gswhgWxaQbGmdPT
nuyiOiIhZubjs4Ccn6xrAutELO0iWrX03Y373ra8Gz8xbfxzIxHXjaomZp1YerXExx5iKzZFmB3n
rnOwaY6Jee8o334N8zFmlBix365y9L67rMvLj0plrtoMrjfvJXtN3FQhH45q7s1ftB8rbJ4FdiY5
WkfIWemhqdJ4X/S9/kC59x6ipLVHtqPCPzqEdt+yZMiJWFeJvsrEn496pjFu5bpucYdrw9vZfIB/
gA+pHpwsa3FMZzmP/sTkQ2M5Q/aggxEmk4u49m1NSa3XbmgZpLUmJNBVpgfn2i5ZkM4d5Ls/MT4v
5YKg6nghztDU0WVd4P50aCv7XmkL8BN6zfDoezp5dEUZPoyhHm+k9C1eVCtDVYFnfjDKEOHeoCp2
n8w9+SzNCHem7lrfm5WZ7cceJ2EdNembxRadzDFRiw+kYYcrS5/ekDDxP62sg1s3uZ75PRR5vsc3
Hd03tlKfAFvknd9hjzQsxV2gmFvF+UIVLTLrcEl8L3uks5WKZXtun2fPDj7E7OSIaqxUnn0341Pj
jSL5hjWUXlnjASroZUArbmmF2GbHmvdgx6Ksq/v+fXA1D5KhQQhyncFcNWacvAupXT6wkriz4afG
hyGabKBosa9vZZT7+zSUwVV5DYXj1EtsytAD3ZsBibgNEqV/RnMPsBmb0v9h7kx6I8eyK/xXDC+8
Mgvk4wzDXkQw5kmhWdoQIaXEeZ4e+ev9UVVtdDXcBnpj9KYKiSxllhQRj/fdc853MvIXk0lMsK+d
9tEdByx7ccNU7elB5FAnaY7j1QlqZ22P5vA8GZa1tqs8u7nCchlzJBpRh/njGeeDfe/XbV7zUNFn
NJYYSHIGM2s78mn0q3WLqFsjGM/JqgDNEIVExig7gG57YqxdsemwnKD7jm4AmElxpLJqR99+TIhw
P4AFYg0NRYsJB8cqdkIwQnS29j0KGlTE9iGiASbjwyXxACLxoIKTFJj0Jbx7ELP+ONRvQ4v5wmt7
d6qXquFLSimFXnjs/8Ndo+XuzKuK2htmSkkHs+lo90lvs76k5MAYFplZysvMYD4ZBuHEQXONd0wt
w73Qo4Z3kxkesQbTl4EjBoJug4ApCA0OOTkRJ3BgRTP9PWRJJ4KbWSpzJFvhIn/nkOzx10NvGlvg
Pey9k8SACsXb3tE9wrdtf2JcY06KR0rFGQMnUIJ500ybCUVuLhtwom/kAttg3w2xrus68VGnYfTV
82XtVtYzy7Q2UlBfSUVVHJ31cbmKlDA9tX0ZHpvWHZ+UyqrNo18N8i5Hcm1wjDcqlc9OyqwqNYpY
M19QPG81/s3lfnavooeEKy4Z0ENqbkPpSpYWY15DnHnlOlE/sWLmG1pMfYV7VDPy1POrxA3WFC8X
N92tSnEX9wAnExGSI00zPFYswzo01mLgMVbWc6VlzfjiZ1V410obZZoxxvdYfhIQqiODvzptRpNY
XtDW4bGaJpyoPEn53yD4VD7PkbZ6VTuVPBdpJO4TPKsgcSItjUkbEbQGEDJcqpyF+8KCwHIbSbUT
DOr8vZvUVJKyXo+Ye7AasHjkLcW1yHjuiRlmuHOy8K4xaQL2fCWz5UmDIvXYK7M8YYZsDD3B0kTA
VORPK3jnfY6p29EXZ2jBPU9B6BwssN1DPMtomtE6v4xpqI6q0nRLSXXtLZs1OExQyHFEAMeXfNbo
grw19hxX6mv5o+CxDN7UP7Le+CPxkV2lkrWn/TK2mUIlAMx7y0yCg18E46n+kQohN0SbgsXh2QZs
SRZ3FhVtbEqHYFYag1lzlNwkN2rEbxdd26xkk5BvYGV8kz+CZZhGxtqdVcygKexr8CNtxlC3D2lq
4M+S0r8bw1Z7i+xuuvNnXTQHHFQum1ktZeWBpDIrqHLWUuXYIKfLWWEtElW8VHi9kF2tUjZYyTrm
3FmXBUOl8NoNc1JMm5VbJ+kmUFGouRFt2qvkR+JNtIm9+AA+UVDMt+VpY5yKWRVOfwTiANr/LppV
Y6tNui9qikkszqKyNcvLPI709aSY42Mxi8+DxSoaLQVJuvpRpzkRxU5MhJhwYEX+m6XFzmvMwPLu
uAFF4s2P5J3manbOZx1cZ4Nx13OZwlSCASZa6BZqjDmr59yA9XNETzcafx7HF2CfnHqmms1Z4s7e
gXgaG8+f5Xg9yIPncJboXSgmn5Y6tndkohHwZym/diknXdi0Tc3DT6WvlMHQXkrQzJhMVJWICr6x
bmfMBgE9sMuracXtLoWS6EErx0gwWwoYmjRPn4zpgH3EWPmRJP3IRGSenMyVZ8Cx/VyLTecPl+WZ
8aaiDPgidR7bsCNZP3aloJoqHKw1QE3CKzpidFEomLOSdACBzSuY4Noz+viuMMS3bdd4p+1mCgh3
0Ga2HfFdPScdbbV9kjj5fSqN4dni8dh6jl7ZuNO13HwnGTEu/32CgRWYQqRb9hyhhyEOCkHSzbmw
XAruvVHePFU1UEooF5Mtfi8n+ofW2//74vqv99b/9Xc34P+E621N1QQFHrR0/P1e1vMtuKW3/Nef
nM3/83W/r7Jd8zd8yCCpWVq7f1pluzpbacF0wBbbcOgcxF38xy5bWL+RhjFcKlmFATx9rhH5Y5ct
zN+oCsELz2PYmj3O/9Au++cb+mu5xVERbliJ0z9mmQ79rH9T6MTN1y503nQ7xin91GqeRWpuySdX
edFLFc+SqOxdObAMzA1cRpWpoXPjszECSt2HWPdX7LcPPjEHeidwbwIaSthHuV8aHr1loYr7Ru0J
WsfOp26SDu8Cm/JhafNET7eFHmefOFbTRcUfqWOV2lWZ2A8Fh2/lD2I1glPYuqqBK1VJ7VWUWe3O
tP23aUjcTUwNLlua6japtbZpXFy05LMGJtwl8CjQ80W6q4ImZlfu5aY7Qp+GDO40nMfKuq7CJ3JZ
J8EaNpwecCOIlR+T8JS0evdaw/ph0LZc/5Y1GalFAI3KwfjBmArykxaSqDuz2gHZX6oKdKmgExxt
8FYTCBYrQT0QUTAnNE+gRu2VkSo4c+3IXuPEuAVTEh2TPAI7T6XisiFQvwj8NntiarG2eheNCy0c
lMMUhxpkYq+NWFaxcabD3rSSnava/d6pk2EvbLfZku5e55Ch1UXkYs3LSKId5oalkGyknnCESK0t
j1xuuPLRmnvJNAD6sg9+AZlk1GyHBw1zn6cG0j/EDtiRvm28SAMuYlPhnc2IHz+1WMfPY3C2nKLU
3RmzjT3D1Usi1GJV9G3VRAWbQtklEdTnpK4eCaIdIzvTd8nsmyzbF1Na51K2R58XM1F7wEZTTNRG
BSUaOo9KipTCxiJY1k0Cfm9Lc94hmFp45JSVmGW3Z8P2aIh2mxCGHSO4yUTLCpGQCknlgtXiHD51
tnnEL8JR4YqkO15Zdb9yf8D1Qw3rQfN7EnIZYr/C0b9KWjpEikT3ce0Y9JwEIytjQDeZ/lzMHANN
RZxxq7hi7ILI4Gs7S7HBOFTGm2uBmU3ghb7UBbYBBTbcIZt/aSTyzHzPpKRsrVZV9uzfWb7qe0ev
1w6T+pKkd7Ey7XuzGBNPcZ4GXuqDAW3eUkkAOjXWBXz+9ZoI9i8GAWet4wrEshDfWzI6FAZOFU3Y
ezeKLmQ0AZQylToWNwokDa/Oou+YGeLBDBw8E8W3wrZja9d2sKEn2Vqht2gehKdbXtOki5SKK057
Swbb4oqRnyitBUzXEfZNqvZSNO8B3uV1TCJs21mhQcmmdQzN57GkMgCMH/eulC3BVHQnm+z73F2v
PVVBt47HUlvj5mwOPP54Z10p2wtepzzDGtiFbAbH+sFnbb4XtcL/T6uquBnppWFxnM2J2Ui6Bn9I
d2oZAaAnWB9xqDgnwcRFLw2rFja436ntdBu3zpfZVCVb3QeElhYIJ/2ksJhguxdmVn6qyDrsxtIh
oDAwDMczumBYSt14T3PlIrVvDG/e4MTik7Y2bov5xs6adm0nvcUh2LYbVdWCNR2k1mK01H4T51p+
7Fyj2fWF/lqqhX8IodiWXeHj9WiD7eQDcZ2CMFvKRPnIRtISCQUmS5EfyScqhGYodgEU7l9iQv2s
Jd+cMh7JDY4m2wH7SuQ3OhF446ZhLfxawy3T1YxqfbiXEoBcY5vIAdHIfneidHNqF2AEtLr6xIGB
aqQ3njFrSmOgxBsE9K3WTluZkbckS7MjdAA/yy8ufkqiEP96YjONMxEc6HZuFoqAX0qg4nkSXAbI
ewFLqmw4ZjG5szy+RTJ4YXGXHJumZakFU2UpMsklVY1AogRUNQxL7LzsiQelJTzHolfBvcXPS6xL
UqBYdz+bgigmt/BvXNRe3RZUk5mDvEY8pRZR+5EICn4xKNsbApRereY4mhKWU72E6x6Gb8qUfWEG
8FdGAauzcqhkY+JlZ4SFSTPYx8aoVJWe2TuN1iWWBbyf9cf5307Cg0xXmIDwpSxMgErbdNQ+HEO9
cwFGr2WklpsqJyop1a+CFtwNShOJmVFz57nP3rkA53fpKKtlk4F37n/IChiiEyr3nOQJKuY7aSHt
ggL7ZeZhTCw6LD/DsgI5W+vqUQ0lwX1tcrdW1+6InYuHkaawE85BXjcFqwsk61uEarYAnmdf44zv
0E4adufuJY17cQms4MJylQCvbSv7n39M8z2GqZTVbT+Z60pLq4sLXsILSiZAm9X1BcBjdelS+yVh
63lp2CQvBCirh14vAC7YIjlGotrxBtR2ZEYxWYaTcpv8M+jI/NPyVc6szmjPuY1OQnHogyTHS+A3
DNYRyUQ20zWg4CgJrxGUjFXhVG8Tmx2PAqNkXDCCS5aUNbiJiMGAbVvOZhzwXxuDY+Kxl5ncRRpj
WySdQsgUDGil/FLwES8y7lMPCgz+tSkSrkWWrE76IJKVqLRxL1ybEEdS8cITt11jI+g/zMSGGpwD
FAraB/pDSk+0o3Xf9FhHjd7X9n7Zx4eGoeLCOr61yv5SumXEVpdHblb3LIGxJJlV157DFtTBqA8Q
AaMiPdRu1XqmI8FUpOq9jp/uIUk4QrM0Pv08W/wQOHkQ8Q/hNPa+6GGtCXlvFBmVJpncaIFWz2eQ
Hu9NINlkM6iJvyl5oa5wl6f7wHRIMQix4nxsL1kRMvGYrUHCqmk8V9TlvM/nLRI6+TUY05WqmvLb
3RgZAoHqa5ypdE8RfFxFbgLOugNPnyBOb5oqe4MYseJtHO+UiLqiskC+cPVmVceGdm+npPIZtADd
GY+F2lj70Bk4CbScbXRXdXw83SzbNn5CSN8i8mW0+XgtC0SxoQpfeBPTXYJ8P4WRfkotXXJX5GVH
6HfJqbc2kSbHR9YvKUhiQXGF8NwulcbnwZ5Dn0FtPTmg6TYWOW2ewwWNBQmtlkGXXkfG4gOO0tab
LfFeCnzuOlsleSLqUBVyKqbNOo+PU0ZKl5u0CaQHQ3NWhjPhIbwEqC1tpkhWwEh6mbCrjV7Qk2k0
+tn1RXW2W2qDBY6zpU/HxkPRWJz+EMw46aGzgR+cHmWrBV4b++49mXbdm/j0XBuGV7VrUJPzIjha
wkObqDYxcbuloHZ4OVT0s5Kz4wiHWdBSaQ4qbFjmYY+Ck79YExWROJyO0Z3tuOUpDYdzPrHPwpmL
91NFCqZIamzrj9Qq96oNVLZwIARC45iWVQVCpsAkPsgcrRyDDNiFghXUQAt9x5YjYmEXB9G09Jsc
d19rP/lqNZzT7jjhhFia0IR0STrWRNbeBgMWXzX4GE0sUSxwdkkPREkfbk6NXypsmf1w7T+oirbJ
tOKctbeuT95Yz3PopteOSB2sTqJXdkhkzrIfWEew1S/JIJPvg+JAgZot819xlSWLKfNbD0DbtRw1
wldwcr0MOLtaQ3KE/PbAMPNSRPpj1UdrIw/3k4k9to3HrRoo+CJH2190qD4wBuPQYdFV5tl5wnZn
GkO4K9Wa/HdIQZ8wsk2iduEy65NDatV8fTeAdnTgW1WtVNj92gBHq/ozCWLKy2KFezSGr2MneXyO
mpbT3mCx3BG9fU9A6Jcdb6JQLb4xZn5qUByX1Qi6FoijD0/sd+/b/9s1+k+X7c1XMbdWNn+bN/5n
vGtz/eTe+fcv2vtblnX/8m+3rPyPfzncQGdG9Z/u3L9//e8Xbtv6zcYDRsBOw0ro/FjE/kgTc+F2
Ve7aNgWppmE5WAv/Yh7jVq1zA3bxjoGWs11CZ39cuHXxm2AK0rCPGTrGM0P7R8xjxuyK+6sLt/Lj
HZvtaX/ja8y527DkZ0NdC0qJcPBrz5URlntsyv25NBKrWLEVC95BToycnX0SrlVljofI3t+R36gA
fdn4a3IJNUfRVPoNY5XMVpGtVMdnhIyFg+RnCinXTAAxzwrgAnoF6nzw2SxVMF12nIKMWYXIH7BE
qVuBT2ozDRa2eVPTjhqsjRdzUoCou+600Ju4xThDaYQbuO4unwZSGbMjP8NRtM8iPqBlEWlv7uzc
J6xp4x35MfRHCVYxh5jVJpn9/vns/B+GoAJg5QfJ5yAt9ny5Q0pAxea/QC8ja0XiUTy2c6BAFpli
LEj3kjNg/igep6mRF1jgHM813HxQHL8QBZNzUyvpq5K38aKwEVnGnwiD5VjdI7gbeacHVXuaJkMc
gPKMZypRw51Kc92mdOJoo83pCCTw8ZEWM1s9NEFDs6Hxk6eQ2HvQZFLB2FMbHcfKfFVUBv9gznEM
Ru+evCuKfDSHNeI5tuE2BDiKOE9etLxnqdHG00qdgx5jqmXPDth9+iOxrz1MPxtvpw/w73Yz4GId
2g5gwbKMQqA/Tst+VflZntPKySIdx1B4h8+E0rbAnTftguY1QlCaeR0Kh4ySI+WTgCu+tIVSH3j/
siYHpg/eSK/bFRq4sk1iX1x1u/cDL4g6cd+XmjwrP0JAn6T6VUnzjMsn8kPwlP2IBwimCAnTj6gA
Cg6BIcS7TpgV1cEU5La0Hymi+JElJltBBulntULEjglD0DUP2AcQM+pZ1+hijFerAIjpDMa1xsc8
wEg1mZP6GkZlNy3bWR8Zf5dKfmST/kdC0X7kFH9WVuwfjUXtEpiirTkTXiIEOQtGWkwfAAKNabfM
LZPLEnrd8RAn3GBpp2mE6ei4fvQpfTzOal2VsA7hXdNzU9dtRzWNEvsQWGik2jSzPuSbynjTxyR5
tvuSFUJXxeLLCLkCYRc2CwxNMpzFWmtQyeAHWTV+ZD+qVPqjUCENoVYhVRtEqGcNS/zoWdaPttUh
TQU3CsCah1y2drfA2pVlGNxmVSzmLUPzqR3V3wMGuZ3SRngoCSgEtVch1qNqqr6510bUSt6arnuP
76mXeFkmYNetL8MrV/f2vnZNSAQQLOWzVOLgFlIC+k40IztS3VleOwPfdlr37iGXWfELt1amoCGG
Qp8N+rzmQzFoB5946DyjK84GSw+J39Fyu3KVxoZ+ZRmTn1IFxXOR6kqE586U+i9XCucrcg1ckErS
Qp1X+E7ugDWD8CTy2rJBIz6KeWc03pV6pCtNiWpIbrNHByhQfLETrfOETCTFjXm/ZfevX4SO+Qhe
nL71YwG8q4deCZeJABvC+UvY+GnDzB4T8NEy9MvMD6XXVrgY7D4jsEIkPaeNjx4aL6186D9MASLd
gUUfzz2Vcf2SdUvF8rEm37jy01alpG4MnrO6446Vqs6Z0OcVG31CAKBSsQAYXLFIiHE5thnlqA6x
d4jh3RJ90fhEwMz3E9Ti1VRB2jIKc3rUoyBamQ2MRX0iVCwixfQwuFReGfhiVQ3crgWNJhCjOn9r
BdJ40+OUy8ncrrUhMaPDRZHGZeyU9BAqkaRsiOkrccAYGFk5rXTg2vcD77djIzrlXJmD88CEYh+N
rnHoChrGi97hCwhi/kscfLkbLqbYjdlsMhvlYaVssHDm28hKy41r+NllKidkHiE0UhdTytZQr2Kc
xK1intyqdkxPR8x+oxW5wmEIjnVP0cdVzl3I1AkTWMtZPvL56Az9kcc0EuAkjHc1GoqnSS0RONyW
q4SsLPVlhOyTHms58BLEsgi/09jU9I0wivxiRgSAYM5phGuSMmBlNo21l9eAdVW9lSeTDUW/YOGk
rHPu5bRN9YN9zSDgH9N6sjyroYFY1JNy76eo3wtJJv0sYRxe2rBvuEdE/q+obtApMzd48kPKCbRK
xeZBAqj+UjFRh2dh99ONJlxr13WVeW7Zsc5OImDleRy227pEYQs4OIhldvmZnUj/IoDvrCsB1kZG
ZfBWjoN68Vlh7uJBD1eqO5EypHbtrFLgQ0kBX/Kg9wXkatjiADU1HH8qv7cwGx0vR9ViikoNFnGi
cobdCFcnW3QET+1lQHz3hlQ676NdEVzYgeEfqLuIshm2/cugtvRd7deqCmchGPaqk5FuyzAauQod
jvUUDTurrLJPJa2jXYRedMxKZbraGcT2diKAhW+2guXcVk/+wMO1CZntoy4q17pmK3emT+WS4mBF
aGK3vwv7Qd9yEVM8jiDWlCdHsc5AOfIdjcgUWE6we8CgUf/nIjf/npD5fxub/xknYt10/k/paXur
x1v+5yL637/mjynYhpxjaxw+jmoytKr8af9TRM8uzWJvyV/haj+/85cpWP3NcYnfuJoqiLcLlaH8
L7KT/ZvF8MxvCU39Ye78JVnyB7Oh+Ztf/3UPvGY7f56C+UBqwtU1F+smsAYyq3PC4vN2H+VB85//
qv17omFGTZIw30SqeColge6h26pOOzwWKNeb1Oc4op+lfhfpvu1jyk5ZH69xD38URjKc2QrgFGBl
bL5iOquepDhOnLFU9AggPM17VzpA5wTykIhbnGdQWvzCWmXkbt1O25A9NhAaWoi4dvCojnG2Ijhk
LSO3aO+AnnRnVnxLDuxTLhtzU1OS7EkibNQICc8qbYgHHTCTQhviNdv9fllNvr1rmfcWMiyoHEst
f2FN9QiaQ+aw1e1sNUjH43vTz033pbi4MUozZ2nZtYL7M0IWgQOs7JQnrxOF0g7sbsjLlgkAjx3Q
jT3AqjIKEDBNfY9oo+5LqutoqRyjjW5B1h6sV4U//aWtZ49qn94NtpZfiD9hbUkRwLDWyb3TBs+N
yv6YFHJWPzWleEy7mBxB2z5imSPBUk14PWzcowG4O1SCO5jVUVVdqN3BD8GTSFhEC3TWI+2tr1Em
mtASS7st9klhy+VUNWsXwzHlDd23MfrNQp3xuZWeeGpERLkEycGjBt5e8pKRMvcUDFyeMYExlHtF
x5+n9vh8sB0zi7y6uElpj5gXMnjIdbdcu6WNw8rOX6k63MWpOHYDmg6exYKfFcUCQamxNRf83JMX
i0vLSm9nTc6IK/iJOmgmn2Q+G1sT32cKhnddA7yVSvQ+UsSoSJquSpcFLiAx8DBffgwEh7+bPDlk
6FhSpd1oPJz7QPnMAOgZIBzlqI7r1mwR+dnjBr72GMV3fOMfFM29FHWS7hSDwhqn4zdxIwFNLSgs
I9Fsqm4AnqAEx0CowMELhcBzBMdAkjdWrtBr8bt3gFTieGk505YCeuw9w3gAVHoJEI49Vsh4U5M3
rrX9givZgRLfXw2dk5e4q38Z33V9ysMSsl2iwtix1RXd9oeSLP+CihA2hiLQKUOnR9pw97gIL7Fd
3fooukY0ecNNnPYdOHhfi7b8grZZ7IMrt2SJi+HnO+eVG/jxY3Aec8HOtIy9RoFhTp3cvih1g7ge
JGWGDEBV3WZM2c3orHJ71eBe1l3J/UL+nxRP4pi9GgFUPN/4HNoUfpaSUqYZmavSEftaI/zLiA6x
ujVmYwcUw159lHBM0mF6GiLzTguIbKA/XZwOcqXbOfAe+Dj16ftACHYf2kQhVHV2YdXxXay3zhKE
6NUFcdObznfqRydWiyz6574yzpJ1NWkZ9Bs8dOy/ZFcxOGuk2P2k/DaGrnkysvCLWvHmiZsm4IE4
oiscMxneZpbwbJvOjQK9FfOrv2Z5l4Ok6h51fN2oNQYku6jXmVmp0Kwr8vxCLR+C9MnR1PI0qCyb
+u6GmFTcces54OVO9t041qekJJyR+tfR79PdFI7WIaRWixxBt6ETT9AaZ6abbgjddR+HTwbv+rva
IfrlU7DNNSfx8rFo100PBEIBHAP2Kj50RbftKkZtwGzNoa+ZaisWqiu8u9W+oog8KqnaSYBw4Kd9
ww7tv1RJcB216iHJ0pfMnFoUAGX0ukm19u5ICyeYhZeyb3f+3DGL40A9DVXgn6QpvoLirudjsY4M
pVvhxHw01OK58cM7IUrmDNsE2Gmn6gqvOfa4QsL5Y4cyt76qG8w65z6zu2PGt3J0phLI0ch4ODg1
Ap1Dg7yEbcBeGDaa2TmI/AGCseX6M4ATrG2e9Qd6zqoFXi8X0Y+Cynp8cBHtD9RCOrRSrQe8coeu
Hpi3TPxHDh1yjhKC5QTNSPOcAkkwqTZDeRdgzaEZDLg/RUn8jDIcywHPjyQcZmIUaSgRpv2+aIiP
GVbJ3db8EEb6GHXhK1ZAddM3cCnDXDxU526oiiX+gQofpfE6dMm9Hxi0uYOAxnivE151X9tY+9RV
91AjLa2wZskFNWoG6XFaPADckhviHgmx4KPlWUCMn4a/aXoQbIdbExQi8TxuJyDSmYA5//0zDt8I
v6T/kcRMdRQyWrjMHFTj96bFCCpocSSgpa4LXS83VDSQoKgJM4wqtMYGm3MPDFyYabWhu4rDsWQp
a9cBaYryu467757iqWUJGzMkoh5lb9AZHigSYztFtksQXOfqVjmLfOyuHE0UD430KmrmN1zIwbPU
4FWO2gMw4HpXS/OJdidAtWb5wBMPHFnQLsez3gZvJKE9qZYIa2WP7MqQO7p0w4tpFbCyalgdLW24
sFlhcriVN9ziL6ai3bBE0wlrGtyfJy5pR8ou7/KO3lLG8qKIeP8P47QZq+qh0Q74SI52/4oz+ezD
EKLfVayCCvnJJobBEsL+NoI0XZrAtxYxCcRAL/JFkAS8VfLpnkQZF2HKNxecYCPfdP/O55iqapqA
eCbOt/kUIY9VDvEPuajj/hkIxSeIriv1tYRAzZR6dAt3SM3urocxtZwg4S/gcPAq82YPSuF7qahf
WmWtWfJWDU0LGwEfhkbWc9GjbVEShysDuXfpKvkrJ5pYOxq9hgk9TXUXxhvgbXKm4c2MGbSmXk1G
z9CRzaisguWjZR9mtnRy6lMiezwgB14rHfJ6ESLuhl9+LYEzV+M+innyE1LJMNQWF/pv2yX8QXJZ
DdjBDssHnA4PnyBVYOzGVoLtFGkNB/ulcg5ngArxcAj14J8xKWPHAE90Dnq8E5Z5pUqQMqeeACL0
AGchZLTVe1IdYRm+xW7Lx1peVS5Yx9THe8SHvg1SyjSAiRujezXK8gMpqvMUkD4e2Ltl7oRXqIf+
WqdsmvOAp2+hfDEs0jCmb7p4kquMdg2eBjhLrJwVRMMisUFTsgtoOEXa7ELzi3AKbYyQjZduWqSY
eprHunOSHVM1fmmnf2X+jEl4BZAPumKnKWq4KumtOKlRe20tZIueFe7WR8NeK3NHb28/hPLBDtoc
RCNtg26vPNhuzyYwrX8pMhyX0nHuG+c171jXEAZks5v43zEXSky6K9MNv+phmjCvmLvAMC8+ovmz
Hd+UTiarUObLEWTT2NGRoI/t+IZd02ObfITd3T+Uaiy3BD6AuoC1hBA7vjl4s2SCGUfopsSCw7o4
g6fjDwxH89QgIYUt3bwqvZn5FYV4PzvXi0S2Nypa3PTBeTKoJ1nGpbpNeanWSEH38eg8pelVtSS1
gH7EODn/gzUcHMwh2NaB9UFfGlGfjn3NyHNFyREWx5wbJ2vCdNWnXyGmnkPhUCkTTU5zqvxyVQHv
WBYu3xCE33U4duOhqeh+MpNyp6OEbXNrOoLlDNhNO7HXF2pxEp2xTurgmRE53AV5um2ndW6KAsja
+Aj8Tj+aofmtutkIyj06p8kYbwt/FF6A3j10brfvdCPciIQYZTOl5SMgF8usCEYd/VI6j+E4UrVh
jkDPKwAiVvoWDSldZgHP/5SdCQ4EI9q0Fv4pwGf+Xavi35mVKFc33GNudHIrmTYPBgia/Qj7fuem
I/Ht1N+HjSgxS1zV+hetL+QO+zo9YvhPifmufej/64H08G4MAg2DQPma6U69GnSyZJ3GBgLPPus2
R3tT2XW+NZF69Ss5eM2ENVv1yewQ3gNoBa6J9lHS5KESTgA+/SVeEG1TacmdyLmJFKmu8gkK82U+
0UaYkB1bVRzny1J3s22YcN7bRebFmWzPA5SvmaeIfpfYyUZkhcowGiZHnxDYMm0pD+gxa91jXHmp
Uvs1zabxsQq7+LGjk86UJBuDsl8A16kYjgjoaSX3s0Arz4BAr50U8QHPIMONon6wShvuwOIQqsd8
dSpsW+VEcLbEctXlhJ9iMUBkOkyiihZW18tnV8rHOpw90V1Li6EaQYUCvDTEAiBmE/Is6AWtfBiD
M7qxzh3uxdXkKO9T4d7lpi/uzJiStBmMgx4A0K5vMm9SafCtNVOsVeqZeRebv1KrwNwtOFuKoTwp
aCgevTzcCc0pWMHwuAsdq9oUorRWYRjYlOwW7dIYHP190JN7SsUZNZNLF6NwaqWCSWAKSuxszEws
6Mst3kUiV0a70u0iWLdsX+8S8+ftV+KriKYtfQLp42oqA+BjeG8+m2Div3DrZ24iQAZ5i+26Rq/v
JymqhdDDZYGs+jhHHDaJ1BhuVFpSIzd3Zy6nu4H99C4b5J9EK5wTG1zHo4PlJe1V96xV7lZzSEHZ
dXNVAutSN4v5jnmhbHNPIN89EjHST2JCDzEQie25be2nci2CYqdHxS9Rmr5X205+BO1q0+QJnbwx
+RmkensMNKxKSfisRXMlVBKZO7On3KU3g3Veuge1N8XBHR1/KWrMWDLFvcdxngP8AMuEudq6BgEr
sYY6D9BKV2hAhd+PdzCXrEUjJwM0jj0yOzue72vBsYqKm1oSd4dCd2rVXn9oaTtfRoFubXreG3D2
ifwGCaj4LlEeOKbUW2tzDOrck2wTd+wkZH8IUoONa+O/1wkHHGpmS3dL0V+sGueKZI+RNZb6VtnK
K9Os/auJibYmBqdDKq0Nzk0CkwkPAzKamhe53KjLigxHF8T5kmoSsZcgtjepQfcuUa7qMJBmoNW4
FO8u97xSmvaHW5jzNR3LpVMQnK3w1VyLbm74lhvaeKzHzJrkfeU85drepQPhXDj5eC4igqA6A+p5
GK4kabP3WIlAhDZYeCMNWG46XIPQKL/MMd+7/JxeQytYmQQGW078gcmSAYNGrWjtRkV5AnRkr7PZ
R0/wojxpnct8o/nFlueEeg6ZMy38FQlV8ruSYj8yEA7GnsLmcUG0s00CjQ9Q/QztBZ6k/qlmprrn
kW15GWCy2bqf3bPZOeRqE/PomRwPVUCskgHs29CP0R2fqJB4jd5jx1nYGzUbDa/lFHrEbBrD2nLU
17guvyh2HT//m73z2pHkyLLtr8wPWMOFuXoNrVPLF0dlZaVrbS7Mv35WFLpninV5SfQ8DHCB+8Im
0SxGhAuzY+fsvbYVGwRQ5yaQCo6wgyAsK6RTYgfWsBYuIXUkXernSCjYsbY0McX1fBlb1jsMChiw
LZLCjYgetATIFCEVQrtcccHCeDlRAdDvquydXRcvfURKmFZhdF+K5r6a7pzZjr/sflo1P/Ihk68S
6+PGr6acvfkKIs1Ud6MEeWWt0qdeEgBYFp15U/tzshIWlmYsDwhz5zRn8qXfLCe+RHOZbsMpHbZG
BzCCZQxvZdYsByDComijp75hFlb6iDsw/m+xR/bbdIxxyVtDuRga5TFDls1NDq/+SIbJVxNtqfrG
Z9w6HIEd4GcYeXY6dxACZpr8HCNiplzVXJGIMOBxWXgqO5FehEM5Ta+V+QNtgxg3LKA1F0NGa1aw
2TJhb1mEDVobIYt2niCa67JtaNfkQ5ONt2Dexp2z0wCr3IgdE/znYrJkver7yqQWKKd9FUQXfFF7
RSVzyq0sXwcd66E/0VmAQr+SDNAXHXT6XYfdC9RzcayL+DnxSM3wMFA4gDpuQr+hjva9k7Jku7Kw
o6Elzs0NjOUMhBDogmzYcb2c2zZu05Nhu7edFvUt8jSInnNg7/rR0gujSgqyP+MEvQ0tBNhG9WV0
U6Z6KRTM2QrWTtuHG19P6bbB87KwtC2eMmU8Mfce1w2jjnXtkPZlZ1rt8J3EO9xpV6JIbx5FauOz
Llc9WdBQRs3qiDo8WIke6amv7WUFs2nb5xhfG3oIy7Ez/QtKBYtOjrI3XVMzTPQBRrLQtEehw3ad
dk3ABpPuS91iuiSatQ4dct9DHGsqwfRFH3Nb9Il6El2PtH56ncMwfW5KkodU0Tv7VnYBvlJ32jWS
cNeOGbiPfHjD0Bc9LzHmfhGW1B+IjXAc4ICosFJdYgsQZ2abhyg+cnhWl4CcqyvuiWmagUata94q
HcK4SkhQrw0pjj//0l7/bq6cgpC/AfvfmwnY5BzTsaGhWo3sQjwIwEseYpKT+oi+ie8VZ8wVxGsj
gMTNqeOVPzs0mmq+zaBik3l+1i8MuzNI6myCq6R93/tBSfskTVEPcsTPPZfRD/JEAH75QUMI40sO
wcFOjU8RuPBfe+OlGEl9r67Dkmz2H/IhOUzzZN70uNogo81Lf/LpWblZVexClwi0XI3Ub/YSW4Pe
N5387uN8uq0FHcLyGlCuO7MCN+RVFyhjS/uB3Jj+KCyyYxwzP4UqeOlRiFW1FW1bSL/L1ujsU91b
R6md5BrGpjC6cgPrkQx4y+vSk9QqW6Pt9pXxqUbElnWtjtpgYUqXyCppQ1+zLa1zYLsfIc0Vcljr
ZOXkNg7pwdrb7uAdU0gJi5JyfTkBFaQ4Zk6lmgHxtHRBJY8fETLCbVVOKzSd5hbbbL3wGo5co+H7
e9DoMOrTxnimi1ZDEV1kbhRvXHhzUvY4LsqxPdmAOV6CmiszY17vmnDnl4O3JdnVX8Vms7HhPuIO
GKqlJDIbSTM97CAy3s2o/pjTYT8HpX3vMPFYW15Oxe4dQBxPmyZnxaq6lnZUoD7mDpKgcMv+FOiS
txQ67KnwH4g5xmwGJ9p0w5ti6IaDDDiIxVfOWyablgZLQ3nSVPo0QH9ZtkSkLBLUnAfW/Y5DrTnT
MunjzQKhfNu4nDLIN+/LARQJvk8fVuno9cNNzJPOHUNm29LPGb3kNg71hPGmi0FD9g4Dvd040bUF
Iz9ugZi+OzQHzloF6uGTcGt4fTbxP0k8bTKjKZeRW84bKwrdU21vgzn/QnZR3OhB9FsnQh0rAmd6
tNHyoN2oHhp3fKSdVz7oKjh4ljFt6kCQxRNQMRdW/eBhGVw6MRmsdRpNi36aaA8Uk/XOAWLthPGn
VWDJVEHm3dUmcb/mYAFrvf6jjqtgrSDR8TiF8WaIQngudTy/qfk1mEb7HF2/cuFukazGTz//YgFv
s9DLDvNdlAKaMsfaXumRwhm7NUYRJKArV/TqVOc9yT20NhZTdA1mxC9/cAf4P5biOM4jsmYcMCIc
7XHEhPuitAg3m/Psxr4W0j//TgEHlW0V7RhLXjKDED9X55D+3dnbZnP/HGiCCBoGIg/uhxmTwcDG
0t9SouPCudp2bem/5HWEpcGrynOmK+Y4ENDpNr4EwFBP9Ek7ACrNI3oqfdBB8uTNDdNg8hA2brLB
vGQ/FTOuV6+/YLcU0C8y3I2KOS2/Lt2UZgVsKpvDfe6H3TLtC9KLvE3nj1THYHowjOujCgl9cu3q
RpeYb1rpntDGBbfRAAoE5fau6tvqQGfIXFTD9aDmvqe9W9/Fpf9hAhu9MRjth/l49AawenFftxeF
633RyxDvE5EHWx6Yeh2b3qOdEl7uagtbhFcZS6ETdxOhWl/Lad5PGcN4AnUDTB7mu6ri5ERC4IkE
L+9E1hd5WWVMIeLtymL+oUUZ3ckx3PdVFy2DcYgORVHbrwEJxUwspGp2kMgfEKT3x59/GWPslCrL
zTWOgyPy/GIF9+VTFbo4zfZ4w6BavKRVttHl3H6hZEZTZz90pfdEP3u4xJVysEWGem+iHhqqhnTH
emJJkTLd96JZDeC1boKJdAHJgO9i1fmxxuWzw7EEN0tkPseAVz8KkmNSEAzv12VzlDHlE8eLtUJo
eKpEgwRnsI+DREXrNiwExpiKXSpBKQV+MS0NolidMXWPE07XNc2RbNk3LNf1VDG/cjpKIpcnqE66
u17n4Q2EhlfTSeOTk5YLKO9scn1N+I/WZHBQsl3CcthLefax5S+9Hp+Z9Q6McdzCiHsMEy3JqudJ
ApnonlAIXUdo6PGg4tDGmaYu30uV7vnN7D9DeyxtNEWpArkVCwwhJVkIBv8+goFJ37tGGm4iRnEN
va6l7ahxDYr4WchCwGJGuMXcCJG0NSZrWu79HufDYWqD+ZulT7Nbs0mWzaUp72b2r2ef4r8d8+rG
nVD02ln3XJhUARIB2CaxRLeK5FzsYVFQg4wmIWzi3qhKd9/UpjgWxKMuEmaKLjhku0eTZ1gMDwIo
0IRNZwfX6PtNOBDq3vg1oxYr0xsW7osRGfZd0rv4IdCpgdaLnqqR0s9Prrl0UOYKbArn1rRufd/N
dzhcSJ5j3rEPgSUxE9hkPV1qEVTv8dyIZVUN5j4L6BLX6Cn4J70kOEWv6feRx9fEJXU3+MoR/XnW
tPpqQmAlsCuL+NcEPneKu037N3UhxcugfexsrWVdUFHJvWAj3XJ0yjeDCj6DbiOyPHpszSsfr0G8
5UrxwNFiWtL7ZhbQrD2LZzrW0chSQXuzantzZVFJrlJA76tY4QBEx0k8Huo8plnXSsWvCILxYnCn
edp/jrVzqvHjPXrprOmvFglbt09wcofEBRHgsSqd6OKRaADDz/JIlh+GTaVRWFfhWB+7nPBVfNn0
i0CO3RCdSuwFk6EtmWIO+/4888yGbDpp+oxwWu8Kw/n+Uwr8vyb/+H9WNf3TaYwc+S+E06tvxbfy
P7Ao/8cq6f8gmf6vP/xPvYj1j5/SDtOTzk9x9H9nMCEK8WzXN9i9PYmTGS/yP/UilvEP/h8PUqcL
PM7yA77Lv/QiEDxdaJuBYzguvS5b/juq6asa/BfRNN8JQbe0cEq7pqRiMPigX+UimMeaUZI3tgYo
8dV7IFtaB5RP8JiGNdPd1Fzn2mMwL8LHJLLu6tl9Yyq1hbgXj9cpGBCGMJ5x09NOSZB6CbHGOJK2
BzWC2sbVGYXDOR6N58ayt5mKNvXs4HNud1fSciYw8NJvw4PR+xt3FEgFQcbzaOdpu6Pjvc9c+w5U
yMVx7e3YyDu2zwuKAeTcH8TQgb4O1n7ePJAN/DBP4Tp0ERrH1TLjlcypP/MHHTXrtJi3bDkbT45n
D752H10lm/JSyumZgTpRCtCUwe/UWm/zwmXopFbaCh9nnfsrpuePnUsXfUyh56Dd8OKAoZUD7zOk
vE+j/E5FBEXWtEYSZ3hXbfBo+O1rKrlskSG3dsgiK64nNPVdKFKG6+Ik03z9y9P3TyXQH5Q/1xv1
K9335430mCbYPFA8OTxMv95IjV+piw0kYRAiV1hSaQUXJ3woN5wObryWPmrMCZuQ9LUAkTBwd/76
C8jfhUdOgPjfc69bhAdT2UEX9esXQLDtMy3AQCg4YqK5vuZ8bmhJMYTQHAWz2LqRYeZu+3C+TZv5
eSgTxgEm/UdQ0mjYFj+0rdrN7KIgGUBsbzwzLNZhNZ8m4Ko9KDnUGpHYGypDs9RhlHfyYkUhiKg/
azFq+eT0jTZakSmHzF2FbMGBfWxw+C5i+lxreEDf9RhqLD7zHc7K7dwlIMks88VuLDIkp7Of9kfy
PZtDhV77+P8X059M5L+jGQeGbV1VaP93EwrTv2/tN/XrKur960/9cxGV/5CewyJpOmCIeSj+S3Tn
+lAbHDNAjBcYPsI63ot/LaLyHx4mFdwnvA7XP8OX+O9F1AQNx5si0duaiPX+nUUUNPIfXj2DT/AD
QrINVnoyRQjv+/XJ56Ef3C6fPErWGD7hPGv9EujaWqU2UNRfrsyfvOfXt+jX1xxst0s1APAK6ww/
7rfPopvtpiOv91ojcfgQDXnnNSM7mk3U8duoIDvnrz/Q/LNPhIdBfqCBPtG8qif/8OvIHiDnOHTX
HiA/qAwFEy64n3ExLkrPpkvGEecljVCIoOV3TCzatCbRIdjmtpTkvE1CRkeTlv4awBGHxWxENmRi
BDn/zRf9fSu7XhpuuHQcHgVWwt9WwNTDHzlOJRg+TwRn1zLcrc+MykLB5QE5U7q+xnAM09Yz2u59
aOcpQGJhevdR32dPJYSwQzTN1ddffy3r+rG/3zHPtg00ozaCH/83QaYXNCTSBNqFXlXLsxrzK13V
QpTtQgg7jpagxVVmw9HIUqB9KsU1H3n+Lp6k92LpiAbDFB9Ns94bsWBqT1JqGITZMRx6nxk7p/tP
IVu9RzvP8a6yqg/sUNkWFHB9/9e/xDR+X+KvV9j3eG8sm0M4//vHR8FP5tFQvU1fr8/jq7482gik
34ecY/xzpUvvzjXyhn5K2bf3ourGz9IlOHfBZCfIFnmTP+SwAoyuInTGIz6bhX8h++ibCHLkJKm5
i4z0pmqJoZjLdm2UmF77kplfQO/mPLcQ1+x4vi0JpiIe5imVjvmY2elOlclOaA/ecxeMtHUBHdgA
tFPLYPBOaBitIlocrn9EnL3ph6MT3A2N/5IpKEa02rCBauuhb92jHmCR+MUDBfuGbu82pFGBQH1T
mcE6wa0ElfeS9NFjmdwr4q0PRg2eFFNqXrLjlCNkwcR4JZ57WkpG9jjcv0djBk60GwnMKyrUT9y0
BVio56ruj3HgbgwIsp4nP2AafxIUuBrm+DElWa+ru+vOdLLhRGo68gxV401tdN0yN+wnbDmf7kh9
MdpOvGJ4fJrn8F4JPhNGCwWM50E81ei1mCPZZxtAMgrOLrlyEnu7pp3dgPrFBg+pH7HyEXIY5M8s
qa+zCnLfqr+pDX6Kjn97BzxKAml7pm3arvvbGgJusMsc7E9rM7SLG/I4S8JyR+MEu2drF6g9PC8S
YAwL4n8wJGXIl9p8/HJJn/mYmmJ4msJBfAbGmO1IM4zWqagZ0TpEtpBxY9e3VVx1u4GhyysDmfyq
4Sn0Z9CP5kNfh9WRaZ94Ne0sOhmYHba9LCg4zDl21h46rSNsr3Sjetf4uxfmT1591qHr9udLm8SK
31ak2jfqwbu++nYT6DPnSBUtU4s46Jot7FZg/dk0Jk5j5oTznZW0LSSLecJW6In6YEJqfcqHrv2C
X2p+/PW7/CeLOvyFwAe1DwnBd69b2i8qcXSZKJmd0Vmj5HRANldf8UCD3Bjy1ThFf7My/8ll8CWp
SYFhgJtl5/rjh1Wx5QLOVM4abIb3ylTOWyN/y3f/g5/0y6f8tjjlWA9dRu1UmjQDfhhEBkPTkB5D
BwITYauWevPXH2he99rfnmrsmijEqCGup6jfLiJPaFrXVuOgibGtI6gKHKEOYeEH0tWdZx+WbcSG
49er2CqMV9swyluCYNvVv/81Ag6QAYURCQz87W+XV4xO3cSU2CICmRZOLjJChZHFDYAKBbAN+ggU
bY4sA0PoyBBs+Ltv8H+ePUxqKcfx2d8s5Mq/HSItGKW+zlN3nc8O4q+47/pzo2IGsnPlUwWNehX0
fQchZbDvIColVAmI6WD6+TCM/vpy/F6McQ4i5IQCQJo4Lsil+OPVACuXNb3LIxZHoFhcBayEGD1U
JybDjr/+qN9fouuJ57qrszzi9wDz8sePimegdF4vYLnkbnRQMA33hTmNZ7sL+x1XKfi768we+9sj
RweBFYW6j1XUcyg2//iRo6XwiJpjuM7DRt9CvyTtL5xGHArVjByEGEpSCOxmz1Kq1cJroTkRPLNi
chyuCUrwttQWMC6siQAX3Pk7lbXGDdk63XIIsvloluwJRF6a3pLlI936CFaHdUYax1KLPPlOB7fE
HVj4y9ISam3OpjyEUaCf9YBeFZxBRpKBbxfWqiIV4DyqMf7kCsUXJa/jf2XLN6bdcPsS54caDP09
EM6IJy4slvnsFtsaPd+yraZKUhyAKAxa+N2pQrI+5Sgm0bfkl9mRJTKQGKrP5Ib9grqHb5LCZk8G
P34sYpQZnZ35Z1AJjKHgg6wUHcFsiUYj2Ku5USTOTZJ2LWoq76li8IwTDqHJlXGjCmDw0MsORs6Q
rMYi+OUlej2h1p2CoNkjjgZRYfsN67h0nhOL5vgotT4ZTlxtuh58KgAMDOhpat8NiTYc/DF2/11m
Bl1hoDrLuDOsEwVDzxwixGeC+xqxMwGNROU5/iX1i2SHPdC5VYNffJbdTA5R1yGiqY0sQ28QAibL
nXThDJ116HLffEUtCMEbOaWD2FpqSNnZQN5q3kO3iowYroXVEFvRDsZTorrhDoEmUR9WGixLDB+P
ep6qHelF2UXUDZilqRXQi9rk0qdNvEwNy1iZpIvCNnbrSzgjMs/GidM0tMtvpBy0e6dN+nM+W2pF
rIGzELW236e+iLB8e91rGhH5Rhuzf4OwivpGZ+FhSL2Moiqrvrd9NTxagQq/3FY2z0R5raZyGJem
pcRLD3zjPNPRfxCkI7y1dqO+T7qn3YvEgYE6Mi1a6TLCyShwa61H0/tRjqE4hlEL0Toa4eqqLn6b
0AhkC8ljeybAuH9qdQ6MRwwAgUPAYVL46YmQCqY/QevujKHz9x55w8iJNJG2QTy9BUC6j7hz5wXD
JeznoMU2oCj1CRwYMWLtyHLDqGGbwc9dMpRDDZQaJHEK5hEYlaP4gRxBfz3gg9lktu/fhF2NLztE
az6Zk0PsQpwQe6bEoqucbFvW9nzTVjI6dFVM0310vOQIcCt75nR8Rak45jowFemnwTguCeNoLtWE
HRbcEhyZnx8Ms/ylauLhtpHEC0CtTTfIszXyz6BeoV7pnuLIiA5ujHonmcP8TnpFvhndbjpZkXql
Sa/v4a7G+8om1i8cMn8dwsPd1D6iai0m67s9plTEPkI8lVjweI0O7ZXA9Ek+QabdTRW58qBmxC6L
htCBgSSL0AByK/NtzTT0YhvIVXOdWJ9ZJTBg+KHRXvX20bFgxdXrn1gpMumqTZxpzDA9IvpZQsBW
ceai4LCwzyR1cOkI9DkPRREQg9Db3U1sTqRaDHmrnMehFh0fp2JrN+m8vETEiWwZqDCOGe2ZqALU
Z4B7CmbEE8qttTH0zmdlC94fM2k2MnbUiZajta5a+a0pU+OtDJ3+JhNGuzcs03uLA6PdmQAInyPi
D+ltscTB+BmHVW+J5Gg7pkKH5s/b2K3jb4Ep0gNkZI9TwxweJvQohDUY8mQZFTqpysSLDMRGLDOi
CM7dYCbEtgvdPfrKK5cM8POlZ1X+VqWRfY/OyD/Wba6PWhQRdtqqoK6cskNSO83r5PWo08l6uR8m
dgGRgZilBZdu4fgn78BWodkYjFCSsi4eurkO9gVxtBekLKh4vWF4KVUZvTqKMV/Oo/1GGiKISfwS
nN0hqd0WkT2emGnINRsKBzaTQ10b5vnZR5jb+ebEQj/Mq0FX52SA/1X0DXoJkOOaQxC4h8H0xTaI
Y5NzYU1pWFbDwAhH+HhB8gQgYjTi+8YGf8qYJa+7ALLjbGpAd/iRxXrsDevRi1sye0tasWJCmRpg
AN4WhUGmxVBV5cGDjxlywrfzaY8RkbPcHGXlW6nmkt+ez5/cLCwGaClUsTIQmJFcO8z70jdeytKH
Qc2p/EXUQhFx7trnCaCts0YXgWab5sa6wWr3mhHA8oXuzXhsgG2gDiaioxl9b9sweWYvzFLjqcp0
f1Gqi544J7jmwnRbpkC8QgiuuqG9SDsIn0EJmvetDSnerGrvgPEJdw/zxM/OSYwCpVgcP47lHN0K
Qzo/7MkIvvtXHY81iRiha9iiWgUx1Lolqu/IcedLR8TSWzPZQBemsLzzQWiTfeiK8Yzi3UU6P82b
vHGG9cTdOmGNJ4ohZe58xAszbCXj4q+SfsA+ISB3JwWgOsub7XBlQgg+RypvwY+gS+ToEp5DTCYw
QrFnH3mXDHS+QiJu6LB9tw2MRI29IUf3Qn2y8GpPrFJZtW8pzJPnwSf2G2lT1YCecgT3VoWt8zAi
6zpmRiIuWZwNG6MYC/rzVxZhHArnTZZltZnB1hPcVGYH+PZ06Y1kuJ3bKNg6hcK7E/sFHxrMqb1m
HWCODBd4vplAgcrVnEzpgfOYtfGs9GqEjca9shJy1sdiSPeRp/oNdFeIg4blYT2S/Yglw+KMccr8
fNokztiwg3XhQZZjjnHkKjGcpqz4Djis2paij7+UW/TPXkgIK8AmgX0lH/xMobaMR0JtQ/urrRy7
2madmE4eQmP8tU4JmZGkzKQHbEgPvT3kaUyTJB5I41vEsie6GuJtCiAC7gRxGlZ/y2eV/oLOV3Y/
waDHr4kWiWngOP5gSth9o1ePz8zticysa28HNLP0YHw3KQdka1pVsqx2shu5SU4YtOs80eOzScW8
tmvuYdn6AueTF2b3WZW37zWD4RvDkvwOhReuQEi57usmbTcuZP7PCR+GhmvqJl9mxzWc8956n2WN
k8wMJqLDnAJj6SIDl3BP5mK91PMAy6RwhnkDU6pBRWhLVPlJrjZpYLAhJvAI0TJMzKTF5BX8d5JC
vpam3T5DQTOOdoUSjZc4Tx4rKt9r0ie6+4RS+EtZWf3eYC+7ncNGbqkykDtMCDf2zmzYZ6YSiHAN
4faPxJyrr8rMq20gFL+c2u4+LXz/m5YVRjjQ0A+SYPY1aRgtFsUaEXM8eLdNlxVfHLPQr18lXZZH
wiP/leh7PwnxXkRV/NCPReOwYZrWYW5gPtSEU6FXwRZci9awWdSnZpWFQsL3zeoddv/paTSIWFxl
qZQbPzFYDMYhW5GOdWUJEssTR/58ylUSXcw5au6qoBYpjsrZf4mpXxi2ed1bnZvGC3YH/3vUixkT
+AC5MKtDnzwqVMBrX+py3wwpji2YXsnN0EXDcybpmkxCF4dOd8at31vxrYbscmdiuF51rvajPWti
AEVeG1818j1G0jBA7myerLtYMF9D0zpeLSGtJTGjZW3JEHsSvCLLjln5W5NKEqdtmOOQhXBEByuq
t/SpBx2Fuj8j2QQnLT8GaBVuZPzfJA3J4GW0fO4hYoPrigpG8wh+2zqPtO1YTkLEh/BSYv88utn8
bsT4cA+jZIKIvEal4wbVdAGBT6VoorC9vUyu0kCHgLSs4iiB71lctZO5W5bG1m98E0me6VDH+Xad
YVaEBWesIGSqbY7EzliJWffNETEW5aXlh809rYEQ79mk0ZpXiBl0Ox8CVDy4LUPT08Dgs3ZcZREF
xg0zXeUfx3qYohN/LntORNIw5x8q5S9mFyDIkvRQPDf0CSLe58bcqWbEDsS8n8Irr6Z4XAuvNtdx
0ITFqgorL7ultRDCHyVxgxFE5K0a1xueoGMUFxGk+jE3JnVb502/HgXs07HxAuIdFLgTEkE58FSg
r05tFbb3A3fqBJWi1ktPe4hbjHGwT0wS5xeyb7uvOHBcYhz6ZGJJMp0zWXi2wVk+6k9tl+ctEsEO
Co7uC7+9OFcaTJPpiYrQqKrD4AzGqfXCwgMO4OCcbiAH3YhExjdDYDdvvtFRyXtj4xPL3UJlslib
XirXKpK1h7Bqr6oheiB+cbqZY06IuAoQOrI8BU/Ia7mZbRI9IQNEHTzkRHe7SfUwQYvK8dVr55tI
ybQvrWptjx1W0CGZ1pQowcYwqzevmcmplmrajs6AiCMJgvjGDobgx4TNbgMnVRx6PP54OzLGm3VE
GsrCaqd8hzKKbb9oCN/QXVDSLp7nE6jJ6smr3GEH4dB+qppUUf6yrX2VufzmjWZ3SGXjfLiWV687
vxa0iSq1Q92V7XSSeLdGRiuLTcfoCEJCrX1fDETGUxTZzDllOw/FumdMvpLTMJ+D0ms+jBC6oIFt
ZJc384CfFel3Q8LKsuja6GBpz13D4iJyxgjDZVCnfCtcjyc4iQFuEFf8aGaIOgvXMqddYkNt9YSq
N2VhYMVVFO7fVV5XB7ITSGF3quKDTjtmSDnDxsT6X4mPPMWDiDF3VMG9MRLIcZy5xDbcLcP4abBw
FgHkK4Q707zAVQY3Ng6LFxAW/TKzx36jJcnjAQQ1DlSuKu/93jQx8/MTBbZlpJY4vwc4aeLK8cob
VI/rvoq+PEn6ktWb+a3ReParTx126NokXBB8xWuUi/QazXcjo+pzCBxwyxLIoM66vT1WEltH6JPl
03k4pYuAgxLxCEyLa+qIUK6AtAQLkHPNCh8S/xqpou+2j6WdA2S7ZisT27AuhqWYiCFQcI/p97F1
87z3mX0pSR39Klqf5HjVtZiwHTBsk7hapVB+ujaORtsL1TakebOMQIHV7OpY6Wja2zbevyGgoh4A
SmDeAjhnRUW/trjtS1034tEmda8H++a35wSwx671bRvIc2atlTDFDcibetOx6C7arI5fKiKbr4Zf
pkLryCn9h8H14r0lQSAASU4NtHReux3NjNvJtGA1YetfKg/UsWyL7om5hcupMWleB4hSx24yYIjz
sKFH1Uw0en8ArhDY8RUajASkWgw+MJ2FBxFzy7FZLetrtLGRW/qCD9X6QkuNOz/q53shIu+ZgSmB
kG04w3IgA0bu/YgYKjXxY3fBYJqfs+XgOUlc86UtI/8md43pyRGNek+rlNC5Lq17iOfs/wuzqPg1
iQcwmTNPGK8IQY3gVxXqCTyFwuwfpWaIWY7gasZ+3APdocjYAIAYLn3pWQSrh6hfHU62I6Lcqw0j
cEYBg1enlwZZwSEn0+rBgJ10awJxPpgt344yxQoJgeL9ebqOWNAbwlNFwRyNi0il8lZSlzMjIh3t
FEWxcV9T+2F0tf1DpZmLdVipFOAS0dzEVn3rtVI+FkKR4lHaQU+YRWhbH+XoWj9CMUcPcEmKLbZy
l+TZ4cOPnPk44m7cDgxvTgaS2PvQ8abbWhWwp4rW2IBV+hKC9O4FPXENAB9IgxXLhFNsla9LoyZd
pqjc60aaDvcl/p0f2rm6vpG07CV5ehzbetXy7MLRu8xodHfISOJzT1j5s5sE6V0+VvVLa2mOS1jr
rnOEyocW39vgC1QThiBiB2dfB8G1H91lZ74vbJIwMu5SqGVLWdvmjSrycTt4zLw4i5JjEqfBtEyV
4z5OpnnNsHeYo0VW8lbIUH7xePic2EmxoyZsXNDcOhkfHCg7C2Oia7sZfaD1S46rVzVsUNb7sPGx
cZLPvUgaJ9lFHC02ctbNBdjA/O6Ywj4lAIJhw0bZsMoT56Niu3koaCJ/0CRIQrhmA5KnbwTZD94T
0bfW2Z+ZpFTI6FP8eKB3KS2aLPetXUoC4DOHtwB2QDyrH70HMRLjZcBI8nuUueb45lm0TS8+DgBv
TWXUEQc69CvtC4DpWNJYqWRUeOSIN7IFqhXKt5Hp1rkOJ73C8kkYsQx6CDUBx6JBTVG3ltK3+lVH
ZrIJsMK130RluM2mrej29cxcVjUny+e+lKyvEmHkYgbS8BgI2zt7uitfnWiMPlriAqg4qoZbj6p2
1WcFmisa4THPkVEdCqchiZ704x6lcQmXpgFp1mHRBGnQRG51p1Bj0CIe5nnvS+TuOOPIxkothz5O
1NczmHW7uVUq6m7CsiqOuJ/C57LXjFhpPZQV21eF7jLqk1tg8Ood22xH3iABGkdtIoZH3dPJDUnt
6StEF2NrN5lchpPCYdv0XXzfWnH12oyBuZEAAZYJjekla9GP1EJmC9aXO2QPKxor0zmpnJaLImk5
ODK2nkgVtMe1lXbGR22wHeO6jvjt9B+wVl1nzE3uUOa4IjtWoBncI8tJztHqulQWXRTe2Druvidm
MR45eYaXZIhK9MwtgUkgLVJvvhNiqhykwvJqjGw8ne3dfhT3mgkp46OB4mCRZqY6xMVQvCdCz89p
k9Awsab0+3+ydyY7cmNpln6VfoBmgOMluTXSjDa7mc/ShnCX5CQv53l4+vqoDGRFR1clqha9aKBy
ISSgkGROIy//4ZzvwAbL820rQsUn1jY5hoJ3K4chiZyDEQaKQJO3Y8hSASTuyglfidTrnxIiZu7n
ueJSTXROuluQuk87M6fIrWden5QS9hnWcP6iT6JtAhnrgI8izaj4ACCEyJ5I76BK1y/RAovpWyiW
JZy8cXkk0zQ9LQ5BgL4ec9s7KaF4m6JcPe54e95HG0Yx2dzZsxWHE5zmjjSzSKXxHBoCQUQe2kAA
gRGpQW2bxeDrWmntcKnTe0YTb/XUHuQGAyl+uaTPymGzZCV2W2gmpt+HYy7JA8iTDytFjoAG2DHf
Y+B1ANIdWbgAj9rwoUwnHjzU4mROdauNTE/wA5ZLUDRJuY2XaQgWnBcPCP+J2e1AeKuWrt2sSm+A
Rwhj67Cn8FMlkzsNBRKchnBGvcj8kocf21Au3KcBpmPgMhKgzVKx867weTut9UtqZYiXy4bWPa1D
7Q06E4d+X9s7BuXOtqxyDi0imy/U28qro+qDn3Y5PqghadKABAnT2HbRapFskth6WjrithD6tWd8
B86Rpb15mpn7Br2AV4AuHoTnUOJc7TTIcFWc6EGjZPMzosYCPz/5xjIYCxQC5IxK6JFLnvXZdVrn
uHWvmI/W4NAONl2n+MyaIxV/Q6WfFSejlBjL2vkgvpY1Y6+a2Yc5sfrblzUzTOiQmJYu7sIyIqgo
sXvU1gCyPSWCW2CmWgudaK2ax9yJD4hNoxe7huONnoH5oF/iw4e46dr2TZuwMheDFu5NSp5f49yV
j6VuK48gExvF0zrNeu8b27jlqSWezMpWv3XGqLyZgy19M9QbX12EcqSWQbxeIKynfyB1MRsHXOdC
ykfFtpo3sIkNtsW8Zui1aM4hUpV834lee3Ij/K1VqMJkFcv8BMfHouHNQN6TKOt1WIx9BnzZDjvj
uAmpEOWGYPPx2KVkrCKyH3xX0cXWlKHisXbK9n1iDicFU1G7IVWj9pSkVRBJusN1GvQZ6FCqfKRR
JF7VNG/2Xau6D1Gz/GzYwIFrUvTmARs8CFbYYquYJVrs3UzwiKeTZAf03Gy+FYuifclmfFpadXws
7JbiX07gQHxyYkBHwYkxHkd70LsTdhoVF0uUjignxEKaCKCkUzdrlB/LklhvDWq3T3U0uAGn2bXR
bAqkKVaM7dqhLj2pFSyTQoJhVQVD600zk6SWIo97GxpIBrrdTlu9CL9l5Z6k3dJvx6YiXBPGZFLK
SWyMvh4g4vL3H2ZM/8+ENQ+PqWznR6rR/j0tRXuzIjxGRPXQ2PhZqU6gMokwZXzcqkEWxfmNNHvw
D3VdfQ4D6KN6ROrT5ADOWbRX2HKW0J96NdvVTUxTOmEoX10hI50Bg8hTKoRy63mGYfdEC1aAfKhe
y6RE/WJC/vF4gGe/sbrZhwfS3w0twu/nahxeedTuWhWLpnCBamDGGpNNE68DKJnw+qBdLgxWUDI5
zUk7BzPIj4BBd75b98iHalDjh6IhYKwGShG4WOxo8mzL+VCw7oCy6c1v05jDXWH8iIUK99bGSjT7
bqWJ+VUbvftmu27yC7MhoNyonsXe5qwPzNrNglkT9tozmfvWmeTO1Dr9PBCF/mzlEZ4J8EHUkqVE
Jx12yr3Q8vbNKhZ2S6mOqZowre3/XkqVyICxCLcY1ZPvrlHo2EsAUij2ovvdJMT/Gyz7/0/A9X+o
/xEd/OdyVy/GNpBEH038V8XrP2LRTP7kn5JX8YfDYY+cw0Xcav5mqv/JmYTDriF1VcVKOzdsZAd/
Kl4N9Q9oMrAkLZNuz3X+km7GbyHdQydLXwmPW0Xm+Teu5L/iTBp/lz6gS3PRWKCAQPRtmvrfdAh9
LOxczSV3t4AZMwBfqLghsfAVtLk8uYCjhHD3IxOJo7OEykVV2dAYK0WkAyfSrFyRYSWMAAAns7nC
GwZ7BAgceT7wmXdkTQN1bNN0m5BffUcUgbC/HcutGOAmVsXTRNpBUE9TvbOWEtyTNeyGvIoI/ZzK
B6NtX/FQvExK2gdE5Yrt7+/rf4wx/wUtN7rZf3VzB+XHX+/qVcf9+0/8U8etu1gpNAa6Qtiu+Hcz
jPGHsNBQrQJeFVPLqi39867WrD8IzhSr6oTsmdX88k8dt2bykBArgLDMJFtgfUj+G3f170i+vwq6
1k+mCsR6jDFRKv7dDKPbIynT2ThivGO25szPGNO3K5VoynC95QMLNOB6O1IsPxg5MNGLP80ikeSE
Vu9/uWj/gcz77yqmf3wSPgqKLl6463X6P/V5RgsfEFLBYhKzt5jR1/A7P2VUps2//pdMaxXG/e2n
thyMI5w1iBQtdf39v2gBASwh942ZKwOohc1qw0OxTNMOsqVvtkWduYGT5caul/pRM3vj0GXmMQ2j
4QJl5K3AlheQMvArtEV8ncpvJBA63hh3+QNCwG2dTPYeWA18j9zWfHVKyiCenb02A4qxE4KOBTOT
4+9fqszYx6EDLpQn9gTr2RddOB5oVlHbMKLbCobAfsRCjHjX/pKgagQCMm9TiJ6gtFLAc251pYPC
Iydnhkhmf1qSrv4kPOqXao0bpdDNK26A+EEzQnnoptBZu/QnVmnZlekQGPYIuzDoxnwnZf9dU3MK
XTdpA5lKEOpd91Y4S3xLEtG9zmAWxhZzvprMu4xt7x1v4nIYRzTBLHzL+7qSuKGKYgI5nMp5vFcm
4puc+YVfxMoa4GK+aguDwUaKnxXL3BcXvzvU1FDDeJ206x6iKOMTCT/RacqnCz5VZc/lNfbjCq0P
dfgAUZWUhwjmtp8ixkfkpoFoh6a+m3Ty7iYFdfsgTBMYEBZSozjOon4pOzc7t2VzhyeRHlRYFnA1
obQw8jr+/mVi2nYc1l/E6MYeClpa7JAwGTu9VgSDbBGSgeiXcXzA2wsFsXHHIBryaJd35AO4Iwos
TWrku46MHRzbZP+kA35ywlnFktkkF1tvghipgU9j3TwMxnyIogKVQqSwOSd7+1HM1bZzLNRASlXe
1tQLymftCXFXvREDAop6VqcDfLreI69Rh0RCysYYxi9pyfpVUiRzi1ozbLjk027FwWaisInwuHIA
wPiv3xW7wEktnm1ntjcMOrsNa7TnqSj2bZbcxzj+GmTi1ygMEBvPBNXl91Qa4RF2wXFQ5Yfbow0a
avM+Q6pPKzxGorFSf5qy87rS2sxDe1p8FQQaCUgDiXfVO0voNUOv2/Da551HXlcShiB5jexcEEbC
xgu84lZO6upNIH4z+ixMjGqG/AJFYJDw9VoK9bNOeccmOBcYfQIlIkI0AvdZAUGtwvZQM8gBy2Nw
I2UHlGjGDt07vOE6+XSGX5k2/ch19BFuyo6eFbnNUkFnYaKjzCkM84WRyHviYsXOJzP1Hac86HF4
jvPq4pbj0zTY10VPb0ALfiZ0slnrepjKyFm2409ZiXZjIYYcwmIO0ki/44fHz1xcQX35Sdd7htJ8
rFfr9z9gCy4ZCVgAvapibwlPTfdaI6lWjbszWz8KRbtEE/GmzfRKUOCXPSjPqmbcrV5+AYnHxNXe
6pTph0TXyalcEMPETdnY8m1xZg/ZlOrj6QVsKPg3gkyMdzMhlt6MP/qSlO/CbABce+yhv/RqF49c
4NVUSFt47i2S+0KuLnU9iyfrOCnOs0oWkm1fnPU+Ugb7ubIyREbkTqfcAhbIeeao57Et3hTljc7z
MBgvstax9mamn9h4CTnCXVf+KH8y2LsPqXuzj/GRsBE0GYSEduX8Rqg6YPn4U68bY911XEHq+aou
0m0aNu+WKr+G0Lka3A+pm1Dbh4ck4iKG5CayNkg8qE+v5vcS734Rhc8rJ5450bNas+M13Hg3FfSQ
bEeMjcK4fT+ZbQXSJh2RtJEbNVnzwFkm5N0q2/CwECwJh5XoRNfEt856vL/14y7n8L3aDDAfNLYg
5diMF5KfK3L/TnVnXav6F2atBxEZdxYskPZukeO8DpO6a3FFhlINSKxgLOTuqqjmhZqgEoiJBUtz
7p1mAsGaIWOG6nwvQuEQ4nHTZHcvcrEPzWodMuG7JzcUioLDjbj6K0OcMXTJudDu6IutaE43hIC8
gylD2kjUDRer6/l7lwxBDMS79Yqw3bqBOf5eMMTb4pl4dxBIGFn6iTSRY80x760tiMMgkavDKcpH
P6p4ErW6x/DRv4UFeVYsqbMx+WxVlF3IbPlXtEL1q6F5T+enMdKec5XPGRpNfjYq5K7iM6NrzAFe
u6P4rqjKr36qP0PNfK56C+uiKUgO09KLU+i3wR6QV1mEUaR8WdN6c/GMH2M1v9OcPw8ZP0+BuXMg
gRI8JJGLiGbSLtx2Db/D+PT1f6rd/4pzUaOeRH/9nzdyl4+f8fzxv27Nx89fbfzXsvfPP/qPotfR
/3AsvkEb+D8bCtuhWfpnYgBnFr46NDu8N1cDwZ81r073J2xaP7r/33lb/17z6tof2Gwh61BAE0xA
m/ffqXmpJ/+v+o+aV6Bh1yl6/yPjrgY0f0mZg4gpq49orCKcelPqm6WIH+14fCgRZxApcMotHkgq
hLtw5ugYo6lfhHYgIBYNaqUG7Dfno8uh3yqFcbXTKMgwXnqdOXG+9Qgh0JxU5yTPql2EfWqjzb16
GpsMaPQcG7tmQB6Tmb27sdCI+kWHnlaDmrEdidTY2q21ETar8TElLRPC9ietrvIoLc3Tk9cse1+m
mdRVGRGBAiQG0AxrhJYQzLPDTJxwXT3l4MmeIfAdQtY0yLxbx8MCaO6Nuq32gFuRKbdqyGwJoF8e
t4anVTiEktDRn9BskWWpNbsYGsZ364fqdmLjgNJ8owwdim+ukp9qU4oLq0Fzb2qZ39r6axjv23Yi
Otmyf+jLR6qY084Q7ug5INJCXE8EqPASpH4z1FPfEogeop2D5vW1tGXqRax/+tL0xmJ+hatyqc2k
85EL9edeaLdKCZwxMfxo1l9BEXu8KPeqy+Q8QtIspBHdgC2VuTXv0xL2rkuwQRPxU6A7jVprJpBV
nnGiuZ7Exu4ZGsTDMMrBLl6sttEepzSmjh2m3gtJUzg4giKj1tUd0eobXoKNp2mYSswpTrFvC9vv
zaY+NkV4jVsXfLI9qkETgbYgUPoW45nb2XF0E5joN7OZfk0TKMyiZ4oewU/3Fxaw0kjprJLm3cir
9wiWHaBTnHPlZxEV3+KximADjKDwZ0K0tUmaF3yKptc2Fe/5ZV9VU/PJZXlwtNh80bropzMn4T5J
occYfUllSa50hgWUGstMrmQMEIbcRc7WWG9ChI1vhapqp0JW7bMmioudTdUR0vwbUmTnSdTh3YFv
bJejfVJ6RTtMQgdMmYTFA1KTnWMAJmRRF/llDEmooPFRQPuO+mIcTaA2+z6qfakvZP1y/a7ktSE4
nbsjezztNOv9sWKFukHRA+yVjd82kd18TYf+ie0aa0xD+4aKO76Rq0jPqbvnWIhsy5sQchvGnGsx
R2+YJBneUd8jicHY6Xq6obZBPAiEz/HyMtv2uUyQkVltW12dBdOrgf0elSaOtCE3tnE76/smdxAq
Mf4EKB42D5U13AD9eks7VecVLt9azbGBdHOUztLvhVR2Neq3S4ePgBweEPjWnDz1ToMD1GI6Y68s
23TRLjHWGydJtYc6AfFWTB+WKsK9NQ1s6ks1IVIJNhm6Vq/Rm/TA2ikghWLZEzI0bpuJrnuK+IhF
QYa7RrSHBsxvO5qTzabZsf2mYW/oDpF7cspM9cqkonPkOb8aybkh7cmzpVbsrDgJr05mHVW3qndJ
NY1B2WAL6Mu0OEyqOlzX3vg42uWpRbmyl3D7QWf3EOZIheUSt4Ds8n7PsBhTyaTdRBshaSgMxe8g
AmFD6NIruuByj6bZA9OYbTINfNXS/wA5Fx1ikko7yGhv+mhvDHt84GYoivSMYXafcjgf0/oz05Hp
V/Is48nw7STU932zrBmkEH2EFs2BSY8KO+yYHRD6ivMShTOPhXuzUI9sisaC61bYnSei6IFLejZR
bHrxGlqGqoKAhFD47OvBBK7HTi/2ZN7STjVr85IOZwVEJvGp15KcCGb9gvQw/U4UydbouBJjeV1i
klpQw14Y1PBfUNRocXRYLEjVYYK6wcBRxFqM01SOif5YCsCTpaGf8b6wxh9tO6hcGV9sN2WWZ383
EnQRo20YtzgznjSjT0BLxsbeNsZH8mraCyVU5MdYOX27n+2ri4iqqmbroWkyji2N/GpTO6kq8Ibf
/+/3L20VmfUmc9ovrNMs4Wl0Orqzh5YuJ2oM59KIFFCsro2vSPcSablBZBHlYmSduWfTeNGj2H0C
podigNl8Zr3VEWh6pufJljUM2QBo3nzcqbhmlxFhU0h9PjljRNtH8k3NimiqZHct9bvh2slBknFK
us4ycq5HFNBGiMuclMwAvM8ZRQuzdyNvfZsbzZsMvdgRKnY1Jn2rN+WvZGHNXQ6IVsMEn4psAkwy
qke+QIdzuOaNm9WnOaVWzZqIw5OzmYivI8R1h/cAUIBQVQ+TtsxbCLNPFTB2LXIOcxcdKI5Z+gyx
pzguwjwEJo+QEMmBe+YRUjYW2V5+55ZHoyo1z60Ly1fd7JRouuIvM4hyRGqcItHrYhGxEiKzabV5
BBKuo25p35VSZz9aG2z/rDccP2ekQleUQxGuuA6Ddx8YLJq92ko/TQHyVkqQvOH8I8PNg/Tt3Ibj
W5emL2r00QKa0szLUswPTTwlXphr1z4TP4zF2KiNzRa/JyacsSGIGlFsylbZCXP6GiCDirwDGhdW
7yRXFH5ptMlWFhN48Iq05UhO9caIE9Br5oMyEOTHvbcZNZMhUAE+cVWxpwq54jNmCuI6mVTwkmMB
xHJ+OVdNeokUEmZi9TSM9oeOa4ctG0T9tlDdHaDlI4cey87OBe5Jln0wN+Vn2ZFBFGJP5cZqEF8i
uQLvbL1OivoMwpGQEyA1nOj1pl7Eijezb0g02MCm7OB5lWf07G4G/LqR21bNH2GLx+guCD1Drx3Y
M8i8Dqnipmv058SwLM8t0PSTTfJpA5cmIEQ/KY32Eg3AmFOyhKdY7bZq/nMyw2et4Cuz1ZmUjcQ6
OQZAzDXnnIDBYjvY4xq7YiSeGkFWT5I4KKMMOm6D1M0pEX1ZNbdvzjId4s23Tlk7M9iai6leyxhK
QYXrYabTNIhWVONTTBdTLMZ3uNT5JtfXsz98MvU1li6Klp3Tu/cprp/M+BkVE47WNnuNDeJ2Bq2n
IRwPcRvaXpsvnmvO5CCYoGpVUgeDKmvf8Cwd0zEnxGp0QYbpj8DQk60RT2+qO1Y7wgWJdTOIA8VG
so/lrc8ngo/HJrwwksanFvlOo7/ooH8uPKuwyUDIkoGjXuB5YGC1l+chH6ctPjIv7cDu6SQgkJFU
2TWKWcPLRpv4atI4W5xDSpXvVzXTZrBsUttJSEKZcKqU2B/FGjuhJgajXcItBo6sagy9aKm+WROm
iT5vgaUPUbOFSbTVAWP3IkHMyK7TKV7HT1sR3KN427aalZ7qbPk0DP2dbfZmjGufHdVPtwzXD+ls
pJxf5XpByq6bjq32kceFCFTqyyKziIEJtXf0y1EgivDJirufDgt2L8qL16Qzn9Xxxuf/iSwLxSUm
Ly2FWaBo/UmLLSpDwsbI6fuapYv8DgcebqJM0pISO4gC8ji4gngwPKGeNOOdG6EIF6WvxOoBFu0b
gg0ZLJN8jLQZ9SIpfdM6oHCh+CKIvOW0zjaUVfps3YVypoLXa0lB7A3jVVrZA7Y2YyU1YegQZPuZ
E1/syApWiffCjN+okO6Lwnddfdi5c+rXEGq7HHIfUS8DrQGQiW1RvNEkJESPFsu7DUsdrYC4N00I
4wqpHCRJCjmtuAruysqJc0+FjB2QDOhY6CfklP1o4nbZhPDAJ3c5WGoVHtMsP00mBYemwl/ou8hC
5eN60IzdszJg7tdzy9jUCktZ1X1PLD28GCNRELMQB2i0QUKEhjssFiVMbm/TIv01tYYeZOV7zPjn
kk3jqUyyYgvp2PVrFcfK7JDvKXjJ8tDNbzjr0aeOcbXJ+8xG8vmVqkbjmzo7bSSj2BoGubVsxmNx
gozdHBocKV5XYYrCQAQZ/b1yAXIxzi0YvTvj3okd81JgrcL3IncgmLUdQjy8ucQR5SgxkTVxIGTK
Qywlu3PqRK0nzM1GjomAr76M7TDe9S56W9NTCjwH23opf7QUTkFZU8N1/XDXYjnwEXuSMPJ0pTN/
svzAM1lwJBRa47uf1ki8F/LIxPdlUfBTZC/MmTGyaO47I33urNkyPUXpntIBWVHW4u9pRvwJKmUc
qv5dD4iMaA5io7I1dWZYnO00159u0gOUHWGUKQD6zGKNWkEytugCWRgUXPuji8WA6oKuaoSarmTG
TWnVLGin7EVLC6D4xrwlocbZYe6gWtsxjZ+83kUriO+FyTdGFVTT34tFvcSRu0pGno0aWygxCMhk
bSy+hv0yTchvWVqgCS3nU2yvYEusmse2142ni6VOF2l344s58c4BDopefMKzte7wRWmhSFUXpnXV
DwhKxzrNrTfBi2Hs8FJVIadJhPaowGKEnLDXLwUBASLUvuKlVwNwPBt1pmuuOqzX6ORxerd9tAVt
H0D2ZO7eRj+qRTIIHEgPsDpr8EuYhY+9OZBjxY+/ELdMoF97NEZiMFCRb3r0F/tkRBXbx1q/STJl
peuWdQAszXd60vhIYiVlrY7zHXE8mDmzeGZ0Lt9mxEbeNEwHtjGtV0vEG1WDaLtusg1PdBFAbj52
pmN5cnqzdNk/FdovSOCxij9XwdkStNgUyHXI3X1rPLBe2aPABW6PjccL7QuvbOdAyNwhFrHc8rLZ
6mIASw9RVHP5boxSljvH4bU0shEjeLlPdpOV9Wyc9ZBXt/Wz6Ad5Ztx4CpWaBzsGA8fkpNEGEu9K
LJdOOpKmBaM7L3BhEWY2btpmJA9K0Kvb6cLk8FOKwQJw0v8yzUT42II2dRcCK52c1leswosXKFLj
KMeg1pmODn6Hqu0fj9l67xO+608umxXZsP4WOVP/XgDo1SzLdypZgpZF1h1N41fTlyMzFBLdlt5Y
kwK+wDTlHkXgBwUBKLqpjmCtRgWqvRT7XXKB4bEx6xdugQTGjq0Ey9m0++U2leGrdMI3cL3Lk0TG
tm1j9Vcjuy9h9UBriX/f1rIetmpElgDPmutXmU2QnxJPrElS89iX2bWtKvNWdMdJ2tmNlMDyqNni
M3XLE1LB8tJWeUDmtrYDofNiojy8NP34aIo63yvslaL5AGYAy7VcfCerz5oE/ofpaBtGc38kp5kM
WTLPDlmyCBx/1uts8yTE7rClt33pSyP7Fl37UM+JrbRfWzE6QTtL/iT5U+pQrapo86soyEGcW1M7
k53yOjhNeiOy+cEmdowyoCy3va1+sUEGmk0YwtYYWJrlQ3oXmaVcalxATgPAP16wdWBbIZeWV/w5
G5zoWFfa9DAuR6EaAOsICrvVc42O3NjNMmr2oaK3G8wkx6jps61iDCQf5MbkV2Du+EpmY18VBNlk
axPfdjy1ul3OL1OTellq+N0QLj9zBtsh8KsHPFFfBPORmEQYD9IkJwxItcVkS+gvg/Gs8qj9yPqQ
av+qFnPloRJzfUKTfkpm2U9LpV60bv1h0L8HLUOII7jtl5oE7ityxIQtmvtYSUkv343a+2xUIPcB
mBKWEGirn0OTsYXigy3WpJJnmJg/ylGT+1ipg0iwQVZMOg6Y85GXADz19cgMvXbiRyxrF4OVNHco
7zioW0wIQiHBfSq6fe3AEcNmeXUVWtzcqdM70rzXrGWvXOku1ErTuvYsSu+9BsSxlvaZpYZzYowJ
TznUA5jzfL4FsHJvSEwT6tmem+iiEdNOOMDVTBb1kGX9NnNxgxmvrWk6J7osl4XjROtQmQq4Yg22
RDJf2xGerhHdWZj5rVFyS8maIOo6R4FtP5eLrrCiVHLzxHI/SIGCnYtF7lvb1PesmPGT0wZw1VlA
zbPmR8Tm7GYynR9S+OxJb9VXW1tDSJvW2ONOpvp3smpfVB3tSugQLFetadM6APvG+JVPkDohZDVe
qsnvo9K8USO9OHrierRx1UZkvONUrZbbOBHwate/NOyrn9FYAcupp9lTXRXwlUUmsjm1K1yWYjp3
Kfr0PmMB0Re8sRhSEPxUdhipMjhcoxDsp/oQ4A14fSoOcunYm1BtqfkHMAK5S535J+JNk8Kv/QHc
L9p0CCPfRkZ84YyvtzXYhxrVM/3O/Dzn3RmPqXugzYLwHi/uLtJHd6sutEX4S6erVcHaTg0qFJJN
cTsbOeE27XejOpYwromBsIJ5XH72UltFgIeoJ9gyV57TbnyPql8SDyTi1R1ZVOdyqoO8LL4ZuXll
ucOuemDnSEMrbOVZx8KYwhPDHeQn6sR8MvzJ1muHQNXD9nBfJkFJKs+a8kO3Udc7AbX4FczlWR1E
gFeJdDbyckuloxDOLN/ixTSyJnbwKZA6U26TQt/rKTu5CHfD+ur9ytzp1Cj5j4L6jvWNeY/Y7zGy
qd9jJfmk4WIPS1Mx8iroJgTKhmmT9p0kzJdJoE2+bDA/dhhuVqRpHlVekcbveRQiGHWcZ3dKPvrr
DM16A8w6UHodYQJTWBUixEZbP4ddODh4SpanSNC/Ctya3F7Sq3lphbk4oKP94jgHD2ZYd4dV+m/F
i7PIz2giMEPPT3kjP+fSJnGOdSumjJ+11e9imfxqsVCFNW0w4C57k7Mvw0lIc2/Qvae+YsTtLop7
btBQRb/dCw9LaLqTaX2p2r1ia0RTJvnLZJoPaj9HD1bpqtumomlp4softCX0hMlufb2GJh6edR7r
Y3DkR+Im2kRj+x5HPDVh/gGlgWR5Lq05GLVncbHmyD2SKHxzSBSAaciVL2TET12F1yFDqVswu+vL
cN81XBh3ISTCzdaRZSNP0E/kyUZJgNuBuQOMx/KhJ6lJU+LokZZTuYMBKPZUxYwzsqp9yMfS9apE
t/HycTuTd6odaigTG8tqwi3giwV9SMWpORi+KzjNY3TuZ6XjF7NaPrjd7WM7a7jTGkKOei4ejzvV
s2kkx2TAGGOEpnECUkcOoJ6VPqVyjMPeJtNhQHFBHklB5QdWXS/txbMAiTwBTW22Oah1XxnLC3lp
0zmFK7TTSHHAn+aA7yY+6WXoW80jzA2tbpo91RgeETIj+oWy+BVSMlzDrLwZvSN8V0a/Or0PA5Qe
NBG9HLZZO4pNUwyDV7lPMkZuL5v8EA+y25qDuXjg2OdDM9vP7HVpoGLyY0tA/l5tCwZ96qBe+Ldq
Rq+wwkFfkNoS6lUw6w7B6zE6wphYzhlhzjaqlC/e/FfmD+lhkXZNSmbK0rRL+l0dldExyTG/4V5m
wbBgbTW0xYYJR/JusxhBXCYa0cp5dSrGiu86rm5S18tjw0h+qLvuPCXJ92rRzQe3sGq+pX5T4Ru9
OsUTl+KC537cN5Z2GDMToML81RNVc6zbvt30YwQsJ4oH0m2Uhww/6FkzvzcpY7dkdnZrujUMlasY
zfqO2Zi8GBfxuDOCMxLZxagBiKAHCDdqnubcf5Ievo67bU0bUpcM+1Ed0WivjswUs3Nuz0/6CO6n
KYW5lay9jr0eXRx1ts+1aG5qyFLBstF2VeW+roW+xVll+Euu31ESzwcEp9XJzRGWUxF8qrqFrOXZ
wje1bXCU8S5VTnE8ifuIo5JYcoTQEsAwVqPNqlea+KHy2ojObJuIehUqwxRJDG/I8t/Nk3dG5qcq
wk5gx/GH5ZTzhpD1Q8WBvMY4MaRzuMM2xcARgjt8uzT9N9AavB+YwtbOjaTt1FPbYd4Np36GW+di
nN4kMrL2TSMerEbTOJjKW5U+kxiyxoUqTQANGS9IM23anK5nYIiG/6hELO8bOrd5YoYvqb2gpLaq
PVlJiW/yvx2NVZtiM0He5I+V1nvT6O4XZDBJvnBUSXVntfFVkyLh6xupscw31VGgHTXU8G2efajF
W5poKHgmujK4UPtW3pCw5IdQ66U3q2lG65PW2wX8QGDnBqbcGYjcqCX0m2p8mTLzu+4m/PW5+lVb
I6Ixfek28bzor0bXH5sUSnHauXuyDklO7JpL3DLptB2sH5mUeybSo4ecqD5WAJe9MJmsfeUm5I11
WG9Bapgnl6EXx8u3GZnxc27krwYxX4peVB999R5L1TyloUZt0RXHaapeJFCAI5vLw2IQdar2xLRG
DJoOJfLInLX2Q8hwdwsTIhmy8Wy23zP3E4sGAekzW7lRqZ4c/a5l97FcNjFheXsc9wp8/3xiTMDY
PA0r9Vyp1Sfvo3rLOU3fm5NgVAPyaUv1xeytq9vqLXmeLqZWTjgSuHgNPqsDo6aIZew5qbUT+edm
QBJV5jGI6R6B4KHSsJgmlqRFblZWFh6OJt2pjTIdVVyaHkV6gDInDUAZuJh/mxuWy4RwY+vfiDqP
5ciRbIl+UZgBAb1NLZmZlEVuYOwiCzKgA+rr38Fs3mLGps16isVMIOIK9+MGqybrExpTc3D8Itgg
SCNO0iaiGDoKeqEx3QY0DqtGM3fpmQNcYHjtIeh6h3YI75JK9jAtEe+dHz2XQvermqLmDjuA9fbw
pD27fKb9W3XmkNxyurlLkOp9Q+d4ckbxbQVF8SrhrA1JMhwNTha3bPJbXjCtyclBSBvJ76ZnYh8N
GxswrkVcdkl06GSKeMghjCom2mqXJC1ikYrfqZ+J+u7immK5g9UzAqZYjyh8eK4AGYzpaG4bitFT
CG2nJFpv37pduXGbILnxifNr79Ix1b8u5i7LWhZEY+Heu7JL131fDWu3dcZ9MddLCdmYp1D5JItA
WtliQAtIy+jZUWl5se+Z6c93gK7xrSsZpNlj+gSx4e7WLJmTyWU5/S9JNXdrRCuQEI5GMi+14exg
HS8MpGuIxK+dBZqssogJdLqaVOw8ZXyYlvONLVPEXwh54UhAXt3Oaj9o/dDsga6d574zGpc8QYNe
mdGh8q34G2AoGboKfk824qEqWKxanc0cst1HKW+F39vhDpUSE+N0/jDDmKf4AprJelLMQDdaon8n
q0ugNkO62qTWpYHrduq9Lt5O5VAdWo59kmr+0AW3f6hVg9UMDogb5BaIasOUwFqTP9Seao1Jz+9a
dXS4opeZ857Lqv+WXXkmLSQn7zIIjkETy2OSkks/oyu5JbDM1wULIeJv6MDc6mQbV9uz8y1qslfb
wYErC8Lss+nJFDok2wYPqJ+zGprJ4KOQeoY5AYCLiXXme8bK1X8FoNhjpcxuO7cMlEcvIsx+IKZD
u+nPUI2P5XiJZpzADHK0C93BRzyytsj/IK9nF/mM4zPPvYS580dJqBYDouI8crapMX2hBX2TZu/g
Jo6/SgaDNrIoioV/YGkg4rnXtixjSH0K0ZRJULw0Qq44rlM0UvjhVgmbrm3rOcehOUD3vmDtcjaT
yZrTjwiQrthuCnNeD5Oh90jToZbwtqZBda294p10bdxeDYLtWCY/dIH5/n/lYkzJW1byZkZ3Eq02
2qjmp5iFaW7Mb64sPn2YaWt/Nt9shBGh4cYb9lkfEYJn1MvGUdfjAysT5rqQELBXk3RlalID/6Tt
I9GLtlNWJntE0MCG0U0M3sCq9a/dSd4LN5HnYTb1h1W9I6X2/hCG4x/rAUPd//6xk+KtBL149FLP
vvStTY1kFQh0hMvGS3bvYdrEp3qsvE2BC5u7n5Wpj1lv5+pTDHvjQvI7QcFnZSJciccaAsVQrBFs
k0ju2sOj7fL+HCqOpYZZbDxn0XvXec+BaslhDVjB1RbVVwV/xqIragmVXOFXGQ6UnC3pPKFHxM0+
DmTHxIDCJXMkfvwp/xdSB9+FVeNGZ3WfAqlciTL+8JIbbZ25qnv2qfCi3lxKGBHWioug2/YuIEi+
n+ok0mvtCu88uiURVX4FVa8TzjNLHz6zlgoMUPaOHss+mtzDTPntr5pw4oRW0x9hIruV/Y+s2V0E
JeUwC9qcnLOZWz7Wn0l0rqv5kcqkuDHdd14QBVi8vGe/yOy9U2c+6zH7qpCOr6uB9HRh2vUBZ+eh
TpIlSYYdoZ1oYnUiaGj8UfKeEQNIqu8PlCvvFC1b9aJpkLXrnsUI7vxjZcbtMVOcWoNC0mPBL3oL
C3K3u0xffYTpiwbAegiU8ZpVWqKa5rlspnct9HePgONA+6F2LSwSq51fa3qG0+Dn0wbVplxD5liT
vDWe0zQ+tnEfXYl3FatGGGS3YoDMPOVCFr7inEPI7JCtFHawY+bgNdaA9kpj/kPADsrnjO8Mw9nD
UMFTzPrh1LAHW6k2fVRjmb8UcD2hitIx9ZvKWTaphOdNQxLe44EyaqDI2Hdtd4viWpyxyyEfSvZ8
C2TrJiC7k8JAOeZf+4klJiW22tUdSPYpyZm7gKl1dZLvXUY9a1hwZJdH6WZqmdI0gtlK5v3lt4jW
TsYEWxfZOQNUuVFjULOPEtlhAOXAij0/lWQg3Tvz2fPc30EQABFX/a/ToDY1Bk00IQno0rEOIp8v
5dQne2+s9bnW4xIBdcnG7tdUun9LajpQZLSbcszCp6w15XoiBW75IJuWWSsu8C1pZdMduoa7V3WZ
b3aJJduHjLtgEwdBd3CzjrzE2Sj2gJTUtiFxDfAT/9iUJAul2JE3jfCtqxx6QDpjvI4YOR9m5kKu
Dxs3jfM9Uuqjsmrvkbd8pUO1N3LSAS2GUscGgujJCaqzr5OPcF7Ea54/nHsOvc2Uzz5kF2Ts00Cr
QGlQQ4g7RZnyyNebv2p4Loh7UKhEKKXYK83/BZXT7ubEZaA0c6IjbdEEDQl9ltBjiwysjvZ+ZCTA
rzWJePaZI+w1bWVRp/7RA1G0V5m0tlHZwtj3HUbS0HG3VcGak8FoAKNS1VuH6SIbNmZ5MhDXMCMy
Km1MYOe1X176MufZNw9Fyk8yCmfvhwKGZ0d4hEHY61TCfgrZsvQChaDJUP9KrA49QcCjZlTVzi1a
h4sUYyQ/INuBO8W278vhFNhAH2jQ0Ed4cmuKrtiOVVKvcWrcPR0UT4WH7jslktxCzsv1oa0tRuhh
De7TO8dDP67z3kSH0SYdQGPDOOGNe5RVpbdWIeSNpBjzhodANv4D+wZjnygmK7qUv1ia1ZPr2GfP
a20itnV1XULry0WD/kcbXXWEnxiy1L/o3kJRT8bWkIwUR5jaOvTIYR09Bpmw12MpdBqS6uEPpjpO
QQw4s2fwQxbLSQ2ADf2Odr5wOlT9YK6eAh4chMaMAhbEyUfKtI1c3NGq7m7fVmhuPONWh+ifSp+1
MFRDlUh9dh0zfs5s72W5HJIwC78Af0BadLKLMtEkwGA7JwQAIPcX+cVSRbM3nXDcsyq9J5kqnv7/
v8IMikSvs0M+cYAw+ph4nXVy8SBtYU0dSXDBeTCYY0TvaaJrEjY7LTN6tet4eBqRSKzp7iVTxZQS
uhXt3rUX9scc/xSFBUclavt73Rdb7DjqoYbiNR+ytzohotnypvQx27RX7A1I6Ar7e4V5Kw0kYlPJ
isOPzfiapNah76qzrdiBFaFvPZHvAa3qhhBMH7G/w0DpGLjkbLglpERYTDY6Jk5LxVjJLpiHYvnB
YSNppuITSQblDrztP0t2N4W6CAOBhzNRAWjJw2eqU9k3gKhZcTHm+Iqm8jGZ/rvgiTsODgP+hPa5
s6Cz6ZR5VJtG/kVBYu+JS830i1mPnwPBES+RXbWXqchvvqAq9PXIgtdLJBvTDcb+a4zW4RIjGwFS
ApY1NElgQjeLizNke1vtJbgvRlIF/Es27H7lPgpmQiSqmgUaoZ6MyZwUnDJM/kBTXQ+lxNqWO4xr
IvO/fHSqKy810i0GESoqaDgqgFduGJx059CHcLzGMfQRy35YyJqPheEenKbqt/SRC9jDwTqd3CeX
MMkhBeKR2JCzys8WpglIYSjI+eDf0ZqdR4tKI0zg4bTZLstcFqs4N4iLlgpAVfLdZ5P/iHvrJQ27
VeP6BVgDO2G14JEzV9X/PJS2Zxqav7WT2heVESOROE0G0aSyTk0z4evOvXYbOk2zxRUhDpnFOECQ
+v0SEWHcuYBtmrIlbFxZ925IWuIHWJvxlLhLKPc27TMbd0TGfGBMoDrO/rVx4F+mRjehgpG/Fqwc
QCdlv3ad0d4ncNw2PUKUVcL6ou7H8yyLl1qy7R0dOGeejDYCEMY36R0bRkXmgTBpejKbDWokJrC3
mXxuW4q6yR8vnRvzTGaX0creAqpRlm/9YQ6D70VSNSNKY+aivaeuueOy+mJ5f24qVHDVuKXHNtkM
BpZgB8iF7cREJDPqBU5Cdk3pfnHl/6d7YEIpTtuoHvcSGe8zAIaA0eylNmu+rPQe6vajMW17M3rO
L/rtJUTZ/svJdupKglkNvq76ZXL1v3FgGkEnu6p6V2wKcs+vrZ8fY6duoQWunSKx/+vjcAuVtb6p
ZvpCs2uvo8b3DqZbMtWA4jWJiB103T05Y+BxnZbRI7DmdeZM9nmukJYQtSd2ZQeQFw0i0RZT/g7c
CdGn33tvPYn2624wyo96TDkcZWbscK+gy0g7jrTcM/hgQieFFzhEm9Hq9iNFpzDqZhM7BstViy3M
4Kpq6+YaK1uGZQjtXe7n6ZPbDc8Cwxj3eeguLj9FlDMP2GwSGJkzOYFswVPiI+vys4L6Of1OmujL
dz/qOIPCF1n9UU4VAMY+W+JJ7Kd65ueGOUYcHqlFvfQUibLZdvavWOalfRX/FhSlbA5YLSJn4GKQ
jyxpkVP69r2HIrnqR/+dJ8lfA5R+9WdIR0XI6gxeCywxA48TqYjnxJ6+eyqPrq4Q+IeTvZos69vD
KIjypoYGikPSNuc/daN/+JD4BtcsHhiehWS2OdZbKdJHwHONFpHem8/RHsAKgiGlOxdivTzu9PII
h4EO8FZgcSQCiC0GAZHxSxha3S1LJszZ4kKK0FoScbp2qoSkNAUnMsHk03gJu3i7V7vcQn42v5Sy
Mg5m3L0wGv7P1O2f1Bj4TthB2QG/LIJK1IQ5mwY130Ij2rjWxA+0wUN23UxrNCbGS+tgNm2WSb50
00MahvOngBgDAZwZeLwbWjk8hfFVNm6KikWF+zgZd97sv8kmso5jB4ZjNo/96DFSiKNTD3hkjbqH
q6FlcslSr1kPlUGlCmYTMWNSoP5blMBgssBNXVRkplhq3bVdd8Pjjw0vC6hjm5GfNJp7nLk7h8Ju
TYn+F5aUs5shSSSyf6kEj3ukyr/Uk5tJ0SlOKaqLlOVPVTSn1o2vQ+I1J2nU/xBqdgezaHsSRX10
6Nrbl507k7LWuWsd+S5a7zK5EPwyoeExxRa86XxwCqdaTWY635ZgSzHds0pVFxDq9xKEzMFWkTz6
ICizAg9BC6GXlUeQbXPKGxC8BBCTFPztJwm6iHj6W3doOeWixcQvazKqGI9JXAnW9sZtNDrjod/z
bPpl0TryR8DXa9FJMH4v97Vjs222pmxbUfJaIOu2A2M826w67KGTdeY9Trc6AYo2NS43GtdlxANL
jW5ah5ZWnqyPtt4ky+JQTu51MI15I5fxXhifkplxgp3k6Z5tT0UqrbjM8XAUNTUU86JLSHI8iQCU
gTwZDZXsmdx57oeeANmiNqkG0yPC+hdGMuEh6zgPNeOaasnniZEfYLvmUqzE1R7h+HV+3aH9qoZr
iYQUmNhHTTjqqoEGtR6MZuPMMxF1gc+crMbBiRdkY7TIfP1463r5vE1BICUxpxuXj6a95s1yLe8z
YWqy68nERtC46VkDEvRHUGqzbNPz8R9KW7mrlPygYnqeM7ZeXJuWiN8bu2Qd0nOnVKa3i7sByS0y
o6mkqvXsg5pBFCvBEGeMCJCofaKexbmZTLDduX5NYbyuY4cWo6R2zIDffc2mszG74m32piPsV8S+
E5YbTOErywBdkoI0hmPa7EXe/AorERthB/upMvdG1D2cYD7R+a0bO35MX6DP+42yBJnSdXzu0irf
xVhAcCV64yUKZxpHMrrJW67AdjnOzWy0dwKkBfqv2uq4y+/T6J8aAoa3CTmCexei1c4p+2KDv1hs
Jns29/CBuPZwHp0MaGOSIOoTn02w9nptEcgwJ3tYjncLoNDJUbLA/VMdXW86lw3yiTHW57xjLwHc
f4tS4T8X6cCjtAYW29besfxLNY6nijOLESG6l6kQp6DQW8iVP2nMk1iLV1Bwz5NsI0Q80VdupM8c
2m+p0b+qasrWgLlYDYPQT4h3x3rVHoM8/gRBMMv8PYuq19bATWHaL7RzJ1HQv8zFqhPTR9m4l8o2
Tsif+QuEH22hX2fLFFz2PAlcCj9GHV5cR757ULi2VVs5nM5JvEs8dZrBGyGfM+ZD1EhzBY6ve9Zu
HB2kSS7WkLaMQez66FQSS3zFyLhmgWnkY33wS3NbdoAp+1QUh9ktXkfmi2PMn54qkD+EYmwtErih
jK3brHqxvemR+8y6w37YSIIFHNl8VG5zQZdWrXXvM190GMrF0xpOTXhEUG2XGXzuGESqNgfKUgjX
jExxzofQ8XOcP9dJ815ir4cTjzaKzdTKtusv7dUvXgoTz5aoQ5g8BubwY3gFodX/42vvPSZPq1YA
C3DwpsnRf4DCRhB0KqSlNo5Av9/6Wy8WknLOxxfTwLbLNHxJwBA3itfnTCZfts0mi+dgX3neeW4n
VmmltcLR/zzGKdxfjcixoFlO1HSoXR8RhTR3egwIKPU/VLGvaWkOrcF+Qs1HzfgVKZmz6P6mfoUA
X6+0ESVHoCcJwEE/2zQ+AGZ6LYkQcSp3dhuu6+Se5IgSskhkmyk00itGjPTqzsVfPzymuWScYzHX
tDHyKoGIuajeR9zXpk2ShdDrPBztrd1SALVAabHUWmtJy5zE7q4q1Lpz2KwV2U1qe5lRPXpEFath
BCzOjmqV+ifa2X1vC4b3xjcbmLOpi9NgvagBNW4SM64d82CHvDTf2Cq8ynGST2QyHaNs3Cg/F7um
Gb6JuHsGhwQCoWWrmuZjQYWKqQvH+Hrq8vwYTeGlhvLNtzxz+8UcslA4gbrues+mdBjQmDITiRB+
Xcq53Kip9PlkeAYRAr23SXla/hMuCNAFFEl5ggJPLsq+NnlDTsD1PDpfY2/+emYOKlVXnzTQ3NML
Z53Kdgd1O0VKxDePcHWNRt3FEBChuQ2rrW+rYJ/HCCrYMTMJBh871C3twW4YNTxgE6bsGPmHcoie
F4Ti3g5ZTUndXFVm/44VkdukJB41IqeWmOz9WGefiKM5m6efPsr/03aMULuN65WfPhlI1Rdi81SL
Y6TmO9T7Zl1nzisQ5U0U4h9EgZUDC+VFrlGLu19lzWM1oFBYe3H6mTpFtOtdyUjTsfZdx2ma59Ub
KkMGeoohbDvSgblB8a3HpmakGBMMMATVPusR27PXQ/BnYdJAREW5x2lI5HpAFIe5mXsjWxFGwUPL
ZnLlEC+F0nBT1nl3HGaiuuMKFnDYUemIXxvJ0LrszNNAUMshEigey6j8aHqn3psGrQkJIxoocugH
FjWJe5alEjvbwK0QjIVY864LqhzgQgBhqf3ey5YvqBtwS+mU5tk1N8qNty1hGAucu9irhyNGdQbR
d/Lr8klGiXsYatdFOiLY6C6CTIbCO3QYmTUtIlofVyOiwLou/mlLpQA3oqPVRB0gMyZQpYrhbDPj
jlWebEQZQMhUrKic8prOCL/G8H1YrBWlRF4wxeNNpjRYMrEfhpecjHA5fDJUfwGNThLAIWF0y9Fs
rUpilHY1zyBjEkTPClNPoRCDjbNAjZwwdm0D48eOk0c3FZ+Z5f3EPhu/gNxKViV+z9gNrcCKQIt1
0PLe44OMzr6AB+DwDWN8ctcds7maQD13VMh9ZbKrah7zMIl/Wjn/U6p/VjeUIyWVN7jhjg+1WsIb
gc5dkW//VAQwpTQMywQIpCxs5RJxo6mcB0MpvpYpuI4dYk/HHK69hS5qIedG6MM5aDedkwJnaCSC
7Hg9kXxOReBxPPbIc3h8aI6mdebyW0zLxkyNrLP7DI2QTWpbbfDXiUg1tkOP1ZLmVM8YvuwyhnI1
lWJdJAzD42KTGo67IfmRikuy9WfI0KyG/Lk0i/6A9PgKOrjl4XMG9sfG3iX02quRMOUuX5G/qGVm
PPfD/I8J5FvaI8S1TbhxgQgcqOS9t/bs/jDpqV7HfV8yTEGGKKMllyBcHG8wNxGlkUdF7hgavj9Z
Y6uNrD65n1x0jsjQZdNQopr6mjU8gE6IPB2nFF2cmIetUUasy50GkqzoeJJn3uJLlI/dxvARM5kZ
LECzwFxdzDgOHHk3ZP+ueufT65qZu4E8RJx+KzTk2batrm5dXxPP/M+252rjVYwvWJneXWPIz42K
3qz5K+LlHgjqAWbNLT5ZTD56S7wV8oTydljXEQjlOG72M+vdTZjx99ee/MVh3YD50MfZ078lLqw9
GMmrSzm0Ahq8Kws2NWRvGf0SM1Rv2qQpTuFrpNAH0FNZKMzVSeEkRqDr/zPD4GHlSrKbn49JRwRG
b1ktNIdv12jaB2KknYCg0i4nvMKiAecSlZeVZjsZpne7awtUZabaDv257Zpnh/jBQ9X0Z/pRDsUY
lb4njN0QOek2Ayq0yV5F29A2UQHVXvfSVBHaao8JTJIUIWL8hiqjJ0YovlaNIJTEXNaYil7Ud7ML
eZU9VE1UeEM2dJsGZf6GhJBVaXjf7hS4NxMmM9BAijxsKJHpfBLFiVUwMvHaBr+mlVDc9faTZ3eP
/L9BmD91F2CS4sx0ffEX1eDTaIEajyu0IcLqfgx/yqmu8lc4SfUerfk5SngqIDJj0OE+Wc2O95lO
DXWnqck+r+xuVzAHmkvnz9ShygQQyV+Paw6Aq2YRbIFNKRlB7RNlfxkhNUHoRJ8GXXIkxvFQG/dS
yaOuzPnR29lOZzxpac4CNq3oiBrM3rh5kOs3dYQq3ug3Jp1uWinnoEPzb1fwbzIUQRKoNwkMl/U0
DNmW5snb2DnD+GUpiL9VDrwPBlBnOOu92Nb0t0dv73DYA0uhMNFh8C4j558OWrUrh6e4qd7bCL9S
0uNwj3ghQo8Sy8OKp6EVb6q5fAvqIDiFHWzzBklqHXt/PDuOV3WzTH9SAMzz3ess3oFgNJ4COTQo
rZ1ta5PCxq9MlvKIVXQO9oxPumPJ2XkuPXknXqrk+HM5lfI52vYwmYAzMWgMgZ8oTyKv876bQQVs
pP2DMdPzzV2O/tvFDVZp7CNTUAHgmb+bvD8aqg830lzeYJ+HUk76WL6mE3pEMuqiSx51a8eJmJPB
QYBJ6rBGdaurM0FtNSQuDml2L23MVNRO+SvQPCCrpL6Dy0A0hL1ll0R7h6ybjxVbM3F5F89SL3Vi
jezToQ4tw1ow4PxIXFl8CciiPKpc9i4PWKTpAU7xGTvSV1SH3bGWJV9HxaeySgFLI4TLxXrJTRfT
mx0bQBnUSIZGPJ7Gsr2DiwRApXAtxHjS57SbjxnxWe4k8ehFEYkVbhauYb9ti6GfnuaMGlXQDI4/
eg4AS0UFVVsAwg93Z8ZXy/szFBrLbNzfciqXHX7xeDMttxLf9nEK42WJ9iCVoEkZ1IStmWx1lv7x
tSuYZlrDYYmduOZFOuELwklSMmTaWWVuvrgwFEaSiJ8ayq4K7e4RND3ShYJ+o0KQTPqcPLa5OfFg
dBn2OlT5mD/IiSH8DARMfTTL8J9DCuaLRTEn5hfAuMaL+mB7M94Z56Zbt5o5fNJ550jg4doDzj0b
YfzrYUQok9fOJSZUdpl7CBpxGxRTcJgzXFxDSfRiF2GikUm1ozBjRtZuTSQArxojyC3yx7tpRsZz
UmT6lDnZryytbNfGKAtax0SQBHeMBwKphgAg8ryIMEyrORSDdxuKpt2pKOq3Tqy+gRVIfFqaFINV
Ld0O4+nQnLN05EvCOL+u/dC7EQ2xsmrYEGHcxndHcz8QnaP34GyrLUNi5vqerg9BNP2ItM1OIE2J
QfLsl4owZGwmoCERZzcxuWGpRKViaWPatg4Udp+wnzEA/sBKKtum4KbmyDYPYcJWroe+tBvIEtnG
7mQAutWXcMLGY2pM6MhDx7Pd+Pl2aNXVhA+5ImFAoLgxyUwzuIxYthfrZvSrFdph6+9oTAelMQiV
sZT7GNU3GWCBfFHkTG7DGeM1Ih5msczMDqVLYothN93Dm0ZUlnXtwLGgoEUxx/7eh8WHaHbFHe1e
0/YZlzDFSNT1F4fBxgrUJNJKC6FBnSixGZp6A9INVpwEUB36N91pUFcJ9auJDRfnGaz0afqOdcAV
jawVqLPbTmpdtK6/IyLuRXfUw83s/G0FxbQiaJql+K6UwzsTxUMV24vDGkpGpcZiYwh4aSxxor1x
FMw+TnXiH1jYLHE8y2FgKgZk3B0mtPUdkXvpYZSvYFVszM5oRIg/Gi/DQMRXT4zgkcXMKjbr5I+9
tMk2ibXCS/qXkSNvxdLLP89D2zG+gT8nMG1ACOdcywFC5N4jiUgraySOzsC80VB6q2qeWDFgFqlr
Lq6qAjerOvOTk6rYxXb1plOrPjfeOJ+YDLSW6ZxLGR8iZ1y2TP69oYfcy9Z8C/sPKdAWh3LAfAIp
OR5+TO7T7jCYPR0ZBq/SOqtAWydFE77RCAKIZmJE46MYZHyFfkK5f/uKFEcTTzZDOuRdrD3eEDjH
JGCauAJTatU5sY5BbzDcVP2p7ITactC4JDRsiA94SRv/Lzl9M2DAsx1a9UkPTDSxrTGIp3ULmeWE
WYnaZZfBKcOF10P/RqS7ihNW5QK1HsKMdMd8/mII3M2KPFwui5TdMisT9kxXpjHZSZjmK9Pzcdu2
yQNHXLZz9QCWpFVbQiVbaqt67U9Vf0qyaZ1wPqHhLT6I8QI418g/Rsb62WQuXaOdxG2izpmIqbOc
vN9AnECrHzok9zHb4A2HDybxlGWh920B/xVJ2u7lrCzm5oaxR8TWHFXHveqNbJRjYffPY5GD73+u
Zzv9O3Tpayu51yvLQESMU7iADQlApV7FotopFkMrmEjdnn2XeaI+ojvA0NqNAu9205F2iWVlZXT2
dLax7u+HWrDoGlUEMYW5pFEP9jXWiVhrWzMrc4Zvm/EzkI54wBTvhcyEBB6OJlfbWjlvYdBOr8wI
9bEwW3z+ExpVC78qA1xrOglJ30OX3qxa12nPooo4Qio7eQSxTwDrhK4kmsU2KHv7ne7wxYyDY2qS
DB5oFJ8ViwBKGOeqMa3TZ/HEJHzjuCeIGpbQ9Z4zP/obkCcxuv5Tv6SrSJDfW03+2652iDzyeVH3
lUAdZuHIOSYMctLl4+p9mjN/mFq2bITmtNWEm6b35lWWxnhbadTWgqkH+Y6Ax0v09iZi4pcmBbyA
dK8zCuPN7xHQN8v2GFLIU+foJ1IMFcAewq2EV35xxDdXhryL0voQDbXFNrdh/KZZ8l88R7UvIykN
KzB6+Y52bNElOIwgZ3faIzQoN3nPgLz1Rcm2Nc1fei9p2ZaZz1bu5OzSM1ZNxLydu7ibD7QNLojv
VyrYmx/+OjAljkXbzk9T0xd7bk2ibpZf25msq4WG8UigKuE103xTkFY2RQFRYpgjmG+8OD5ckZfB
wpLct2vt9Ma21F5/JiaDIHgvZV3ke6R8tdGt79AZKb8VJBpU4lSFMVP4oXsdLdL8xrZeG8m4Gd3g
jfhNuRKIgdZBnLSXNnJes6q8eEnm3RlXMAfH7huXOciHACYHuV4bEoYQW9SEwCm4KGuP3f0lzfvf
MN6OvCYnY7SDU2XF1FdxeDWHkmqm6eE05tFFZCOOpZh+LxJNgv1NvPXdUJNAtwRYBh2Yw756HVI7
PLFRJEchGU8SZ7C18EpShUDeXHbk7cyYPvX1SZAo4TFGrOKGZizHZlb6iO5rL9yJypSoLgqAUITL
MH5NH9oYveMYdpI+JG6oEtxwTVm5ybWez235Wctg+BbNjlIfzzLAiVNQ0+p0vUOeZEqs6lgY0dpE
3vQ0M9QdR9Ag5KsQCzOQaKCcE2a9O29cvu+m7i30R30zWmq9ahjaVdxpgiInhlgJlr01Tt6HXiIo
+hgbSE+g58Y2bXTKjqB4N+L5UiSv8EZDQscKcbEcTJpToH6m0bHv2kIvSKgYSBRqBkZJKTadhPgo
VovCcF6LCtUyMqlN2aQ/aAK5u50I3CZ+tpUz/dYMY+OGJAi7RFMTetwK6C+PtM/2ki+xh2CyT8OR
DpNlHyyt8aMOBuh6WfvVLvqaxvAYX7L++t+f2jXjlpQ89qNwN2na3W+767+YA2ebbJFDGtox8ADx
WuvazjnGfvAvjn8a039OaJ2nGgMHEQK7IiMiAHvfIelFy4AFKk9fctNJSjnMza2fshvymZGoFF8D
YjtCQgKCTvqcFYeMBctBeqOmKfvtBEe1RoG/5cxZtV16TMw435kgPYHUHiULiVtNAaKk/RGWW0SH
ElXlVN/cavi2HIZSNbOcMOz4/6MO8CYX2XtYEPDsEJmdo9r9D7/bMdWlcSz7Nthr6Z+rthg/4kJx
CLb6lR9cPbWupfZBlUznYfpkoz+ehnw50xqHtb1KXsRCicITTkqUto8ppwH3dA5mSIoMER5xiblQ
+z5vkx1xe1VcmFuCQ5m6qObJaOAhGMZ/6PMw5TfuVxbMEH5MrgxUl3ofNT8O6mKIlsdKB8175Y2A
Ctyzi+hvNcgm3yoC6PvyNQrG17mCEMGmuDnDCTtVxEmcZhG9C11n55j/tVJViytYp+qNvImzawMW
zjzz3DYieB5CxSsCM4R1o7545LfSnDjlmsCGM+id9qXgkO/sYEkaoKFlWZW5cX+pM2o2xaw/UiNp
QzWbW7Z634rA9h1casKCWpx8BhCJ1FuOmW7Ay5zWT34vKUcRN/4fe2fS3TiSXeG/0sd7+GAKDAsv
zJkURYkSNW5wxMwU5jkw/np/wbJ9qtN9qu29N9k1dEkgCES8eO/e766Ek9xbuT3e9130K4nCnrDq
OqBwrK+D5AIQu+b3U1RQgsS4byXGHai1RbmqlHXXya1kQ3GX3RthjHUq8fCsWyT42qihmQuH92jZ
tWNJd7MycAtnojVOSY7zWOSRvYS+nm9DztPHYuBaU8s+T/qYP1ppRFTJQFHo9j+lkTQ8DnXxDNtI
bJk4aLt5AKo39njAyRkmBCnM1gn8J5i9ICuTONh7eeoumxyVVIyKd1/q1RpkD4Btrwkwaslvf0ZS
2pF9sw80gvxSPzk6/k8tNLNjT+vjvqu7//wD98JSjGN+EL3p3jW0cndmbR5ZXq2DJP3H48WCVtUI
QFpa/RYz7dYGmBDYv0Il07tv4rWJKfkHvxHiFK7+FMD9Y+pT4nd80AJgKAIvOvUVoit3KvW71KqQ
NjYcwtygAZJFd+iCu7vo6WRWGUoab/ItWoaNtZy9Kt0aP2LDbjd63envMtdRrmcEezJr2uDUb3dp
IwVMrWhLnh60oLYIVviGGI/VlbtnRXjFDPbBIAoMbk3yWuqNCHanjpBsk8TjeZZnc6TQTAymz+gf
iVnNi6uHRL3rhuKhFm5CRodfr80K9h3TcrwA1c6AnZTFWUtzacKiPxrPRVzqrJYm3WkDjKHKmuL+
u7SJUn5pKDkM6jPnY4/aTdN0ue0LwsZ1R0k96f0ZMwFxZSIPRNomzF6yGDEnciDcOd426TtEu221
tYqJFxzidbpGkKit+l7hq5UZ2orTbXbtkBXuUjNB4hDOLKc6IJ7F0DIMVJRx3n0LLs1EfnpRD9O+
Zyh40KPTjLUPCLbVL1y4ZhthiKUtPUXrqQBIWYH+xx9hYRvE80V4ZlgWlnkKQkIvmEFpnqIFeVie
iGKRZjBeRjntfb6iU0uI5InSLqkz5wAh3qcdDd/PKbtpw+0gwaB6mqDLHEMwbmc7zkeomOG6mJsR
NcKMXShUvB+/AkxOl5MFTiyzNy0U2IIIE6FIMaY7vTOfSxaUJQ6cYNmH8c8Sp8rS9QNtP2MsXNJk
0u+BbOBi7JoXyzXfhs42sMVCvBE4zKcaALcVKHlZmxQPHU8vbfG+P9ErTCCu5fXGbeWwtLsqfbz9
s9tf0Zs9xEVfHCfZgtVJ/HCTz5XiyNQZnEY8XQkoDJR169EC3MRocDgbjnCXgWwmznOwsfBZYh+r
yrsJJpGwanknY3kX6AxyQhkatF6ZYnDemcasO88Mm8yOnGW4pRgkijB7wBGfPqR28DYYFf1L2bdH
UEuPZTH1O2yew9aaR/o6IdXNHFcvkWW8RDwu5z4LX5pCjPhQQxqQuz7uqxMvtvwYW/c0pZ+S+Omj
34+PnERRuhJ8F/ZTgZBuAoIcCUEQZqQfsy54aSCePVHE2E8sEv2S4D3VslRzpxzAEblFqNXz5ofX
FRjdCJ8qJxghUYkftzANkz5JE721+k9R59F9EGL+cEXFmpxjMjb618z33gILcSZ34mnGXrZIwC0f
m14r1xSP73Y3JGALEpK+OnMiOdIZH5tY+A9llcxL8Ah7mub23e2PsSPEy+aYe9c6hIUmLdbBecWR
GvRUyFlHjCpp05qyTedBdMh9KsaBk+kD5AYJOzxoV1ljPXu6K15c0R+x8ePocjQETgL/G8CUTRsO
aPldegYA8DbVtM7wz+5iXb4zZuNAl6bAo6plAvN7VYNUilo8chwOioh0tl67c+TOT6WzJpTgjG06
od958vzkgrQZfSPbQmEBbGSDTMz2aFqpeYfY7tPJib+z7OyeGDsEnvI+N9DMVQ4DK+eQQvf6KlN7
k43LubYQ589hzqxb/wlm5ioa5NJaQDdEMvY5tnuCSmikeeBapWp5MXXNWY6okQlcjR7QlAWbgc72
Ajk2BAKzWOEtsFZmjfKjnIOKsOfmg7N2/NhKTpPQdq5eOth3gqSEjnfoADC1WxYde2w/djxG3d7q
nOw18Wk0J7Y/fGay/KBrvBBjbhxuCbj96DxFmT39jGizzVond3h4g+UYywirbW2hB/LR43bGJ91c
9zGJqxOmVPwIpd2pPCiy/8ysWAlv5ADcEMlm+OW4tJENrEej3NJRNK6cl+hxsjc+NHlQH6UJAkpK
mzFmb4v70NkGp7Gbm4/cwzTn01ZmRWAKGaXNdQ6n+X6MtAvlJFUCussnMh8x37Rhu6LB2gBqigjv
bQFBupNX3JsaJiqCwOpNiwxzNRjttvKgE4pw3CPO5YTSI9GVxegsLUg1K7YXfWUPrYfWETGj02gH
7EbmemyD4xTO8y7tnfmAKwf4SeJWu0nz4iN8pAePXE1JwfOzS92rFIAJkIGKleuj6uxpx62dn2j0
yFqLxTJvLe0Rddxzno7WmkMUtrohPtR0EhCI4U3rUvpmQc2hOanlfGiy6su0AaGiN8S1a9wRb5g9
a8lzE8j41BqkDQRGOq1Nmai+bHPJ2KLzEYhIbKmP/2OY0xa3VN0uSsHbmNOdX3j5bmzk1+DXbxP8
EgdjTtl/2zYYynYq6bbB3mD4RlQdL/WTWrGZfeIagws1Ldn+bydhbw9Aa5LO2dcG/U4fkE/5PfP4
uPTNR0uuXFij57byD1NBd7RnL/ow/GkJEC08TgEI8shAvFm5SXlX4sJYzG104QY7D+wNI3ajNtoN
Mo5XYETw+9TVpvfr/DLm3JOCzHtPQoIl7oqJx5zvvGHGLOWsRQdWzkil8UwQM/iIGYm34cs3bKn7
moZ3OBTyj0Itn/L0KNpHgkRQh3hiRPlZncsG8v3kieESR3w1Dc/s2i9gJDISpBgoneBuykF9SoJ1
V3kyjpsIZfOGRmWNbT1Eeu0T/eDE2MHbooi3hjy1qQYBds47dkQnJtM3+pEOB9MU7ZI1G0W1wzMl
ncOIlZ94jcZBAqlXh5o2YVLznxoEzVAZzt3KcGoPRwjioybCTBDX0FOs4VQ0PmebEIdr6gD9b5DM
zG04HxtQfPmTTNBWVAW20CJApNyjhh8bTJSm30JQ5ABGpy+MWdYizsksiWNKop0r8ejxZbynaLdt
ywVyEUfuge7xS9p69TOKMAqHiaTgvBs4oPfOoTQbeD3OwzRaKMMS7QwANtqG2JKptYrxQF1AlAoJ
SVWCkYeqgt70NAZ3s5bdmT5EhBo52VIGTrEzBj851IlOnmxCAdk02r538bYVRbcRRRruhRW+RFkG
L5D2+apCrTdTih+FKWZgNxzZYmGHW6OeWDQ471dOfcya/KCRcLuZNKbRjt896V68nmbLJ1/VTelQ
FTkvULM3k3nc262GfGgOi40MunqRiCo9NiGgp4KoCRwLZ7+vFWUudTddNnyJvnMeo3Dy6M3w0jW1
Nq5jHomLIXrEuDUy+TrOQtwJobvAP4qLLJbjwiKfb4dGGm2LE6oufEXiMLIVnhqXKaVoG+bNNeiK
EF3LoEHv17NG/6r6+zDPT1HyKiOUV62lnxu8/AvdJQ4Bjqho1vidvMOU/7JzdPWe508Q6oaWgdTw
OVIbpIha9ZQSr2zfOKhWeyslBrb3ui15cB+yxS5WQFbLq2Za1MwEwJgM7mpIu2nvCH+XV0a21913
Gi1soYO/wbLEXDTPie6Nf6ToWtqqKemzRMlzzp0DxJGcUvR8VeveQ8F57JWi0eqludcBfFSmYdHU
Bvk3RWZwGOvg1OX0OmtmL9glTJQLFF062+i9iOCVZ+2PLkEE790ljO3IvkDByJSP4WY+pM0RCDNB
7JlvbkrYx49+UxkQFuolCZ1k8kSdtbKRvAic7PsKsR/KebwEmg2QsA8aj0jyOtgUUcMyouOH93Vs
B42LMhbwTIz53y0kUs0GVtuMJ3Ch5RAeUCp8VDJYMqb21mQ5a8tQpNNj67pLwsTDR3PMq1XE1Jf+
N4GA9TRcghAaZeGZP6wJTgbWfGibTrophYiwPuXxym0nUJlpK97LYigOc21/I1IzNkBZ0RV6uv7u
Y4xaOVnb7i1vvOulkzzR3np2M5ztU1SWK+ypchcb2S7QA/1xbuWXo8lg68hG7HH2TBt3pNFY5OlF
b0nfno0dofMuWLR0OUZB/z51Brq60MAAa/XdekhE/GbrWwSnhAq18TsM8l1raPDmqnqLNQ2FnRfN
q0yJB1N0ePjGo5rJusH3tbTy8ClpJyoLpoyOXDsY+BNfq5FWIMgB8xquJPp+IFVlSunCwAc94JAD
hwePR8O5aXxt0XbMLxLNeNZJKL7zfT6jg5aoy2q0BHp2Z08QOCPLx1gTg42TxDQmVXqyhvxlQALV
sLIuyiF4b0VordI2XevqfdEYNwgr+ez1QlvYpDAbTvOjNk2inGM6gnUdkTSFdIgsDjZCAFYrupkF
nFSuHtDICxZgZH5zvANwRT3il/LREsGrTrgsCq+8eeyFSaC1vqb/o21QfVQbzxCbDAYvMsUGWHrS
QBC2n8ugwWEZau5hVH/YTULEZ4RDu2a1O/mM6LZO13xrxSTvvIbNO23N4+QEX1GdYOOeu3qL6OYt
NcCGhVkA4aQt7geNmSSZOdq6y+kr+QSeN53TbNiWnqdC4nosedaHaDpkDSd8fBDHsc1ftSrOFv0U
bsOMwRbEFno9kfbSEg9Pyw4PC9QjuIuxbi8x8FePpWvxKmbBJhwtfZ1nprtuvNR9CHUhFhE+NRJ+
XA7ylfSYzVyTzpOPsqVBIPmBqYF4Y4Ehaq31ATS17Og3tdwSJY/adK7zg9fZH5lVRUcgZM9uZaF5
T/pnTKU/Ct4ffbSae56ruKnRTesoSZR3emCaQmcQwxgJ7Usk1vZproGJ3/5qjO/+P5LkfxNJQroj
rta/TJf89+LnV/5V/I2Myb+d4h/l9av5G4IF/rb9c0LJf/+kPzJKfOtffaEDozMs3XIN3bf/K6PE
N//V1B2LaBDfdFxxSy8pykZG//YvBpl9LkQEnwQx29Up2/87mI+ISoGuzfdcFBIEUjrG/yWkxPwt
btJzdMPVuTKDK9OFx0/7u4i6tq0ZwcRjg4tRe82MYZeI/FpUHjpzvLVQIWp1+MDE5/bRtXLWgd0/
CMc4cBaGyvCamPklzTFwdU7K3MehzonRa/cCRLBOfWmn5tIwWFImDMJzdCdaxEN/Sob5B4F+hskl
/illT30EslpI4MCFSECn/9tHsOic6kYa8hFyWp625u9dGV1hRWApZD7hRO7IvBTeW0sngUm0oewo
wDn+2XXwRf6D67At3+SOur4g4ebPaX8mC6I32KiUaFE+W4SG0E2B0GVk5EIl+5IkkaiukFr4moJY
M3IAm40gpFlltvXoY4v/6/vyW9Dh7bYwCtQN/LtAoX4POmxBGDG5zWouBxaNb7iXLhKnuC6Of/17
fJWY+Pv9dwDOsCIRq2Nav31uZw5a8OtAaO04veJkrEWuA/oZOIXazt7HteKDvMKmu2T5jjm10aj0
J2ywmRv/rHIqPGLMZvqhGE8fYXzsaORlLa3IOhZnkNq4e1CGLMT7nGxaOWMPzBbpJN49uq+IGCkx
wSuvbZ9Zl+989iaiTmfiSdCxmNjjgBUjEQAsCPkq43bPlEgUIASt1OiXjc53Yaspdz6x0aPAIM+q
Q+PnGktPhzJf47g16Y57JdHCRXyFxKEGl/F6EHJv6e4LaObnuKoxTqcYqnVt3jRVf8MLRgEfoZfy
7OQbH14iuktvZfoWDdH47AWCnEHdPIeF5lFaY82r1ddkuko5Yx/b+c3sRbWcB3Qvfc4j1KbekZEC
G5ZZTrCYMJcBARsBC7b0b1J65SsIU6jpLuh/+ZFaetRm56RS3cjQWXpkjbFOXv/6uzdYIH/77lkG
GJKRemuTVuuph/BPCZfuXKDeimtUNpzeSrlpK9YL2XFX8TqhPuJTxqVzChAHLDkxE8UyMWGzGLNG
RLf99cWoINPfLsYWFpE4nmuZtxX17y8GAJBbtb6XbCmQNmjPZvJMeAM5972aFrnlHobk2m+ggk/M
i4myJVDe2gc3zlTYUWd5NJPbTteWCXsuxIOSQPsJtrPM9r3gi4ha7VcGgqCNnGsVwnBzWV8sw0xR
l5HTmI3Xkk751nL4DnGk4zrzP9FHccBDe0XgqNiXFo6yQUciqPIT/8nn/58vou0Ynut7vPC+4+q/
RZvqnW/3kxtlFLHMRYukOYuJNTzP3IvldBbuVhIFrd5/CvLhMPMKEctUr91GbGsnY7QikCpiGxQc
d1xtjSJfX7Wzom2OkCjqdJ8ehjQ8dBlgT8WvvK30HSeZUhxdUpeQo3M7WvLopvTJM/PrACVTRe+5
PqFVtntJyTc3nOCfrD8GKbm/f+2OaZmOMFn/he2rZ/RPz6A0Y01vej42ahcCC22uxNOpnTm9bczG
xAPjgCmQVI56xHum2Zn5Ty7hf678RPXZ5O/qjjB04f+2AnZmHgzMRLNt0COM6Tug6X5MmtJff7//
4PF2WGwAPut8SNb0v/+cRVZh5qszPic2Q0B75cP0iq4/yqJtPxG6oxIO//o3GsIy/8HNtX3XRHNv
2L5n/vZMlXlDLE3SZ1t8F991nX07HEj0oUNjnIcYVlI8o0E5/2jCfkubHD5gYWG8HkbOyf6OnhoJ
LDkPoRaHV05F62wOtn7LmqeSFAne+Pb17hQ7m3JMcCGW7MpoZ1HlY7QA1iaKLlqR5cQgCIBQpCGz
zqXQGGjL94nQsDJSosQQxmh9C/vLnksjwf+olnULOhc9QSZHjnvq2u57HuaLmLjEGAznKqnjM0rW
xuO9cIG9CWRv6v0YqHPSBP175qNAMOx8nSYPevZZorPVxwBUvoFZrJwaDnntaUjrpxKDDDA9XmyL
9XBhigsd1W/d5TclXfx92xU5yLLqVe++Z62A0OCznbVxYc4AYg2yN8PM0dZB7NNSxXyXi5Wsnsjv
clZFp7qfPji8Is4RQuefptniNmOPMytgs3iqrvkcX0VinWm2jwtDxco2RBMImLCoPhDRP7ST6qMz
V38NLO5tkTwFFZatlvH5QvcLpqP6OkCfoQQXt+8EwOsaNAdHu/i7p2hoTfvclfAoaccYUPIWaU93
2FOve+Aj2696KDNVdr1dgT0Dr4RjWDefcihiyO8ru+Xj95l/UQXBbU3SJPlMrnWOKu9Legks/JK+
q9u+awgqF/dsdO8oR/1lQbDC0nhysHScGP8ifo4Pb9XIvba1xqNnBlwdFPyOoRZex6h6q52OmC6X
4YfRFPTbqFJD97N7utF3G9NNVypdUuAAYPaE27dGVh3ZDFkEx2UBNs/g8XXiCWFeVZERGRgsoOFF
j/rVQLxoE3uEcnGkxFx3Tdrgwt58Vd+wmyXfNNH3TiXuIn9bq0vMcm5nzp0KpXxqzBRFU9izNhVr
lUxbVmJvJ+RF9R5bixjFto+pAOheX2vQ3eWwL8325+Q6W9+gBpKBv8kDY6eeojlMvxGPgk1A2bKo
0zcrLU7CI0k4tIgG6mx23AaIAc9xrLQZG/U0WDYPpKiBekVo4WekXH0afaecQomXArI8q4wZnEhe
9VpDgMVqyNsQG1x+T08CLV+wHUzvADohqN60hpc/sgGtZqo/7yo6D8kC37P9y3ebHTX5NnCLa9dZ
29s3CpvrV669th3S3oJxmzEiChz5GVmRRws5iV2p0BKVDqKNRSZvOTFHLvwTj3IwT78z4mS3YwsT
PLS5otZgTFhm7/EcbgILAUTVq8acFTyYII0mOX8w6AHuQsEBj2YFrCRaNlq6D+i/ijSFTVDxNXtm
cm3JAFFKFVJ4lAVKrR5Tn36Tl3xp3JEUFawHkxt+56M4375v6RGXMwRAyHVCThHXnnWMlzHHoqwp
MS1PmzGZYP8H4XeJX2xRRFRjaqGbKn5sVB5pyp1iRuCRYlFnc37F94NwpfgKZjRPwCcwhvkolIXP
P3bwTiz7xD1j63hnJLSZk+hK7+49aVhZmeVfHCmWpFk/shTGIGPcC9OXywhPuw3ITbXN8q0IrYcw
VY/1mHxX5c9ZR41PGX8y1BKl4nNdRas0hFzd1pRp4MWbKM6R/fIQGXb0PJP6F/Bi0m86Oy5rxx+P
5JRd9cE9lSoii0XIkKxpFc4TsLrfjaocgmJkpOSvROPtBDYNTG2O4gxfKsTt0IsQLwR29HRbN0Qj
jjgpLtPsvBrl/qIht8otb4X/qF2JXu0hGNNBMj7RS0KvVU8vt5caVx8HTo1ffcOVJ0H/bMTVq2Xw
4VqdJS5teWKyn/mUwgDQ+egzwu1B17S1MQQx4zkMHzr+7wyeBzy+7e0mNG2GhCWdVzIkCoMmc4MT
a2EHfPaEhD07aF/DzJT7jOCbiYzNuQfJ7Njc5Xn2AD33jLh8esoii57HePxZVyRtk2gT0f+DSk9Q
W1z5zyFo+KVJb37Z6g/qAZEeK/sMuUAtxRiTeNLlRxa8iDgvl7rGdpE6xrnE0LDspf+ho7mnKcYE
IH0d6/w+Z5MmY3yXy/xT7bh9cAHMsHSr6TyzzbBkpKvbo5/r4tyNy1IYL9Bnv8j+gw+XQFi2z4BW
T0FNlkbI69mIH6iSX+XIh/eUz/fG8k6YiEO5lT5uUZ6QS2NIiuMx24kJgIbPv5xmTldj3RDKQUK8
bZ3VCgREirQfam+yd9AR1SPxFgTnRcJglDFX7wKE/K2Gy7BAOO0IWI6rdNNv8lV5tkmcrJnB4K7l
0Yc08j0wiwhcy18NGLXrypFQ65jLEv1GckVmPJTjvc6YZURVyPpqrkAb/iyM/Fg9RZXx2MX+xVNM
KNd1LwVDMwoLdEQ664Le3Q+l+sojoIUzYEDrXMvs2wCHnhTtu1qrC5mjUfIvKYaSEdqF2oCrBPle
1h2jzDnB0cLWR7bOUiQP9C6fZoyLQ7gp7fw97pxTEjsnVcXcytWU3cXERTwGbAfoKMEUqnW31VSo
xsuEbBwlGasBaBJeQTrARXdf6ca5jll77cnHx8SeZWmQaKKrAzB+RJlyw8pPTXsKEPSoJUwdp9VC
hIMF7QxblqrLRkkjAjIARvy7YqT8qq3pW0uGk3oMWvz9C6NQlQrM/ElqC6ct2GtZqUujeffi/pcM
Xm57N5G7F6HSmtvs6hPngfDQPRvwFvzhZ6Pzst/2Xs+mASIi71JOgvfVhR3oDzSHWAknk/AMDm33
unC1RUTSUJB31iKznQt6dljVGW6KcO4IbVUcf3rzHcP5hVbND5gzYca85xa5r4Z7Z9QaB+n4gcGl
Oq/jAlUxWKZ8DjCviLk8qhzrW9q1UNuvo44uOnNAWb0Yefnd+fW7AcExB3sxckaMHbJ17CDneoFO
sWPkzTupiqmjn/IgP8oh+u7D8pNsEYJ3w5pkKbLbchd0E1dNWRd1xrDuB5Yg3X4lJY0j0qjSpFtM
vai1bwB9mXGHUsNdYiA+CINlTotnYx3bl1vZpfz0q1azz7lHJFxd/gpmc2kJVxnVeCxu5eDt12UO
DwTUAfZh62xgvTbHul4D5YUqqqYZDJKXNsulmRbP48xSE1Um2xo6mdHjoIT7aFZS2JK3HTwx30fF
u0ysVbW81YfYdKhWKlgkPqcb9Rq0SfMeF+wMaVQcNRj+vKInWeU/biV4Hao9nTdHEjC8tBL7YyBn
LJv4eebA3SlbfHYtTPKBR6xTCQyiZ9Wuk1auVVXL25P0iDvwfHEs7caWc/YymNqDo+oNUJFqLgKl
X+P/wHDM/uh4RlRZjHs/9aL3W26CUMBdcpp/JZa2J3vXWuBTJsDDDI9mFD7ELqUGIe+LKBRXVNyE
H47p9fb+8Y5fDR+nR5W+FL1zUf0aJlsnU89PREKsXFUAT+yfeEOujlO9eOD3Ap+7GTjOh2nFOZzk
5r21rHU1gx2xOfakxhlPHznCGuMiG67pSMAtGuhPApnpjaX2GfFbuio2LlR1WL5wI0y1sde9x8Eh
PGXts1T0qxIqX5VMJ1u4m4TRzi4koAe7vnHf2QAB9Mb+siwEG1hnlz0JwSsNu+PaqsIXe1CPoCDI
hahgUnBMdAB44c/ozTy+iV+j4VacjqS9GJpfWWx7zApZqJEmbTA6876YboBUysV05cl30Uw5O7pe
7zSt35dFCVOntpmVMjjRZHiXlugD0zPCw7xjaiaVfAliCfpym1MTyJRvpwi2HXCHSNQI/jGbR+A8
SBnxZhov+oYUexZ3GeKQCHDKoKyXu3mi0lV45DJZ0ebs1Djm2dI13Ho8e+CBPMT7EPOJh+y2Q2q8
IdcmYs42CAzU6JqlpcUfrhWvEn9Gq4LMxLJmfUf04mZI7Y925PkwmNL01S/Wc/KzeIIGrdtmOmVC
nfMQ6uZzXzFWY4wZo5Wf3thGc96rfqtaRqR4Vu8obu8aE5UpHI0naCBTYiWL21qX4kGHX7av5+ZU
Ie62BmuDJUSSYAaM//YDdD+8puwR9eD1PB9wEum8U7Fj9PYEp0zHEB1Ol7jf6tawLTqSSsCQYaiM
rz7yjqXO+SNnNhxJG9mGC2Y4MuKUQOcIKRXpEJEqWruaRM00PPUavA4QpO2y0MFFTnBsR8QpzKww
b7fA1cdWs5aTew8E9Vv2CBp0sOs9lAO6AClbRBcpCcj8Du7pV1+OD7IAPDsT5IzVoeJUEa65e2SS
lPQr9ImK33TtvWShzdgmyLSoKIwcvV3SNaowGXfvvUVOQIpSa0PYQmU0SNsQGa8iD9hBIfHE2gZX
EM1FtyDuKY4Y84/4uRHuXIz2IUZZshxMg6gbxCFloi8trX+3q+IxsvgBSXnQtHBeDSOoLzqJPyp3
WCfh9MPBNQHGGsKSoegaGlcUjtpHiTBKowBYdnFyX4c4SCQjBUki2MKviElxjHxH0GrDyLbwVnn5
WRn6M0N9ZK6TdsnlsE9EukFzex0K8zzVzjn1jXMl2Jr0aV4jWl3R7nnUFM67Ih3R9OIVd3hjeIrA
3PZ35vAG1//CMnevYSd1Ov+TgSlKYb+3TqUb3RlG93qriNTKPTG4T3LzoXLYNSRh5CRPYOqA/BJq
D43bOrRk+9e0074MDZHZXGWYK1TLWNIs7Sz/josmqfE4ltlj0oA2zOpf0RsHtYuZZUem51c96TiI
0QYMzfYrcQH8D43Zr8ZqEflAcaYMSp3LmTWb6HHjzdJnUmlieiEd1T7vMan3Aat0RDHMqxviTYgg
BMWwNltNu9eEHqyk7X4PY/sFoOlJJN7nkFHJ2wLwAyPvME27h5gnHLCkiRVgPOSyl6ei1daVr3AQ
mm8sSTfiAatnDlmtedWUWUOlsTb2ftQwbfqqOvUQv9GJotYq5a5qg3tfDSdu36xGC2NyWAXZYVco
WnU8AqxYUk8YphBMXLD2d+jD+ozNPPTtDAk5Gm5af+4o5RprEPWaZnITaBiryYvqyEfpyYjbjzpU
O2DyK53dik1A9XEqLCqx+6m6wjCKR/ZT93KbIGBJIQiLk5av5+/qf4HgXYLO/PownfBaUAVaPd0V
Q0QVouLoaq7Gzn7D9cQuT44QhsxfDPcXvtO/Jx6X40/upeEwnRb9OfLopUW99isqWhJBkt1Mmaju
VO/p57Yc0TaBDeNTGXR8VRPCKrs309t2RnSNzG1fRpdMjifqsO+e5kjUz5AWMwB47PYasRJL4ELY
6zaGwRUSF7EtdCgqQrVYaDZfPYNqkLHeiUQ95CnhnU5YHW4c/sPb0M748knpVhv+e0JJ7YXUq6H2
wRHkgPUzY5qB2+AyNDzzddpghob5h+RkkCM0DFJaS1LV6bP3962Tb9Vtk5qz09KDJD4ag2MAake9
L0RMT8vade9vu39RDmLBmHLbqpos6Cg0Qt+6L9rPqDMP+UfoWKtqyo8RoUS7oo6MPy44nwSGG+fR
zIZNY2V7j4yvEgPo6lZfSLUNYNXaeJQQAs0f4vDwOuhEsSfirNVWu3IqPl1b+pe4cU5dx3WRfqYc
eMXOaqJLSewDGyrekYmoDwDEPH3ai07DdMWz1y5J5LgzUnrtbvYkW1S4XY5FDt2ntWxrZImd5pVk
EGVfTds9aYK6dsoBXupG9YzPDnBaeKBpri3zuu83oTFudDU6GaboWo/Nowe0eJ/akgpFq59MNdfE
2POugqCQqNIXmD6I2bwDLB8vXcc66SnCEjt7mUAHFQg3IP8N6aGNBpKoPoTL++Go7oaZ8+j38EpW
xMEmk5yAYmCwAl7CIj2wJMWK/+Q2xFnwku7N2fmZ4GpaZqGxDfSu3RcwmGgPPDIK+w5l+940vUSx
KE4VMvllY1jrP16EIjv3afukjrVF7/+ctOGQeJa1Q8j2GdgMqUKOZCFuN/LN45dRzWfUcfg2SXuL
4aXTRRvJboiHN3MYi61qXfoZ7Sk72tnUrq4j0lUIsKeTT2H1BXiJ1Bo1gfN8b2t76REYzQXoLOLc
8t6S8V2gWuChGo/dlqBohsBasGT3zTs8bky31XwpLHnsHkWfvZnqu+gcxsVxZlz0omhXddezsGl7
qpulFrIJocz1NyBHIeHicLnV7D3EhXXlIOK34QOk2S8jco6+jb6vgW2IrpdjHATWpcRQNsVwwjJ+
EftlwMQ2XLa9n9z5Hv8maPZSZ6QbVx4CSmqjGaAAut7xgFOYVlFSXzzdOnZaZy45hlP0MGjn1BF9
z0n6TTXHOMQjnWvAlKDaSiUdMCeyJmAK2m6cSZED61DxPNyKo04dQUa/3ERstciiOYF4Tf9mE63t
se1mnAvIPNj3LVI9FjmtSK51o45PvODIpYbFYDUPbod5MqPeKjIHYyXwQp8XL0E1YwKQC6f7LmX3
vbXIEufOHgVOhvS777g6nasDXHtvAikdCytdgbI4zbGxFK11L9SkFt/JSV3zrVHmhqxtXWnCxeVI
vkhwWDjbxkLom4wFVBhnFRo0KP2wp5GHeJwY5ZF7yj1BGJCu6WE8d4O2ud0ld6jnVWqVuzY06SFp
3kV1erWE9ZI2JSI184FmjHrripqzLZO2wm23QqUGBb2Lqx2vyHC47c46hig6/Hy7Tm5AArMBW/JP
/JHdJGIf/OtB0X8wdmbLbStZun6VjrpHnURiSKCjqy5IkBQ1T7Zl3yAkW8I8z3j68yWrTrct7WN3
RF2UtywTBBKZa/3rH/5q8ugKZSrLAy1xxbsx8IDOpI5pSTBi41qjFFBIw7g2XjmbdEQYYUtaQsfG
xIDH/PvPZsD2FzMqCAhSmJLPFq4enP00ABzTEVp3uqB3ZxvoyaYwqhLdGGCG0/dPq9TFGvdKzur6
9BhOQ1hH1GcwV6g+TZjwCdYKoDmuyZvkRzuHPEFqM/egUwDxl8WnDL8bPNW4gWAbpU/tsfr1SwJJ
VzeqRJcaOw2BcCjdDmm4b4r5s5GWO+2jDbTybI/guIMuWTTwighsLd+wnT9iUMz5EvOpC406OWef
x3a4OwEEOIN9CvGpK+v47YQVo1r8QdX7hdiYgXlXuM3K4cjlNFR7vCSa8AJ94KnGQaIS46G1YQ00
9nzmYWk2xOIGZSODaixR4cGujKOy+i7rSTX0CN6STL08p7yIXU4GFE0CYOU5JPgRGCDoLf1aAG9v
GkmymE8l1gkOoBO0rWzGBHhs8Aac3MMCwxffBu8HPnL0HKPAah6Xzo4a0Y5AW+aYMUPIHHKT4LMw
SaBmz3CYT2XfMxOixe/XhvzIT4AqxYBfKogBAnLFr0sjRUZQRFwJTjYszEYCJVeWeHLhokfk3vsa
/ysDy524TDbjVNy7GIATZ0OBRBoRY/uDrlsTzeWA53/IGtCPNBzMTcgZA+StYYzfX7Op+Uq/8mls
PPhc5dqmxeJ7P8a3PK9x8J0YDlwc+mnXRsncGCgKWwB6g6w4F0FGZkCVBBaN92FavpWwDP9wFX/x
SpNo4Xu2ZeEOzOz31zuXSwuL4swfDoibRqb6DfvGMtyG/YyWV867SRCvaq2wFyFm30I3gK0CkyJE
uj1+ngf5Jmq32o5V8bkZgb5hsZ93jSse/nCZf/Hu+6Z0lA3pSpjMsH69TKvsBag2bb5nPU40mzvk
QfnWWsS9zaX4yboz8+px7lqwMj0sTlec8rDbvigXRyePIHob839xKL/P/xm9MkjJl6gq/4OW+rZK
yr77x9/+YlAPDYrLYpp7Yvf9ek0FRS75bkZ/6NooUC9WgwNoxpBvOw3FY2MjnSvuf38b/vITqR9c
x2N7/MDi8/paEo3g9IfVxP7Qrk3NzweYtuVbM2QZoN2ww/Yz+dPr9ZE9CBPB8VmSvkTAoTR74Ked
tynbyCJuBfX2PfJ+wQ7HOSigxhJoD8c4eTkNmpG3YLsVAhLSO1YrQPrkPcYUjmRR6h2RPqYgdTGA
IY65pcArjPGeai87g0rALTG8xtNqh1zB/sODMv+COqKJma4jWOjQN96dWxMWmE0oatTtIvqWRUN+
MOfp2DIoOJwABqNm06hR3spEXYxL2J3//rnJj8wRx+HIxJ9Fer6mev56AwdJcYHhaHfwSMntdfcI
wHU5ZYG5WIQT5m+ihJ0c2uy/oBEbWzCjabwbhP2Z4VwXHul99HO+Jj4OMvuxFPIstMtLBveXqOOe
CqxYNnX8J6aR+/G5Ow6kPYf3jX3Ale8pl95cL5GKOrKMSUmC8MLGziiNzOandIyXzVpyVOqL1RCW
3cvzCQur1EDHGup4LX20rbLdeQIx4Ik5gV09oJlRPQHsvk3QERJr303jt6KgGcxbGu/Whu4B/py1
yVtssnYSOAKnRaSx7hX/XT2mkX76ZhEvWVkPxRp/jwdvj0wPMA+3rRgYZBu2FCAayM01A3S0GS4Z
qOEaXD7AAuCRpO498bIPbqYLPRhbEyozucxfiql66hjMk+x2pUmUp0zhCD9nAX7alMVRKv/gGisp
ZZTBv18mJwrlr0eC5gc7NmxhMsDc9yxd3xznHoCyxiAPrKIdEgQN9IZ6JDklOpLeWl+UOR+0820q
qeQHHczVl/41Bv7o+LhDox/u0gwx2KKraOy/sR/TnY9JtX9CfsgTfioVYo0BAxTqWPzuRt3IS0lK
NrFuu7YoLmWuLmDqU1lVLQ4sOqONMdpohZ+Nzr/Hev6P1d3HN4REEyEZnTpQixzx7gQfxp7zqR1h
GLp6lttSn4jPdoMF9Moi0OsL3JeAKg/+PPBHrOkBWUQ95NcoXdri7feP4uN5o0hmZcmj5hFC2e9W
fuzWlRu5ETnXBC7LiVspWXaEPf2pDDj9S++euYLZ7Cs4vEqq93srtCuS3vKsJqvwDmODT5gOV7B5
eKF9DYTME69Y62CngBu0EGBnqeO9NWP/rBSwCnpbhmMavcBOHUdjrnNAthii3awGpkdTDVQExpxm
/UXMZJAbWNcY5sJlNGrxECOZMsye3IH5USN+lcbI9EANVsflaXYmSnXUrGo/olnnZL4LTevNC9P5
T+XQXywAqIxQTB2FxoLy+NctsuxHT0Idrw9K0TMjsXuh5GMAAqdPb5BFRxN4Atoahh9zlz7oNm9B
5II9TPy2FN7171fAx7NWKdOBZGlJy/541uZy6FRt4uDf4u66QZx1WUXNoyMhD5TqasjBH6flTx9q
fzyplLIgZMC1tUyBPcKvd8GqzN4TLnZ2y+SpIA+hTOED868nHM3ri2MO15ZicCiWVhAkqOEj+1Pp
I6pW7UM4qO+Wh/QTq7PHDhYJu93sJwj5/ce0JLyiXj832B4NYXXWt5/tQluza8yTOIXv63h5Aozq
CJoUlcQ3D+88qdlEkoQ2ORZf/G7+ChQvt6Jk8BKPf7jjf8Ey5ss7mtOrXE7J91T21sGTqZvZAyYH
WgHGGYN47aldNwR1Mhh4I0ra9fAmDkk6HwTwCUNtEYxEx//+0Z+InO/fSbimrEdaCsd5//bnVHxT
hYPn4TQOPfWC+Omz/vG/GP0+PGP9885E+7TDthrj533t27suT+4LwXETa7KVnrbi5PQJEdXG63uu
U0PbvgU+oSecJy6MVX4zzetp6IFoc0afTEsav4dhiwBw1Us7JDcg6DPwxembE8F0zuGiIcZ4wYRp
jKPXsYfo0izG7kSHTyCAxy4VluX0T2p0j0atHk8IfamJWEYeyLy76XsCwE8Hbj+B3Cf9nUeCYw4A
aYv4ez6OX4oIpcciih8iwzE0a2ge2xGzpKKSt0UKEqXSz5mwGV92HC+FyYzfDJnO2yM2j5wsJKVb
m9WM3vLYdrbMXO1wwho2jhPEkWeirw4l6XD/2tk0fchfEMiSMqGxGZOTnQDVO2t6NFB8IwGmEZs5
b6wJ5JvMvnTDj29jpK0rwQl/2IXsjxUPa8+yUcvA9BWIHX59/2pvTeKWVvdgeccOfyFnAHC11DgH
aI/BDgBaCrt9wgqqZzfankbyaWLL3bB0eOriXMMZx2ibIoUxBm9i1N6Pkuc3wEvbcSdcLCANEuEC
7E6DYSQGDv7qmrbIK/v6drY8xhHEWoNU4Nq0iPZTJ8CYmPy+2D59dUqeSeAM60M2mNsTr7TEkn+3
4s+w7eW+jWeH1ojwV1UxlsPi7tPvXw3z4zaNkwUFLJIkKaRw3p3TbWRbU8906VAqYK9hnmirOy86
pDXBZqEPVo47Z9T6Bd4iyrybYSXiT7a3MUQNTF6NhvCX31+S97GR9qStHAtdChoh870gx2cc74PW
VoQ7TtrT3j2GRAhtG2Ht7QmCCZ7AhMz350bcvHg5jIbQQSXtZimjawLKqCDMCcbkF3O9VHiWblrB
U+ZUcPGZlOcnGsyM6812UOWLiK3rLsLGyCfSOiLYCM5f+C1aK/9A+QJ/GZRYpMhxm8o9K1X7lGbk
OVUCQR8ZidH4hL3ZpSbVuB1cHtc7G6YYQlk+X51mc9Payh1N1XF1R0atiICZAYj7xYG+CtcaNKp1
NdjIsLlgNkfiLK4BSLq27sDQN694yUmHxoOdGNMK3lbTtLhE4cEKH/8cLTouFQ7xQNGoQ3esR8uC
KSgYbBHtggGmj1FRvqJ0NRI9HiZJdJP6C28dafOHorYvBeY+3bT+oT2z/uoB0tF6pu+jUHZcveZ+
ai8Rp+OnMsXVoc5gYowsc805AcfCv8QET009kjbDXDUbXICnDYCOwi00ZZNaEypXF+1LS64YaU0w
RIfbE5NpZXS9jXOHu4Xr9mlgR2Yc1BhoIEIPHqqmgLqb91/yT9FCHVm6dr1fvewPNf3HMsKTLmUt
26wA7nkPXAw9vWVRRtXB8DDIwzNvozdnfJ2AYtjfdWmeQy/6/Svxod9UvBC0bIAlNhW1UO+Kqdjs
wqXNAGpFSKaXvSaBi0P1ZlrtHwkGEidOUOF5L0WagFtSawPgQMye8J+xLDy6NA9Q47hNqL5JbLM8
ji1PdU+nH/hEWMOMPdSzecfw/U978Idu/XTxDtsw+4vW9+g9+qfl4C5empIvkx1af3pQEWY1zaUz
daxIitliii6sobq1BvumZ1bz+xv3fvvno/X2hr7IMunVP1QgWe10sNoyKhAaK137Lwa1v82QZAvS
88eu57Q3/VxpKE4KtlM0qcjqTP/0IH/6rjpk1V1xq9CIY0gg7snclijdpRphTNqtCmYbekMBRQFT
lECISVwCtKPQmZtdUkZMQjPP3UctROLqmDhkgvhYPmyiRWqyrjYzT2Cf4chnHqwFnwaji3dxBwgN
x+17l/lj0Lg9VAHJaEqa3V0s4wAlIWQeFypSpVKGo/haEo88PvZKHrD5+dYRmXNhnpVWyoS/J6QR
EO0lWftynzvIIlErbpKRpAZIOHct7r76AP9a1dMtHManYZ1iMnCeFuYd+9HkWoU9yI2K7PpsbFfW
Y9F/6SUJyQqC55aesIUcAUkoIuGogkaz65aRPEmcGBx8/hdsYvZz9z1SL4tovgrg5t1orfTKE2zb
IbtZfMm9QyHnKeugpMXIj4ZLB6NuhQtVGWD03G1I+0zn7opsJYeBVH4XySTDV+GucOUCuyW8JEDJ
g5cyvMz++iUu0icQd8hhbJ2+eBLMQwCQ8DROeucSM2xGE/4VBrtfbNM8FpTxsJ3GclsTibNjw+8J
wgElczC6ivtkjwK4vuitFFzNxTJ8FFg3hGzlRnmAxkTEfec/rXpenHgFgWJdHABcL2Q773oiKfqR
NsktmpLkYfOssxWJE5KcN8bvkJGw78A6s8aClSCwwi7JITdCvFrCWm6wkam4T11x4c8PRh1GMEce
6t4mfzqRAaEukZOE5x5oB9wdQg6GpjcDo8GF3HKMoyzsiv9j2dA6uH1/eBHfnwlKevRBEsk0B4IA
efx1E/AjlIYGPl97c+2j7VqR9X4CRShN71hbdKmdwLPfJX4jFgD/S5zhcbXHZszyItKN8vwHqpw7
a13sncssmG+RIHTJ8Mtpk9d7j2PmQjYDzhXpTTqMhMkROrIaKB2SPP5uTCnp9Q6Wf9B4NpQXLkcO
1ZtVAJQUMdQZL4WtlpukLOHQUbbYDmZYSs3CuPAj4qwEF+2ZndImYPbG9ttm14T8U3492UTH9Td9
LB/T3v1kJuNTaff8mG4wEIcpsbpjToXuO9N9SFdMrgnnsBsVV7+/w+8LOcSTbHDsrggJOSTEu0OX
rAdkYkS1E/S8HlrAPJr7P1TTH0Ycp89QygNLETDVxLuH2FCNAnxG3n7qJiKQE7K5RiasC3QR8hXU
PaE6r45sg9o3vlnLAp/cgNz3++/5oavkIjgIbSp6gAX29XfHCRFJburGrdr7xDQhTK0g8kV+i6aY
kJZlds8KmMaO0Tx7lke+BPKxA2oQLHAFFW2f/UmvLd+3+DDVdXMr6eMZVAFJ/7qyl6bACLqo8OJx
a9zgik98bLhpe2OP71xe0dClKR8dOaSe+YsLCEymmVP0ZKt7951ZUTeW2hLfF7Da1Loj/CgPXDLX
GETO+9/fPPcvL5ZhqwQCQVt+qr1/Op8yY22VbA2XdHAsSWuj+DIuTXc2GQZOjDDDVJilsAkFZRZq
6wuzwoNlKLFGbgR+XPGS3iDH4NW9m5PWuV5CJ9vUGHMcrMmF7ziED7iut9sxTG0SJJYHS5FykxHc
lxIVWLQmXDu8ChqMjsyxgRupxb7TPjVhyk+K4M0GlLkwoq+DyU4Oq6bd9k21G+bhgE6vuRvM24ll
dSzoVYs4zs9QYUdBLAVpGZw0ZjPXmPyr88pZ1lu5ljdZDbA1MPA/L3KXfF7ckQ8iHemXq/KmTUoT
CgBd7O9vsvfhVaTftF3XtSyL2SVV4rsVkfQuSbC2C15DsAAmJzfLZDibwUGvJLDKgi85ACbUzzm5
KcHp/qjKDBpqlau4ND1YZGG2UX77RpSFdkUkZLqM6s9hzMg71zdrTWxMX7L5U5yN91nu94eUGJco
9gJVpUZQzx37f/Fm1zRG8yrfitV6bme/DIwRkilR7WdyJLNLIgaw+otMFtYOfgnxCgs1rIKVsa5a
nZeT5SCq717ROYf1CpyWcXuf7DyMtzeGowHsOvqKuktHRvWkGMhKjy1ITayOTU/USUG2Aa5c7h00
KPR6ntjZVfu4DHl3ZtUksHSQn7di/N5DvAk8vfRmx39sJkontYZfl7X+7CRI95O2hWmCHc1qt/gC
ENKlKMIvW9tYUHNUX7ICs3RSODaTR7Tm75+m8+GV4Wky1ZVguQwqrffgUe37YbImJBMNZX4NinKe
DkYLZDJeJtH0UBQ2rN3SkkFIj5U1rP4EG4Mtjnjpts8isS1Y+xjS5goxLVaS5GJsykKzgHyQF9jd
UMWd7se4EHqeV1eZWVW7Sm39yiQFiL5vHecngcEYPvyeSUoFHoMuQsAE88GgbCLn2sovCKmY9izJ
t2UqnsG4BMM8VIUELpJj6N6EKPv3veTS3OQTpOQbowrx10KZvBkTC0bwwnf4/V37WPRrzMVUNlNG
tscPRf9CqCb8He7amKNqhSqbC8XkWweJJKjRANBNLK6eTBhzwWKEf2IQmB9weGULihUP1zUQX1+9
F3dDESmkGHq25Wi49/3saCXxjZUmE1m1+AtnbZFvZBh1cPxLUjiUIu/KCL/HmWzPBtU/N2vVQdGa
afU9vegU8kOjOGvmEnuVtvjaKpr5eWxoAHWsJ2yWL8xqLqfIvQpXp9vjww4JANe39masM+jRp40x
7Z8IMLidl+KZicQaNDDLIKk1l23KYRW1SbbVszA6wLfZnZx9j158K8dnJ8nQPZIDCOmaNSShkaSz
+3muTari2peAlZS1/XGwOI8ZNiGcR5wj81k7oJJOlEU6SJBwXvLQrJaA1tuM4K5bT/NmeiMMMPaA
oot2hlkQMuZ8emq9CKMB17nObBO3gRGjhZzYb5ziD62RjFfSzm/MFDqXku5d75EX4/n+sV6UGbgt
mgbbRcKQJeNz3sfmmdmKm3jCyVRjmhgpED6UG0S+mfKi098cnhBfACE7UHc27thwNioJv0t2O953
fXJLB7GVVCYcFus8Ybq9bwuVggjNB3OyYA9S7haGHR/x2sZ/wyl2Dk5VARoPcjMMAS1jGNUOB+I9
/s/Lvi3Ft8ZOmP0Not0SlLfgXIfrl22UNRxL/ts4xOtuJkzbz7VTVvja4Y21b1z2ONQuV6SvQ+5D
IHLptmBlTUjWL2QBhMsGKbhyhubd4ysb5J7801zxPQbB0uaVAlrW3gW67Pj1fOlcN88KtOd7j6no
NlV2tI/uWMnAeDmltV0FyqEd+v0b7X3opW2TSQUFjuV41Dunuuyn0iFN+sVlsuXsRxkXZ8vUf84w
Ym6kH1+EpEiIWpGhqqB0FElGwkFLLmZhc9ogByZTBzNbrT0xvPmqmFf4fy3st6pDQWD4xt2y6jA3
7Ds2OF47KH1MbQ9waCvAtDQOGYySvIh6HwMAgg1jCKZoCdah2ldm3u6jck44ipBGx7BzkBSW382z
5rhQYO1TQUvshlCvTtsmIdrkBLYDAU8OmVraQyRO1ZVvojw97dgHD4vnbVa0z/MSm1tT2g/TaD3V
lnxri+PiK3i3yQ8g0wEWsnPpzIN3CJEAAVMqYtBzazdFiaJUsp1d2Xi3yD1Z2IA7JN1mxzZC4OCT
Luvj5r8hjgizTKO8FX5rop0b6GUB/g+TWWHMWBakQLNniiQPoYUUt40DbJYQ3vmHeuWDExPFtMmA
yvZgobBVvwdcmZkXrUFI3t7ObIKrW0oVJpj7cqR4kmn0iJ3n69q4x3VZiz0GMRCHO/PczqY/XIg8
2VL8Ap8AbjmsaRPgEEai/66299CYNTKK7D3BWtYuWXBkz30yHiciFDfhipVcBnqxNTTPNMUeux48
XkQ72Q1QZ8bWvEj9qtu3HatDH0CBScVJQikTjqlMt1edQ6DXDDgJmMyTT/vwixjZfURlY2AX1g+e
0+ZB3RQ8+Nq+6orh2S2jdA9mwZbUYoqLMTDYq3MkWrjFaohfa6e9G3FfnLJ6XvSSIWCoghzTXSaS
jbX14v3gF8dU76Kp2zPkkshGw+Le79OBbrXBiRabcrwntpUnOpBi78obams3t0fS2nMv/i5BZii8
igd7qT4PJYWzRK21M1DXbydreBog2l5kd4xqcOsi55fioX3EChznSYPxhG88qranwyCTqc6oqdch
lpsYXx3KKCaSJBQzhLGqB6PIsQ/LMcUmTWaeGSaq1nhwJoBVbDXRdeCULCBbdDU+QSsaybFkyjz+
KPy+xtMjFxdkdxC3GmIfAUMZ+VxBSceLCYKNiGNLVg7zqY3c+bM85mbkkf+OrBgMnOCzet4nWtdd
SJqhzkMVvNplgOkxQj7phgF4GRWS0aYmVUzUwo2ySetAxxuoJY62w3pr5TjlRkZzlySZsRcEvWHJ
oqChUHUNhWFslCCxDi1DULceNEymUQo/L/QGFurUFNJ5Xhl7lV1gzjvt44KMG7u1nsbiQWXUTp2Z
Qq/nFaeusjhluu5safmtMbR+rIx/kbQxR0iw7tp4L+Mur0HBGteB4t3PawA7xCf/Bs+eqB7PCd0j
ZiW6o3+5YTvfJMT5nTlIt3yXcDEz7u7aRvUBvqruNoTtiZLkpe9hiOJNf+hcaw2MyRBbGr1LqREL
/Kgv4sJcdivcLjLLLHgO5jkPG2q+vvOn7aapHOr3tidTjkSEIKqGbtuM3ZvtRzyqmPzMvsQ9X5IT
h3+sDWBfyh1ihhzK80JExZLfRlHU7mTiv+ER9FmQxthHnDbRmK+BJPyVQijdi0Yu+5TkNh2RSOYb
CAAAydngknztuwNdX6a0nZi4OYFhtU8/w82mbqYHWiLiPZKYCzqdXv/nF3Jf98//4s/fqxrIJ4r7
d3/8J2IL/vdf+nf+++/8+hv/vEq+t1VXvfXv/9Yvv8Q//O8PDp7751/+sDuZFt4Nr+1y/9oNeX/6
APiH+m/+b3/4H6//G+tDU0AooLL96RjXH/LvX75+Ll7/8bfHNqmH9vlnn8P/+bV/Gx3Kv1u4MOkT
4EQbVYxIp9eu/8fffPPvYDxg2OwbLsW8xuz+bXQo7b87DlRgHwjB9rA34kddNWgPRCn/7kufw4Ti
m8ZbABL9v3vwbw7mv57L/4eTqX0Wf6HVaqtFzPlol12Ikr7QwOJPZQcx2tSOsPoILI4fZDM9jag9
09T6lmDtvmlr8bgIe9OU7lWvIPlGxkJgKHLEOJ1JHYzri6aOz6cLU9Ggpp73lC45uvPOvppMEwFJ
PwGD2OMQ1MS5+2xhzLqxAUVKMaHa7y3zRwTgVzZ3GfM1SLT4YKemf1FMz9E9ZqbuznPH9oJDJ/Xb
VwoOhoxswK5PnFC3HkWY3ORyPnDoovrLSAhN1vNOFPtEzmLXef2nZCiBGcPnwiu/1qCwXbLEu9VZ
7lL1SRSU0Hiffl4W5wK5/h7PlvvOneic5vphXEitjqCLVvKbiKyXdg53gJY/7MiiJ2wZ/cUM8hdX
ffEnjh1HzaDWTLEH54fjkhxLiIjDPoAXEd4zohKk7pZGeVFF4zdCmggxxNWBU+6irfBGGwGLVxe3
3Og2Mr8xdyLNRGdByhHoL53jXR+a11hLaDfxkbbBu4iNoTpLer6dauRxUgIVjDsnZ0kDS1KgHcY5
HawnjXd2ZkyEqdn3qehRDPnJcKQKqO8IscT1Zzjz6mlPrvNCI0BhxKiWOdJF6FZXeUTkOxltuKGo
joc69tSIYXaLMXrIZxBEXRZLQBY44WqGQ7Jna+Mb6yfHqUoYM6rozvfXYuMKZH3YlDFHlWIDaRAv
/CwjG9IiDQ2U5wivACZsEmEARJS7W06HBAbjplkLRuRIoH13uiLQ5Xp1yN1IxSXOnOYV/dcUjF5S
bpe6j6H9WEhDwJzx50ArHCZ24M/GMXFR6Go4F6CLRD6EMJu+xfojqdVrueb0U9B+eumT2pJiFA3U
0gaqZh4dlZjgdnmdH/N0eRlr0z6gxNorAiITtZ7jXXzRUq5v0y6/6fqipfmLcQAbC8atZrRN3Uyn
1TbNAbER4GQr7/P+CYgoxiqZXEyJYtAf0usCArufE97rJcOhdHFQyjNOQLv5LHvjW7XGCMTNjpi9
gqkRJgc8XUSLU+3qMoesB8zV1lmdE7Np8CBKrH7BqbchOTEKoyQd0paa2oOv5kiI1+U8DdW+zkqc
UVzju8ehtJ0iip8c5BG4IMaOvvK20oFVMbjQD7AvGLAWYxRCehiGQG5J5pqTfErWMJgc78Lr1h8Z
FdXGI7lxC93ufnTktAVq1epsK+aBxl+Urqw6jk3OIypNnNGS0rvFpP2i6MSl3WTDrogRj2P3vVkX
pCPZmL856ZDu0nJENRsfVOVD/Im4WOiwTZFc2Q0eluBBazyOl+EAjjZ6argsw3Y6kGfVaoTvZSzE
eaVcMs7aCsxPUS8MmPPhUYJNdRWfJSp/TFz3kWkDedx5f1S5fCKheDvbo31cWkpe/qkuSFu2O2hl
z9LN3YO5vqLIf64VPmvQBdgdELVNfext+8l/q2zvsGa+tXND+C00KRFWHVF6KML6VQHnHqZ8BYCb
UTKr9JCnPSQZsVy7ilTmAuyY/my1z6ayPx+muiEUyQpW56pwiNoIx+ERWyFy7QYYj3kaf17BRyoG
iF9CnJaDrmQjTdruboTjYAh1AS33wgKD4rexw2b33kwFjyp9Yh9/MSM/22P+N2PQPr0a/YPjevfj
4j+uc3pbWmSRJWjcLL/QVKWzMbbJrxJzFIQVmVYtY4pjHr5ErZsccM539+HsmYesjdJjrt1hOrZh
4TW0WjTrN+5EXEhrp/4n/N4IJ63d4rs79PtQ9u5lhif0LpHlPdGzrY7+7feRm8fo+tJy6xjcf2HM
QSa1RhtlOY+GAyiLUZ/S09l4hvYGvlKCnOd9pl3BwQgeKjuCrp5bWNRU2HmXNb3E4CX7JqXxhTC4
FZE45AQyH5K1m3d5HHPQ+92hSa6bsE6urKwxCUueriJSsnCfUMOu7e2ta+UD3kAhPY75lWM7gcaG
Y49B4jecPwaf8AE/z2b4KUrj5ED6B7ST0sj3OkYjT1NiW3rvWM7L5952P+UtAZaTP/ebOX+cWRLX
MGgesziiTzGmCxiG3TYEqsdgsCfuxssvW2Kr+t58WiEVXdS4PmyHcah2qOjCDIQLZ0ViFiLrzLDt
5s5tsY2IO6gutPb2Ja5lZ7UHcaFmTohPXXU+hO2rV0QwpQv3epqZ1VcrLCRukN9Yzs5oS8VeCl6d
TcuM3l/5gVEWDhYOdEZN8kjm+de+c8liDJfznpbbsBvifeb92HfxFiPXdSOM0t4nZvVNJOvdZGIE
YzlYqBfxgNeapmqqnmiTrHI/+dV5R2Sbw6h4FcfrWtToIuMyhuSrGLRVKSk/Baf6st5F+DdNhfkD
M1UAQ2V528EX53pDFD5gdxeqbWZa2kc+QiHgGQ9GieE9ZKCHYUnBG2aXGfyAJaXnPWBvPu2wD9AU
8Dpl8AzD2yQzOUCLUmG0Iw+DY41XbWffLiebFc0ysEz7AcxTccDXmza18wsncUJsbPD/EPEUtHFn
Ye7IXzIzHzk7zalK+lt7xUcCqq4Jq3Q6g9JbnEdOTG63MwerhLae4LNC8XxvxwWWPCR+DQT8bMjC
inaZKm5nbso5Zj92QvBIlpAtGo3Q7EmQKtBAxT/qkkyd0oztTRvNGHrNV7EJaF4T4Vl3863vZcah
TyLuWbIS5YTjf16Z3h4zNjzjmuneiFNzr2xsymoEpgcTdx6AobehSL+Mwo60VBWjH88AWoqc6drv
rg1DdmR4r86+TJopwO/NYDyimf8laQsOwRJhUsWHvvdAzUy2VU95PDGQj5oaZVDNcXDWG/QfeWCQ
QIx2V772XRlRh6TBBOfoGPsChRCUh8WwLpiaakkfe+QiyyeqtPYawwCO1ZwEmTkLCZ2ivPFLTCua
Kn6wRhOf4FXgdrt4fjDH6XFMc/LkUGPA9nNQunUuS0QMl4b/tQlLuV+Ibw8cwTJpmsLfzObyyBrY
jyXZrNNU3nYkN+JkWL6WU/gyJKYEtFjUVl4ldhTvm8764peo5wW0sXXmKtaIL92jSmvs8NCvZP0Z
6XCTE1GC9UNzJ73SDKLGRXc8u88k/u2SGktlnEAZz/WHGNpVUNd9UDvO/ZCtw1kWAgjCeYG83Mor
Zib3s8ubSbL3aun0xRSr58gn9MhenlOb0VSXjp88KJrBgMkJA7HhUynJ1lmgA5hd1RKEMjkBGOvn
udqLDjfzRnux+IJaFUsOnL6aYFmrB2vK9k3+Fb8cyscu/eKn1nKWKa+6GqM229rjGCR5rpghouMd
Hf/YG0SZh0ZfHHinZbe3IROAK/Pm15vaM74aRaPwyoVIXabCCKxSkoHtvK5ptWwss7ADEP4fRet+
d7BYByQBnOom8E5VWI+zFZ33lvUlG9Np24VjtJPtQxQ0CL03RQhfoSoJZ7AriLhm8lg55TmYqrWD
//Tc2vVru3F7AMgRjOzg5+XZyoDUKznMoB8vEaec7Jwv0On2spjjCwtm1db0rXKbkI51gVQGeAsQ
2MsZ0ltVszPrYr1MR5foEW9rZ0D/vX/ZoGDeNvhmXEJFwFMFTyRmxfVBlrd5e9bjFxDI2ntzuvSq
mLCMJf7u1fH6o6ERMundEPIJuXmBwZViHeAjYsbqKAWCEDGYDKyka5waQFkK/3VWkCRG3u2NY6T3
BJete48UPZ8qscnP+slB4Ob36x6Up0ZBs2sknt8Ds8vNgmY5MEtsWjEZSXnTgjrE0gMaRX7kQ78u
DdSaxrTI+u5hWdc/mDm/CPT+m2hyHhonQ/NAConVrAwevS9kPZIzFVlXhqj2QwWU5CFRCdYlOao5
JCB9/pHSDK3hNWklEqaRpy27taqYUKH4IKT/aajPHd84axMi4iyy5MAwmPGkkXdeZeIriDweImM3
7dYCoo9jDA8mTombNTIO7MJ3hmN+JpYi3nHfX7WtfonF+TrUcYDn5K3pJ+eVH6P37xcCCo3yNYKi
N3vdtTkzNV44DmA/enIj8xR4sGMXXfFqQNdOhGW1juzO/5e689qRXMnW8xNxi0HP20ymt+XNDVHV
XU3vgwyST6+PM7OlM0eCAAGCgHNTMxe7XSYZsdZvm0c7q+QVokcGKufdwjYtype0yn9VUcGk41CR
Zl01AgTWfll+pAauozptbpTr0bBRbhZEL+uLU7W07pXGXln2b9H69qrS2iCUwIEDBuH/v7jMv2E5
u59qgT26/xrgDWTVYhf5b3+jI/8LeBP80Hn/n6Cbf/2if0I3rgt049PUCTsGK8P//g3duM5fHrUY
vu+iQQSHWXQef0M33l8e0jigG+ELJPEGeM/f0I33l6XjgEXcY4IHmbbxfwPdENH679CNhX0CgMqy
BAp8Ar69hVn/D9BNgre44O9HO0/Wnfxhru6p/6V0Skw7SgQv1vhS2O1T1xDtNaMmRtk8mOuwp/M3
NfNuY47qeRgpBKdXRdu2Gp78VO9pHItZMkK6yrBzJPcJ+HJlq757AXz8UcSxoMFqnz1VrKthiu60
CGxyJ+vWvtY/Gm07nmNgH8HE3yN7JcUsIGvCJmc8v9Q5JqmilNvZNEK4moiE3OpWoDl7YDcFDWJV
awb/NlBjF4hGuVeP3rxO8DLmODr6zgE1mswAen3dpMS5lVbnknhhf8+91V15Hl7kJObvzqAUvgka
0b0pl6YHx9LMzcxoSssuDhTe9vE6RlStx92HQf/aGZs8I1WzCYdpg79nOJVmufW8/i1KCS73KBhi
G2pQqVE9Fueb2Gh/lb5B/ZnfB85gBqXbVPQEfqSO897XIA7436sVjHioNuRKhQ1Ii6rlWS/HFoyg
5V9ANmpeje9u9jwM0wHfaLkenejLWCQJvWlMcAyrsfnmHlsYT9iwoqWHfZi55fIYiWgX0daZMqXQ
HkBih7LISyiRKqvwRihNszO4EpIRrMjXYpNaoJDGsdGDw1ExEFUSn1jbnW3n3cYYhcpQqCcZU99q
t/7NQxy5Egn7+ahSlD9JuCYyuD/mBl3eKanuO6FP5tYzWQ4qM5O7sOwJIwHEhyDOsnOqj/1ZMCCS
5jIzQWNImqqx3glJ6oHm0D2nEgPhRBI3xy4C8GqLVz2xn3GX9OSN0VIc+Tc/0n9IkvUvsaf0ixHD
KSEUPLjESrzV8Xw0zNY5sklOAZ2Acssy9jaK5qnOAJ3yNAST49vIy3VMGt1zU5FsG1XtcZrHctO3
Bvuay/Aqm3LYF/qwt5YC1H4W5b4dWLcnlJGNxCJAdlx4brz+0TSlIsEifpGKPBk7svNdnTTGxeox
SZcKlWQ8OacxHPJDmIcPaa1vKf9oL6Mjsn+ao/+FeP8bhvs/YPT/l1D7f9Uj3RLA5P+n8/zyFX+1
X10s/x2Q/9ev++eR7ul/kR3BEeyRIqF79v+sHXKNvxzqzmFnLY584HhY/7+PdOMvbG0ECLgWmjNM
hpz2/zrShf0XQk2sr2D0Bqc6WrW/75t/+yb/92g8IsFFW/AfGFqgSMh/hFAmWk5Ubu5/YmiNfvJG
adAw6CwN0+i7/aNcfihAuX/+6NKUZDjH2s0VjHdWy4fIw4IM5fWSEHty1KxNOjOI54ykjyLNRdAZ
FI1FrrgYdrXxUuVdnZRmRWRRJr2pBnHpJFjwAeCQ0mHTO9lmS/EMltgq1q+53VgbRRc1VrbfYZ1N
l9plXzCUFXESOmv63vNPexoeuma2jxIT4i6um1PpaXADOiWLk4cPs5DdqU57AWW3Ak0qjrOnso3A
UriROTi6H6tug7z/tcyt7gbtsIlsThBBSSrniTqbg/8qstk7sPhNdzuyKJLr66B3SiDrtHhDuUa7
Y8/GnPuxtxn5kPdugUChtmIsXhLjrijs4bIEwZetm2xTsqf2maXNiA7qm5wa7QRr0R9HttV8Gour
1cH3Ec6P0LhDOUkDuyvvUW/pj0lI6x5Md+M6JNLOnvOkUr177LXfuZBMc/Rv16YkOLghlt3uLzR6
+xcMI//6QQNfAj6IFVBLSJCPp8TACJD/kKWOpSeP+nOaJnlg26guJBm6aCtJt4wTD2LWA5hHLEgD
5kTuSLpIb0pn7+eJfZ5jhyhDyqSveD1N9o/8BZYwOxdLcT3r70vui56CzL47GkVLBomrRRem2aVl
u2o+SxYU4aj8TUntxzDLwBAyeQIKvcWk/+H/gkAJ0/6RM7N87yMLn69JeC3FgNsRmmqX48Ddzrpe
P9QGqgDV6fPJs3NvzXO1VFlGqL5UdQ/LKT8KXf5U1hdw/fSZWqoIMDvRXdvPG5I+W671GFW5Nf34
7CCqtB/w/laX0cBV6Ciyjwt9V6vuD35raoUsAupKtJYSV92hukwYslAm2e6lsnV3/+mRCrvhqa7P
lpw+HK8AtE7tu01LxYE/teCqz8tT2GdvIVNKm5jM6zyC1N/04y7G1/pYOVx7JklOqFLOdtP2P1Qg
ICqswJORSafcpAoZRa71u7GyaUsq+wu6MbUdp5RqvkxYZ19F6LB4NivuzIMed0d6crV1QyIkZblL
DlPTUHqs0ubodjHNu9yYzuie9OVHC5ecTRVF6KUbB641ple7JKnQdSJqNquOW811H+Kq5bmtSExF
QIUzRo/3WGRswjOKX02ohWceJN6ZUPjodyoszfQ6H7p8ujtdcadEuniN8zooBINcQR36p+vFNywW
2o7RpAaED6nTnZyB/qDs1lL4HHij6x5UkTkBRdaUq9K2fjbFdUCbvOo1OtA95f4h5+kUTvgeXJqw
tt13Ycj+xLo6nVCFmRtbos5u08m9hcZ4sLN6H81I40yODuLpB46OtJbbrM23jqnEezfTqjZE6jou
RpSKDDxBJds3SWwXw78Okyc+BGmCu77Xh1MzWIsjBRtubjuklMVpfxl0/Tb7oBllppK10Ej6I/ct
f+CyiIMkbQIU1P1Z0qVGGj6BOCSqrjTCH48xLdsbSrWmnUOXN1CjNYK3JKXazgkMV241cisyLCKQ
ptnO7NAIqzLc5qyfO1s1cq1VtnbubHmbqs0sh2EtCxfcbI4UdBsbaTO000GJGxuLdXEUVJbPM0YC
ilrXRfyT6c6FVFKseAg3kLHa4M3De4PNMB8h3kQC0jSH+m/cPeeZ+FmEFvHRAYuSE3SO59unpHH3
c+TcKx0uQ/bJzs9Ca500j+QVlTBPxYPhqLNjRkBOlbkedWKoEr04jFp7HpMu3fyjpyAGjSQh6qoL
uswF7ipAPVij3N57JMScTDLfxNw9S2hfRuXpxYE/X+UEZdKmfEjRzwVGkoQrs7Mv/Tx+onQAJx8Z
58dBBUmdPKtk3OGyJP2mP3U0wmxrx7hOpj3APqgPMym/BTZnNBTpj4vA2YhMG15y/jMlGkekWPQQ
0sV3TP7YAKbqDywPnm7f8i7/1SQ3NSNvidpB7QdcOZPTv1ZG/DYD8jt+RmUO+SoLifg5xOMexBnu
JE0W1NOJaSH93Q5IoP3QyAhYFVtR8VnTc3ZOafBQIsNdT8grskVeXqJXlbg2FDkccy+7uBYtcP3y
yMTOHzr56iMQZrJ6Gsa17xcoM0jlJvhY32KfqeCudEjYwZpPqrXfgV17IoM8iwSx+Ci4GUhMVgop
OSm9WKj+DDPB6klBboxqvhsPY6qdJx6dpkuMeY8Il6gHRDET1gnErC1FoKl+V/7wPLrOY+VTTc3Y
Ckd2XgDTfBoGUlfHlQrb+qlQIVWvrcXGhBZIdx7chuaUWbYcEpEghB1REDSS6WOatFNxSLzoy9EE
sTPRjvxaHL8SSjLLiR9wi4NZGPZp6gdiY4f86LReuppKO6Vh3ibor0qIUh70ZIu9wwlqVVuPUZjp
K2UN3T7N8yMdB9ZrMQLwpc7w6hDRa1qRD8eB7N13jINFnfeW3/TTbcCuFVkoW2Q72Q5rWnnF35Rd
VP8a+YU4y9jsT7orj3n/mYPi3bJhBCFHllMKqrQJHs72DmG5x1C2WPraZLd0BgYFJU0nLrFP/Bvx
zo9FI1cF5s611vVGQALnruJxCySc6TX01Is26yT/jaa2KltTPpY4/sO++9XQYPKIpjrm5p+rAMso
3jbcaANhPxDq5IlPPHX7LAPSzSksi6tZXpVrovwh0LdHSdnbCJzrcpeXDTnX4WJ4MFk6x4Xoqc3i
2xi8j8yohm0oxu65996x9M7ULzfjNS0w4g8tlbZKmcUu0Q9xblVf8PvjpnR78j9N90vvC+fiZ/ZO
9MscaWvqri8CIubF90GrvN0ku21Gm8maUD0uz5EY7pj9lrEkRU2N3WaboUFaoyCHiQ2FvYtwGeCg
5LElnuiK+tUN/MqTR1eyk6YWZZSORFZW6w88GCKk0X7Q3js9edRdda00oQI5jt56TGCaQ6gCJegk
dvTmM6ns9kj2KNn7heZtyGL1T3GULRXaZK/lk7chUP1q0/p4Q++NVoKh6Yg+fc2oDO1qAxwX5GLS
mQg+TemwwVd+8qm59UvvKL0x37i4PzhnqJOJzCFBcSC1nRioH5q0+s0co/GOZ59sg7a+e/RNc6Xa
m6GDtioxvq07d0RCMc4IPUXivIkwRCQQLVJCfWe7vx3Y+lME53zWzW44+Fa1n7M0ORW68az1XnYg
Fpl+I0EbPRE/m6Qz2puyrH2l9f0jvpWBJx+MPhM7OdDNZVqDty0nj4p3NZFg27TYUolUTvLxebKl
t1u8ccEEi2ARjvrim8v+UABTD93VVhOyynjSecdok0hrqM7C1E4oYBj2/QgqXXq0CaS0mEcOZCCK
1aCsE1rNJr89Wssgkja6zQFptjRuoGd3+77n/dSabe91/Xam7abwtNNclNVzrsSbPfF4Qbx1j1FW
Izomk/CSDCVufrQ0gMkufJIXDYhJm8dJL5o9xipvNyZHhEzqWREjfC1H+zTD+iqh3DtE4lCU9dHn
L1Ub0jzhC/ylCk0ei8zuD0Rs3ZUuNdgQx97OEcAA3hN9W3p2trb78c2dZX1wqqq6l3VerXP+SBhe
vwmGxDjL+QysHyhXm269zsBDPOVej0cfTaB28DKh7qVtT1u366O120QXn7yNx1HusdvXN7M2UDhW
P600uxt94XSIv7IumTCvxVE2mXuZIiZxs0Q2AibSYx3qyLW3QobXOpqeo/KpbQZ9C6aQ7y1aFDHy
9toZu0p6csO0CFgltimJUbsxaqugaFnm0opdK+5jNMfKezENSqz8nIJ3RV8QCm/eoNFVRNec3Yrs
NMLuZ7xk2xTjKvnGuzg21aH4o3e0IjVzzT/cHQ4iTqG0SpsI4D8zPNd5GLPp1nnV7yh+1/XsVYZ8
GHY8TfuwH7EDGObbIPxnQ5PGLuXzeQwvHvUDOwggRnN7JkZyJrRLy56kpvAZUQAUhk2+Uqmvb1KX
9HFRnOpIjpA1Oz7IdVRk4gGk5yd17G/HKuJgStyP2uT05fmZ9vhL9lRX5xtfNOfYnzUQpfSKvmC4
ThNaqiJCVu0xse57q5IbNdvW1ZQejqzYwaPXqAeH3unXMvyY3+QYpXeBLB82s9TWdSoPoZdbl7bX
L37c+/dyAMLU+B4DXnP+uoVz7orsxZaquITecBRjmu9pNs62WhiHOx0JL/yX/1qq2iQrIN1NLJqb
ocdKIuKGYWu0oSGE86Wz/d8cyXhpjeHZqAo0pVaVPkQNwirb2kjlmGeja8QGWuwaR3l2zpt84Z55
JnvpH9ouKvdOpH8lEpVTtcRMpojuoPE9TNumf4bLJzVC0/YlG9km99SwA2w1tpaVIDpN0bYuvifD
3jl9nG3qym3uXTnvtLGeD3Y9YKtevkU6XPMsqa4OBCRWvyTfmT5hG6p4sofZfMxtIqI5apx1phr/
NtqDWJteH+5qt9auVaedYKyQEYdVc4rblKc+i+ittd38pA8uk0PSFftKaFfSIZtj7uv5fhhdqlJ0
TpLomceyuLIwIwEe2QunWq0dhTxFTKidDKPPNyTZcuaj5j4QNfEhULBfoMj7e12oDXdydFhETFUd
+2cvdt5tt5yP3HbrnA03q4+439WX70ENSSPM4XCqN/61I549+Dm9lveSsD+CnVwdzBURHDM5vnFr
bndlh15jLBxxiMCp96Uqscd0Cfl9VvmkIo5608ixKFZxehHkmu4bIX+McWZLZdlA1Lyh2c84UQ/T
HEjv3Q0wEcfBKc9xjRCvdykPwVZ0gO47Vl59FvRgBWTxnk0LzUQxAeIIcn8bO8xQWpiHIaHdqScf
2nsim+BM31S96oX7k9X4NoZYPQArB3NOnni3JI9XJDUhpcLDPewnZDJBMyT3PGyiteaIl7wzWTvo
0nNI7CYWm2wdWIE79LTyWM4bD0Jrwu0V6ynrujcvmrmLTdzHVsPuSpL6scmHbsOiS8T28OH5CMJs
c96XwxNR4UeH+T33OVpU6X3QfpTgeIx+azm0doYgU5X5Qi06h5Eh+0BM9EmKLtAK3T/0HaQ5acYY
R3Lqrhb5kDH9CC/G2pDEJfQsaISXgQ45Gdy4YeK0wqa7KlRyTZguEcSjGykTB9eA/unCYaxFMr6m
6bTTnRkPRL3RehpSgCiewqJ010lrfRP5+DBQdzDX75ClqLCK/HUYhhdj2oPvGUHWEvUPOHDSmvpP
p6ltlGaEO87SIJwivqC5K8DPTSrw5M0e6SXwSs79PqIklF/gIhbcGSEe58Kbo40bNfmJhIxd1tXR
wdK6y5gN3j4s9O9KjiGFJW54zQRZCDVawo0VQw1kUzcFy5kAT28nbBgcNj0GvIstiwM4Yf5BVzS6
jBSRA1qCnnz6uTv6yF/Yeo44oW6mrK7Ur3aX1NZvHZ0ORCPH1Yb8Fz8QVZFdu6lpD2aeXkuvRJo2
GQYFN2i32QXt4eTqsOnWwKKm4qxk32x+HN0qVloWqpvehNZG+zDdwlvxtJ+FGp+arvJOhWsUWFBa
CqPo3dvWMucdDhv0INIitSEdJFJTA3WkNoq7O52iSOtv9IesiJnWANvkvJYiwhSdEWggcFAEVldx
EvbJI+jol5nBRclQJ16C+sKgIgaevR/+u+XVaFBePCd9cmfGPblFOnyMHhmZ9CTjFljalXR0LY+E
hSDYdWv5zEUS8Bs0G084E4RHwzg0omSlpJSICj7+lPkrkea2Jm3iPZIxPJn2iK2a4p80bPetQ66C
KM3dEIqPNHfHC7sAFhdOwNnjg7G1Qa2ybN/MLZkVqHUhlvR1WY8470sHrkbjmJ3YfxgA6cnGgTDx
CBW0G0AYYSAWHre8jvzKjx2uogqZjBaC6xm1HRi2/I6S+k4xpntxUl6i+bc3ctHCPvpr4sPeRBf/
GmxXYSA2PzIaoOvIM9e+QbRjHhMY3PU4lkfSSPg+6qBxia62+5rOnMmKnopQey/Cfi29LH23B/ux
0RD4lCotyd++2coqri3l5SsKXcGWGpOboYNY5N5+VN2aijHET32+HfSoxlJYPRS17dwSr0MzRWeC
DvHimc5DrDvaCkkVkTxe15xM5NED2fdXL24ODM/FOscMsqEL+RkZa7+a9T7da923sdSCaUyeqGuT
574D4yFSWpAdat3cydUp0On2bSERoE581xTW4Cm2T5kmxVK3ts2cisaKMp53jeecvNvU9s4bGkTu
BCx42znMckyPXfyh2fbWNc0zSvsvXr1yg76lXQE5+9d+dJa8oZUm5/QWx4eSc2nnONmGZkro0MpA
HTQh4kQciPia9XVV+WJH+RrIZ/UcJ1N0KTOMspBQ56FhsLMrVC083hyqTIHUIGuQry3NFYoebI4R
LyM/xflDb960lTL/HKPaO2RTefVChFZIhv19NV/d1r22UbvQoZkeNHSbHmsNA+DcjhHKo4k0lTCw
4cmuRT1bK7qf32U7mCuU3G9M79m6zckf4jKJEv2Xm0b9RsJQ9iafKxUKFXEpZRwipkWHTgq/x7dH
EYZdYkLM+juVZSbSfgHOE9pHt57P5MGL7dDQZa8VxXEsmOHyqT3lncA6ikKSwXkb2vXLqDXEh03I
RirlEfwwDE/xENrbxnig4CKogOxWZEzQwN433rpOXBDEVkO+6xyKfsCXp7ubTkUcgplwFtU7xHkE
mB03z9MEKgNS8cqdEK0GOHAib+1HCiLOkTODTPt1A4yv1mlP0FZeAjyxk08VsumwkN9tmJonze5f
WMArEtXs1dg31X4x2CINMXgD2xoZUVuuu6RAnu3XPSnzlbXueEbKSD9OWs5xIz21vXCwjRveNiJv
Cg4CP3ePUSb+OG7cIM5DrJKGHQ4yAwWYk6Atiafhjf1I23qD9WNVRN91qU/xZ9uemAsJdmNdsnLA
wrlz1kNRNDikcJwO4z1vRns9UMe8Hmoj3fYzWhlJ8nrhA1ylhM1YNUniwHRT73xaTpVtXef3aNn7
JVqgtUjFj6CjCkoUkwEBGrfB4EV7V6dGYKpdoi+Wdl0HMREKPgms0ITUslMxo840ONOYoPSvFtUO
GAjXg5wontfy50yFeKCpmUmo6tsnzFWr2Vi1IqxOQLS/WsGUn9evc08wmsiGbWrZ8V6QeUPdrf0Y
x0Q/kdCjmcnd9bf5XCZnWJC723vV2WCU4ZGoKIWcS4wT4BTcJ++UFh2dgo8evXcfyehmKr2le0Jc
srbCPKtRIcZd+xl3g7EfTCi3SvAktESLEs3L16kN4ty42PqooZdHXeYXdHpIq5qG2CZqOOgUgTdy
HlWBGKAOv/Gv0yPc7V0PxktP/GWAnlYYUgCsc8c4oTG9ssUFFZBXd480ygKTifzL2rUvjaiA7q2W
mSut9uT8havaFiSP2Ic2QVhA/mazRdwcTJbpHkmyvoRt/N4nBelxcWbuSoL8MDOJwI201xIf2EaM
1GHlerPvDPstrPMPWdV/RKJFW80aO4K0SixBmB0VloNs/gX71IJeaIjDIvceV1p495/MTv5Z8IDn
BH8/9gxBugN46Cw3mWPIUzpET7XpT9dW4BTwCXYAP+mLQB/AuGmKJAWAHGmTijcWq5CcJ6chSLHI
PxpTpOTP1Pku7uZ3io+KYzxUjx0T4V4BzadR4R944x9VIoeLh+xVNOjBZi/Pt6WN4T/EsrwW3Zid
WcOOeE5CYDwyASu/t/Capt1rZkFiVYHfRMWrQl125NInL8MMs01czjSbLSyb1ObldycAOWSPlCJu
11aPbrx27ImIaAw8ohu2SYJeckB1N5iadWrc4aIlxA+3uA2DqlG8CxpmSTPUk31aTHdAj3DnUqi8
r/v0BDg/vzR0/+ESL3aeNkZbU4btG2Wx5ToKNXef1KkbxC7pHiOAsmdl1HU73XziMaKiduEBOxzz
/WgqVDdTfUmTEg+BpfyAhr4i6Kvypyqp/9M7p7t0ufySPrtv0Vm7abSte+HF7s1s24fZHweuStdl
dJHi0mC93odSe5n0CzX38Xe+NBYWGvlPefM8tpQRSZcI8/qoMfyAv2ec9WGRnXgj9EOnoUHlBN16
Y+QEJMqBac3pPp/ygZqnLN9D+8ASLkRGiz+pIcSAyM95Fbk2GT4N355/yK00/9Qi4xKBdGSsZtjF
YG0LpzlbzDW9gXVm0hO1oxk4gDaV+6bvDkMvzOM/fhDx8DY7Ytgj5U5udGeWay6QdDsZaXozWY3p
9T5aqR4FWYYhiSnr2Puor7MkrR8sn6YoatM2dUbEeqHwRJFFxDeuQXFlyzE9ZRpYWdwYQZs0f8iV
9O7aIJdSxcncp1bqHQTdTfvYh1GF5dmp2TBvea8eBw/uCCi82CeZ6W0HYD3eRkYGKYiWlJn24M2V
xPzsH0nVxQYs/WonKJtDUi7FuWqiN9QEyc80slaD6lLoZDSHFqz+Xnuj2Mz9iCamHoNRJya9mGdw
7Dpp8QIXF1eI5FJT1kIicnPmDFBBmNM+zLyQnhP7wTOWNiDp/BhyRICDHzdwIoN+2tiZL0TCPtZz
D9Ze9cFckm3h5cl1LA0QaEc7S3T2s6UeJ7wNdQ8J1i4LkVGH2tZuevfit8wGWIAfZmJZj9KovzlF
kYAbxhmPiY++Cvg7q0bg89J8sYpEf8CKwh/iYsy1vFOn5TqtkD3cjaN55zjJ+ifH4tYP2xsyWNZr
4jDXJk/d5R8/QqvCTJTSHq2Z+iY3dHUrrRa/k07lMVKqI/1fJOSALUQkiqyjnthY5bKuV+743mSO
to9NGm4rq+PKJCPNJGnGr+IjaRxxEIYdSw15MWKBduUSioHS+OrjiORR4zWp8ccTihbJ46iB2vJi
4w2OtX0PSMKz0j87rX20WC3Ya8XNiBWWhKr91jtza0+tfCpkPQWelfqb1jfuWJkMXjbQfWxy+paV
xHhHHLEuZ2OH6IKinNRMUJALUHIttU7pYsBJw9EgOhUzfYcMdq/1EIomT+aJnDA6OWPra/Jn8pGN
T8IkGde95Bedm8uqDYih8SjiYlu70byNjPKaufSWlYp3bnDdD7NwHryeVAHwo3eZNIhnqw35G7ek
wC0XDmAvFYfPMM4s9tDz7dB9sfC6Tv7gWvFblOwr2PKVsIh1Ywyf11nLqrykJGR2jlbafJ06QZRK
phOIoQx/N2g9/KjIzlFa3ScfRXs1coGUjtpENbzeED862ZjusHzxu+sHl3ksanCIWfHWFYQGKd+B
1OmzY9MDRaZlTm0TEodgTqmUjqc/Wob034htClahKY3Md7YFZ/KmpNzOq5LfQMGptJ6toX71BbuC
E8vfbhk+UWqNBSAU71VueytRZesypmFciq9ayvFoskuuSKh+xaTuMV1oG6+zf48oGX0EeW6tvzej
+jbs7BRisdl4GuGH47fnvLiT2W0HJ+FCLBEVTIwb2Mg5t7VVnswK41/90ZChAydGeGRFLrcOzzmS
Kb5GGxoQ03XK6alYKdsNXLQkCx67l7Y8Tzjmi8Vy5k0ISlxCtvlIueeDXHLZhA5+PDVuXHd+nmtS
I0Wk45UZSASr6GDmYs0vWaq/VFTTWYAwQxOHF2ZhhInp3U0gYSvflFgHKTuWhDa7on+D5kg2Tak/
LqZCPUslboToKOz6zSsImusjXPTUzoKKdxPGDtsFLu0Ps9HdE7PGgNXlr2g/qAOPn+G7nnC9PVgN
qHzUIVHspieDkCdCJwE/00R8is59Vnp8svzHmZWicQRgEzfnPFv6NWbeXcJMo+IjXCLtZdUk606y
3c0KG40yomY5Xba6xpQ3L4Wa8yBxc2nL5Eg0QKD7xZWu7pOno201SkYvcqCeO/NXnvaSanoKy2NO
8agTLykh0J6NslAO9ndYOsjeTdteo1R87nGf8flHmJJFHeHtgH1n51xLvUDd1aYbBOc53C6K+zqb
iaR0Rn0Veu69nTnxRmFSCTk6W2L0AAqs6Rnh6mtqECJoES4GOazzvZs0kCRW/t0XoNQRT9LKN6rV
xiDqk5fN3+IDg0cul3+nb30lOuZjtuamzS5ZNoNDQ0DX0gk8VLqAN+96RCOxHQHsx6Ii1ptwmmyM
AM5U/+laNytmd8I+3qBdxbWsUdq2i3BmbvyRFt4prN9d1GJrRXAcapc/5M5sQV7whvquuYqG7O7p
ET19yFmG3PmlFeLaxUilzEy/9b1zyextNnzVXfGCIO3N1jPnzEOjTb+yFOON7XTVusW9YBmYZ+q2
32Vae5vzOdqje73OPtuA8xY2yMQiLH3Ap917MkH/iAlFTxjGgW6XO3+OXqfCvpaotdbYpbRAb7KT
7cR2YNWAnD2GNifMqZHOOcp0omBFtXYfZ5I+5sY79tOARa5kAoy4OUbngBiDuoTiCfXytAnz+YBH
q4cqsL0t0/UxX3rx/LyNSM0s16iqmlM317tBzyT5X7CZyq13eRMSSIL6Jp47ayva6icdBDlv6ior
Bb1s8PjaKu6CcTBmFN0KRZTBfRkb8tg0SHtYfhTcsIOoCs/QwWoe8hBZdWlh8YAKXOeqjM45EqEN
oY8T/yVu/jQ2RUD6NX7NMkk2CWV3GwQD1luMzE8Z6wIR5hN6rgt1utY+GqHV4tT2d37zaBlCvTZO
RrQQay3pryNPa7SMW9SW5CFZbMxKui15gCO/hyZdfuhdTFz68v/MgYyOiE1bljYJbMPK6yf3mtRM
X6JBGOdL1V2Qbj+i2jX3htknhyQ3n0ZwmLtFa/Ld7qCg4JsaP40vGfTWjrrPEXDCNM416OkwG+Jx
VIiS2rlQuEAYuwbHxrsTRwc/cb6REOcr1BcXnY8Qg1jFSmaCkGBBEQYqZGdTWxqRKqF1TZv5IXHV
2SVQCil52aBvcfbKJWN6niTCfCQPRrUoD32unxm/amGYZzeKbjPbEW7yoT1jUUKPUrh3MzSnTZmG
pCP9d/bObDlu5erSr+IXgANTIhO3VaiRrEEcxOEGQZFHmOcZT98feE7/PlK35LAj+q4dYdkKSawq
FJC5c++1vrXr0uKIbmojjWDayWGBrNVzt+5z09znEzFCSH8E3vltI98IcjKPjVPsizxHFri25XAB
HkjGvV89GcmApqMLyKfu3sm5OAFzYYrgxuspBjTAWCg5i5AAVTVxt1fI4eGIZ8Z1DhnsMjXfY5Ks
Dy51psyziFkFTm3apGzehA7SMtGPaVH1Zz9RGXdWBbAfz+BONfB51Gwd3d5yz5beLfcpzLQaoUg4
jygF4gHvL5Q/yE/qhgw9oG+LcWm0R4x35gRX0SCoo0AEOQUQcZpRG1bWhMlJKHPe448mXDdODrgM
ce5KA4Z8Fd26Lp0xnmh/D7jszYFIR9qSfjGI6rCT2TjV0tK3vTB2vappVIspYsaBZCk35KF2XGrj
WNtqSdPtc7iGR+6y+hhAnm3G8jbBwFuJ/moxQbmQU6OvGzoHHm1gc88hy0LXmhMcZEXWrTvLO6dp
ynNJd8SbpbwFcDQ/RvSBIF82OxwhINsd4HYiQwCjU95FT0EeuWeHZ5iV3kmh5JoM8xAFlbYKr71l
vBCDamwZ9t2HcTudSztgVu1zbmgt3ALAFZieS+PGmNpjWBmZV2AsOSfmnK77oPJAZlU8pgqPNwiM
GX3NoFy5zeyGJ8qKl4jdaNtHfn6ZHAITgl4zDqoYJImoIeog/wtmFXVftPJJpWN5NJ38VMRl81CQ
UndjyfnJnjpWDRSOm86YaaH5bXQOM4ZnQVh2247q8oZk3ZWaHXc/Wu67Di/tMXPni9tH9bcICp4f
6x4GHEA6Y2yfWrQoJHUMsRcNOGWLIH+Z2MmA6hQuXfFZZM8MnJ8TK8HiWGbbMAcJWnQ+m/HItIf6
57us6VOqMLi2Vs4KG3XXBmcurf1B3yG/8HHWM1qx6+qYFYb0rDFMDrrRccaSfkX/F3PizGg+GbOv
FDfigEK9W7uhD5cMiNBdHeDfT3ayg8zX90z1C0WDEAzJrR1P084yjn3qgtrSpmOSt+OGYfe0tzli
pU1wjZoI5ZVlb0ut388QKoac+hDosVdpu94xrsFUdYA6o9bLx/5UuP1XrCA2CZIg6hMWN4I6WXz0
Vd+kb6Fj6TfmIZzw0TOBQpCAirSiUaXKadxmhCDH4r1uRrUnlwLbxVfLSL0wAUhQ2rFzUlp2g+gs
f9k0IA2eeHSdVfqWii55VUO1HUs+xWQOJklD0saVmVtISfH6EejpXzWduV1tsprmhmHvWx7fzrdC
KpBuOFBBPATCTJCtdPjc/UzcxnOOtV2mzS6OAwzA41QAYn02oq8aLU+MN9qdqdcQCPB7T7PlcOvb
8PpVvyEZ0tlQQMQ7O8daLJyK3keGj6chwmE7LruWudyEYUudGNMp5BCVl7ddJzm3Fw0UW0RmawsR
UDK45hmyzMYKu+lYB3Cf+3xYt8VkHJAkRW0VHEXRDV8wYl31JAlvmIhpZLAHEMDuREbudlVmAc1c
heIvYi4x2+dl4nX+/H+qZiHgjLpQWZsbw1bGDYMx4DBxtMNgu3xDJ4m0OJvVezXF/b0qrXtldPeZ
VYa3tKdemrnKjrWvIvLbiLr0tfQ2GPxz26QbLAEOYgPZk3dvctQd8+7amt/CkhRCAFGkqqPnW1Dg
YtUAOLjkeCc34cjpN8j8bSmtgpiztLzSoeGUgKICgANElFb67SULtUdm7MIL06zeD1OAFQHqqhsl
iz4PAxgXUdhoIP0lgQM+7ynV9Pumc2qQD9O5z4IaqaivbQKtTBhcRfmJHMvn1MD7rwlqhyGvdlAz
K/Ct6i1a1DcAwZ+CYmpvZFd/98epAsGdpmcrROJk537hpYkpj/Hyy+Am6S4LzPs5F9W5mOL6HPpq
1/Q28vSu3BqDqW1ZjzaDgJRWZfXVCP3xaAv/K3S79uqaMAryaY72LTI5USSPFm2YVTZxTlFLTZf6
OU8yvJrVQM7M1ohArnaD2phO/S5EtB+APtBEDl8drefQQRqQTpmuKml6QaSem8nWVyPFv+RHJ2XC
CIi8oAVdESGmZKjCydYMoaRltAagYLQr3y08RpsR84P5vqWeWfe1oF+BFV731WEMdfxpiLbKxOjo
JZJHMbPoTcA6Uktf5TrvPuoh+Qo8fxNJ76y2dhbc9XDB3oyRQRqT4NTWzllS4P5W4ez1+YyuC4WQ
roF5Y13fj030jOJ9PgztbiT67KlZEAJJYGTg7oBYT6HfP7PkrFU18x04oPWN5p6DVvKgxua2s2CC
yrYWB2S7KGGa9k3DCHyNcVJ0mmj3c4iZmK5Zf+Wsfs9AJr6z1XjDAtAQT2NLWmq6/jyXFSR7lTIM
GozvBZHfx8Q3nzVEB2pBIUReEOvhxo30ZOsvHv6a2IdCme9awHHeqqbhgfo1goQX80hkpYeugnVf
cowUyXRldI4q35jVpmqxd0zW+BLkxVUvEMUKXUYbq07kMSL0dhhopxfMiOyoLzamXtyR3s03xaXa
zhmyw1hTtZcpVuyqRxbomJk6iJ45X9hZXhmQ68ROy2MLraecLOPKfNvcilHCwhqS+jaquFOx+AWr
hJIfttVNH8PyLuV7avnjtmHZP9FW4J6h1Fs58yIQyuyvU+WfgWL7RxoKLP6E9R0BOTB9b0FEZSZ2
uG66EgohT0C6/EUZlZcJ5JAwvm9LgozTzDmyE74PdnLI+jDbtqXaVtqC4Wqfu6zFGt4o6tZ0OphD
Jb2p6idGkyQbuRNIINEoz9XGF4R0LAkk+SDLKQ+jKp8aV0M20O1cXXs15/a1L6uGYg0XSxDIbB1Z
H7Y2qKPLPB7jfl4w415ULIk5felCrANR/DXMsnPVnwCS6m/M+eKVjwyRex4CVlaH9ZfS4GSSOk7u
oZ76wso0HBKLuVD7VlPlrUzNj1jaYZq1iLdFh5hxDJDXDtQNC0eXZqwe30ka66bePogZbhmgzP6G
+7J9GAi72AjbrLZGfjPYxP/GlfYqLAYjViLro47Twu1QVC0W1dbFrZkSG2jlfbJPneKm6ONtlQO1
oOm+marR8tJoBOOVcVqrzWpJNkInjZZ8FSbpayIcHl/c61Y/hF7qXG2Ud9mkISgAkKO3h5ra2syP
DDa/Cnt8IIgYTXVHkzWmgkgyL1fWmbHtQ+2nCCz6DwDmxySL0ecGOr4eZZ1oIfJyvvYaRS2uRf2S
1NgRsgz5WIM3bj2b6cPQMeBjbp9t5rka12apnEudl1ugVpS6CDppkSFNX6Zx+8pHA+OXCOaJ3MC2
Zgyg40KrP9xMafSsSbhH+YlsHZJXpH5MOFBjeQm242hBPYCzi+Bnm/iANy3T3chuCB+xwFRTdB1l
v5UVHrC0AKHTI5UncgL6obwHL3AsEE8fZDOAXRfWbaOayrP1efI4PYtziUcsslV5V4G5WKkgDL6Z
DR662LZ3oT9ZcJpgXWFrstdiEc+adt1dXPRWGVX82OXjIelB9qRVeJYId5g3oGVSlhEs3mEkTpVx
Ew6Sj0WS5NxyZlfmxNFi1B+sgXWSbS/b93a0YPOH1dB1Gukb4R7pJ1RIPdWPmLoPGfiDs2MWXuNY
/otqodRmRAqNABYarXiwepDs2uTC+E1IL2eEdJq7ujnlLgOXZDK+ITGi1GyAtnRW/+JGIQnoMoiO
yihf/cYlCw+cNfB4scWMMqTaMa/GTdY/6BwhbwqaHAc4om9BB3LDLocX9E901Mui9iokwSuGmC8R
yq1bt4ohf9g9M7kg+PL5C98/bysRHy7/WTd20m1Zjw5lTOxK7t5mOPE2YxpoXlyV876dKfdQem04
NExP8Vy8sA1sx6wYvwohji5V2c2QhhwFdfuo+8V9aaIFCUfj4jNCTBC2ntHEQ2cAZXVyTRrkah4Y
HwcuqrIhPnZpkF00WhBb9ub91PZLmwEGxhxGwtPsIEDZKQqqCFNtxEaKIFnZdklPKcCagQTSoPmK
TnJW9UiqXvDgdrrtMZTV7k3R1Z4Y+5qkEcWUeOTGNAqs8pkwi71oEixty6jenCvYZiwQSPpejEYM
KDmMilgzoh4it5C3Izzu27Glc5fMJNFqQ9vdOjNOoH6M3K07HENMe1IN7SVNLXD1pnNKdQNWBZQS
TyOYSGfIRQMfPlnRJS9ZVTdfGs7dwEqzq5kyncn6tttQ/VymJyt0DnjO5JshmFLZpbl3KNwOziii
uyw/pUIfL8AUN/4U+4c06cJVT5ztbd5I2rBicXMAv2UNoTvg+ovgbgi7DQj98cbIqR5MxJqMmOdz
O5MSPFrRverycgcRIdvqGLyBA5fuqrdBuII2nZAmWrs6irYEsbWHoF8ZywpsRMaD6RdyZzKKpxsW
tlszDf9gznNVeeAAsJXhti7nb6yc3PL6Mjkdaan2FptxTRPK1A49bVu0+rF5i6Cox5L2AMlf8m0Q
+rcoy5qSy+hKB4WOrPVbpbsGs0ZxMHCeXT9/QVv34iSJz5IXAinDVkInmd9GYnD2lZbQR4/nYy6A
20dDc0EeNN1wZqdF5b6bc4kUwmqovvQpu4lt1EKFXLdTan8ZS4bMs9Ee0l69Z12rHem5fm0lnlIO
aBfbyiT5w/2IKslOd1Hsvg5+a76lHVG9YGU6P31qcb+h5ufxMQ23eB6R14S2Nb0aKdZFPbe9RIQM
g23q2qZPb5PGQRTuYslk0C1ymu5GSMkSOtl4TlVlHxdX0lzH6VkLrGITZRx/9bSNbtEkbBObr1ob
qXzj2t6VZHPD7o1OE1XzWqvrva8b9Oq6q+gA1WFuOeTyJTNBR01BdwpH/SPsZrSiecSZID+0dpqt
c0pG/GeSAfPN6ESXHBoA3SNg26zhnpWE7U6LaGnZUlushe0OJ1oGXuc7PHtQOVPiUTM1m5I1sEDN
bnGoLhtympi7v9kVaOY507+XU7/ThodwCK7+gIbJWTw0/cTeVMbBtSPB4gKCLjyNwkdI2Mac9YJu
lXYuHVARlpdYB9LpvEJA1bAkmst1DXedKl8/uzQIvfpTmFRXVAbTfhgQgdWsSS6Qttu+fNL0Bpmq
qw5xIdoXn5qyDlm/eQoWkmWFxS3EkZDEt5Mzqi+Or72ojJbyjNUc+7NitwZ/js6vwQ2TTN3Wop1/
otX9YPl1AKpxpPSFXYTg1Fdnu6Q9WIBVClumWwD+iznKPUSc9ESZ1td+rXsZPrFtEdj5KSgI8YrM
7ABr20T/VY/XaGDtQV02cfJNT0PspOsW2OTBGIFq09oDtOTnEDFBve6qRA8gLA+nRlX+2tFQvaJC
u5bgbNhg2vsy66s1GfHPs4/kjJQMWEERiS+MlHuNQb0JPC73m68yiT7qNkG1GdrHLOaoi5BgOX1E
AnkL8L8qMTZJBJG6k9YdjYFmE7vlWzH433treO7qA/mM99OITySypvvAQrzDae1doN0FK4TFJ09K
yGP8ee72pwEkbAq+w0BzHVxazbaY+vEwD2pCGjLfFxdU+8POjZgOo85gJwgowzpLfwlKPmIJP5ZW
yrjq/XBcFfZYcV3IEEGXvYqcoaKg1vBRufE9AZhlK5TX9i70EzImaP/iACRsj4yXpvkyxNu+G+8i
t/6Wds4fWTw8BRIdAlhApyPblqAIMqpwyKjsApua7oAyjXWep1AxjHNkc9FnY/5owiUoNP3uxwRV
I3540tG5FVp81pv+1tWlweoT3fX+nGyqAWzq4ON5UCC7i8ICG2WucFAA4a4oLG1sU7vlGug9H6uQ
A2piBySk9IuRZ375GOF3o2Rar5iJ1EM/3IBA3aUaMk839c/DHDnQB6mThiIGxETOHy6TFeF/I78p
B6/IBrireVsctAkSu0mmRdRp0E4Z1hWj/BgSEL1pOR+1magWP0qcTVM7N7kdP7r2kNPBZiqktDQ/
tkZ26GKLVjYpPx7pzRTJMsgOiTkIZugVGNV1qQPAa+MqIEEiruAxzs8FvQhfX850MRlwrJGNss2t
1OVbOd7H5s3oYpeyphAyaZAgTEw0yi/Kp0wR+peU3akxvkPkxoqBd90zsrqC3hRcsiT4cOwG8Foo
3ttCol9R2EBhpBBKYtOId1HdDeF0r5OvwO1m3bd1jkCZXRDI6xIVPYQY9x2WSre4FOohq9OvIuIu
AwSO4tAh7QA0/sowERLTKhl5fugy0o1qaTKwPoZD/GFP0QMyWuwvI3bbbsyRxVYXJnLfMsGbbaou
W088UvSdYNja9yiCs4NfJZwY8/QVr9Wdql19nzQvdD+sNUcuxhBNAgYuIfUn0o2A06C+TcP8YkJK
DBNN31sBQaBkIMKjdI0nABk4oGcOVEHeXDWaumSKsP6nCkysGdCBUUK7hPpwLhkxEJBhArnSaC+b
DLVdTiJrvluSIdlQR13ft9CupuB5wu8Lz37p3/Qj06tQ7iCbyRUDwF0XBnyXCWo+Riu3NAY3pQuk
uIrI8RNsHGvaWwyoVsK3H1Ucv49VzkOWV0c1UPPyTF4g0L1rfv4gl6+vGGuvGTvynJ3vPtaPTTWq
bKPQOYZiriAnYhnKfH5+SA7B7LOS2Um8LS1xmuHJYslNdkZDfLasvgRjUz7Yg3OaId8DzZSvsXvo
pf+imY5+W1U0n1EHuLuhDk9a5sgbg+5YZlWSnKYjcKOYog1bIPD+S1oG2NUs4QG5bNeTkZYbDkaY
U8qtb3F7CN3W9yjl1rpkfosbotlwkia6LES8T1EkUW0ZrrbOOsj3dRFshGwRJEKeyBPcvtjuQWv4
RBmNQfRBJ40hzvfOMTmfjtW27RSSkNK5y3EXrCUNkZVNoA8IxnZjg3NclXW2mQLmXjwn+Rb7zqqi
7F0xc0ACA3416ZxmNQ4l0nQzeka+G64LMiiZzzpfhkl6PT9lnYzl0pwgwmMkOSaLYhSrJX2CvGY2
FvGEdy6iML9pb4KSacnUKH1vOFxpamuOP21zG1vhPpzkccQy4lkz+ywtw3Vn6mKPOZEEDzMzV76T
kYUSIuYgWI3qPC624N1a6gbta1ex1jN2THZCCWPLRlgdnfwuYk60jeoYfZcePzL7XkQiWHvyKR5X
leE2m5FcBUSOzh2JNHvkPbTxJTuf5aIMIycIh+dHKDSbVllwHcbwnUuhewkL4BofuL4K4hL3ok8H
tXRQfiwPTZ1134xi2PWwr3OExEY8LbJ9H1ZdHX6pArbIuTJY9uCljKZKdvPQEXBeWFAh6Lq2Rr0J
3Ru7C50vOjcvgm1wrkWH5NwhrCsfq9pTbSyYfW/CrHptnc66Uq5up0IIKmGB7gpfcemUqLqxpu9U
0ewkCRb4QphQj9Ft2psvGq3xXU9Rukrc0VO4vaa+OKAnuR8cZsRdzAMz+VUOcKKk3LHUkXjzr13c
vhLHtMWr03PrEBAY+o9gZKyDZVhvnXCvY9b7oGF53D9v5+W+rhJG4bao+23nLPUt2WjMtpsNXOOY
o9RyuKXdiVGN+ALxRAn6EkaEDOjxxwzzc53h9/Tix9ntTksnk2LKwVrUEcEbEuo2CyC50DPmysW1
SGovCbVr6uuUSpKrLuFq59CbR6j3o6GQdIX+sz8MoEGzQKBe1O85j3bQzHIPKW9AOBRffjtqR3pT
L1rO/muHTO7ccVRojOZ8S3bIk9u3L4U/Po8hjgtSav8w/Q7DhcW0ISh5yxXzt1UHGZzbxPXQQ5QT
XMIYqz2ZbJQXRGUANRygB9hUvR1whMCkghIRt3VboeEnnIhROd5DOD/Y7ibVXwfsuRX7UDuiKq67
iPuNfzJmMGP0Sn/4rAmY0hL1sRxda5dthTM1RZvgR6WC50+2eHJRXcCJ08k4ZbSX8hwmmnY3GpS9
LhLwNnfGHc37Ym3V6EZnxxcbpTtsCylXK2Awt7JSrAeb/o+wHvVd09kBMo1p97krFyFRJAR6aB7Y
sHnO/R2GU4C8hfWgqeKEHojScgnQoPItGep87o5B1tPjdij2aXKLjWHWrw3gyFmwPBALeQOI4ziN
MV4qBDpRlH1Efsg2SKnYRyxGRkMIlYJXhu7C7SxMfoxCPi+G5fsfHEo/92UtJuxSgxcPGGYTEKT3
WaIVCgIG08IDGNFdmCwy5HEmBVOMz6Y2nPTOUAD1U68TvXZKbNajucHeu9S6GstHWBENorEu1bH+
7Ixs8oTCMHvghE6GooM/xneIu/o8kZt9698Sjnr5/B1SIngAFLoKTIvjjM22KKks4o1sU31rmUBZ
VUtSyVQd/apL1prBa/pieJgkbLvPOm9KzJ0r5vJAyxZVpkSRKIqtqkq+FJ861ii7u2TOr0MRfKC6
BraSaYcupKMCE4hNh5E0tniYaQbJWwyAzkQ3Tat6MI5LhRlPMwxqnWFCXdwMFJGeCOh2RPmhUri+
SbxLvKYIwICKQ8zOzASCVR65GQf/sKHXyeWxl6oO73lIWylhDykQEupSu0Df+9AMFicyP+mGGgyb
Ndxj2DlxAclKor1kjVt/lniJrh9an6XPQuztOZDFAythCEgezcrKs6PK9YaCgwwBqEw9DgcYAV5e
rAFVqx1JjyLou5XP95mU+E1w2296mye1tb8ol0TMEbEo51XNa3RODy0ngrwOiFzN2x2CkA9bVKQI
PpJN9AxAGmeNz0I1Be4ddtdLCHuk64oJhjS3rkmd3VlL2e8zVyUCxq/k1xhkU6LoFrj4FMFUWxV1
uyYoXUTItRGJujGwSbYDNS7Mp3CNTps2onXH03FuQboQHJDgtjcOU0kzH8Wd1wCOQG6F2J+icAvJ
n/DLOGPA58o7wn3s5fA7sjDG7lUUdFyc9JAlyWtgdEeGzs9FSS0fDGB8CkGWsRYB4h/bz9VRCW6E
tr4mQz6uezrwXm291JqCXx2t+gniPH51ToQq/tACLM+Sp8CnqP18vkwWBjodNxksJIZeFARNsFke
CUHduKR2PMJSvVi22pECcIuXjfvE7fiSF2R9b7KZRtGwyAnpSdTw+kKHIG4q63lor/qwtJNCbtq0
jD4+d9hK4yoweYcqIZa6eqzgpPTzuyzJ2GENRVRIeYhFzo7sezfrqdNLLi86Qo57OYsi3K0PGjUg
BLDClz3bZd4wru4LBDGTzXZGzgJfR8FK0zcZAnq50Rhqrdl3uX46RRi6va0T9TjaMsUesZw0a4Kb
Uhdw7TCTGww8Ha2FJQi+pihuk+hcVDVHqzb7Trou1sGsRMWZ+2xoLk4QBYBuxQwjs6fn0pU3vm2f
K5PyvJYyW7VMjuaaRyzhj/vZrjeWih4iAYU76J7BUJCQwBR6aKc/cjc91yX/UPQMD7NgPMbcbZwb
evSmFFegWpqNDWldCwHRILYCHEcbeVNASrJt0g0Hh+mADgt7lDjqpn5+HKM+PUXylGTZm2h1OuY5
o0yUeeODK85RL/TtwEJIbFv4Jl3uxsgAZ1ZhoNqLJNlwE73nc8cRL2k4zuMzyyeeJncQN12b3s82
t1UfwYNq2tj588iacJSkD6PQZw/JuRrnxwyy3Gqu2JxLf8JVDHMC0nsNqAT0O2TdrZWQJg5kJNmM
nd54SD/MC1Zsdk1OxDysT2Qk0Nwd6mDJbOj3Wtjr56AKB5q1X8nAdL2aKRd2SI7Tehne8FT9WX9I
xXVH/wiV83tt3bD6JUhvkf/Hq1HwYa0ypZAwD4qDe+jUM6RPXEAGIYJoVUPNS/Wa3+qy2U0RX8Lg
q69oDEY2gOle1Mv8d5LbeY77bSUf9IHTLUE2XMOmhWPUw5uqrO+VChJIFKxNkfkNQB8PFzY+umeH
KDJItSy7Bwwo7p1PgWXz8HxuUjQO+Eq7KafpKhkU05aykQHU4NHk8N4oqe/HAl4n9Ls/EHqdeJy7
LbCRVWJ1tMIizaWFXXvI+6gibI5MESl2x5h4wR2W4Mcy0gzWEZPgTA5d60iq8UA2BfdcCdo/NGzj
PrGZSSAQveIRKziDEundsi/VXaaIcc+6m86aDnrj1pfAYCVDpbUb6zo6SX9itTfZ9KW07Q1tN3et
xwa0uSVILSV2k8FUFmxbYmx2g6gZiccYK8dRwl+D5Lth3JucCWUp/ELffQIn/z+b82Eqibt6+8jo
KXJz1dF7+xM5WZeWJIj5N7jlt4/67R9v+cc/zm/BW/2P/Vv/R/ozf/mvn/IXf9n6p4lXV6fvB3lz
iXr+H/4yIViGTYahJYWt1A/8ZR1oM+sh+VgCI+vf8cv6P3WSuHSOzMw4Afsa/wmr82f48hLRLqUD
zJl3wmHuJ/hyHLfmaMF6pZ773LIprck8wkJgNLj+R/vPOwsY6/8dDWr9FJPM5xcO6FLFixqWy29/
hD0HmVYWKDj8DUGIJGf4+EeFl45PjTqH1h1ZD6tlyl3y35ykSQXMcMgTr72N8P9lsDzb4cm1tvWE
YTCkrxM9BDSbpZy+hdZzGtARiDIUz7GnNbiAA3IZzf3fvu2/YKf/yLvsSu+ybQgqA3z9I9p0+QSE
qiqk6w7BTnybf8dVE6wCbYy22abkvNMmFXoICIoJB+z4gmzzPr4fTLnFbwspvSQqg5ivmtkwqUBu
0Hu6orSBXO3wFjuBburJD8qdIBSPMBjEsORgd/8mL5M08f/zLSvTUoawHL5kQdbaD285C+GUYEDw
Nw2dtZ0Z24ee/JFbYn9fsdu5cJ7gJ4doSQl24Fg1x9vUWFQPybEmmesFsh0WDWc+RgWSoZbj6CpO
evswh/mrjtT8pJz6aJU7tqj0plJoVQyN8zVi20Mpc7yp85FyUaeaHV5N//ugEi8Zwk2PLXgYB/aa
YeU08IcxvrDXmJTCHMGFQ8Brm3pDMCDtQoxazJ7zDGkVXSwDXHHSK6QEJb0t8h99t99q38wFGkci
xkSm65twUuS1/coBeYUbfFX8ETQCV1fm0enw7KoHrdevgRbdccN5Q0dUQb2G7LCux29VNXiMSZbE
LUhO4w7a92q2gJWYrL2kYC7CTo7Bbc8RJD0nNaCEwTpi3IAtzcmx3OlBc8TAcRswwMzM6h7T5KUc
gXwjTikBX6ipX6eIekfl+RZI/flVt9h2K4VchYSsyN7poVjbvGGF7zKT/lGELYURdaafwtpkbMhB
W0uLq2XJ7dhY+6bJvHQqgCVk7TaNawLuT7bfnRjUtyuLOJPl3RZ4Kn1eGg4BWXT8L61GnpWUo6yy
expQ2ENoWBMSr1S2tqidtBqaEaUpvDqKhXVDAde3Zw5lm47cNNV86zTSSZGZylBbmZNYx9O3YeZ6
4ikjtNfh7sev71mELGGKjrLeExFdgplRkcELada+5uyflzysZEwFDeIS9c3BiUsUGpcYUVAjtq7A
XtNfjOrbqI4quKANOORzy0lZ4aRuAQWGq7HES26bXuN+0Qbi8OIMLC1y52Kv1WdM2lsj5hzZkWjC
RDz2N7b9zYUkFdq4aXH55ME73gGS6Ie1bTM84MSbgrZTJDMsn0oZ/JmS2ygb13WZvTYzVWk62O92
rn1VmlSIj/zXrCx2zjjRV6lIMqd9c0FtF56EUX0ZyFjYGQkSzVXA4zNLw190J+nWtgS65Jk+/2TQ
Axyx7wOe8oFV9Q1rYf8dUXHM7LtXOxHmB6FlySFPRizxGh9KjX6510rUnPFS92u2IR4t/s4aY1WB
vMMJzXkLNm8vB/u+iqvwsWy2TmL2ZGPgAJpKDJ2BqJU39Dx9zHla/qX/OsJF7xn0nZJGvtMbwrbs
ZzU97azaOCUTN3eZ3uXCs5ZpnmYy1wPJRaSOVTaHuI+DY8/4z1zmgGqZCBrLbDBepoTTMi+clsmh
XGaIgmHiuEwVpUhuO0JEHu28OQmryTfVMoN0aZLSMGtfesaT/jKn7MqnsC+jWwsIQ79MMstlphkw
3GT16U8a1fC6ZfD5nxdEvwz9/IFE/su/tRRffweh/1WMLXEO/4+jQd+LLm+XoNGA9fmHcsf4baVz
yD+iHzNBl7//Z03jSjIgDMMQGCdtpdtLuPifcaCO+ucSNkAnDS7in+XJ/waQW/KfulRUQUrBJKa6
IcTzLwC580/ISSRRKGlKtPWu+x9lSvwYBkrKEoWWWsqLH/c5JK+906QcZFvyDRb/2zQ9wfYez78v
AX6smf7147kaf9/5Y6kl0zDmclM3OKbQVJHDtpJ63bziVhlpuBvgRtetQdt5/ftX/LHm+Ncrmj++
opvNieoSHyF43RvxxYReQEvYWl7XSoWsD79/mV9dt5/CUxtHd+IhyJ0NmvreXpXRrDpO02bx52P0
y+rvVxfup6JPupVexi7yS7Cf9slxWTDvWi03pttJtfm40+Ts1EiTq/Luv/pAn3j6v0WKlEove7m8
IJ4EOR6LsAPeYzcMrje/f4GFY/8vzv3/fDFL5u3fbwWFH1VvOwLmyCIv4kfAXFbbrwgsooKrrYps
qhW7dzre//7ljB/L53+93nJl//6BJCp80cDk7IKA/gBHiZ2VMXzraeFrL/gFSW2d7AH3M/YxDQAI
Mb6szLSBs9vfv4VffeKfiP5pMGU9XBimCzjmaZ0X30MgH5VOXPMATOf3L/KLG1Etz8HfPmbBw4rI
oRWbaWpATNW13EwWuLzf//RffYSflodUxZHTWLUAShRFf+gkPN82oKxWuiUcWs5tPm1//0K//Lp+
WilIPhRlFS6j5oB4YH90vpqilVidiCacXZM+Kh41NLFdz/h8eEza3vv9K//qAv60YNQ4iEpEh2LT
FoT2bgCB4yEkzBYg9n/3Aj8tFWgWDcRP9LAcjHU0eBICrdb0iCL/v3yBn9YKM560vIDWucvB7znX
tlCzdi81Ww/+zZr6i8VILoelv91jzGU7fYBQubOkbyOHREZEnRUmE5RsbBgaA9B9yEjq37zcL74R
+dNK4RaJnXbmBI5FU3O2HWqjxNwTZUW/+/038os9Qv60NFg28ZBDqUkSCjuz3edUzyTpIQSgII7+
F2fn1SSnznXhX0QVCqTbTvTkZHvsuaEcxmSQBALEr/9W+7uZo3doqvru1NQxaoWtuPZ6+nFaCZ6l
Yqz4h5JWJnhaD2NBy/lLqeDsKQXu0ju8bz5cVhMr+kdIOcnoQnEAcAhs/4hE+gg8X7FYlF5YThd2
yKmjPvR/FuL5MgxECPIDN1dOPbsPUUrwin++Ekv9bYd+kiNZDFSiWANoPW2Qi8t/+HMr9uc/v9QN
VoDrIWgDvFb68VChG6YSuBGsrFBc5QS6mvNlLFXBinGdIxOiMkUY824A4wP205MDX2lc7a600VIl
rBgvI8eT0XTqAqkgQpCZLtw9tDC6vy4hnZKXtdVpj/qxpwPk1XbEmfw4MfUMtsIs4fEYsTszeNVl
W0L7MqiOhhGI5xTBx0mt8YLoj+JJdcopb5iEo/N172RR8GTSlvmXbdZ8K94DpENHrusF8aDQTXHm
GXLKmqxwlj7f/QvLpG9F+pQb6fdUBTHkV/BGaSmkxjsR6aTddDVM2TeF5ipfKWxhNvZPQ+RDNJq0
SN0afK7Yw0E3OLhIMBhvK0qRC4IDLFSEpTcEkDxDMjL9OF+/U/d/snfzrQmgmlIgH+cxiXEKycg9
hKZz97ujcwZj1Fm1/lNZ0ArO/5Bxg3VWUEG/gx7HvKfzxS9El29NEAbGWkFYOrAdDnB3Atk0UktP
r8/nv7609fCtCcIbIJ6QVMJlzEVl9jNBTssevp+AfqTga6evwuFjfeQzHmDuJ5zgmjuKA1vxPSyh
jVsJ8KU6WjMI/FM90cJ/MhZBAicwf47eBcyN5coEtTRCrfmjUrjnhF4iiDmDGVYKg8a9CqvmGQoM
eIlCYbhyblmohmdNIJooHw//gASl0Hi8FaF0HoFGS1emp6WvWzsDydKmcGB7EnvV6EI6TEK8wupc
me6y2PKsmaLLpfHohPfD3owJyBJBT+k3KRg3xybXgKdS3FCnv8F+7ehKzyzM7J41dzD4GmMcKT/2
w6Q+3XNFBJT6MpXvg8HUuDK8lkqxJo2Zz6XUPg4HJ8vwvd/DnaoRKd1lRFy4bfNOnfZhXvKTyG0K
PMpC/pP2Mc39YVcJXNWdj9KlrrfmAB9+yc6EBSIuKN4r4HFW7BLT0gsHljUF4BTVhiRHKNBOwiUp
I69NytVKDy/9dCu0CcDRHBlRsLwPnPkJ94aUATWC5KQLv2/FNvhGvYCRDzzaE1geOi6TB5wH+GVN
w62IZmLwRF/i630CAQuvsZoZFwT78926NPlyK6TDhs7hgEQ/XPUC/jvqI3Omu7pOv/OofJlCJ3ZK
/xCAtULr4Op8mQsLKLeCvHAd5Y5Jh84WxQ/XyR2Y4014iYDV/CaZYe4UId31fFELYcet4G4SL0Mu
kIPnaMd7x/EWpqS8L2Fh14+Bv9KEC8OLW6HNhgDkDFhqxwwB/hz1yJQhvC1XThinfvhk6edWVPcN
Jr9x9seYwLxljwB8O5E+R/hCnMSr32GtrfHCUqwMtqWusaKc9DXMbpAlF3ce8txbBX10OsM+RcAR
NGkVRaZGtVKxpWazQh4rflKWhPWxbAv4JykPPmZBNpXZ7rKut6LeS9KudGbcP4W4vbjufXhyQQFe
3URN2aysVktVsAIfF7ewl4X49qDgpNi9JCQtU9j9N9X7RVVgVuhD/zhIaE2m/ZQiBb0y85cgQHpf
lQB+cL6EhRqc3vk/rhke/Obwyp8MewlBCOhgIOvJCFnU57++sOlhVqAzAXe1pIAziGicH+mEhMih
ix5EV1z3wisum32ZFeKlmJXjdHCW/FcFTiXdeMPqi/RSA9nB7YWJBt4MuJ8R4ip6+jpeFC9toFOp
H5bs0h0EnD3xdTl3EJIL85gK/x6CSA2xJli557thqQ5WUENXFUJQ5OIOh9P3ljXIPuVIp7rs41YY
w3unCpHdPsAyEVkdM4fCIB3BLzj/9YX5CMKR/zTQ1OPGqzIlfjqsonikXqYeAAOQPg6Qlb52gVuu
tNFSQVYo15mgTQsbrD1eKmKkId0XeJ/zpgIiDXb083rltnhpuaVWSHez6kULjPQ+zSGOS6bbsIyO
TgVPr9I5psrdw5jwCelJoJPxy6pGrRh3E08h+crpocCD9LIu4rDAq3w35T/htf4SRNNlO0RqRbvs
oqnAJh0kaT/KNv6Jlwc5ZrBSi1PAfbIOUivMQWFzUmjf+n3L4VuQOqAxwioF/MogrVYG20Kc/JPR
fIjGSXPa8AAWEzM8/DpYZNfACMxTFgS7i0YztcKdSmRRa5EOMSxPxHOkPB/2kSH6gs9k4yIVEABs
iObPF7ZUGyvqSZ5Q1U41KNlJV11HRQcccVmYlY3CUndYYa9VIlhqPB33EXvrnOlm6pBoBPTwSlMt
fd8O/M7Ahts4cM7InHvMuj9Ykj5Btv50vnEWViZqhXuEjIWANEEf4+mzRqJfCuEsyCLwyL+OSkjI
z5eyUIkT2Prj9A6IqIOMD4DKVQ53eHWyyaUD0uCm18u+b0U2HrVHAdMwZ0/h3dp0yUtuyCv16pvz
n1+arIgV0WE+pg62CCZGlpQbswlPxWVSgo1C2mqPhKk8DhJ4jHPVAxKcw+AbKv56pe0WeohY8T5A
cwKFmurjCttDEMTgxVDDFezoGIhaoOHQKyeEpXJOffch6LWE53SVtDqGNeVDWZcDRMOoK+wLgEeI
/p5vyaVCrMCHT5gM4KKn43GAxQNR80NdC5isUvEI7uxlK/FJ+fCxJlHj81w4yN9EYiiUwx5ofXIK
Hs/XYGkoW/FOe9oriFMxmwzjPenSBzYPNwKZ1pd93gr3mbdRkWSljl0F+i5tW6iL2zcgrS78+Va8
85FPsO7D90MgNUsAgseivYa6Z2XlWOjff2rGD4MIWfNJ2jMkbxa+8zS4sMrS4YSTJnT7HTLHV0Li
FHafLIG2JhIuxCKYHepgt4gErBrJckP7NQnILpXyHvbyK3uUha52rah3Mhw5FBjvcamxoUtmuBF3
hwQghfNdvbAuuac2/NBWcLuBuxceOfbtPBwVWGvcW+mFpR9++vuHLwvj9T4ytjScHeGH07VHwKew
I9Ur0+HSD7eCGKblU6Y1fjhtX5B2ikTT98taxArcKipgtlKiX0kb/qSJvC+j4LITqmuFrZZDOZkR
Fh+mK8gXON4CBqlZtzv/w5cGpBW1IYRWSMSL+pgkD/CZiNu+AilAxNBsP1FoAS8rxYrdlCL/VnDX
2WM+fpoJ2Tqu/1NCz4iUHzgFONVFA5NG1mqNUS9lBThxDOMAscVrHyxGh2BcmZ3/LZr/G700shbr
sANXERkuzh68jXi6yr4Dbo8TcfoG9zrzAKrHvkVWypP6iiTdtZu2zyOCRlYoZ2kmucwM6HzAovZu
/ualyPUBF+bX+a5Z+r4VyyPeEY2B3cieZOKY441jlzjFc56FZqXvlwo4/f1DSCutXTyvooCw8h5D
0fyCbAPa7eiiZYH+j/qOewYKZqRZqZo9TrT8VdHqrgu8lc9/PmPQyApseLHB83oifRyNjN/7rdcd
JZ/8lej7fNGh0B/+p23g9TkAeQx3MzZruGJp/SuYW+S2I1k9Z92FHWCF+ASz0xGYhT4OgObItzB8
MT0cIdVc7YRsYcB02UCyYlyMNU/wOtbHKRc/HaAyRg9u9km1st1fGEa2uA6oClf5DE3VwDUSqV9Y
ksEpaTdMz/1KbywVYYW3ymBDUUdgafU0u1UznCny8S5pwq/nG2hhKIVWJBd14PIgY8hWk+xOFQ4c
33mYx+c/vvTbrTDWqYK+VQ84bHkGPn7qKvTDfTXOKzq8pd9+KvZjEHtOY1JWw1abevBPVOwtmuDQ
dtlvPxX64eMmA6wmhOlwzA0sIyt2jYTmBznUKyG8EGShFcIUz5xQDDsqhtvicxb611Xhfmnx8+Eu
Ief9+TosFWJFcuuN8FDiKESe2GRJJI5hmP7w2/qP05SH82X8OwZ8sv6EViRrcELKjIwKZnFtXHcQ
/3qEmg1HQiUbAUkbkmgH6NgVHmdgJ5QhATV3xQt3+hNZy107pCwNNSvQR4dhxuUa3ZXRh673nh0e
fOki9u18LRc+byvl+hEQLOHDWSNxWJwi5QZZn1duvXZ99/mGByKD/w62IQlLv6g4LAn7fB8gDW07
JN0TsLRwOQ3zu85TK7PJQsjYCjnYaCadmsoujjJ4pHJzX4eX7ZJpcBqEHwJmdBStoFtRyPkekNeh
Ar+4k76YQP6muCC8rB+skPfKZmrK1kNDmf4RrLldlfFXeE5/Of/5peY5/f1DHSYIYSv4KirMKEN3
hNd5v4VOle3Of31pEFkxn8JCCHsZZL1WnLyORfEM9f6eO2JljC79eCvaMzDzSuVmXezRnI97WrZR
v03xhFyu/P5TT34S6YEV6TxL01CHlYrnyXnKa/qlkuIROEIwa/X+siaywrjKPYkbARTRJcMd0qDv
Wj0d+3ztYW2hB2wZXBWaBNwvo2LFgt/uEGLPH9L+icAeZWVNWirBimQaDC5MoTFA9Wi6jaxAOZEC
LIciOl7UQrbmrZ7ggYXMflSBg2PKfPqQZO5DpqI/l33fCuNeca05yDQwrHdvYFp6U2ZNDJLsZWPI
FrlFYwoCsUwBVC/zb1CbP0slXvwhfRBy7V1iYZjaojY88isXe24Vu3gL9GAdz4i8hTXY7ajCy4ap
LVzDtWuf+KMj484PX/3UvzV4+q9gZHdZH1iRnEwcHnUw3oW1IOwZgamEV7EXplvNu8vmUd8K5Z7B
7bpoIxnDDurrNM1PADk8aSf6er4CC1ORndrsujgcNp4r4zCswJ7KColIm9r65fznyakhPpmJbDVa
UUTFPBRgBpRSfJ2D+lGF8i4HAJpJZ9y7rf81D2AM1EgwyosTbgs3NgQk++Ky+nlWlA+F5yd1yGQ8
w4AYpkT8fhjTNUnwQuPZWjUwxsPWm1oZp96cnagCyD4V72E0lCv3WUsFWCHOTetGeDWXsRFdL2JC
pOw2ScLl2iPOUgGnyfHDMmpKrYHZSZDM7aUnwuYUCFjYRXDj2JwfAAshbkvSSE1dPkaOiItk/IOb
y9vJh9OVJPDRVK44nC/k9Gs/G2TWch0EMAFzB1fErFRfkavrwbcKKFuGc/1KNZZKsOK8r6Dd7Bh8
lgPYZ70P82SuyUzLn6WBH+SFZViRPuXKVyMolDG811qgntVOlPR5gjfV+VZa6mt7xabtWDuBFrGC
087RdG53AA4yW1ntFr5ui9TgDA2D/Wo8dbQ3v7ptkh6RUwnGyEU/3hapMcyyHjXo4qhJZHcIdAjm
jJe0cEU5X8DCQLUlaXgdLdsGhsdxGDRF3OFKU6nwK3BdP72UX7ivtMVoQYm8er9XGEa8f8nT7inr
YVoXdiun+KU+sKI5TczIqiqVcdBEbwA5wNKew4f3fAMtffz09w9ThaxNEMLcRSBrwFFvjk/olUaa
/YXDxwph0YODETCvhWGdt8WNLlyuwJPYX/bT6X9/ujIONBcVPh62fQ8TVe+qbFZFbKfL4U8mH26F
rQRNwhMhbQFLMrnzNQ1mIoG4bFXCnn1XM3XjZInvArkUhOaxC5JAXMmIwmaDcO2FV1rCmwu2DRFA
YTHyfNjJxgHknJ9T6NfFrsF9NxbKsm+Kq3pMUtDOJiTIxc5cZN4j60q8vML5wx/e3L4s85coQer5
0fe6INzl0nfNYZzAr9n7pwT1H4Cc8OSx575T/IJTaKn/VA08yDHT9LK+93FFQDYqLwJz07O+GWGw
oiazE4pE3nM0Ifsdkt8EJHbSMKNBbQSM8ThGQ90gMUD47tXYJPBjbQMgnJ71BHdr+EMkLqxdOSg0
zYXdaU1k4Bxp/HLWxg7evjcALOI6Enz682NlYaa3FXdQVBpsDyswHf3ibZiah4ik10mQX7ZhtOV2
A56Qporit8MeE7NMdR20EcgC0e6yX29dEsJajMHJvRAxHjemTeJE5Waaij/IYF9ZRJaax9qRKDdl
fol3SFytwCSwxRTGRufNL9SXyypwKvfDLFMgA3poAhfR5LoRlMdOdUA6IFCGrK8vm2qYNZFlfg7W
IZzf4wDPPFczkv9x+lP8+XwFFi6ImDWRqTodhkHAJiWcFMxyx7m4wZZ3huWxolcGzl+3QDZd9E5L
mTWvySbvkRQE7HiBrG3YFspvqpFkYxK9Upml3rbmNjdXMFMI4RCieumBQmi89opCHPwD9yPlhfue
f+5LH7qcNDmZHYYx66e1N+0zJxfvQmfTn8BBlVYC49S5n8zStuqur+WYOFmPbuHVX2inrz0H7nbn
u3xh62DL64Qe1SBNANxl2fpfGlHr7+XstH9gGTj+MC1r/54vZ2Fo2fK6wZMzwF94Xa1kNMNDN81P
vraOT2/hNg5UK7z6YNI9IV5+ni9wqdGsYAfovSLuBKunIGzfNGh7cZ7nF674ttZOBGNSzCkWZWaA
QwRWFkhgB9jHy366FeSji2R8L8eNV9MC35mFTXnTl5377bKvW0HeFU1aJm2LWbzRwXXWMPcNh1yz
EtZLzW6FdTDVErRibEVL8F+udBMCuOD2axLEpdFqxTRlIHDkpwUurMNrXol7bOLeWG6+6b5ee8xb
qoG1QhNFJhjlh1ihTcPegQCc3+caJk8rAbfweVtV58EPsgBjCKdWPxicqzJqyNaFebS3ovNYkL1R
Ev53FUIydJL4VdjEUGz15WPeGBNuk6ChYjd2rfMl7ep7BxZMsBrtsZ5ch75R5jpzAKy8bAzYwjsV
MOwdC+wqRyOzcAtfVdwh1lkjqsNFQ9hW1/ku2EVUYtJKmCrqWxjDhrgkmWS/9hy61EnWSg7eo0Iq
Nm1ixkiObchYjBxXPHyINudrsLA4kVPBH9YNv5tr1QB3Endp/r0DdgQIhlckZPw+//ml32/FeNXX
BjS5uYmFajrw6tjfuffWfvvSx60QT+VMuq4E8W5w+aGiJQhF3coObSG+iRXftQOTrBEONXCvh7AV
Zgpxk9EnP0vvnJR+vaxtrPjuM/DQCdLo4HQdnjDQA4zpU9WshPdCx9paujGAJVSDvo1z0863qUsm
oAii4gsoy3Rl9C8VYQV4V/Cm5Q2pY+zX7oNhvkl8Gmd67W1hoXttAR1IIZL7Ch7iwJjBXC/J8iOg
hBfeItj6ORiI5eFQsjrmbZfHhs/qS1vw4ZgFGpih8z281ECnv38ILh5NSP5v3Bqb5KaAFCo8JoS+
SDN/Pf/9pRY6/f3D95Vo0jSJcrQQz8bbsI9goVwP9PH815d+vRW70ViaYSRY/QuwbulV5HFvvsr6
AsxLkPja4O/5YpYqYUUxDJOS0GcpJmnfgU3y1EQhXIsdF8zY8wUs1eN/Yjnv5BDldUwr/Vy1AKj1
7nNKkv35z/+bEz7ZFdtGqrBH6UNXoQJe1e1CJzoCMfcoeb13sxbmldOh9fidYclfFw7vyCdeKffz
ahFbZ9cUYeiU0FLC2pMReE/26WEwjnhpMrhyn6/aUhFWgFd5Q7RLO+DddALucJdXsaiZF/c50FGX
FWGdtcUM63t4zFfgiVS/W1ndUAdqX5PMK5f/S1U4TfAfQkQbeDtpgx+OTT/AC8hEF2954KmHuYra
4aJFFNc4/y0E1kjwiu9VFc8q+OVV5VWbZS+iMCs7qc8jhNjyOj64eEpHSikSo1tY0SvJsi+B7teU
DJ+fiEA7+e+vBw24aTKQ0+KBFQlyD4S8Nln/vRgB2atKx98ASclXRtSp2f83VogttmtpcYJQoCrY
3d4VuZvDtVQhZY/AGQtGP2uHyaUWs0I+8ufAgOVbxGTsCXCqGtrXTehT2a2kOywNK2vtDocxEdg+
ox6Zb3YEgPsHoBrVdoYRwWW9bovtjJ/jpWGE1W1K0qm9Llzi3lMqvLWMjX/Jf5/0he1k53NGJ9/X
GFbIcqiRTypdENE5vB+RqEK84ZBNou12eH93y7gApR15VUWYta/EQ/abqMAFrwPuPINBF+Kpy0AZ
2O+DLHKq76KloDaPYszkVnvF9JvVnN/Az7QHRj4bkLGnx000RxlcVt065/OXjCBV6Ukl2WwA4YIg
9r4QmTPvWO1k3R1rmQIYErTN4fdF844tBPRmX9JTWvs+TfCMNkRldDv6RX0cuVu8XlaENfVkTsEG
8FHLGDijb11y8nyXT2ArXTYEbcc8HGZN7fhjGbO5A8aM8is5998juXZ4WpgWwlNsfZw5tVOnczeV
uK5oKor8IaP6fWSgxdiB1g1saoCc7fAKYGw42Z9vsYXZwVYJEhl5Ph+8EnfSjg982VgdUlkffB+P
6j1SpFbWhKVirB1Hhqs9whQrYwmOObxCHUxA1FyLpjn4Y7f2aLswRdhCQeKmuS6VLmO/0vkLNOv8
AWTy6edUEGflEnapCGsWchPA36mQ5b6bWOnvTDX14d+Oi7k/5iMSF1dmooX2stWA0EqkevDhfpPm
eB05aG8iULkhYSCvZ9CGwmH1AWvhzoDYysA0w71Noqoyduu/SfgdMul9P7O/omC7SQmgjMI9NED3
PTAq54fc5w9PxFYIOpMguJIAKHJunGNGsh28eDZu7wJi1m8mUu9pJQ8nVMf54hZ6zFYNBmC/hsBH
RjsY4wT9VVTB5Boe5ZAi+OkApvZlpZxK/xC6Hr7t53Bp2U2tBgq8zflW6rZ5rLDDXgnVhRU2sGYH
uKnJPAcNCzw5rwcrhqQgmwPteL4CS1+3tiRDjgtTpkkW+4aFB5WbfFtU6d/LPm6Fv+sLUlVBlezI
kIPVDaZI6680/NLvtvYdJ8fSDtk7yW6eOVKmsCMnMj7/q5dGjhXrBk6CeQeX2V2Z0xuV9cdIPqri
stXQFgpCR+kCFQEnT1GM8hr5icVhyp3ntCoOF/162y0v8QJ4xjIn2oFL7+/DRsBY3AEQrXKy9/Ml
LE0dtlIQDrwq8WCDEzeNeqe5/I78xHtYKjypiR0Sx3+YBqBTkcXzXou1cbowM9qGeakfpM5AdR5X
hlaHAdS8ayIxO3YsBd6m9sLLZilbRuiYCU9Itcrh9MluFON3yZDcjmzcewyE4FDcYtzNm0Zf5pRJ
bE3hVLhSd6yNdriPcsZDc8pcgddkOO/Od9ZCnNiCwgxSXVnxJsJDuH+bDt7BePLHZZ+2ottk03SC
H2b7qtfIpNcNpvLKez7/8YXVwtYRDsiQmAGGS3a1CL4lY7B1hu9h91bjroI19PnE7YZT/spasdRI
VsTPcKvqhl7kuL1O3V2fGf03UQ3A3+frsjCh2KLCCHJvHpRetAt5O9NNTzJ5cFryVwPH7KyUsVAF
Wzio/SZpAski5JwDM1Y+kXbtvXNBE0ls2SD3ZwKjtjSLiXHYcAMWbc1+Bv4EkQj0E+o6Mx5UvQ6s
zGH1O09u9DT2qgXUGYm5/c9sHoGJ77FBVxe9NQDc8981d3IkgTtMfzquqT69Aq+rzg9FUAnnsjXR
sxb1Js97PyQZyMrR7HjXwMqY6QAXdWSpnx8QCxt+W2UIqpaeh0TovW5hiFkmw2Oe1Pdlot49dzxo
uZbCuTBpetbiji2jxwSrUc6JbzHhIb8s0mbTaedY82BFmL5UCP1vd4hgADO5RyGDHsuNU5N7OudX
ZiavEelWVs2lMqzVnmca7iwayQAFWBtNMz926fA98L13XKb8Ot8nSwFkzQFtGYauy5J+P9CsBl3c
gaPNxN3DRV+35YZpaIC9dRjMYJCgu2lLld5XAeu/nf/6wgRjqw05rtoY8WW/790OcFPQVreijwj4
pXwtDWqheWy9YQ6iZ4u36X6fwPUAzDYFRy/fnYOVPdfpnvOTGxJbaTh72Sh7DYhloTBAdQd3ete7
o3l4bAQ/Nmn4mgVryYNLVbHCG+nfbGah1+3ziNQHz20aAMdX/QkXYtu2v2OAps9V2Xd7eUJsE++e
M0ito07+BX171xTmz/k+XyrHim09ShjGBabbJ6R6zv30sQ6ym0rIB96Zl1NC0MrCslSOFd4ewN0O
AyhnPxLyoPCEjGeo52oEpjxokp3J18RBS71ihbgzC/C+KgafKeQyAUoD8hgm+TXPtaUIsaJ7RupJ
kg8KwGdBf+UVf4LVxd9WpCu7xoUfb6vwsjqr21ZwvfeiLNg4lEO7Pyft/nxXL8x+tgivIiU0ly2O
Z22idbY3Shv4sGpg2A7Gp5U6cCXomtX9Qn/bFnjJwBJOClQFwIbfcO+/w33h94F6KW4fwisxrWU6
LFXq9PcPJ2eRJUHf+yjHqXGpJr3xHngpvS2z8BhCSndZy1mhXhaYWMKZqn0oJuB6iwELlJLDJuzp
Y1cnK0/YC4PLVuhF8Hroa89T+6HUw6HOQsA2naC6TQ0ZL4tCW6Znaub7sxrVnuAuYIMEhd8zL27r
NHsY/eEXAbhtZe+z1P1WuM9ZzecWN137KKpA8HTEdV26BbKE0gdApf82clg5wC/1vxXvTWCCPggT
sc+Bdd8IDjRZMYtmo/xBAdnqrsTOUmRagQ/8baVI4aOYHnDfKgVXWNeFXmmtf+KNT9YtW6eniZmB
bE9xcwJNcVDitRNYrzJtxy0Mgm/HEVnjpTO9eny6QjrzfZRzeYABqtoQ6R16b3IvGx+2pi9hKEpD
Nb7PZP/XB9QXdnbiJZXkDphH+JBcltVPbE0fnizwMGCi6MAdAKUH53dbNV/Ox+rCFsD2yysJJUnJ
ZHCQgMhuuRwBcxy95Jh0ALwOc6q/QTFO47JOssP5EhfGhi3pIxW0jjNc7A5zMlUA7xHStzc+qZpw
ZWJYKuD0949zXBdqnFVEdAizcN92clO5F24oqbX8w8pO9obi0wOl8Zz3uyjodpc1izUFAA6TJ4BO
o1lOll9hitSkWupgZaQuTJbUinvY7yCJxLR8NyFbwGvK20aJR/BTVyJyqcmteHc9CMVYXfMd/DkO
k0cfeJM/nW+Xf3K6T4L9f3R8cM3KgFLkMEIP32k1en/gXa+vdZJEz0A9fmdj8UMLdQ94s4mnbNBH
2fTlcwmzpL2uwf6cTNtuSKUBpmT8iUU+3RRRueafuDCj2irARhBZVLoN8LTSFN8rWeFdcCYzFMpE
XnMYirycb4elck5Lx4dRnTul4OGY+AdwL7sj0npN8041MneOaT2P2V2Pnc/a5QP9f3eYz1r99DM+
FBcYmjRDIat91k0npjyp8oqKfeshsarbqMojGKWZROreNlNwFOIbVs4GpwhX8IRCi9hLUDXaSvhZ
fRAkLUr4scqkI8euyn35xoAGh7q0bIq+3BiVjmpETknOyE2UgVd1P3TJSPyrCb4PErpAbxTVV47k
ovZLSxo1ATsPehL8ilz4krKidqXYDqSXkziYWZAg3Rk5jEDW8ajFQSPJWwcYeBAaWcn6LfQA4qsX
8GBTVbP6odqZ/wWuABnewSyd4AYO3TUYnjjqzpuomUh7DTuy7FqMvntnmqhHKqrJJxz66qh2urjx
Ep6/jSERznXTFDzVm6BV+TUkWH48NryKtZupB9oZvCaWQH6bOcxKQCtqBsfaNjD1Abe7Ot0W05ge
PGfmmxyE2SqL5u8ZEgFeG6K24ZQeKr+5akPlnUIsYtsqH6dplyQMIN4C+N1Qu9vK53tGo/wKxldD
HDYdPUCWuiuF90coc5shQ2hLgumOjfLgtUg5SIYxNkMVSxrJnTsoss3DYNu5BZ4kTfWc+XSr5B/a
3RTtKDft1AEjSkEm727gDAsqwiGSWdzJ6noyz3C22TYEZPXppm6x4sKROis3uYah5dhi5dKw7i7f
+FzFJXW7re70put+pVhzaoV/JfuHrpx+Tc7vjhR/gHP4xZxfSPq6myW9n8AxF4DYmtE99BXaCsZh
Gpok8TYMf3Ci9Kfnkb4oo67hp7QBh/wqp2gxoTa++dpFYpfN3W04fAPm/h5tfoekkStvqn+50eBh
dpgwjE2+8fL5EdkrcnOSzW97CDamqs1BZq/g8JX47XGKkIg8OUN3T/qeb0OWtPcZTZMYAmxWbfyy
UldceMzsMDaRw5wW2JXiElL1JkLDd2JnZhndo2ndzYhVD3XA82zb8t/M0KuumV6KQvsbNXrXtapu
E8O3QcHuh6w6uCa8o8nwQw3p1yIb3pnvVbDMFjtkDJbIxx2RlOtkr9SkX3TfPXozhpyUbBPikWzf
VNmvdvZ+ksZ55RH/1c3RXRXk29aMN9qddplDv47Mh/dzbbaum7n7QGbfQxjmICV6V9L+vspLjIt6
+O2MRQfWb7Tnudwl+qUOU+wfD6mA79PgIbfdsKObd9/KiLywnO24UMHGtOKZzTCyjaY7j74SPziA
5bCfCu+2oQEeknj0dRiru8itnlMgSUwx3VZBuPfEAMqG3IEOiweHK+ZHB4eQ+yqrBRy2u/sO9kNZ
p3Zp5l61bnGEocU+1+FxJFMMt5KbNGs2siA3Mu0fkCiU7tq83essvQJIcZuX+Q+E22aukoc0Na/g
sO7A0dvO5Ec5B48B8uIcP9hAT7c1WO8xDWaQvDX47yKK7nNYy7khEMLNA2/bYz8Dk1iKPXScj7pz
DtoX9ymGVC6aPaA/+xGgCtJFxU7p6iHN1VFX74H/m7LyG9Kk4iYPkZyDXWPpXdOkA1qbv9I8w4k2
27D6SkT5Cw3plStAu0lxrAIUIaZcFTtkKt5S5h5K8IQ2MkefhmqsbrsR7GJNw1+GFIdwAE9ZI+NQ
DOwXrLJxyRb+okLczyeWxjRcp6S5NVF+UAAUgEbejKcZ4wtAXI/NOB/ThL7UE5bSzCAJEbmp2M7T
KN1zN3jEagRPmBGM3JZ54uBrNzkGGUiiAIxvhehqwAiqGYNC7wacnXeTP+RANsNfTjuc/5jLpHkB
Mi4Sm6af5mSvNW2+6ALvTRtIaYLHnob8pZimKNwEY6NfGpKbncxadH+pqm2fI0ncJH88o9S2gd2I
v8X/q9uXoTbOIycavsk5yO9NXDgEcV27HbLjs7AM4pyz7JXXwIlsqRe1gBZkVQD8sIfG+RaNYJ1u
kJQAH/G84EGNjHqRgNbMev2FD0PzrY5SeNz+H0VXthynrkV/6FIlkAToFeh2d7vb85DkhYpPEjEI
EEggia+/y48ndeLYbpD2XmPMcKRWO+LUpmJr9HBIDWlVmTPq7b1rQ3iqEY1LD6GGnujCp1T9zkGK
/8gzoGzTstAHxmx0Szwqw2unMEJts5fj0fh1iQ5DLDDO8D3u74aI2980gho8C6z9iRjfRJYQbE8/
prFZv13/rGy2fbzWDuXRYRjGc5PgK1aJV2Q8UzWjjn6okXB6Truwiase6rj/m0bcrC9xN7BXLwV0
KImKFC2sjvRv4xv/u66T8SPvLcExodnZgze9IdAv+IPGrf83KL3F1Wy0uMHT9qMfRHRvUac8HayZ
OV6xLRJrpUwO/yi0WPTC4okfa7uOy7FTVuAsX5OPNsm7n3vdTHhtFC7MV2vMdLZZ3L4uOyf/SYkA
CjQ+NZ5et0HM/+RgKDmgEmr9CSeY/9sO3VLVTvbVrkZ6XqKUPfStT/7QZGManyOdTjIm4aHFp/ir
h2wJsXF2edjQI/pfTZxlT/uoxJ3BxfQ0sHR+QWbH+BqGeT6xVSx4B1maj6WdUmB8tV/IqZ58jqJ4
GRcbG/LPFl8Kb2m2YG5gZn830F10aIdPszPqqdsKvTi/lpih/7n3tE1fJrG0P78r1pKCABf9z0bJ
ejSrMMnZGvQ5PK5IGvaV2nARz4FNeL+YGHExBaYeUz+ZQ4QWs+fGcfdjyGP/zgzJ3iYbDxcwAPzY
jqO707Zpj0jgTk6CZ+EBB+b2O92ixaCKwnVVb21+YhLfUwjQr30XIpdC5NEzDzCVhLSDoDfDbxHn
RxSFEtfc9r74eOyqqQt8AxWUCXrdmw0F6q2d1D+/z8MT70xANvrW3I/OZT8yKtFY3jRxCZklLR2P
R/wrM24wbIBNjrbQniIt62/agJvBeZePaMa5c/O8LA9tzmJfopIcR2/wiuoXpIT4qIR7bv5a/ZYT
WmB2zH8sQrBP1dakuc0oK5awF6Pb7WtELnVboQQxzsqcyHg7975N+MGPGHDqwu8oFkGfvIYMZ4dL
Kyr2zesnDv2vQTN85k0oU46ksCNi0sG2Nj2Rssh04+p/Cg+qiwqidjVL5E5m67YewqABSZ4Vc3Zd
DjpBGsugHERYosEB8dQicmwo+7THJSbQQz+2oxmWEkV3ETrrZx01a8EYTxIMvCN9absu+aWofOVI
CSqtnKMaC+dcv6LXatsKTusUZ5/LhjfvEzliAMylnM+yhkJ3TxuOAaaO2viQ8WCjkmDEVvd0pIuu
VpyCL+Mi6/bqup6Xwu9+OQ7B61CiYphEvzHwrOFGBimSO5HzLOlKeIxGds0zJ9a/64rWxFfXRzBg
uNhYcRkTFy8M0iJEKO/llgyivW/V2mfPE0Np71Toya7m6rYk3HDG5OGYtF2sDq4dInGZV8ejCu2S
lLy4uXFIMsMv+6cGlJhjRkw2gqo1S99RHNBtpeypA7qvhu639N+rnMuSXNyxYf7uekdm1l6QMRk/
SY/RovJNjW7pQfmdV4ZhYBwIBnnIM8dWPAhk1oVqrDXfb92Cvq2nrWN+PbCAUuxDjrJAj9+5l/7Q
D3nIqsbRpT+NNTJ+qzCN7V/YUNbupIe4mz/x2QRkx6BPci1p25C1rPHCbyWZHYLUJDEYsGIoJKGj
RfFkD44TXfRH2H0zU8K6PNF7lthcnUYYT9YK9Ww7e0C3Y/alzIjDR4eumQ6jTqOh2DRM9Efnto1f
IuMAfXEyWVYhvTLvTmaZ1rnic+PTok1i/A4T1uy/IiSgqaLze1Mf+J7Yf9LRWKBZh6fqv31q2k+8
WHyqZiRrP+aGdjvgZ2fGEpEyQ1JsMIGN59WuGSlzJ5Qu0fGXNUd4vadwgyPH5CX+asT+sz0bdQnT
BjZvzZbtHT2YOLprxBR97Zr5fzan++fSxsqWq+gQxIcPJh9PKHkKWZmFLkICQ5/sD7B8yKOFZdZU
esuz/Ng1WjXV/h1vUODZiNc7IaM1raahr8k9hUeYF3Cs4f+RKJVozxHSl5aDFzrM1epzlMzgK7r+
SFFHAimkwYsXX+S8dPQP5xaLDQe1+qseWoetoKfRny6dabjT6bBFJ9airfGEugT/XLdpryulkrb/
jtRPSJENCY43mXb1UCVpO7PH2PX1Qzxt0QVar/0/oWJEPjhYpDcEP4gSMkPMdwjEz91F5o4lx9nG
NS+Qo0p/4LyQw7FOUoX8YpVvD9Nss98BY9FYNPgwm8rHNfs7Zl7tD7LV83rKWJq8LSiKyA9tzFDT
5byy2wOuoL0uRjGlvgrxOqVlhDGjPjVmkBC1xWuWlEFu2de+9DmHU7+ZMxjrhemLHJ9icmpohEFL
whq9Xbuky+L7jfZ4Yr1ivT7uS4yXE/whEw/U1mQ6jpucfSXrKJkOMYVM8xjpQHIsRPja2CAmSKe7
HUc6stTqGdHMW5/UBSgQER4aTxZTwjDG9kMwqd1xmw7KvCD1fdvLfiebhDSTJMORSlrHVQZBV1Zk
UbR/tr0RdYW71ELRz/L44/upfIIxCVnrXTTo+AI8Lf39PWomBQZyZgvTkno94YiDeLlpRKdLkfca
km6WxEkB51HaF3vN4/quD4vO7jIjoBJwDr+4gndh/TJqMLayDtGflTUjcjEMHSDFTxWGrkvfNYZU
DNfPWmVps9grXl1qL3KFCRGCSIJyPI5b6UeW+2YsGRZKbK6JqJ8m25DmMn6HrRZZDeVkaUZm/u3L
WqfAMTJ9y5c6xvTpDR5ZlTYeIbUZCKuSZCwg8V2O4mulNowFww43nPtajtlhx/uuSta12RNaQe1H
8N/m8Eit46eLNH/uA3RQTRR1tphjxzPAJ5IA+0FQenoeW0xJWH3R1YSzJo/lGxA/1ULo1u+QHlCZ
7u0ti8bIFAGF9EsNeMhmfiziXX+fAy6t270vulp9n9Ju3Sj/QHXmAhgFneF9/9KR1cQokNbfd+ca
zZasR47Pxv4mkU06X1jH5v7eeSMbVXj0T4sTUkMA7nqkccgHjotZvQi5uvTmMH+bZ6NweJ43uztx
tw7Is65ml9ThStFf+4QoW2neJq1rMC0BzD1FrAymvP+alg3p/b5NOXkA7rTUx5FFyXyZ5cpUjl1d
WdcVztOc/Wda2arHmCIo4OyhSl1uk0ttC5s9ilWxLolQzG4R8TmmwthHbuZo/J20PlfXVFEDaGts
BtX80W5ZpusK2YiCPSDI/aOO4s4+q37gzQO8qx09I30oVbd1SVC0fehXolKYWSJa/91RFOSx1C7b
+rWhAbzFDJrHrLs0nQ36pKEcSmQBx8JGDkYjKabY8GQkryOGkAtNBjqfwZJvyY3oFv3d5RJHPUY8
+CVcNQ8ZktBQseL+ApcYcO2iidTqYoBRnuLybhP1X58Mk3tmOkf1q8xbFb9y8DPkH4EBIjnziAEE
sAtexy+ZQ9LdFVk/9e3XBp16hAmKzr13pZkztpzjaCP7F8KvG3uudWOTx3F3Jr5DkbJ/yiY7ng1o
lu2KHSFtftFtSutPsnBqP4kPkHDj/I1W/NIdlTsANb1r5NUWTRrvCynmcYyGxzyzu/8ToQKTQpQT
j3CNVrUYW67KzMk1vW/rMQlf/ZJpebE0h0MFCK8bRSHxWfXHUbUy/8vtWsdvWKFrf9wwa29PJI7y
6I2YJK8v86C65SZa3u9VtjVkfFYIY8ASCU0jymMKk8Jzkt+6HVepK5ALq/ZqcmT3vMyNwGWHwz0i
Z1sbMiiwsyRPpyLHGLcBTkGLIJYOClyUnSR36XjyUFizKm2aqK9Gkuv6S6XaAeigngzzg27mJhEF
ukS8hlo0tTjWIKvS8T2PW7Y9xiNBuPyum1y8eZ0gcS2P+8a+RXTK8dhlJIIgs02bDunGnO5ATXH8
7/daTVPkAe3xRYFLlH2H/4Ezs9xsu+B7+VbA9vI2o9JZv2EyTaQuWIcz9IKwvc5CojF+nwRyARia
lmjbTOlhIXWiSxSerP1n10MgMlzHtV6CANKCB+9D40WjH0u3BApEj+D2pmWm6EQ+ESMWFK2kzTiO
xCzdFCw4hGigmtG2DNtd7/E2/ORkcdsxyXoVlxjljL9Ek7QdxiG5XgXmZWcLGo/DdsmVy9upHNIB
pLKDFM9WNI/j9RSZsPN78M8ZfydU6JUUq6rj7QXZyJ0dSmcQT3Nl0fxdvgiaPQ2fvcOo7cqhVh1o
ahp6YMIYDxmkKRYs2OOcpDW9NVQK9xQnXeigVuKmUVD7UOS9mWIbdS+PAtNPdgeTmbQYUZSx3ZEP
Y9uNuKviFkhHPg0jn4Bq94u7btoLWWCkpu2BdPFM8INZKw6wu614Er9BDNQipEYfuBdWnxRTEfBV
OluJIUkjzKP5xkU3g/2uSOTUJs+t27W532xK2AXhE+sOoGCcMUWMvRgqW/OWXiBIpMsBsMLyp94H
ml8wog7kAeVPxh77ffId7nFkFl9qvTdzJRNoGl9jk0j6FQYe5SXGsCg56Va37Kqj1kdoFwlJOCeC
9wBJ2rgTjzNdKaA2G638QCmVVTzH9IRUM9sfd7wGCLgHtw3qeYh1c5It3+aSJ6RJYcUzfXubCLcf
EFxgr6w7IB7V0Jg5PQbw1fVhkG7C2z6s2CshuWKuiLp02J9r1IPHB7R556AsgGDMhzXUVLzBmrqq
c7aTpv1jdwa8oWfw5BY1XlH7k8Bakhynjtf2pc+wBLxncZzur0288/goNyzOZ1ShQY4BO4ZG38nI
6IDJnlnI7IlPAaYixyLCLb8IUlKzBfsB0GlfH+Bro3HVjKStjylT23XIvTdniuQrc2rhpRweAXQt
j1MbZH9QnsfiaCSy34644CJTsQ1JLSgm33NSGoNRuCncpISrsiUn259x1Wl/ACP8LUsBj2KxwuV8
+Qcgqu+OGGKsL2B0o+N9bXH4nZoxc/Ft6qKcfPgpEtlHz3txZtMKnBSgmjxkmYSaxQcq2VXiGqnL
fhnbrOr8xGGR88veAR9Ay9kJ5FA0FogtGsaHpU3BzGxTlOK8XlYPHBFnxmfqEDr+kTscjj8QgInl
tZiyvEHOBranvtKBwnPZCMV+qBZ3/KFGHtjLipQRzBtCbe4ZGvN++iBZyz+wtGAH8Y0FlilqqpIH
Nw+y/ocuIF+/50Juv5cWwRqH1Us33K3gmb7172BX7q3PUuDSW5rLa71izL7veZ4bjAn1NL77dADO
wZJBJu+pk0GzQvShZrxQLY3W330T8unUxrqvYUMnjTsxoPr/Vhoozrx4701dwLrvF1AoUKguBZQ1
6nEVzXJb8Xdd4RQN0HCglvzJjSmwe4VMuRe5DKBatno9j8FmDwTtYs9JvDr6nLgElEDCtxxYaLrw
/gJv7D4DdsnoXyOa/S4Pq7gOJOe/UizLR775cGQNQDvkfgIWThpAtVYYUAcxkslmDqU+E85cwRwg
ayUs/S2HQ+uY4s8qm+55pU2APdkpNFbuFAq2sVvonRuoAEoZ++cJ+oKfK6MZlAfRiL8I/dBDo4QC
cLwOb2Md4KqAt/Uvk765JBqUk673n7UP2wFVVqMrUi3qv3TN21+tT/tjlM0WC4nbj1HTJte0AcxS
7Lh5b30uqAU3NHB6RDzSdh8xQs/jmCCEK8wM9XcwupZSiPo3Ps7oV1eLoQZKgw5iNyJd2ic7BDON
jpd/vBnRsMz3dXwnqx0eJ7X4O5KlWKmaiQ3+GCXL1uFikDopZT6BcWMSFa2QObNwEBknF2i0+Zkk
W3tKWqrvmnRWsDjy4Yeed3dsnZgPXYsvU3Rw97ZAhxntQGb5/RyFIe9LQMgEyZ+yfxiMsleRTN2p
G1dALUjumw9uonPFMLnIIl531HDrAevAupjokeue3Aj8A1fAn/EhJN8gmd3jV2aH9oBrJb8fkjgG
4NVR8acbUiyufA7kGMdDfUSXS/qa7W372OsUMZJJklUD9X1WMOv2y5LF/tAqJQ6ozhuRvyk5Le04
pl1BZorc3skSgeN1Cz1yEARlaNsw3V2YBjjSNjw7X0ZaGApbwHECa1ohEJJ4mGQCULD2+QuWZP6j
6WQrKhwJSpUiZfETj5o8L+JNZ/+1EcLhQD1v2OqCUqpYep8X2CdGtD2Jral6iIderVjIBv9EMv2O
aBRu4A/qX6Lz/NztuX4aEJK3HmaEJlb9bPdq6VBe79OI3FDSNv5L5DeXNeFz9trh1swxOGPt5HQ7
A+NPoKhygCLA2lJE3Bd6lTsgKY30dqQRqfUBlzdKHeM8kacuttkbUyS5p0Nr4LdWMpRZvOXxd0Em
cMix55CzKhgT4XzkrtrQ0XRdmiz7FfKgb3UHGq3ph+ySRCGeihpD+rWGyO8QEFh3kTtSkpFYCg5W
IXOu7KdW3rYki38CksfSuUyZ/JMr2ZWCklBZbB33UR6bpxwby4+GTYi3j5DxQGHCaakKVdrF3+Ym
oH2sGBDVf+1RhLgVYTQYXRhFBH5Esua9iyb6oNu8n4ulSbdrnWXh3MzjBm4BV/5zTePolVCXmWNe
T2BOEdM/g85Rzp6AvX2DrcmEUcZMy81gDjvZoXcPW0qnZ9fxFmgwWNI4QXiN0+2NWYjrV9wFdzz2
HJLDdr+P9h3aJaC8CcdT2KkWE/BEO0D4Kj52Oe+2YkFXSjkEPdybfFmPm/E/pIFumACMwbag83MK
e/bTvsvfMmweErMG+d3dzO8iB2987/KthBjBHlbweXdEsLXUuF+v3aZA++7Rh8U/c+ixqRA0Rn3t
GLo/J0iHyhZGYPgJ6+EY8x2Nq3CqFEtu0hNSK0FtRwolwqQJ092ssuWoYIJ9WDc3AFQx9SXmnv7z
9Rg9wBr7PesuqfsKzpLLOnYE9H1ODqLfm7tl3ZLvVJb1KeTd9pBmIgGmM7BcFWTqxirlJC6wedLK
ZMN09dmUfswt+G04c5YT4G9xQojo8pSOuz+LSLTY1fYBw5Cwr1ODcthFbmCM9rYJfzMq1qOAPr0M
+ejKEdtpma1ovuBUwHW+yOgUbbMuSCZiXLGkAQgWpn/xtL7m6KmHiz6ejg3Q+jepQl7MEohugYOw
BmkONDVZ5EuCi/ZIErDpxZ41cfsAAG9GywrppuY2IgyLP+HqXvQRGaY/DHZiGSrE4TX2ji1Dix96
2zsYfIt+bZikB0xSPDl7QHfpD066sN/JlIT1gfTMRz+8isJ0tF26zTG41trLlymzvr5RtCdhv4ep
Vm7nDee9VRU4wUDQBDsBgqr2EQJLAKeSZW4o4PceEf6ccdn/yTXGy18IgN3CYeG5wcnXJAEfUd5C
udACm7hbshUABoZ2NIBescj49obfwZAcdoN6VgZJRo0zuFhMZuP73CPn751RIEmX4COPCX/eRt6e
wjw23XMaMdn9Q3s6fIgkHRe0bVkwU+o/bE3K0CIOy7ThCW+RX7rZeY7XopEIenmH1EKldzXkJPs5
gQ0/u2+QNdHh8jeG9rc6q/PubSeB6b9Zs8rhLxPbpNoiFnjL/o1sowOmeIcGl6PYljSpvN0JRYNF
gqYSNwc9ddAPbL06pbngy2nsOt0jqhBQZFdOLQ71qUQ3tNlPGzaZ4bnZa+fvJkHcCF1A0tT3i2x0
8xOZugv7z0HOqiOA02qqX0bTQgdWjKPKGVawxmXR97LdZ/8NYAH8esIoFSykRgRJ3Y+EeXBoQJqJ
n04GFQAaKJ6q119R4m1/w7Paz6cd5QABynUNMpIDXRV/hKbIwR3GBM/zgN4GWVLOR/IxR2YA/xfi
sEYIRZh8/xsY1ozLAM1GSLOfMySznxI2z/Yc4yLX78IvaMe9KMKwcBq16vGMTwBlLlXcRZ5OcCVN
0/wHAXZmuPgaQ2ZbRNiV5k+qxiG78imO9g8kh8bLLZm8VQc8GPhYS6hF8fTnAv8xVhPD6lV1SBhw
l5T4jr1PS4yTqeglV/FfIvalfcebOG2vMI99t4rLOuXLJUEkB9QHKWq8gErnQWQ/ow1X1y8EB7Ph
DbkqIcbFukxm/cgJoGnoV4B5HqIMT/VTPCFp+JnT1uihwIBfB4AEZLTqhpV2ju4n5FOFh10KFa6Z
12pGNl6+amu+V1a0/lBFVvmR7PVoDmNN+hEH/BYlTwwEzZQV4Dxpdo9onaCPjiKL/thMqJrF+az7
dL3NKZ+4KjDn7hEGE1X37bkzNg3/bRtwXcznmfHxW2TktJ4a5jJIlMG3pfsR/fOyPgU2ZoBBQbjv
8TuiFsUI3Qln/WVqqN/ACa/WvYucqEGXkUiJHM+DcZgW2z4Ie6lbmtGC7hyRIQ02D/0MekYDDJ3z
oaZg+TjIiRnAYt+NycHAG2b4g1qJE+6Gjw6iu6NpkDbOjjxrlf+MhoDgkaKJLZ3WI8CoDfjFtKdx
/6tpjOqgo90k3s0u1FI+Yq42LkBoQlPMOKwH/pdBIjaJkB7Esku8qxwIC1ZOiCkmDdFLoztkUwF6
WvNHJQRA9TNkdBpkwU67bDGV3MRKQgGyPV+7g8vYmr8hzWQYgEosbO0/dAQl0xOwlGV+7pauzv8C
NBbbK+9byt+bGC/Imw5rH7/kBAs+3ucGoWRfSGivvYdGczCAuBCQ4XNaEZ7a/N7pzctr3/R5eo3Z
3s7PRK/Iz1STb9xBKaNm0PKE1KTsR72a+9DmobtlCeQnzzXXzn+GVTcd+F/DQHGvQw5G2VikEwyc
ZNvbrmAOK78F3PzaNGwnf/L4269yAlTfZyD467BA1KEi6LzyZNWnmbacHRMU87ovYRzrQE2Jmt3P
db9B9KGp4W47Q6oiBQ7hlPC6sGh+igGdgpReykUb6ctFYQEGgLdDT3aB8IKtt4DSrVE+jrCa9FfD
lzX/mBeALwXzQ5gO82qtOyCjdBwPYx/IFXoI8tKpBiIZsUD4VbVx5H8NkYXeyDug74fRYWOqo12+
UjDuKAgLA7hi0b5EEmcNENgkcWBwxhjLILSD4/03RnJmgMsCMmNX1t85POdzsVoYGC9Awqi6D0kO
2MZuM50AqdaJrdLgIC70iY4AiCvJOa4IgGNPS4JsnQcB2F886QH4xFYyg8II+YgFKluGK5Il04Dq
ME3CTkoUjKXRe+Kk/9IKz1laNhY6u4cIPAO0NPumpgr6KFcXUdZin0q+n1NVbqjZuuZTs2O/UFjs
UTTcEUhQUlQvlETgZ8RqMaZ/NiUkeQbUyZqjgqDrUygEcTxK0M8T9luhXQX1xgit3xIwKqIrKknA
P9YJJCDFBLewxlHJ2xjnl/Iu+yV40+/voO2A/ZoAExgLwm1vMqb6F5ozpychBb4nbDWZe+j2bMxP
FD6+9gGq0qwvtxHfzt1OcaPf9V0282uf4ucpsCKb9KUZ4ygU9bAbcmK4YcCPtQb7jFTO/dARq9Wt
n+v4c1FYNkvZmWguuqRek8cYi5W6zkvDxqeJ0Ky7Q2rFAinGAK3CQy0aWpeLaSf9p0cjCYBkj2Cv
0zS3PdzX84wdCFyzVneZlTx9ijzEpSWfMwdlE7ilSVcTR1NLaQc+IFoGAzwO4Z6nr0xn5Cco/qED
PKPTulCuX5FCF8EGVKyjjNtq4XONDSPdwyvLp3kq94zufVkD9UuLgKeUnIOo+WeXMQS+NSwC5BnB
GRAdOQ5z5LbO8fZjzAwQp0ZDbJQVqQlN3xdm6Hhyt05+cq89cj5lgc0TYfcM92Z0bGCUz575mDfR
HQZUvK+t7+rtsLe0/dp37/UBqHZNCo5wBXIaldX7fzi2urpMGX7iw2IboAQI7Y2Tg+xRyn2rJ4M/
j8I8/EyDNf2h5nhvFBkgjYDsmEAKCTYSWsXGrHtJwMWIA64Nn1Uo1Fj/pfVs2Q2fWo/Fo+uaP0zF
6PCAdlDOZZfyPindsoWxxPFWAxAZgPqVWLCX7hIEX7N/3s3J/Zo2Ge6VsQVjAil2SJ/zDadhNTOX
NFUOOma75z71sjIT4KbDFFp2z9AABWq1n3bcjrP5nrkpSSfoYpJ+zks17oPDNwwE/5zFKvVFhn3K
vOHiSbqqWVLFHvUCHVKpMBWB7x7wFwgEM4a+7QabVDkkg5MnPkXkK1eT+Ym7gMZHpqDVLBESvvYH
aqW+Xz10v9VkI69KUDfiEQK6ISpcvHd/V51NQ9E3OoinHVLGP6j/w9qTpQbxvaXlE1SzZMjRRNSI
DG0D02YIZHRAfMgLHRBRAGCWz9DcxgtBOa9ySHy7rkkaCJwJOP4ObK+373ndxqxqW2F+4cbpuiMQ
ZAZhXRolfxqPwkZIQp1Ju7vVAoovEfAl1P2CdheEHTlYGyop1yg5DM7tC9ozwnKPdJ1tOscyCl/L
yDAGhDBjF8MKvjePOOOVvExxg6vNxcmQVVApdCsGKxD0eF6y0T9G0Arm5RD10MmhX3i7CaxM6VAt
Tbfsv5qsZ89IP2/+ptIDaCtmGPmGMoaBy/5ewZXm37mSqOnzaFyDP3TdoFhDBZBc3rZekPRSA3gH
XbYPUbl0JtughMlp+grvJyjIiYZmRJnjnO/a/4w87qUiElNtQiHT1tRXr82sP/wMf2iOaZkKd4gH
oMkeSytYX/DdFlB3V3BcxqDsWY1BeCygJV/hy3RknWZxGD1Lm5+GrwE+rNWhDhiFRf1mwXwtEoK3
GlWP2RbF1UKbfgvV/xCKL0BdZ/kdFPKqxBWxQwybZNCvSHR3z3Z+GylqgnhY12cbInIYmhaUtYn4
AS050Ndj1IEeKdJPLuhfxOf2CGJmfSF9Ku6B624/XZ2IJ+VI3Bdk34Di9KQ/SJ3Gx3lOwglCoPF5
V0jJ3Qy07ySLSdFFgpddHgDqWtAc0KpF1xUCled0sbyMDMQybTeAtp/0StHCob/x24mdAEbpD7jQ
9eu2DVvVyDW7nzHZ0EJBNQGkF+CHct4BC2+XD8irVrQIOYM+wXQ40U3X72yX8piTeIQcmIViw9ZS
2IUD7fg/Z+fVWzmWpdm/0sjnYQ39IQdd/UB3vZFX6IWQQgp67/nrZ93s6p7KQEfmoFBZAURIupJ4
ac7Z+1trV3q8XwWLDSWqq+dctpuXSMpmp9Ejpaa/Vi3EdTXqpJWWufmoSO5sUVcTRmy6XZi1ZKLn
0wpU47AlXr2Qgt9VH+b5sSHNifMxCbf/q12tvA5LLd8SYdOZhByFkeY0bWOQ7rRT7ix/jrn8zs79
T+DJT/CoycK7qMou9/sg2kL1be1AfZZ91XR1X92wSHd0ByBzk3mjGx7Ug7UF6/P177XLLQnx9l/8
HL8Apn72Rhu5Ns70RHI/jF5lq3Wq+DCS4/vzX/JXAKOi/ZGuqZjuYYeJEIHCjdE3CZwyIrRKyHgy
3NiJacq9kHVVdpbSDD7LvMypS1jjCWVl5QjiyNs+I/LFDuqvf6Ybq/U/HfifADTmRDBBfYEEtKdW
7YK8t/T4WvFEp+6qsudyKEivxhY1PD7hsY/E4BJpiG2XJnA1/MWR+RXl9BOnFs1rPydSKwL2lMyO
TmJzPomQsDcLKH1LstS0/jW9oPITstY23dLpmmYGK0U98YBGMy08pSCmsM2Sivbpn7/VvyDjftZU
02Rv7GJSjYCGgkpSSCn9hs7mv/ZLyDeq858orbo1xg4jpRGMoiCxoFAKiApH1H81ZOAXV8HPiuq+
iZqijkL8RdQkHAiZXWinZ4Szf+WL+9Xh+Qkz64E/iTqaRmDpjQ8DSrYarPovTqZfvfhPt5Jwprdq
sNkPIoICjtWO3CFjSrb/2jt7+67/dOzVrNbI7XJs1LUwHdFTHu3W6uHPX/wXQLj80w3CbJVigvrn
tImp2n52ZXJbnJkLCla6BrAv9QA0Ts2qN+rzn3/LXx2tn67/2IooljEXKqBgbLzoTdudU4WW65+/
uvKrU+mnK1uki2aOS6QHhWWzKujs8ta9VPjf18KS+1mvSpt/KXWlNDdJnT6mK7VguQujp7ZKwuaB
BVHst0v+OY9aTISvFyu1ot9/uv/9ff4/0Vd1/c/bXPcf/87fv1f10iYRLd0//vU/HquC//799jX/
/Tk/fcrmqzq/F1/dz5/0h6/hdf/xfb33/v0Pf/HLPumXu+GrXe6/uiHvf399fsLbZ/7/fvDfvn5/
lcel/vr7b++fRVJ6FC/a5Hv/2z8+tPv8+2+KqeiWCojzT2/T7bv841Nuv8bffwNbeu/7pIve2/gX
X/z13vV//83S/6bLsi7TwdaExcKRk2T6+v0j8t9Uw7BtkwHzioweio+UFfujv/+m6n9TZFWhqSfb
siHM25iKrhpuH1LE32AKQApo0fGlQmi//deh+MOb9f/evH8rh+IKrtN3vDAl/T88vEi4EkUnnGmD
Qtka3/CnG6IcIpvg/7TlBvJcK+VNNwI18ZO4dZJxqF6bhXbHQrNhF1+VdjEuJC+HgJVndKDVCggz
pm7OsPgnwx7uWtLe1GZi7apLYAg8C8/DNO3LrrcuE3m24zxXQa0q2j6lRRBk0w+bIAdtwFXhJWNt
q9TlRy6v1iHRLWfpcvU6mxg+KRQfM+orzqzPAXzQc2xUW8l8D9fR8qKB5G17Ra97bpIhZwUou2Fp
cPn/WAyEUoawnpAVm75WE2AWBmNrE7aaFBnJiq680cUSBazsosq8E3TnnQbMk82A9g1it0rit2EO
j9jpXtiU4HdOu9gry5M5EwvIFoVllFoD7rJ8LLXZm1S0MHE3Hgk+P8cW3EiyzpBXO3WJV8cg93aY
bNVXWfuy7EycumbHkS9fc0rxyrYrV437J4qROdjvhqRQuEmm+knwAKy7XNuIJKSpPs5kFTqS+2lP
pLXTCHuJ7D1PGyJeMw1FtVAPxrENzdHtzAVEROvPZAFiPy2rH6mm0DZpvbyMv1QxqP6ora1rRDzZ
p5EjaQzSg9U1jyGCgUMWgl8sS3WUQ5M2n0/E6FLhLHUqcyHMk3jqyqaHCvyGxAVyXg0Uo6jrgKqr
2ESUVFzDpnreAzOTBRW3odwpfVbUzQYn2kwSQzBEgKAg25TM1AKCJhviabGTdQ07xTCSgczst7at
nSTL3mn+r87Y3aL98rBB1OspnEKpetU602HTSFaiX+m6DfMuZfPL1it5HfSUpW+VG46ISc/Ztk0F
dlRhsuUx9eemtHdDYb7GCRhKbMv7mYoAsfL8RLnH5V2er9iq6AmMmrJV5Lr31VgcR/wSH1wfj5qd
7QxNbp+arI49AzjuXkTimmFV37cSfGvhp1pTv3Uc8fjGdwldCd+76K5Jmsc5H6JdOjyaspp+qBU4
KIQxs/3exyjU71vKzq6Wauqm1wYGLXXFB1P/iB/HGsuKkJJdDglHk64vWPdFYdAwbNgRGhOACQ9O
h3xJ7jp95SSPRHzXrRAzMBAhEaRo3RZrVu8lPPhOLma2vmU6bTpGIcQ2h5r5Ms/ENzMRMuvSTv1I
RtkBEomXbZuX+fdEa1VW4qRHzVtHFx+SM0Xtj6GdzjSoCFbwvGrBIkRIODaxVOrN8uSX5sBeKAHI
Cgm6lGSja5Xo+NhvTeVCwHc7KNGGU98p277F0NY9NkQsndqctqJK9jTMpoPOCdpbScb3ML8R2oM0
JgbTxrbmx32OdrPRSe2FReUMg7D3C7VF+iywMGIFh0vq1zEeUDLawysVPUYL92v+ZqiAwKEubzIp
LPkO8nwhx/Jgl6+FyQQWLU4ftbRj+2eu6Vam7X5Q1VkCyTx23BhExWY4a9qN1UrvlSYdKCMF0zLR
oC+oqwx2cSwGdb9m2iVNJqik1e6dXhKb2i57R7ptMHGVARQsDBmr2uc1TU+luUtEdZpV0tPEkeKN
FCEqHadnnCPtVkk6sTdFcyGMEx3jHNNOwsSpbR1uqIEZJ1oi9wWD3oOOd84WwyWc9ho/3Wa2je82
QZDLIOUHgiPKh2gbE8JCPsT6vG41M3a1plu92CLlHrGi2lU5bdzOYNc4Dw+p7JVCac+1aPaZEMW5
Bt+jolqicoRscKQ17Hc5OwEt14GeO5Bh4ynt7W9LTQufkU4HEZPjytvcwZmJAS7+1IYYuFSUqOzA
5d2IoZxVqB7ToRvZPuXCoyufG30TpBNSpNlm2kHSXlPC4h5Daq0gLNd9beffrUG9L8v6rYVtV+fs
1JxqI/s+RL3sMK4idEGzZW1fEe08w8sxb8puLVdNe92fcotiNfesg1VPp1KL8kM/KvzmKRAzFErn
pQNvg6aD+qHDcMplVXdhFD53I2LPQaFJB29QBDaORz1K9oPJNr/vws/RXL+oT1BgYysYyWiKqLpa
IHFNcUvP78YFbcBoKq2HFMDpjc/VMCH+48Wx1ulHH0+7WclhMtR7jYO/AVki6CCq2zi3Dz1vKl+U
jOmlOkTOXXPDDIrCYBqEG8kLDwXTeiJCo7FVXnkQDPdaR8uXMO6zZPdbNRtmJ1KxpvT25JBuTgP8
aY/FLf8SWvNBSI3ticZOvKqJ7qJklM9LmfWuqieA8cT9T2tqnGQrbbfhaBi7us0OudK4NKfnz0xj
hKVu1bDMlf6sxGWLZ2GOvumwYOm5L8dzr1f5fTtRNCPJPB+qfL3H2Rl9GQUt+gWztxpqfQDDsG9B
jvcDHRZMbtO17pNlC8stNjTcul2uEYY3onTcrGKlmWQbYEQV0Z/bH0oT6uA1Mjmb15DkzmNPj2dk
PR1IGc8KoTbhdlTMq9WU+YHkISX7UR13KN8tn9ZbvtXT0p9ohBxr6v1uMxoms3qmxlMY6vLcmQWR
mKaLg6oy9S3tWYRwmvwB7l0+zvFXbUuaY7SVecadtDpxHusbxWqWIKrYVxF4pyeWZQcpL+VjSaId
ScM0bLlRaQfmVCADWPsA10J7gA27ZqFtH9ZI+xpXPRiIBLnpAFslgwXx9i/qydRtspDVPZHm9Sza
S6P0w2Hq6s+BOfF7HnNkgJsrww3UAAT7o2i/LfJaPFRwgZqancw2unRDY2zLkbFWcmGSr7hxPHl5
4qER3cuRgaxEkoKkL8xT2Bry1TDyb1pcvmcNqR45bYjxDJMVaHTybmX/B9W0pUveLQsTCFdP4bxy
Jbkd9jQ9Pg1Cceu8paRDcgdgzCEj3r7m1GIjaeSYVAb5kTR6TdS69Rb8luEQ4eMQCJCaWFP9SRdk
/4el2RBzEkSX1M7l3ZEO3dJnmyGsFAJVzVHg2vfUtqZ9ZC8rkhT5oyvXYaNbQ3Xo7YhbWdq5qdyC
K6pCOmeadp0kq9yTboouunlsO7X0E3PckJMURx5g0Z7wSpBwnpD2Tmdm0pguB9IRoGCpLB0Bs++q
pbovi5UEUnoqLPFsqKUbtR8ZnQVijNveHL4VqfnKMinjtgEu0mMWGJmSoX8lmQJt0jSPpOmhfi1c
Q8mgR86q4bnv4t66qgQhdarsTjnhwUhNzCS2XihXW1JZ/I3RsagazU2L+aFZWewxmzM80+a7J1dZ
3deD2u1LHWmonM90GWijepmUASXxT0YyPRlq97bSwtiHehhfbdX+Rs9xK1KluMNNlxMp6GDj+yL0
4c+4dCcJ3B5CbGtLie3SsyNVN4YPo5GYVx7ge81WziAa4+MYReeJdeKxbeXhksJoQaotK0tYnWdA
w5xuqxjqM6KQ0pdGHbwZx/SV1NlHRITy1S6xesRjd5ojozs1UtKfKmn91DJq5PMgefQtm7tCEyaB
baKbrDAbt+HWeB8RMnFhIubnkCvCKYtZ2StS/tRMwyMQ/uANDa2iarlXTXwhtsL9UcqJu43dl8Xx
9lRjWbxuIQtLJHVw1rRl3Y5tVzLcenwtZjqNZC0OksRakj7jMRmT2S0V+8kuLZ2FX/wGwEGck7xa
v8jfiMFP3hKTzDZSPWb1SYraGh/WRWdZTpkC4JtetBxe5UQ+T339FNrLRhj6SZnX7DmDbJfzwSui
sj/gq1AZnDizbM95rpQso0c6X+dIVO+2UDweSl+EMYDCRuJut5JgSbSoXovIW3TdWdsIZ+n0g4Ar
LVwxPOfFfLQs+L6WDRL9LHWflNr3LhY4glR9kzS17egR4Z1xpdZkEQFyTcXCeT0LV1vSV0nqkuuz
bSTRkdxTvKFHRLse3MFVZ4XuYV2DEXSt6cWJTCHDWnYDPGZIE8xhX+EN6mqdpYlsBeGZMlaeiKiU
AcO3T1hRTt3tgRmqzOMGZ/J7jcVuxHYCMO+1D3sur1FlkQRnVYaqnzTFvYYGgRhk+JrNeIUi85gs
xWOmzPtcZI+U9R9Y+cWbsEnckcl3UlizMGKlBlN1NMzhrQ9pOtlYtWvO/28tZ4SkSuULDDpddilN
78HT7/Qm6TcEdgje0xRFMctNKF1HcwPiKXOX92rLGo4JmMhmEP2jMbVz4SgwYEGaVJm74scILG7u
e5NO0QWZT+zoEk3/EmbdpTocXZcK0Am4hztOo04HADu5TzS3oX3rlrkY4eaaC+gOM9G7aN/yyNoU
GIlAA83xUlCJbupMAsxcp+uUFj3LoB9FOZuHMiJP2PAWG1JieZqi1PfG7Y9WnT8q4GbS2AWo+BjB
Ngyx+VKv65aGxnC2bPOxUa2KuEt6SVFI+pyBgGWzvtOayTjq4zIRnx4qTyWlHgz4BkGkIgxAc0hu
WTZP+ThLgVC68lKNxkHpiw+NHOozjZumU04UKZZgnAmorqPxSPOQRbv0Ngn1GWaTD7CnyKrlOTXi
9xqxlg3aStZEfw2Bo7aZLLYdgwcnc05fUzT88HZ2HAhatxNFF0IPG6Kl636d+3MYFeHGmkYSZ3ly
1GygnsgCELTL0S9bFs1I/c5ZNkiuOkwdbDl91xHOI9CVdtyFlrYjvVJ7IzUdl8em3NxO9WMVKapX
leHI3ULOd2qBM8KK2e6wOUw8biXzo2QU3+JYQx0lxa/J7cxsyuJAtHggC6Jku06uWgYgdCmAOkqr
rlWh3xti+XVM2EqWa+ljwImi8gR5NgxFeNkkhseyTcFz6b4VEkPlweimfcoWFwA+3zKNgB14qLYH
gg37NKR00azZ4qhEQBxFk0jo53q6s+XRk7I8fujTb+Vijj4puZFbnzgTymx2zJgPAyVVIImTfj5J
DUOq61S05y6b9haudYyY1bHsp+mURgSGJ+LNEvG1Iz2J2JeNES3+1PaXHsbuoBjSSTHCa2Eu5dlc
S+shN+LWD28jJmoRvyfE369ERXNnCu38pSWU6RYs7zck30nrLZN5VOm2O1TP3hkfpdM87dOrhpR1
ZyDsI2KbJZvQBEKsJvIssDPJweB+28vGgjKLmnM9sdGgs36RtS7zNI3FQq/qOG0gxndkGU5tn+zb
OXQYEWh8M+1yE3GyxFmOV2vViTKva4nKIKStVrTNPpEZJ2yNxvska/VxVlpxo31DvxQgmcJm/jam
piRW5UAPUwiInj1xOqnDy1ByWUpS2bwB1+wS9Ao7laFAflvFnwUDFeFnKfqyaNdtvy1IFLJ9Q5pg
EulMyqBdST8TTVa50Onfwplduri4lGOybCCtwW6Fou9a3DosPymFNMUkmJ5SjE/T4i91FMwZJQx2
LSAyI7dLI77UCTefqbb1ABZ95cEaEam3pVOxpMpxJri0J7t5TAnOumu/zNtE5UjquvRlkYR2qz4V
TinMC66i1CsKFqXJlE1YN3Li7/DlB7WafNPMij21piKANCaNVhGJiFaruFCLuM+pLxSAcZtByYgE
lrUAkbNLEE29I4IWjqxOY5nlAhISUjKtXywqEh+9nTylYpOGEP+5yLBpdQlVASs2OdxpaR9bSjNI
PqRtSChoo+vmo6wZxYPgmlZTvx7G5aEYUmoRq0gOsXWH9VR+WDoKfJLNSlJry7t5yvdhXitnLaFq
1IWIscy0uW9ltpXkhPRtZ01vPSnYQz9MGkDbYuUHTq+hL5RnBvVGYnlX8qWjJjht+liwO8tceW2y
R3rhxhlsCtqDm//RSAILjIH7dJQe1b5OjzVJYtROZbRJeV2jpJAQWs1JV5KgEHrzMOgz4zGN6G7R
b1s49YHptzs4GO016mm75xqPqmXNzqYe6p5Q2OkSokX0uXRf0u03qsdjp5COE2SYV7MbDjhDLksy
6Zs4R/mSlKzcxqLwiUi0bm3IvWOo2KDSTOqvFiNMxaTFO6NoFYc10bK7zZMlNLlQ8StaPjcR7TFJ
p2sqqYDMYQNaZE8PU1ipQa+sXtmR6gwFVrAl1qmJyqWTcbymqHiI0vQ9zER2jML5Q4Wg7CtxgGc7
rEb6Nqy7ZrZvYtfBl6vxawa7dBBNpDup7Q9lnlsbSwtkxA9+m6uxk4Q6v7JFWyB5XQdMV2Ule63A
N8CUutmFUD/o5XS3pDx21VbQLrHwPEAo3Iust2j7U71I9SSotCTxC24DYy27tx8+QV1XE1NY1e4h
itN9HtmDO0ryO41MZGZ99NAXxVGVaotoaEL50gw/tFb6HAcmK5iUsZIwY9Tisiv79mLM4UW5QXVd
r2zzquy3pFUJNnyvO4kMKplD54Zz5aa8jar+ssbZkeHPJhd75MWjsSEbQ3xTthTyXp+zybLXHhPF
S/LY9BRVCTBJypS2x4VnSvtoo9007PFjjeViX7yJWrqKtN4yZBxpA1EJj62QjBlYDeRWe5j7lnsF
Gz2qHuY3gpmrOzHUzJfb0KUlWfm2aTEZy74qL2VEZDFdBDGRSttJXTkFmQGGp4cHajBuPnzG9ffa
XpKdGa3nTPox0M9vTHx5MwolF/r+uUjFCwl/6YAV2e200vD41u9rxdaDuh/FrSY+DDpsYYPWiZGn
o3LS0/ZMOvYzSfPumtak1rOayjt73IbJZDwHeKzEd1lJVKtAXQGgtBziAmEgmcAOpGNZ9s3tj7SO
dmrODtlCkVWwSx3jVD8IvWIvrnhqY1TH2H4xmPZ+KIQpsy+u38I0bvaqGHk8W+on8X7Q7DFMDq2N
VLLT7ujBcbmyNBsorUzMUQXDwa2C9nnf6EDvirW2QcJQWFcYheDxOh3w93ytpNniSX3C8vc+1Mve
VNVjWN2CPbq+ZZ9EooSALyMn30KjuZRq0YHB7FgCngHxn1clfRjndHbTVpzmYXonXrVJZ+vV1MU1
noN8Ha51/T0Lb4u0En+cpoUBWk6Om7wjweg0htqTIZK/M+Cx8ztlsrdhzhu9LoqjIMvZpSn3D9LC
cLDsJ0eLk4OTN1bER1GPgp0izgXiRuGW+xJgq6DUL2rVB6r6kUjVazbSTxFkx58HSfBi6l2+zj7M
KnfpJtIp9fOCehU92It4NNWMkcb1a0SG29IaPQBWeoLWucSp5dLgvFsj61HS2KUfyPV99Ib1gkXz
tV1nvE5wDkDG9GpA/GEConY46tzhz9QPO6W2vHLidoA8njSbL0tR66XmkwWx6PVIBHwIRs8aoLp7
DfQDfi1YrbE9WApgsy3XijNY0nSWWyqCVc++NMo7OzBytaO2Z1m7ZWqPlN7nx9Z+gGSXHDXSw3Ol
VK9ajtuRFl1ENaD7XhnMVc3y6TPKzSSQkuy9q8t3E7nA3bceM6SbNg2a1WgyzxgQQD7Ud1mxoKHT
rdIl5eNgZ1CvCe9BPEFgxlw0lg2vcRuMs8+beeFcYrEgDfUnDmlta2cyySB8vL7Ik8GTcrYytspu
ftQ0kIfb3PfibRYJosC5zhyt/JJIDAd9Ry8oIcnqCAldKOOPOH/6JHJ/f1EtbVZ3SceGeH7srJY1
X2K14alGKNQrNQqY+LPZZZAH7GlNbqGDtl20qkcanptWKgheyi0IwjTfdgFZ4a88meknFUemT3p6
T++Eyg6HYwF0Zps5DtIxMVowTGyqxNdG6xA3yAZLnxivj59U3kHRnutMuSsN5rUvWF3piqQnNMc+
2zVlM3X0WKAQGTq1WIemM46DAE4kizfd2ZZ2zhvV2MxwRB5V/Gd1klJ8b1hxRVafSexHBxs4fNsg
zDAQKbvJjOAwTPWgbJi/3bIC3Sq83/zKKB1js4yQXIEpSsag7TgvifHZ6c1F9L2fKw/7FY+IvKC8
SunetQtcHmIVwayRpicN81qlKQ8F2b43YXnJV6vVeeoGWv5lt8dqom7kvqE2VeNSJQT7YFfaJ9Gs
G2W1IBeUh+cpzuJnT2YQkVsoNCTwULB+RIawKbPblk3mvs4E7h92KKjhsRPtmP/0mWXsitvMVUS1
PJH2596ajBkbHglUueFXrHToESBl/LraqPCorXK/WPs9xanOmdOo3XLwAqxSD5TywytgsE05YV/X
ynypCTTvpX1XTMhX8zjx4zRe/clqN/XsGDk7hnzM7tRxsvaZzAZNIWnl9kL+sUZV5ZtIrXGbJZfB
arMrbcZnZAfKsbU1YIRa+dHV0XIgjU4VJh32PS2rjWlwxxn74ohCpq3zb3ItP+Fv85fW0F9EqD7X
omMq3TzUu7oa2F419YCdmNYqW0U/m6ojpNjqzWN9lOadYBphVDErdmyH+wpNwanrjKfObJRApj7K
6NzyZNXloS71j1ldqr2dTPl1zfZZEmrXYUjPlBARPY725OZEVnZhh+iisw3ZN9OM+omiWhTyG2QG
dfMDNPoLMaCCKipeCUdaLwrmABwX61ViTrOgz9MNiac1T0WNMldHQMcav1/0YpvMBRcpd3nP6I33
SGMnAkf0YzZLVkrMwmMm5LSpNDRnA/y0jEJtU+TMAE5uOsCFnSBltSaYbELt9G08LC73ZimijUF3
xFndRiPRjtVm3EQrghNyBC7oAyKynj6ipLIzrqjRF2v7lZmj4dPztDJ64ia2m+6mb5+WanKaetK2
YR9u5KUYjtRD8MdGNc6YoQ0yxWi2Qw9MmMtUxIvbAln97NGIBAoZVw8lYRJMiFZdy6ClBDJYBgZv
ODyiCGlvjYB3s28nVuJjONrlqS12kjiVetW7qJ4UnyrlttcumlRgSmqW7n6VSn3D4Lj1kEjBmn9B
ovQPWvpiRDoSwM7aJ0bIHHkUR44Sats2zVvQnKxzoV93azXWcLcp6EG8eBK1bN+wzBzSvVG9LkTK
rdGaRnncbExbmzaFTMEKcYdB8aINtwVZR2LVkT+uot1jNwEfkeUDxQdaY318r2Rs2w2xhlgDJB1t
HAarhOeOQhkK4iTyWxMwBMYhdhGNIwzjorXrUt6Y2fpjvWUbwlRls0vMLiTUgEKRI9VOveSbttPI
uv6iFcaeldz3emRamyJRrprN+iXC8H2caDdNCpWiMo6nJ3xrJx9zjvbQKaq9J9gwu3W1HJIFw1ve
y+1GDI14SnPjMweGhlamAyI/ROhbnGJl3leRvUl9/VyuqY7QltwCprMJwrobgsYl6USnT1tID5Q3
f0T+BJjGbHVK32QKAqtNVHdelNFVc/FeBYsKINDogtIgeQ3bShIXT+x4qvPemxY0mCuXcMj+ZI6L
0utxdHpZJgJJQs0u4WqIRYWHtGrxOon2wVgMlg0KNt1WsV+ticVZ3BRPt3PfIaifePpEasP60HCO
e2mZdY4ZLQ+1rH3YBQF+FY5cjtMRpLO/QwYu3EwfJWiQ/LtYaljnrnbUJHzWrXS6i9LmZFZcBAby
H24AjFcmfk/W4fL7ZZaz7OeH7nYxFJCnC9bzdj6nQZVpmyzS9FMxytN2asNily8Uh+dnVbBA6eq1
dDvoBX1E+5w0B/0/dz18907o9zd8wstIKLLA/lGslNnmiezirOFFkJLlxbgNVsFshb6xHrmVrzar
pSS/aVmnQzSG1imrMIbA4nZj/LWUkfBnqeemsdCwSeVNmC8mi8lp24DknqzxNVkMsSEOr6GwY8Eh
VbF9zEbasTJlc2aBAe3WYxlkC5kHLQr3AFjvsDMNXSE9PdANUt2OK3cbmUocSAgJyLrWoV9Rxj8Y
IzoNBMuJP47p+CJqZVMh64hx8b+yoJGDpmHLsNSa8iqhNOsmGlYFBKLXAxQ+dIUa8Gt/gOmNEDGG
fNFnrNiGtqdcODyqvX3O9Vii4zFHm1yUD9WidXs7S3UPryHNyFGsF1a6505P7I2cpcmhZkVvh938
EEsFpEkV702421PNVImuTftrT7ypyZJoR9XwlS/ngdLPhh+ZnP7TQFBqgP3QdRGiiWiG08r9BePu
RAsfne+SRuxQMfVjLJxPv/8BHzkA31HDW9BAXejc4WnrHxaEwcfWqitX7mL62ki1DvVibjRuA7qi
rndLKD/JWVd58lSXG4gQWjrsNZoi0Q6dWn+MRpjs4Qy6OwqPm37UxWko82jDiHHKnkM0OaAZG3nV
p3v8dFo30Q/r5DM7gZg1Nnf5pvdgSpWjltX3dmyuJyNSC1RU9eAp/dwHoax9WWJMTwvXCUJLqny4
huoqmry8N+oj/L1votg4VU1xIhDcuvm6qp7dDfOGUvfsgXjuFb1V/HLV5auOz3MHSIfOc0793C6S
Lww7zyOV1COeI0AfxJubYYV4wGy57/qo382JfRc3jIesNZSIwmAIc1PR1pxAarZiLHq35gE/rqp2
Wcd4g6sl4V90eTs2AmverfAUwoUHRRZZV0l0P0gjqF5CscSzWsvyOqnVfGQCjCKdisWrMpog2dy0
vmYTzUrS+q63S2piRbdPM2B3LZUj1EJRtV+rjZkYyWVCJxn0QwTuNA7JRUqGccub/QJOQKTu9kcS
tTuIqW5raZJr9mKkFgpjxZlJqqQ5ZrbotjkppiCeSAjE6qnAePIW7oAekLULw8Lru9K8Mlj0aH2F
uJXiR5Zmbyxms2225EyluuVgUvYRWF7Nm7FmDlratGadyDs9LGjhNlm2D6M+do225tCK15woVUT6
6bFPuExgu1ZoiI+lOamZ/UTiBEGsnionqpxiK9ntyHy9+i63YA7n2dCvQ9Hpm842vTbv36l7dqey
1BJviJovtZALmloTA7QTcijcQ+rTwOPn0malRy0xPZrWauOCwr8m9KzdmbPF0kSE7OlSuCJbglsN
zdJVob1fBBc2+cS8QAQtBwZOvKdqSA+mLGVbzHCE8Yrlivwy2TYNYNeU9eQGmlZila9jPk6GUzuo
/5e9M9uNHMuy7K/0BySjOQ+PbTSjzYMk0+QvhFzuzsuZlzP59b2oiMysyO5sZDVQQBVQL0LIPXyS
mXjv2WfvtU30cHogYm7Ljdb0gczFBgr2tDE6rpiNhoqWE03ZqDNd0I0yn7MpR+MqIP8oegh3ymHx
3VeAKxZzOj7fdYL3BDZagymrM32mUpZTM38bLNQHtRlxQxm8ernlVBtkR4oPZBjdHPDK+Ln7M+Hw
R4XN/D6KqRTJlHkX9+Vjqdn5AVDP27REGCejg46fZ+8o58Xac8Niq1tzcdYRsFuNcCF0x2lbq1W+
BkLGulGWGKureboU0JPwOrbHmpI/iXuLCVM9SbXGMiA6TMnyl/XQhnN4S4R1S2p7mXHq+m52w2cR
9/sZ6c8ui3VkjY3PQzQKurL6pXApb3Xr1cDntBNJjmFItNjalBdeYeYwuGSJ4epbAnTsIZXwlTnu
LN3OOZDZX6fspYMm1ieKTKy9ZBk5kRRe2U5S7jqzPtdaKa7SsZb0N+AZ3nWb5tHE976ENhvRXMLM
1o98hUGFDhPuLhMGbFe7+zbdZXAKCCl/H+jL3Zucn3OT8OVg6SmyHtZgqPuuhoWrcRsuhzj4ams+
qWrEieRA82TRM/i1jLS1NxRQxhvspQodB8SKOkJNMJWLsV7pTNNXyEwx1WxBA6Ir15w3c1KddQzS
cVN12S99AaApIdZMRY9uKWzmE1UPoRFjvZ1XhBMXb5H5KKZkaxST2FVKG/Q9wdzOyV9IzVFjFn8W
s1YeSc9KmDArMbvNDizQLhkAxUJav0/09PjZhKzfhHQWeOOH11JlUWfDKWOL1dP5ooMBsyvcDHkH
f0xqhrrq+7hcJZNCB1YHGzKBsFMcy0gxN9KE69mVLwTgmZV+mG2cBhCDvo1GHYwMMBuewE7AW1yo
RpCboGsdt08CcJU8gySsR5iWMOPGdccLvMacwvV2IYxa6VKwMR2yqa6PdeL9MBC3F3/BTxWLPvyl
/tUiJLNmjS8RgkFxYYGEB+5Ap1ES7Zc1W4d5tshV56MLYdYeNpvO5Es/Ub2z0jtjPrjTRYK/820j
7rD68XISXGuqnh1MWtwG0A4bRo9OljuPhBnGzHIdWt0zKV7j6OXt97LM1+zMA8cqH7mc0fQwxfmZ
HSY345kZtsqqTSTcU5KE+jm10JTV2NoBhUIq8SRNTHL5wg940qyGKyW7iYxBm+3h7DhsOlpgzS0u
ZQmkZy6nlip7B1Se/WjE3/qexH03cMvPWFGmQwcLILQmLu1aCFUKj65XU8xQeM4tsw3xUZfJh5Pi
pzFa67VL6g8tDQPVifRLMtXhUzd7WLuc8iVCOwBStfPgqC5Eu08KWfgSEqh8d0NOvG7LvaZ4q2um
0XSu8H5l3s5lBljbljfuBOXZ7CDbdpPyAq/hOB3TPhm3jdUDZwgRUhDxjRX6pbkxa3ySg0ohdRzZ
OfpxPz2Ipl3KeCx9/fWpHtrTgyEpJOEMUnCpsV9xC6LHWPOfGm8rgGH8WHAgus7OwjL0x1G1IDex
Wjan9slxWkTi+hhXUjtqlfc4pFTl2fWQb0I7Bq2m4oetVG40COiWLNMPgyFDhR+uWP0vi44DjlHm
/5nwpXggTOzWuzIJw01YZSdd7YsdRvmVG9b1rpq4VFflJZq9EEq06/pwAw+WppSbgVg+7BPAf1gU
EDY4XnLruZ8xj2nMs0rzKy5r3BzVWTeM/RBr+j1EsDtglOZhPxbVcxcp+MGkewTCggzUJvnVKvBk
U/K0kSBBd1NqK/vQwGLk2jZcChxVlqu6gejm06jjfZ2zcrhrObn7CObtfio6TDXmzAszASERWtXC
B4XmZ4RovwqXuBW43Hjb5heRqObx6wOeymIrZP8Umw6PhcY9M/IaRxdw5NaA5vf/kUI5x59wU8pf
7T9mTP4US/kXsir/9Df6TxlWMT3iSP/zrxmQ/yOocvxZf2Qff46ofP2S3+MpjvObgVNaJYBiaK6B
F/+v8RTH/I3ICuQrW7N0wzQcgiN/xFM0/TeHQ9bxTMdwHXaRZK3+iKe4v7GhZhj2NFwLnqPb9r8n
nqJp2p9jjY7pEJCxNEvVCdHYhAuX7NXnxyPLTuIs2l+8LlGGNNUYpKm8Fr0QJ+M1N4bwnPNs8UOt
S9axDJVzaWs8qGeTLKKWoR07GfvK9j5jlT/E4h5bZembMVsed8Q/V9NJuKoLhvEwzqo1CJNkJ23j
NRJa4HrleHDJ06yGJtcO8KW3hpDxBkc+joCZgis9LiD9NEdlYCELOixKGVnVUUZrxXGxB0w9GkTe
PuT1ZF77TqUUwV17JtVhCTvxxo3qwLBYlQ1FGuCv6G+gZNnAxUfpgFKDsO4PclaOVZJttCgtT7EE
mGQOZ8YNc1fP4LNY/8bPDI69XnV3nOOfmGPUqwHIMb12zty81hZDHrmQq15q0U4KK70nFXovc/Bp
llxpirSis1oV4XqM2pmMqveI5mABiW8ZfwoKSLy8Eo+NglsFDe5hFg2OIZWgCB6m6gFP4gsICXER
86gfCtyos67nl7JOOanUcp2KMbt5cYi6w7xHllvmG0wOBZbbCt1Mwbah6oiOaa6qB+SagIh3/4if
nVK0V9bU9auoixvylcCPoNPhhrERi0jNrc6q23WIKhhEuGgVUF1H6Zoda3mIPWK0xo0DnXvAMfM+
uCk+zEw/Umgjgh4lfOWViXHQY3kamcTfch0fWd+PuP8y3XjuXHfFrBy9jZNVHyMN5WXWCt/jhn2k
8WZTeJg8ZVKiKOgm8JUORFCpA4UFByYxL/pTrACIhrbVhyNDvxiOCeUk6woKrQqg7qIJ3me6V0MX
wCvKseW+qNCSrosf7OxGavrYFf05V5l0TSejeBW+1hbc5bvn4ldLrRxLY/gMdXYM5r6/AsHbpI+0
hxTvgtvLmjIC/BpxS4cb7mN3ikgkWc7ZwuO/a9XsaSyIzI8JLkPVYVqps3hPs+i07TouFIX4nvZO
CNUi8dbRmCIlq9q2I8B8yHppHQzLPbuUEDDrxvNJYkU9ZaytQbKmxxkpxUfISjbnpi3Ge08FxmOj
w7NOmphDxTCg8GI4KI3o1exhNE9VQxgLFwJ/wXo7ZGV6UWT2bkWdPOQj3xWIfTcM+MuSgXV8I3n1
MU/0r+CEfEfO7glU3XApzBlEYhU+AfCWVxX8+LotmQzM1PvBSqf8NkH/tmgWwIvdtU4wLde2pAiX
pJD+EyfEq2pSAjOPqnKA9Fct2RY7aKF5nkdFaMTS7Bu8//RiNKrxpAGb2ViTnzpUGmj26Bx7pdNY
l0LpjmrMk3TnVHtv9rRjaeJiYFYtN1qhq2d6IooDnr1tVDBjtL1t7r1KN046hryga75B7R6vYwmz
gaubEuQT0OmV46iCWAYmdLZdWaPe5XKm0jBlHnsaotd1v7SrafXkK0lfb3hOl4fSTs8tSM2zwyYu
mPgmxB1IQRcFX88F4JEAV8Rlmof+wZX8hXO0sL0Y6c5yImOvw23aqlxOAjOZHmnvwcdFeDxqXdJa
LV81MGDjocUYt49K8aDaUbJz8U+1unMOQ/c6SqXFwoYpj5D7RQlJiqVm8mEmo34FMS8JnBEFcHDI
k/uxIXKoM+yIyV2aLxbjmh6F2BHBWzZ1f441WIpp2HzHdeute4/dEuK+cqw1ecobJ3nWRdw/DRhF
aPl8GzUrOitqjsUsZJmY1Yqf6s4UWJZlPHRKy3Kp0E9GQ7rLhi+7hVT+BNJwvIEv5bBgY+vjkdJ8
7LzlQ+gsjIn0JGyIY7QL8aiKOFKmpADdqowVAnGGalSa7pXBOAqMxQCqEmE55qIy1onTrTJvYvWT
A0tqYQhvUit5I7R9d9Ra+KVYkJjE3WAUmfcwBRakJ2LypzCcgCjrm5OBMfTcCkoau3G+NXX66LIv
WhntEADn19k4kbcBn7I2ly1z2i+/Q28S36qxnsLYGjd2MZHriud4y8zNPS4d3uyqNN5BDFIpE6V3
LWVBVmVzC/1YoMo0Cv1/kULdSZwFjmKra6CN6RquULE3U2Mf0We4lyQ2KaRgwiefpBp9eF3iXbOj
Zs8xMmr/qx/5T9oYcaB4Y3rNgU0VloFunONrkh2isgT6ctBcnJllYu+yMWJwkCSrEqNjrql2ubNR
dHg/RIE0lQxCPPT6vcQWwm1W2XhyqR6EwHZpY4gqaDU6XqI63I6ALTdkHqIo5EkS0oECkPQcutNO
m3jH9yrfJaNmM2RMubVmwchzru92fWdUZ0xoJF3w8UptBz1fPVUphvhB0zmsBF+IgRKWgyE5TwfX
T6JM+6G9IX4kSz1Wi0WpejD51xKBmSihrJIUJpm6SduGfllHPY/p9K3Ite+xCgoa7EkT5EqS+01u
p6de64Lcmz4ct6W7YdHctYXKBCxgXSWYsuykbwMWV5/KaH0XNkRCdrPKSXeNhzZKjJs7cl2wiIpu
8o5v5CydGHtaqEam88LJ5p5UhUdK0sOrVxT0JhoKiPOlWGhntz2RFrXXLFgcJKPePgDWNUMHwBD8
ggPeSixFmA0oJlEX4C4JC968lynDRD1m/HhSJT+NWY8OiVs4u8RVMt8om6byOZibcPb2qWsUh3j5
8PVfnWq3GG4YbtwY5YAY4GOpE9qxcWrsJ2FB2oyq5OqY5l4bh3FXtBPlbj2Y3J5ADtW1Y6BHabHB
Wg8mFW318GURnFrhBnq+dNx0IbUOczwwBs3DKiNWELgJkFkq+nDN49QkFBBGnN1JvbfIcq6VsD2R
MsUHkqTEKLuexbztzXuOe+Bf09LgM0XeDsi6ugFuCUuQPPhR4Z/zMDjzA9WYEotqUW37eMZ31PYt
PvK6D5w63eqR62zy0ux2XaOKi972q1TN1gNUwl1s6SUI2Go+Fp7ygJ3G2jc5ay4wQ7h65kM0KPo+
cmcZKK4br7OlPW5ozfGBpYjiS7WQGN8ITY6A1gLZIE+qtY26VPXzCQTr85zYeGCE+UuZuiGYSyck
m0bpkjEsljzAsriToChnE4688pvn5ASPmgmVwjV0kMdY5cxwxvgkInmBE4WQ3DbHosjXuSwBi2nC
8rW0VE8QnIA+jxHymNesu96JrlGBd1/FJUakWN/YCsGDmSNsVbpD7HuZNRy5otDYw5XzpHiGtTUz
DwStnj2r8AVXLnvGbeo2rK3qGt5bdtT0hMuyqSYopglWE8Fcul7QYUhlIR5Jr6NJLifv7XopJkgj
Lu+zM/Unr7F/KVJjUSym/Figvj7NyKF8QX3Jg+ACdwKm9JjfVNVK16BluoCrnPcANwhNwmmNY/aQ
x55+h1Dp3UtpH1O9yC4s8f2p0fPnnP1AoTxSPPIpRNXRQONuGfQryFfGNmzt8pizab0LjiuYoQ3i
KHLhXcWEFKiaZAXdOu0OWP3Es1lXrwrdjhH7psKnD6Ja65w3QVRn4eNsVPVDw+HXy3GB1PND2YJc
4o1pb74+jRbkogO8MNAmAn1qgkpu6bD+DNxQa9CHexK9WObyRqc2z6vXc2n5Bg2j37Gq3DDeV2vb
9ux9BZ5207mFcoiaYbxFQHJXJRCTZ4VI8qoNhSBZQynqjEcumZUNPQnNXiOnvNMktB9HFzsbBq/P
2cxta0ywDbJ+9725054dawY9LSZe77omrmLa7/XcPRmZ/t7k4bT9+iOYSE4U2eVrRRmP8eASmR3Y
+RVCvbXUA56qZqw3Qw5iTmLZLK1dBVvMlK9tZnxiSzaXMudXCXU0woQVly9lwsMuOhjDu6bKp7Sa
bi6rOMMVT71ACTQVMiUsATTAkh7WGXxnNSo9Ryuw/U+lJt/bd1sIgdua7I8IPZ8+131iEdk3JzIh
Eu1sKPMHoEf0uZV0PSR9UT9y7ZCPsiksX+Rc1/7+Y1SIbdD6u2tmxR4ra/Er0uXP0UxevVzdD272
PEgqQjXBvawV6R1Sik6GXQGraLj3yCFC0Alx6bt8SdDmB04I+YxzKHxUpeSrrslnivVow7EX2p7L
/jt01oRcqSISRuWPP6cu4iqgcRyLUU5XA3M77yWnODVR/gz6mZ9kub224tRYEfMsAKujn5sqZS3t
0PUv+HZ1F3D41At6//jen10kddOVRoB7JfXHqHKBXHEt1wQdNFWlE0BvsxuY/9gvaiXa6hRx3lSF
qOQsaFzVZaJfZG5n3O8re5u3nXZxSMdfQAzLXeFy5aElhNJrjuy5aJIgSQsqIAdUwwiQyR4GbbPy
WkO7d3Mj/LiqxOHr0yHHyaGgvfPc42cZ0eu9G1Gl/fVp26nJxW7kiwyt8GmCkeTW+hUz9beRcvJ7
VrMadI3qMnEJm6O6fvr6QFUT6aheHQ5fn/L8y5c04IRrWcMhqaCy471KbjbegatTPYZjlNw0y5vx
+PTPFK6a8CHRIOpWa/DA58QQw+ZShup3ahIWG+n8HunhAxrhkr+b42ubVfGV4edYixEeAW+WtdTE
QSH7ceaQf7PaxNw5jv2ieRGdE612iPneYBxfSrMTdw3RHy+JbRNqpPbBfTVLVkK15RwyRZoHc7m0
Tw4ielg5iu80/M8JQ3ZAtKM5u05SH2mA5drf26ffP2QRWaohxLXTjfLkCa3YFcN45dGI6wu9IIB/
Jk+QI9td5toXl7Ho/PVBCIxBSKgnZZbegaXrjpNzxsfQyW9zOpv7yQCeb6B68LxOLmTISg65qmJk
LawThSuf7ZLA//qAodpXVWziPfCprZ3k9V0hIogeq+mHr09j+g0IupnDhgAFuUZriE/MLcNBSpCg
su7NO4bO7JoK42rnunH/+lCxUyO8YHV2dqAqNL3HGVQok6c8UQ7W651M2i1qhMb5GM1XOhLCQ0LY
YrSGksB0/+rxb3qEg3wm8TCi6RoRKkOarpsUXIRTrSFFGgz2K66f0yXCcrKJ8gfaX8qj6DXnpsEj
WfXk6L+PdnbNMU+96B1CjLNMZBFPW6JR7VPWpBmdVpn9SefYgUbb+s3Cbx4x8C06VnZCVcL8QCHN
msG0QBgC9Bka514dx5+91bHQMhZKqBfx7ppRcWlfubDaDQ8kuTuSzLNzZwgQq6wL4596zXBgmYjC
DbxjojWACthdPjaRWm4JG44Hh8ZtKgB43s+2vMbEeaghzFYIadmpLaDJ6Dr9FDXETd2lVHRaJtGq
LGkO0j4GJQ6MeXGZjOK1Lel7riNrOmoc8xcaMklXVUO0NUbpbvFec44xT8R4VGk6FKmvlHl/gVXu
rf+iJ5oDsL2RkDw09Bsz+sSZt1MiQBFVI7rVXyx85mpXdXIjCTWCwTzR7DwGlkq5h6K0DqZaep1C
kwqU1nj/D8Ej/VPJ+U/a9X8liJKqwVg1vP+XNH3+GQm06enP6vTffuHvArWH1mypNJmRQdQNNGB+
yz/4Sd5vLgk728Z65fzxM38I1Lr9m2rzp3ueAw9yUaj/JlDr1m9oyRa8I4slExq28+8RqB2TP/7f
sP8c5HHVRDdXiTagVTvmP+CTupBcNn59eih0746ihqXK7DWwFGV7RxCx9nqK/Qz05i8Cx+nRcluS
nZW2I9ZG8pRMnN6rOcb4evYLOk7XGunigIQmXja3FYGhGPhs0tg9z73xrTZUfQvtQ+lM9RTjr0IK
mTj9MutCqk/xwz5NLmjZVcCXcvTHeHhXaEnEKRM5ByUhruhWeG7Ssm25xCU5DVz9Om/b+wBL+9Fk
4YhcXVKhVgbJ5M0vBdUcPBZC69BZY30daorfQ2xHtSL0O0ZGtFHTNo/Yy+xX4Lt+AXUb9lFcXUps
vp7KndBpmingj174vu2uskaepor7gbFpvJqqZt00N7JvUcFeerYFQeS6OVJglm7bMjLP6nyd7QO2
CWtfppRGQ7Id1nZIY4XDtfmiInxt8zluFjq3epGNV4O5LWys1VP81FLxCPw1uiG7do9s/mEZDbj4
yavSCODdTGF8xlxZstL8LBEn/Mkqm5tNfE6rGblUM85vOFBoLBhcHNmj+osz9NJ1ZB1cNT3pNXO3
4l4SWAB72fXjejbM72plf7ewS0/1eUY4WdFmx2I1fVWEp/mmO74lRfbYwl3eO0L9jKf0OhEvw7Io
L7Kqoz3GtpYksr6DrgN1onAfh5n46Zy+eu1jSCkRozbAgdzAJ6rgRTAsf3LidpWhCwYz9yog2mTM
2L9d8cOKKSsOMImwkSax/cD/9BzXkziUjnQvVtsZq6iBBIO7gRqCZKP3jXecbFFS8bbUS2DJ4B0D
sgXuN35D8oCwAyInCJvHtxrl7CUV86tl2vWK29qhc2hbsgT8fqUefzk4t4fR20jJoTXVw6uCr8FH
WcIVqz+7NT/hfk5oWiAURB0ArCWE6GnPCTVmrCdTey0NZFlAKSfKaSC5mUWz5+bXRgw+PelEEE0o
lF6dHXC+L852ZVXW/bxvlQREEIOhT6Rr3WvjUQUtUffWpal5uyFPrTny2O586LgBaG8vfabcBkhz
bOytiYAoC/nwJinHuGFext2YIOPhrbkREovz/LHuS3pPW22nx/p8MP/24e+fNppM93G78Lud6ogW
B44zkjYMQomLX9ci9VEftJdWdGRqMKL6/S8q+Mx3mUUgzBeGhiof0Aysh74Hl2UI17gOYwKAo1GR
MYss39NrSymrLB4i1/jQ4gEeXIvwHxvqNw8i8sqsoNXPzYxqMSKSziWWXhVDAg4qW31Oa6mvYqf9
loeDcZEWj62qU8b7wDZ9Vc9O84HZ6TTm7U3QifdECzdySTWoJ0pEsotmAi8jn0sGvH11MjLnI9PE
CjYzPHwu3xC2629ZqTnfuGp+eqSPr11DRZNtNY9JJiCMsY48GDNdO6PVTgQn3AfRe/JJ8C2RKNRG
0Z7+yzZwpQO/QGwKUTLWTSb4C7pUUXog5DpN3/eV0VMNPLEzeNMaB4Bym1HuDV4NByr6lNQG61gW
FW+/lgvg8pkFfPxolxO9mnlob0bQEaeuy+pTkm+prdZvFfd5zDOhdx887b3rifLQMftqpKGxtbVi
2rZWO59xDvxg45jnK6iSm1HIYVeidx+40wouFWZtHr4+//uHrx8bEsp/JqJ6OxovnFvT8qmqA54e
I6PZKKjw945WBR5Ei9HH7ddwquRlLiw+NHlEFygmxY7h8oxRn3exzhYl8z517EkBRXrPHf7+m+vM
2zpajAH24DulQ+tSMTYbdYJ+qcw0BZnF1B0ni3567SsTAScTo1sH4afzfI/b21YurlhPpHWgdVQq
1rJ/1xZf4pRXHxjLh83oJOIgdAJNnWffqHDH+NfH5jakkhcsrnzm+yPf52P+o2/rrQEJ+Ui9PEAj
MFBFMY0nUN3DyXnJS9QN0TsXz+t+0tHmHAr61FhvOjjqYAntqH+cXvs+/agVV9LKNrWBXZ01xYpI
znUaKDHSaPk7Qr3+HIJHOIg2ClBPngBC5AG+hGeMnT4tXzyJ00wG5I7JzIjRDkaQNG5ZkeV38q1S
q2u9zLU9fAP6er2GyF/hlCvq0tnBquo24XQTrAKCySR3ZZif5lR5TLAcuhRp4JFKy/BQhCVU8fI0
MZ0EKTFpnv7hunQ61cefqq/wnd+7dJYbLNIagzrcKd1W+h37b7EWCiiLhhN+a/DAxHJNbELkVmB6
lCFJN8zPvNXeFAfsF5hr7TEGA05BG6M/T/WNEiC9p1fVtovfP0wDfsO5cZ6oN31KKoS4phzG80Q+
m5ALyGQl5hUVtmB6V1XFt4ZGI2KBIdcYW2wjsr2FpLdaFZslhYKnqaKoitpkesnIn7CKxQ7TK054
4UU7Z8y/p26Y0TxQ5ugQJB4/yV9YYVlcWeNaNbwajaRfKq2pO8cw96ZEJIXTmNOPqaCPRcysLvct
/uFNX8OKLN3+SsJqGjNMI7pBeIJesMasPpLOuqPa5qziUSPzvvnWFqz9RtSbNqyoJLOKWxR2mF2m
plmZrLq9kX1qAX9hZV0xvr+IUjODOulwp8J+uGg6UZXUyP22QsZsCrvZ0JRn721F6X0NI7c/2nW5
1QznlqRpyzjCwwRjTwJahsJGI7OjgydGZDAZ2IzAup49eGHJMpivZg3vpNDpYxDaFIEl4qQc3WQr
iVNuybQYKfkXTZlZLYemD+e9Aa+kNOeJxTlN0do2Sql/jC0Q5ibm96Ble3ae+uxD8bwmGDDxOWyp
6a2twnMFehs3s70nQeQGWkbJlDp/5B2+CE01Gt8cXRulhf3aHCqCv3yr4e0xQeolzE2clb5VzOoN
AlJByHfs1kMfHVqKTnxR41hwiFnnKVXDiUaopSGiQvYeqJOVH/umfG16nQqgucaoKZQaRwAVvwW7
RkugUbcVO5e5grgEeEHEIijIKrgkxLY2ZYrCmr9ZGqGHsUvJs9TYuYuSl73qJ/LFw6mbTd1PNfFA
xQy51/RYQ63c5x0N7kRGNo7IyO1IsR/dUIDu5MEo+F3xbVZbtWB1Cr9rATtW6zHHv+cm0QvyJ2Ca
gitLK6+laKeVKB08E3H3MCISezUZv+ZiT1YTGDGRNKnQ/8PcTE+aHR/59nuvIt3bDDLas81TDkpm
IRphHPPhWazjZIr2VmPMVL+jatCF551LN93FFMvvYAbXy6RNzq5eVvlIaFUvop0iHF8a9k43m4qO
k7jx88b1eGpvZkQnX+OmInuM4BacfayDTsZe2/xJb2+3V+mqvMmZVidqE5IAbFPWX4esVwJXH7/R
WZ3b1m1SofNjwiM6179UXdH5I5gurrgUE+gNuy3wA3EB3IcRXwCZ0r5ZVkRyZTIyH7RCvhOUSft4
3bhv9zF1Yb1G+HPr0V9wsikOodT1UEHmgkFR74Rt8M+iRWXXFfM2rWJKlGCU2nD/6DEIlKp868vU
PGQNoRq9fpeY8v2yoYRPycyTnLOXmuibi0tnxRXnRZDrPmiY+Mtkeop1+43CX7BZDS/1f0/r/xLy
2FrG6n9uIvtfxQ9Rf/yPW/3x42fzZ97x16/8G+rYsV3HsXgtPVMzVbxcv4/qjv0bMXiLW6JnMCbb
Fj/zVy+Z95sGxtgAaOxqNr8GCnLzB+pY/83Gd+R5Ft2Opg4I/q8ut3+BdKzx+/zbQd20+atptoc1
zbUtl+H/z0YyG987+9akDWqyKs0TblD37oB3lDCp2vqmYwhCk9QEvScdJgCTkBKdncThTVLmm4yG
n9/fbCg2/3f2Mn3Ai3ntd6L2AprG3MY/HZYzUGYDc5ur/QNRHzCOHSsTNOBSY2ijL65bh7YX7il1
q/ZGWLLnxaS27tPeOJRjYW2tPOeyMrggoijsw96Jt8aPpZ2/tHRCkkCc4i3fXdYJAIB+TLUZ70GY
1CfpJT/INDafY9vRpUuTME9KVARfYaPeIt1n4aZtnPiTivXhTe9mi6cF9XVHu0tZzXp6n/qJUgMO
ImGs7QELjx+4esrAGMQ4+H1cKLSFG1m44JWpJFp5woUWRIJZ/aGltXXPwihlARhHQQGqNSA+3Nxi
Lk0UIOlp+GuSvblWi5JqDsdt9uT/avIbSXxlPaCubOGynvPM9hbxYFnrXcHOWmGa7ArOykGronzL
tAWi11b1Z1RBkpq2YT5Uqst4OWqO9dIwvJ7YvqYbkI7f2MOo65Fo3tqJIMYBMywA2XqkjUxuD11s
RptqkBwtndRT8MdK9R5Zdnu30KXXXlwaawhj3tEz4SBlxWC9qe7svrIuiQNMgpA06Dh8ZmiL73gt
lNdhkH0we2a9UzLXW4XjwHqmrBJ/xqbwPvQ1KZtZNQMjBC4cNW7+M7SVDtwZejMlc0zNTj8tX9g0
YFkrzhGevgtWFaCdpVe/uiHOdm4lcBPwBW2dtPC2lG+xxTei+CliL86mcNFImBzWQ15TtAb/hOYc
JblV3GjeYsaKLYhuSqYo5/QNFsubhOK4/QxIhK1vJG655fUEFpY3QOZmgVRVQghGk2PjULHNUNi6
tqknOkd1622HsYpeZ13RGYW0fjpTyFKuuH3rpBNokk0pSrnNgxxODfIFq8xWOTBORxdiEN2DmYXg
PXUdNn0JeLwRCpuJmXLu0HScx9FS25PTgCQ29BiQwVRJNqgtt/dC2v4o496v2T2/dhg1o1XjSOUA
syK/zzVFWGzTs02X0OAERNPe2fkCaiUqxQCHJlTVZKNzeiX9pOS6xFBHv1RlwM+jTBZHaEO4phrT
7OCk3iIVK+6mTVoUbib4lAqvfDa+FRp261JRbJ4dcMKilQIhz4A8OOU7KLLGEs/mZOzqHlUprxm3
JlkfTaPuL+Pozlu2PxS3pO2AUhbVx9EowusMrnFXm1p6mkq2hnk0IoJTseNrZENP5EPU64zl8S3i
6bubugYwTxdm2MP66lwMJkDeIhFHFZtU7udEzjYSB95Rr9yYjUlr7VjudSxQM/nIA9Ld4y1Tbrjv
8y1rJKKL2O2FX8UdlfSspLpuT8cCO9zQ6bppu+QOZlKICiYaopAqW6Q+n2DraJ0bgnYES79NFM2g
OR2FHtCvCzcoNg3xagLKhrhleaXOPJax6LUtObov3gDumHWrS2VTTG0L5L+wQq3BhNDdzb4vXnIQ
pvBtTUqw1pRMYn7qRZVv7AbSFRs+/LHHmmjOLbQStgpTiN/rANsh+3CZRd6oAKf+qq6Ny/9m7kx2
I1eyJPpDzYKT7s5hy5gHhRRSaMjcEFIqxXme+fV9otDoadFALxpoFKrwUHiZKSkZ9Ot2zY4p2NkP
1lQqesKzHHZJPYU44aa+AWtpev2+1ouZ7nKDwihpcEl0ZhX/IghjYROJwpIpJGJBbNakVYalOAcj
O805z4sDF+Mxu0e5CDTRxBADT2XjQPA9GNV0sJN58M5VHpjpX9sgzAFCP1cvExt9sgkY5HkoK6P6
xOk3fQYBJG6XB/zUi0odJqpeHsakZ1EMeVn9ncFYmkxClfcQDgNFfp5x6pw4L3mb31nj8WB4+EzB
32Zr+/78KZO6iqAD8L9Nss7bYkO13oiGJr+WIGKM67NCZS9d25YHXnHxS0Mo5g/diTPwbPp15HnI
vfonzFtUYD10/S/qLae/cZ7gFxnDdA0zVh4aw1aXNJ6sb4kvDbtcIMt9aIr5EvN3+TvFu/pB7VVz
GULX+oOztlNPS5FhjUbFfaLap35WhGpesI3V9IZ6CCScn1xEOnwc9J1gyKFqcnIPBNFMf1C5+x7z
Wx34kVD97qh2eW3NwCHDbdnOoU7qeC0i43djKkI66SRj+5n3ZvyLhBPZYSFd/aczLOxGvddah64d
6hBSUZxA3BySGMCOQj4ouYjzKmCF/cjmDbUGCOY1GvX4Qa/q9Ao13LmVnZkfPbPVW9Lh467quNZW
MiTlpZ350nrt8GkPBlxA+DbJOu06d69CvqYZKOfJZLmAGukaVz2TTJ1pH619h5/ilhJXY15hjxxe
qTZ+MLAsSCKZVIP76dhYF4zarMgrNRa48aIhxyKL9vwzCjN/ogCIPkNziE7FODofjsTZbUSRuYIg
IVdhuzh/FGi5774D1FOabr2h4/OeisrJLpNIGZTfx2mTlisgQd10CpUqom0zpNX0mVdjIQ5NnAze
G0KRfaMtPPctWLIbApjWStiVZF2M8dx3h6X/hAPJyWwm1rPXtNNGFMWyjYZJn9zYK86O7fS/QmeM
114+mJ9DW5drYLDcOgHDYv0PYI8Z5MxYEby6Ig/3ng15oRmrEDsvNKcGs9tmcUpjZbr0Psd3nDh3
zND3gN35mWi+6j69dnwaaTfdUz+6KtPglOfgBOd229v9eZJfS6h+NfOpsxry+geBSpqG2CND+xqF
t6Y/jXX7TUsf9zGsciUU+SEvV7K3r4mCVtBGr0WtDb9ygMda9nmeNfdMaOYz+TfIXVlzKzOsxS9d
kGxK1Db2yj6a1p7Gg4NTpOsODChMzUuv2oOYh28wnqvWnM4KTMKEjwdsIdziiU4EKzq4U+7LaFr1
LRMc3IuCZTHzZurXFsgfNzgLLr5cSFfCcFZCjR9RMf3FldFIQhT2ZyrtQ7BUv8wsAkEJo9qZgIS0
V5558OxpvuvSbt/gysqSO5b8p1J/e060drxSsQpNENNpQUUBFAW8zol7vUegYu81a15ApSBzwfXw
bhmriWD6JcZp3SIm51CEWwjAQA3TzwSBM82us5f4Uj97KlrnA190IIatLFIcCzPufNtwnsgl3nG5
Af7SAX66Bm5XqXrdNFxoMR71Lqbajl7apnbhwHBm7Oy7iMWrda3s6YDp+8tiWXWYROc+2IA8T21Q
Fb5gYlm31LRibL7785T2MBSP8YNrj6gpxhlMRnlTsx2vHdnS41Vne0Pa/bFuAnPbZuD3MG6zkaGq
fq3bnOg4pLVxZmNULiUipRfugErTb2k4J1pn0G9hX2B5p4fzIe8hPa6LrPlkgViu0ce9+7AUrY3R
HC4Rh95hMHNcAZ3rFvGqnYTF5R97hZ8b+bDjpeI9UDwP77Jz2P6xNFkZafBUje3fYjSeOO1DQBAl
gFd89t90JMSKyHY5/x0I+Tqse0LnI6npiHO8qX5OHS8I/SQo+RzNVKL4DoZ6hpxENXD5Oju7pVNs
6c1UtCIJCJPjKKPWWmeH2CUMnMT8uawVK7F1qpQi5JINnV03Bc9ZXe2c1uDXdLEmwDiQ7FxHZmR8
aUDNG5xdmCvjqPU2VltZeF51VNlbbLQdz0bBzzQVYehPuDMcoC/lZB04m9hILVHfQ/GnFnhrjqH5
3kbpeCoIZ+4Xt5oozBDWn1YnOHElMApYCCnjcUmSZOkFC58KNrKTcbdymxk4QXBH2KWNq961zhGq
SHPT4ySb3oOTXTnrogX656soma/N5Fo8vc3AsephbcTMCRa47fnYVTnPozu40XnSMazD3Ll76F2g
VSbxozfDXhaqburmftHgMogwkrd8Fbp+XkbYjP7UWfLSBMJbJaIKN9Y0e0edZMG1BEv9lEiBsK+q
fGWHglsrq5C91ncwgBHIg2CvGXNRc+WvUtVgM71SYIkKaciMA6w+EOjfmgYClGqmaYs17Q50vVuv
uQt150aH6clOG6LYGMa5+yUI4pRqWweh9MwHHjOHyopTVmavBFkEthJhPlqhsPhrZjoj3Gp8LGBM
jqwXY44H2TwkGQL6bHfjSSeQA5jOlq9YdNNHL7J5B/yOBlvKAXjWpMHKY7TYTNghANWAbjxGzGpv
qORsmOPT0Bfpsx1SeRrbY3oq3LjxaZwlxIuYVXI9HJxzvjANg/kx8j0zgre2oExDYsmSpEaR1Hnv
04Ys951JusXBg8yqIk5O/ezQMJ5QW7yTeWkdPMP9RT4blVBB+p8imTzAgNoTeVj11g+grANkyHJD
t1G7BmrRV8hXWpDdtsxfhpO1h6BPAvyUi74lBr6YYRlVutE5mGEQuqa/dG5H/rhL9kFKJ6CLSezV
MfD2+DxBvFF74hx7fLfeh9CV2lGkYBx0BdGxD6d2V9sl42OZwWzoW/OdBHOQc7coyjdntMSLjIV5
Z1/iBK2G5pgXZrDlxzi/mkOvn9k78MqlSQJzbtwMu4az5iGipx0MQTX+IZpXHOJEhl/VbCHQ8ibY
6J4lYEGBNApE3O6tebD9avTaPSetc2jYD+05kI2VzGb3ecaDtzYxRq/CrkvWRqxoQRXeiIOrmJ01
vWi4eAI53ZwpTn6xVsi5lRJVMD2Kujuva495SAI+dNwPEwtaP+V/sCcFH0XtstzSXLxh3g+rnDbO
PQgH+tU7wMiJu0DOmPp873WsoWNihEeIGsXewU54DrzKfIj7Qp7sJjI2wC2y/dSG4RvR4WbfoJQc
XUMWPKVjcDbZkrx62rAuM9uewxRg96x6u/uSVlKe095JllVM8oEA9diedVs61yxbrAP+7WxXGsB4
PXPidlcGBeYvY+Eak4TTdFlkXm8qUtGvxECiM55+/c7NhpnE7gkfoxzkJMo8Y0SdH4hTrRT4bCbE
rnxfeq4UrkxHeplBv7bIACdbgs1OZt2vWkkqscmSu4fMzf6CXRjxTxoJqacUWnLpWni+qfCButXT
3eEA6v6wMYfssAJ413aBuDNVIj64mus6abWJh9ko/gywoAjbyDw4J16LqdomBOa7BiG9KOsd1uGD
dXOGkc2oRb/cmGNdYBUXbSwxhBdS2P2LZsbFRj/32JExwaYpcrEvqhJnsjLFN6YrCXG2KWGEV5gP
MZrSMzJCnTby8aLHnkixxNi+Rhu21lHd8T63u79eHXightxyM2U5ZSHwknd5PMdP02BXL1TxRpyy
FVbC2NOP2BSQ45HWbVgmsllJUhz3xh7Xi9PnIG7lOWAzdpDlXQ4R3vSmurG6aFXFx6mRzsuY4JFg
tHG3uHs4MGJH7fKgomelj+BrLBju5xleH1faOr5yS263lFy0N4OEPHkh4NK0dlhQ9tvhYPc6fVCY
mDCWVu3NrBTB8sQI1k1FllMZHN4beDkflDxhmIrNf3aJOHI7tnP1QtIR04gTBZ+5Y2U1QnqePw5Z
utwgX8x74aUL4v8Q/m7sPHnAAHQISK//obh+IDI3BIeKEoK9dMIccJBbmUcdDhNICxDRITRLuHte
WTSf/XA/sWzkvb3sJGYUqlZegdNqv6jr6pDkfIN4E0nbRhYRz7HjUJOkKo2FPKtv1Mhr1SzGl0R4
km89689mx6YT7mN28mTlvjp2Vh/MOaPfRwKvCgQ3j74lndt1uH0wy5OLz8bqZk1Z8pOUBfUkdD6f
3cCzt14g7d9RIpfH1nX0js1Y6wCRAfWyGsAxWawjuK9s0iGIcK30I3D7ZTbENzf0mniBNDZpOMbw
6oLefGR8JgXCfdwCmtvRI61H2W1kWMEIn9AtQVZCAmRFZwXvJuLiZWwKe1NGKSkSNbGguuMa7ymk
JNq2RkdWjdsd3Rvx2GTvWd3mDOQ1WlFrmOYNFoQJbd1NwYJlJby6qS3CkxPgAAMD7J2maqHJYzAh
g/s9xTkSCAepevpPKZkwHElmN14q8e6A+HpoDDHuMEgba74v8ydDGuvZ1/IIr4o6VnSOi4S6qy4m
nRZJ7ONeo62XPielk80WOao+LR6TyWxIisXjt2jqemexI6+3pQBmhTvWLuFGO+JlzGvSTE54/9CU
nAefpkt8MgkaAnwkxbFCp2JihO5xgHxVWIbTfRdiAjNoX/ldWYBStJLTazDP44tdQehYCXOGb7EQ
OuZNiKozpkZDfKDR73PqKZD8GJitJUgunIvdu8Ceu8tEyryydGH8XBOuttYCIvHnoCUkUvBYGmyU
DK+Acr2DTKb8bGpqLdIuhlZWTIgfQ+96N/agIS0Zg7Z/l3NSMs0OWbXtkyj+UQYgnjFIYWjE5XDz
atpOmmVSF+IiCtKOrFjgB1lyyCiTJiQ4jRUaarA8WWaLP90xwmMaFpiD4fO+tImgCaaQpnR3EkJM
utZ4WZ+5p1UfMGiSY4ynAtmexs7vZamqq7dQIR9i46GtWEQ3vOOwTJfUdMi69YvY25SgbZOIbiA/
b9wY2rhw4Xy3BWRCh8Yrhosw9e6qKJ5oA8FsZ3pN9dqXOTNCbzr4JKaRoDRc6ILyrwN6RrMfcxgT
MxSwyAcIXiFOFAlJwzZ4apZlOfYYZX9LA6b1WEzBwelzcRrSURPFIWzeSnc8VW0V8cwF6Z4EbvM4
45heYSDAZTb2816PQ7xdogDyEpe8NzwmNl+sOa0Z4UqyuVOzraNKbWZn5Blg5WI/xJ6sv4siqf5y
Wi7PsI+Ks+oavB09P3Img7G+5qDfn8sWU1WpwjEiDEN4r4ZcT6k3kuYRycPDzzQYHJIdGxWOvDAP
PaijnX2yWp1epxlRaWAHgxlEA+9JuPHUPqAck5eHEvJMosn45oClUsnoWgItA11R5E2wntc+yFFq
wSPtgP4Y+rb6UvkYfS6FwO2COeUpcrphD9Ff/xF5W2OpJIGWMEmr6H3hiH3X7EsYQJMRFFonq4Md
Bc2LkLrECjUX01s21gL4T5sLKuDcTnwvNtvrY9hlrSTDUQ2G35QW+GzhaGflVdL+m6SRFv4yBSJf
WdBvLD+q0pawxBh07yQRltkPMKBXax4reSo9FT9QUePSdyMXbBB2AFGUI/ZuBEn4uLa9cE8D1KGA
P4n/rBt7qm5GnBRXKYX+QMrsHG6FJgS9Qg1UzNSThYZVV4uxLQOnvSGmFRT8KAuQjwSAzj0RXkxQ
2M9GNfdsjHNNqGlCDjpBO6bhIanFvsf9NFDLGNs7A8ep9ikv8Q7YIKZV3abFV0eC7GV06mjLDGsj
pgSENvxsMao/nphGbq824Yhx8fKU+A86uWSPyI2gaYJ4V4xN/tMOHqR1Yc3Wmrq49hSNbMJ93Tfs
W+oiDFiLCK1AKWtjuqcaFznge1zigxL8YfhHhvrYWFZdbxIbi+ta57Q0ka33dHiQVKPs5l4Uj6AA
4rexGGMsNLK+ihLEdduZv3JRGwCymvytiF2F4OQKH+JFzBO99AqLUx0Bde9ieN4DEsUpZ5pXPuib
6IMI11TurDwOGXot4BDam3UBDUZ0YPCpVfFZkqnXvsrKHVYA/Xr/O8bIErVo1h7ZU5TQBCXHDt3s
FwGb4ATzKjlnkF9Wec3jAH7IPmlCM6uBf++OEhwe0sYsPueyjT7brnP2aVU1uHsROtK+Fc+856ha
my1usXk+zM98q3x8umIMXpDx7EsZWlQqsgEyn/hOFV8hLqkHM+gJnLmaVsqlidACBzGbPzZQj2wX
8gZHqirIlQeOOek7JDZ/1Xi9Nl7PLaKeOvsA4jPBvGjr8tQPqjvFNNk91UIvGKDCIjhaoR2/2YUI
rqONcOqUsv/OcvzVnZEF+4zLHQyuOuWZTLE3mjTbDnhUbZTsDWMRQH6HSOcXVuj+ko5hTZyFiCM3
zEUR3nOsgAueUgzmfrDE08YYLRJajTmceg9Fzi+1dj7gTyUIeBrHEY4ZHI6Cs3xBOY7i5652eW1A
VJvpLwSjCUrNyOObTjUmkHGe2/1iI2euomCk9RLmXfJjlWG26k22oz3xuHinOZuueTaOQOPd2Uxo
HtMdpqdIYg2G3ZRiHpdywoxSgC+dpsX67MM8Iydk/KqRqF9NT8ntwD+umWXi70oN7TEgLEsOFT42
Lg47ulYVE04S6vZlUqO9k6OZ7Ev8WD9TmVp/k95uXnnXynMejtOH22T0Hjah8F6otmpiRKKedhUE
F7xrbqWHdXgfQMNE2z9DPA83gCbZbSnSYaEEwe22ZhuWaqun+ZEbPrO0yo6s2JMv7iLRpolL0nVJ
2PKBLtr0Orizi1U5HOZdDXTyVphV+uAMXfzA+5AJz/GIzoa2krtBZqiRgGqHHZIMzCiDR/qSYOfJ
fOjs7Ag0kVqabWlmTUr4qjPrV5tnOFoeYjrEj9QOWTcg5EGChJJDw+yoK0nMGF877k/ew2GOTtoE
DS22o5xS30Z/XIdOlT9ZenEuM70Zv+vBlRhkZY2l2R3dqyVSMonYhaariM38mYyT92IZanrCjGB/
LePc/BrgujE1YQWKYdx/T70L/FUPGUnJCLlgmNFmmr5ZHprBASary/GAeoK73A0UCg2v67c2n7Jp
XbsTVHzQEk8j2vrkL32WvmWqBOQ+8GMyXN7YDk7+9Tx2/Sa1CMqxgbPJpy0O28xe0qY0NDmNXUPj
9ZAnZX8lM01jO1D79qgDI7wERcNyUUr5XgAK2pdpR25qUVjsm5Z5w2yrh9r1gnUaBvVtTirn3Dm5
wwhMdvNYOHHG9Gvm+x5U/cwbypYPFXUBfAa74lTUucurY7SzjWuY2e+oqR3U1tzbaaXyV5T3NPbp
WEkOqSrGCzrOfIaDVSOC2N7aLbxl72BuRCL0BoXiWBTppjDwJ9T2SEExZNM933NxHIGWsu+tK3x0
HbDoqZ8t4TfopRueX++N9wse56EKl1tSZ8Zz1dBOi36r995oZaWvOiEQ5cDZVPdrDIJOyL/ehdMF
qWfce727POOJyTaOG5gvXDXGx3pOm2ezuje2qdl0iEUH7ouVxd476QD3x55k8Obdvwq0FGymuVmk
7xxYEzITRNK9tlSwn2LtvWNkmI8TbYankq3dGioyKhNw+0My6vIAfbNc8+5J9rwlxnPQB/2hFMwR
gLTT8jAQGCUQjBWTmYTBDAaROV8NbzTPPVIHGsE8v6BgUoHSLzNLB457i9InkWL6ayCnZkUFKUdZ
1vI77hUrn2ZxvSMkuOk9zWfwLpE7xR+Mu6iUOAlpNvIcighAEdHWqEbrOajqjNdpEqDdVDpnBU0P
oa8FmmjU16yvOrd/0uiWJDnkLE5dlKQ/pSmHFwgiw2Gy5gDgTq01PxesaTlRSG6atv3XdJu7YhDo
4tWaXEbKnveKQh3BVsHg5scmF2f4qrV6yWls2MNkCulNkbp5DMmFf+piADST8hT7BHiEr5wY3gKV
UCvHwZLHB4Z8W4+zARNxCsuTLp4E6TEj7WwlbnBi88utqAIVyYCNUvCkwA4elE6Ni4qs31WXD6Tc
JbIE35idPode2u4yM5yfiyB+sURirQYN3LVhD3GwGFQ3Glo/NULZ9BqDoNiqJbfXlCGHK+2MdOIE
WbMWS5++e0nFqqs2gugDNG+TwMNPxi0aSLtaYgdpzIgN7CNCQo8xwdDHi9nuSxUYJxro1cq7dzYs
dKG8tJSA7vkoZOsEPZtNk+jbnzTNQGmWISn62lxoruXptBQ9F5XQ7hZeUf64JMW8qnMWEvPQOoJL
QY+9AvnD3WaNxotoo8A1bL0BSFsEIz3g/m4YG7sCfeulBQR9dLqF8E8kudUiOAbw9gAKkoxQyWNe
Lt7jhHd0xQcu3gHeASCDh7d5FHklHwuA485qsV3jdQjmFlLYEncf3ayDIwWJCNT/AnQroV4km9k4
jpBe6rucPekg+5X2ItyiCzNCF+StH72AI9CuxxjCB0/Wm2nN9VXpyDrbxsC8/H9iOdz9LS+f+d/2
v7Pt/l8i6UzlWvip/idH4RGKJGJW8f1fyXT//iv/zVHo/IPEKEA5sD/AXN27qe/fwn/yH9w7MNxL
mHXyP7HpyPdZruO6nnKFxp70H3ZCy/wHQDoLOyE6ryA4qP43fkJLybtj8D+790Dyu9KCkMfvpzRx
lP/qKBRwuqhJm5cdebehNKiLGL36XXrLI9yR/qKMEJ/YUlDnpvRPa3v7sDV4JZEo0gUJFhczNJbz
YGfj4XnlfPhcKqc4mhE39jrgzIs7BZg1SWa/KnRxYdH2u2vFg7kkM01UnzP8BryKEHMWJZer7u4d
iU7H70mhXFHfhKnkJxg6jtEl17husmdslj+VWZOhTwknNOifwsPpJHIwK3eMKDDmajXCWoiN/rMk
BeGL3sjWFaQ/ftsWaTqvrLXB9Nd8DA0UrMAocdXfF66ANTphTD4aAaYSI3+os/sxHZKmyZ3o23TC
bR0SWqlcTOsWLLei4J1djrTBRL9oUE1gJrnJQ2NVdCGG3nfEe9mb4qNRxR/Mz5SONvkRkzGNI134
qtwPSp3oLaJ7MTa4BlYk/oN0oXWkym9WOWBhnob4Qq8mwo0xYV5pg4+sp2vFrCd6g8xmT2Dl9+Ba
+ksn1sNUnUMWNi8kpJaHZQLQ42J8tksBELSG9iez5DHKMjazw94TIFmdrHx08fMw203WQwZSEwOX
uv7z/yrr6Dg5C8dno+xH2bszjm80fYl/0M9tlW8jQwbXu2OMrphsfM9oQORACaPDUFNQ3ZQDLzfi
ia/IliFiibfQv9W/zpGVnedFUc9uQAQ2QnF05vLRUD23v2GLSmLfmtaDZyMmcOntR+jWycu85MaR
kBSTYETyQDX1p+Nhgcf42Fmgctk2rGtKLEjXRBQnsYp5YeROQCKRVi/snYoD9kFNjBuuNyj3i4K9
MV1wiMV0W3tvi6lj+qcwUJGXWFOcVBOFFe4LVVC7xszXYJ6TUzJLgLcN14LWokTrn/+jZuSbLK06
3+7c9MIEnsN+Sn/NE0mUsnGmh3y231ITDATOsu40mf2ls835SOnlPaA4fFZsGPfs4zj3nOQaFM70
Ns0sKBt4ZN3EVJgWyxMTyZEo52GGr/+76721FpN+FB3lvVoCVu3Ib2LSSCKm2LHcGWpZQzSrNz12
5jUb0tLHxUU8foXg1x8M6qVG6nJwGu/IyZ1bon7+cD+F7QH2FkcmhW871tLMk1yDs54N8RCiUOcp
F8tuRlJwJoDFpAtJ5nWY3CqaNvcsjj9UL0/oTwXPGRX3Nu4Rg4+d4qvdidbCNtBZex4R85yMZgeJ
Pz03okwPBGOio6DE7OSZxZapmiSKpSg26vv8txc/FjSH6izHUp9qta9ZCtJ2Ns9XkPoreEjVqxiw
E0CUYGqLutdgGXaeDInHWwXhTXaDZ0GCkP4s7s+Y28Yj3hg4VV3yiEXvTAirukkw02QZ8wP+Y4XT
j/0A/KsX4JLsOSwPUxJ6ti/LdBfHDkECOzhlld1c0KgxGOLaMZv2TG7X23nU6s1ETl4Wab7hD1rp
FMtQMd/vJSA2VmXQL0cbVOQpjvH/MrKWjE/qrZqS8aGIGStyawZf5AGW25GLZZLOhMDKVlng+7hq
dK64S0BchlX8Pd+TGY4mppnl8cGo2+YIBOgsYoILKtHeUTITBMNgHG3ccfw9ziOI96jeKdoVBpfn
cbCXeW2KwF27daUucWqotZnbCBeBpLW0S5JdaJbxqzfOB5PWeYnB/JzFvEmdoG0PKcFxflbFRndp
8LDUltzKcgZF/wvWDchm0/Q2nWlDN+ohC8FbuuROfvGSxNkbVHsbRq8uQ+BttBJ+SSXwKijP7UD7
i1nlGITzH7Nu7iibwxBaf+KaTRS9eE2UbayiPPFT+KxqzgFXGD9LtyAV0ZNDt9p6zsQdZWZ/N/n4
uTQEZOPOuAEOw55tgGtsuUby+LxMslvrjtq4KoeVKJNsFRXpHyXBMPK6uYmerdxwYA35uxopPpjT
S5Rb+/iYzMtTh4OErLHZVJuBYCJqwa6qh+e6Agc4k1NZwWq8oaHox67OPFBAbCK4xV/KVB8rI/WO
vW28UnXGsi2LdmGjnszJbHkw6ToIRPSUWLgpgYryMMSHPnuaSTKnrA/z0H0AO2osyWq2GeaLWdL5
UrY8X3Z9ZIHSHIHEc5arkmqx2mEVac8LW7PiRuoQd59snkj80hkQ0ZQU6+uYBONvRzUgwur5I8nB
NGPkIypED/ReaGws64p38UuShnRfeGTNEqOtzgugTMy1Oc4h3Ro+5VzDPhgHjSC8TWOsqPhew+sy
i7d6DFkTed3NrBGvemzP2E/sx55FzQnxqfcLY6alHbwqJuba5csO2LCsIkkAGHz5LaV8r+ljvY1q
929ZcRFe8Mui4Ln2Jo/oT/caw9vXHt4XczEfWI1Yvg4i74HqhFY29VO+lK9KsY+aEtrP7QBCekMg
fDciCUyFG13RK7EllabeiDBln2i65/ptsO1jg3ecHBu8fAT6HIXWvcsVFt8kayIX343E4+dxkfDp
/Xjqs2xfcg2JQ+JZTpjcRIgJo+XRLnS1oW+qXTtasxouPT4H0cOcdfu5JOHcaufWpcrysbwS7GWj
tnJ8r+FeaQ2wcj29NTualGBCSDJLCStNT9MlJV6JQZVP3L998trUnUTUMHbuuJJOKtamWQISx0/e
UXDhNyBVSWmMdFM/Zrgeqd7LzgOHWtp/JapgS2d62OckYUduENjCV6ZlpxtFM9qOMabzK1vcQj18
UAXzwbRQAODFEKbj+CBN/m1UiWrlUogFUOZcpJ1fA0YFaz+Q82ehkAb2TZdiPzlMUtYG++Vzo9W1
5b+jIE1QaH3p5uyrYhaaGudYlgozYZR80Ha8H1SKjTFJX8wK0zt4ilXSUYZI2RviJUlVjDLRekra
HWY/7LSpTddBTY7E5C5MqvRPYUQvzMBfMzzcbEKYc4i24c3bzAMAP1qZYXBapBnSCuB4FFrZdg4A
mxXMjXjIxNSdvZwlZ47BEeQF/2CW34YNss81i2/k7ISdehgdTdNmRKQ8kmRpLzq5r8EZsvH+0Hjh
/caRD3Q2Het+oAd9AON5oaaNm3F1LFi++9QT/lj89IWAaS4qkEQxGxgufb5NWKDpEfe5Rf8MUZeA
1wo3Mk44e6V36736o2u8W2rP7+4I6WvChr+cZ0fSf/M2xYKGkzr2WDGDew+ir9IxNpA3GHutErQt
VQLoHRV/juOk1YoNl48AvWEHfWU5s5lIGVUS49uiwh+hQBeUxsFFrfMBc6CXBvwaIcxbzW4xjKZN
033QAbFvsKfRc/ArGqkPN7FLKokqHNiHMnfJoxpEl0J5/ee3J+HHE72HLc8Kmxr05C8+ltYnIrm2
VEQPQxvcApxlmyK3DiPrfhxPP6UrX20WaYTHvty8jlbpBejnZXqro+V3ahHhsJZbzkOFcfAcNTkp
Ylpg9SVOrKszGPyG1lX3yU/TuwfR1xjP+SM9g6yfPa9xGtAC1zsXZIifzsy+lEh+lqz/EKgT+Ef3
spLXIg9uC6pOM8yfJQhH3sTelxMGN93rXYVzNF5C2o3pfMySL7YoNLZa+kIc95Inwa2hUDcajL9V
wdSZP3qVcYuL9iMvwm1QJ18sRb565TwDKp4758Bn6il1jy2/yLH5BvhOszH+8qR1Dap7XhZ0R+/+
dQQWK3yjYcq6wcYxt7n/+R7VMK5B0U9boh4zFjPHlivc9q7vZM1OVc5XGcLWM8v6oyjiL5SHdRZ/
WCU4JqP6qCbzWtBP63gWrUaC06p7un97dZ39dJl7yJo+8SMj/io87xaMfO1RhOlxfBaqvFi7C3xc
IqxGfpzSye+TQ4GTaM0XWPFZGVnAl7r63WKdYx+uT9McX7kW2n7Qvlt0ItEXwasEb5GfMWr5gtaZ
FULxc8u1oB7EvUS2+ZpqwmDNZLDPIsllmTAzJmpEhzBqASd8mW7xFHSYCfHfNT6dkHhLLbo1ekad
Bqfev7J3XruRK1u2/SIe0JvXdEyfKaVMqV4Imdr0NkgGg1/fg3XOBS4aaKDv+30RtlVJmUxyxZpz
jonr7Pc4pecpz1v+96XiU0++pRfcwSrj1CJ0HlQCj9bchkGefuPOtzHmy6Ojgw/uLU4bxTuckmFT
ZcINI9w2PJEm41KAIBUptSp6TjFQCoR5sAY6NE0KJ5ZSc18SL9cSUiU+Bvgj1T4UnjUVK9Eyy8M8
ourKmf0DUrE6Ynm2SOSk6HMZsRF7zOZdUS5srXzYqaztz006341+ikI/zVlbLmxgHEA7pdS81sax
PWlEqlb9XOYfHJSlK77Jwrq3oAc2YigtP7pTB2Occp11POTtkRUXjLX2we32V2sPzRN5rIyXnE9o
MK5VrTyaFMoNjDP96HN80AbSE31Q8MvbWIFNPakwbzUBvdrph5Vp47kxdU7hjso3xuI+zP32LgVt
I40sPojEHQvP0O5Ok4agbEhjKe9NNalxcA3x5Me1PNcMurpEqgl4k05TMo5n2YwHcpcEDlWdYwYk
Xiadq9/zQHZHwyBKmFm7ifYPPH00VMEhGvE3T5xPglYeeDhdq9TIjx1Ld7AWYbNUftKxCdOmDmEJ
hvR95Bsgc+OFZcl4oVSRFaw5RAebneoK0H0AhugwBHj+0SH09TS9OU7nvdm8NYAjfZzBbr2XaOG3
Ifbf4szotgqb6bEZ0vfAX/78pcckGOTX0HePHOfUM6uh7zKJ2rMmunqj2CKvXGSII+tSQQuJXQLg
b9rQH1Ala9nZFytoD1kicXoWuQHfAZGtwmPMOtq3Dqnbp/vajbV9Y9QK6rc4+GmdPlAsc6jFMrsK
PMtG4j5HOpd12mgbU8vvvlfCYHPgIDZwMwmlOtugiYYjk0OO94gM9b7NwOwIoQ1PNW1P9hwLoMGx
umI63iBc6ad0+aKV1R+nzDhyCLjznWiQsXpDbYYaz5hFM+8LK6hsmxktjkGXhh4IJVodFXvU80uH
IWvTRTm5ydhbkY2czxEx7LnVjZ02+MZrgRN0zSL6c1KCnF8zndRiZE77BnaGq/VPeklwCC5vsyLF
tK5txZJVMoY0PQ7bGNu9Zbhk9H2KrnBATaY9Uolo7sqif7UgydG/6F1Ac0dboUZ7PXfKPwcIaqEw
9PwAjuZPbSn/9/IXoqQIE3/8OWacemQdMJuo1T/TQnstdGlvQuhYM4h346JNSzUDdNqwChL9KnWW
Q1Pi/eIGCPjd8NdRNWmncgQ5Sm6crKI1Pg0qYv3mJA+Nkhvyg/lPFsc3o9n0edxt6YPJtn7UbvSY
5j0Dx9kGYkkAADnJN661M/0o53zQI5IYM88Bvd7mrUF4FDwqEoHlnHTL2sducyNOW650nJUbNV7M
ukpfalQGqcPsbNkiEhbVjFOsxtXUQW31LRvUYRbUe1eDTgqixofCUI9ES1gagb3PpjfcX/PO6Cj6
ZNSZl8QhrW5t++F0WbwV0Ogjkee7mOXVGl+PWovGNdZK47WnSYsGnU4eC442l+Rdn0srjE08k7aO
/0qCT/UoZ4zyaDvMyQeH0vzExuUd1WzmPEbbc0n0tPQph0ymkYZ3c643uDS6cOwlmyf8M1VZpnuz
ZJJC3dZ4iCbcSsgjOgX31BXtF2wjJ+yCPqo6C4XC32M1npEYizSs7TG4/v3iSsOkTKajIKD0ATMI
sgT6SI9Uoy/MrIRS3HIW9p6+dY4fFYMmLli4EvuGQ/dapNkl0DGgYVO9tFpWLy0hbIQyj/1WAuvK
ja+pHbhnl+qADFYjdILu9yRt6lUFaJrWX2EYYu6NYZFkL1TNfhszdisYjGuNW+kWrc2hwR0bXwlE
ZF+K7tUeZbxpdOxhml7fhed9ZpoJOBbV8eCN+iYp2vIEjjPZz8X8rWldwENp5DPFB/IE+BMmSK/e
ut5tfhuqqjZcDMPJ7zGhdZzpAoMHvsQwCHyGXviAz7Xbt4I7kIAAVWNWdNl7bmTgegx1xVcxOIw9
efCL6CyNYb7qjpnX8K61P3SQ5S/46N5MOhtHMdVP72nejJz90d9KsA4snx11iEz325I5l10FWCx1
mhxPDZ+f0YCPNhn2C/bEcRON8XBwjPHoUTlQJMOLYQyffh/Y+x6+77pL1A1f7XgCY2IQki0uVC5k
QICALXnE4O+eXT/h+MNHK+qXtmBB173Po8SVRhNZ2M8N91w1R2gvtB6N1JkfMVNyDlFsn/zRDKsC
EK/TgnZZFABow/ggY7Yfgt7LTaD38bOnPTq44ezQaTzqvO6SRs64qyizWOMnxw7cJ6BS0yPa6D53
eAlkJc6GhrEbrVJuBbZ4lodl6Ch+WwRpeuk3Gi/2XbF7CuL0qe1Sb6Nix2TNIs5u47HCVuKsOtvb
eO6xternrPecQ5P28K6t9DKy/ET1I/kKfOwa5OUn6UxGfog5O8l6s1SNFlJbE6/gmwXIBWa/Z71F
fLhkG47pOrhkGaW8/ZchhncDf9BzndE9mk3uD+pZe8U3OxAgxk3OYUx8EnHbD1Oi/skmzhx025mV
2/30PbPLWBubqaLBpIiiad/PMQTrpOekUJxaNysvMvHwmSv4MIh6X3jb7DPXPyqB5R7Tyr/VZTGf
a4nUWceWvSpGPbrUjEQOLhLs6bTJ0Dl3bX3tnDcCRkCWxiyG6O/FzFltdK0CgmPibiSexICKg3mH
++acmgviJLYGZjS8K0Yg7W0/JSwxJtWecjTH4/J3RT1PgO8dBs9uyTd20W1Ec0CLtUoADoyKqe4Y
BBioQYGhPsOdbjgMcnbfSc7wcq7lyYyDaAWJkYd8ZX5NqUSqLP34AHUGuHPC3TLlFsmVVGywrlP4
iTs/LyPqfrGPhXGGsWBEGRi8ejwXDhJxzy79PJS7NOI873KMOBdx+w8HAXU0ZaLwIKc/7KHzqz+T
nlaQDzjH2dl+Dhg0ooLlYmPQeUEnB578PnjkyIu7wip/TY1QW4+ilXUDZWdd6aV76Uua3ewUO1qK
SL1CEum3jWmEuH2M0C2DaN8mnJkjx9sC0/h2lG7cCRnrd2zGuwKr0Ll0qQ9pKmPJcWNjTpP7gF2I
G4xth50DAKmTnhXiU2fIqliN2bpL7oFE+YqtTBOWLelBh+h4IAndGENBG+owJGdEBH8l2ZxtmkKP
jz6om1WKT2JvWqxa+iKHd2UsexQukjByuJsrU+Zb/pP0ECgmypLTA80D51HI9mR5KdQySxn090ah
AXUDdLy5d+YuDT2fxMpg+fscCNcqMmy1G2acUvbMxOlCARJNWu8c1r73rLm2UXQ3+6J6zw3jbMIu
A4ZGxUuAEW42u+1cxSqcaAf2iKKOOPfakoQZHs6LE7Xvdrz0I5bOfdR6gIB9rl89fMXE8va2EeS3
Zpo2rodTw6fZkYAfHtHaQUKY1FeNLWxfDsG+0tPp0DaUvZaae2qUcE+Eov9MuZyfSwSCYpx/oErZ
r/j2/iDu7w24QFenYmirZ3nDcDAc8sLeAUYtTpVF10OmaaGR8jHx8FLu3R0t1EVsXKxy3FbL9JYz
nJ86VoJN53YHzHXqKH2J2N0Qb6t7v7oK4bQ4uDv6HJij0DcYJ/Le4cA45SxZnbu0cGIQ/N8OS+AW
9C4df05wwKDen6l6XqUxAonQhb9BzJS7InlCNssPVZ+8x6LLqBxEVqiceq+5zQ+mlTIEGjU/nF6j
yYIKBj1uDn1Ve+sGxfeeGQSAjKwICwSobSFiwAdwGEME1L+RvWdXCJ7n4/tgqfiXCVALZMGw6oVR
vnpJP69dDd5eWygW4tZX36hpR5gD5/qyn6TPdV9kf23iXGRJeVSussi09P+MdlFsbduPycsu56lI
jHud2ZqwXnaxDWXdyrTgeYk3MtWrAlvrsEZ1SA5E4qEKN96CkeiJQ2b6gl0sN7Khchv194Jgcoin
9NMxInPbD7q++nvBihxlyfNwNy+xMmu5G3ONJfHBqWzIUWMAER62sa1YqKlEO3GidK6xCzW5rZ+V
KsyVnJ8QOt9gZ37NrXsSYW11clc3Z8EikhfhlXw6hVDGwQafnbpuu2oDc6folZBDhDSC8V5K6kcd
EoGuPoZ9Wj8wZlcrf9HGElCcipRsP2crulM5n7f/1MnFtzmwBcugk9Mvw22alFaHfINxusAPXpgd
/c3Ei4oCUUwDc2vSdVgkGccL8J/EERhbq6kp94ygfyrNzlcJXJETm8eHP0QZZ+0NbLCeC9jYB51P
f6cWfHYUbO4iypv/1jgTPlgJe3Dhs2RyD9X60E2tdlda9wIrXgs11kQeZ+RDAmSMsaY7G9Ux61UH
9YpWJBMxnLC0DQAVDBhKksjWVap3O67f0XNPRQWbMmqpA3UqXGTqrk8d/ljoNV9VHoiwD65D14Hm
SuhMRISgLY1CL8N2onVn597RMpx10eFyx8JbnOqu5XZlDjfeRxbRCepjNL6pwkFaTxsAOJ6mTlon
zVBF6cAK0J4vMdTZ3eB36dPUwtkubbInES7fXclHxqsT6yOoiD5AZ4CZMCC+7IUWDx+D613w5/nn
XE8Osb6szmvrMwIkRIgwja7ubKyo2+p3s0RLkCrvj9Ang71MkJRsNwGg4Uy3nqbTRySo5OlxD5VN
Q9mcBSMh78odKwFcYr781CvK3EdFiXortVORee+mGb8RkGrXjZuzk3At4ED/OPF8NeC8Hwr7Ox9+
KsTt3o5OmVPcIlEtRSQcp5VHUWzclWf9XTIS+ksLXhM3OIMjmO56vO0IAazRvD7sZpBo93SJzJ31
YL7e1WWM/Z4MyKbESr+27GqvNcG9+K0SYPx2MH75Bg6ApHsJsEvuEhe1XTcNUmuJu/HHJZvtGrAN
g+9Jsw0OZOQqyR+HUuOwlNsuRQn5Wav6Ww0idU8BvR2jtdRCS/ECf7MOC51JgxzAnboJ8D3YU3Qr
+w4z/QEkcRE6pvsxwBnfmp32M7jRl7IwFxta468Tn6trSh9NE+Pp1fTPPEZO1eLsqEzxCLrq4doT
3ly8iP68xs2NKypNt25mY72e/ZOF6EImdXgm/8SqscOal+pSrqxKPglGTHPoccwDN9xYtA9trCG4
D4b2Xin/J4mo3S34FM02YDdSZSXzBunX/lRNE9mWuVl2suKPRAvatp77XXaAVZPfozuenNk5Gew1
tGD6CnKPVyfNPse4fGTcBoEDkaFXwPjnkXP/8sMntNaOUc19JyD3E9EYkS7OjiSTqHNTd+7LDpJL
Rw0NNRzmtphgQNplZ6A8WtxcqWVFQe3vtgklpkYZwEBBRKcdy3Ir2e9iIgUqM1g2TJnxxlF6OI1s
O0Pdhihhn2d9NijQGv9QceNvXaNpTg5Vgptpzq80w/ShxhYC64Vp/Rp0+4BKZjxS8eJjVHuKIkky
QrQPe8LsEM/txQ9884ZLmOVRHGJtGblu4+zsUbJyJo3vnHhr5pheKzMHnTdZg3PVsS+8yKVjrw1e
Y1+GBJ0FsW/1iSOcx4SBBr8REzcKp4hMaMCq7unuGX4brmnvNaezjm1SP/tLZqejSmo7WJF+LWKW
i1ZXPUUBtYWitVZ66+iP2H/C5J+eiiFr1/UwqgeEPMLBu9lyyge8lJfSDcZQRstkyELQzqrg7CWu
v+IMU2G8UNY+6d03vcaOENsdWaHas9f2VCM9BFG/n8tEX57LYwgUSZBxDqqN6QzehjexP0bI1mGe
40xW6bOm/JKmyaXfoPVYiRRJtWv5hY8GrFjT9g1OKAVnIEl3GKidgHdCZBvE71vVU7sgGotyTs3/
o0ohQUq20x4EOBe0HZ+Z4/1jGTj6ecyii3BdHWcP570YGz4r3ILxBd/KjXNMsoCIi9YZvtxC20q6
yBFHX1unBicVGbAi2dKu6rGHHqEG9Eps6WFHh0Mi5+bW0GYPlsq846RFJNO9cudgO/vttN+a4Dhm
GnbAvUkgxVQUSxxhEPxEWHH4QzqywjE15jab+GhBcZNlGt6DKmIwTWMmJjbtOzftglfOsJ7uCHb+
FM8YfukRCBmac4qMR0DKyc+5v/w+uZjX9pBvoszOnmI56i+0T1wkWt2xb6GYTVNy71XJ+J4n7yQ3
wI0nN9U1yY1K1CF0POtO/6CHg4X3osgxkeGHx9WPU2lFRnEZeQ1jDbAlWcXNAN/M6NqjygtrbS5h
6KTAqCAaNR9c1OrtwDpx0w66sydFI1dGbUwXhIyndlTVZfAZ5ALuEIXip2woTrWjeG0mlr7Pq+bd
Mgg8G7POehc/1dFBW2VHuOOybfksIw5iX/JCyxuTa1mBoGk2cRVbFw450xp7mYsUDPUidfL/fJlg
lB3L5aQEujwcCdddxmifVtGBXjT8K7527KpRPM1Uy5HLv/z94rWK3HZgnsCXr6Ha0HbRPED4pHzj
klvoeEhc2tPwYalfy2HFSyTnJBeIjdVe7NGVP0kB/wes06zGO/c60KJZcRw10GM6p+NXE67cMV3s
1Ry6KCv3NVSpPHilh6PcU6xzyvUyIIveQmKZJOX0hV8dXZ0ET1WKa5WjJzTGaBzq1thYtLm9MnDQ
s2TYJ+ExPwe6aRKEiaKVsAqyfXNrPTipDQDGSY2kLrdttnwgZE0ln1WbfCRNEJ+bxsxCHNUQ2qL2
Yx7wZqkZ7siE2JZpbvUySp94tpyOQJOqsy+KDP4Rg+lkjZjJ8k+P9N1NKhzo4+YXtL6ajpejNmok
8nqfDw2WaKsob6XkQhFWvCMi9yiGMXgN2lxipou+deDEvarib5wyrzqNvK+g+DzOqhY/i+G/U1nw
KWqEf3bb1nLFrwRcilsuTH2nYSzaWKWGXUTHDeBQxnqes1Y+4yCyQ5E0SFWx4PtLHIHsHRzWYVlC
gLwtNpNt91e3oWStmCztNiDMrHWu5yO0nRN/uHZvCAuFAUMGAO7QJsdGrqbXfsUj4/8UU/hdR8ZJ
QKigA8oX17nByjibrCCDkkNeYlkxi9UaV0oE/4I0GztCcRSTOa2a3jtVhC87Kdk1jObvnEZI2Rtr
vAf7oHUHNr8N6qLds2dDxYRjwV17EVz9a9NX/6i82pWg5lgrV9+Mh/e+nSZYvROEPxEAb+dcysYz
Dw162tH+GMXt5NlelHd/yo44VLByataeBwFG9ZhpUSd0nJRfhahWQYaeTWgTJYja0VinIRjgwAsZ
u4EXMpEsIH4VwNjOJGPudi43pvQOBrXRH8JF+xv1/lORLjlpJGFuXNTlNnHBKM34w3DOnJJ4Kv4/
kPXP/wbIanqmTan2/0xkff7MiOBhoP6//dP/+b/+7Z32qOIGmcXyxvo/Ful/W6fd4F80llDNzaff
dm3fhkr6Hxirpf+LZQKMsYCBg9KV5V/9B8ZqWv/Cbu3gnsZ37Ru64/y/uKdtYs//zT1tmLiGdaCs
C/+Umpb/xj6t9WbSKqK2u3hqxTb9p0VXA45jxHhx0zDxmczKIWcEatUWlvoAZcROr5l89HVVPDAg
nSqz2bMDMvfQZj6pf56PpUmes4xt3EJsB6GYR8PWZ3yiIi/gdGNZ2C+CR2mm8ZPvO+yEeUCCPovJ
WbgBLBzV5M5mahOys3bwhY88IiTf7FLTuXGzzc7STts9HFeyYzj/jlOMVSPI4gtTqrmNbV07ejNg
r0z5Gy1wiQ2ahrMZqsmlEWpiq0F2/UQjCS6toj3FUR/6pdts0hlyeETLBLFSv7rEPWaISJr1LUXU
ZK/ooQ5b9gLomutnWchhy4rgpdKq+dLL+ssXcQB2NON068NoV8PcfWjXxA0RclhmpT7+zwRbRmVV
3XI4HxZ+fA4QjCWoETRh3ZUpElg9resO853rTxEu3aLasNklCxln443YarQZ/fZamaN3dzTrt+6n
DnluDsQ9hZFAuxCIKDXp9/1IWSDJpB+g4s8A2rw9tDDjWCt+fr/9GBMx/bZKOOjUF5dQ4w7DNDjn
Bbm7Ecxra5OsHokdcKe5tNmX6V+4fSTbQje9E5D8iO2shRPWMvrHE8dxNClTxijKvk1DrmVGu2KZ
BxtPRIBFCIkklL+yh/az9ygG9ekfnYklBS2JLH+6Wh05xn41NpHrmZWcTgXEugTPlDNcWjL41FKX
t5ksHGvT2qL3jh6AWVYX5QRofKb8bWo9oF1TnD1q96rKkpuEVovFpOdn5YvSriNwOswh1ZMDm32r
jD0ZVu3kDVBuWhHKIoEReQOdam7SuF1PqsO7kDKPJfDa8OTve+YNDROszxEfbW2ioFUmOzw+H9KF
QMDtmpyKQ+MlFq3XkqNyS6h5M+ARPkx5lRGNWeo4fezfgaWKHYPPsIHZke6IZROd8nVms9+9K4KV
Qx3aqQgmWs/5GU9/v3QzYkaDQCJSJ7gl7nTXl+XKSo4Bmaqxyk7t7P0SVBBvc7eIz9ayCgcFkT4v
dHin0d69MpWomDS3+E5z0eI0dNsyuRBy5xBGPl7A4Qhs/Oy12y6Ejfwz783gixDkd+uBSfXKIiNd
yvBUS5xpwmkWKr9nY2KpnOdyiF6tLNHPfuI4Z2UpyRuuqjOgqm0ae8kzaM57MlbJ2VVUkgTXTrI8
QYZvMOseGpVsLA8oWtanr72o1VNqGa893ayvHnsyewaUQs8VJMfFnukLnoqRLc51QzSMHMOvlIKk
m+W1xc2YUdgjKGFYZngXp2J4StmPk2x/0gSMskAvtR1kCw5CbX9iI/Qrj+f6VOBSORlUMZsZtduJ
HjFO6458KvrM5Dm+rYZC+yZ2ipXFxco4oKgRyQA8MvccErJqrM6VaI/O0OR3fBXZ/e9f+QLscVqU
7e7vPwPYMl7NgnRiBQvpNic1LkZiXCdXM7eSW8DnNNgGpcHmu2/2r27JMTD1C+OiDzKmWDXSDoQg
q7WM0x+vCyLSI3gn/Nl+4PiDldhRCMv+TF7zdwLI9BE1nXiqg+ZriDGSoMZAQpu7aeO7i+2unI4a
n9ynqfGcs9E8w0RTa6ceFEDSuN1gZwnWaVugOWXrrjJrci8keGWvcMJ06oX7/I8ltEPXWw1Fw0TX
zNG0Q7KnNGZxhsHvC5wvKhrj+vfL36VA7SdUP3Oe0PRxogOdKC02R4sWzmvnjs2xm22+vV5grRu4
rhl9KP/DL7GZsTqtjHgmPZzRRHukRrfc519U+zGw+dNtwHNLNoIIZpJTr0wlizC2MinoBM76Pbsa
H1Iaqf0k0ZLQaiPsmLTaHztjBiLGjYyredtBdCK61vdh69vqhEeInGzcDyHxO+h+Lo4rQJN8fuLB
38c6eZoUN5aE4/JAjadekopMHWUYBE/NaZxQnhmfuBEAnXKwBZOUrW5eDO+/rBC9kpZiWDycpQar
l3Rj/9TyRxDMxRXqT8F1pHuB35WSsWQeP/y+f+vsyTtMsFjWlqhoaHfxJJreEuirWAuSJN8HHiHS
yg6yPQ7ara5i/RctWmKXfI64qcIyqSxs/gG9MkU7hfVIoGJuH343mC8+i6i11S1wfwu3gatq/VRb
3gUKZI33wMKtAM07TxOu+3xI70XSwtsEVcVh3fq2/E1miovdsaKJJGulpGzOuda+m51DnLCu6L4Q
AIJhkVlH7NPnlhZIgj+md7KnifUE97q+HfrL3y9DY/eXCP/q2Ql+yhz7c6AZm164mBpmA/RKIf+p
bYkZavCSL2m027SuxaElE4vJiUXowOHyMDKKkzu2z4AHim1XFjam2bG4aq21nmxP2/MEdsJoMKvH
FMFkAr8hf2K+fQYQjmNReWdX5TyVfAy0LpvPXD+UhZas2dJSo8vHEcYVIzK9MwWkVBShc4E2crGs
IvStALOJyzIl4fa57Z24uDille3g2aQrAPI8YydHO1LeUm0maKCMOaK8ACTjtRbtlyvaaJ0mLDOg
HvxkNGxcioxwT9UVG280GWWy9ur20sV2AN4Vd13Boy+gL8cGRDOkJcwZ8ckWvaPDukJwLDAUFWw8
9coezhYPyDEJ3gY70O41tPrEHwSoMPM0NPwARLI91J1qOGMCYCM1FEcWIQEbz8k4tVKEWmmetKUq
OqJg40QpJhb5oc1PmF3eSAW4RGLE0VRxd1JASVaaP700FBa/FE+jSVWbA5wCOCMr/0BiMJTdW1oX
h961OWp952k2UOxC30feSJqLXeu38ip0Y13/giv2h5jClTd3aQuLjW2sb4aCJudcK0NdtWyH8HwR
Fi3ibQr4bTUM9iHXkJcxp6WPDHXi0XVLY9ZkrabUno6j+nAyZzpBGSxD1Ouae5V4CapUA+HvyHcz
wQbCPisE0wlg13Hpuo2dL8NsAa86Wotfj6h7RIfyir1AD0OvdZ5s50EM7rPoVXuLa4qWeCZXpr2w
5jgJDtONJTUyifZOB1AOuTQ5gHNiDIPINVvqgFtu3CZ1zqcLDyP1IdXGDRr6jGA2s9LCSmD4OmtM
H9QzIvIf+FJLfLx+z3GVZ6MmYFoWe0bfnFY6uXMRZY9uKv5Yk/vsJ7P8JbxvMgLLqRQTm9Axh+aR
6C+ayPINFbO/1QyTtonIIwpSfaKbtrYTL3gaqaF2e9zxg45bs/jdBPTxzcH03k9Q/FJavFlDy1DO
LAa4k1NqhLDsiZqSaDzgMdZWZHS1t9UfL2d7+ve70s4Na9CIf5hhm03dgM3vrZeMFGNJFytV9rhy
q5Evjh+rXW/J12ly7PsUlD+mI/0QXJZ2DmrKT0B5AKqfEY+As9mdpnazhSdh1tDnUUOKHevSJyWB
UNUqIa3YDzCQJBQQhhhaisFL3ni2v45jSonBrN/FvyvMcH9NNlDgCaFZzc96aplXxpZ48YulaFeO
tnGSYDxayoWooCOazwrJRkyfwvxIDGs+GWO9cdjDMMZUdCN5Drn7BB62DnO3YVe2nnpm5K4IzH3D
lbezyQQYy+CHi7JbseWpQh4KJhmEo15YoHlARG+pbaK+3ScdUnZ/SqelBJZQ598SnMnoXijRJoXh
SyxNndvi2k3f6hjEYNLO+MFqtztlXnIemhk2Uz7C+bW6CKNv9uJjHeMOHehHs9qOwfRnnJL+zN6X
vrDWQqA3Cucolmp0VrA7w4FwWhiduQ5SnVUMhxI/IqhWeS/N3DGLNwUOkJYEJonRV51NhsPifC2t
YdfL/qWmtHPlz412LHyBNahPWY+LGDJcOu2QxfmU+lrM8OWNp94Z9W3szWJdAzHzhu6hiASNc0xn
cxUl7J4UQIRA4U1MSCilcjrYiqhCFY8QgGdoLBx0cDyJ+WoXunbwoj8e9cOODwkzBsSGiL0vG6M6
DUTACH3GkCxT+zlbDgcx8ZVHTkSSME+JbG9rGPC8ZA7Lmv7DLjWjlRXg2g1sgi1QRMXjF+utYFv4
iPBULFsX1O19NItfUnbdZe7K33XmQHK3WQs61E/ntTkRXRbkN/jtBF7kV2w7XGIJgqMxPOzaBwpe
TQUDlbZz2pHaqAzEHi84kZhGcSEZ3NM8iQdqYIVIgxC/NjixNVJje8DNxL00c5vQpYqCoQHAPARQ
fgAPF59Ki+DKmIbn8TuKE3BCcYctBNsQnkaD19jUDCbAzLm0MS1twwTgjyzcs5kEh6zMHxFs8rdi
KUeOapWfQP9t7MZOnyB8cJuia/DEYgEePJ+XnQlA/Qh8QPEh5DTZRbJZs5weD7iA1Us7eq9J0ZXb
ucmwluL2xYiV0IqXBNBmHfk5spxcpySu1kYr7Ys2poiFA0XhMUUMOwvtLpwJa59KyZqs7/qcJTwN
dVmP0kvhw7nUBuM4WkMfFvlQr2INOnJBIuXfVwmEt2jW9IPu5js5F6BySNE1znNQVHfDIQpQGcSk
zE6xURzs7jC7+DYHrHa0onOVdPQV5FP0mQUlhENPCRJXZBZSKBhb7kmA+BdWsUaqC5PCSUW6Q70B
FXMGVB+nM3/1Mi72nXKr9wy6esacBzB9PAbUX8QOirRfiJImFEnv2JTvSA49geCZgH8aL8LE/a2V
5UW5wz8tlgg+rLCIjKUOokzSs9Cy3VwZGDZ0bjypxykwB+OGDTZL1vTB62QaCHgGKyKRjCBctaMc
3uoWk9MYnEytmFdAmb87Xzw80XDx699Nr5VbAuvHiFbrHbfFA9tbG5sEV8wESXQ/1O7r4NcA2Bkh
V7KpQGiX7jcLUcYTn6dCxDE3HH1gfUlmboi1Wkettk5zjwA9CvJS+mhfY/lT0y6+D0z5HOEAXQ3B
uyGM15aBNyxi/w68B6WHgtsOC8ApVc+tN83HPrNY7NjNK9SOCteV8dH7DhyoaDYwkw58O1oXo5b9
ruVatzHV9yqDn6Kq4MkU/bBHCdnEs7XH8YBYIAG7UzTvn+jYMzk/p+MDTHS3cUiMQglNf2WQqJD3
00NM6dwae+p0dlxvOle1ydYge031ZSbHNsNJBwiiHKx9Nsl8RXkcrpkxoOPHqo4wfeiwCzlTN9ui
MWGcNSX8EOUrWODunt7Gt2AcrR1uX5xOkGVm+hJ6Q1/nRf0oBRI+d9qSYx+SvNlgUIq/PaU+pWr1
LdLsSXMpBCpdKnei6t46LfuKRCR3Oo83LlI5hTo+T0O39lZG1RsswcCAN/9F1HntNq5EWfSLCDAX
+SpRVJZlyaHbL4Q7FXMupq+fxTsDzIvRvrjtNmyy6oS919Y6ggStB1hEcYXahwbN8MYdEcXaEfDK
pm4aB4/D1HOYcb+WrotEpqUXiRg1bmBVMQIx3HhXkvD4zPuuhHvtm3s11OSaSP1AP2r91kCvbrAd
l9tMI/WyMwyN/afPSrciPHyiNHZa0DH10kzrhp2KCsgxf1VdEnfWw6lDRSQIkQnNrsD7IjQDWy51
Q4P9ePY5bDRiD0KcskdboXLMTKQNVtwiwlFybdrLve+6G30goZGEh+2CKP4UyflPJ1RzGJ1l2Jno
Q/HAxWqfz2gxoySO76nHtcxYckN0k3iJfKCQOqkkW68vV1iBBXBfMDfEZsmgEBFK8R1JV9HoZyT/
zc5LDbwyy5xLqinzUZksDByIK+g4acJwxmFSrqwszJ3sb1pm6vRfWi1AnztDu/oFno/2ZoBuruX8
rgA1ESYCsMseKxlkDLig2Q79MVb+izl6DrK9BCJjlbx5w46kuPjvINoBZFZpk/WKB0fUYKiAp+14
OaZ7+Tnl7vI0Yf4tMb7LyiNKQPyD9kvFCz2mLxAwmQ4teV30Gex4zItzOZiI7DR6jCw9Uaeoba4s
96jhdsl9Lbs1eRfYVW48azCJIRciyXolTA3CrKZrN1srqcnVAM6kP7TOSHZdWkR7Dpquyl5xfe8p
VqrjgiTfBZIWFNyfAC6Hl6lEnqILmLEap+mGsNIhHGTpbYeFCYkx/aF33OtZ+bsah/lmUepJgY8m
knLcoSFA5JE0gHP65ZgQ6Mcim9+ugphFCXev4+k0FRAj7cp1d0J7Bxb1uhTNKtVDzMOquzYPrVm5
mxj4+jF1zK+4bBjYWemBpve1FwAHrNHmcJ1dAM5x/9bwkKsFbmubWDihreLpqOpiCA6DHucW0QPA
ekpHt3fSAjUIinxkEbipWkRaXY4Qwx2eepFM+OKIDpSLW1+zxdm2JhVOrgrmH06PSKqRl8ETVFof
KO5JJowSZjHAFHSXAbK2jMelN7+JbWjCfGnCGfPF1pq6dr8sDd8aou5mhMrnJdE3j8hBUpZw8Kb7
1kTEyOJP7iKJgdQpseew2rjbrRufFcTMY7L4e6xm5kESOaK3qI5bk3hfyewX4Ip+G9job2Gv3aFR
bFsWgh5qmE2LbWSsuVcZKO/qqohObKXfTV+XwWAiqY5GiwvL7Ndr9aBnHQouvf2ox9vgE30VueKf
Ap1dLenqEnYYEh8h7uvHPDe1XVehQyxq390qeLC4qP7ZFh0h7MwAyAAHBDqNLdLjYGaaETcxjmzd
/m0h5j/Ekj4wcdHOqTjE/+fuNMeISWxx2p1V8n8qC7eBIIdLEQXwOhrWcc1cwnx88IoYT2D6sxtY
RjZQkytipvYRWJuNHoOvswXRL0WT69BIO2trmeJHO8lfkRf1YaPp0U4bFOLEOvopvZoQlZ50r6pj
A5v5yZl9bLO3ZPWWDW5+oCT4k+eAMUfLaQJI5bdkSf40wMZp14jNM+0/2S8Wna9oB2+6lTB9M/2/
vTSwSjFXsTPv54x+nEkd+Q6chfNQiZeqjL5X9uvA0iiQndEHJOOlvGO0Ot1YXCIjH/muckHzxbyt
bK9TmwbCxo3ZSMjbdQTJjWk60cmSVdFcMSplPtZ9dB3bdXhXHDW5GcqEWORRd6rVaXGG/4qmeOwf
pPBEtSigyAy0u4xTe4vMtclh+saO+YcuEckJpuYxeW6Cp4x753u0LHIGlEtQC6SJBdLEBl/bq6q9
f2oc8Wqn1YkSlKi93CAG861N2hKECRraBMOR719HifTIdnCewV9ouhxRPTJsbZn+Mro7Zl3a8mQ4
f02HuOzSUWMAiWefQOnZuooPKUsnmXyQyEakHy/uQWpMvSqsqWnyjXj5fTac/Cyq9K4NkH+ghNYB
Vcwvfv/XDujhTECBZAFuM0vFZ9IuQRSJn3S9H4qGt3N50qqph92M1ZS7ioKj44UobmbPUzEImJGT
DyMOUeJ2BKVNMY7iy45GYKpATLjU1NWgGdy4WDi2cuJ9MNknw1ZEP/0jkiBwkfCrTTbW05bC+AD3
fkXDMbA0JmieaNmZWGYTUj/sjw6brE3lLkwpTE600vLfs8b850PS9EV0YJtGcdHUXDG2s7MVUhcr
Gll3yB6bW3EtjXI4DPljwEi4GYthwrKjog2uTTeQWO2C2QLU3PmvunBCXa+rUJ/1jL5Rs4EQMPfQ
uQci8rNDd8iyoC2YZE5jfUgZzm8GK523CO4RuRawHGwcd3bnBGCEtAXRNaMDNvC6A5KZSEOAzpvR
8vagyCisEe/JhSehZwdZV+J1QaPGdcDjOfaAZ9r0kU8lyJv0j8m4sxkJjVX9CJV0/XYgAG7Kl7IY
Ht1o/iuc9A/pZyQ3u2mYjA2COaf/5fj5RhuImC0dOhyh2V+UyvLsdeh9sHVthxYxUO2tme59ExJ4
+O7LQFfRHzWXPx2WGL2v/9ETcirmhaSZihTCjc0idssDxm2cE0MRsYW0fHpnRyNIMKnu3lLa2zZr
nktEYCyan5OR2K+kLKRk600vpclkdMhQtdumBi3Cf/Mn9DY1PwJZ+0cYLEkwp67ckv/yxfrk4SX+
YViG7FXocBqqznAOuZFeER0NBF0zB8yrJlQdX97S/CetMz3uPP+22/a9HX04iut3WSdv7pwQIpQg
CnLEeZKoD8H7bpzJvle66QVjCb3FyU+5dBhv8QO2e7qUposQnCfdbuiJS88JVaOiG6/VhMeVEmeA
XYJ9yA+FdzM1/42192HKb3YFjnPujgVuZKSQctzYPi5UaDDvyKVf29q6NVr3IzaMfivz4SI7umk7
Iwq5sq2HNhj1oa0ItCeXbBevgxdXtheIjek11mviJykqvLa5Ii9GmKpdCaEoYTKV6a2GuMQ77Xjz
Z4ZALUhTwCsykRhpoPNeXYGyuSG3APM705GzP8jlDGhY7nMv+1t78Xjnlf9NxCsDDtf+U7rGS1Ri
9ILuOAY6OQQn1Tv0Nh7UqLbxqSEI49EK4SA++kMIIoHkdb3QKENCcOL2KEQ+nFrd+cNi57MzOxJA
J/RhMChHGg1kogXFYp0irU6oFMAtwSVUyn9Dlsc54JmkR0SpvjqvKMFAx56WiaYeYM5G2PTvFouA
TOEYjIfMO2ivmWMgR0OpFbXU3e2oeeFQO+bVZ4atuZACey+6Wkns7VimgYN1FKXO4JxiY2yvK9MA
pOsU538Go6HTlrZ7xYVlFrtmbuxr3kZ10DnqLz+H+gUBAibHwlnOTNlGHGaOsyNWfgR+MTFK6azc
g0eJGpGFiH8UlPldtz5uAJ06qEMIctskMAuMjqSXZ3tCaol2s9Wxl91flwAXrTS/R4N5cr8EZhUd
xzy66v+6Gd9Oqb2I1bthAI1Ipvg0RR9OROHjrZ6KDR3PWH75udq1TTVvPLNYEVLq7HTs49LOOMWV
9QvjJ6RujvtJM8j4cjkPRVCN5g17WE8Jqf9yM5/wj64iDQllbJZccSG8ay0b8XZlPWI654QhtivX
5D8Sn646Ia9bsuS2SrHiHi0yWRLVbNg/cz2R8dKRNiYNjAwl8XPI0kIq02uyeC64JqwYJWc1lgl5
cg39n2+9a0vzz54yCEhRsX6XV4PXJ3OujJE+oX6HNokU9lJjK+9LXNAruAGXRRW1oQYenfl7tsOr
wh2F2WqlbcXavPOGp/r2fRZli2FRnxISQ0c8DoeaBTXal+SMXrbdxR7p1CIGpILs/c0mMvQw1OOj
1T15Umbzg6YcO1LkEZlg1Jd47OPtSGV/RO9gvup9c8CLln7lI+Ao6x84ETLoYtt4egoNeaLN7l6R
EkBDYiGQzh33QqgpNBW2ijudP7R1PTz6iC1t2k3PjuHgZdHsn7Cm6k3KUilQ9B7bkurnMg0FRHMa
/9ByyHkB9YzSPTLZ2TXNzXJxSxsVYmXXILVwZLW3gfK3vJmR/WUjLDgjAYhCknotztS8w3bjzBCL
slNhkzVpj2j+KOp5vs59uZhngN3mWRjLXmDiOURpjQGIqQlgsjrkbeOe941ia0B/f9jtl++zpeyd
Mt86nf1hIFc/A1uowiT1QcHqmnsyQKFg7jFvUdIzbQYVGkKzn3dxv47thRufKuYhtTkeyMJTXyQM
2xuPuJ4NYbvczFNBVpM3T1ATSk7zwl+DO0r0NhH+/F79rRPNgqEhAtCqzI1GEnBdOj8WagxP8ybG
HdCD9m+XSBx9nOLb2hjTkPRSrrBkGY5A+czAAJI4VOtQG1DfHugaZrxsi9xS3TBv9/cR8jDCBDbH
YKuf5ZC7ByEmoKo+FUhu/oB2RC+STQBl0v7isIfqa2ySjD2+2iw3mYQS/Nhd0LE070X3Y+FN9ZhQ
1+yhbwADfkUZQ17H4RUt/KOd5u1XLaI1M8jq6M7i8a2EhIQidte0+nupO7+XiGQYMCYf5gyCzbMU
BteRbW2pd/2e65j3caqyFxxwyysOOaYEmNfP9jLH22gxhxDYqiCYaIUSlo68pbZ/RtSMJHyERBAt
+BItqKgbyq7xbZTigoD2j6bL8qArtl7GZPun1KnB53ZFu0t6yrdNNpVoLcgsDmrq+yDHTbXtBbeJ
NlcerybrajhedVFO2yjL5RsXVv2K6SRYhkm+TUs49v4fDQRjKHGu7qUL7GppTZYiMzGCTWFrn6in
XjpVOgebrLbKwoZgkWe4z5sWJg3rTkb+qE+FW4RMoxtymuaZbhd1sK5RVad+8ywrZLjIsZjF9MUX
4R7oBDoZEvyJhSKNjpnKCEwjn/6gGfodIbu8NhEgs7T2/aCatRery+Q7bgnsYuS9dooEb1NvbjOP
Y+iy0NuaOmOuOa5UmCimPbXtnGGcNKeUUxKyw4SVhJYX2zr2rVY7eyJyjr7SHtU8GpdJDcQStMUx
GdyO3Y6dhaUB6o+l2IdYo6cQD1cv+Fc3uiGqDywDDIhvulvnrIkwKfvLd5KyF/fhQde9mexIcmCG
3dEBRCA3qFiSz9QlM7xFPsMOmeUO73E4YuF+GHhRMP4ihtNccw+k2IAiBf6e4r0917l9qBhD+irL
j4ZG177wv0M0Wu8at67cS+ZiLPdpNh5utoKwVmcCCDDclr5YV8n2VTn9EZ5rc2O/WYAIyiEM+6xH
83Wt37tIi2LQxnMO+TlZG6/KhPvVpWEzQTwbGlPuUcNmWxAaapeXLj9X8qadLpm2mkYnm/HzOSQW
Ge8Cv+ExFngSGJvxNWz3MubkScfwawgfac5xwd5PQKQ7u/rnVApxyWuL58Vu7APw7jNxZ/nNm+Bz
KYDeLz2Y69m2QfPodNQtKMedo5Ar9OZ87NvcOSR9PMDLtN+xrjwzODBLubT/svXw9xrtU7fGF0VA
9CWOsz/5pBdBo7tnFCP6rpJ4adPVMvffB9BCz8rmZumQKXCbo2j8EY2DPLHCAQg9RkeKc/laFctf
yxEk7pWIwZvicygS77JU82ViaHyxbOtLEJABHpnZny2No1xYXZJ54YaxQFrCJQZRlVQYlr3+G0Po
eue3GIDVQhHptLTaiarbm0fzh0FmPBsp24m6HF9wif/KlFu/5u5XDZ0fV/BEYxnr1UnFjHNq00O1
UEX3YfAuLrL5Y6M3L/XC0DfSURINmEJab4wCE/itKkC0eayD7WyJjunSx4E/Ia/Xep4kgdCGWVwF
OI+d3K1cHplwrXeBqs2VDUdXo780ef6uWdVyWszurXHJz6t7TPu+/umxr9rmM0+QzbjsWtTUxSgs
vc+CmyqwalClvlR3M45wKPxqm2Z5RnOvb/NFffguhwgbPItE2aw7e6l7c9pKHpTvBNjwshfbc7OX
//5UlqZ+M6HWpk52Y42NrbccxM7q8xBhm9hCgO9PsxyLgLOlwsWqSHfSVH9hGbYEcev1m2U0p505
oiGHgM5GEqrJq3W2Rm+X+ln8/t8HEK1xEk8hsfLWVS0/tDpefiKJbA75BLlVGd6alln5O4WF69WE
8LRrDFYm/31qFam6uFH8h3XNDnao+TVMEwMCsng2XG3lFko5PEq3fRpoIbYGIRSA3Nm8LMjfmVqW
zyRe3vLWq56C0F0ZOdMbCle4nwYppQgui5e6r/4ZEdSRUoAPUICXdMR8Kd8xacHWKY5Ecfi7rNhZ
18mz65JYXwPZvRjb130D+eQcpRdhdjE0By56mDd3FFcYN5S1zQHUbKXuDC9+075EHr++WJXDQy3V
vW3JeDc2gW/pccg/jjKplH3g1iI7lTEqD+FhOkRPNF8U++RNbjctgdllE9q8jtsoX0kXhhu9gGYC
8cT2YnjaYDsvsZfyBFarITqFodfU7a/KZbjewvXb5zjxQgtjqOA68zWM1Ja7WI9yHo+13v6KpP5F
3jJp6Qt7ZSMGJcZhS6jxWEPcEQKRXCn2MTk86IzldmJmwsXbf0qzaC+VB1Y+oWFl/gZOOTcNjilm
JY3+QWAuzLtC945azyDIaFFOZtI2UC7iw0Wwv28ZAwwdnA6rZ3oVF93XPEu2u0hvt1mjUQO4gzgX
iKOghFpHcr2TQOsdJLap/WuJO/PaaWrefGbbRXeNXVnX/VmNxOZ6SDljWm0m8pbo0kszkvDKfYZt
vmGqW83kbNL5nzuOx0vX67hGiaTbDwbood7/9B0jv0gLcs0yq/PyKgARmO1U3VxPVbhXVRr2kYMO
MTem+2wav63Sm46QWbcOOpOL5vb3ZGZrTurIAlInY2vFMmzn24XxEiOQ1Xv3SUBRFZajmne10j9l
5M5H4aIjXAuVWR/4AFAAAwceP+H2jJrgAJIWlp4GD9Ob7KujxVInNKwOJ5dZKqKdChxUtZBHnBHO
DhJhHLQOvp/aYe6DeYVTBR4uyAOmKqJ6mp5Ex1iNh2SiGTLHNQ/wp0f0yL4kwmY/0JpfyDn7vw/S
B+7EHMLadvZP6CXmg0lAeeJIJf+nH/qbbM4G+4VTYpqftbpZDkWAbFt5HPkrnY2BFwLjbuhIzks1
EVaNP+8YdO3dYZ5WTIcfxG7uHNv1odGjKP3AdfsDyeGxVElP/SIK9ssJUzyM5xAl8rAtOJkbuJ41
Xv+hVv4Gsly361g0nWPwZmDtZvQZhm6FTUVFO3WGd2vVPCN6wjtIHW/v2ScSOD5g4aenDHqpVTxt
CSARsJ6PsRopv5aK27JM/jpdxLxjHs7VKsEYlLY2PRiMEB7EKtBnxTCYRcqp1UAvbxIE2tt5XLyt
WJ8l4SVQsisDJ3S8+HHo02dTUhFfmQ4zNl4sTxgfplPLq3H679P//uSY00/Ved7u//9TNci/OMaR
RRXueEogv7rDT7kG6y32mO+sqsWLPTBuWMbQWiqWr1GHaVcmNUKqIUxHQ7xiPwyjDltTvpIn3dEu
nioz6fgdVHmJs2doDDioBuGRMqnI9Uu1Zrp0Tfte+ymkbd+1t9GAl6AVPwSJEiGLy0sRDemJmPVb
gVYOjzN7dWRgbDFyjVMtZZBLONiW/OW3vPQ8zuI2P6aq+oU0okGqbACq4gmvCecMMD/x6EYJT3JE
Lkmir5yM2TP3cKdRYflmRNyGERHbLa3Aq2wAN3FWP4a2+Sek/EwNrccCNRUUiIm4W/Xv0VotBR3l
B2cGxX+XoKKtPyxjLejgnfL7qCGlUsW0aEshUy3Ueuc+lcQxDg547lG9eN2o37Ui1+8JC43L3DFD
jhLISDgzbO6mkNFwTbBN8tt0qJCaxfphO+beVnK5MusNC12dUJFJtAl8jUY0R7iFBc3sQmp4Vzk7
AMPpq5eMMtSJqoTCR+WWFk0U6K1x9fop/yT6DglK0SNNs0I2u5gjSyjHInKd2+BwxPb1Arp+2o1o
ilGrLS1UIa0+olc4SljIiEHN9JE1Hcl+xgBQ1YLnjNWWEwilr1w+dacofuaeDiEpKqmwtJq3Xy+f
jTNdBX01JC+9vyz9UH7UrOwGUnO2tsl6Z+l1nakjpkB0WPI+sK3nFJmiMzv+P4xZHBx66NClwQGr
pFHcsLQvIZQubMl4Uqsxf3oCmm3q+cfJi/NXiG3GO4K8k5mwa/PHHPcZTo1mXt4qWfxOC5ug8jVh
xu/6jyQqvhfo1lvqu/PsDn3QktLxYJ5B6Eb5Vx8UYX9eJg9goxChzMv0AGbxjp+XzFzYHQc0+hzw
k8ulEN37yf+FXTB59ZvfyYB+RXFNhU2jvbbzV9zppBFItzkI/9a3KKtFywI4GslR9E1/+GR05gSs
MMlmi9T3fNcaZIwjcuuRTfGR3yI59o73NbmsYhm+boWQ+c31zR9oaUCBPRsQQLvOAi6Rd4jZZ0KA
64FEs5F/3yZG8w4yvT9qeNYxIuqbqWgqua3dDtVT0mwGbbmNHUw2TWlftaUnaC+AXjSNBMPoqRxu
S61dGxJnuJuwBWdoxwPHLaLXlAZixRRTnJXJEGpFXN9tNBCFoRlcXKvdU/GslVQfh3lyYuwx3RsW
T/fVYcZ9ZAJdId1usceW5TfdzIERLIhYNGG628w3yd5g0pV6QbVahEVGVrKlZfFDgDXbYbpK9+wP
CmUvn4yt2b9jeUcyFOlI0ODyOF4DqMnIr1LDdGgvbN+8GT1BWms+ilyId76XEQVoCPcXqrCD7qCS
gZHxiKXv7QfzJww+EeqL53zMln3t/QpZPJuJFzgkezlzATVt3B9Hj7K3QvlaLGMfUMX/y12xPOPE
WQ6m3Yz7oRzSQ8r5yiXIVzA7xYRfi7cWdPDdLJf+SPDaLcGIekXinF1jz4HdUpX8IBpOUKXJv7Fm
CqIboqek+9xyeFRwvrCJTXL+2cymfCyWnezbmqf5v0+9eYaQRz22xUTA9oGf9gbp58B4wvMfyttn
bW6/2IFe1wlek0crvOL83yeCadRFDGqzVJAFFsfBzDXbhr8BdZ4H2sSaGmUGynoGzDa8Gapr7grm
p4VBu23GaNTJYwhyc14DcDzChJQH9FubrsP6IXbkspHF9EZTwCgKdereVCZrm+WI3cR4dI5Qz7z+
4Iaet0s64qleUQQGi/JjIpNiS89eX9ye9A92Nc+CDW9UDs9Rk94DhWqnoVuw7HHlSDXNM071+eqO
5SN1/PJiDfV3VaBCY3zV4+tfTMmCd5o282gyTnGdS+yk0cbPENT6Rf07TVVzTtJdNFnLzjIokNUq
iqpG/6/oU6YGsvUJEcZ4p6zHbBjGGTb5sjMm/6yPLG9A+eeBUTD/MqfmqWk467U2Cbva/Ue6E3O4
4ju2sJ13bTmFtqgPPW5FqoPSPKIHrfJU0D+jtZ9dbOxpkS6BbRjjiTNgoQ3Cka3FWPQmiygpwPTM
frfN2LsXH9rkTtQFXotl/mlX3zLhL8D+6N/qKB52iVcBhFQp16qmxGMADMisMjt7apeCyD9ZDWM9
05f6rm6IgPKdhmIP68SudC19245kDBEI5SF3g4ha1s2lAv+6s9op2y++USEy6vCUR/VDs7wz+Uq4
InIuJXh8C22UQ0x0qn1GFkhSMXXskZlAb+KMbaoByP1HStO3BS64DolbWuqKSRN6BBqKbwtp0adm
jSXt6xda+upD19lEemraewTi3Vud15YIEW9vw+h89/PpPnkucJLRYz7lxM7dsYnU0qvikXm/tVL4
T8+SJQm8I07g9VPyr7A8ZMgY3aRugmRtBqk26mfrhgv3K3YIWaLOt97agQaslawfYze+NsmK3R5d
eH0sI7mTp6u2oHwHX2sxIHQ1FNiaDFz2XSjGtPIOHrtsoz/9QNXYpIlzkcv4a54EaJSWLwKM9DEy
papBLLedL9+jjqu597aoFKzTkA39TkFOCZwl7S5ggcUNKfewRbng3XvGjNDo61D0Zff0Bp7fXGq4
LSiqgXzgUsVZw7qy7QMtZ+XUE/hIS2LXPzITg0Pjdy2XyPKLkb9kjDUfViu91yUKGg4NTS74ntR8
Zu27J6mqvSWc6sJOxmeNUGZTD+jHMpJ/NqtEklmSg+ZzaQ7mhK6L7BkjqNd5oqpHG0+KY1+Ia80P
oxJ3t+g7BjDeEtqL+D11+DDMSJyNnVNP7a0blbqhVftRiHzeE7M4IKYInVQUFDqxuOaO8U6oV3Ik
uZP1CTOltmEDaTHtIoLYeE28yIWzbKVH1IoLSzW05BjXS920wWDM310MjcYswEGXHo2wPsKQM6HQ
QQrMn8tAl5OI5q1nU29zbOzjhja7sxOE+Xr3cLT2xI2N0sZKn72p0+ijL616Mk3g8iZhlLZFIIYS
gZFkiweyfAgz5WERbVwnBGK4jzz1kldVv+8S65E09BhURb+cpmfZ4csytDrIyH1BFSuY6vmDhgeM
8L85+1cYaXsVQ7XsQN1iDYaRe24khFvYOAEJ3FhJ5TshLiIsI/2hO2aCADl/R4OFhhA1LrJUCGdp
E715udp3s2aHUZH/1T2yZaXXH4h7ZI1DobJJp3VNkSWEeIphAMeIydNG08TK9BCpoQtAVQ5bLM2K
H7m5i2aQn0lmmpfpyzO0iaNAw/GvhmHXa/VLaQMP4BnXN24zbHzp5mFWju8WP9iXnGDQI+Cqrzry
l63u9uzgkjRQMv0RlZ4T+vyaIAeYmIYiFiQIi19QdWqByjR+5Qv2JccIMOjY751m4Xfu4iP7u36L
hngJFmtUF8r6wByG6isa+ZWCSLssTSEP9BSJq6pt6ZoSMxwAKhxf19EnUqbHrRDiAMBdV1d73xPd
CXnHN4KogtIM+DC9+HdS6OW1H3h5KZEOFJfeFlJj+svjoE6L2QCwZWubCZFpMJemD+eWNJs8Nlgq
NJb+NRnTW2qse9COSi0lNvuA5e1HpO6VqZZ3NRf/qjzhEWS4u0cMi4Te8e+pKhjsk7eXe6oMMuC8
MPuNUO90fAiZ96plunskSxxtBYuXOxzKQ1pq3kFlTFkHEMaemB4uC6EN6I53LmNWlSTekqeo89uE
qkd6b74dJgUNthrng1lMF5zgSAtc6LojSZRuDrOfDrUOIkzEobHM9UaLIXOadratpfNBSPFFN7iC
9TZ/9MyoeBUHc0Nygtzomry7rdOEFvaUYkZkglr859QbTTCkOYdGmfrb6d22CwJyRhIuqnWKi8Po
RHtuXgQpoPgbeM9lojmHqI62DkQyVIeQyzVYcWCVlguuXsKBI97R/8BlY1Iv5zW/HoFaeVlcQv2Y
IH/kQj5yCTHEHf6pPjY/S0egl8qsjWtM6xRBI6HDyuqd5YNfYj3FvyyymwtGeyN0azq5qNsxQ3+Z
edH+dDQblYTuyquJ+HUDNbTYlmmKaaO0Gd7RpL1arILosqEu5VVcHyRG8LAkCgY9MDE5iQUWkA64
j0R2jWqyztLpzUclcqgsiopSZzhZ9uiunISVokc/heJxb/bPdkyHu58In4nGeDet3rjlc3ZPG7Ok
+PaLN0rKsGiM5EDygdg4dowMFxrw0a6LKwTb4g9jqO8ynd7HJmXSVQ4j8UjI4QsXXGcqcKKBLhSu
KzbcPaRE0sjx9DFYdFxNh0oOJnu2uudce8wPZua1rAm2WWpHgc0S0ez1KzlT3/1gfcjJLgKozqex
u2TWi23Uv9IEiEjesD3SiV04OXgy3rJEMI9EIx5rWRX6MfFltuGqG2z3EKaWf0UuDYTy1dAHpjoG
uloMV+M9yvtdNZQGlvbXdqzEmcKCMCPuSjTRqNJMb3lLY8d7gLvFlJKh45f1S7O2gbhKfyK/EhzN
1GHFjBY7GUt5IaAORLgs6v+ljA+ia0OfJE7Il5//fV9ubJEbG+sInWXXHTCNZdtpMQ/IockESGj7
Sq9ERwvgBLv46EQBFAIQu7KXp1HWVDrO9D71/qXVzQcx5t9aBj8Ls8EPd7Wr15j50fXrf5rVTtsv
LnS+qemPkQ2NsDaMvW+2xmHUuc0Gn1hiW92hOKbX/z5gUY+CSYnuaZ6rxmi5KaJ8r1rgYEYZ9a/V
bGoBfp3ihdxi3BfGHB/9FmoDrKDr7AF0KwxLu2Ve+Vsf6vmsCwBq/gDnJy1OwuZ5mJhr7oaMfyVL
KjSwYBmH3jOvhZ9naLPAo4618eLyIF1ny3/q0VnhJICERJoHk7kiqryT1pLJMVDlmbnP9y08tFTI
4wXuzWDKAePFvWZuWehhXRkHNpjICLdrBvRmtB3I+GPpBg6xTeHiwbg1CqjjrgslMav3tTu+k4at
saVkKeSwNb5ieg87SaXf1E9tSqASIxF/j/0LK71qV/lFw5nqVVfG6ztBotAWTAGZZCmvKw7Hdd9O
4ri026ArUT86hnduMkS5ToOKaenfIXRAwzRpp7Penw4wxDkP0E1G/W0qS/UTNCFnRpnd42muQkPz
uw/+g2OXsDXy8kdLdbObmOIzh1bxAc4iG6p1BTJkmD+NvCI6R7BG6prU2FXJHIdaDJy3aiOTNQCy
hybTQhPl1sHsSannFtvZRjxf6ihPD83s3YvUms6FwGg0pWvzAE4i5EC8UO4As0ti9T/MndeO5MyZ
bV9loOtDgd4AZ3SR3mf56qoboqu6fzJog0ETJJ/+LLYG0EhPcACh9DfaVWcmw+xv77UPjqt+y6ZF
vFtscOm0yMKkqg9Dd+A4Q2Kkng5h6NuXhP5qX7p7hxPuJgWPYMdVcl4Cbr4p8jPsU3cssksooy+j
UcmVcBwpVd/g5DAttkazTrdo8Cmi14THu5T7mY/wY4OtD/9Lah1aZwEmEvz/82Wa0NgqpuHHulNA
Jn3NeSQLmxOeWpihYe8AbKXsOqzQ9Bn8r93qYa4x98qcdFBYw9uIgdees2J+WUhtmJuokpa2TS6p
jB6jyaJAt8SZBgkueCZt962RP1faGNvHbCz5AnGCJKR+MYPv2SnHx7F218C43ZOUHG4CvyCsKFt3
F3Uq3FtdDOc/RZYSZfZWO8avBUPVUUWcgM+klCYGlJbXc3pp/MreDkX3MtUw9iOJKzeP4/nDGWAV
eDkVU6bSTy64RRv3K/6/rReJ5Jftt9w0zcxiIc3480ZM3pjdKbNnB12BsPkZZzDJixiDedbtmYq6
FFbkHz3dVptaRO5bnCtvO3CuGNmmiIqm8lmweJaVdZtbYz47ZOmjMffW5Amdm+n+jlxPPqdR9u45
CHnpgPUHwIJT3KxUfgEiy7PkXcFPWKAx/moWOY0sOcQuEm4+n8VmG5WhfDQaeZmg8p5BNawd2uvX
ZlTSLJJ1OYMKKN1zhVrFwjtszJLCuDmvzuRX3K03G8Ouna1gG2dlsO+qZanFJUSajKNm3PXyOYEx
mXQU5HQeq4hF4M/JNgT/5C+KRn6E/luLm3Vn1PKrqfS8qVyfLZV9TKtklVmyPSU8gYcyPnt9Gv1u
q+CVSUO9xwIisH9EdFvM7kPS9CAoiuhOswOJPhMa12RWhyAPUvIXxrAyBu2fex8DV9bcfXtTJpGD
ahl0W49s/U5Q6rI2PdzjTMOyYzBPpARDi3FNSZeMk+DUUPpn4/ckC+DKHrLyZzbb3QVd8uaFNOVV
hOBacsYUoUcARnMIWyk67CAewW1usczHh8TmFWc6zvOY8gpMgNez1OfgLuWFeWGID6XA+x9PeG/c
BZLYwVmpaoegw5B6RwIZz7kLy4KURAmJcpZlcs/Hhvi1EvQz5e6wM5Pm0ZWmvc04X/HPzT/MwmBC
HNcvKVrwcWwHrrRJs8UeOF3hviypFVx7rqjDg42xcfKpTCub9hYG2KA5u3YHErgHPb9J6yCXE34X
pvfYYNRoT262d2hmX8vBO6dZPHNMAVE4GqQFmFNSO5Z6760wvmOu3+cu2IaOfRo6E5lh6ayO+h7E
BdObIonTU9IGOHcqDK1JZtfHCaYFkDeUzZZnKDQNvY88yh3TrnBYxnsAGGqEXu+jorvqRqC3uvAN
HWNMNjq2gKYwFh3QyamS0TVlL9FmUgAZNaOUWVOWXjJ8A8XgOKt5Ksmfcs+VNCiEyhA42FOxF2N1
ihKKBucGJp5LigLB//UPZmvpUU5+1w+8qwkTln/8X378XctJiQQG/r//8B8vdcn//rOK+X//jn9c
xbeq2/qv7j9/1f+Hhc0OZ4U/L8I/X4PNz+7nf/2TUrZUTv/331aCsub/zRn752/4n4rm8O+O6XiM
oSLfY/LvWH/7t4rmwPZ92/Ecz/LoR/4fzpgd/N2zTQiqoQVqLArs4F+cMffv/A4/ZCpvesSiqJH+
8+r/55vzrx//V9Wjyomqa//7b7YXgCz7t5Zm/p7QQUZ0Pc+N+DP5p8rvn08kkfn11v9piKq0VUT1
CRtQOGu9CzmWbrIFYz6bQI+ausffY2BbYqwQQyxg1ELVH9xCJI7gwY69/GSS9x38yViTnqpYJyko
oWimWTGPYU6dgwQZQhJKRgtwvVag16GQrrIFxl42YNlt+OzpAmovXgWwsi44SAZxKyi73EkwwNsL
4L2A9E7GoUf8mO7W6OnNaE/zbeo4l/rZbwlf/lWW9i97LAEshSAB/Pl3EVqQ5f+c0aXYlgtwvljI
8wuCvhqnL7ZJQVuvwhmG/1Rokgc1QAHHAmEfwbL3Ydr7C9yedhuxgtLkPTgQBl0I+NGCwpcw8WdM
NzUWyy06Ia/KtDdn8PmU3UOWkizyRD9D5Vx6d6reGzorBzDQaW8+0KCJ0TNWmNR1ee9d6kXiBY+Q
+xRIJQvGfzCpboE7vg8WxL8J6x8awR4blYWhn7LBfikEiGgGKGgICJeqgKYBJuD3zKJiibMrZaa6
p3h+IFHAvmjryiN0MScHDA14KiycujXq9GakzwCrspNeZCC7tWejvFsOZE5bmL9Rf+Ue222L8z6X
FxotUX+WEoQhEO7eMAiOgW32yPAT2ImS7EH2/bBhZoyZnkYFEgwOg19kjqVswV1qFxBMv0sRUcTQ
uYcGRu1BLyUNNW0NE8rutmG/wKDoNCdpYsFSrqbeYTEiVlMvUDvwJcocZRFP4M6ZjOexxnZZL1UR
0VIaMUXURzhLkQQbKiempVyiHamZMOril720TzAu4IvX/jV52XShQpyjIDgeaTXM4HDrDkuFBd5Z
+P6UWgiTeotiKboIabygP6U8xHRg+CkJ87LI83VpzDCZqjw9dpz/uGu52MJHvoelUAMCmz6P9DuQ
VPZ3lFxxJARcueaoQUI3Tu1jBNB4ZbsMfPqlssOnu8NfSjwwJvEcLcUeOiX2Sw7tFJuLUlcW1sqM
KAJplkqQKaEcJLWRAG36Qrg35Tty9v4qsSkTwfBmrfOK6I7lTf0OVZgTiGypPZtTLuXjfCuYyB68
mFFOTcWxFQPDT9hjKs0Rifac+ZLSbdJUlJwwXSdpRe1JbXpfeIbbHYkZvZNLOYpVnBlJYBdcalM4
V44HYBzGpadTpYWTx0WQmhXMtpgRsM0tBSyQdQ/9UsniTljaI2X2Z3JazU3Q3IJIgBoaT+XT6Op3
XHPwzEnl+NHVXmpfYktRkRr23UEUIoKJxhkHcK2xZ69/mwuqY3xBiUxIm0yy1MrUS8EMwcZz6AjS
Y1TPiD8lNE79RAkrTcLBxlpqajz6ahQWuDGhwEaCgd6EiXgc6baJl5Kb0d0wwBkApVA4qvCAKAUW
xaAYx1wqcgYA3MDc8Q3QnuNTorOU6ZSFAtLQSYN5KgnYNiCQxyhk5WRBf6raF9l4CfASiDlKUjTl
zwmlill06EoT6PvEMgmgyN5nhMJlS9lPv9T+2BGQhCg04ufUW5KeAkprVbjq0LzLpTaooD/IHJSL
DbV5/GMohF/GyA871tEJy6uoTevUjIk+D/F8J9mDO7vBiJnW40+Uwv6FjEWB+SO26/6oK8pQSFi8
gM0Pt8NSe0TIOd8w7sflZSHixW1EnYo3HXHFlrwHvARYIIYzFDUvrB9tI9x7UfmGryB/6bxfmPSm
jRgDdXKWPqaIYiZ4aUhHZfE1LJ1NXkx7U8rKj10cbhfGj/aQuhNJ8JT03YjBu0VEtjdOTibAHF6Y
PfdnaWFdd8y6+Zwd860ehYVMHy3ZRVgembJwaAcWs3r2FLG0T4WDuRn6wTtWnA8RkGNS4Il8iJpk
nXRWQnype+0TfzpES7NVUtFxpRp8CEOYEmmrAJBb6ntKy5dM3ZOZfix3pinLjkBYRN4BRMynYeX6
MEXw3vAmXIS6LbblkzAiDqHY5lcC4+8WajsIKjM/dKgpTUhfF1Uy86ENzoLGsi7kmtsPpgskMh2h
JAqb7A8tmbZrYvxcoDkBu/XWL3yyg40f4XziS2+DyoLgMJOn68JDkNAu1qIRMMWlccz9Uz4WUENG
ZD4GuEIzmbV0lJVLW9mgKRQoPfOkak/t5dJpJpZ2s76yps08dmB66JbxiPEe7BhGMcolaJH8o0Qc
2FYMybQmpeNiDkmamtzy0qn2nqPFUZc8njCccZla2tdIyFhrv+unNT58csNLS5uirg3mb7IFToLQ
ScCB5R+3MP5Fhg70vCkK3+yl+Q2faLGWkFHWAcYjgwIqBNRDsPTF6aU5zsCqllfcc+XSKjcs/XIV
RXNgJsXLCIGFGDvD33U/Ud/CGkf8Z8yiW1z/Kl1AelUUupu2CJ0fsz+8xRlmETiKZ8oUVjxC5rUs
+kVrfNBW5h9zICULifSxSq35+ucL99JHNTgxFNQhPU3tdKzBiq2DHOEa5AT9RiypJFNFFx8yJQVx
AZLhq86GLsUQRD44I5GctFZQstqPQjcfFd5CZiOlvv75UlL0SRmoOKBlMe6wYAegeXOVvVFMQbV1
Js5paP6waV/A7ySftF0+KTen84sGBA99Elhc/myKXTgZZ7OY0w09r3u3s/0dojqVgCSmE7oriO3X
hL7oBhee+DG9R9FJWm8BSgEZLGZzdMKQK8VPX08d41FoUnTifdJgvS2T55mdDgNsCac9SQ+eD7Au
i523cRrBlfIdalN99iQqwbVPqNHUkQPlxZ9l6qNvhpuoAWhgFIciHfep79d8UJ1XZ1KvkVMJcuIU
ZA558DzgkzVl8tJKa6b1MXlvzHY7EgTEmWDtFOgI2ROTEjud548TwB8P+F0jbhOW7tHyxi+2cXoh
W3xnEPa7XZI53Pya9kdeTvGmBAny4I3c8FkFkZW0o7eGidJn9IDRIsSYV9UDx4LfBCK6LHb2xCxf
y0hQxM5K6ejlX5TjBGlYMWBbbRS+iCqVn2Is8Y+SRKJOsSMpIulJIc0hzepmlNnOxspIe8ApxSi4
Qfrm1k7HYkeZ/GNgR+cmtmlgzr7GSvyVzihcde0ZK5on2Gx6+5jFAuGLzDvQ3DW5RKZNTvYzkw2i
R3COvPJtDtyrTZ3sQCh+S57axSCO28LnZtpazKyg8yNtQXakYgULjtfj9HJzvAahXDyxE6nbwEJu
th/qOuNtz5h1m/zLM87SI9bYFW+dczJN3THbraYT/ISrL+f+4i5fHOJyLaDlV1v9Tka7OLKUnOEo
oCCiFvB5e0xtOT1KrtybKoYdXICbX+GBU08D/lgryLzfitxq8tT3GDdKbcqHP1+aqPgsGFMYNITe
gB/AC+kVaSZvYFi7oBEldv1dhCf1ONkfKp3tb9zK1VpZTQyRY2OwilPSWws8M3Z9zpB+MtvmRJjI
MLvkYMO4H4TFXrQBMwuAgQQxkvxROaU4y2x45Vkd76a0IWTY9HYzdVOrhFHDVVskGyM03nVrhvND
pp3gUPgNDsLlh5VfmQ+VWcjdEDpLYfe9VIFxMpVDpfZS5sD6sB6Jzli+W14GmQxwQDlsiehTlBXA
Ds26nEuXVU2566Yp5p2jSLkYM16vFKh92X2Yg2tuARuuyy570VVBg7sKmIPyESQ8gfsCyvluDlJ1
xX690yEfSLLtcu/Y3hNdTp8KUy6Pd7Qmv/WjnglUkAUFF0n/xnSkBrXAkhD1gNWx05hg2U65cp/q
Mso2MTcxnJ1WtzUhmLK4j8y7CK+NANhSxd8ft5Ae2vYNQzYZnWmyTpNQm87PM3pngvKFiAsU2Inw
YS/vmSaWasNsOmv7xGyKhFrfP3isDCT74isHOaBtEKKg45MbscRX35NZ4caFnE2jrIHZZtdG8QOT
m5LWm4mWUOKw0NDQm7OYYACnk9GZOGmVHJlSTjTEkbgfpJBFYoO8ZMqRU9j0RnuG98uJ8F4WeZts
MKPto9R6sDlLcyAcwVlU71Vb/DDhOtLbMb1NVrPOPH0hcPw5NMbIPSuDfwb4QSUOi9Z0HxdTbFvv
HAY9dCC2zjlkS/T96joIypbUAtc78mZfOex55DxxqOH3cIv2XnDB3gVz8SS1gwE/EWQmp9dRK2db
mcAtY4ssD1HVO0nmaTUr99tsGz4vDe3LQLEbJrewGMM9/66aITf0PHcOv3FhDGxicbMys4qEIZ3b
69wZLny4ndUk3krlxoipRy9HdGbM+JcS0ts1TkJFENzLLO8uQppi1YPowRJQ2nABaVxKg/axxR9P
I3r31cFQWQOQe3K5cxPVHQ7KMIFLwBHmfmWpjEUrsL11N9R43gA6MP2nB8P47bk+x4WZ0Oro1sCs
s0RcyRPl5B1kBxMwmjbBSNFarNfYpYoVDEqO7INz0aAi1pmOfyCysKP7/FQUvHsW4zJmtRQyia07
pV9OnByzyaoOwkvOGuFvXXXsPJ7KTzr2Lsj39RtXTU2Vokf+uk+ZE9uDv3OHHIxzWhx8p3uxnSw8
2wm6QsQryJ/bflQZEAAGUOPy2L6QObcO+Fn7SxfhB8PZscbxU2+9UaGmjARgbKwLCX4obTxqkANc
ZLD0dpUBsTxicloG7B8mcPVjptg1DeFeRHVpoGRtiPqAnSLk4ZJRrmF97ho/NbBLOT+ibpdaEcDe
MPzIpkqfHORAAq4hIbaJxDYs8BE3zOLKxJrXDoQIwnyT4drZkCbv6e6UEU9P0/Aa192uckD9lb7p
AQ7A0TaVE4H8hIA58YSXxLwxZTK3VKBp5nb4fhRuBKGtkxQTlKye2pTIbT8EVEKYfobG1HoQfJsq
uQ0MJkKqy/GYNAsrbb432LuQQVGtZ89FDa84wWAQPcMzuIU2vlv+n0Il8eGy5frY1ZPE3WbZQi3w
S2IAr8HQnaK2JBXUPEsPSCeL2HSa4HC/5NDLw9xC50qNbC8q2ubwuk5bBjR405In66v2UPFdsAMD
fh16JgG+JSzqQzn+VTRAPwcWSCJlUBH6LGTy+s3Yrj8y0/mZmuat9REqvK6CydjUf+Zm0CW4DRZu
0u+scSZk07qbQAjnoSIgAJZpReBE8au7As2GyK5X2bDwe7p31cJrCKRH0Ss5F1rnNjzM1b7rx78A
xQ+vzdgQeAbi7WFl2Ug85eRFsoe05+2qU3SUxGUhTltRn8ljNPCwI0Inwv9Jayfgm5iiZT7vQPJj
DIzYzDjyo0OPH4q6UvBW3g3CMAlWKDwYvHlGxgICILZFqxdbUt/IMGHMuYoU+VCH75TfPo2BGZB2
H/Z1cSmVvfioEAO4PMSYcEoO/LwXLm4qcJmcRWyf/A/SNp92tYPR8QrmgxUjSz6GOCWO6h4TXAaA
2rF2UOhENHu57jAI43LXEvylFRv5CGdiBxhjrUMCdpQP3MtZUCfDCGwdtAwTwVAbuzQJOAJk08PM
Zyl12CL9ZaOfaAaafHOvx/hTs5Qgold34DPh2erUglObcs5P1Zaq23jHsfEtMD2ySRl5Gs2xV5mM
iQL9gImoOdQRcljEkLOKvIfZ6wC845LMumR4Kd7d9C0uYiRC7sQ5NiuilJF5jFpGzDkL15Col2Qk
BhGzH2+sLv0MimoXugvePwYlMdTuL7eNP9Pae8/ohSKGOsGnk1F4xK3lWcM5c3hplQmGyRdYaT38
ZGWe8VRK+HD1G5e531bCq5S7nDNUPBx8qJ3bvNS/FJlO14BqHA8OMXlMkdIqiZSwQST9EBzyyN3T
ftqeIqOA9BwKRID+nnADWTlVR2NNZLgUqRVn3ZLNshJNugdkJZGIkuGljy17DDT8c99jBtq5BUfG
4cIyWtKLbGxRMmEHBUXMvAoBqrKNs5M3IbmwEEsrQ/pI6OyJrES/JStYHkY0Os7VEIYiHvI+P5JK
9QLOXKVTbO2cegv5pQH2zGRgdh043prrBGzlphb+cTR63FcTWAdyInwfhGb4o6B9+lA5R5+lregu
zE1vIm7hTzkT7pv5w3Lsjzgs27Xdg6woR3JMcQhYiwFkbceHwOt/BX3H8SqlR8lLSY8an6YKBurM
BorIW1Q2c7h6BEd2hUuJVZ6fXPjRdt7uS41lw3Bf46J8qhims0uOySYChApLEC9xsmduGWBMzkBo
D+E1CTHQaWUDPy9m4BFyvPWimmg/OpdkV85OVFDPlN2BqCY4aapX0bGm6Qxr4my0bEcOvqFQlv3e
arXcNyNHzC5Kh03gLJotxq0geg/cGt9IxTo4zOXFsQICWOamU9HHsFBiwXdusm4I1/ZsXRQXR6/F
bW0viJiYvg/ZNU9NAykQkjZ0w9J5tu3YeBIst+fR0T+SiNucy4o7IJ92Hi1xYDxXDT2ca3pK1oml
P2OH5Um661GFPyjqBFNp28+eUo/KsB8Nr75XPWHR0QUW6fUXVTrEHjwY7HF2MHkKoj5ZB775OnL5
XvVTfOF9BNORtBtCcJs8X/AP/rNfI3kUmLppHu0wrUF+SronMJDLSQgtTuiAfcSUmymQKJnYFafI
2HLTVNuKjQ1QaqnfJ34SYCegVbbC9DqXXNbJB8m2JJhkh+a2TIeTZQf+1g1YT/LFWAEo6VIVFoxf
DSipr13v0hm5sQ1tiLKOH9PrBsTNS/sHZvcPwNJawgPtDZYMfS1JRVbRYC574z51zcysP4VVjAhT
TGs8KIDZne+gDeQFXYm8aZMxgC1OVqWafRgRqZewFHVKHVLUHNy2bgFWcUbU4Vsh8JyrOCZ45HeX
mrYnOLwuehS7sHQxNebQvkEx0v2MyJDYi1lTlfgPa1MTDjNvCT0vugfXOjNlBbxMG1bx2md5fSBa
xNvgU4pbopliRH1hLgSfKo88CoDtYcNIehU74ohRx6QAi6euyOxgIwoNzPdEzI663AhVcKJaAl7O
sUXJzsuBBxI56WRiN/HJGeRB564Gu7tXiqhAydhpQ8kMaRWkHzRIQtJX2dPSSEcH1kSRcdYM2m6P
arFidHcIe/2xGN/PNNywy8jqMex4/Fq9hRLU7DSc/NZzl/A/sIg57jcgpB6NOd/0HQMJXMqYikjl
AahkWKQLzp9h5vZbehKheGY1zwOtegrQwCYru21pWfSM8VdXlmLAgZ2dIi12tyXhPI8R16s0Rc+H
ndYya2bckO9ya3ghA/JLcHG7hPQMl8Z0DFuYHi2nmK1DFy5Hc9AJpSoQGr4D1saJa8PUG8cR05Jt
+QXw3p4VcoDoRjnG1qwz7j7QL0uYooK9UGZpS9TmHYTXV4GFYpfnM/USsk722CX/wjdAH7frUuDW
4OYHnYqlJ1H1dSL9JmXtvbVGTBQJxyeSSX2zW4dsQZ1BwPDMCGIbg29aHQHCV/CDMIBKBM6jQd4B
jBqGNKYWd1WxPncDBS4qB0kmuuiBc+t17KaPwun2pmW940H3t1ZVntIFgELoxd50XcTJproTafk2
at5lw3cOVZC9c5Zc0VAxrfK0Tg86i7aAlvIVmx2KWrMuYLVs8tCTyE2MLiDVZG3zYgcMOjPckwdh
GD/4WEXh3awANcUmM0B9UFfrjVp09HJOJhFtJ62MNciD+oZ4zqcxJ1NlVzBBGDuk/nPfl+jGo7gv
rjYQHT0KcKU5eHiPfet/urRs9Jnejdx7uTJXR8koYmURolqbhqAbJd1O4WKMpTBgaoPfePROjK/0
KmSDWSFJRyL8ChsgecsHZjDcL6+cfzaj8WiH3ad2UAh6hCcKa2i41PpCh196s6InQugOFg424t4K
Pt3QPglLjh/INxu1XIWlG7gvefoAPjEn7OCoU2hXgFMdyh4kU80nX8aPYuDfxOzEuylomC8pg7sw
n18dTkMHmSwv41gN+Iyamb6JGp/RQFG4M3XGE43Nu5yaSslR7sgkJjwGLU5d+oOu9MTTu7D8Fwrp
eO1V92l0BOr+9ZNwwXFx6zbE7tUFN3O5GIGcPA/u/Nvn2ItPry6pmACIBaU4eVTpALrJ1s2t1LOz
r4IfntcN545b3G6cERqtNsuOdc3lCFZm/5TgOXmKYxrcKacrVPKiRdBdq3k7gBrdEXUmZJFWuXkI
FdMwuxves9rC8xNyFXSK7B4V2twaAYFc+AU24hNP50gSkDFyZhMw1Mx/BxRPejxMtE9OHu2QHtyy
LfeBq9N7aB+cyrDvY5slF5F3165u7HsZmBepJ3VxEu+rm3W0681+F2h4qjHhz4EQbhw56cZmoFzN
vgLJ6R76APqjtoYtuRZAdYG3Rai51nV1q+qMDBIedWpXWSAHiUGWdukBd/zK1qX/kCbza6YL51Yb
UfaI2fEqmfa4w2g/+yVzLN4ERAzmRbwV3RczwaNR0avsF59Z4ZZ7b8Re1HslzHCk2LZM7dXMbH2J
ZgervOifccn8MJjShHNe8MqgRmfZ9N20nNw9Wb5OzdYzoPINAgf8qEPzCEAOc2AHDEOap4xOoJrU
Icyfbp1FKt3ToYMUa9PY1/c0NlD+B+WIQG8d3FLNJpK9zeTdV54DfGYwB7BNXKFTCZEikdW67c4e
vToYgww4h1RnSMeBlOwmBFlhtEf9a2bBp4AqOxwYqWKOkCnlTLqaH8h5bxFIbvArMeFPU7bPzP4H
Za9PTT60e6Zs11gBou6xLFGxpjlUQ4OLf5K3jHeEXxOK2uZq0yTC3sA0egmcWZ7lcDTD7DnRNMSz
3CYgNulwHTpqThLd79wpfOnK4Tn3upZzI9mzamCemfQ8lCGvuYFhdmvaQBrdwiGnULlMFKgyJTLk
4QcMXAYT4sI5Nb6PQTDAM6raXZkwBDYA2bX1zyFtiqeKm+cQGABUpgr2oHkfIXGuLZ8guxMAvPQQ
w6gtujnodStSUPN6jhP2YuON6T+XN7BA6wnMNQX1hEyqswca16QPagP7E+eot5dc+1e+N4iNSzgR
Oua8LfF2g4fsH6wka+E7VN8igt80oJ5NWIkpDIBSYbPv28ZCg0iKdmeBE8PQvfVgIKwQu/W+0xQW
eBZEZ5nSHEc7NZjNUqPw9TjkAmBfqy5Nj02Of8Ic/W2QW+3lz5dWTXKfQ0heJwp6QS2YdNWN89gN
2XCaRXvk+E/w3+J6WziMk6Pks5d1trZFQy1Qoa5++5k7sfxKgvjEOPjWjFSf6KqnLAvOMEfNHaiU
92nk+7Cc/KuzKEwpuOxvi4jStVbk/VUPHyJBBemi6c4QDIuckltQIj1nGWhZWmlUj/bU+qV38vE2
1GHe7ad8oIjG47uNIdV30bMe4r8C3OMZqjTdZ/nSEw2kRQRfbdMtJyGz3VXnmsuXj50RBH/T79oU
3dMWzKlaCq98yEErUw08/IKC045jmJNeLYRs6LK2hhrucoqI+Ixk89NclfM27oBLRbFDByC+Hlj4
BKkEhLPS5TrY1PxwIqlGAjLb5Es0xA45WpdVY29ZhlGEPDSBkQlX7tafpmt+EBAKsNg031EdPc7u
aCAbdM86jfG09Mm7IUnLLmhZXlbIveA6I49wY26EgPz0OpS8g67Xz88CBz/aoGsSWSf9mSqsrjGi
zNG03lrdkbSz5l8BgKg1sb6cA5p3axXdE36AUk+0ZyoqosMMdSGJoMSPzkNWEUCDSTDbPyxXfPma
DCDDZwQA5jYrW0W3IGN8wFgg3uRtux9Ve7UlO4w7UD8mKwBqkXoPGYdEAmXsnqb6hz8znahFeslS
rJzRTEnIFP3uuc6tTKHgPqVvefAZBiH3tsr/pNWt3QlhbnPX2LFKkisxLImcvB16cIJYXEbXvlRd
AbFe7Yl3X4WbvscGyq3q+SYLjzyTmPmhp8l+aSxNSUeTLEyjzxqdZlW395Am465UD71bbWLfwTDK
NAAzkV3ON0+Az6AUZdO27sInyNYmLRtJ07DRIKJyQzgQQNi0DGWx8lI3nBgH20dUGgyHPGnz5kev
vvQuPVeKHuSRM8zs3JQl6zR5KVLQ4wGBBMcMfEQE84ihDcu5917M4Zn2oRX6/roye7WG4Sea+anW
4XUZCAkXT5dB82HBVYiUiPqwfes9zgVBOCvUG+E0G7vFNhOYyaewyO1FECIoVxDE/BMaurkVnaHV
8Yhs6myettrsjlNMi6AbJl8i0OvKkCCZx/YWjZei8NvtbCKKDqHxki09H/W4iCtTxi8cMfb28UFl
wT5zegZxI+XODHRcK+a85Xx39lNBfURnyYt0Uw6Q95A/P3XU3irMlI3Q2eYtyBJf3Wx8QulUHotA
VKtshm9jgEmue4vZH7pnlPE3h6QC+czgt0npvYnb4hgI4OzaKj5kRLjfifGUbjj1rnv0TbYUHmuH
ATd0TO9tXqII8qdjEgePNIjw2GlL7rdcHgLzWizzzBp/L16KhCGXxdXYPLQz92n2RMhn/i5fmL9m
RflJNtyHrHnQQfpKVBL1mMGMq41NK8tHu5M5yzpMxaJlVx4xxDP5xONCUJqSJzJ7WFu7BJAEpwYD
xuPUhfuQNlDZ09OGT+9TNEMGoBOgxNzHCnF1VBfDij9Ht1VnP3DOzF2ql57vZj8lTbaBr7WFAkW6
y+P0NOLxP7ameGLJZxKk/LeqDueTQw49ExHhNt/5KmnZ24nOfWWJaE60p3E3op45qIgDBl5xnbF+
rNmmlqmlTswXDPF3d0y4YAlu/uVBMgnm1cULHbrVebaYUPbjLik5kE7J+AWhlDlDOVubUjYV55VN
nJISydq1EQ/VzrQre0/VOvXE7XH0351wTEgE6RqK3YDuSJk3FfPNK80TYi8HK3/tUvOzatkbmhbL
XGgOmBGCVhxMJwRhAUPQEuKUk47DowD6q69yYzWNFmkfAG4bamKn1RCpmzv+rkvLfbZKppqSgleQ
PDifR9/fjBEcyDBEyvWwT2azee26UdwihhsTnI9iZGeJhc08Exdbn2tMCvUdyxOlfkNmf4UuyZzG
NB+iBNdzF5P2rdRdce87E5MSpkJdaKnEkY3Y0d2BnwwQHfbCYcEnTupsVifSadS3MpBAWiSNOic7
LsbGXpT9C6Nq46HPJOxARcwJUARuPWjBXmY9lBFuVIdXRU7Jl8wLlhhiVU07d9dAbAI6I/dB3T3T
6NyfVcLlkC6ov+ibLg/4fLA5AslGfJDWzs/n4gKUiIOB3xVUpqxMzSHbrdqQPB/PnQFx55QNrkZj
M3EFuBFZKHJwUfVXVtK118ECHCfxNabhN9HnY43qxYi3fvbMYe8udZsDbQSlIH2YWOG1SbudjOwd
3gjuTAnGF9M6ajYkhtavykdGkpdqufer/dT458Gcv1LDfyPONk5gi2T9ZHj4CnAJeLcxRViFxLAO
6PZSaF7wwNxk46TJsW/e4dcjigW62cRB8KTyev/HnToKYrYMaZ2tK4qfJIWOrtXSzlsSnRkm6BWh
/dv+f9SdWY/b2HpFfxEvOB/yMZREzfNQwwtRLtuc55m/Pou+QdI3SG6QlwABGuqy3V0lSyLPN+y9
djEZq7wQycpUQrYXUC23GM0heg6AiBqQsDgQ1/lga+dcTo7W0CDrUdknGIIPHsg5f93qpIh0UfV7
JCqcfN4UYhUB6XFkoAkqN1LYJmvTwMwPPgzIm/ajSEaxMWggHZPwKK4RJX3OZBU2E+miIQvw3cc0
ZNRsXNt4uIkoxMtgh2uWuJTehsfkA2bIOqSwzoVmXWpArouCcfA2F7yf7AuSWJ3u6NPoIc3iZ5qx
ZJRwVkrVPHdpOEIjKFD/t7L6fxDfr3/ls3K9/n+gvVcVHe37f5/z/S91/ZX+VXv/9//h79p72/yb
zPzdtmRNN02Bkv7ftff23xB+GSr5MZpsGfacvp3lVRMgkRd/Q2RIkLcFhFzouvKXjG/9b4hSDP5E
EcYsvlf+V9p70+bn/0V7b816exvmlgKNR+iKphj8+V+09+y5ejlAFb9RrKC8xLcBdAObWOB1BBOG
R/PTl6dhiYUARFg7dZuRaGMYsMpDL2IL57ZHkSXJH35STYt4IilyKDTiTSdE4E1xbiY1PUVUQZg3
ya3sjeQFAjFgHMa5Si64gxfNJVRspnwxfu+zcZtMxhyr2SeMrEFhGt5wUiCqOWzUQd9biCGsepp2
JhGuSLZ6m0CmhDo6a8qHUg7bKW/gRXtZ5TYimt7SSd/WWKSpIcOtNbPHiqpODn++EjpDNkB0Fv1K
3ALSUF1Jm1THQNn3PfTXxuyp1NHnseKl+c5UhwyjYWnUAk8jgzMN5EeqkSqReOXe6nWWd03hGDrk
oqwrqOMh1BUyWvaixPpIjdQrZ5sbmdsOOsL0y1iObhthUIQ8AT6i6H6YlPATq/4YSctEtlAb9twz
jOohK4artdhEoS0fwp6Rt9H9oLAUrl6KD8FEodZzw/H8tliR8QguK1HFAgkSu2T724xQAwGVcoaG
wg5WBemjlnXzGJcuMEnCfLkM9FtLdMQ31o5oO6VLaZMvU5qA9AnwiIsaFDADoMBgWJfno72wavDv
3LmdWO6+lM4+jITn0MOBeeyoxYjyJGr7Opo5OgCSmno07wsjko5Ror6xSMoWXcB4s5gYxOe1fOiN
YdFakb9PR7GwYaihPyTGm8ydJUImhR0D1qpVbmg/Gyv+HUTBuocQIsEwWWHNH3HDSqk78v6esqbf
MsgrnTTxvmOpe7dLcfEQ89hshlyhEFiWTikK8pJRiNUgRelKW1+mTQHfk0FNX9fvkz/uIyn4BQkG
/z8oOkKHMWZbQ8YueEIF2xG7rs5TADpNeTFZESE5Mi2i4cEj0T7ApoCLxpQ8w4YAFRMXYZQ/h0pl
fsHadSy/FEMBB0KWXoLAwewMjR9zYJO7HeVZ+AUTqHNVJEB84H9mGbIq4dm0d4X+GJRpYWrVPtNB
punS20S0tZgrWM6oGnAO1mv/HIThWo63iIfdTrkksTcPE7RLIrV0c8iziwHHI+64rSZLJMvo1HYm
4J+wJKEdRO9yJDd1gZMU9Su8NIloj67+tH3/NDBu8RsiKUAuFCxBnVx0J+gsFA9ICvIyLpesSX96
LLQsncYlfXJ0/RJm+8Ggp3IylRW+TrwbzW+47fBGXkO/2sTw37l7WBdPKexFOvYz7X3b+cJf5haq
wjrVKyduZAqbAdcIOhsGm163S0s7dfoRIbJJNKgXUADXAYu5SOuTZW8l0j4uZNYTA/t7b85/8aGa
LFTGwc4UMfIQqnavZzU0PwCTh1wqzCiphlnWLq3KDgm1IborjWIyo7JJWYFKejKFyta51Hzbaphu
0EkQrJSb47LWFRIFpmncpGG6l3GYL7CUp+sI/VIpM40zmZvSzHsM47P0FAeWAkNDQzLpBCNgaMUn
LbeNCDEy2PUZWbADwuXmQn4YafHWAfFRKgLFMwgYBtMDQiuI09MH/SqnXsO+gwA8Pp8zfxsGLZci
i3W23V04scwVdyugigj81um4Y7ldcu1pqJ2uiz9U79Mz05MCgC2o43sD1Bg+AbuESvqK45B9D2TC
wehQaGXRj54pWoJiZyNCJLO2Xawzn0vX0A4qyQynSENQqVd0CUM6LQaFZfOYTXi16/3QkJMiGqLk
mchPJC7VPRFxBlCLnixb2sfFJAjxCSoofUH7ow6CBZxZnFdFTKvAlB33+qkzs/IYcucyYZjaJV3t
W1UxkVCxVS2K0tqQVF4s5Pld7iW4+RPQ0tiuy1m+Uq5LxEnT4B8Iq5hBHdayM8OKIHdUDEZYeje7
NP1lWg/TY0z5DhL1vtO3Qb72pFK5p2bXg9oYWSN7aglxvdaQx4zrTBXlGnI3+7KqHC94rFjuqcE5
hXEjq019xC6L9juBZt8YfXToo8l2J4NmskIN5MYz4Z0qL4FNDAaOFZ2+15voip8jXlueJOHigJ4g
8Misg6k6Agix9iJK2w0+YMIHuZiu6dCxpwAFxH2/QV2LW9ch3Hh0kM0PbhfX2pH45WLZKfqxNrTg
TWFUPsPVr2qEiRldLwN1O003iJoQhqmZJzmhRVvNbNfcdTLWCwaqKy1CnipF6i0QpJ2MADuwlUZb
VmfRtuyUVWzkHzF0l7VcE6MO+XhYSyXsvXo+vQ3MWxZzFO4nQzH+1sc5sTLLrwlcewpnpThWwVgv
zW7EkI80xEkNdqW5ZKmrHGiWHtPRiLJFw5Vq+hd5lGOEDtKPd4aU4kDB0bFma2vCaifpEXOTZtVi
F4RZtKcOjyCYQafMkuhIDntLv2219zZXb0rs158awVIoUJGIlCkgSKY3SD9VvTnBGOgcWkWaktHB
7o1upzYLJgeDU42RcbaLLtr3RabuZGBOpD175q1Si2KJUpuGDRVDJhFYP6X9jx5DWB3i0g3QVcAC
BZS8iwqLiDxdlKSeNPE+YmJF8d7q9woJCsoOQ/oZQI2KOGX7cnZgBAN+v8okLxNCDAk5pcRnDXQ1
shiFsc28i4rHlCCxjiNpSbH5UaYSPQRHN9oEphvhSCIq4BDfbabQ3k1CuQuZXFnPCGGOTAamclIA
vrPijA7H/yEKWktyRxXG0PW2LXw6pqRLXaR08p0wTFQuVjue4RK8WVWPA3x+kHI2wqB38mXBWuUc
dZMxb+dL+N2Nv5cRav7bA3EMaO3Cc8FuiDjsC4lp8UajWl2YgW9dx1qZU1BG+WuUmMXjz0PPFStH
3GzavbTbbSULe2NrebD27JglejBUL9GhRBmZ6NzaiTQxXf0g/BHAFg6BrRnF9qYPoYPqwpgl5NqD
mlIcI/pYXgGjfU1ExDqNSIc30oBglQzVxSoZLf55YErYjPvMDNUDcmzcWVz4C5LN22WXR92pmR9S
I7h4lSEvgL7ae6bz2oHseCfotTPdQf1lt9ZGkzvcTGMkbVUATCv4nKgeDQQQJhnNRF/o2qWsEXjG
Y8BLkr6CRlMBH404QEkkXRtGr+yjBpk9WXkIyVlH70OTxO888CGURBXarqq5h5gRj4alFwtGEAsz
iuStZ2gvS56C658HZHtf5UR+Y8zrkLQtdOGKO21lQbsQUH833RiIrRgn6djqZbwqYq08YyzfTnEa
vIpR+YoHYEGkkREloMuEilakREztGJySgtNDbYYlRf/THn1EljpZTng3VwNjMuys4gdhFdGOJAhU
dpI4kkhDwociHiBW2Zt2OjYEm9urEO+KqVaQNzqKy9Fm0zyIt0IriZnTJKxvPQvfodMo0AKbqb1K
Yx8HHLZtoTCXyFN/B/ZouNhhEi1SNbMOSqLPikrGD+aoaqcp7m6pqgZ3nd9hAqRetKY78+4btyrS
j7qkn9vKEGfUOCMAbbvZQ3VO2NbA5wyKfo9ufeXV3aZN7AsKSSf1OwhsmQmppK875r71Tu+Si96E
1MX5pga5hArUmEPBvK53U8GtBLk3mK8qOQR+oq1SEhXdMmC2S77q9K0TwYUPJV+2qlntwr6b9upo
M7XLkbZZadle/xzWpSmXtyHylU1ihB4e1qK7dwUT5kqZuBNkAJ7ieZ1e55r694e0YtoMuwtPbpZy
TvNfV1ul/ur8vIIbUBIVjfWHvxL5Yr1rp9Iv8vX8tcydzdXjz9xWN7oRLExv7mJIg0asyDU+1rm0
zUtx7eFfmkjX+sRCSYvgbjGZjpQbP6deAqXefumD95FL0Esi+EZ0Jvm6RaqzaBtEKSrsJNTOpjuO
OmGJsk4slxoS0JSX5k4xHA3A0dXUzOJk5faySBN1FzOf3/356s9DFfdEzuurhu0jB04ZvDSBuzkn
dHEXkuT4zJtdwbXLjbgHDaWG/ls/Ra4V8ZkPBAofGbDWk+R5t9Oa/vrnV0qaf4CosRamRURwF4YK
hNFKIXmHr2puDEirPNmF668dFGsI1qoE9iE6jOhJicZ2Gbx/iJCPhqy3a2o4DHsd+h9PeZn3ampe
EXeGdU3G0LIh94D3Y1kCfxmcBcY4nX2xJx+eUsSiBaHgqbiVj/RRvby7EPIFGVyyM9/HXL6hkDpL
+OgWmCTraDsW/oIc2YtxFUcCOk7GjYO6SLd284X7Tro2hAnL6JVK5oqh/tNncm+exVEGUv9Ca5Pk
r9oV6SnZ65dSX3JUa9TT29sNi0A4n9hP2GpAPK0sP42SqVy75mZL9YWIXv2hApa9U1Cz5tDGG6M0
2IVqeU9zAiAHmchDvw2ru5LY9EKqujFTfNwjA+5HTyd07C3/F3ZxWG8omBZBXfSLNKbbGFm9lFw2
zXV86OxXeCHiPy9ELDb6udnN2VavJWS19qwhVHrUlwIlyNn4bX3LzS76su7TFTWartGtXajAnBXn
sOudFSzHOFa8+8jUm3M1JhidoT2WQyYO6wTSfJM67M64q220ibTbL/29emn+cXw37ypJ2u7aGI+Z
vObC6Z1T1h3KcGksRBkvww/jN+Fv1vfwW6iPdMuO38dVzr+Sl3rOMN0e5EuirIhlbNSE2GegTGRD
ns3wJAqxNZdJicbfZzDQLO1FFwXbSlFWt7gGQe0vV2VHeamz+RvJqV4GqnkzDHn5YWO7KxNmL+t5
1fKBhuqe5PAja5erWrNP/FP9brK9etaO2s1/RvxoOLSnMJLWc154scE0SArpNTlPSB6oyB1Wnk+F
Z+mZRGyXKLYV79lQsN2IfpsNU0eDICjce8Gyj8QCnGAvtoyAHhGHPFTIRmk3fZ692b508Bq+N+FD
wbqyQlzsxMCKq0kJQdjPOdkrREw4WcPT3eOpUL+at8EZ+OYv0ODBrVcgHYUeHsKCv14hbypu382r
4HJQz02gLzK6B/0dJqj2nQ9u9KaQHDc65gEi8Jv14X9qiLTOsvGWkvJaOCpgs2kTH3yy9tbJXr2w
BgyfRPo882d5jFW38wDDoNd1WjG4v2w7X2GTXJmXdtjJZeZIIGTJqJtnBc/yiUTAiVxzHvPPe0iF
NegPD2fzySnaL0Bhm1g2nNb7nm+avFeUypa/H0B+ZF/6dxfvrPv8AngPceveoE0ztC4CZzC2D4Oy
HqXUJhrgTR6zMy6BovQgg94C7tZEh3Ws+7G6Ob1b6jfjaB7US/UWP6e3+LO4k8iD+kQ/z3/5/tma
p/GoA8gY8i1dSJI0z28tIqS59a1sW43E63bssttwJKLH3Gc1/awRyV84ZVGicLAUXb8c35IYTQpx
r3cV3Ux0Tc+ww5zi6lc7mda8uQqgxJ+YOexXdauchnI62ocCQucjG2CYux5lm78G8BMBXEWzGeve
psjzldIf6Wbuqext1E0ElgrwgThs5A0Zeu05WFn6Vrp42mb84ScMlXCjTB1iSMmtnt2zvoNfvZQP
i+uzeFl3qkiDBMcPHJXh0/T6vV9tpS6HXGkt5ca7pGap74GNnYqC3CFJ3lklm+hUtWemMa85un6f
VBynKvb1NsWqHsIhsbjfZ6eYWxGExod3rzTDfQuni2mtCd4jr03LfhdR5lKTXnON3YD2KMdcu/Rx
SllQLasr7CXyBkqeaM79y38oCTUFky1T/DDAqivH7pRfhlf6KPgWGHx2zSppoq0qdSvGKzErNq/u
t5pJ2E/nrVc4gR3QVNlvmpudPo3hGrKnse7JupzqqgX4zB4+8NXgncJuH7eJ9K0lyW9VGctHoVp7
n10WfCVd7KbRtw9FO6gr1a/Hx9Cb2HuAKV6UXkHgoeJshS7t3wGnj9smwTgSmWPzPorJzQZ473KW
m+dZ6olhR//FPuMjCTv53Ssftl9+JewyXRWl1GLnRT2z3ggjjOUO+nT0R4O+VZV2xS27NS+NwaHs
t+mSgPIW44b5HRl8JmU/xqH0Xr+ruRlCMzXOciy/cKTAMOKSMroy/wF9d2/lvf49tO0bGh/FLVLL
JvkWaaFth9EWAdidCW5AgtWAO2YypzvEgC3nU3kXXN+EhtB0KJ7a7//+JTIAxOVT8NIn7ohWp+1X
nvzSWEo6697ShlWk8nuT/KBpRvQSMM3c6ApmoR7lwVoptHQDX0TR5G3XjuANNHFSbRUJw58vmS6d
sTdCbst5b5tM9IdqfvjzlW2l91AzckKEiNKrgOETrjEmEAIUbNCeSzLYbPkJT3PanidtAH49iHkv
7Xh5azWLSlL2U1y+ysY2SPJqlFisOxMletEM3omRGu7ZThrWWcXnnNj2aBWqI4zxhHo+nFCVYvnH
hu7yWgZoI41iHaQ4blWF/PNUVQJOPKS+HcCxk93MGu+DclIqrVn26Ze51dnA75qNXkRPYgY4Ymqr
Qpao71G96zuCCLtRcQp21PehwZFe1Z+OhZn1XOwboi02EDvesGl6i1jQ2Zkmx+agZseayMwjApv8
mBXJDaFOthXwRfhGxoSRNJ8TlJt7UqPqUmOcofp56jKgw0kebt7CdPilK4cyp4LEjfupFRDwE6Sv
4+/a94oVmpWJNAGhgfRM1NNArgjSPvt3IhnxJfdKXjl0aZAvM2aqkGN1q46OphawRzRYhQamLO+A
z2FzCWWxsrsS6DegxtBrSu7WLeOByTsmPfMk8rs1nXU1TsT5cPKf1sf0I/7sn/W1uXAXqUEPvHHd
Nkp2KYnXiObgRLWLFnYeoZHJEszPZXHxy+FoIq3Y4wnwbJQQ40NIebbyRA4moz2mlc2oCIEqOJrZ
TZ8hpVGZwafdt9FVEe6ynIFpFATURAw7tNnvq/ysfYYtiIaaUxALm7XzOCGXHRgvAOwBEPhmKj2u
wuJiKPoPZPCj0yoNV32bfPRQI5KCDHO92fEkoJQNSA3EvFXRxYtu6VNNwKN4BDAlTbMiwhAwXLSR
MsJIRXK3cnOT+VXEJDJBzFRp36pdbBLRMgkJJhqodMXq+FTy6VyCCkWqrOG9lbSEvS9mWmATkiV/
arYZoeRpsiPkCDeO/eYgBFe1VfsWNXbSuGN2rqTy026kdeHDPJl2kKxQLzOyWkwTcmwLNZip3tAH
O3GrP8e2jdcNCoeuIyy+bLaKHRUbS7E/x9JbmEKqV4VNIm8qwIfITU2SNP5Hq4uZaqNyxA55C02/
Prfep1Rz58APit8lR4FrpAp23nB4Vxr5LSGd3cE/5K0eEVGOFyExoLPJF3PMdEYJmm1FtFq5wjD9
jgDY3prFNYl3mtVOq6IH4Tog+a90+zIh41iMWu0WdfxFxSkVmrLJ8QqsQCOEG+13gIlo5Wlt+NUo
x8pqvuWksh+lj37LCPr1IFXdptfAK7SM5FbCKpbkLgAZyuJvnPFMPNmB9IwDYd2NvttrmHGHOaMG
n+ViIpP4oCphtPYzNoQ6059a4ClX5hGQvuyszGQMRVBGg4RlbyJpXkTI5DhbkE52uXHt7Dr44L92
pQmppmJEMcIg0uJCdhluHtUvWMY/K7PJ6MwnZcesQtnx0ed5Viqy2vkHDqrq7yndgp0ZfLatf0/Q
UhKQwO8C5GfUkFAUdaVBy9uTJ9uUSD+KyNqQgvnp2903FzGhCiMXjJ11P/CLmygIQGcSsej2cklB
SGSV61206aako3+WxplP2tliaVQ996DBT2FBRnutRhUXTv4+a4oPgqo4KUMCzC2JYTIVGGlWqptE
6BtC7sSbzm/2HskhL3v6IaFVJWJ4DFa9SmgSHSN+T5TZhDk6qVS9agsWGhApwqQYtXFzJNB9VM+w
floELjSZeROR4KGuRUIafMpE9+jb1Uaykgaj6qCsobK8TwPnaq1J/krvQLhXNbOUKCiWjC+nhVfm
t6wKj6Ue2AQxlycf8jQhZ8yA7cIu3OKraw0cszgfgNTA9ovwy/hQVssoMY5a2jgdLjq6HYwnSDqf
5txrFviiUa2gG0wJPDgjXizOfXGdcts4IL323YLqAj/Yz04nUqPSGMcXKksmIsO83ksetaHqi5DI
qE3SlryKlUziAtK4PcTXfu9V/UdLLNZmgI64wYgSAWsSyR4A8kFmDHj885AG6N0CYt8mFkp7gfxl
79kJG9SpYxsR5dlByPY71vtrgtRxJyZNdyZVi1dJGMzCKAPPn9qsB7ZtPAtp2k7CPBhZa18t5BuP
AlqTxf9InGtdu9MQYx9MgodGeF8bgf1hK1sgRJvkbQk+gxGdvW26ZxakxX2s34vCah2OlG4tzSk5
cqtHr4LBbdAqtLxZjGVLAqhYZ9HklpOmUjqStVhgX1sZir2SNPu9K8CgYCp4FBJL3RClqT9N0iJI
xxjN9CsxdMAeOSNIpJROyN/QjzqVb0aUF7BR/w4rxBiIrhe9+dJTjFYEgo2smpiHy/onuj2oRXV7
4MZJPl1b3XIsdKoRL7Cx8fJowKOp4H5DTyEL1FgQ9XLwE0Yakb+ocpRg7cQtLJaqvW0bJgoBG40d
2rIQ7gV8J6nBLZydKs/fxV6g7fqg0RdCQdY4kQ90qOHFLztAe+TmKDtkTi+/mVPM5RAxqGQvJzX/
loAZ0/GkBz8bP5sSobyGxhiUplethU3IQR9GaM4L2FVtfS074ipgHxwbi7iCAf9gYv8GuEqjy0Db
hqXlyHkbojauOD5li2MQele8HFgVyRPtgdKWPuN8qhtEBTzLNw/j3TIXPQIDKvUdgjBO+6jda6Ij
tSDtmeBKH3aVq5cCtqob27mg9x/2cBrJrZdx4sZil9QXczqSGYXFPfdZGgXZF0Eu41umBuPGG4jl
EBUB5YB+xK5Qh1/1aAg4QtCAPv4knglTDAeb2Dmr8/ioy0nKR71eqxm6IV1Jt4SllE81KA9o9PV1
avvKNrWJ20ir8cHKEXqQ1mLgwHvzFTCNA+rVfQytxK6zrFxTx7EUqIG+5iy2F0pUtScjmFPWE3VV
cv6yTxdkBvasK+qkSDdWDGdCKkLi6+QBml6gPeJEWWNVTy9qLz1pS0yXU+JbItwb5wQ48p6tR17m
zZagCUwNI63imHEbCk060MoUS29CdS+0LHg0s/I9nihT/6xvw9QQlxGC+cYP2c+JSdZ3vlH99eHP
7yWxhVbrz58oxtBvcs5RDi/CLXvZ+FkbzXQ0kN+tVRbpa6jc2lvTYSq3lY848+xHrlDBGqUGCbVZ
txKZAE2bVAe/jcUq7MGesRsw93iQjD3bg37XY+f68yvCB38h/II3NluC4FQTjaRiJRrLXVto3Q7p
rEqJkcNk6dyKC+lhS2O7BPADB1rYxunPgy7U39gL6o0fyN9+Z8MUqCwWvM24QX5Avc8T5c6DtL+T
k+aWspnlHavPwieORI4sMGGUwH3ak1uTdNtkTkvREOWgmhXNG+P9oB+BXwxVcsLGI3N7ZkYP5Di7
N0l3Scr8ACKh+fJTW6Vh4lMz9hh01QaUMguhT+gDwOb8THkCSmBZknpMv4jcYFY8SY5WoNK3Zo95
HJIUkTWNK4e9/wvl8BdgguyqJf5RlE26NQOIQzo3e7eyU/0siACmPxXGNVavucnHkG2YvMnixvio
GKnEZLrUQVszSlBeiuLLNzwSxUaCR+ukY5IXjmWKYg+eEgDNGG974U27dn7489V//FLtUJB2ROYZ
Bi5CuNtdbF2srHBLS7WOZjt5F4QM3sXuwYwMeaVtRYb307KB+dbMyPwPTZsbaFKXEBXgBZ60kwJV
D9vMHjLJEqsrJlCoZMTwZqRFAWzMiZuDbRMlu2E0Q2orADz4nYzVWzhK1TYI7BS6SHWgbpF2aSYR
G56gHals5WmOCRkAYOrcgcH1vBP/Jq4eh+EzKqEyTSTOEe/2VpRYn+jYVuShcXiCjvBlXJ+oQJzU
6nd2qyG4UGbwYSRehzS4WSXjeN+g9ScOk0NgsHXwqVzCmIMARo4cAWoc2Wym7HA1gZyTKmbGDevk
TJTWKagAz8VD8Byj0LzqaQjQDMfCTmqWfmJFZw32jqYkuDfLXHfDjKIBq4yxGFRpY6JZYJQggaiK
loZxk4Y3H6XPIqy8myxDW5FtbWN1DPPHYvK34B1PZeNVbtmmZ5NLgtwplUTM7MYS9Z3wG3UxMYNs
OeUISgEioxxtRf2pFOYPqRI/TF0elhLNyBaZyKmt05VeejFXtO5oOb9B/PPvpLccEQjyDfUwvcgV
ZA8jHNeUNPUlawMIevDrv4EEaYH27Sm1fRFovmBipWj78w1IiPZm+IN/qdth5UG9uft2xoiIlmBt
xqqM+iuskagQPvrnl4ZXFe7EG7PMgDOs1FYAjzJ3ForzRCVwoNfj9RCGNZgD6ennKdUOirGL35TG
JbXq4Vy1X00hMronpZrhNvEi05LRtWQ12GRjeffrsDhxwhP9BH8kp3J/s3SToZiZIIqWAvVh42Pr
KhRBDViYc5Z7xi71iXoPR3t6GbnbAj5zNDk0zh00uhtN3cOEa15EUbqN8qbZiQIK7USZtghaYyfM
EZdKMzUfadbDdpMsvgXjnFOpMasmvEPnle4faAzsQ2S28mFs2Yc1eAg9+VOVNLa2ohHHln7WBQkB
XVbWDXey0XlB/EVeUtcp4akBbuvJc6m3NwkBmpcENOnenLLfaugFWGNnlpEh6oflI5/OWitcJZ14
DIXA7RMv62DYZbPjGPnOCCCCHU4qofzuqHNAO6ERipE2CuCcQdispzhcxOByPTXDRiZBfAXeeA0F
Rotu3OdasdCyCGtnUO8mnpaeP0ZaTMUeH+WEiaLOtB1i43EXh7KLHUcsZESgTm9Fp7zqX3wEuLuY
hWv4ab8epxGXgxYRM2yrC70mx9wMUuzlRfGFCaVbjqO0YmVSulEavkf6WbUTa3azklc81vRZMrQB
Q1RbYu7I2OnHfTPlOsYYBAVD0LC5CBe5wuhTgA7osuYkJwqrEaRGDGkaeAsFIVbZOaN0f+J9+RN4
lWwIb5S2GTJtp1R1mqnMvjU18ASCT00QkN6wJr6a6bHItYNfae8hrgp8s+GlGaxdPcjxS/Em4BfI
QjbArhZyrekuBwK51G9YA+AaoTGCjTaviFUyHYy2cQeWnN8UqRyIlCJPo7cIt5R8srAs2O96jf4p
NoN1VMGftwdLWZfYBly9mmZfwg+pmKRt2yrabtLYpLSBztaMEtKcmHCb4z6lJUJMEVyiSjwSjWF9
c8/V/ldQGINbTGrsmgWGm3e91jUU+4KIqvmB+03ZluE1aKBbVDpuKnaCLnOo4N7g4V8WRsFxkqnt
YwyI9QNzsUmBW7Bz8rI7kFwqSJmOfgKFj7amWv5FnvxvePR/IG7L/4PmF+r3XzW/2tBmMplcwxZ8
VvTm96wIGwoTtHO4R32O5ziNPlQldsdOXwKlVRE0oGT5afKJQbRj01SUkrn6589KaP/Fs7J0ZjK6
Sugd3/Mfn1WZZzq3L4mdyXCS18V8aLMketU7tBNXnS3imP0a2VzJRNoUMEFLiEzXwSL5EH/4Sr+p
J/2one17V17fSx/1nRFvyRBt5gHM1bualXorv7D2QRcW6iV9ae/ta3w1j+YivK2PIemHYZDrXmKb
ddy0Rd3m9uxgMTg4QsLiGM5gwJb+ozHZZgbHKnevV2Or2nCJ8KIvOdn3//wlUSyE5v9Jna2gHld0
TZPRe9Mh/+NrgtZAbXBMttvprF6Hfj9bRjCt5OchZ+QKngC7KGUvqGyTXdA2tFPQpjRiTqPj3ST/
Z+Q+ljlUeugPR+dYJ7A6isW1ZH3Yska0eH2W1rxYpKmDBc2y0QhPYXj2Sy6PY00fgwgnhiZyUY9T
7PIk3vE79QZTWEbnuy56AtOSf8vFCV7E+JWR7q4sy2wp9ANJhg4CWEGm2HEvs5w5hK+QYNqj9p5/
1f1XZG3baWPLy2UkpVi8d7G8ljaVPC2tI3BZh15oJFHi1VGAAuvycEPb7tEkwSsprwQxIVbS7vFL
+66RX/2ef7x8bh71zXpN4bI7j0+XZdmLIchBv8ZE+PKG17zhgIyqhflqwaMOTqvl3QZIMlVYIYsj
Kg/N6ZOINTYpZ53IlkbUEnzWRB85+8sQfEP6sNhpkgfOfhMpFbtOrnyfzafNBvRaswsFYP2Mqfts
dqQyu9LpmX1W7E7RMy3ic3AFVuNsuJNvkmPAptU7UcnwOksP9fbPPz54BP+Lj49gk6AT24b34D9f
UtTRsVQwiN9G/0rdmTW3jaTp+q9U9MXcQYF9iZnuiOEmUhS1WYulGwQtStj3Hb/+PKBolyir3FXD
Oudw1BEdVbYKBJKJzC+/d2vTadIv9I58w+rOxKDyKdaNrxNW3K8My7q7L26aC2Srd8UdRq8zmP6n
nBdcsDU6UDzgtaUuvGlXXXpn0hy7cOMcO53gGg8LELpby57IzSoDtwvB7zKVlhrOnPIkSCFBjB1i
2ZBj3ncBETrnLoACpNfb9LEvx92TYt5U1xJYoQvv85qxG8WXXHdAE7/oIItRsOwfMrDGkhU5YJEY
l7K8NkoZ2n1wLrOYkBkuoY6tXGLygmRBwgtcFwglWGEmswYLgwHkXJX6RX0nPwiPunqJSjm/JgDz
qXvw77IHDBNXEuFYX7CSN7qRgWNb0k1LCwuEgkODvRBx6L3MVx6wawn8qrIvfmm0ReJiMo2t4bR6
0G+sW4y7roN7vzxrXo1ndxNuzHRJsqYcfaHkHJE95g+w75m+ssz1pOwuqrPqm6g/Yb3RNwuNKNJZ
A3Cc3jnK3aA4HgDlKQegUdmeaVf6lCxLYKlNCQCNbVnpQ7qZ+PIsXcV38Z19494J9lxiCWqN0+YM
6x0DZ95JSzJjgKTgoQouh4cn+utBvuFxJQC9M+/BUWdJtBFP6+gRUxbXxEvlOmJOaF9JChyF5jxd
mCaBbfB4aOyMwttGmEpfG2XejIqHQl67q2xJxNWIdHnlaRgAshHH+rXwxcbuXMVWAC13BYUS6IAC
EHpbpdT+IszUR/I+iRF12uDCAXnCtwUGfNrks1B3MHqzO31ciuqVJ9YVJL0+nloxjTxaNK+WYxRI
2wp/joXOWKshBbgd3Wbbio1561brX79Eys8CGZQxooGGR5SANjVkOu83S3p+roGhGANB/LlsZYCM
tXwPpHFpiw6MoSdnXeQJ/H+VWdi9uhkKUyg+BDUg4kdv9jW/LW/9Gh4vJGe+TGkVzPMGKblsi9b4
kvY9wDqmPLNa9lCFNDhR1G3O+cAgD0Em7Itumrwwgsy/iYjswdqnKW7zpKOXhF2/bYezf/PAw+7/
lqmy2PzzH4MiSBF1kcRdc0j+MMQP1UGOqwj+kRbKV+UVShWytlWmCVDtQNKMdlFENvkAI5lcdU0P
Fu1MyNoz4YvEbmp9TW7yq+5CB73Ws+cy805dHPgSVt6GlTe7kaBIaOfFtQD+nYhARLSU3X+zacqf
3j+hJHxfiqGo6oc0ETj1chyaUblwSmMkfMFoMk5mvfJa00fvxlkwz0D8RwJxYNF9cq+7JG/c+xzi
kGQr0L9J2TTPKNhzHLyIGEPXA0bfIkD59TB/dpts6xoSMMPQVUUbQlHeCa/kqJDSJPPiBUFH0dyF
qKWvHFBgSfADTOFq7YywvTvFVpWlatHUXRqaQ/6497DSkJgsHTG4Tiz/XhXLeLyFqTmz4nWAN8Qo
I/ungWWp0SoqfNAoX1Mvfn371s+VCYkyqoKxo6bIIpNx//adAA271mv4JtM2Gxc1Tpe4E2M4PZZY
RaiQAKpbcyVEsblClrSI6BSfbf9t++eygqETLMVzz9FfqyoPIfnGTI5IwACYGjCIBO0mda3iwo2c
JdTR7FREkMbmDL9dq2Vjuf2n1PAN/PWFeZV6zQICknZuFz1518M/AVkRNdWSwNYn9dKuAmwBWuJY
TQnpx4Aot0DLxYAxJ0tjQJzJRS6eGromyYBGiwMuHXJeAqU2chVBP51dFE9wp4Cyi7ky4Nraoo7W
mCSXE5HyM01RufV6TNuaQorzkgk32YMzYVFRj3yZqirM2UWCxG1msIfjTm5GzoCzuwDu4YC8RwMG
Lw9oPHxtH/AGhL4asPpiQO3NAb8XAfJZe6JJOWD718qA85MfB+hfD+g/IhmoANbACehOf/2tyz8t
hpIksxBaOmuhhrT/47cuqE4JzddbKOFjFmMPNoRi0sU3C+mVWi8uXexh6qeuC7KLRjhHHfgCJU2u
YRMbyCHUaznMQuplDB1Y2pE0qymOrmJ44aeBNSOcrIPd4eLeCPrWm/GF5NN6tmXXHg+Sln/zMD9N
YWprimcNoSVqS8X68AbqmVtkjlO5C3llmODvrt1OqIKFHtGbZNkrBxO1zJcz0mwK8SzVgcAVci2m
Pl4B564SXnnVtIwfallFx3uRX9d3VBTfjMcfldz/s0Sr/63SW0nkfyRNvftif4q++u+8itfP7jr8
7Spfb14K970U9/cL7OS4xomKyZglAvuBgmnKjygsSzrhfMVKihbW4CCGDva7Gtc6UfXtTFHhmmu4
Av2ehKWfEKqlAB3y/2yWqvlX1LjKoOvd23pNnTaaqSvkbemWqG9fv3d7QhRCW1KIcV7gPW2wV4lh
NqfIwH5Oo6E0w7QrREzQJh6nP71pz2hqYs9Sc0w9r3hgklwr/JrURmIZ6wwsUWylv8+jOqUlHEry
aRHgU4wdmxb0E6GzclwyQkOm1VylKZoUWzGoRcA2SUNRMpSArtLIZ8SKtpym5aoczHPymEDZ0sPc
JGH597Fd86GRFmHZTSWrEk8TN/BXEm3qVWzaNhL1hExasQuKi8rOsquuBQ8b1a6ODbCkG9hC4JZF
nR0Jm8DKWE/dplxApuQgBxtIGCOt0LlLN7IQ6HAuDbyq4ryEt9Aj7B3xylNNGlNx2+Z3HWkyL4Hh
W+YoKJpoIwCM45in+PhHRYLyCNzqriOvwcm1CuNppOLtzxFTcwFBDQ08Bw8A2gawym3c2eP2FQs5
ugBmYeEQU4d5DZXTUTvCMAvhAZtu9R4JZn2Jn4VbTBqquZnDgHEGxychDjR8nuIU2wY1FwREvNgQ
so5UsGtg8s06EI3HGm7EreAW8n1v+/Z91kd80Q1dM4JD9Ka+jcDc5o3jGleGK/l3jRVkcJt1TKrM
tHUf4VzT5Y9K3QaBRZkKGyuLxw46iJs0FNiMAouQUhoLC7eVTSIkTJwUo6w2VDweQhyfMoF7J0cr
El9dPMj6KbQPi4wFRA/kQ9gqAbpl2X9NOETC6bTQJYziHKOjgHYqiCWuTEUbxRU+ktAXBlhAfsgl
TBUoeaj+I2DVxxxgBqmiijH6RIlVumu5OiQFh6LQ4azeOKy7cY9j2sgX7R6DwAyqm9LjrDhCpQw5
wfNsx6eb26ZnPQZG5YWCm4b0xe0IW8NFslLzBV7Yojgl9xVPcNekVTP2jdZGxyPAWwHXKHNvkRWF
Jl6CyjdpMAUtLyw8wQzXvBWqzv/SeSFcBAeJo+DJnPRaHScv1vtpKtnR2u3bepEqxI5+iwy3li4d
w3TqQbmuYLFN5I9kYwSSeonyKlkKzWsM18ZFhXA0GeS2AiA8vHfkKHZVoAwnz/iUmDKI1oB+OAs7
3izTfFA2dJSYXMi+Dskizrsb3YtzhNOtBdVZRuCzzJhZL0FkqKcGqjXMYdpqCuUjmDIDqwUGV9JC
6l0OBpFCWF5QEW+Mbbm5FCLM4/zQ82jgg18rjjM481bWivg3CVO2KDvPHWZ3j4zqmRSU+hRLmOjB
K7X4AiklnuelVdxodYGnvomPZGqazm2hivHatXMDlVebrRu4i1/dPLxMlMEBOfSF5kyLXGWemKGF
1trRpyzIMRnDhjJzOruaNVnzLS9iZMWKE2SQEsSMNonTTzBOrTeilkO89/Pokhvqx0mt4gMk+bid
YgnazxLBYKIqooLjlGAvlVAxT9FEklhW9SK+0B2oJi5r+asDkLOpKtN+zeu+oIuQd9DyfDMNv9ZC
ZS3hn0eLRNTTb1joZBjquM6lrEXxQwPMvRRTDERrLahfbRcyt2STjhAobXyN3SCRmg2xIJQx9mnc
aYPNJSHHZ46EQabV46huk/U3SuoiieYqeqGVqhLZ1IUZHGhdCYQ7PrAZSZEhXehkepODIHtTy9W0
56yV24VYmdlZq9M2pudtwf9TPapqxT6re6Ol74SUQTZdf1MjGZ6JKOvxydfxDbA7WZ2EtWjOVSPR
HtNQEu+yUJSuU8HDvda2s4ZF2CAbzO57OhtqcI5rHwRwTKlBNMP4S2hqsL/ebclXb6fH9y1nTl6/
3tqUD51MsQ+rQAkTFGUYrdvkGDjWmakkzoVdJDKlMs4U8riN6kaZwR9s7yxXcQnaC4kKGdu1HZIG
oZQQUds4a3Ctany4SllklGdaT6zByIiC8LosMks+VQw9wC0l7LqF6gfeDIdYiAmqUG6aEGcC2HsE
87gCR4NabehFEUMJGRHJhkbitzHyhDS61gW5u8fuuT8t0ja5aJTGPlU9jZYQaWrJUvMAfXHoE4GB
8Fo3XewJA2KwwrHeeDZSuRjjCNmvZ66mCN/CtK4Qz3ahSinreItGaIrnVKSV3UdDTCPgORGOvZBl
s1rLMGfICic257FbJykyHk0pJBRcSnBZsU45yBEiQJKcuKR4g1N2Y9QjOIM5rrRC7gp01EJEuSNU
klWzqLE2BMhtxUiaumA+i0ASVNSyrl3Dm8AyVAvmbqrqtFK9GG5Ok2Xkwec9GLmbxxhfYvj/nHRG
uhBLQeAZ/EgbAPXim0rhMBPxEp2WpHNMjRyfTlwY6nIsD0OCUa+0FIW4uo7AGpaqnonfAJe9U8Xq
A9wD1e6UE4px2+g2RpKZlJ0WstSMYONlK1PXSCnpANBwqNY3QiHo875z04VA84LkWDFYqj2bSFsX
Lk5o+YUttA1AqWHT85fQPiTSazTsRgZfyVJoW2WVbzcqqYYY5A+7VzTsYymav+qUTRmgNkFAi+EF
hs036XYXZIeWuqnVy9Jrut0nQ3wsCEja7p9iEwwhYjWVwTjRJBvVbcWBL7fIC/v1i6MNOat7NSH+
VKYuiqaoQWuSpZ8MWpKcXGNXpFcvk4ExsSWIAJOSbPLLgvi7uyYp1WlaJB4Z202CEstwpK9xXse3
cYaJee6G0kaCDIP8UYWXSMoWNsszSBL9XJAHH99cgt4/Tkx2E9guDX7hrmGbqAIrL8L+2ZTchYY/
cHPZqiFziUyp5r5gAbuh4Z2nFImNnzjnqdebq76vgiswZxzHWIVzKA8KbmSSa+GKJKXUYGMX6Qs8
nBSSCqFQhb3C4AQ9S1h6izTy00mSCht8b71Zm3e8E0rdzrXWsM6srsZOWK5glPEK4JsAMARhxUFC
J3IKryQ8r5gY6ElqXuRY0oNJovZ0oWipEqqj5wIYXC01dXgqIqCnK+v0YMhOITtzybFCFSOPXpgV
hawuQoc0ATzMBeMCPgFMSVe2sSUpMFTsCu+s5L0aZQ3AipIHM89LNeKVCLUcVThBzsmcImI+ytMr
M5f0O2z4lElNB3qcOXh5NSjZyYbpyqks6t2V2aTymJd5KIPTSJlS9WN/41GPB6ZVjL0orJ8Uhwvi
76hjmmM78g1eVOZtxCs2F0SCMj3VI2hG6mgQeIOvWZab9nnhd/qVSmV4VRuKsG7kTL93Qwx1m0aA
8Qh/4zpxs/yVk0ZFoyAMvDOEHsFG1e0EfCuuYSNswk5Nv4aqjmWtCftb5X2tNVzeU4yNjVDCJw/f
gEjtvxid49UX3bCUNZKMjhfxevQEOVKS0OpYHrQ5CiZ3ongp3FSXXCTvDJJmD6/RwQY6kTwo8kqm
2DMNH2wNhS+Oqeggh7VcH5Z1dbvCk3PLYi9gKQGRTAhuUP6yETDB2BSs7QYRbDcLc7txZEnX3jXb
7STFt56XNe8rfLDtzrmgYW2d6dttKFBN+zpO8/4rIY3qC8NczV0fnsGoU8i8V9IMY9IAYT7R1rJ2
VXWNnS1a04NS08DDvNfh3a56J1AvXFvHldm3rK8VpuK3upIgb67QtPRCAH1agSTyRWtQG5JQ0S2l
gYdpZh6hjb0aime62dRLFkX8g/Qgq5AdyoMDo4QaLVEcmCFd08zLUCeDKmqyheYSp4MDKWYpUKfb
6xqzxlmdVsIQZVPI/qTRcK4Ngq59ykmlIjKeswGasdiM1gLZuMu4i9ChhlgLY50Y1VBhIopgAi3I
z8I5R8aOmf6h598g8LPWaZG1t5LaxlAxYFCO2lhGmdPHEvzaBuk2ufMdLAQR5hjexYZy7XkaukNF
62p0TqqOJYkOOwUDg7bsnkQzFy4akQk/EmISSQl0Ld0bQfWzlVoZOEzoir/x5ZR8GBj05gPGMjlJ
O6lrWrfEJrjnOGP6NvpNrjxKcTyjq44L56OZ59GXtBXzOzFHmTxLazXCBzvJ41MBVz0IsFEWghOa
8aPY1W1I2kIWIVkg5IQTplKJ/ZSoV/dbhxm+PU5Kw3oKtUR7DgOj6JdNmWrxsmt5PWFjG8bgV+Oa
j4ZSYK3c5wJykNStYKmXUjGH2yOAo2EGUOpEx3KQKb+YtZaG08QISKlRcswtptlwVPYskXc3sFwH
eSspnoipo0yUcVzR67FXF/DrszQic9QorMe2D4VXmEh0SkNPxyOiYS2JJpS/9QrL9uqxdxXlmyMU
XTFTff4L8l0b7wZRlmPNAtfAsrKwUpzBoe5AvdWlUiezje6sLWCJRxHlmc9aSKbkWIhbJBaqW99I
ueReWoFJOENJRAfbjNuXyyL3rUtsMa2b3JXjC7XP8UrpcsJcYlnRlSnSFfoKMXlsZF6bJRaonC78
da4SOa9EnMMmvqbxOS02lRwrJR9tBNMTQ15BKdAJK1WE3TBmE4Tek+ElUw/oEIYisaqgw0UIRsU+
yuOpjwWgOiI9Se+wi0nbOdUHScNyUNm3sV3GT0CGGjY9WEX3p5mOnQgSKf6EIO0Kg0BZUJRHk1TA
x7SVi69VphSvLT4s0UQoDRKJek6u91IrQsTxw8zHYLYSNOG8qCqBuOXeQQkETS9uh0Byz15h9om/
pFUJgyYwN5sLUr7zy0DKoKc0tRPbI7UZjG1E+ssUSrmoXGShPZSnLdIVfH1T67SvLKcey+RfG5eD
wA6zEjXG9IgaVF3WsKYWVSYmF6IEANtYBpJfNVfBZnI1Zb93ixwmg0W02xU0avcUq+Li3lCccuPQ
FCBlwG6Bv4sKmA3XMzFdcwQHnyNnyRjTQMomPIiMb4zWGMve8bt7p/GJetZ7Af4sdj8+nPTUbQpO
aYM3SsYbRHxqjU25YJgZ/MKqvFU1EHR0IjRKRiK8ROcUeVO4LLoqnJqC2p6GGaFhZGt5wMd9yMUk
WYU5XXbMLisfVqPUE+kPsEgqSxwPwW+8qG+6cYoyoZ4C9ybeaZupHeizkWCGYukpMl5XTqZsMs0k
F8MBScU357nPe2VZ4AoqTqll+3YEzy4pxxHBdXCnA8jqjauK1bhWfSkbQ81X0zOpq4gYsNWke0pJ
xRyLlR/dtZmVvWhBY3JmsuIHTQvce0nNpLUiG+FdIwrSIpFUiON6BzO/KuDrUf2+moA88QRLttCf
ETWMBRU5Hsa3mvmN5V1VLCXdJ9Eugsf6rBpOgSerlWq3Rp33Z7hqKAu6YMTP1S32HyEWyBPe1uwy
thIIlEkd+leU3MiCkj6VYQQr+Q3aRfbnlJJv7BRFNdPcVN/UfLPfejr6nF7FOAI5V9vbqGpBGWs3
f8pDnZWeZRb7rBBc2I4tYGKdYrk2vfqUw21DFpVpED1lifThXUIGyMGi8T3SpTC8E2LFutGIRLlI
syadc98YjUeiYj25ECzmupp6xFR5ag5TWwrOc4wUXtyClN1RiuoWFZSuuasuN+U7Nc8t2PqaR2hZ
0ZzWQWhdUqkk38p2IHWHXY/rBXCAN1dV1TqvdPhynLjx81eaeOXGNbAqAexzKzHjamIlsfVWj//d
nfj/C/aWu1sc+t/TuMRS9rp6oQv0wrtaFv/6L1r8zksy/O1V4sXlbfI/+6VfX+i3l+0nQ7t8+ec/
1psIiYVX0D97Lt833RV9e0rZc8zc3tT2jn91jXDNg1UbLi4rJ6ZGq14cuu2UpuSobP/cxBrTkHWQ
R+vthz49H/RucP7o8X/9ZG/j+Ovf+dWdvw3MAKDjjQkMsO8X+pefXj+xZEVjHMW3H2CK94Mgnmi4
hmqyuRsFqHTHNQgD7mLAmzh0HJQTQ9VExgIg8t0AANYYqmwgbZffxuf4ZoGs62839eHF/AvvgCTh
HaszlN+/5v1BMMwTVaSwBXw/tq8fEGt3U//zp8cEVzNEuCgyVI7tz94UMHl6WKIgdrspAA3kuN4B
WVdw5z1sIWAKmJYM7AjHYvuzvxAYeAjzDhjQIX/89XENArNXHl7UA8dBxkZZl0xed+mzyWCpQLSm
ZBjmbhyO7o3YjQNvMN/PAS+FdqJBFRqITZ+Og3QiwyYyIW39+Ovjmg/qwKE7cBAkAHlNZokZzKuH
Hxhe7zYHQz+RRNOiYcOfH9fT72bBwduiegKxDZqA8unSaFE7GVBwNck40llg0NSG1H7oPJBPaIyL
gADwKN5NAEs+MRVJ1gl+Odbn5w0WSQ+msOE7lGUo2geOhaKcWEOlMGyIbz97Q2KwmeJprqribqc4
voqRwyyY4EGroyK9lc0/ysIPu6VxwnjLEmXjdtkQj65kkCzW7gMHgZMTvDzUItruKT8Mgnkim1CV
FGW3kx7dTBjKmUOXBuoFvE0VWWEh/Ox1GE6X7A8M09tMOLrzA0dc8dBBUMQTU5UlVbM+bJAaJDje
EVXZLQZH9/QSlLpDqwTZOpEsnHdUnu7d5kB1wGNTMKtHuwhAKWRDO2gllMQT+l/DLvtpvcwgqCKF
GNPgbf7//6qUnpMqhnJz8+J4Sfy+hwQ1988NwYcrvOsgySd0SDQJ3e/+BLBO2HR1k+7Kkb77b1Wi
euhuKJuQUxUFHunuS/6wERgntOlUg7LgbYU8ut1QZuX6k7PgQy/y3SygVUatpSKw+GwjMDk4yhwk
qBSPdTKg2zu0nUgXQYZQjAqQK71fC9UTUSWAaMt2PrKTki4R6Ex/68+tAn/8/fPoEMhJDf20gWLK
jIAkG9pwhjyyEUCRcOjs51SgIUvQqHU+m/2GxknZ0FkfjnUJMKiC6H0dOgk4KFoyrH5ayW8/+68B
1H8kfqje3rbdIwIThufX5UN3Akkbtjya6GTVfvb8LAMaBaeOtGf7c3z1IKe2Q1cCiaYJxYCMIPBt
qf+wHdI14lVBzXa0mAoNUEQcyqGLgmScUPrqBgDS/mtgnZAFpwMqvY3P7vxxRG8DYMh2Uzi4i6qc
6JR/pPLtvuv9bdGkyUpprNBBensfjm5Z4E0+eE3UTpjuFH8oQLY/+68DY0B7Sucocnwb4+eisL+M
sdISs5RBALg7B/Cg72ojghvZG+GKf98yjq88/jmX8i+PAYdhil/TQun99rM/BjRSqY3Qex7tmjjg
zIAhhxYI4pCqKat0C/YGwFCYBOwZmrHbM45uJfi+JB56RKBXxIJHT1rfIUf7SyJAIzgzbWrtKJcD
cOCD20XKCTHtrAWDpvn9OjCACbqIZHTXWH+ba8e0K24h1oNbpswAhpHlYFAbDD/7GwItI9BVICVt
11E9vlcBgcSB6wCFMn3zQQy+vxkw/XHPYS+Ud5PgrRj9U5PgT/zSD/oWPnHhZkvc8l6Kz/hdf/QL
3zHln/9+R1oamElDT23vFwce19tn/87r+tfeUXpLrHr3l9+JVtvP2f3nuwf8+aP3Puv7U33/w7n3
kq/zZ7fb/kW3u80hE/qf//jveOPm60/13Nvv+Pcb+omF9qNr+svr/0oyLsNL/N6J/JTo9uc+4g9C
of+YP/enLotJ8zr/fndbttm2Ejx0QObrHG+u9fsL71rwB1/Zi/5YnP8G+R36EWfrKKp++491lP7n
b8s1UnBvb4QocIc+yqGfslznMeTKYH+Q3s6lB1+bVyH8cOEtBnDohc/XQeGuN83LS/p9BLYLwVtP
8dCrr9Ybt/v8NX3DMQ/9gMuNx+2/v/NdS/jQC19Vm+rZfcnzbu/ib4Stwy8e++tv+xfegnmHXvhm
7a+L0l3vASU7tPTQa3/xyPLdS7HfcfgOvfAtlgrhbxfrTfV+RDhbD/TIQy9+V5br/LN9YkfCPfT6
Dy9F+dvoJXbW4feb3S66bwTnQ6++WrOYs2CV+d4c31GkDr06lulcvXx/3z+6qQdfO9m74x9dykOv
y8a/jtbxb+t489uF95x849tdFCH/Wuw/x44+dPDn/aoQAIaDfjuAL4d+zMrrk3y993YNF387tRx6
8dvcS6v9GbS7OEXqoRefrDcUYtuvY+3wZczX9Uvofb/udi/5cQI/9LMu+IThq/5w9R199NCrr9bx
ME6fXPxvGKbVi4MB0brbeyv4FoZ7/xuKyclL6H4cdC49IMSHDsvkx/s28fZW6Le7V6XDP2LMjrXx
mD3u92vt5s3wCH9DZTZ23XWJ49BPn/A7hHjoKG33mXUwPMjeM+w+4W9YIs7YCv7w+n/DFLp94dVy
Ptb4vyMKh47Q+XrD+LwfHOMzjuOvP+azk+QPbc/P58vvmp3P/rP9w/PwG8/hyzr/1/8BAAD//w==
</cx:binary>
              </cx:geoCache>
            </cx:geography>
          </cx:layoutPr>
        </cx:series>
      </cx:plotAreaRegion>
    </cx:plotArea>
    <cx:legend pos="r" align="min" overlay="0"/>
  </cx:chart>
  <cx:spPr>
    <a:solidFill>
      <a:schemeClr val="accent3">
        <a:lumMod val="20000"/>
        <a:lumOff val="80000"/>
      </a:schemeClr>
    </a:solidFill>
    <a:ln w="12700" cap="flat" cmpd="sng" algn="ctr">
      <a:solidFill>
        <a:schemeClr val="dk1"/>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Tested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Tested</a:t>
          </a:r>
        </a:p>
      </cx:txPr>
    </cx:title>
    <cx:plotArea>
      <cx:plotAreaRegion>
        <cx:series layoutId="regionMap" uniqueId="{8A205332-D065-4CB6-8396-42C63353F8D0}">
          <cx:tx>
            <cx:txData>
              <cx:f>_xlchart.v5.22</cx:f>
              <cx:v>Tested</cx:v>
            </cx:txData>
          </cx:tx>
          <cx:dataLabels>
            <cx:visibility seriesName="0" categoryName="0" value="1"/>
          </cx:dataLabels>
          <cx:dataId val="0"/>
          <cx:layoutPr>
            <cx:geography cultureLanguage="en-US" cultureRegion="IN" attribution="Powered by Bing">
              <cx:geoCache provider="{E9337A44-BEBE-4D9F-B70C-5C5E7DAFC167}">
                <cx:binary>1HzZdty4suWvePmhn5oqzCBOn7prFcicNEuWLZdfuNKSTIIDCM7D199Iy/axsrJsnz66vVr54CGZ
IILYiIi9AwD/eTf+4y5/2NavxiK3zT/uxt9fJ23r/vHbb81d8lBsm6PC3NVlU35qj+7K4rfy0ydz
9/Dbfb0djI1/Iwiz3+6Sbd0+jK//659wt/ihPC3vtq0p7VX3UE/XD02Xt80Prh289Oqu7Gy7ax7D
nX5/vbH3Zvv61YNtTTvdTO7h99dPfvH61W/79/lLn69yMKvt7qEtIUeUE44R469f5aWNv3wv1REV
VPhcYPT5A5cf+zzfFtDup2Z8NmJ7f18/NM2rL39/a/bE4m/fmqYMHh82KHe2bc4/P8xvTwfzv/65
9wU83t433433/lj87BKYWhgbmqatzV2Lf3/9tm1hUlzW2/uHJvk6Bo/j/uSn/+64iyNFKIzul+FF
+Mnw++iICwHI+FR9/tCvXT8O/y9bdRiGveZPHgQe+fL138y6/y8RutkWJn91vr3vvo7Rfw4PxkcI
w9THX8dfPYFH+kcMSUQQl1/7fMTl12w5DMr3bfcQuQFPeEE+c71Nt02bbO3XwfnPASHiiPuMEurL
R4fYA4Qe+Rxh4mN5MFz9kkWHYfmu6R4q18cvCpXLzqbbj88HCUVHPiOYcUWeOgc/Ylj4hFF2EIuf
23EYiK/t9lC41C8MhfsOCEVdT8+HBEQrXxEsCCWPI/40mUAul4CHJF/w2OWa73P5ZfcrJv0dKP9q
uw/Mny8KmIt70yR7zOrJE/27GR5SOKaIMcoPRSyfHTHic0aROuglPzfnMCBf2z0x/ffXF9cvCozz
bbzNt/b+60R9lgSCBPZ9IOqH4FAAh4DsIf1HNNBeYv8Vgw4D8q+We5Ccn74oSG5q47r6OR2EHknG
EdDgp7lcYfieSBAfX6LZnvT4BUMOI/Gt4R4QNy/LN87MXNbb4hldgx5RJEEDUv9JIlfkyKcCEYXY
o8vsiZBfMOQwEN8a7gFx9uFFecTZQ5xAlJqe0yf4EaecYSq/6L6/uAaRkMslEt+C2PeZ/Jcs+htM
/vUw+6i8rDi1Kp8RD8x3ZRCIUMT/NuDfV0nYEeJEKEHI4+W9UPUTWw4j8bnRHgarP16WZ2zvk2n7
P1A1oeAekKU5/5Km8ZOABbKc+L4SlH7J8fsB65fNOozM2V77PZDOXlbd5GwL5cptk7TPmdSxOmKc
ICC2X2jtnjYURxj5ioFU/5q/Hgsnv2jM3+Hy3ZPsg7J+UZ7zh71P6v8Bz4FABl4jJKd7gKgjJQAs
Qr7k+D3e++v2HIZmv/0eOn+8LJc53WagEe+Hhwf3dfr+58oE1DuRQjHlP6VfEpILIwqy/V5W+UUr
DgPypPEeGqfhi/KV0+39NnvGmjylR2pX8iWAxePnaXaRUILkmDH0pY6yl11+bs7fIfL4GPtgvKyU
f/JQAxd+Rq9ARwxgwPA5CIaACrxPBFQaHwX7Xj75uTmHwfjabg+Mk5fFgY8hH2ZQf3/O+gk9ErBc
RdTXFZGnwcoH4QJgUCK+EGX2dSo85vdfsugwJN813UPl+GXl9tuHpn2lHyyUtr4Ozn+ePchu5YNh
jiRk7u+kiS+PlARpwr4Kyb0k8ovGHIbkSeM9UG71i0oia1NsYd0+f36xQvHjEu+3OtaeWJFHhAqC
oc71GMHE10nx6DH/jmGHUfrrHfagWr8s9vVH3dn/IawI5HZFqa+gCvb585Qlq51skVQK9CUX7WH1
b1l2GKwDt9hD64/rF+VYJ9vabttt9pycgB1J2KlCGDu8zgUoCakwp4c3TfySRYfR+a7pHionL4um
hdtia18BM3gVmu5rwHmGLISOgBoQhhXk/e+ykKTgOIAYl18Q26MFv2zOYVj2mu9BE74senC2tbsV
lmcEBdyFMtjFBWuMB/SMAuYgFahL/K8tFU+KyT+35zAq3x5kD4+zl7WL5XhbFN1nVzmBKllhnhEZ
UJpQi1EctqwcQkbyXboRQny9vJduHi37X9vC/Z9Xv2DbYZQO3mQPseOTF5VyVl0KFc32GT2IHAlF
JIa9RQdxwsAaJKJI7IW1XzDkMCjfGu4BsXpZW42CnfY08bZ+zuoMOpJEweKY/0Xx79FpcQRr9xDL
+JdotgfJr5l0GJXv2+4BE7ysHPNH0zzryrGA3cMMaDM+uDy2W0AmkiukDhOyn1pzGI4vzfaQ+OPN
i4pVMKfa1jTP6yMESslC+EzBEsznz1Mf8QlUlDEggkDefJ/qg+TXrDmMx9PWe7AENy8Kls87o6Gq
/Ky1M9gpCZUxBNB8Wbb3n5JkdQQ7iSmVfA+WXzTmMCpPGu+B8vZl5XVtoJ75dcY+g1jhR0C+oJTP
6UEvgctICQGLYl/7fKzI/NSMw0B8abYHgb5+UX5x8wDb8eKtfU41L4+g8iUkHHPYdwcE4w9HHx7R
QXvrLL9kymEovmu6B8fN6kXB8Ye9/ybkz81d+RHOqGya3Y7J5uuc/c/9BAP7BQiIj4BLfSfqP+8L
w1Dp/05Xfp9N/i+NOwzZD2+2B+IfL0tghg95Yp4PLuIfCQalLwS68fPnafKX8ghjziTEvUctsycq
f2rNYXy+NNtDInxZ62VvTJaZ59xRCeVkOIhC4YTQId3ow/EhCWIGMswjUntQ/Nycw1h8bbcHxpuX
le3X23p61kRD1BFWPpQm9/IMiBeG4FAE+5sFmJ/bcRiGbw+wh8P6/3HK//tTkd9OhIZQoV98Pkr6
3cHIH1/9/MxwuHWv6Rc9cTDrPCaHzf3vrykceAQUvh1R3d3kiRJ5srL4l3YPcKzs99cKHUHFRQnY
HAOnK+B4BaSnAdZWf38Nq9Cwe4P4TADBe9w4Y8u6TeCc6261DY7sKdjoDBUdqIu+ftWU3edLUMXZ
bUiDXbXS9znsPf92gPeyzKe4tN8G5Mv/X9muuCyNbZvfX+82srnHn+0eUDKxWyGHhVc4vAnHCUCN
wfW77TUcEt79+n9L5sVV7gt/RWz6pynyM8nQzSj4WqXug9dEuou9MiDTuadYo8fyTVkhICffhuyA
DRz91QaGMYEgA7lbwdM9tSElYwR5QslVTfJ56bj6JCU6s8zvF1Vtbaju+iHydEM6PYJoWTbvpIzy
xTj1Q9inqdG28tcT5QsPWNqinQekTTw4LZOZByOqO+37dCMqhAOK5cXk8k+8dEnA52ndUuoFdTut
/aRNQpeueeXhcBZwmdXF2mI1amyiPJhr+MPOmkbDKSV2XKSSQTd1EdQlKbVH43k54fSStb3R0diC
RRuA1oQD8z7+eMAwrJXvgwancZDPYDsvUbBa8XTAVNMYlk6Fv+IRu5n7k8RrizBDa9SmSpeWrSdv
6gM+xEWQZ5H2/NgtkgHsJ9yeOkUajVS+bl1+MiADu9x/hCaGvP0X4yjeSXoiQEfuVOL3MyrzKxGN
aeevfNR5weimhW+7pU+SOzz4N9yrkwDPcx/YqjkuJJjoxR6o8h/ZANvO/2LC7riSD/vSJVRzIGF9
b4KEmZEmc+qvaMnXPBtuxzxzuq/RLauzy8HkThsULWyXFcGPez6ADMg0eGwG8hhqf3vuVJMaozH1
1YrKJJCoYNprxtvRH3M95JUMYILqH/cI8Wj/WRVEA0jcAqgUHEJ5+qwkynA18EiueFI4XWXToG3e
XffwfoAfd3RgUBVmApZf4Nl8YG1PO+LeDCO981Lp53eW8bDw0k8tzL7epfcZtZfG4Q0jFz/uFR8I
DgrDHmlY8IbjNxztdTt2rCxlw+TKK+QdlvQin/LjeHJvYWX1fVf7ZwVtg2IWeTCmAsqfP5pHEsLs
XwaXwKlqCtwH2Opuy+P3E8lgn821jOWKJfIcvEwFjaNVCDu9fN2IIToemjnwSChzxXQ/GrSeWmdW
NTpFzVtjcJB3mb+MCXuTetkcJtl42+OqDeqmJKvPv69yUgQU+YlOM79eeUQzr6vCZKzThWIbjJtq
lfZ+HSSKlrqMg1qYIew8li+r3vBAzk0SGD7czl5GFk6wj7Jw5x7D2bJt7RAInAVywjQgIipPIpqc
mtmz61j1ky5Gr4MAgekmKn3NJ1atgADWmozFxzKnk46mvA+nar4c8UgWU0OSIJ7rYz65Ymm72AYp
nZMwNRAsS1uFsUOxFhRcOumsniLpFg0sVywEx+/9selWORulzkuc/wQneiDmKA4iHBgq8//qdoM1
ZOCTkatYZJ886zmdVhyiMz8pRrEuSH8pOvGnP2UfGMo/9WRcjeO4ZmV7PGXlZafy07J0l6SYEGQY
vGyrMlRD/M6oBxKbTxULahwbnaWy0VU08IAZP5h7+PVE2LmbpyyYpb388eQ7OPMV5Hem4Jg4p2xv
8tXpxCyPcrWaq/IYp1HQ9zYNRN1dVHN2rmptpgjCPcNMw7sbwh/3vrv5U14AO+KBeEBAgrdq/GXm
Jy5pBpUqf8XK6kaW8tJT2WXlxE1dFh+ERWeJi5ufBE+II/RAt3DmEREKXAlqLXuRuyow9SRpwOFU
TxZN0ZxZ0y/BEBSgqvhQq+G2qRkEU5M6wANXweRJsyZ0WDAcnaM4LXSUpKtyyidNu/gMhwPM91Pk
+VanUyV0GkNqhk1OmnqTbqhf6tZHVeBkqenYjyuPVUkwTM7oQfBzz28zHYsEerT0OM7sTduQMOtd
p1HUIu06nOs27pIAlUZ31SAD5LsgG9M/CzQy7abyNHLeDRX8Zp6bVdqZT0XvnGZJonRa99d8rHSR
Zn3givF2rqwXVM21aNWd6dtVk6O71Ft72Ftyzy67DiKEbJMg4zBRVbJpWdmsEG2rsMzXpa1XuSrf
z1656ByymhWWhK4eAl/w0x3rwSLTuI6aJRsKpMVQnbZwDFtLH5JGY6MAmfFjLkgWzr47tSQfdDw0
6Y7lXFWDuN0xmdqNSVDX+YciZpDD1ZAELr4lw9gHBhXnuRvRIqLbsoEvsK0+lM77GGf9dT1ka5/3
m3FGOQz0Qw9n+XQscR+gmAORqsWg+/dpM+jMo0x3ojgtBjTokcy5JknxYVBjupx0ZXqkPRyFEWOL
sulvi74yQdwB77Plp8qnVdDY/FMRTUucdItutG/ydt32gCfPi7s57d4oEesGz4MepvFalNBbHUEn
08gD3Gaepix/13GYWnl7NsDJT/hd/mnu7a2N+xU10wI7dU6VnZfCjKcdr3HYpAQGw1SryExkkUT+
TTRCPCEiHLKu07Gtw6ke/bAD8hsMufc+S+N1HEMAqTLon9UwlYqoXRFUA1OL5RZXVactUNLAT9uP
jVcuITAbHUeoD1LHGz3cjE17VdgxDXPsGu1Ypa2BG9bUaqADNxR2JQU4VvUyG7K7RqbvikYJjVh5
ObYEMEDjABMQWrR5BxhP996UBq7pjuNRhKM3o8AvqyGcXdpq5lhQWcDJr9RlPKWlnody2foxD3JS
l+Ggeq1icIWSuyGM/BqA8jOpk0bcQiA1ixb+G45dd4ZPee83GqdTqLKWLhBnD0nRKo055A2DwH9J
752UXWNWg0j/zCBvge8V8RrbZM2NNlHPddr6/roqVaXzMYaE1cZvdzMG+11Am4RoI+VtOfAE/FOi
IOoQ0blXnEgPqYWbZL/gURUaJ+gaSrtM86q9RZhn4SBnpuPMAT82QdN7y6zGZpETjwdZn4+6JsoF
8RTfezR1AWzR4wE1imjhshMvHUOSe0onIpFLs8uoEMF1BrV9PRRAw2m/SaszP3szVOxjkzCm2yia
NB/7Je7yVWpZEnh1DXKE+w9MOd3WIF1Qjq/qFLwpL8BzsLFW2yhdVxFMYKCaiQY+AC7PwZGcuxQt
sPyOjdAbAUoRUbPGki2rJLPQFpt1bJoqSHHACk+jbsyWqoC57zz3zoim0xmF/pWrLpFfIXDF9FMB
Ezmxw21GzF3UucsihyHKUHHZN+7Ui1EW7iTaYOuLqOW5rjexcNMKXlpldZ/MG4lpo7mwQ+gs0F+U
JUHVtkOYDO26RN5tkTV+2IymXoAZKTw0cQ7E1i63Fl4PAciCkskLdyLAIUVUnYwFfl93uRdAXP/o
HCCTD0CYSjUEdUU5NBhuO85xAC9o0Xhy2XJsp0b36XDshqJdVjU+69Iq1gOu3422qlZzVoJQmG7p
CK5o46rRHupXfUdXoKBiCG+l0x04iW5hyWzhesCbuX45ZOUnVXc88EwrddOLQiPh/LCceK1Vk7+v
a8gpkZyNZpP9IPpRI954mrCiCr0+O4cJc10UBoflHFYNMmvrN6CGUnLjxc2VdUDXhl2UauCPWMGA
GD+9E6xQi0E1QGz6DS/zO6dAzQyjKzXp3PLzJIHENEAMYNeuQevIsVWHpoveiBWh6axd3/shKdMr
kEkepMPJLHpBz3lmlzWrFh4uTplqm0BtyMzOaVFeigiSbQQkC8gPXZfVGEIt8dyabkOy+kKIUo8p
D3wD0bQb1CLL0kqjWb5TrrjqvVlPKr9AA8ZnjkyFnipcb8q+rHRcdmIxj9MbL4fogJ2T2ot5E1DO
h3Ac8a0tcax7U9xn+XjNlN1ONPnTpnm9NrTSJI1BXpGCakHKrVUwgdrWh/gfNcemnK5p7zwQ/MUl
UIqzWfZ3Q1V5QTziMzJ4tyjzmzAW/cbSa2/MSJg2kDIHUm1xPL8pPGXDcUrNIo5PfQue17Dicqxo
risGuQRNCkJpumSxgWkJaC6HFrLQWIUNAn+PyvasLeNwzNCHLoMQ8jnF9j1MsKqaAcBqXg2+kprm
dt3kYwoRBNXLMl56NvYC5KUQ8xk7tTa5yFSeneRk2GS9D0xnF9GlF/GgxzDF2onqtqPeKqshRDhv
wMvZ608zkulhaHPNE6FOoiw/ZfN5idpaV5KtsZr6xVj72jpVn05DGz4ymB4MdbEiwTzCw7CyPu6R
e8NiKGLwaTiZcfM+7WEoUgPPwembPEKjdkXkazGXSchMd1F6+GQuGhuIOZZL4dwIyT46GRncuiuj
B9Ti68hPP8W0BOKQQqT1XXvbj8CrBbvAuT1NMrifMX0UqLooNC5B39AEemVF8aYuvVPO4m0MxbNL
6DEaTEAjikJjcbHqPTzA9CKh8j2he2HeOjFXAW9dsiKBN/ju3Hf0tgHMwrTumiCPi/XgxcV1F5Ob
1ggWZobJUDZyI12JLmmL7QLoVLyqqqTceAYn4cxqTxf++LGvqxGCiF8vCzsc8zytVrguWy2y7Nb1
ULvybGW0SIYA4ylfF8zLQpJGukyzD+48zdJh6ZXTO94DZ/xcXEM5pPuGtTshGYObDe2qJ+wCNNvK
Hzx+UpX2Pa689DKW7jxntwmUpI7botelqXqQjSgwQ0NDPwPtN4/VeY6rZMPS40yYNzNOCAxEgtaM
pBuQzNNxSvyzPE5JkNd9o83YXpBCQm4pkw0gPYct8OalHMWS4n5a9RVqj/sICoJT1nYglyCYZ0Bv
RbaQSb4x/pxBrDN12FmfrDyhcuBeji6AaS4ky++NZ5T2bJGvslStRNXdZvAWQQ/cKKXjeQ/VmFjZ
S/C4lbJtt6yzYTUgucQRvpyjFocAwoPnz4tmknoJhRW3Epl3nLjpMmPlbVeiTebPXmhajy4apdpg
NEtgLf0mzvNAqJiH8HKoQtOiBrol+7AZCNX+2F61zF4mdGqBumYBdfx2pvOJ4/QhMrsy4VlZQ+1m
5k0ZRqq5nIDZjEkBwZ8EgxBzoNouCxC1BvbKrRRP45B3u5JbpN4w4E8bOUGKj0kdLybaXvAKyFIK
EZx4Pl/gk9Y2nxpQUyG2IO3KLKp1ndBWxzRNFtU0XhV1nAR9ckrrtA89S5Ngyv2bIZ9EkKcpBK0s
IE08Bk1H83U9v6v9VpyVXpUFrRrOEuvkggxnPk7WTQuzETEXLWu8KNp+XCA1tWFZsbWX8ncChHUw
1vitAXXO/OnjnArgdNi60O9dHVR8OO0G9DCIm1bQaCMMO2dlDLWAIkxLpHSbFW5p8/YkoXO1cPYq
GlQc0iL5mLdFEqJGnShZpNoykNO49k5pZEE5eZfUZXWAEYRQVs7HQpB3qATlIWMYpdks5yp5l7E5
0Qk81Cy7dzQxfUh5o3RUwdcw3WeoxWDdeok5iWJsdW54v4SjE2czCu29P7pEFyQ5w321sSS9GpxX
a28cl6bH6yifF5R37MS1m0F2iaa0HICe1pezGE+nJsqWcePdTNzXIIlH7fFKhsqR+6oYSp2R6LSH
ABlQRfugrRbKG/gpVKuErtl8Qqpyk0NKAYr9xmfWBTaJrmRvbgZzIqMeytnNG1eRboH9FC+G7sMQ
U6x7K5e160JgIFBgwPHN4PdBUmJwMJPJoPO9B14Vd55XnybGJMC9rn1/x5LaGcgVT7a43M0elVQ6
cukbEAQLKwa+VLYJssRA0OrKFFRvsVJtVGplOqN9OlhNG4uDcW43ZIxJyF0aEtcBuSUmhmot5IS0
q3XjTLHoB9qHRJU3fTy+Ydi/4hXxFrxV53HVBV7OOk2qCCTRjpYNnkmDGG2Miq/gPMSbFIYmoGkH
HOuU9u173jMRgLdBQapKa9BSYmnrAYdR3D9wEUstPaA4cyNJSGwVgXNAGd5FQgQ4edthvhx2klWN
85Vt5EOd1anOiTyrEFrmEW9C8KEVivyzKT7vGBTfDBuqJZ7iULYzWuE8XrZ4eD9162FYlClPlnWX
Mj1GeaEtAQICPDPCBGt4beruQg0lvnC0Pl7iQl7no+evcOJPwOtAhiVRokAqwL9Kbz2biybuu4Wq
401v5sCArNcZVADSssh0mrZXXhQFcvw4jmpeQCCBEkV9Alwk0bEHCp80071rIyBTadfo1uxKGMzK
xdDnoYU4Z6KM6JahAYDsVt48j+ANw2nvha4qQePO9J6VSbugrX0v+0RnU3KSq6SGMBeiCXi5tcU9
VpvWDVnQj8kpSt2fUTYFdO7PERQadCHdSSXKTkMF8t3ITatVAdOKZHEUDOO7ugcn9NAyMkTjYnpg
47QoCw/qgkxeV8zew2LPivb4ZpRJq6emfp9K72OVDKtCdBu/LAOWQmmSGWHCKgLBiZJM903yRs3R
RQXUva5RBAqqBSEHdoVKrfKx7hYmrawmAQaJApS2XqcluKtxF6wqdsFerOeRrNrqTEQz0jgBYe+k
uYRXny3aaIxWgwV9lE1r4RVRWA8QDSbcw0OMQWKVCOrOKdDDnyLRaZXRfpHxTgRlnh+DWm61wR6s
Ram2WNRQG2jJ6PSUp+V6TGDVr55K4ATZZk5gFtKxJsddN53lZo4CgCTTVc0pCMxRBZJswF9uC0fy
NfCAKzmHkNyToB1gmaCqT2XCBLheDLmSzQteWG0U1JsgTcRtCyWJap35dl02w1Vs0FXk+zBBp2qT
I35Ry10Zs71IqyGIVfo+rbq3OPEK3a6dP162SY+C3Ys2dMfSWzpHCwnTh5X8pC1tFkonQRB2OJAM
b4d04DqLc6iGTcVdxOd1SSG1F+N41yXlQ+LXUOFgkHa7O1g70FGDwZva+q7i6aoFJw4aYXxdzj0U
3wRbDxw0eYKLs2HM07CJHIaSRpeG/pzmgayLjxKEhChnE4ihfKhAmyxVBBwsIcAhZwWK14Dm95us
0SxvzhqWrrIRCgS+S+Ogkuh9W6hrf0Z+UGccFEUkQ0dkFHI+LsuUFLqU/hAOwt1S9ycsNphlRngM
har4LrU51wlDFyOOQEMkgxYiXkDFc2nSeWERgSqTSUYg0Px4lHkNAALWFbxNLyh6dtfVEJnE2Jwb
lYeuz9QxdQKFxIw1xM550zTFhWJTABky0VDLWzjpn42i0cS0Vyn2eKgq7yqR7Qd1N0VvYLDmVTv0
IY+6u+4a5zNUkGKI77VlejbZ+5w1pW6yEnLfYEHtDSrTLbXnqrWXEWZx4Kv+NK7ZVcXPS/sW2XrZ
IkqDwsu7oI99SLZVKHEFQyIg7nDPQE2ynN93eXZFk5kt4J1PH+DVXitr50LPfRaMI9mSBonAZnYz
SduDymnWcmrKRZLki7QgIuhaftLZygtJpq6qPjqtUF9r2kZXvap77XJqV3Qy73Moja2iOjZBi9Bt
Wr6PolKBogc9BytIsIx51pNsOoYcskgFNcHklz1QyeghbzkkBuVAODcUFC+KN+V1XNIzb4IVoDLL
syDO5AdTmzJwVt34Y8lPhxIyVjqhNVmMCJJgMvveUjTQY4uBz8Ki9GqWkp2QmGVAM5JNP1KnPW+8
6tws9Jzl58KghRrzmwqKk1cKuu744C2RLN0KqqNBDpRoxXKbhFGVhznURgOHwcsGHzLmOIzJYkqx
001QMAhziYWab8zTD5Hfsk1mmxBV0QqWsNBJlyIW4iQpF/mYv026yzRhZul1RbvI5ipf5EpUIEYy
CA2jVQEsArsQXmHzSWbobKQ1cF/n3xEvHt+1Nh21gDC/8KHyqPu+hSWruCiXKeM8gDrMWeXN1abM
4w8FTfkiBbFceGQ+JWPZBDWDBeIoTnWX+lPIOuzCPJqjE4vQKZfddAK83t80snVa2C0sBa25df7b
aug1Rkm3zpFvggzK8puq9CHCz1689lPdT1W/mgpWB3BCfANCAuoKMZRq02mCDpBB4YBj/0ZF8kOM
ml0Z0sowqx0NQURTncOmiHU30nszAt1tKD+jqD33zrPec+sZ9fdmqMkylX60mO2FdN15XxRJ0KUE
5kYTVacGhC4IwWLNageBNBtBqFpzBzhCZTO/RVEHtWLuhPaKNMxyLgMVk/sGVj0GNoVZ0rcBh9HJ
xmJRsmZR0+y/OTqzJjl1JQj/IiJYBIJXlt67Z19fFGMfDwJJLBKL0K+/2ffhOHwiHPYMLVVlZX7F
nJBe00L1/lbSyB/3cxRe5XoOFrYPEmYqsaW7vp/ewlrrE7UUAdmsVY7Hd5fQez3PLB9NMuwohoXN
2Wdn5JKnmW/hBFHoXPr8f0HgpuXVN7N/wrn5TVwDBauROsC3QmCgZrgw8U4JOHEyXmhOzHQJhSu2
PoyPGfefo8wdVsXripGYF8rAxth8JBs6eu5E/B0g+jrU0Q+ZMDfzjJVdqFjld2opLGx+HbCC3Gc/
L+i/5mT6bJ2oOhZMeDO5uKxUf4bp9Nb68VCsjSrRSj5thoJkLAxZxrq+nKd+rMhUo7sSOPEUeWfX
e6IK0UDgl77wGcN6gEaMdnm0nSDFNszPqyUWrrH4sEk3VVuyqpx33gFSc7RGFJtbwn0MgbomVwSA
CDKYt3MR+WWU1mdY3pcE12GHsEQUs4j/rVv9mgioGdo889oALBnwcnVTNL1UhRGThiXN/yBM31kF
3qTTkZf3E7wv0AyimmX7skr4fdSJMW/a7ksy8R/zG69wkxdUtOmuY39eQNYXGxThoSMwOzsdiwLR
5c9IzVsQ+qQA4nWEB13vMtnnm062fWzrtupxHE36beMHOUJt4NmXXPHDSKY35zJ/33TDEVhQGdl1
KDwvheAg8ZGpcMPEr/81GhcugNFaIcCCcpzwffdtUgzw9nba3x5lI6rad7pIqUWjazDHStTfNcHE
kaYvWbM++HJ4NH4972S/BIVIF//oNEa2uUkKz4/MiU2ROqqgL5jznqPQijxK2ePcdl1VSygq5MAz
M14J/+KR83TdmxbqCJfjr9xs8NxBQm1jmxazGbzdpOaTjQ2G0kZ/qKCSVC74DvVvP7Odb7y51Okf
MbZLXo+41SP16hLLJH8IHJOCqD3Ouc1FQwW+W+i5DVnLDNUbp+GHU9aVmxdPRTiqW2ib3KWL3UU+
/NUsHj5nKIDjuIYPMOF3q0IBp7D38za+a1Ab+rtaBRbWKPvQbSQK3eCvS1r35Qnj8npK0hKfGlzB
4ILP8TFasg4+I8/OeO3xWHguonurWeH19m6ho8XaupP7ekPCln3KlyzM6jNu6Ctd5Bsa75+YEHsS
EUpgGt7zgz6Jj/WqKy79ADcH1VvCioUt5F/VYN/8cQAgJSEdhBB5HxLMO5CCmtj5MNbW37eh3sft
a09X8rn4Dj02aHLDwmUnjPwO/egPohqLeKc1eZTV70MXvGRZ/aB5MpchW6uWLXAiR5nBDu/2wHRf
V0PCHQ1/s2x5G6hn82mAY2/jOg/Y0FTjnPy2JJjyqMtoGYjueyUihgsgK6oQjPI5pvteomGwXCN2
qzB5IpwzxIcu7OCdxmmpHaLWjTFEqWK2h+EUdrggmfBpXsvYrwJn7kJjAezR60Js/eOSWFSMdW6Q
jOuXUPKu5LApGgmbF+zDScYbPAe25E0U0v1fApG8w/jaIr6Ic+qvn/Dmb3PTnOKEJXm6ZlcXsmNj
OTySBBNaNo3R3h/NX9JDNVraGjRBSnMxtI8OhgD+wqvZJKuyQWzXTowF2g9sYzd+MNTAfQozSXty
FwfbLhkDpF4z7JROi3YHWV6tofkvMS4srW/8ncAsElAhSsOTEtdqKEy4RIXZtescFYNc/sS8eZo2
rUrY5l7VIPKWLBTXQIS3STXtPuQY8cbwVWTw8+5++62WDpb4/bHGvlf0dfaf6RuXq+Q1WZfdwFHH
Ei4+PL5tRxN0AUxYecz008yhwEWn7QVGKuprVKORzntFl2THV3yGK1uPy6JCSPHltxs6fIxc4Zhm
/g1HsX8jKULrbipcHC07mBRbaYzQORxpk2vhY05Oxo8uiv9us/0Y63Auxrl7r4fFy6dVPaAxiwoh
1qNYMFlyGkPbzujcQxLaYtLqutxbX+s1uVbx35SvolpJlfLuKQgxUlAYWlB/kS7HbQdphoRn2nLu
L69Tyzr4yu7ZdDAMEyAuwabdgcKYL3zXYTaBsViLarh/jUT3MI544uXZQl7juIEVQHXV8fh9WuKy
a9Og1H6ACNK7UI8gQDhPCtF+xMx3TOL/IKbmworlnQXbO8bOdFFpGbWphxgxrYuVtD+BCjCfsg+i
6hBqPn7wCD+prd8rKAw1okq6HsVl4YPZj+5hs/a4BsYvNG0+U28sBQwANwLQDDp5nHlX1ACo4Hs6
sUOAk8E1H2cMMY78yKl/HXp8wzx0b6wOH1LmcQxR5E8zMlsuPvK6oUewSTFp4lA8btnwvTZxVafz
R1LjaHdpnW8u2Vvjnzbn7ecl9gua0E8262KKkAT0W5f7UXjhYyiKJup3pM3+4+u8ozNy/bhF03f1
jDlWY8Ac7AjSgTaF9Mib7OEBmgG62poeWUA3fvpTVw4RCM94g6neeem3z9ZSm+1byfUbzRZ8A3CO
piUImMIUs6ds/1Nsvra029kgPoAoeOgi9z0uSYYjrE6WwZMJ2ybYN+amM9ByGONIpTxztp2PLg9g
o5w3/Omh7XK4AC8i8eLcGwBXKhnpYzyv+Dam7ryxGKoNEm1sgS2kDccUhiASb5VYD3fwr45jr9qy
OipG8lSbrckz3WMUbbYfv34YDNPFBpN89MjRay8LGIF8GWMEt+p3wSM5Bp3X4SrLFGouvY6CwS1q
JJCqJYJzpXSSB5L/TdoQ1INGr+jmJJfxeGXoAbDOt6peJrcbHd1wMJBecr97i33UT2O7tlw69S9J
WKFoN1d66Ui1NMgzpw7dxMHPLZDAIAnDT+QhOj1RMm4QR+3JutrlAr/LfWWDnGFiB25R2JledIuQ
ph/RtgeoK7EEz0FHbwlHC5+zs53Dp6HdyRY5Xjy1OZ/aJ4Q5cb75+tv03Q63Ksh9MeLTb9gTH2DI
ktu0xccwfrVx8oEwaNnVtXL4R3H4VwZJGtqTmYU9paE91/7cF+oqBQ0OM+LSignwLiBOcjPhgrBl
K1nX/eELLHIO8idr3QccwrcVmum6ZofO4fOOV4Er3ZfhQp6EmezLbL82zkzZL+Yx2WCBxzFcU8HU
Hilgcmi0d4tY+71wbzmp4MEbM/qiYUNww3+HxTSliGzh/IznLHoNV7WeqOIANRLMhviPLX6p6rgi
MeG5N+oKzlpJ+frW+bFADYLYDu2L78tzliwPwQqZqhdZeMbHE44PTfIux2kpFg33Y4NOZ/dAS/t9
3vlJtxs9EEogkOQ+YEJXTeJy3cdtIWWDu+e3MqfTGu9NCud3gQTv7BtntZcPODR5PVDoUCERAZnS
uAmkgyfFDlVy25u5v0akFXk6j//o2kJPzlGdt5R2uRtU3ip3S3p9C+cFYSBMnmlE2+da7czozVUq
+zgPt/rYTfCVFowgIYyc3HCzm9r61V/jqUy65X1saXMJvLApJ4uIwO6DSZ+1qKtVjH/DOtXHlGU9
2In1TfgrwBqNoSejBxr2x0FNFxGxBoPeZPNlCIDIxN07NfVTzYBwRtSvxJROaELg3muBiL2Lfr3x
fjTd9gK29x8gvwiFYUirya5w64e3DtnITkTNz7ZaoBoryJOAv6YbhEMgkNnNFth3m6lvN6MVJQ17
ZzXs5N4/h7F9aWjr9oLVBy/MdJ4GG7gRHQO4YrtExf2hGU4tS94TgD1qQ+li7NtpAut64OCWm03u
mrqu6pk+6CB8l20z5otEqxEscqVrY/iyWUPzZmYhAAg40DVKAxt7YENjBNVUig4XPopw/ijETN4P
Ms1FphZckxjn0TMvAh43vNd7VuCeZYjIIRTkUmdAZ8KJFt2SknJFaltmobcjE7+FBn9vRJ0s2g5s
RjCDdsOJF6nXlIFHfzsBurKJhoJsi7/T3oA5HAhBOKV9YRUospZovkd7ee6ieoQNQws64mtfk7IP
RpM7fCH5Eh8xxtAKwPun8upnlfQfNJaQEmuA1FcuqmBbAj+UDBmU9zlr+Xiaa+rBr9y8KqPLrvPN
BemWf4PleQZpgvFE9JVK6vnxV3cZDh+FFWD7CnjollO9DZUP969FoF5qhia2IlyKlg3ULsVxhw0J
amLo02JVGpldIkAEKYIhKls+M4TJOY8vfdj+pxUVZxr9TMTu2cSf6Nw9RWjd8RjkukOdDMdhKaha
KkWVhZFtm1IOrEBi4CA9k61YyNyXo2PvfWxCuI+wbQhcWywi/KrY7IdNPU6Wv1lDIjAT6Vh241XM
pnJNVExe6XfnGSRLkTrt5711OhcpWjBRgGcwgcCi/fVdzavEhDdIr723hagS925FHb/GaoG96YZC
t0iO6GecLZXOQKKuPnLWYTht08lJ9T2PeJqi7n8a3yKRsWNl/DZGXLM9zn7wPNT6tVbINRtvObfw
uVe6nHU88B3379oQ1VjuEOFBo8KPY1q7subdyxB7u5V1pLBjgzPThUsOtPDFbevPNnsK/ApIEjZM
j4PST00Yfcx1tlcOTSWaFoylS1elQfDgQpsrabZ8ipNHC4snh9+Yh+wOBK1+JWtQCOHCGuQRCF0i
F2nA2qeVgzOLRQD4LV5TBC8C6wJ2Lbo0gx7rvZIPMMXkKo8KfuQZ8NZ/dNV4dtyaYhnqZ61WmavF
y3ae/IKRhZTSXNso/hESSVYwBt1xQtIdNCI+y6T7Vw/dGVPqD0uHa99mZdBCGIRouTSByE+br4ln
Rzu+ret2pv6AnDnu9tLvMJqrHmjbHnwEQf43fcRAnAoGCyRQ3s355IdCaJP20ef+dPb59GtRD4vJ
dn/n6E8KU7tMdQQgmi/wpZagsivB0Oc3DOBFjaLi0c+5VT8bOZhegyWKaD4uasXEY494Oe0eEyOp
vKdNYzDu12HfO92DZKdfW0DVHvhhXTovcrs4lMdVGp2jZfzIFvIx9cFR0MTCp3lKyJacgpcEviWS
c2jHdTY740gR67B+DcdmBhKTPTYIV/NFwDRsQ4sDAbTDR5AKrHBnXULzIXsXavnjTT1c7TY7L9lY
Vz2LH1HFJKofebfIH491C3M+xHzd1vN8GjdWJdH4IbeFHfrMfRA5fIXTihNbm6wIcJ3aCSLfsLpo
suiIh+pd2uG+Y5QazGjJPadD7DSC503XpaqZfMPCy5LHtX0LsgZ/TtutyNanoPXObiLj69zAJbeZ
umlvp4gMzh1Kbz9Gb+B3soIYgYE2RDA4tKdNjuIIbOzFtAHMcoLrCijl0sAtzMm0+SfPfRil7kB0
0atHnxm5a5e+uSSbzUCh0aBM47FqEO7Mg133fMZ83Vh5a030b1T+P4vkkgVgmrsOLmZwDFXFN8CE
IkvBrdZK7cZprQvjOWAMyZ2gYP3e497O6GB+Gvv2OUCxGGcZwouB+5GYXSTpI6a9T7u0O5Dt2cnr
+pNi/Tu8awS3Xl30Q9Jfgml8Zjw4WQ6LxY0PjHAoG7YydFaMeWAT8Xy2TxnNroBV/cEnTBaZS6qt
KeIN0zSYo7GKenETmLx7rVkJUPM6w8ip5YHbFWN79t80/xtURm9z2xTYpXoeE3PRqytZ2730Eipe
uBoVO8Mn1DGaLxm7LjGBd4a8dJkCu685koy5OXusc3AdSFB1y2sz4owsCfwlw4/4sTE0X53eQ/Bu
SAvoXNAGFK7oop+UeEkJkgv6lsO495P/0iyCj4UinIN1h3uRtQfJmZ8bEz+0xmEYhTlh4N/lvQlt
ZcewAQa000063y9IEc+beGdWgopOqDgoCjxlTD6h+ocXOPDNprPj1jd3G9A/wl0aC6Qd8XEOYWrU
/AGWjDrLphU7FCt/77fTgYjJe+Z93LzQoD1wgtFYgn8/sAQzEyLvKvJCisRbIkfjeGQS39ypZvaV
r+Obk1lwSXuKfGjoVoAMoTtH91+spOrYM4ZFEZJd037Orm04n/rO287t6n6xdtgc9aCWw7KGf1LI
sDOE23om3uqqLG7Q2FdwbXUa1KWH3bVXCz/1AQnbNWsFuUOClbeRR4G2uBuHejt3AInOKok/Jin0
vlW9u3DSWwBbQ1O0sodjGPEnX365WQCTTq2HzMqVaK3ZjiSNyptQgmhayG0zGWwq4v5L2FNG2PcU
Tt0pkbyKtXiq/QyTjf6b4ufX5b7PAbEsCAtUu4KBYebieACjVSwRjhajxbB6KQDko6OBLfSGrNQX
kw+APyo2UreFhxZS9fXcXFQKRxui6cgD8ghQgVYMHwOs1v619WCAwiInVYPrlHavmUF1xmP4MlvP
K7VZZIJ2KGtsdYKD7z64/8gwbJQqTqMTzKnSS21030r4sQGirW0JtsI1yY9VIIPA49p8G0L0lca/
hm1LH8gSP08gE+tuugX+Fx9Ra0c/pMWSYMdM96g7y3AaBRw3H8hxoTHlI0xAa+x92FdzL78JhG7D
0ZAB6NMqSQFPdxu/KJbsqJqTcpTdePYHW2Dn8yUGT1LEXvi8BmzG18nEOWiwcYOtgzq329TsbcYu
KMqYqDMI0XCB1akGAPsCmepE8W9xithRW4ync5u9ZSYILjrupqNcvH2cgikJyfq+jgIEeYik2q/p
ArkfA3ZKMM2EKgZYupmHyIQ5NXIstZBV2LmgbN1sdwnBooOJ/QhZGOh0Lmp8RX5TkPmLWNBmIfRT
18Mnn6APK8vMUWMjqRjiI7xNdQ7i8bJEzp3iu+dGouASRAouqIU3cge8MtZWXUy9yjimdhQsy+PA
kG+OoPNai69onbMSqF42ogvMYtttzZJdjHAvDYcRGc4HvuE753Ok9iBjDkJwJELMvpiVq1x1HIz1
cQmhLsxK8FNtk/VIXJrXdj5GyO/azXplvGI9pQuHJy03NN5ZHZSnJ6hNge7nfCBASLtItr5h0ww+
TyLqnVopeAujxt06zpXnG4ZZo93p1WL0ibK0qFG2YHmZeMcQXud40gCjBKqkNQfYwHB4LIAcrIu2
oIR8SLFZgRxtvCqRU6m3KICX9Y8hQdqrexYZNvNTZleFo9LjE+wWrJahKqFHinIhpDv6I/8b81Fd
eet207w1RxpilGg0aSs9ZUeHPPfgorrfN/36R8+kHFz45gfiuUUusKcxHL+x7e8lW56DLoGPZ2oI
APKnnZayjQlW2/wQfghbEnTs9gn7HkUCKBhc0jdZY5h/T8LLsH4iLtyrUfzAMTKinzG/QOASVUqv
AwdOIlyx8MZIt3dqvXmYjXeBe8Ao3le6owTgFOqsf4ThCmKIDGK/NP4FTtJFrgSTinGiTDJ9Aqwe
HJ39yy0Cs3FATTHY6hBUvMgR4WWKSl0QAUE6uOeQ9E2B0A64n4dkJt4ekd9XhDRgutaHDUuWUAfd
KU7lo6EOsU24tFXYo8B50RZXcGFXVCQrSmLsPonr82QzekmxGVd1DlZP2LS/VmOrgUXa5n2KXdDu
FxWzOaZ4tC24vpg2O2t9MGLmPbK4Yx2J3t0yXLOU+Y/7kMJdrZfkHXV9382eKJKN8rLBgiTaaLU2
4Bw5J3oPA+iBesuHHLmt+mU5NWNy02v6TjhUYDDeuVwHVFK1kPfEAkPDuF/pIb3vdH/HbioJspTd
jAUwWCq/SiizwwZhnFsCB2M1wC5sJo8I0MHv9qnYbdt9zXQ+1Ckc8fsqERep3NFBjpVI2K9a+e9d
Qa8SkyKA63rfxoC6WD2Wcmuh2udun7TQyc55t74PPx1g/lRn22EBroEdUeREyPQJwK72Ib7jRXMY
HFmwjmfw1tj45EOJMx1E8XYSq3zDFoq9KPjtPd4T8hZHEj53/RCowZxCkn0IZJc2sq6oOwVllXge
8NA88jU2USfbI4SPUiz5/Et9uAWxAUqeuU9tkItoA9GYJCFBdrU9YI2YnVgUPYdT8zgHWD9Vgn76
S/gvI7BbIgOoNayVd4wietsYGXGINmxHeQCpNBzjCfHnMk5P+PFH62Xo7dMkzIAsMnWPCszrY9iK
vxPYwNP//y8FQ1V4s4uK5f+argf8PZMYC35Aj/dt5OGMDvRzw7beSWAp6SmQozswvm65vN8ylwGC
7unWXmoP40PeGaBMU5ae2pTx6xy0azHrklHePCR3SzPEGvdffuc0/eUUZHLaDQZjj/F9C3QtqffY
xCGnRcT6iuWMt2Zqv00KtQNDqZNg3P91/vS+zsr/r6YTZJo/PqP0j3dfzavwVgGQ0AEAXnP/JRhv
fs/kZR7rG4QIPUgPgi8asjfSw3kc3Hyh91/qsL42wnTnQU9tMXsyOpkO7zewLYIux4dzk07noW/b
nKUC2Yx9WcmElSctElC63R7YZlAucSORqHnproWnU3QKgFyfKpbTu0uqpYTfskFcNDGKSnQlqnn3
O3ruAbkGyX99RrqrAZcvdQfjDXmVmcMjNTwo1j7wEPE0vDJB+s/R9k+fTifRjTeKTPlxiWaQinVd
TtjwKtOA7L0GwWrTIIKRNw6CJE4Fzpq6k6ZrhEvFm7Lnw/e4AUJIurn0QWAxC2Wz2RnxuwB708Cw
vjkZzIid+VM9IlEZZ/TalCbyzV8cUpq48yAokYa1Gq47lI2A3nL8cR7TAXp0+OyTsD3DM2K7KQ6H
ZxNnbRF40/zTtt0h0GNzS7b4w16TmlzpXT4Gb9h1e3FZuMsWeJvJpvGuCfo+DYEr02F+BEh1aD3y
EjKQIkMCSeHG4W0y5ImHHEAPt3s9doehQzuMbbFm0RkUjZfzGuxDLztYOHYunFPfadCe0QdXoJzR
O4fHVwx+tB7qzqgSgwSCeQeoIax0qADEIO8atmkPmA3DAx4mykTJopthwL7wFeeZBSAaoSzEt/u0
0ODoFSbrT+CjEGaG/rHlEmkk1ph2NoxAvmJ52+vT85hWgRAvfRjg+UNydjNMBRuq5yQFaLViFM6G
6LNpm7PZOAXMs9wiL/m1YJYjXAgBxu/QRSA94vp+02rv6hjFSzc8crF40UbeLt2DW5usSJdleBw2
IYp2af8uGiegwILReES4XWd4M8eKIN3DbnU9M6+I1fAVCTAQZolYzu66e94Q5Blk2yBLvNvYmOSI
iFnK2cdOFxAok2RQ3D0mjJ7CG9HvBmD8p9eJoXRu0KcQaWGq5W0IA4AuG/EKQRAlSvKEN1KkgLcA
SaqAXNYhOQGAi8+b0n85rkoJzQsmCzWS1XyCwQNS3Lmnvk2Rp1CswygcuUr69VTFgM/xgp+28gMk
42Z9xMf6kBigIsjGLwj4XmYXZgdD7JO1OLYakgDDp/XOkQhS7OB+8T76u86o1JM2/i1YNBLyDYID
M8QVPc09nIH72TL2yOdM7M9Y39MV5qmXFnnexZvgI/bpF1Re+tPiNysbw6Nlndpz1OwL1l94adck
A74Un1fclxJQ4hunwKVlumCcqS+IWXCL2Aoue6iLKeyy0l/9w0A2ihklKtoUe9PZ7GfgW/zpacOr
WnYOeQx00GDP22ZwLpOfBouKuItp8IYdJqzgwCGJfRBmeMdEvpFIPtXYxi9NikTBrf6e+Rv2GhFl
zbrfSWxXlFqBlR/DyaJ1gs4xDXAzRjHJRtkAPNJjP5jylhFNzFV8SfkNr/0IqtogGM3c/ARhClci
XqEr4fAOaD5sYPOJBRlwN433IlATnNOeZ+XM20faDPA1A4NXwrjpJVEF8Wlz62cHqdmn3bOg9LKo
aSv8YN4OqwMwHjpaH63DZp8jawD7HUKi4Wt7RUc7SxX1uAgYX1F7PGSgWC63GWnLVTFz9us1ygfn
raVwfXTmHLYrFnbm56SNLwHET95gqH1LXOJfY+n/S0Dpn5hL2opI7yvGmHJroV2x2bxijtDbicQa
JWouWQIPOWQayYk7kHqsT4ixe2zvKoagEHa3r9hyTdW4XEk2Ym1+PraHgZH2wYwjICu+5z3WVpHp
zydNp52ihJ3shpKDpY20pAqJwxYIVkxDJ/ZhBm2ewdTKhTby5g9fQTdHFyT242nFIlA2y+USN6y+
TE6e2zp78hJ/udDAPI1A3I9SBdAHNTbQGr7HMICWAw3KOya/dOrjtij9MCwT9PgkSpktyAjWYLlM
gfiyWIU7Boz7Fd7MGIDIln1ZL7UofZCtljJ3mgiUEevpGSTfAklDxFH8g+/LQaOOn5vi8sW7Bmkd
nAxWmjF2gtPAMiggJZ39auwvP4gQ3ciLgNIr8QV0+4fISF7stsGSCiVeNRSsj4MMbLmuDdtH44Ts
W7TXoBZYYarRvbdNYQ5p6pIbqXdmQwCP9HA7+Yl/7kBQY+u/FZgcbXaOImwSeWG/QHSgDOG9TFkR
zsOUB+HcHsiMAmsacRs3nAhBvV0NlhBoZ3Dt75wwU1Tvw3nDCht59wQCHTk2hyxcT1zN8swm8zVN
eJeIHWA3IH65ellwSLYQa1jmbQ23oERZHguqxCW29jsel4pGIVjWITSoBNi2wzSYw1r1wdIPj07/
gQqFnbsB/OIJKNQ2xjnAe5SmKQGtP6yfwKgxDo/ty7h0z4Fy6G1hi4QR8UkmsA7QcLQGgslmq5/6
CZ10DNb4DLMgX7BF/r365HdO4mSnxxU6AXJquSVgS+/m8Bk0yldEkyOSsDr38fC42nbEIBgPU3y9
K8Xiqql/eSIP2PZBL8OLD1KDiRoZx9cwJK94a9BtakUZqQBUKgg02LWJPQoNyTKb8b9EYEO4C/r/
YAwKDxZTLDaZ+1RfgBZ0hWhKQsBXhk0MbyPo7zwwFFubodE2I2LaNMIJkR10A9A0acCBBMi+/Gm5
mSl741k67EZAyKvAFovHgODJ/zF3Zr11I1m2/isX/c5CBIdgELi4D2eeJB3Nsl4IW7Y4zzN//f3o
zOrOdFVndb80GsgUYMvSmciIHXut9W0XeIBuSPOUFdeOGV4rHKo9IZxVTI5jduw705m/9ET0Aiv6
tEvrfmiHVVmr9zDFfOFN7pMirOK544NV+GTWo29z6H+tazRFlK1yVUt8AW3zTdo3nt/dxTnB2dzj
u005fJut4j6ci/cFe2HU9K6a7OLXPe8Nav2qrdrj7LV0+NWR5O2bnmJvVZtugufFf4oc/EBJuuq7
pNmEeARXtpruOc5op79wfx6F8AvU641TIyk5KRy1JF3S9axKuNOx6W6yaLrYla82rTTsVWyQEmB2
F+2VoX3TwxD8vGrMGe/52K26oX7SKDQzbsjShsQjp+hE+OWQkNCiZeSixuCKrrp2y1msXRuOwfG1
mEccMVsMiewXfgRGoaINYWCJDTka5GhCm8BUem2RdeipgK5J+DLWM+nOjiB5mc24EwhmrgzP2RUi
TTcc9zfSe3SLNkXUQ4xtEnvBDOhH9zRmx6myudwkkbDcuYctcasdByegoCtX5k65hfggg4EkuAqe
ZN1VaF8lj6BP5mzcaXMxcUKhEZxRAfe820j85EbmGcnbQt3wMIiwvQUc69p9Fj1AirnYhiuP9RyH
FNydufL0EN63tbfuI+gCVa4m/GVtyjnYdACZFc8gUrIrrSShxbJxchZERbmli3U1GgtXRNgZG9+f
qx3AjM9a0NyH+/FgxhUVmWtQpMZfVY+nwCzFUhWkklbfaB+pfIjtHDiWzssxVJ+dcMLOz1Uyh0Gw
k2pon/JhPsxhe09N+dJx0wR4TKEVONTIuZ0eONkl62Ya201AV4pTYVzSV4V1UOM5vbGHkdyV2NiU
qtyF4gARyMM/hzih/W584/i3huLTfbUD674Ky3WWJd7RMVte15idWvexQoM9zVZJICRJeN4uRrmt
G+B4JH9g9CtWPlJi0AxKeoko7Yc4C/SN6MaLFa+M6EfVJEfagmQFLXoBjndnjpCPnAxZEQfg1cWo
ZLeEoMPCfa4MsiDa1dvJtp+7EQdR24fdSZBhuSLeXQdjGtYluZxNm7cPho72rSV2UTYP2/lmdOi+
TOM1PPFZ7QQZjYIe6NY1iRD3R8dqH5txfrLpxW0wbn14FqYcWT33DamLwaLPMaSPYxPjBSud7cxO
jvnGeGI9K1B0ghcraBJswAK/e1QFm6wj69YWK1cYn17JYY9OwddOZOeQyF+UV9e46o9uNX947rS3
cIxCGks+RZndBkR59k1NvFwY5CDRy6pOn1sE2htXBXeanvKhk8WtrurwNse/HUbQSTrfpQilZ3SW
XxB0qf3H3tr1c+ffJEm+bUxkoNCxNc1znvBcq/Yy9gc3ae8MaDvPaRvH+ylHJowSfjgOl8SoglnA
ekOhgvsTsoLw72IzWFWcMvZdwFuN4egt00NyMen0EnzwTjPYwwPolItniPqk0yw65iPNJ7vybly0
XZ9zG6cmLc6Ow+nDLc3HKRXiSBvxaxXW22n2sm0w2vj0cDWP7XDTB+mTLHxyec6IWaCwyoudZvNp
tKt4Ud++x0HO0RPJDXrBtzJRKGG2s4/ryuS+WVQ6HHW9KjZhxQldimG8VDjazAJjUGPxKYXdsGZ1
py3aeckDL3Un/KVoI7N4rOrhjj5x8WQDD3C8KL6L+wehlX9ym4xrcnJLpMXUOXvtXOy0FWAZS4ut
msLsRfrmh6i9c+YH5bODQ49hChN3KeaRKnHIb0WW/0RxutXRnZMH2buAsrLRoZMdyzHbjXGSLnuz
OKV1Oh/GIbiWlohOcRDKyzxNp7nhs4A84+wjh2PeRJ71gsm3R4i/8yx1Dib5RpehPwStnREXKnj3
PM4k/TSztOKIW3CU1PSdTcrXn+k54LegPTTJ8dOKxbHzU3o8gsUTH9NFNt02y4gHdiakQaM7+ouI
CTkkhdDROpbiLjWrrTvOq0HU4DFCHRx4wvidaioHkWbVaoh753ay68MI3ex9tqOjAvxTd+5M7s6d
LmNrHYCgfWCRGF9KN76vavVBT3I6eGn6GiALrQMzSk5xI+9HFuuz5Rmfo91+zWt3vBnHRu6C2Xnk
NI8pyczS2zEUP1yb00lrFshbvWdh3RdL4pnMd41X4dzIbBOxXhCP00+TK829rcq9rEKbzaSPbrzM
fTF6J7wNpttxsdjIUt1x/mOXi4sRP0Ea37LZHNKhSPdtKaDNLfUxmJ4BO2GG0UwYCmQDDXuRWOe5
q6Nzl1bnrurtq+Bq37q562516xIUj9JL3znJb19yzgBo48awMl072eKf+qgx57+qOHU2KfI38VoH
Uidp+xYLzLbPivTRjNDhyvLcVt0ET+8pyZLwGi1f6LabWTVdFNfogRBXuO18n30icbMnr0X8BVIU
bWqLsrFMGhzift7eJA2x3UK1u3Gov5uJSk51dOsYPrGqqvkR5m1N6IZGDbkci0jVJqU529X1pkau
e8rtRTUarVNdJzMBkHncwXVpb5M2+Fpxyes+WFu2hRUbmENXJHIttf/cxPE2bUgMNBY2CLqXmNo6
FkfP2g+N8Qr+KIrFF+HVCWL6/AVb2wc5y3yguWO1wtv1ToMVhfoy62jeD2G7a0I/Xq3avCf33NXp
Fi4wdJl5g8FL/sAks2gCZzb4xflrTT+y3nLPVhT4vDeq3qVwKMjuW/3Vi+PmKAjF2aGoL2mo7w2r
4VjVhWqf0G6g99xcTbxj+yz2Hnyj9i5TYL4uNzSt6/GlaxS2Sd3sB68Ibhw3q/ZDT3WcVjh3/C9K
B/ezRywzRZXberKE9SDT6MZmwcvIRXehoS+mJ/D0iRSnPYSWUGd0NABdeOYot0nOzp4T8oFskK3H
gLS4ipubcSaX18j4Q+Togg28U27bM54pffYszLiDKK+ywJYbZnBgFbEjCzsmPW1IOV0eEMA0AMmi
Tl4M3Ji0wNMPx0wePQ4AeQ3vr7WTjSNJMFJGP4/+GO0Nv/roS50cJR8jnMdmC7JErHKlUDFbfWpQ
7amxu34HxsFZR43lHHVysoyDHO7D6IGaatrwinB1+a5zNg116TgpkzT6aoafTTU/yrq+hvRoS7m8
+JwvYePtMEHaxFlyr3hXDXZtjanjeSNoGnRZYBxxXHbHAse0u6VK8692jOENqOm+ymiiRREhB4Ed
oJ1Mc5+r70GIuymcXwtCLFstmoaEpzgHNq7txiUGENI/KTvnQrDBv7JvZpWFjpTh427D9BKZOQ2c
pwayGq3E+NadnYPrcnIIlbWhartWwYKymhYYxdeiRpNoF6d8hPc4mCus3T43uTSrqx7oUIMgGEgr
svvl5dYP3YU282SXfEfIWB9s5w1xmZIjd7Yo359xiL8M88cmrsxdVwwUYCMvoo97j7XcXBeOuZkU
FWdFOo01GV0giOgj3rm5wnQTwqEyE+B7/K69CELcYiz8pXyYZhSFatQc8ITz7UFsO8FTSWaoIPSF
gWZFS1HVaMTQgF8qkmTfVMGhLtFz/AHwST1hcnZGABGp97XXIHhGGbw1M7mjoeairSr3LZOkG/1R
rGG8fBSRhedzPqcpKIre7QAi4fiLjalBLSakKsf8EQvS1qu67/DGkN41XAlQFKpJB5RtcphT7X8W
gXutZfqE5oK7KXuvBivCzwgRopOU2zaHrzR0Dz3ghvWMvkTJsknpYQHyiz7NBpHfVTBViA3nBApb
3XyLS2oueFvwdz2idqqlV2jftz7nWT9HYgkEinPELl66nFxK1qO6BQA3zjjVdbaiJUCHdFLfm2x8
dIqJwyeH6qmuVlCHDMy2xesgWeImNylWASN8KBK7kW8jBN8FhuHuRIgdeDRZvUg4rftpwmCRvszm
VO/GOtvTRUx2TsY5I4cCtWrMHtJfxUmmNbO71iRC4OIN9VFoSP7xJZvyW9sLL0WAqS7oISfGXr/L
ov6lB34rS955FPd0CuOjR59LNe9BPI97E1oBruby2s/Lj0zQkB2qbnKVVK1taxKv6QQmAntnc5gJ
ipaUMEhISdu474wfYRdfJNBXoMWDmX1yz1wI5wM0yyG6UH/c/DWH8yfxsvjJ8f47oNsTNu0I2s2m
TRJs4f/+AdAdkn8qy7DS+963xq3vNQDdAO31MvjgLl9PHsoMZiVcewsAqxHRZWiba26pN+gW3xen
8lqNWKCH2j651N/Y2Pdm+WS55s2cpeWJaPANPohoPRffinD4wlb5kCQ9dOysuBdtu4WGQpGIlYGd
xSv1t16eYXM2/wJjLK1/ZLjyQrUyBVRs05T6F9DvzJqpI2/UeyrtdOW34A7LgBzi5GDWwQ6AUe+t
rxu112ZG0KwvBUYNAvRG4cAM6Lm2a+cm6JoDShGK5wJC9ljBLPpgHOjy+yJHHrF8lHOYbLQYzY2a
y2/4KtKyALxC1yrWpzYgYVvTz5dJnbMEFWerUKe05aapq8e0xPIxLjSSRiX3vZV+AaHzZqTD3WAY
y2VE+wQlkCyE/zLzK1cItecoIhoyDRj2krA6eL5BzkMO9R6/tFPdUW2c7GJvCuCKneU89HPCg4fW
ybA8jNnlssKwYOCAPeNAJM9pxOgeLX87WQeqvQtMXYEpJvC4ZJHzdfTy88YpHUCMYItO1qRfCS7A
G9oFdVccbci3IG02taGOmavGlRvjX2jS9jFtrSNGT5fGJ7kVUFrKCl8b1d7OcfIJOOczr+KPUpAg
jLl9rawxyJJORxEgVFTGHhYZfArFlWjG6V3qTbtGxe9tuciwZKiqRfMc+vGAoOmtUNPpf5jmsysB
AqRPtreBHUeWpgfYVRmEFMb+fojEK3w8HJS0QljXxMfYVOVWZ4rqxrRPoeARLV5xLHd/fdf9hFn/
ctd5tvDg9dNnslAT/3zXZXljc0HasHe1v8pm6oqSJiecEEGXBJc7YT8FKSP7XjS1vyekSiyMLV3j
yyYRWd3osfs+u5m5qV26yEsG1HeNd45A5JrTz0bWDaEy9Ur2GgSKIrjhRQdV490w48LchCCBMoKv
qMj8hoKMrLEgD8aUbznVZy6sadsa6ZkQxXwQNQoFee0lJFW8qDjgwdkcRsd/c8fuyV+iKCUI4TUS
EdsElE1QLbyMujmJBa7ml3jE3SJb3tij5wDXtum3mrxSncEcmpQEmEJh+tfvsPNPbnfGVzMN4edk
K4Yg/PkdjvLeB6VYe/u6eQv76FWWp9Roz5NCbItDWj9Sqh6TS3qEbQha1+42RhIg9stJUDzaX4aG
Q7Db59gfk03b96D3wuCDWXP4BgwUziKG4VCWL2h6tNHGgxv1H0HEHZp+dRoYojK4sWr7AK3uVDbt
a55x5XrSfdXmcBgUbwzBYCJiYAEc4eNuSS8/906KfgIjbrqhi3Lk2X6kJWa3Kn6PcqojHdU5e9GP
v36zlqETv9KYQeUozcK4jALzfrkcAzM0lFSZtx/N4n2y4g+JrRBQ7cv72CwlBaIxbPD0fRr8T22P
yNgggYHNbn0mAmyE07/+9RNy/wmn2fNsUyyLtRSe/OUJlTE3Bz0fb+9iBEO8ib7q9DFNIEbZw6Ya
hlMujC9zD8BzDvUx909dWT8yToIyy8TEh3+e0z23x2RZH0BOzTikC1CSl+nMbTJyC6BwvUdZebIX
KKdtQjX1tfNmQe8QBtR+0P3fkx9xNFCOpf1rpotTkQzk7NjvNl3jSS55mFBT9mQWPqicilD/EqBL
zRsYGMPGA6i46k2mQ9yM7cMQuPX93Pg3QwbAUxkI5INVr43vuSacBXH2da7G4AafoJCL8TtIKW0y
b2NZ6T7L08uy0FkV11tvR1+CkbOfK5lwEE5sSnwy0Ofeh9J5DMv57a8/B/tXOr4r0LYcfIdgauFF
Wr8MW8CXOUOAZ50qeJabbCqZTQHedqQ91rrJpUwe7Cq9j6LoAwLscRL5t9inok8ZwmAPcbUeF7wy
oke+IgO8Mg1OATEE2GjiAmc5jjrw0DgXrEFjc9fOpmntaZlksLUmTiL99NwrymlGXnxkKelPoyru
R1oEG7iqW/xveq2i4K5Zbk6YTbwRpf5tHfl9GMz1tzX5t4kmH0U51RHy+i9//H9PRcZ//3f5mX//
Nz/nvvzHn26iD9bJ4rP9y3+1/1Ess/OaX//Rn34zj/77s1vGwfzpD9tfZ9P8J9NnHn40Xdr+J9/8
r42mkUraqAACbvu/TzT4h/E0fxqqiKwStdNSVP7hZ38bUaMlkzZNj2k3JsIjCw2zH34bUcMYLse1
+GtJVald1qXfJ9RY8m+2YjnCbWvJn1fff0yo0Yy+JXHLsG5LLIuW89+ZUGO5f94pFE8LXU8xYdoD
SK8c/UsFPM2VovkVhYeiQetAmNt4iL13llUVLD8LM6gr6eu21nAJ4DrfjGbU/pibcrxXfkY3aMDN
xUIeaPbJGfROucodQwJsB3+g2xyUeIypzjYMgvyyS05d6yJEBK4nPlRElQU+hoXFpoqzLZAXTDFB
H3OIws91TP+pHBNwYWlOBBOf+D4tMC6Qdf5i5FAMdaxeJqGuvlejijbswqXjAXWGBX9bGPXwMI0x
gOoqKZ9mkiooGAtqoFKauQs+vhB2g4hjOmHGEIrJzk4Tkt12CR+3n5r4ArGvXYsueIT/hySBgrE2
epoQvJmPBQUrc3NexlhDalQLQyDDvkpcnLCd1PZ9l6hPByPjAlczWSPdNEFGK9sd1X+odpDWSGWJ
oHa+m7Aj0cFt7IPrCeNhuAW1WrzO9CuR4CKNp7kOFWKfSz2ID0M9qa41ji2C2n0SwglN6qQ/UKji
g0nDM27V9GvZ0T2YWmfXC7IOMdFKtEtMTOVo2/vJ89XW0qVzwf+GebCGI0PcFUhDPRxjs/iS0VFc
tZK/MaI5ORagJDi7k7Woe/GjUSPGXtN+HJL0ZMCrI7t0UwzRt8RgUyAwMezBqlA0pW63R+SMDwac
s7U0Wy6WkvZV2xmHDvmMDxOCWIjRYKHrvcClghs3pPtIJe9xupSxhRWv2yKVu1g7FGy1TfqbVTg7
N7rudn0zvgUNwC8xIA3mnRPt7BkNzLYgRutSfGBXELiwca3WXpusk2xEvI7x6oU4F58Do4OmJlzY
IUYCecymk7u47KdVPpBpc8yQQG/P2XvUPfAbJ1QYk5N6U0TjzazI71DmLEmXTF3rwJM7xyeaUGWe
sZ/riLCTOzERaAJiKmfTXcVj0C0Whuopt9pm7YDiATdhiG0WRu66JeC+jWqFAgE/ASXbKK9MSXgX
o24xrPfdg0hADWPd7794knRLn3Y98Eu81Vztfb6mwZ1sLRLTl3gi9uY4QJ0KgU0UJLB8z+AU8kZM
/nHqCAV7hvTeXLh7INst9VBPvnUWUO3vp4HAPc7qYN+YbQzXvDPWGPgzohmRe+ctkzjEmKlHo3Yh
AAYjSSoL0mOYWMZDqVV5YHtBAvWKctex3lzZ7ei99gsMPdaPVhSnGzKD1npum2Cdil4v5yx7ZS24
AZL/aBLw0zAhCew+HArnPVgtf0vVYD9DOaNhWBnuwQQuBAlywCM1jPOpyQL1WltBCuXZiI+6BVTf
993a5K7v8XZW/rMdJNZV5Rk5KcdJyM5gaNKMW8G9RIQ78zPrIFRJ2sF57h38HyzX6X06NnAERv9r
WBt3olwM8zYG9Mx/KZlas3KLFMTWIGPE3ry5K1KBj1BGwFrcpKIiRvpD+bZ23QjT9NZBc5ih03Wl
xPBiqS+NQ5xv0hMd7U7mXMfp5HyLkjD5as5NvPdhDkAOnmjdMgCg2cyco/QOAQUPQjsUdOAif8bC
RpPafRGs33tGacg7lIVwR06zvlK55GS4YqI8IClxVXnVQZrGi+cOLJ30uuDb5usqs6KjXcDOGwWN
GPJoWLJh9Rzg/C7DaDJ3HYvwparoxHZizHeFpTBjDFqtIaa3a0JOim5fAySpBxOden6JRxJixdNc
2jZRCqihWi703wb8ST6a+3nwz+0c3JJAIr7f0kgT2niZUPFZ4+g213B/Tn7Wlq/IscFBMcdj31gg
fUFQg7WOFTwsBihgsahXvj0CXZzqhzk1prVrNKjcnRcWT1lUdE9dnOanJLXrPTaHatdnDe3ZMBQ0
/e1gsUrk0JkRMyQx41xBtxyQPRIfeWFo8on1JC+y+0o47UmU9BxU06pjWHGyjELq7qktHv9QO/xe
af1xVpzj/nkE1D/uxL9U/SHmUExQytwHsQPJ2U3VAAF5GKojAHDx1ky+eU/XCS4uJXi3baayjbcA
1ty95zri5DWg/Bon4543e1DmkVUSIIUPUM1O9gZ6YNhFg1dt48igSRi3gRFhTc/R3HvtzEeDiWcJ
LYdIPICuSm6hmLUXD5L9Ic47HtRWRrUdCuYz2XGKZ0R2c7zxS9qEOAob486B6nIjcGNdAm3K7QQK
ZIMGKh9t8Dnbpo31OcarztmC1SyMLe87KyemAgdU2k7KzN8F06QegQZFd0kJh285rW0yagLYA+0w
Y5eT4zZKUwQytF3aOwEpL+JYip53ZSGKF6g9HsfDKRkIWFr2Nre5laYiq4B+a7v81gRt9NhGuJ+9
niXdq32LcJiJ6uKP+qFqpfMWxkHkbQpD0cHmUCCvjhHSvZZ96X6Qsc5dHMa9LzZTSkSwToBHQTbI
j2Xj9WAAuCofW68WPbsR0HyDITg3E9HJdy8eHTwNurxmfW1128qzmHODXLWpiUUdRmWIGx1V+acZ
zGpXFtm4c3J/IhVkumLTYUp8DMionNSQzHTGHCVJ+o9TsqKrhzlsyL3y4iQLo4KpHd4PRQEEY35e
Uk5R7ZeHKXOr76WbzTmROG4u1bvFtLWZRIaRdypSewnWjl9DyLZ3aSy993ZqW6AJHL82RSP713gc
I6w8k71tUtM7tQbX2GauJ9rJU537YCnb6mD7Pdbmhqk1x6KKpkdAZeMxGxog4yVRlXXxcy3LlmUt
43UCwuXziZdFr4hCReuThbBhPQhXgxNYd7WfR+/FzzUzDz0IvzLIYMt4gnkFqAc45jZdaegvQIaS
zyaY2hfO8ePB7Ntmn7g5woLvOB4cK5W9DCJzaM34ht3jBl/2Dlrw6opnLh032koImxKwjW5NHEQ8
fF0MW8JB4tq5rYGfF9LC2Qm0D5glF9VeLdthMU8ISanTwtZLpwaDx+SnGAe0l/pEWdmFbRqxb4LY
xrFvpHF0hk6dKQ3Hg6xKXPazqKJrPzjylBhjfYnIpqwpzwzGXcx4vrUD0pf0RTpdszEeNnxi6vLT
wRhZkDXQKFmLIxqez4aTQ+nOsYBYayOXscdnMjRv8SgA2/l9ewSiCXuzJae00VWBt8cNpp0bkREm
Ipslt1GHHmxOuXc/MRyipUyu23Xpue5mLhLw04Xn7/w00rtJ+azfrlFdjSKq74Yg0a9WZbmvHMLl
d0NN/ZM7sEwFsQ+mgtDsp1lOPS/fdF60B01mwcgmtwFK+pcqt6xPKyxYyZ0CFFviT4wgmKcSEEjS
ATS2y/mombB26Eytz+T8h3U/B80iGAQ9vfiqehqMUW1zSYSUzrAZPURNQAvKnOExao9UkowhHhQw
FDhTdKlzStxIX9zUt+5yo/aPVt6OxDOq/iCZXbNTmFP2JoNabnuV5t8mt+13tiQcYHaR9z47Zn2H
zQwU2AiEI+oBEEL6C4EgmEkYfomz3JlpA/b12Was3iksbJsBmoFPDikp79ohL3amoJK2ZjogTe1A
pzGBL3l2kRx8Isn0z0ERXvwq148d+9JnqT351NYDTbh2SDw4j+h4GzWxL2MHzNPv9AICRiQl3bmO
cwRjyEJfItxwm1qU2KsCS2+EWZLiYnDnNHnjLTNQU9oTUbpcoNNO5MQwqZlNwlxZdaBjyJ2JnZgV
ZYLNY7KIQdASmM1OMVsQc6Pip9KdUc+xCEkiPQYuQjMkwdkMernVzTxYz10egUkqcrJKWX7su8Kl
6axAglCl+tFLXZbFLR6hknxGM09gRiLz1Yp6Ur5aE0idSwgdaYZ0zptVfis7i7enN16HJiGm3A1U
BcuU1Jgy5NpNJCeHslGoX5iyzKHj1NNAD2nddL7MZuljzffNvTBNKodlmF8GKX7rLB6Z1gn1ucQt
f/akTThKkkUSoRR3Yo7yF8hkDCOomSKDupYjLwBzZ/6NE0KQ1ZmVnDXdzvexT5onaRb1i0OFdbHC
uj2YirY/UuL4ljE+4qDN0j21Zjl/xdbYPQd95j+G5Crpu+W6OmcW1ac2p3ZrN1V4KwNGTjEzbqLY
q4Mb04WRB9ZXXJooyt6GXvTbPsQrQ5+OtMduMOOGQT8mIdLJM0Jkfc+CeGAOs5nvsiIjwSqYpbRK
Mg7tYnDl96ComL1iNLlK92JkmuGuD93C2qRoiNhj7dZ/drraWYdHwRQvvbGdYSxv6znXdwNksXsM
qNGPTCqPAXBjQxRNk5DlpqieYM0Ym5jBoeAVtHp0YEzvQBi+p5OLsbMf7HSL9mEdMj+MdlbMmagm
6bYzh77buzKwTx3G0odcZxcd6HVe4ggd6+bocNQ7DKOVEyIcOBzY0zx+DToz2+R4G7sNxqnoGjjR
fOxm+LIzkSgKIJPAQ5mP70SrMlS8EY4QGbJ1AK4BiS58MueBU6QJ2q4yPAy+Wd67JzPrxlugxcbe
LwbjkZkL7Z7lWa3JWqqbdMyj760RJFx6TAZkZIa3xSE+PIhoSJ7C0gtOAK2A2QRRcHZDERA37jHK
ZNhIJvoqz1jKa2JlfYPxxoe1kVZI+qZigVm5ec6cNYyD8mulGdvj9L137wAyB9cC0KB2G+zBTezc
8ifymkHYbztvYnrKPNMeGUIJGCuKRof6Wbbb0mhx9JnR4DIsTYQ7wEBJuzJSAkhGJNKTOw0GamXd
b2U92geGOMpHv/WYajCYzoUwv8fgCbzjiHzypa1RoLCpc5V2Tf/MQzVMSVAzNWRAZurNibjmqyEp
H4SFJ9LL6uHWjrktNdO+XsLMtj6ED4SpAmJ7VNT3mzxSJrhpDB6RzPTB9VtglUBaPnWe6BvVOOkz
xhp3xzkUPxU0rx39hPIUlJQsbuyLoy3hWE1pQuFEHfltaPQPD7LcJopM79yI9t4Rzc63PRtKnKl3
mWXgfqnzD8MvYPczHgveJ8PWqMm2Qx3Lk8PMEJBxWXHjtnImW23mJ9T88VQ68P0pQzIw0zb+ra5B
r1Ydn+gqbHAbrLI25fNPHCzvlWVtXPpW8b+QcuSfxQCOBSbitOUgrZga98RP9eIPErVXU9qA/td7
LpPH+c16q74ab9XDcNvcwx3N74z09q9PIvbS1v6jPCctSwp4XtJmsLYl3F/Eo8EP7Ey1RC56pf1v
KQoZYOaElWtFpxzXOqiz4GqXnOwYqGMMn5LQ77a0fXwmBpBKYBwwFuVQJoTlhNeRDvMt3rgY6T/e
5F5UvcyOb7xyIKOV5Xp0sFReDHLNY8J6sJgy+Gh3ST/SP4/krgcZfyjN0X7IioQOoC05zTlCny2G
EnwWdayeSt+Ijo6TTo+pYZQ93fCsJ1sfVlOxDWKujyNx4OxC4rh+wbaMmOxlZvovVJt/UAskio1n
SxK8QjJ0XC/nuz98UI2H1bqv0GoNOE1kQlpgKlVKjHyu4ueSoZbFKu174C9FFGDZduWXRodQJevC
Db5rhgWtPQvQNbTj+GywN141reE3KBsMnoR2u6Njd4mItwDLlYzAALLDbFIwasmFmWBWv5py4nDS
tiRZaOGGzyow3BPJ8CnddEtD0fIojdfan/Ov9YzlkKtXhey3Sw8y+dmOjH+2JmdZewG1M16q1Ui9
ev/z8vof0xT+F8oFlo0+9Ieb7J9LBf/nWn/9/qMJ/+13DWIRC37/yd+FAvtvGsi0wC6slOeZ8o9C
geBIuAi6JnwXvQya/7tUIP7GeqeQeBHTTdex+KG/D7O3/qZtGxURt7gtbaH+W8Psf6pdf1oWPNOR
NpKjgkViyl/VMAz0nqo7p99XkWKajJ1dFh9l17zg43TzcZ+6wV0//Ojs5FNO1n2fek/L//4kT3Ba
aK+5R7tj0HNpXNmqbpqSykEVHs7SjoA9Bv47l6lrz25AKjM5REl1w2gHuvK0wkBHR1+NYOkNQtnb
/eGj+GedF1v8eY1l1IZn2+gz2mF9pZP261R1jJgsN2y6ex51ZpZVc6JTzRGQrhNjc/ylDXE39Fa0
azrnPs+YYwuf5uwIBqPC5PkuXXgtP+F4eADfuymUu7TtyrOs3sjZlBehNnkg7GtdNTZHZc71yQg0
k0xpUgbH2sW73S5fksZoNvxCe93bcjp3eMkT28NEUqnwfmKFOLsT0l9Ti+TY24uCyOn6Wg/hj8Jv
bpEy5c1UamPrO5BKEi86R+As/j9R57EcuXJt0S9CBLyZlvdF13QTRJNNwgOZCZMAvl4Ld6KJXoT0
1OpLVgGZ5+y9VuxiyU0Fk0P0mifaZOMzOJMJEwfwzAS+8pj70YFhApMuPSakNutuB9qerGcX3+LZ
JR4aeH8b3nWIB9KjVlF4YTF5pQ7SfzTmoa31vpgHNBOkfih8Oh91Z+wMgo+72mUHADqj3aC4yR5h
XzWkY9yZ5mbWr5Tt2PsxE/OZiV+xML64+iJtI8/+gBeHYys5wbte2mkSYohoFHgRWrPsNCgBmdh9
fLd8EplzwHeQUWSPzGvp0KXlN0bUmjhHnsCF5WVGQjc3eZ0rqkaW++yNPxxmb74BWrZCM7CZINSt
hxo9bViQJCzHjg0W09yTgDJhOeFLGLT0/cwBfWib9bumxVDWpyb4W6v40xGt2nul/NMyYOOAOgDp
H3VzcsMxOUz+G20GbRAkC5PB5vDI0RzXdLu2663db2oh66NfgcIZfDOD2jp/seMizGNOO/JUe6gO
56CXLCjQwABMbg6MDW7OmKxtr7qPifkSZHBzeTdbzL2csb7y8O/WTJzA2lJJ8ZJenvLO/cPU196Z
vvNVZFEMoGbhZ4YzbUxYpxYj3M7MniKAykdLhop6Wjmcam1vs4SbGYY1PEzMmV4kcfCJLuA5seNP
IajsOS69sBFZ7dkfvfxGo/2zRL3KEEPexy7cK0rZa8oXW8dPjzYQRBhiLPta+o1FCHt3bGb0PN3R
sBCxEWhadYgtXZ1sOUxQG10KYXnxB6ko64ThXuTkopaxFcdk7g4ulSz2hyPmigLWd1ESLOH3v/IG
Krq4Aq695mXvcOQOyZOCwMzddfRtBGibzTR8DRo2D9LDDNkNdCe8iEAc0dEi3jDyuDRF8+FnrFjw
jR4tn0cY7W0+IZkBKpfE8kC7ftvUznUuPQLCE/FfgxgE7bGjM4+Xxle3wkWE5CHi5ZuzThy1J8i+
VvEdcslNKHUpqura2k+p5Xw7VoyfTbUgeubrMqeC0ronkn7IUwPGa7Ng+d1k6wzckXPIJBgm+AmW
fruFm0I9/IZ6OufzM64TnX/NS449yQc4K/O0xX8zMZVM5vaMJwnhae4yRxAbvzj47AmMIv/sk9Za
p4x3lcWOFDo8oarKfesM9VHQyqEPj4LVBrW6stoTortrLucng9KBSZ2mwVbvhbS1mvhs1+Ebv08e
fvaRkjeFc+0RBWkAraXJS5ax1LWH+dQwX9pVmFaS4OLL16zqXnusW5Y/gmvpEM8kxcmUissc6US+
M4dGoQMRC7pUqauXomoyS//adXQFM0IXdGCZKqwgSR5Z7MNvC6qNV4sHtugHFjR1qJ0VUqFPHbke
T6MYxwoeGeQW1OYN3XKb5GXGFh9lopu+lZO+Uk/cUz/cTK598WN9Yf249/xtZVhiPZkBtkQj2U+F
te1r3kk0qT6LOunomn6qLH21mI/FUfTL3OXHiGZADqlzFFl6AUax8Fynd3++p235gREsVG/NQpNx
BtiK9JmBTeT91aR8CHrSIAjTN4e+Nm75xN+xKkpYtCnuT9vNvkz7fVTBuzFWh1C7D0HC1sqiLuf7
oJX6eWooy0Z3cyDkqINbM9nFdqA1ymPM/hcO9KfC7C02mh6SF2jyKCYM5qDCQvzuuHtS0vMzXbqK
pLVeNyl1vcoycvQv6c/ccM6k0RnkaC8tL3vTKY3f3hieqXkYjPWNx37uvis2rAfmbx9moz5HqYJ1
gyd6O2Bx6BWPF1jt5JwjXILQrIjLhwNDbpt6ZtnTcJh5+QFQRb6ds+edqRjgNqh2U13N2z6fn+C3
L+FvF6u3rdep8KhUD/m16OJl0JnszHZ8nGqyMa1Cq1FhNVEpV+FopgXsLTieBbtXgS/hwmi6GpeB
/G5F7m9ovPhYOSu09WGwTyTnZMkw+Vk3NzONoNm5AIlSEhPUk3nyDt7JMNSJUozeBrwaeODQI0vQ
jRM42LXRdGdpCRNj+OAfsr8WUQEEUekS1gsGX9MpvsYR3n0swrcJ5Z6s6QpQk30XI6MYFaibQcEs
d2Lx5bWfVqmuVkbuNlMU3gbQOaMfstBkHEyAvtsCZj6mVTucXOU9UqnHh8MoY9UKNl1m7wmAh5D0
/vsXLpzbrDDzPbTho08CCuwEfw+rYsHDtAf/RQoA3rWsfDuGTruWQEL3LKvpO7dbz6UGAhGx3VUh
wA6pXDgBLUauslw+YNFdDvPMS68GKU0YJMr6h3qkaZMuPj648+sskEyJFb/eyAOYAnbZMpij+8wL
K56FzHf4Qwke9m7E4cBFDaGjVzOmk17CX3JteuUF8iib9JmLv2Rt+xOMrsr0cF2Zd81q6qAD4420
Jb8rWT4lHTsZA0dE4p9cq24J0wcUYIIhvlNNv0SBeyCrjYy8N5qLWbv92luABBYmkE0yCmubh5Wx
BvL52AwZyQW61YDh2eb31fDsUReD07fTHbE1v8Fe5nvRb6pZWuGfpKZ/pLUuziJyXjBz2Zu5mxmF
xDUXMA3H0fhbRrxxZ6EPFWpYRq3QIuO4uk5G3e6ZMD0VZv9uT4BtmawxPEqqW9tP21DX80OzgKyr
QnF40+5wKKyecmTU/xly64Z2C3mbcJy9HF/kwNLEd8gWd6hEBRlsMQTbBJ7XRpvDo+80/c4cgdRy
vH3NCIOYTXDjbNH0iYZ/wPk7LOzg6MNXLsjc7NWyJ6DTtzWqZskCnOKhjI++Y+wmMm1HnU3c6o2Y
r66kry6qP4qXTJFP36QFeK3i/tol2tywtXwPhX4uJyChpgOGFampzTNAbgePH7k/UoB3KqPaZybR
EM6tRZ+cvEJ/wTzyUWX6gItCXo5g8eznKJSPoTtcXSmIkRuDc0uS+Y+lCWr0ERkTr4zY2JU2Pu/J
3ZXGssirWPpk4uYL59oRjmEZxpnGYtgalBjNfO8wx2gFKj/fM6ROwTGMuzD27D31+e1g9rt+1tEu
t4KvjrntpQ7MS99I+54X3ZUkUXJxa8O+RzZlak1tlNwUloQhhTPvrdx0NPcpfdRjrAEbizC39yAw
mKlbSu9MbQOnDmcwlyVMZTKR+T1V7EOKxjo53fCG/hKQU01Rm2g7U9EgMOCZetsxC7orcs4Xh/5c
D3CUigJNVTsZnpKUN4zoFc2NjsnoKOsUEaANQVp8EFrHypIEEsSDle4SfqqPVR6YK7pCsPlDvjog
E3+EStFgL2j4BU/mUQFaE921NxlC3+tYp0Rk+IsdqnD4zCbCi6v//weGyRNI59BFJqNFU5nsZrxp
8+QhPRpIT3njonmO5EzcBQZhlHf0SCyrPkTFDIB12gJm9F54IHq3fKB0EIj4UWaxeiodtfDTa3mg
VnLqwxCQIjVw6QbuS5tyswEFtmF0Mn54oX0arOCzcgeMS2yPqdE9OapMb6OmBK3If5WTXDWhzRex
05+YcJ84ov8N5uDL9ih/pQnxgyz8wvIdGR7JJMpFq9G0qeAGPwlt55UkCEdUlcdyevb6ADdRyQ+x
y0EX5MAu46iHhW1tKjyAs+89MmAnyToRxHKhk9gWN+me00zmP2c+zmwYQZfJkg3dUBOUdHPrBCIh
Ym9yzZWZkE/yJ/1or7E+GOa4DRkNkTi99wvswXivdb4Ish2DRGn7MuJDcJEDm3nEM8Mny1t0au0z
apU1XJwErFaZNikjd7Koiq9BE+RvCXP72YHpKVX+HcTNfcTIh4+ZXzgtY24y1UkXyucH4755Rr+P
QvPDg1SVZl0ErRhmKXLrDbmKbiVb664DQKeJHHOaEDo5dhpI+cJCUyJ7zjXLbVZg0T4rsSA5rWOt
BzE0t6I3mY3FcitF4zFzqJ5YHTe0wVEYtUbHEZ4vIQnpGpVkNP86+Fb2ZbH08Cwn3xlm8VX3bzJP
20vOP1lkSeOIrScUElNvIFHO2Zi9bUib/LbK9cSlpgKGfsyG/s7nVKs+23oGXGObl4OsSUQoaY4X
3ljDn1KS569LzF917stNkvkhSGkyjE7eO6zRcvchCewtBLzsxrbqD8qitEdRs+FX/2DKITkUrMlI
58fNKfI/LAqp+jI7pqZCzw4m09o5sP5112HIMidJ0r8EuXUQnso2vQYoc1YK0Sii1hnu2davBmDZ
SXG3jHQLghgylajhHwz+Pv/R4E7zejzHqVj2zCQMfTbc64SZKHvQTVDH/6Dnzus+sA9zP//MZvdH
RO5fM5hWffjluN23pfAXtX33zOoKeWVtwFdpwlMWMWKQ7Du5N+S3kKxXNDsX6bik99KXWDLfdGxm
85G+DeHiGEhitU9sEBywB1g8DzsdEeueBDckoUmMq24G4NNRSZ7wUqFInql/FtUtTLnp+TGz3SIC
7S/3Q9iwzk4pp0+R0+0JQPTCTq9N2YxrB1QfyzLfP5iiOISJoJ8kJIKCvKOzWAU03lieQEypukZz
zi26b+525W6yu2nH/xzsjNymGQBdFEsMhSgkSW+NK6tT8gjAdQB2ObB8w3e3q20eOCxJ1nWn+5Ph
i+gshQc7YkY3NeBBO+c+zxPWxNcwXCzdMxxkq/galEXqkj1MgZSlkIuKoViXXEj5+tkkKZJV5jnO
3UWwOI2K3RSM00FshmGmBY+tmwXZneQVA5TZ2kkt33rmvlG7nLQmyG3LQ6yLu/fO7NxVnbI7NKzk
NY5+JURcGlbLdNgHCJKlYPml/5GF0zNadapYhaKh76OHYsKwGfh620zQVu1EI8QFsBKo+aymgSti
ce2Ft+vJJTpuzX60FzMfkHgTJfXVNdRO5wkXOn9cCsJbJ6kl+rhx743hS+KWPTw0rL2pG++ykQhX
4djGxQqe2VpFq6bm/sPV5MKx1qrsLTRwmgPNQxL6zcmJqh2JTHU3Ex2sYNgySx8ZWrssGJME51Gw
NEGHhvtG4MI5nfPokbMVDCJRulyG502kM38bGO0VyM11srqJyaN88MhkX3jzh0wfePtSYu3OXQMf
sLbK+I5Ogt7B9AQYznqUuGoKK26e0rF6CaPqe+T0dokULC/LnV/mzlQ71WnrXQb+hzDs5GTbNWGq
KEXoUqLvqCkah5N1MPl4bhQn6q0szGNNZzXpZLjGLV/v7Vodl486ut8ce8kCN0/Ba7DAyc81WzYI
s/K5DfpfTsuw6hH6PeP9xPQi1YZtQH3zfCiFXXAGGfDq6andT6p5alHy7qKAQ2fDvngzs3Hkq5Fu
mTHP59ZqnaPMzR0bu6uS2HcJj3zNxki0RcSsNlFSO82fqiU7PXYg4YyAsFLMoQ6OOCGsGqFZrX/5
1kN6lU68SVy5wrN3Y9euz+HEJqsuvlOHNKo0GVAEdfEvKkT7ZNtYnHrT/IMdqtnFuuUiIPP55vIP
u8nITG9T5bt0cc2/Zdp1FxZZB97p8ij7tl+lkWkcGds8FFk83RP3rYyKfHmkcIvQUNX6ypoOeYAP
qDJV964c+cQR5UG10Xgo83B49PSMQGxqYdTCxEgSVRycKL+V7N+2SUbZucwpwYc1TgZu6GGWPcMm
u7gkBsjfkPVODRvMGA66c6FfqvwhbSEsUp9/bprxWrdpuc9TfA3Q7pihDCXj1RqeDOyFOSPAOvQw
xw23/mGOCLolCs+g4DReKTC3U9rxINjyP8dJpif6Vti2A5+RE/hcjFAmBOITBoim1UVbNzK9naoz
8j6l/Wql7s5k5AX3uaR7XqS8DdulOId+QxcEnoUhUAfYIGjpRRIe8l8SRtooDyz/OiKkHDGoallW
ABdYywckxvZZQKk3YldfuudmEdg6M8hhk9neaqyS12kxW5aK/y76zHhH0RRd9KlppvwcRfI6FMF7
1Pb7zLX5JyfxltT3LhFnrAdPFgfBYuHAJZcBTe5o4a/r5UPCi6U1hh1Uiq8mGBc4EVuqQo5MtKpv
g5G9AQFrVdn5oZEpKdWmWFCJT2p4CHu+FvxXOLFUPxyQVqMXGQQmsjMYCkbPJPoXiQbJjrLpHoRN
gsD1q79Fxlq/IoPVxZwOCLlnvNubxq8QahMF5oBPBdQWa5Dge/7jALV2Cl/XO6B8/uDLuTGYomEW
1XDnCJWr4uLzYAfdendbyN4cmqe1kaGiStBEbkef5zSo5p3NfQ+D1JgRWOtG5j3REaMiNJ2RF9Ky
EhiD/g8/4ztX2pA/gCOzPaW8T43wOrFsGCf3xTH6dTPi9G00fBfSfmwC6lejMgHnWBCZurNN+8ux
iYJ4Ucc5z+o/AtP4l/fej6/Umdg5z6AP+q4LgFS/t765Z2cb8QTqk71Q7pe2X1sfjPLAz2cG+0Rs
y0hfujKAKRNaW4/2wGqo3Gtf2OVqH3Hpz3ENoiOyx73VgWVxO7UtqvCxGiouVkmzZsfFJI7J529r
ToivFsJ28+pawzv4i7dB+DD8bGcdcCNcy8585On2QkZ13wHraDv14LtOyIG2xR7bDNDn3ZjbOVqB
aHnrQuz5F89htem1faKGzNijG1YFB9S+pcOv73ab36KmVgdXIIUxzRsplVcpGf6G7LWAhdjtFo/Y
yjUZ8Q/l+FyE7ncuLG480aUjUskGllFncwlUdO5t9RNYxT/AnTXxMwERMX5DOY/+engwMNlLKa+8
en6HABtJzvBE1xcxh8jaInPncZvb8ylkfoLIfHlEOlEnNmiT7l7ZMOUcMUBTRjUT0BzCMDIOK6XP
eHLhpwafkRfbm8qcn1RRJOdY/UcZDdZG4WfbsccV1IDEXMU982DHs977YvF+k8ZpvSHaWU3gbbiS
E6bt1A7z27kZw5b2igb53DsMpa6Zx8fJkYO7kUTdjOCj7Xp9VtjhGLLIDUrQeTMInOVl5X/2muML
goBjG9rbUXTjqZbLYxL3YpQTKJ5awz7GKZZeP2u3/tS9ZSZZxrBsicbkS59CQJDCRsR15b3vEAoa
PvDbIjQrQrTjsIPh21NnB4tWgObcuqnxRJTt2NbFW9MxWrVo1MAJhPNoONYpbeE4UfPBQdtDyPIE
SuW88y9RxZHDDmyq3hyzKIa4JyGEubf6wjhq4mKroC1O4aL5HJsSoi0RYFLS7q6By3zS83yUMc6U
AtrwFePkBs/imZhB9QFm+XmKXvLcjPe1iYOuJo+5A4O2QFQNjoqV56ycv4aFqjHFaL3unQE7UKBP
PLPeEeJ0cQZzVeBtEWbx43geFkwuht7bJBejE9fqVW+O576xXl0F5J+2AL9h0R7IDjH/gDFFEpON
PoGZWIOmMilWWn1WnBnt3GbSAtBJR8YMvg/6r/Y+m4S3DPHXv5qZcOAu6MVxoKOAPmvSX7bUK+VP
XzVY1j04jpNNnXOdKeIIdTxXW224P/CpQblv5gldKcitcSOmIOYJG9hc4cRzFiXUum1e0Y15p6vE
IWss8GxW1HyEWB6nRMD2tc1khM63XPcTrOOgSF5REPwO1XjmWu9fazh8PpTbvVWEzSYe+IsKDgA7
IqccL+JqPCa0k0IYZg9hk/0NqmrfC4cQlMMNPLWz57kjIsaSFZAq40FPh4qXUrrw1eOLPTQvvopN
SITwTkIyXX6cVAww43JDYOM9Xm46Do3RVazAA7XqxiCp4pMU0dToZYU4lMcChwXL0MwX+XSuBwBK
tUE60XCrfG/Q1DzNMP/wdoVbc4mTtoEy91JzLrVmuQCD2ntX9M7eTjYF5uibTtQXReUVF8qULOm/
3C/C10I/MkY1NSNqBmt6K4b56GfBpVMKpYozWicpkZOy2VnlHD4O3qig+Wvx4Jr5bxpb73WZEzaL
qNu4ghOQ2S9ceafYfXNZkJcuYn4sABeDi+KFP/GY6qzxAH371FqEcxundk8tEgHobO3N8Yd+Jy0Q
vZzzxyCbbgCpVwEL5w+O3mAepla+DEPAXaqseWmPhLDdWPGzidtrWSfDteWev56Hpe0BgLCo0KNA
hz5Mc10+xw3QJd8Z+u2YCobNQFmGwoxwOoa/PkW13g5fo0xER3p3xrEX6oEL50NBnZz02Cjpx0Af
houpIX2y6XkIAm4wmIdwkAt87UkNPNzIgfz1Ij9XTUQu0ohOAac8hmvdUxHTmS8NmENMB3u2ll7Y
fWdt6Z9nQu80eSGZWrFrrkuLlJ0DkaCJi2ETjfFCsEtfPdHY26ma/tUUavCPp/okuFpz4ErhzjTp
syPBzEa8WNZ5qH9IoYPIs2GoLS1fQosgO5hLYWpgeefhwQSJv21yKPD1vOhCdBpsZ77Ha4J4LIGX
fRjlAh5UdY2/QY2o48hScDakPhDWmqM9mKUyY3Db5ZjLW7OewOSyPU9idztr0PEE4w9dR1eudGsH
u6zBHCVotkQr4E4GSu2tAVgEDQuPT5Rb7PwYGpH5d3b5xvaUgPrQuTpJP7Maauat6DhupubNddLs
wFWMaaYTZTD8zQiG3EsJDzsvk+4SRwFDZQIJq4K14DAuZbxieIzyqnvK6S+wCzFf4JrBolMVaQ1Q
JE1qW3/gW1EHCn5BMni3sTYehwYtaWeZr5FfRPuYPzAMSg3ieVwP9C7WVane81lcwXXnf0aamKEj
+meV5fHJgny4HohHpUZvvOZwB85dzfqr40357jclG2A3fwR3BoLfcOWTjzDz7HreH7A7nMfntzio
L0Ho39xR/CtHk68ViNKh3wR9zOzSowwGNhRJySP/l8QxwruJ7DdpC2LVKgQOYRBg5YfeNDS/bKa6
2HmePBk96HhvDO67kU/7fHE5Lpxl16XW1DvhvxRf4qr29UkZk4XZMTiGPNlXoxG+5EX7nmX/4h6N
YPKbkETfc8m4uCq4GdP0rklqx1FN8Z6cBr/8N9uLnvIIitc8EXHPuGQ61mM4WCcSdWeTaguuB4xD
RYMywZxXKcTccBbvEVtwbji/ak5/HR4wMbvcVT3lH23LsTh4t3J//4vqj64f/99mZoabXJm/Vj4e
zbE4Bf70NxL+saDrzwsnvHEBetGmvKjIPi6AiBZt7IjStsJ16c0U5dWDLXz009nKbcoPhx05rmIN
1zHkfcK/G7XZtxvqh5kaKOybZD2ER07K01bH0c6dgL4YUW6tk3imwGrW6UOkmDEZNzZV9hdb3itb
CPc1nvLfqSMHEuWcjQbpdddSLzFiMd4y4z/85bTX5KeJWpju85Aa19L2UNdyL4btnPgbU7rckutA
3XPK2BdrnLe15df8W9m84z7cQtzcdjCGGeCG87maoXJk8isvckmlxXvQ84fXShNTzkQHgJrKCgp/
dxytetP7bvYsXCtm62cjULdBnkhXlNck0/WBWuoXqfNpq5Iiv7UJaHBmSxcbe1PlBSTXefKsLDdL
153I2k0+ojNF/841j3i3Ded6QxHDhLnPScdPwr+JDT4rsfzT6LN6L/DlcRlkxjBCgQ9LUP8j2QnE
GLl3SjG8oTKy9zJRO5onNeRsQa/Qx1tIvnQ9NaM4+SmZ0mQI8Re4yb5f+m4V396NbMu9zRo1YTKy
UX44H8pG3owsEiwdOYWKCYFhjKTY7D4N2/xWaeVtzKrLz80A4ZoKw8ZlcPg05O5rosGM9gpPF+kL
uyPlEYn0WAUtfy2e3zhWsU0PqGL5uJrXLNLx1krkSVI1NrhS/JXWxk+ppgZD1O6HBPCaZ8wc9SoW
Pm6l/V3scDOVJXu3iifX2g+8a+dXxYvnyFM5lvnBx1+YkD1998UvY1p4fqlJpGbG6ZuJngXQckvR
yXtWATpLvMJkleJBdeUxkpO9rnvuyUOwAs44ftgxWXqEOem5MN12Z9iXaEm6jHM2P2TCfOZdQ4Cm
Now9YhYasZUKjjrQwaaHT8vXVu+R4lhE7blMxj4mNMPpzqga1E6O2UHWjOoja7a2KRe5oz1Dc+Zq
5rH/63jYK9CY9gSTOKbpCXAwsa5QGTOqZmkbzR92zUnKtcLuxmGiPo42d0Ewpkw9OaoAq5sudgqU
0Z2c4DWMWc6mEpi+4ptVUAD6HDvG4P0w/wz59NgNxalg+3DpQVG+tCHErEwFxd7PWBXlRIplOhEj
ybINBapsLRP/a2mGMAxcDmvU6f/7l9kfWTdC6JjCP1FaPnHwY/YRTgdNVG7N+uqPBp8Mt6Q8WX24
mVCsMKKHL1AKtFdJvwZ6awMoCu5+At7AbjiHxCMHJeL864JhHMiy8YNpAvcN/kAKU5q0T9Q/T9K7
OF69yZlzfvhLUmJyf0suroGtCGBYn/Ho+K/ad9gJOkcDw8LOj9IfXrBOTwpByeAXXgHu34EDCnvf
yPWf6P4QHRqaf3VLPV3IiO89spchpHMb4RcJMoZq8zEmbgM7wbEOHsC/dZiqR95oUB/FwF2YSNWR
Bet1YM14cvvuvaLNzMCKQGEQihfhpuVOhmRIXNegey9+EkcejZruzkKI3tnd8FAYoX1Pjexsl8Qj
+gx/RDNOzr6wL+4Q/hisUpVBSnzkIkoyACkgwSuWl2SQSIDzequ+kjEAZEKjf2JcdhnLk2dQIa5x
M4Tp8DiI9mz58bs9jNUau9qBT0yI3gUgO68rtrWe+6jD6ORyxGQzEq+02xLsh5Cy7qbE2VRdBMQr
OANignAMiHLLC6FczRZrKPJqgc2iePSqZFn7wi8PqrvXuyxJ8oDFw3TiJdAge0t/YE7theOxhEn5
CLEzMVngrFHEoZn7ass6Xrmz0WxmYYwbq20odrFsZnFPO9Ho/WxvUjgJGRlzUSnsXWhwcchBtQuK
t7teDHeEboK3q8p2QvMdEs3wd3R3oxRvqbBJMHrOrjQR8E1M3HnFAyxTyuHJA5Jo8kp4hPy117i3
H+cy/AaS9YpoUOtu3rO9Bq2leb7w8eMIMBGiUNbwKa182sYQdFYFHE3OvAS4oFqgQseTlCn5GFWa
Mzm87nU1u3TzmAgSZOR8qAxSTpyxdG3f6ux9SKuLss6jlM9CTzNHR0YPOVfCqjd2Yi4fDAok1Tbu
uRNbfIJWrmH9DUwi6OJviQpz7Vf5Tjn0JBvZrgMHJ6U/vOceOi4vJ0JhCn+XqmRjd8mHddVkJWOh
+BVb9bN2TLY0jUPWslNHPVnPnpm8k4zTG0/89gXY0U617Zbd3aMiybiyagivGc28KoNvBcXyGUH7
B+CmYg0dS+LGc4T67bT4jQOV4Nns6ZQ7zcYi0Alh0X3VrYcx2u4RVzMIqiYOzTQXxb5cessluxjV
KUbT/icLuV+HxcSKar1aJ0HwlQQVmzLzVs7DqfegKove6NYjm2ZGFlwY5hmnPZOXocGDoOTXnDLb
kCksRmrHtNJZ4BpY0VZSaGtL+eCMp/bbmKP3lvvuDAQD5g/hStQAT6Xnvjcms8C+IYoxXaLUpEtN
UZ+E9byXqfFmT/kL0PXOwbDHgIEgr5/81YJvTT9MR794KZrxnXitvePzRhuzY6Q4Kx7Ag0WLkOgf
k+jDqDgo9rPvrDPff2fLmzMfvvMX3RhJxBF3tvZgiL6nJIRiDd2smLbE2HjJ+zVZ5rF9qyhyFV0/
QDmcqKKziZtsEAzQMru0/QAVtZm8+cbXg4rNdoKe7bmkAlnGyH0VdG9tykcZWN9kzV/8Lqm+Zt2t
b72vipnqMcsbDq1I6Nk7O5uBWPeGdc+mSFy2Sos7qAxuDKa5ncshurdEcAvW4RR/psc6ZisZIuBt
eigZc9LtuKVeWoiTVbngNH1INt34aJigoZN6BW92pMvVP4FAhi+Xe3hrp+Qh0BXrIgVIQPwyiHdW
mnEAfvSVJxWQu9mqaH9AIwjHDqs3GSEKkdfeC3/HFDQJLlxDT6wrRfkwcyQmdw2OYAjt4mQN5WcQ
wCCHK1h0FrbMomTtBYgiyZ2HQs9/NJ3Y2LZfnLDJNz3j/3nI5w1feWvJMZyczNs6BliXoSuHXSHs
b02ap0z85HGc400hlFjZSf+Yg9Mpu4pgF7GGIsf8JgbekJm80cgDokh9rHXBNnTsOIiQ0kPnxBlz
+LxUdNnVLxQugDSU6rcpaT1OHOmh6um8zDlUyIzreZY9kvv6O3rD3a3OIYu3tc3MgT57RdYABMVq
5NHCfmeLfADUF0kMNBnX5B/iun+tbPM7UIh/QSeAnETUgN3iI1Thi0YIszGm4i4zPZ0TxmmZsJhb
IlDw6kPhWN6e/Qw6ZbZv3gikYPB6QBD7iTM+QSQPCbNiLOqbUcOx09mE3F3Uwpd3URQeYVW/oR39
QmSE2eVloqaP5oIn1bSktL3yUjLGBJ7+nUf9f3eeHH8ECbAqHXZ9gmmCb9JPSoqQQfk9mQaAjbl5
0Eb2KX3FEiMYdy6DWtAFD40O0JhN9i53IYjZnSYiy6B+WzivcTfudU9ip/Ulo6w2Bw2p2T4PvXkx
7fhoBvU7NH3FJ9oRHCiwnMVRRsJzPNEnfB+K7cx7nwqFN+/FeHKQxlCIp/tZYJXt0uLNzei0NfV1
ziJnHQrcVbNugZHF7apjvUg/L9hNst3h/wLSGFWntrVsVLeR5HT6SWSnJWyxCUf3bkjEz0Ay7pG3
qZT/4CY8/fgzrnAozM0QQD8Puu6lgNKxUcJ+KRVS2W4TogaOOtQJRTSeqtIJNklLCDypVH2Pdf7A
OdddwQ133tyW7R0LeyVUtifLRWLBBB2ipHiCoj9dQ+9/1J1Hb+RKe4V/EY0qZm67m50VWnm0IaQZ
DXMoFvOv98PP8OcAeOGNAW907wD3Sq3pZtUbznlOF/al1l/AK1D9uKSu+Bw1+9Rv532p2K9WNZmU
OIzNzVgG/QFfsHfxfNgElB1s51ddi+cyd82j1mYKkvSf7EmP1WKB9nGTM7Qm+vSk5EZtc5bfoh62
PfGTyOW4cm3TPRMah1BXdfVeWBXRy9p+005Fek0wyWer/RQio68POBNARnBrxAkRWgNCyaxJbjji
vKMrl4O2Ys67ajEvfToll4j8MGs8F3Zq3NU1FkqEEDu7QY6J0sgmktgDpEF+8ZVp1CcSn+VlWAFb
jiSNVNR2ujfdqsNcoNT9EJmnlT+2a8umY3CV+PtxKHH2TG127TwulrQsSFQWlCmzYf9quzy6pnp6
1pFckDY0w9NCIgZpZRPMH/4tLhyXaHSIIr2ZrLmeUP+Zc+hj4rbymXYBrWP1FwT7Jl1okHUKMCj2
5A3EiXmSfZPAJq2u0hH1iTcouSubmg+tiM9L2T9ZPXxXfEQvbsJkIvY16qgSOQEegvRSO82dH4y0
YPg7wHmOzJJlHoTRR+4/d4RYrWqIkaU1l2a/C5yZR6Ff00RzvXer5wr0ATM8qu+FSTbkazyq9R5f
8LvTWsjZdpSw915U/oJGIrZL1/31LUQ84m8RJee2xxQweTwsCfftoQmqO3RDaJRtaAwCc8UK5Url
mY/nygugx5iQ+W+6vv+g/9z6BgHaXA93uRH/BZZ6nXxCjYaYCxCWFtI+037V9tVD4OSRrrFxCF/D
6C6+NZcUqCrzPkWLihtio30Pt773ayDAYpvWGD20PLt6wbDZ9Zfcz1bIWE4gfdGHzlh91iAU14lR
2DkYfqK3bErOTaQ+/LzD6N5wQcp65/+OtX9H5tGpgFYySQwXcvly+wBKSfMDFwmA6IqcjNL80M82
iZhOmfJywPJLSmw/g12OrwbwPCkxXcznNC/YDnTSZcuqDbgWQblwe9JKw/4dlgvZyN1WF7phYKh/
ptJpQC3ENh3LWIZhF9suIYj4/8eE7BBzZ0XuKTBLBjiBdQ6cfgDpD3mGRs8PtR/dtWmEfcyyd145
mHcDjOQ9T9scKkJ3tUrlS/ZCd+QfdYo8L2XTuLMM8WI2gLEtmSEvkfGZ2SZwl7YRO/Kv0MA1DmmM
0njJxyombs9B3LdwzhH77h4d8NxJTJPv+KJ5z4fF2ruT/w5I6I+7ai2gDrQnD45K22LzyCChh539
xyM165cjl4Y1PqrnJqbEKAPvlw+H9mx6cMJ7UtaQ4FkP0+T9EbbAq981v2s/GR9zP/9JyGY7kJ+A
aFLk48U5aaXSGzOeQ94F8o4gJvhLUYcA1RurXVDL93ReK4OLPREBWsEDuB8NbdwhssYcA2HXZusk
mguz3OxOuRjXkfjzBGUdXBT3jOu8Ia/QeuLXpStrmfjX3nhNpcQfrYcPizGnNvLb5IjXMbcYLRkx
G8SckwRxxckhOH4u1mDTY1nFrwRYAjfaZ81Iq6bhP2Mm7AQOjMRDkeYrYgsStoONjl7jiII7oRzc
5quGFZ6uTTkXVz4fqcl9hI+P/oUZQOJ4F3SYW8iGLIWb9CUeMbSoMXiPEbR1tfxNRVXuTSN4BkKV
bScGTFzk6UXW2OKnILkbh845Vg2Nab8M+c1LgyNLxycAc5+5glieFyjpZrwpiYGtqSZEzs3U31gO
OAE8ljYKpxObFBwf7GftauGHJ3eDIpFMog88eqq+N0t06Dg3LsWNoIuKwTf2j8JNwnIysIOlAJYc
CayFdtQKojcHeuMuIouUkIyNz5xsawlcEbIujb1S/gV2jc2kxgM1bGF9gFsNyP9QxfW7QfbZbqjG
6Fgx/FlL3G1n/MwRqX8x7jsODOQrquhOfloj7QJ1alc91/f6ZWD/TD4tJBPSP236JmTZdIk6Revj
DiWXSuZvxzFoDqtbL+wmNKlOUH3pkXC1sUKsFPvQk5uufU0WDbKMZFwvR+KPNjLeD2Pxa5RUG5Xi
t2QY8ekZKByaJdh0CwiAQFwaXPtz672Yc43RqJCPs0sZ1eFQWFjjkF9LT7DpCKcmgaj4TmcShUS9
JYv+lz/2CXK5gtmFc+pKi9yC3P6RfXuHsa5g01WyPxnjJ2OM/aOS6jxM6CrT/cBsnykfwfN5TEIh
jMWbZ6944KgJOccoUyfJwQwAi8HT/DDgMNnQ09Ur2pHyhdwk1Te/XMknjvLsx5mcT9seKSfy+BVF
FIIpfIdiNhAPJ4jzyVteM5cJ0amxQZFLFLVsDOsRQWx858dzvCE6BNURr4G9hUEOEDE2eGc5Lbsd
0kABm8u/pm2Qn9pZIduRZDZBq7hSLNNOeqvW0vae6EC+SKch2rAcd1SQzNSpVuoOfZelip0vIwhz
qF7JBl3Q8j8LoiKxxFzkbH71tnHfr3NI/wzXCzH4BLjTLIlZzvubpE1lcvjgaPvIU7WdITZIrq+O
C1CTC7nhlxeUUZMd1uhShL1cxs47teZbNADPIZIMR4exMIIozGOenZ2l+j07UXY3RSK7Y0DBzYo5
Ytukj5ZeB4Zzvbcj6Pz4FOedBR9mV81IUjsRky3FEpO+aV6HaM586XI+VpE6CWFnXKXUIiWD5t59
76YgZPO7b1yf2JRyPpL5sGK72MYx7KCkNp/Qc1obobkrPCrDND04diwQsaWfiGmegrqnASv6LfsL
qFq9aYUu6i9o+qHsgP1lYl6DhE5oKJj4+zcM2tvWIHjL0BDHcx8ATUXugVc9J0b3xyP0bFu3Nytu
Ydp5Cr1Y/ZlOATBsSyDbrBhLLP0eubh9B3LZ2DZKmbupyaiCinHc+dr8JhonO9fq24skYaTJvG1H
ZrXdwCelJ6ety9W1aJt3Mx6fHLFGT7TpJg7EDdrTM9SmrVkuT7JmPJmyQ+kUfZ1s0OqK4sUbLPx3
4Gt2uhShGBt1bFGMMKgjtVfNxqZTzWnItH9Ap59sVqwAgvO4ezIUI+FWiuU4KBaH4BDOaenH+wLW
IoCQEoHHIN704l/HwvzTUQzvDWs1pcX6pW6j90SZZ4x956p1r7SF7x1xVlFVhYQZntPRfM5Zmmdx
Q0NWvLmUJ1b0kSSNPoE/pLIq0KAYAWElcCtTMbwoXJPJnDwlZfxJThcDwAy5mTJeLBJgXHsiQ7gP
UxmcEbcEYHBZCQcG8eWsIqPYYhY4cpebyw1p0XdRgLxg4sPzri9Vi/WGjBBWN6uX11yTx3LnbJf9
Y8C7fWAzTj8ldLCV7uKdWcNCaQ1g4Vpjtl1shiamXxs7t0Yu5Kk52/dKkJpjGhN4GvfcQdV8TOsm
nFwH5FDhnV0PPTCDHu6FpqSIBj5XVfN07Ub04Y4kolxaxhm+w7iTNCa76VPZya3pUM0Fy9k31E3F
EHIgW0dWSg5h0f7gb8GTYkxbE4jfTtfMuibVHsqmYQLpzSenKF4H097d15E1P9fRAz6nAlEQbBXy
cF+YyDASu8xgqfYBLNWwXAbULNxZmwZf1VJjeCM5OoVeuVXS2weAtei+6gAXuPE62ez0K/Mz08aT
Ks33zOOTAJoNwQenbdATtjCx3vL87SK9MgQtlOzT2vmVBsz7phQlYZaQt5TXzt6D/BSyIGFaR7Qm
TuWd6STeqSGrHmMtbhexRh2TNKUyqrQkH96btd7umhGpNG01uWyrLyKK7mweLtU2/TlfiUV9svNF
pq5qHqKjKbznyElADhVyS5bGPoceFcbGOSJcLuQamLclTjMsgOq6QBY4z8l48ifjWpdR82Ch9Twk
C2d6kJwldNLDiHJjJcrfAYgNQjGjkPZzGv2RGdKxdoP1KigwR87RATAK8wGC58LRItqYcJLuZHtA
MOP15Kmxklh0N41jmwcf5OmhFdYxLzqKSuZ7IRLJn/KFpb+4MQx+4GExrgkLWNl18iQNlHIN8U1s
qObfnHjZdYzHr7mLkn0ytiTZNVYetsaIxq8axdlTyD7L2DxVKIqOY8sgyvFrgv7GR2QdrmfPiDpN
ZtxGvBwbNRhhWlrzPh3q9NrFzCZt2RE62rnLtezxOq+fC3SCw3mCn3osvervCN7z7INL6UzQBam7
OrhdeaF/eleVxpRX/A40JkM1dc9GL34Mx7f3HO3fMiLMuGacbk5KHlLExnB7GSFfYy8Zb43tbPu4
501QV6cnDjVuiCQMZlS8GfJmDjZG9zi2WoycOM90zAS4bzyxxcF87qFmHeJFnsaufZCMncBzQhNO
p31mlNFBtm62LW3yQgEhZXRtAVSEiGolJe3zV2eyNXLIlMCiNdJpp+JZU+js0KczL6GA35SOwRzh
AZZggyXNgZIYIAFxXPc+5eANRa8/XHf4Fkn3TPUvjm313JhlyOCjhIjMAiJBOmCWI7kFEVau3ox6
wlWQgtTRVTjDK6qa7oHv+ZTb5FLwstCL9R2IOS+N0aBNizo19Gs8T+gDR+YSgSRkSAmKw4lyychu
vmOtydkoWInqmAYCjr5m0f6xJHCiIHmIUlUf3cFFt2BZX4wn0KerJnlaFSGJPX9Jfs2LigRrXHQt
IbPfo7cYzFmS9MUp+V37yX9bUPHwKTcf/QCF/Khu9mpuR0xInJ3bKFrj6A+Uv2Xr1D8sH9pQxfc9
6MVNUMzDGshBUKFr31O5o/ybaeqH2BpOTZK7G899Z7fwOVjZV4aWDOU62TGClaFVdNV5luan45NR
l6QsfUlT8TYeRLuDO85PTjZm98ayBwXLiD1eAsIHdROmiteRcqXuY8nPnQ3vUsTI4yR4SDmQTph7
YrV+dfxFcncDHjURIDZTRvk0shTpmb9tMT57r1x1w9aeC5RMsiF/RKD7z9ZZQsPhlsHkuqzJx9Bg
45s9AcvgvLqfGLzvC4VSx5nVXQx0iaTeCrWOLz6xK6mHrDBCmU/2d8zu3lH6Rt7PqfSr+a4eXAPz
ZMXWCEr35PZ/a/U8i4ZxhAj9COWl6/4el6amtPJ/sErbO9Pt30VfPKq8+1Up8hkRId7kKHggUBBN
TdibqbhEbvDtOP6nmisPmRKfRPbrCUc1VR1LOhvvvr5XU6hhxm5S377gdf6czMcodbz7qiDUwQQy
BuPi20OWxg6OqGujfC37a+8mKMYBHugI37FR2U92ZGWk6XHP5BnLWreqzGNNI+2NMvqy5mQHWJEx
oblOY9zmGS/BZXb0fdtz+ivTVjvF6uQw+hrpWbN026o1f3LBdgZEM0aLYfHJkYRskDMCGJA8sBlE
hOpb7o0QI4jvzaBf69J51LUuz73rJHcJOwXa8ey5sFaMZTUaR6Tp7bpT16zSZpCHfWydXbskLKkf
pz0JoKvfZP4Nvd++6LH6Wy+j+RgjujxY9I5bGLOblJJ8zGcfxV/xNZgZ1ivpwz4nBnZL8bj3sUpt
ijQ/Zql9wT9AuCUNWN4A5J7NXwQcn2wbg/biNuDGRfroD85eW2jf3bYZwlq4Rxsc7KnNn7rGI+je
lwRHW+5BTcZZTGSp9xn+cWxQvJQlQqfByM2J5bePAzokUwSKcpCuc6APsyB7E3ObWWHsoNmcw5qE
XFj1af1Yg/LfWmaEmrJoDhBWo8PsaWdD8uJ2BC1Axew9pi6eCml5dy0TFy/FOMfNsPETq764WfWQ
2I2+TmORP5tq+kU6Aa58E9bMrstiyDSZp1dBVEGOHYIUdj6b2NbitEj/bZzKm/QQuU7ZuzXgFs2n
cC6ip6LvgIlE3r5yTHmwze7BSKq/Ab3YngHfbNqXMgOb6lSWOgKH/yDTF6ZGb18tA8EQNYAZgsfp
tmPbPUkx9Kf2Afbtcu91lX0fj1IcPNxf82AfmVayy4Ani9o0lqu9Y0tm9viIwptQemoIOJ4ZrqJA
XRK7fO3N5iWPO0DUYx2WsR4eS7LHNtOS/HFsh2cHAd5hhnSH0pCJVZDQBtU4ee8JMMMEYBMIP8v5
MMgpvhUY5y3JVsktI8xqMaTmOjXnXSMIPKvIETiSAIToqKzu/+OLduPHifbo4KmeaE+PCJNkhPyd
ogC6FBxoA/jRq9UEkAbz6NPjWcxs79lxZPIUlUZ/IefUDdnggnoqjrFZygdsYM2jsaT4rOjv4wck
FP47Fy6zxoEXRv883ZfO6i8DpRwWY8e1Swt9TkzjhwEd6Et0iac4rW4GRMAz2dfZJlDxrTPN7DvR
OFWy4dFVONm7wfoTEIGbgsEpHdmcos9Y5V8ZOV00s82d66Hhcxz7ks8Tbvra/IGsHoOuR0nH++ff
8GiZkXz4h3kbPXgfWpFxkzoQZ5vnYOvQ+e6loaZtGTTexRzEyLtZW1zG/RKmM1VgVkdfQ7FUpMVW
jwE5U+ukqWLxiR1UOXLv274m7NMYz8HIOpBdRb6nKuCkrLSDAy9r9gKmChbxfDtFhbzL6PM3XlT5
ezkDZ+0y4d0Tw37AwX7Qk3vwuBf+JJg326U8ardoULNH+kKyIC4aK7ln1dEd7czDBNeXKswZc2zr
ag1DS5YID+ykTwjsOPjwzePqXxeAvuudTKwTQlZQ/1szeoomeuXRiNw/i/WCxH+nOS0uws36g9Wz
tBtIXtg3vqH3RWZ+15UXf9ROjLe9jMRDZi+fsQHf0YWkfZ5tDhUe130e5QgZ1k4wENbOjlF6m6QC
IndgLxU0FwU9/0zdrU5LsfpZmI8cSJMwM8O9AfM8kZV+cHwd7eeck95MkmM80V+Pg3OnOK7v1iHX
bshrumGa7sOgTetV1H6Jr5A/0pdAoViK/hiJOdgllqlvZGLUxY4YAdJcnWp+lNwU4VD5W01OwlXR
0CRQo+psgJJV4bdLlD4Klp2v2QRsdb66C4LjwVz6Cwxk3FLlck1MxzranAxQNvodEhKiQecflMbW
xfXcHy2fqrGoH3mnz0OOVoopM/jjNG/3uWOCweKh40gx76wqYmGp/jBAV9tFp+LaxNmuGQYYlBOh
JV6fEmxA6Y2tTGBhRuHMSq3c93NQ7B1/NQpV4ibShLEeE20IGylU422SKOPS6+5hagitTUesFcuY
Ro+9rPeFiyw98XDGLbBIgWspdNzPvS5uA3EJwEwH76xT477IrZvuE55Ht6uOlVg+4p7TEhME1KZy
NzhFRnZRyWNW3f/jL5IzhemfF9PQIRhrkyG+S7Pk5Dn9dGmYW8hKwOby4R42sx+dTb28tFO37wLm
t5njzMey019xMr6lnaGeGob620we/aq1bj6L6GOiNRwEFEQLC97XeoQA5fO0MBhx2pPE+nhia9Bv
y7Y1z4ZXUVvK3iPBsPzjM8ZJwVk/srjlFhmJiEHD24RNmtr0PPoYSVsd6xHtSZF2ajvmNtCJ3D/g
ZrQPpu3LC1OANlqc56HtqodZyVvaXAjY63+xKwqOFlIrtvNzhOvI2hPXjYDZSXawYn43agw5VexP
AWLZc1r7FMxLtk9cXI5tucDvN5wnw0MwP7r0dY1L1cnIjLiIBpkuVZZbd2EUYUZAzbYBCPDaoJYL
5Qgwx00fojp5BwM2bZa5tEKIRFdAsfGtJeTJd1B7JdrsyLKOe0htB7up/Us7pt21QTCByA7FJHL8
9NiWxS6v1kyBonr1S43Xv/OAiE24NbS/LQVhOXpG7GGqfLo1uNd3C1rzrVTd35Lst89JKBDMIXf9
dJ2tM+ZpvWcQDEs9DchyzwZvdTIl5yUe3xwzQk+hO7BGGteIm3n2tZqN4oRW5q3Vtvfh+qxobNVS
xax/9My3EQLWe5pq8zK27kp2IqirmK5WqreLyT0KivOQxDG8TNs/LWAbiFlxts8V3QkKQ7/DKTzc
kKWeYriDmwyIZiDcZGe18gmpy6s2cWA5ZvUrF8tr7JP3UhrzfQF225EPsRYrOpo0ExdYZw8VBr3p
n6ovqYedomcsUr2haL1rfVxMZA6SOST6A6vVrduAg/biPJxA/WCA6RC3tta1Xo6t55wSzPOhNwC/
CVIqnVNJmtimkUwT9ALOua1rKNfuXeLDOOqy4a+l+1M1jDc/in71fgsDeDBfyf35tAwi7CpGhGW8
igLMjzx3rjFD8Y2l02rPHN+3cbNzi8fAGtiYjwj2Wj5w9XDDEfKH/4ikSCzSnC1r/Fg18KqNLD25
xrdf2Yx8cTdAyoppDRG2MC3Stg3CrhuKndM2uKQYLya591K7vQFYynmxybAObXVXqpWDAB4MIdVD
QsoL30XgFiKBdoPj0jwtJpgZTLnFTnb1ZfCYUviNhJTN8iyfRHlSI9PXLqv1uRQWszeoP9pG8zP3
91XZwLdRaOJn4BgtwUoTdwmkoC4BxxSRKJNZV4+H92hEmbEb+HmUR06/awdp3Q/1VUTJzUmz5V1A
3fEGfOtGWne7Bn2wGiaQrMsagsOTcsjKl2SpvJ3yreTLjI+dHnFZtSYZzJ77NmQ5+Xh9f2t44xgB
TZt+MBnCjVipqTeXh6DIppBFWHcistRk/LwqrAdbE1AD7hVYPEEWXk9BFpFPxCSX1rOSEKd+MN+4
Z0e5pzguHz2bhQEZTRt/9BIU6P7yaD1iuzevxDMQ07vuG9OEnOga/EfdCnkuF5VsHO1Mh56t6xbo
cbblWnEfTRRE4HOKTTpl/U+857igA2+D9KF1u5qsmmk4BG3NwByY5Yg0LIxngBNjjPJu7NFG1R0T
Y45byUIQdVLboo+b52GCKYcsw+uUuW065hceiNxjA3Bsi7+73+b9kh/S1sw2jaiq/ZTj2QwkAig8
WqNSIw7CYEsjW73Yk/GlSts4+9QieZAFVy3H9GHdRZkLjGqJZtQgsXlWUfBYGayLk86PnyZI3HA5
g6Me45uYC9ZBSKjHvDKvuhdsEDq2fek4ZWHK0zoBtmL5QGJ4MHQBUrlYH9vC/YWzWh759KFHLrtH
qrjV5sF0r8PQJnvM/rI1VtkNMc75kpiIgpC0Tp0b3GQXkWKSqf7Js9lMJW5hM5uSF1J9XAaI2H90
W/gvsUazjg4yD/aRNqnUlHefT+YrYwhwxz00wgFHVmZrzEGiIYywEVe3Rm1Pls20K8rI2BEKEh+H
mv1TcdPtreyW5nmK6u8otZCm9t+W/kyGYoTEiBtJuiG9jfNQ4Yk1hkSdfIFpyxrQ0RB0dhqaejkz
+Hylj6zORYT3KxM0881HVpnNV1vSRsbNm9tl8oUC/9dUQwVvawLcO9omZpggoCDBHmvQ0duxbxUP
/ZrdwjDC9TvnEmscFIbGeG2vwCyiX47WqC+Lr8+dLs23Uo0sFp1xuDWl+Gt6EZe6kJ9Lq1jfTglm
QOWEbmlZe8Ox8kOyxiYypgZ44czM3YkTObXZ4+IkR2/Cx5KlOE+1+yZgzVptRK/sAxWr7PdmxJgw
laAOJGQTZhhin3AF015dZRAdRws9QJokO0IPKIu5Xui099Lt0p2B5yFjfrS6kV9Nk3FAVS3GbnK2
DBbiLYzSu7hquYWN1dZjwEOBCLap8xerqh/tVsqTal3Ovdg5+ikAim4eicG+LHqY93lhQQxU/qPJ
eVYwp5rb/tfSe2E7s5ZAj1KQldt82FACN/Uebcipa9HSoZ77wuRJkr3ES1mmH2Q/cYARupK7gqi4
GmlWoaz4OtI+i7HcxRJdXJshY/Q9jSsu40jymX70ydXQPuZnO6tDIV8W0+Euar79kvNLwrOg7HXn
01yatxQt865RK/adWoJBw2ZB/3rfuO2jJ2b8iiaK9Nnpz1UfO9QoCeY0b36uCLMJAXWH8MYLrD1L
fp4LmnQFlb2DC4VpNGfo6RfQKagaaEAKyCpjF2Z2gHDAYvKcdeo2505337Zb1bJQThGjC/uTjPQB
7GTy6C8VqeZDyeLHmpC5jYgt8/nvUNjLngbt1Hl6PDpZeud7T7IsAghR5KNU+H/qxbQfxjT97BUc
CoVTPjXN+jzFLeJNzSBdDc2lM8jJEIQgH6bY2WZxwGxwYaOyEH2+z8ik2YDXj891t0Jla8gZM3SK
k0rrnDvOvDdq4y9NYB/ibZo5clB7TAQskCjYUCkUlIisCkKOaxpl08G+oqKB4hwddeeB5PLnwvoE
Lf/Se2RX1mlAPknXgFKxIZSycjjI5kVVK5JcIzP0e4KWXVzXG41F8oBe6MfsfQwhdCTm0Lf3QRL9
9daTKqWxvLh19Tx4cqCXBupWDK35OvR+tBN4hjb0jBgv+366Zo1isRLBq5lp520VJM+YzJetFWNO
bhpMEh6Fz86yARjhOUgQlcaIEGaUiLQmFhulMd+N1ZCe6yk6mEQ2IBBFQt6Ca9lGduudLbI1OKDr
a9zzxXdzEMAZnVA1022DO7/AjInCprYMLthJsniGEcDow2PVzfjSKhr9UKRoJ1SXVMeZheCNMBnj
Fglvl2kbcQq6G+KfOxnaSOMuxYwlTlYs05LJF2HQ6BAZ6MZVBEVNiX1bJODbRHH+ldchTWAfSEzw
0gs+M2kyidbAO/C7wqN0T1FJDV5Hw4dQcJZtgtDW0TYOA7bYi+PmYWS6wH6n93QCVmXSuhF25b9U
QwmxuTs17FQcq37o1WPeIfPzRf5Uzkhl4ohCuhEfQo63lvHGvRMw1OhBqWwKUVzBvX/7NVgcqsi5
Sb55kKmCzDR0FVQDQLEjeIe1yw14wXEKcCEI2q1OnLdAwWWwW7Vf1uwXp+MLbmgkCsyv2eIL5IvQ
ZyM97HHVnEqd7Mq5PVqWuCiR/QZbkJ9j+UMnZKOg4aMkWyuMbSIAZMYMdcwpYoCIbCMS+wLvQ8TJ
twPzmGMZK0GZpn8tN/trtlmyBdCGvMxw74sBaTmc3Nvofs5tfMFWQLpdvsvrNj1FrYSHSoySV14L
SBp44KKzyMrHCnAPm7KB0rBiLzWvDmqX908XwZ4ROu4/+qTMuuUnDOs/5jJh5G6Dl3hx2BF1msoL
SF2f/ZVG97GaKcH6WOxznJtZPyO5YnLU9h9VV37jQ/sWdf2nTHhcUvd7TOUDqm4ocJxflCXEKPo7
YzJ+7Bzt570tS9Ljy/PQdY9BYOCm53uVA8sPq8TDb1IhWTr+S24j8ap5tZaUQEniZ/KZv5ugexHg
Bpmen5BU35nLStXgu2YBfYg10kxTOd4yE0mgoQP8yPGzo827LPHnfU+tvwPQcLOX50oEhyy1zA2j
dz6w+c1Bm7X9x68o1pcS58Q6zlTlEx+lOXpJaUssp/sQCwvEhPYCGucLhTMGtNi6qXqiOouqHzd7
W9jIbkRdsEa1XzJ4bcSmh43N3/xgoTyM9AfO5Pv1n8Hw5Hkc/7Z5oUYmT3PArFesuEoZO9/cmb3f
j0hLZptfX9sc9fJeqGQ6+eRyMV2uw5Zm94jdHuHrIn4rPWP2mXn3GkGKqly3U9F+nNh8afQMnf07
X/rHfxgOvEcjdT8mVaC2Hr/wnd31U0Y2q8yeteW/Afy7X7AQmuym+4DAtGb8bOb5Lk8RGQvbPgY1
ChriPK4ddiJfFF/Q519nhN7O0v3U2XhxndIDzmVFW+Ev7b/h7P/P8hX+S87z/6/MZt9ifgbb/3/O
bH75Kb6q+Kv6+s8hDJhu//3//GdiM1kKLpYql+9nCovQ5H8mNpuW469hDO5/y2yWwb8ArzKDQBD0
bAl7jXnWGCMTIqGdf/G5Zklh8H3fEixr/zeZzZ7/3wNaXAcEGZEPrIMC3+Jn/tekkTT3U21lY7z3
F8f68FmMH+CjazRPFHPHLtPO45C4SLQavJskfS4GmgItxl09OtXDaFpBj/wOTqhdd9UVLG730jQL
KkJ7Jn4KKibwotkJlm6vBf4bIj2jBcsH2jX4jXW7AvlN8mFoOYhh8abFP4Eo7CaGASZ4BDsbuntl
2H67JdKN+B9KBtxZdtvrTQST5juFroz3xkXiAGyawGBwmEw0NwYoDetQQvB98spsgv42WGiOjCUR
zXn2O/Fn8htAm4Knlsgm7davduTQtbqF0s94LZtTqtzkvmPnhHJxasQ7qsb03dQ5HCWU8dwuElXl
y+jmAwoEVx2j0a5eZncp30TaoVcOqrEVXKNSNrycgD2Vk9kgfCM0wnTQc2Zi4xGW8aeEhMD6Z1lV
LGOHTotrNXvvojWlDi/19AxjOWEPmPlxAAhUwvqzwT6gf1zYzmI54CK0c6IkoH52AVraGFk8w0u8
JqUTPfUBO+9+WqZwzGIsHhPAiyumPP/GEqj+mwSW+iPJULybvNGDfdAtfUjJx2Chr+rdINwJ+iJx
CZ5Rpm/ItOjm8ibd22MPj16I6qwEkMsuntsHAKYE3MLVvyRBLhj6ZfHR7UtxsW1U36ah1b7EQQ8E
dcHCY8fRI9yP7G7Gy7jn/cBBTsBvHSLpQxUG1JCeijgl3PEjNivfg+HWTyczaJvXBhn5ngSTukR9
kQfMuYIC4nRh+GREDG+ynd1yG2lr9Nl1yAYwZAP9Hy1lf8yVRT3LPDSVm9yYqvdxYepgxLK5eZlJ
OWIk8xJK5aiziRn5TYrgX5k7s93KkXQ7v4pfgI3gGOTtnue9pZSUkm4IKQfOQzA4P/35WG7YxweG
Ad8Yvkkoq6uzUltkDOtf61v6C7cqebDKpsBhbxYYzlde2w8ACKf5qg2FwYB96mQpoQ74X/oHvasN
DDSb9J7lB8mxCOwaYarynLcy9R2SHb59KADp0zvYQg03Yp5wOSR/RZ8zdopsrn+0bMtPkUN7ZMDi
By+yhBaftgkiQkwx2FWKsriwBwTHmNz9E3IxqVTXpvZgbhv3qx5VZG2mNkqeR9/nAGuCjSdE0bc/
iY6nt84zzdMkSvcm+sb9aam8Pk5OTo/qmLvGQY9OvdV9Gy/QJ7d/IWpivXaFHA7eME7fOiq9nzmu
AYYKod9+52IkPDxDloNyEjYlTYy24II1WfGX7QTM4fmEJm8VxlLem1IXeHfiBr0vLWyFnytVe5UV
wZWxTnHgsY33NQnMe0wdEZQOYIdh41o/eGf6AyFWnKBxZ7tXukGdlNJNzmc8BybLRDdpcA1krFP8
bmLgFmy318Gs009vSggoxkJiSQzCvrs6vVIaX5TD2REXIbleibPl7IWkvboSuyrxEnE2/Qybrs8Y
EraZYZovxdz49ZbcDxoUMJM3mTFUpWFPPM981iyMbcEx3hDT+NdOgyXD6XYaI7MT4OpNB3b6Ihvd
aUUxd7FAsMviCDUfUaoYlOYyOkDvGwdRMoSxWWtiQvYHiO7FUz9DiWHhwMYnzIL3rgRTMobwvAIi
GvDqsE5uTQshRTVtfw5Cw/YZSY0T+GBljiNH3Dk700dr0lXrdsAAp8A/5qbRHPSk5cdolcmVKAja
DwUXSq183SwqMuFFNYUePEAvqos98E0QE/Qkv09DEf3tPVE+gzEQmwGbVrJvO9lfLJuRH2pZz4mm
NTe5nfj5uSeVS1R+9Iu/OJzzz0oR6eew3qQnu3ODCzmclsF443JDCqN4o0JSV2DjfQQVrwkWGoHt
mYQ+ygz6CgB0nTCtnqWqfzAuhYnvcHNcXMoTtooS5bTCwj4Uf+M5I1Ub89i8OX1tXellUd8VQKpX
xy/ATVS5BYJrhOjJ7m3LQx4P9cfQGmjhGNhJiSfS8ZKNid/zT9FGfbItRV8xTjDM6BwB4ZOEaLoe
tSmqLbVm5866FWw/2l/kOBU063aOfyanFP6GgZ/03B9761kraNvINpwH154pOOBGeLZ+Up4Tnb2s
G99jXaavwgR7zgKPARKEAcQZA36mE85QhFMLRKMR4a+JZD6euralpgP2db6djbj7kn7mfvNayT8J
/IaDofzqjm9Izqum6WyqPkfv2KB2b3xZMqTVnGHYofzB+4NrtP0sYjc++3lZJIecrM2BXmC3xs3W
1P6qLntiqI5TPlCBhj1/UvKZ86xufMYSe18wPE9aRG0K90hwzjhTnxPgBDhGY6c/L761pXK4/R6o
yH4Ddvca2WNhsD1hs2UJ8dIYplxQ/pxm/TqGQ7xrklpiUgUD71iTcxB0pHIPS0qkoKJPy/e+9Sj6
K/v8m2ufvrreDI98iuu97BoNFhBgAdDxkD4TuxyRp1zhzgPqPjhJ7h2ohiEJtcltp6uLqwkjRyU7
JjC1OV8zmbu/5JSET2VeAnseujZad6bdXDTRm5c6TiAXBl36VaTeh4AMwkLq+uROtM6fB6nDp6Kz
sjd4LsahTJz4RCMgCWg96lPdtyEmo4l8rYeasJ7COXziuOBfCtpUL9BfgJnpJmHX7R3/u65jOh/J
rD/FroUAHlepR8SGdg6LoGXrfJS8ZDvVOv6XKzxnWKWqTD5A3QKZoXaUwUvXBwdZEpOMnLS7tfA1
Pqi2pVTC6Kb6CFAG85iyKcKxIxNo0cyt5wSDj9QGcT+xSQwABC42zF0TVC0maqBikMiC8mSP2fRW
6MH55XAXxRMa6WcjkT43uXD+TaF9RaqzV+YlKly+jCq7efXA5BBrrYvyGuSec1KdmjYcDKr3uEzc
z6DMsxMfgbHzmUnsfBMrEZz0oD3mwNmfdBLFT5GVG+ui87qtX2Qk9z2h90UCkLGJouqSU4L8bRo8
Bzs0tG54JmhUkIxQ9GU1yqL1uCzfzcpv3q0EPDR7SIesqeLfhrnEUWeh0D4coiliyJtf9K7YMfUw
OVCa3i/3eGtYICvW9HKmYMidPO+apnbCZ2f59zgBUZklqHMmOM9X0ZCR7DIELj5p8xPriXFo5dRe
iwCEF/SrHP8gTK4gNeVz3BG/pNEVyagoCvcbrJTEktCYGxQ09jY71d3TBNSR1hahsHFITLSlrIxP
auCSvWw9j1dyCjJARXkdrMGbl99e65uPpqfxaMFPgjWHALOvmKq5q4id+wwqjSfELzvnCMMsI4jb
VD967g6vc+Z3T/D51dVSs7VOk1Bebaub3wyrxXZVD8G+aylKaWeM0kWGe5fwYLSLk9BFcOdQ1tsA
hjJYMR8K//jX3JvN1qSU4B7WhsBEVkm2F11AeiRpv+UoElAWGTnboOj5L83YTsrZtz51YYevTTFq
UHocFjrbYICUxEV1CccgSPfBDJIOrLIxglQv+bGphJyNhJ150nDZnqex8ndhk/q/RECsZBVq9mAc
W1AuPWN5kQD0vcGaNLd1MAU3auJz4otiulu2bW7LWPgfXhmzmrtZSXAocN2/OPGqn0mXGnfmYiMJ
6Vb8GpmbXTHysVQERdB8RVO4hIor84lMLv9BeIIX8jEjpyagoyKj2z3Hmbjth4FJlmidh0D9A1Ip
4JasJkb7r7kiugjZgWmd6xnWFkwRV4qcPffZo6XlKLX1N2F2foroVaOngBTMcchoDhvYd99oiWnX
jcBHAUjQAa3aSvs1d0OcerGRZ2892coXmU7Jc+w0XDN8VpFjFZcEop3C0o+MfPydiCNpADuqpkND
BjhdqUL1z1GlcBBVrpjPeehFe5oE3OduKMPvyFvKsQo7OqQGbe/4fv2LRWh3rfJSv3rCINJTQFwD
I9u/NgunKc492EdQ29PjUIJvnYawOJYz1Aid9s17k9niR2CFzlNnDRIwSGq/NY1DV5Ztdje/kuKE
WUXvIEvM9JT84WaEpy2rBeTfcAAF6WKIpbtnyspHDM6PmBApSJyWFYWsuSJaEvU0r9ANl0BB7Ar/
HQ2NvdICxBgzci/Tn5i7KbDhOfbP6VRXO7vyuUCqEBevESNszWEUPabQlq+aGOUt7+ANVoVHNXY9
1/tBpfmDYYJ9MX2T5ijpYOhV+dlVEzc+ZMBsYe8yEidPNlxN3uKNK9L4LvDBHWVsAXdCr/Y+ZjqF
167GBdwJD7fQSAF4wQoBUgg5lSoRCnTO1FFTX8QtnTmPrGWxPKk8htKtqBhiaxsPVG3RC2Q4FsTF
Oe1pysl7/9MM6RFejXUtwVRIFbMzeOOPWmfltyTHsPPmLvn4RzP5fyYx/f9Y4Uktt/t/VI6+iiT/
b7ev391/lo6QgZb/279lI/EvG70IvSZw/YDoPJ2g/5aNvH9ZtDYEnmcL3w1giv2P/k7T/hc07kAI
unM9af3TPflv2cj/l5DIhIHnOJJrMdaS/xvZyPT+S62vRLTyKaFlEBQIS1iIWv+5n7ZRNinx0Wuo
9KsXzATcFOdgS0YHfrF2XGPrWNAPi/YmPWZ3gOeWss0VXeuvhevtOCueK05n/+kz/N90b1qm9V/F
LF8ICRTL4uOyTb5Z+b/+tYi6inSQNV1Y1oQAj9NuxYEkpfzA/MVSiR9LyyfNWqy8lGwafl5qUuCd
c6NdS8MM2QDD38olrFP7LSU62YkehAn8Z17uub6RBc66kzPBffWL32YqoP45rbxAMifQHAn49En5
oEd93olFte7DDxop+S9hJlwZAyEeD2LOlhTut22jzVNT5WxhujIfOyaA468I+3Lt9qSkljreTIc3
ZiSUB9neo3KC8kJb76dSM1J0ToLdwSG0aTejWuLwM651yFhc4Mr2o5F0ogEFZxqXTc+ihnQBqbEg
ixRUiz6iX0pjGldOglM9skggBEYyP8uxUFTxGfdAn4jPgBgmktbjxKYuiuFCPH7XvSU3OWnUXeAy
POOeyx7RtTeY1NMta94yVCkyyZF8AeLGkaoclrEl37xHWJ/iqWmdhMQSbNE8BjPV3J9bFk/ulbM4
Depv5UfHwaaiUJYnRkoo4cHZTTPqbRKLXhI3d08ti3hIkdIlgIZaxM14YqJJ5gxD1mCUB41RC4+s
vfdJ4m8GB5vDRCsAIbYppigQC5sROhecsv/0DxpbZX6FUKL3KAennNlOag9cIQSsDTv7FISqH3hI
rob3x1wOE47vfJJHYKhJkdZGx1gIvew56H47GnNH4n8TLAvWTQc1CCTDtc1IU3YdE302GUZU3Qzt
pIlX2JwfJvjUXQ5RxfXwq2nnNGNVW3rjmDfAnTH5Y0D5kkIzbCLM1N8kDiDYvG1+z42cXn0J1b++
ZLSxkxhIeQIT57OS4bgR0PEQcIYWgNKY/ohU9eGwW33Z9GGsOUH7XfAEtLrbUQGVczzq3wi3SQpP
LRwPbZLdCDjhtGt9f28PXHVUxj5hx4Hapw6qVxqJFoA9skRlGve6DF5rSZNVa/bGplQGHpTAULuk
ZGDu2OPDyC0K4Gtujho9pYORe7aX8HTDIXTvwBBZjGzfRvfgG4jOaqJwVnuLb7RztiO5h5XypnI/
2tM6t0JQAlTCUNzDA9XOxHeYbJN/OzWl0+DPjNOdo7FqcZAyCAfmzyrMDgoK9zWOLHX36nyN2+e/
/08srIvDKjWIvMf1MQYsnMZqW5r2qRsY10FpGM5psUbiHW9GJDBwODgDOdrQChmQpvI8IpSDbEjR
UK1ThkOyG7lB3BJaJvapiP6EtAdAiyRbOdrqFOdc4G3KDiBGIl0TxBlO0gtujf83iPuQsTs1k6qU
N0d014BOrpXltYpPGxsr+sx7kSXtTs72axmzOng05R1FXnYb5PpxN/EkYijcjqGiHM72GiLT0D3T
uHvC76OfnIaokrDTnz4NIK8xjXz7ygGJPRcRDqI8OYyJW95aXFRrncKEmofpU4YbG0rlERgEI+Ae
4TAvW1hZ+EP6kSwDIJ96Y2jUsvzkFcSXOgEnKUA6Xakx/+vH2bArwvcAtMFZip9+WZvnMvgFU9iH
rJf726BtpgWXCj826R9JhloAtmmFElLuuThh1LKbnatIllGu8nOm5QTClHNPGt4iDZyLJAak27nT
/oYExXlq6EYYpXlJWqc52p03r8rIfvBX23Kq7Rgn5MGeTvgIoTq66YAKXaY28KI6g7ClXdO3CFdv
Fj/qdmiO0dBolCgmutO9EswtRVXP+4UMTMLAu1CF01c4WfKCVzTuzXY7S36BtnywYsphpqJ+JUWA
tRMTv/UYXJM/SdRwyvMT1KtnE7bFNhBM0Q1XfGRyaV+yK32o3cq9xkudZ9TRDjzfKtLeG00YaWV7
XbYzeL7JQdNG07RUyNEQi7HkLUV72nnJ+Oa27bgeNBH4fzY9HTIisOCIDyiWR5pYErQ2YnbWgDzp
NdwnG5dwtse6o9x2r1uclc5bShpxjGzevNHq1/E8YOOCj+5i/ZYqoHJC2Syo6m6M+qsKtM29JEFl
JaODIfxuz/xdxpYXFEAD81tfYhry3ggWXWWPAXF2+60tRr1RffzQuv7jQRz/sOsQele2C2G60FtB
g2rcKehtFfsWQuDeizRocfjd69oi/VVwAjd8z9slVHVsyoBWr7DjRsTDG20bN7JO6K34+6QD/XuO
qwsOueoypozW0aLuknMYzgLY+BY31QsxK9jiYvmyZcNssc8SEPAHLnEVO1TeUprKbAWcqztduk5F
w66JtNh3RdJzt6BDGaZpKXGcxuGvYWlmdfMYYnOrPqdej/vRc5a0i/hJGKG+uHwUl3uKiRTbR9ac
ERXVv39ZfktrlzrvSIpD56GDDEW9YGndVpCpVn1jl2f0x+pcVrAfU8G74VCDwcdM38zJz6lRqROa
cEq8VcmQLIRyLOgt1pkrEzhuAn3a3mqats+UipGQpyLAdacWs/yHSt8wR13Ak7toEsNXYPrFOSYN
uRYEac4Tj0LAtZFLg3PAtnjmD+0Xy3N4iiKywoaONTETZzwSULaIpFiYdaKvCKPncWbytiKoj8so
codb0dOUK+bu0pvBnzDrXns5Ui2BUfz8z1eRx1f/87eAyLmE9Ya1+efjmqB9nGc7YY7RJPeeZ/Qy
Lr8sE8ZN1H/WivAYUA99C6uaXFWPk4S0gXMWMcqsaZcRHFUK1js33cgAoRoRFiZvTRmHXVm7cWwp
CW6BGrWVnNZ9YPt4L5fxRHmwozl6drr0zQia4WSY2YYWiJ1NhO800jxP5lSbD+K067CigYQJS8zp
gnbsROsjfmBshDnQDeG2Cz+IkjQrvNauDq9hMVxnt8vOnlLyTgceHSJmfPQbcQMfal6zTprX1u4i
7KwGjL7eJNmAVvnQbsL4BKfQvoDYBVv9MnXVC1ihbVFodR0WOGHLJPHglnG4DsdX1/HxJmtzh4We
aSVkcj/axoXisIr+MdMBr2iJBBe166fiaVDm9l64Tg+dBEiLaEBMUQbOGTMi9M6/7DXR70IDjAkK
n0km68jG7UsTt+K8lhKqHZV6F1dz4vTcCKWvw2IuVKF3YzP8YK47nR1cKWviJdUWPMVEaO/s9yrk
2H1jc+gOSEH4f1vnyYPKdOXjz7BoZ2yWTfDJKCPFylxQF1Pim404iPq6unMQvZgOUxI47MN5LBKG
lTFVO+y1IPrGPtzhDdt4PBVdb4w35p/A92IO22lAayFlniEgBWNvSKSKGcbKznNeWb6PfYB1EFIC
A2MkBJKE5L9D+Tvq8AYVJeYzos7OyCqVli6DDYQeKwFDYGpFpqDMtyJO91U/ZD8oQjtUKbZ6mzTo
zc3M32SJzF3MNvzcYyYWyfTmZuKp96n8ZJp5ZBNh753ct7am3dQH4rQJ05jSJNFvYurD9mjOZBQU
WzX9Syc38FcD/5gbAmyV2mSOWjrOmXqOFRz0goHnZcqHPYNI/CbuCqWTUzI1tU23Hmn8LLPPzOKc
ODinBmcpxc3YpdozHRB0nJWHpnmvyqVtF7rQC/3Wp2GA0OU0gCN4/I9wOqZ9TjiXsm5fngxyjhAL
KQ6a/E1TjdbGqvwUOtw0HcoSb7+vuWvM2PG6ji0u5pEZOaW99nVuk6LlvCtjUMll5RifjImpSllb
vE1v2ooXIi90Ng7F2zidi18d3HFOXCebv+kPRY70kIUmbJBC158mIB4FHPjs1UTaZxiYz5YVfoUk
cvw2Cu9pR4iP5vlyi5n8MCoVwkf26fnto/a3qG/a5I+jtCM6FGPhrYx2Dh7m0FSn1PCrXez5dKW6
4XSezQSOjJUzGhmxOFRFkV6Fbii3LEyuh9Jtf3hJcRatv6sBe4JvDOSh55CNc1lin/bLTRQyQ+by
tmqJlmw8pok3vsD5Xln4puDldhaxiuV3ksvnE0VDK2WExSNRfz1EWGjzlN9B8kl9UrwVeN51OhHV
9icrucTU0wdjap/cgcZyZebR0Y/kEQdydKOVUV+b4JD3XbDpqjjfjFW2SFg9pi9OpFnHv+2Ww5uT
c9qV2Cf2ec86XxoJKH5x501tkW+BLMzJYlQYKCqLeg4oRvko24MSvFMz+hhR30I/AbnlxOCSII4g
STqOetgyeDUwx21Nz6hZzlK5wR7NhZZ9iLZocGGiseRFqDDc8HMd11USFnd6xdHq05aKq+4geSV5
1omkYKe4ZrV5t+0OlsHScZWNcquFQaVqV9knWU0vuKmKkzRgW3mJbayyrjNOxOWMk+SYcYKR6qTL
xdoP76Wn6HSJJ7mem0TjOziRuAeibj2RycxPNu4rq/aiDYEKDcBUNWdhkaQKK294sXZlYTtfbdWY
tE0QX0dVf8pbeDV9Y8bvPUtOV7uXGDD0T8ITzM+mtnmwuAxrp7Soa/W999hguCGGj45TIgMke+Ip
VdbRtX1sK0JY18mft2FtL1maGg2m5WkP0YKT2OScqo46yfsDvg7CMIk74WDwHqEP91jzM5Khq45B
PXqAsbYx5+UrDMCNRF5ajyk3jxER+UwbiJqAkrfdw9RYKQFhzkc4YpxGmRPYteXtOc/ucA95T6Jw
KMZzctgkdfyUmgk7glOfQjymGzj21XYqY+99Cq9RGPjMmz3u1Ek47mobwpmZmAsRkAgs3p+ZktGx
PZiGT/gjVw9kFJpFB2IgYKDWaefDuZDqrhUKJ5ev+WRANUITYlJia703GzNdTTb3rXTkmpBEXDcr
DurLdkMfgc+CA/yhyRl8cxUOyvGp9cPmMENMO5NEw9zXO3CnZQcUW0DNIRPkUCBkB3Z2DGBSZJks
XoSR0QXQuH9olhrOBvWQSd9cXIGNZRRuegJ7a7JpK+dhB3l04KdiH7k+7H2vBPCe5m9JQqAakuk3
O+X8EAaH/wpBtm7yb+Bc+mgxcaSxz/+inbc7qTE8dz18UIDk011UJbRVXF2Hqv5oYzmeYJAlB1iI
cDgUkGVmnvZmNv1XGOXVcSCXdHdDr76H42Rt0oIzs2BFr+OwPdLuJzYwBFCEVO3dpjEMVgPbxHMO
MWtTW5H7EGaLJQwiHRZv++KXqE0sKhkbhzD2caVB0U39MXKn/pOEP1SC1uJQDheXEhl76TQlAZb5
T302s1vh+V95lY5PieZWwzx/pe25ugFJWmZ05QuSXX3unYFbhLLKlzJ/q1LBhBsvzPlGa5J68SBB
MLPEtD7Wct+ZMts1NHv5DgeC0QysR0ENCbGQngrSJAVcMzAoSOB2b4w6jR6pMVwqoUGEOZ69iaXo
9wyo6CSalf2FSfilwCw8MwxfBU41vBZMX2H17EKZVbshc7N1Yfch/R0BjPUI3EBQEX8LY2+C1Vh7
R1o5nCP6yDfJiS9vqO2nITQktm/ySoU6OAGH57SZ/FuVSCQev/s5q72VjsV7U9Fubif9L/rhxI5o
9PhQvc9c1HfGl9oAKs5uGH2UXfYL7En3Urf6HebZi8fh6N2OXL1xzEzT/Jp81wq2TN7bEYli4e/y
bOxvIw6BLPcCMn+KkqqWJzmpv0iRjU86K34UdG6sEy5bB6J4T01a+3yqPL1Lx1fRmIACVXmmkJU3
LRiaW8/a8pQIuB+zwJNvzNHR0lW+GxO7vFMxUBxy/EsTBFzUi/kcRubBSsA+VZ7KqXZibA0SKaNI
Y+SrGmjhlBNjbcJn2r7QtqcrlOW1hPZ3KpX7g6Yc51QYAdkIaoqk3Q7EROTbpGt37TCEu3oBDhet
XIQvWe4Gw4WdP3V/xnGaHnPRXwOQ0bGw7Ns81uvcCEsAtDh+x3z+JbJ2eu7cLYaKuKyMN7QyeHMe
Eqff6D+mQ3SyjHV/hMdLS4QXSSzORQ8CMP1FS2DPMah/a0qolaFfDgRDUhJYVszDkE8Bw31qzdsI
QKenn1Ucn8l1g9XxK3VgRE6+pcAmmOBNWuEF1U809egnKRJiIIkDk5c7989g1IcpXxIekvBd0bF+
m+axc8udb9e3kEQsQMxR8kqr7hRaCHBNfRDKG8gJ80s5d9SZIfdw/dgGiIabEOLzMffa1xxiKNbL
Ef8LXnyYfoRIcCqkHR6MyPkLNBG0UNLVR/iYZ5isvxtezk3v6pMRkqcBcuLDCq9rvgMzzzH6kFyt
vZXCH+E2xDEDP92T8/PIOobizWAyfKbGkT6/Bl6sHzKfdwiAkeXOtp7fECGfyqNIWQS9OKMlK6Vt
T6A9VgZVkQ6X1hkfG+3w7JQhUUqER9tpKXVO3zCNpCAWHI6C4Mb0lCaooBy6c6iXNSTB2cEDxPCR
0TN8GMfCp1LWX3q8u0YCojmX/c51vbPZunSnBloAlKITmu67msFbkD0CF+UW40KLvrgZwEwYQxBD
OrDILxftdjAivBouLeODdayrjvOfsQ49WqxwP1rS+cKyBpUqgBge09Rki5ub9A53qJzvh2vAMc2Y
l1MsqkDoGpew9/9ybGFe7O0ZBMHy0P2+Am2grfwtjyUWGAXE86eLbkgvB1p+4tjdxkwJYajG/DLw
xcMKss9MUdEQ5ty4+ApQlOqLdQ5ckxBDqY+jAOGL8fHJaOL22qpk+eGz5jX0u6DRZVvLoJxe6fmh
Sn7C0Uh7vMi+WpbTVT6NC47Pqg4tz+6zMNWOYsKrU382PDvruZjHjUEVui1LF4bRsFdNVd5MA83S
51OK3eptILnsjuajcPOelC2sdBSxsJDGYasJkTAiWffJ3csH5vwaTr28uUYKniTI1MYMNymIR1t0
3FKQZLed5D4QEUFmco4I6cSRXKFrxyHcGNo78apEq6oG0G6YMXAbl5ZO82TN8aF0I73xHQ9Qo81g
GyMxuGZ2Nher1Nr0ycPm4XDhcs8MOXWjLSs/jUh1SMZqQdsQNyk0NOqJS+WJnecNgYWOuhEEy0Rx
h6uhExDZxQ8UP2OUxOBXp94m832cGPOn54/+1g/2g/3NlIIu5z1I5N9N2WF1nf6q1D+44HmYbRT5
+Z9fytYQx4kjEKoHCDhQ/7YdMFdw1bPrNu6R7xA6axLDACE2Bs4A4dp0bqpq37Mi+l1y+Oe4bNLr
ZrSnQPQLfaSB9df8sEF7Trb57k3jjvMEHrwC05WZiO+ga+ZDmLY/MwxHT8sXKZS2D0JaGMeGXU03
BCay4E9CBnHn2fSic+9FriCqsId6S7A6mXADhK11Lcz0So8I9IwYc4carK+Ge8nGNBf6K23Tr3bh
0qRL/tpz+/pIvvUzX1BDdO8tDQsEwTE+eteoVRgqUwgvvbROYF4qJgJNM26SsE/oVaaGNnRZ/xGZ
kQKYywOAn64gv6JzraEZouJF539+i4Wl7ZL3NFXt2fMHitCauj4EXllsoeNd25jY5mwXwcmidSoL
nNM0iEdO9fl2bFS2rUrPfhGPgNbmqwphiNT8/FhHk+yvFcTVocQ6alLScaVgNNpGpjkeB2gzYhD6
B/iidF2/lbMpfkOUSh1/JgjYDaeZAe8mSvryQP8nCzJFXpcqnA9GbxIk/zN0dn0d0/YQFwGp4Im+
qsHkGNOk5bQeYylv4TAeILw5V7z2K8MIspvuzgN0NtAZ3EfDcVmrqKciwbpUKyqDJqWW8AxM/nU8
9NaLEEv7Nl56q3WuOTEZvhWDhXMNjhHbXNSfy9Q7CD+Id9ypq1MNFJSuZmXQBcYylGfeBbtwBp0Q
7jBqR/GKfjlF4bac+NrCmj3zGt175EHMmYhHvE7Un7VHO7OPOYh7fvKoV7TP4TqjNGFXxQwkaiM4
cB2tXloHrvfYZ+alcLDgg6a8eHhGPgarfe/Jra3jdCFl5hRI9w6596YBkhZaxrAXZlITQpuDXcDB
dNOAnc3zyr4087iTCQsN/+qzwCz/0HH/WyazcX2vcCUpXWMrEflECwV/Anu98+JbHOnAnFD0QBBU
dsNLVhTvrimGLQ2keH2DiRQzLSx5XHMSl2Vxtsaxxk7GmlA6/j3KG4ytxljz2aWl2gsW9hVMEWT6
guIGdqMuIy1oc4N5CgZBu9ycB+uR9nXGXyaw7rj7kaRuxdVaUFcwiktrtNHJwbVFMEtOuyZvDDpD
E0A0RXsfTJdDSO28w5FbmXHS/8i1TF+BFSOflgzdgmUenjbBJl3qKcwxQO/pr5aJnJxZDN6MYJyI
l9FaUsMWYiPFMNpj3lnHYYrztAaA5kBzgcqTftEw5tw73ca3hnLgQRntEfbg3WoteZXZRtRucogq
49FlWXcciG6fnJbhWjRRGk6RjH/EL7AmyPBMqGnamXFuoKHDR0RS3uUKRo9UbPzjTGA7y/3bQgjd
ueMYvCb4C8d4zJkk0ZZAPrK/Yga7lqWJYFOy8wTLa4JwMa47kBabZoydMw1WTJ20eOmzhjMMIB+/
oR9B2zqgbLsxYA/hB/ULzlKt/mQJwmdTW/ZFgyY8EovAgpPL/dRkJWh+S1xV3lZbsBXlyp8D84zL
rj4ay18YxbVmyMx9Oc4hAQuFa7jltq0nbzuLyOHnqbMb2cwHGRAT4hZI5THWtJo3uj4wkYNGIBoS
brH+abWm9QfBk7NjgcWqxm2fYxjktkWFTmNb1Secnt+6ir3VDKF2IwHy36M6/MFLM8HPn4abp2b/
klI3NeJ2+ing7RDuQdoF147S6erpkY/Zzok6dQpV/tHnVQZPq9lb9QildmSOZPeMm8rKjn4yTOHs
AyBjpvScPpuQzG2mn3WAELIFd5puwVDReIDnjE5wuNZJP11g6U1gEZrm0ETyGovYPRW9cjGwi301
y/BUCzD6GnTWep6+GKojB9rVtEe54ZIjpnVLgnbFXI9T55D+IEzqHeituMopGlccae0VP8mddqih
M5PO3VQigbDyYEneTn1/J1cz7lDiX4PMLZ59P94DWfzg4F/vbXy/u1yk5bYt+6uMSMNOzpWoP7CW
e9b5b6GpOuIWqAPxbKWHTJTmrWUURTDFBavQDOcuHDlFxuF5ZOxdB6B87X4s727FMGPo5JoiDue1
Tqs9LlDjwkmbj0mPZztgPADYhxz00JzdPIre8aOt2Jfs15Q4A3BKBpE5mKP3UKOwdx7CFgUnlEdR
q1Y70jxXTvof7J3HjuXoemVfRdC4WaA3gNSD4713ERPinMgIeu/59L1YtwRl5i1lQho00EADhVt1
0x5D8v/M3mvPnLL32aylS6vG+tOn1PdZU1U79PLgECRrhvCch1SHFTTqggzUGd8+LI946fVoAaQi
PKhdnt/D8J7H/cpHhneSqfICyj8wto4y02JOg9xmnKUZLEj8MCSny7OShdvrXD5OFB5ShaGmBalb
gbKwQzu6CHn7aD1sZ6eU6Y1hWHpUxT4fd/SDq8jJjrkA3sZkfnRKYgcgsFOqc9VxNDDE1qnhXS0i
kVjsKEix1rIQHUEFDTbCnyzgIrjYKtl/ombsObQJ6gL6ezcEb99PQzCz+9bpPgDhVReNDbSZedes
LyHI9B6TMzICKAvGohMkuGrCaZ31+JhEe5yyvhl1ruituQcNR60PdRzMZE2nPTaJpPQo2zQ56KcF
ITOIf5jQxSp1az600MnMqCVtLoqhM8EPxvGZYvR22jnilXXEBNHs22wsWHDlZDfzEPWE87aIpJXF
Mo7kH6ddOQYRSpV0l8lXWNh4RSZ1hU4oVsD0GS1ieoo5VqZakrBZO9dp1a189wL2JCLInCPFRlWC
H75l6OKLwpb3jzEvsIURdEx7K99BPruYL+Jd4lIvVm050BwTGlcg6OOsIDU2i5RTl/riMgQuOAZ5
mIxjU3/ze5RendJk5Plm7F/Rj+MQUIWpUoLIosI7CfVSIugBSpHp7EN+W0Da6BicyywOIJI2aJTG
XhzuQETKy3agw3a2utOZ+y8NdkijJISJIFjG0vMzZe9hnyJK1yhnEtvcrT7FKEw6eFl0Y0VPPMAM
UCJ/IyobJGNJCBcgXn779381VAYNuDBZ7SgI8SRVRW33vdItBrRRQf0rp7IdvisUGKGCAbpP4o3V
KgTYsW6Q0kfTxMvYR687ePY74ZmG8bQhZVXcICIdixiQpYoNC0XRqMEjb/bqQq2M3aD4MIZE4SyO
vmjtUHbk2ejX7wCh4D+9AWx4pmpReqjA6X98A4FdABDHZDblzjwM9nLb1ssVHDjav+7mSz7JGkXw
Gy2eJA2+0Z8/Nzwd6PBE/l7N+kmK1xV9DQ9NrXjq2zc1RjMjtbU5ljEqLStLL+ZaU70JbmFvQncQ
LcuMHggXc64CMrWI0YNeE7giH6qyjB8CPjnG7dCfLX3WCggBamEbNQ5Q9aA/GDGULPCC5ImsG7nW
Wf+j3KnoStDTOeg/0N7Q5EvsSmIipGT6QpQMfi10M9aFYVFDrfUMQt5MFH4WdeKYCetHgqUADbm5
tQmq53JbNI69QuuAGoyz3SXgR6mhDJCIIz1RxKxaUn/JL47PkabtjDh/uIq5qmk2wmguCsqoiqKF
JZE94XtfoIG+qa2288G8wJN96n5y8HLtENj1UdOSq1zLn6qg79NCvxROf9MiYdRZ0RJHB3nllnDp
O3stOlCgVPgTbeFvbQWovCMu3NY+pG3MXNS/OscmbhDa5Wc3ig86gXV9E7x37JMsX5+x1jwaZLYu
6wKCcAAlCMdDNklbUo3MQJcXlqdUM1fFYdq1iJO9yuseXuAiIPJFSHrM6xTkVFOkNMNMAcKg6QsC
PBDXXMeE0wuIkv68kv+vSYX/X3Wjy6LC3YUR/a9PavIsn9O49MruWH3m3emzqMLyf/8bb8/5TP47
P/kvn3/+KZcu/fz3f31+i7x44hUg5j/KH3TJyIy5e/9rI/zZCwIv+pvf8peU2fzDQiwsq/RmGviF
QbD8DymziSpZEnXsCj/532XzDwlLOupmU5U0TTYw4v8lZJYNlMyWLJqKoTKsHYTR//HWD/94/hQ/
/f9/gYMHDBj1P8/zHxXDuqWpCq9KlvBhspNWtZ+EzHQZYkwSqbwI9Yr4uEZiTOmd5aN1Tm6y6e0T
KPjJ03qIt/oShNkqoKe00bhR+WM7tR9pnU0c3VoAy1m5GaxoKxbffABzVkQMV+reo9bElzxYGLM7
Ce7zNO+2wSsng3SeftSg4j3ZmAa36BY9q5v1YH5UyC9UA8omw+2duuWR+h2wOXJg/yJGKZNjVXpL
lOLkIsHdO0E1zXWktC1JmDNPQRyiFCAotOCaXeqdqsHjy0dKc1IQyZkxoTm1k89jUWedu7MEZkuR
AWP6u6//r0/5+09V4ev57uH/z5/q8PMfz5MXO3wH0v8ighdiFYHbizhMnKldVCeyZfcF+g0Rc51p
Lgke4kF7GpIwGy0n5VFCFQKnFy8iizQGf+66W5Ld0m+zc3ROr829uGsiVpdvmZxdbCCBI43Bn3c4
/vqVW9LvXvpPx2XKGizNU6VbNJBQfU1Cm9sEaBQbXhy2voAPOCbpcNzDLJ06J+Zb1ZyMBmYu0Vyp
5V0A46ylK4bhg7ZCRECRmPpGMxktG7E9k/sIdD6QGy6xIdWBbQxRGAgvU6R7WXg0VXIlPJFcVU1A
Su8RoASf5QXZrZxUKVHIthquMxF3iNpVhN9hypwXvXcKTfVKyhTM6+4laHEyFyJDX8Toj9xc9adJ
0SLQqnVviSiDqFkn2vaZ+1Hh4aSPCoKJpoX2pHcIOO5YinuKDw9Y9qpjiAaX+Q2qcV036P3qNbCH
iPVzOzeIdWE2ylvA4aN5QT0VI//FZFOeGqb+MloQoyI2QrvVcOmaSERitNRKqPhjt0KfXGnNl5Dj
jzFEYIR9SMentuOT4x/gZgrDV5zzXZvfdL738t7es2t8zs/iVow/yNba4EsjAfVPLhbfjVD6hA/3
6VZVgUdQTjK39pmF6A7SelM4yKJjTfMWaWQcirNSZ22vThiEeTPfqD4alCouHuxRUKrGRHaTZpkE
3dwto52Y6+IJDvU20h0NDjnldk/pMlSADJgdKnYUFjNKoBTisX9NjhBC2azdq3dQmCv9FhThvTGT
ebVLROVNHlN0bYRH8YyewRMRLrr3UHioRWyt7aCDtwFGv6OAh1R6qbSZS1k+gs8D72XgFl+DY3Is
FeWrgL5TElwpHlPCIkI85yxK9KzmG8821XX4mBxJW7UX9816WB+BVkytplyy2LyhSN5maQE/w8/P
6pBYSvsUS/4OWgMzX3g+6s19Ez4Ev7gXt9Rk04sxe1WD+2ByRsxXpKH6zBvhnDs2cXVraKJ4FuH2
Rn60Zv8qPCoeZr6sQcF/1I8o1wTgw/jTC6vEO0kQII3LtLdedkXonh16O08ZgsrQm7W5uJA2GeSi
6q71xRyH8yYAI9Et7fBDFEYFW+5X+5JeybspRTOMCxDmElDvza6EPnYWeK/R0wOS85EH4Tw7CY/m
ljx1CVcTOXfuFKjK2A/UduI2aD0dUT7R7LL8Vap9IBfQFWzvqGTxvFfiZ+AEb3FASEKwrnZq3u3j
Q3rxTv7F1+HZsg1P34S9fTTMeT3hcTcmgxK6ZnnPXKseo94ONr3+JNkVAW5ciasEcKVX285ck8pu
QeLXpu6RH0LQShcA+q/Btb0X1+qaHZHEjHEmZysGTDvgTkPpXLVTkglHw8apvbRGmc0dFX+51aNd
i3Nj/WK/RWw2Jau/rz6Ld9DOU4Xl/sTxGYhZ1gUUBvnVLfDFtGJun60oUneoG32B4+XqvTcB4I02
i5B/4jElS2CCRQ3iBQLSijbcK5JndFWRdpSOP+0XFhZ7XzNAmmDvJ2tNnSlRvIGIzLbM5Zvnw92I
hzITnvTolN+W9iw0Xl0FvGOU5hmYweopXFVEFJyo6sG7Rtf+rtyTY8/UyRDTN/JsuZ57vWgmqMZ3
eUkubHfmGg18pC/+Ptx3SrjsizXD5JwQ2hAFmf7uvBefzTULnClWV5GcKnJWomVCuDGd3LMvBWdi
zTPGNOxQ9an+IUTxGW0BFg2WXyGbGadN3rE1LUUub4j2h3oYyLKHdgX7MzIDKGZzvBJ7SQYTyuir
0SUSsgljX/mniA1jZxrzIFdZsLlEFdbTjNhwf50hrVL7V3Vpb9FFfthn86wz8fOJd5Hei6EWCF8Z
hcGg58vv6HNQrw91Q0gBYQ+FBAVFq7ZvUlgRYVlWJMaai7BLmaOaj8xI4X7UI3MwpojJKj8V/D3q
Q42Uo+y4e+cCSYzIW+dMWO/G1YBWWvKbIqfOGIvfo+VsGrVxBrBDEj7N0dMo8nerRsYWXQDXnaMe
FQ0y6zDcaqDi3Wdkurd2Vcff5HN3kHxcCo35pZ3K+3AZDc+eeo+KOyFApUNNBZWLUbEaGRPV2iYP
uPIH6Sjhre4JpWselkT3FWGyHzmUqfgsrO0w2UP86QHm98svO5a/VfR5xcsy0gvS+HOhVQcfCS3b
xvjm30iCcXA5p76SjcuvNklnGNEh2k6jg39yTyRyj0AVihGfg7qPzLltLP1bt5dO9iUsxvRPMy1v
1THpAMGzIIAb6Af78bO8V7Zpal6UnXqwTtE1uxbXpnUegUwE/WE4j6R7dQ0nMfdpufCu9lt/j97z
c3EMo73pnoUiWbT3nl+Tn+OcrIh1BfmCLi48N+16avAG1A/hXTLPQXqRjt2hBpeft/5LfJjn/ijt
7Et+N11hXoE4Rjq1KmT1ZonLBpQB7w1SkWED8JtYJiJ5laiqtRPSnz7tDy8gBfgobBuD9MniVrFy
MFAlRO5JOZYrKUjv6gTyB38AKVPKhECkdeRCbnfqt2heBjWJPgX/UbkxzBISIZINYfbLWKyeviWV
k4Dlj8E2HkqoT12WXqMzOqx92rVXWN8ksxUH6dbe5NaaZfYxlxVt/FRWjdChzbf8t0wu3DEyhhng
0HGwD4+5qzD+mQmH4Bzq/kRegwYZWdDP+n7qf8af8svpGL8lE+0t/vTf43cUQgvGQUfkzPNEW8bH
9JiTHpXjsULXeIhPmC83bczjSG4QTEuU5SvSrulQe8IPZG0CV2PRc6R2lno1Hde+Gam2Frv6UvN4
9MGoHTHO36JSfmi+dYDZHGxSfjlD+hmn19rBxU4MDYrVrHTPuqI7s8bwH1XNG45k/Htx7oKNILpA
ZggdyHU0LGJGEgk2kwBO2ESIILl3SHiRjeH5tdWlp0bZSAiWopZSoXnMDkhKqaxI/FQJ4lHYsUxC
S0UhXVUcvdFCjLjyfYIw8NKzwc9fpNE3QJnxCmZDvJ4hodoLvX0ZEH2UVoUzQRSy7BFR4pmwEJya
w16x9ybwqdOxGbM8iVrjM4GiOLZNI2Ubj+pHIu5exbHpoWsFn9qsvQyBct8TKMYTasaAtx3VPTmV
kPiEkebZAYAGvl3moo0L0j5zwCqijVwRQNEsXF9la1LG8yY2xI0sxEvAR8CH7SE/W48AyzZw+cNM
2Lks49c6Ms5ZiL8D7AlRlRKaWLL9pg0IZ+aIQBPAMYwZWLTcUpbBqpvQK08kF8QuVxHsvqnQs7DO
grMdZs686YxmbDCZDIdiwYAKlacG6kXRYAkesJiHSXA0TVs8EE+4jVTlJvaWMUlD1matuFMNb+Y4
7cH32/WQwrdMcCuqwcriq6HYFFjZef5XaEApLuTaQbNHVoimOWsVgZ8fs/ByDK2Z5raqTeUAElgo
1/5U9nDJATQ7OMRjivT7c7H/1BWmYRVh1LnWHdCDMii2pYVjwGzI0v6EXPJooK9CoGkbYxLzzm3R
osZo3HRiZmfN+dYIvrQ0q3JVIK6bBI2a/GYkKllDU/yfs70/2ztTl2idtYFOZxnDyPG79s5M4saP
i15a9Hv5CO4MK8wErcyYnKvntkTiNQZuOuNZal3EU3esH1WwYkWiHpNb2yDSn8hqMgov8SU6GdrU
xjVYltksxZ8E+GsM7Rhoxb5+9A8z2YFZHNOCHbyb9wSGdtGMVzVEiqjfVLP+wpG3NCUErittr9uK
NKJrj7i2W2yDI+eplJh75XyqnYPWPKjvTrITh6OIgJBpOxxO5nBMATPdZ+fy6r6H1+KunjzOMxAT
o/ZgXw35W7iRwSRIHxJB1b4VbYtppGGjj27+pbq1ICAHJsB7NhLHVuV9UWbno6RIHn2VT2Klm1Pe
GF8ycXMeOHuKgepkpN/cU3DIvP69jpD08L6/kPIfrOSDuCY5/IZZCYdlbQfbVE2XYU9rw6KEo2lu
qWR6WhmPNVIjFkSgkaNrPiOOgJA3TJ17dthy2eStaQYQXCNBPpQir8sB2056JT3Zg2xLABHGs3g4
FxQs/gOWIcAXVb+j9LHPRTxAlGwHUJq2UL11lSG2aIe+NcoPYQUNJqvyregfcFFw+1UwTwRQ4uOI
U274GLt7c2cxtTDccxDtc34sfO/u1pt7xeG2ima4Uq64oejolYPPaVpzqubX9BpezZNykHcJp+6v
u3r5b5r6Hy7YnyCHvhpC4Ag01BMtqCOzQuNdjIIlMgjxIT/MR38bND6AlQLpTd7A3pqbjn/vLsSL
r8r3qryznNrGx5gG7zev7Mfp/F+3kiGqksj/qJjWfryVJJJvojJopYVyDm7BUwmiV0Uh0B60Mxxs
N730H82X0sfjraoTNqa+EwLACvRNh0Rqn6QQmbPoRgSQhBODYiG7c8vtfv0amcX93f3+3Yv8aZYv
ILavuSLlBZq1gxXKn6Y4UKkkkwXNu0JDVr7Ymc01mIdNd7RcrD/li8rj1t3SA1sz0dfnzs7a44Aa
FwqA5gfxvKPh9i92ZDQO4fHRwg7cC7VNCEFNHkupOJWW4nG46y2v2We37NndhFE9s87ZTZCUtRgs
rA/rUS4nxpmwwMfw8+WFwkU9CudmqtbQUyo/2wgOMj79JCsXcMan9BCs07Y76GNHXRO9pUxaX9u2
OSA2rZpHwbJgYzFEXqunxj/akPmwwW2UfSx/BckuiQFuVSOI3W8GTBDOwblmy+gPh0eZLS4tv1pE
UiWMJelQ8DhXqpdfSCBtIM4FajGr4IaR2cAIyb/FNyQJ9Vh+RJf+JlvLqAnWVg5sLDn4a3OdDb21
klnnyGPkp7rAB/tcjrHK6yvJU0iou+Rqes+f0q25GBFriBTxXG64fKBEbXIYVkJyzoc+39kYW/ts
HVuvWIpICdNne5NuJYMWXOfM18prxNBAG4YHwxRhSLdsZwqjhZ5mFlIz44b46B/T6xCd9OtLSx62
Zz+fJGzY0NIpksFIV/zp8mdbQCxRIS0a1EjG3r3o1MXyl/+tYXEShxtnoeEpGIng9AjaQJ+jzByC
O1I+L78nrhhKwiFnsnJGxKAStcSgzrr/+jVqw2v41Wv8aUQclC3wH9lRFlqarGRd8mbSSLn3r/ql
m9V75n2VEvoM8RaAHWiXeXppHyUwWBS5+ssbxifqI+E7zg4Kqgct/eh45KRPfsA4pSdyZ6hIKHC1
ZGww0ojfxRcIghdggx4wdPgRMPzwpxKDEARucycr7t3GBarQLX79NpW/eZuM2yVdAxxicrMPk/Lv
DvUganR68UxapE1+dzeE0hanumyRMYXThmBRlBS1TAotgX3pqx59Vn3t4MJM90YUXRANIfaDMURc
8dA9FLQR4Vyo3sKhsyjWwkawlYk+zYe+43cFifYjjeTPh+gPL/2ncbNcJkIuJo2yUBuqikyeuila
mE5eeviEGYCrU5SNc1TV94ABQX0vKmuqxq/Sei/P0Xvw3r70N0Bi2tEVSbvTx0EbcQDiKGZabuqs
IL1pXS27o3aGyseim3jkHUrmcqkjlCDgXJrjItvVxkPLEZzBfjx6h/CU79Sq2cubfBUNUyRsEW/E
HD//B18bN5Clm9LAibF+qsVCUWqLNPKQ1hMeYz3ct+KEQGOkjjMasnKf71lQM1liHUDDRhIzloC1
EhjlpI/aZ0zuMJA+2AhqAf9uirsSpKZwx9PTVdXGCl5G6q2D3P369auWhyn6T/eU9f2r/ulArhoL
CkvsqAgkHZwPKu0k009AT28GdiK9usiYm7KR1pBH1ZkFormNv05XmY3wnny5Y3nN6T39q3CRDslv
7gT5b85kPk6RDDGRRBL+/eOd4DaekJeJKS5sOs2E6yP5hLuUQJCEBPVKPoNPid7UZnVCp6qsI7rW
8OwcBUo5etnoGO5TetuCHlclTx7R5xNC2ZuBG+U3e5a/W1b88Ep/+hg5S9FfaYmKca/45D8mlRK/
eYRwFIz/8vfyE480SuiRQP95JVTjN49v6e++xuFDEmENsab7p+oltSoQXbq4kJVok1/QIG8K2vCC
djxjUp1qy4YMa6db4xD+xpP+N52I+Td1nfX93/9TYcLVUZXAX9SF7tvZInCsBSWyp09f5b48K/eM
qYwcn+AUMf6biNvkSIV6dc8qLblGG5Fsh5sjYvQ6JJwQ9bDNz6iVF9k1udpd206iBXfQuWIy2d4V
+LCZKW+0V/YpOFgNnkW9JTZF7FcE5BGt0LCfGP60DmPVKM/ou8y3UBG/mYxKu0XB2FRhfBpeXUap
xTBTxZxvDjNWi2FrOExdG8av9TCHHTqRZpjMGgdIAruIca3N2FYc5re/vhP/5iNEE2LIPPNhSg28
8R8vdtttm8zwbGWRPzTzKSVEOCF8RuI6TGttxrb2ML/FZ/fsD+qWBPSG6XYCXQ33ix3O0wrx4CnJ
jYmXMv/IFWZnmxAJd/ax0ek17E2Pimws7ZRtyPplrJ+H4y9/1p178JGeoc8OzbErTY1kbUTCs65F
h2RYYLCtRMbwEeVm6Z0UWx7nUreUI9HEaOadpCA4pwx562v+Kbw5+nvC+LdjDByOu2LdMhgO9t7e
HybFBpGeDI6JvU0ZI3fDPDml1nHfdYbMMGEP8VG+d3e+l6ty6IdptPKb9uPPKubHp50qShbWa4hd
fMzaT7epINX0/H2uLLoIWCL54fGlkoUVew7iCLGtuC2UaxQq+5RUkpZ0CdX9glZTDaPnGxDnbmJe
u1XNVCV/j+VEn/DcEVyZMO48PXdfkYHxvGvJu1rGOdnCfdI+Hci5ec1yLxflkVupm9b0JqGJp0Xr
Pmn5mBq12ZfWvUMlDJd5r5Rj9KlIGbOp7UySQphULiudzuumesH4W/eUY9rlZ719yEtUfOFXFgVr
RWuJgtlguOakrGTWldqWhPtZFvvvhjbSTWJAIvHeOm29Zku9zFCP/Xn9/n9NyG9EGVhjRZ6G/7Uo
4wCS8Pn6XpTx12/5hyjD0P+wFN2QLRWxsYaOgkf7X3w55Q/ThBBnooiAayxa/Eyc5EP2gCL/wcQH
TZwhmRS6xiD6+g9ZhvWHpsKl43dqhq7rovzfkmVIPzYGSDsMTedlyYNshH/Un85gx3EC3YvleG5n
wFsoBsxg4SC4ODi53Sxjk+2JB9fiEMO7WHW1Xa0N0rvxlwSiP8A3TLbdYnzJ3ZZNcK5pjMahI01Y
NIBFAX66iKJWWJiVAkk0ZVziomFbI20VDrpBmpal5+6rDItmTkQiwX2x0rPJkBofbWborwpY9QcX
DTneO9WD/xRXKOY9T1mgHzZnfR7LewcCKvjIwnpHU+DciOVy52ZQkQ0kmiLpY5XK81Iy0n2vMuft
rIInj0O28zcgWNEUv6frjYLOLVe+1EVL9hT+pYniapq4Wgt1h/oJu64sqKuQUMOtEOjxOnGa6uTh
cX8bSHBsRvvQXXahi6AswAQkKIQcCjKu7lHaJxByCDTIHyRkM5irmRGDog63zLbincbL5AxLpYcg
GyxUwD7CoPG7k8JMaNlqYupOYY4H84D4KPRnjoe21VE/LCfxd2Yry9BVFXWikMS3yzxJworbORrn
bmVvae1hyIlqOi4qPXvAsrLHAoiyD70nEiqr1GfjVu+2OYA5u76S51kamdHIM/2AtU9jgflt003T
NNZCZKe6rao+/GbK2DFlLoNboTWs5Csr2GNsEA5xn5pgRxBHfqRalc1VKDs81jIspvjwWxoVWxxX
tupsgb7aszQTtWXh58wn3TgHRSKTfiBbUrHJCxzNual6O9mv0qmXyCgB0lxgcS2kcT/qAFIcHB2B
vGu3bT3K1Ky/NwqHm6Mm2V2oxG7bl+TAeHURbOgujDVZXyKXNo53/Fn8UhZwubtIy1oddux9AUwi
s2a5RE5PEyjJ0hEJXQ7VkmTmSm5mHu7RWdHhsrQCoZ6lYRQ+dVfAj1J4eJ1BxdojKbUYj8SCMG6B
w2BrF1H4CSbVTmDI4kJsBP4wC1aaqgb9XkpVskqbOF+5on7IEneVuB1ORTMhKNDD48u0w7ikQpHP
tTCx5rqU6/PW8dmA+WL+DLy2q5mE9+ZRyFr3nc2rOOK6wIRfk/jY24Qh4WFWeUuRvU49H/FB4gbK
LDMYb5A6bI6iMAckQUu8sknwmCmQarg/bXmhl8jnhS5LSKhHb33yScJlKYR5VI6laJLAzFmLvsPs
3w0wq7HolYA9JvE29XFoBgpRTEDRTfTphnVWeO9TzDrM54EA479M+hlXUTw1pQ7bnF/XIN2txgjY
I+qKNvWUiK2v2bJRql39EauNtS3MPpxXehAcJSmtUGQL7syTMB12WFsmTs6HH6WtO4cR5w8bziTa
qk1lf2a92qxw6XnYMAx5VhKcO+eZJY1FaEp3BVvlJOigN5IDUK/ErI0ZgzTmos1VNFMFpOqZ7DXu
gVsHF6eHLWqUsJLRgL5EQyZTBCVrBGAtnTokkcA9K0z3aUdKuDAsRrfjrHbMfagWDLuELl0FekiA
uegp+0a064bAJS8e5+TnUeCauv/ISZqeZq7Kbo5n3IhMU2bsbKSDrRzXXDplp6F7gDotcqd85b3E
zL9rjF0dlvW+VkjGRNrsZ9B+41QfKy1Zd3lPfDFR0FjXjMCEoq6jv+BuWnkJd4MVB/JZk0DRtbaS
TSuMPZ898pxgVDcSVhFGSNznjf4MfQVhXNxr3gn+XeVN8hJbcGAgNq/S2CFWPrRYSpdFsUWtj2Iv
95/0yuyti5Bw087foHgSiF0r3E0uiD4QpwDTfgtkSO4s7xakufpWoxlUxkYgeYsuqzDoSnXdOCNk
xemj7fEyg/nwF2mV5YcEWfqn4QuENxSabmFCLyzEJa2zpIzrd6EVlXNZa5EBmZ1xFyMBvx3oP/zY
XgJoDuNqu8kTQR+HtluwmxVgMR4Vp8k2qfkZN5TZYM9QR4M52mdtAOXH1uS1VuawyGvylHUK8JoP
0BW65Oz3ooldManO8JXtFHMqoS8Tw6/7i0gu/OBmiF00bHVIPGIW451oQi87BlmTbFISw7d5HbLU
8uROvEkV/S32fHDh2ACmlWxmU5GbDklXaE6qJid0PStjBoiSerb1PPjmVmmkbMgxh6+Xsd9f51wJ
wEZ0nHOKmpTY0TCRjdKgY2wJArXGsgZVjuCO5JCGHawCix8rUGctqjBAk5ypFJD4EXXjZRWpvHHp
CQkKUCOaKB6M0aB2Fpcx9NepFkOfyNpG29GD44OHjDYL8ELt6zqAAy94nYXJrHDeJULiEr4Btdql
qpuuSiRMt9jO5Jndy85LMXxzQ/4A0oOyFtSppVjxUpK8HaCgnZgETJZaimSvZuqU9QxLm9zszpbi
NnNVMvC1ma4za0kYAdkhUluH1RaVZrIKSqgMlVXYD/xF8kMRyFfsYnoWLkYbVc0gsms1fUEIR3kF
ERjf+CKQncp2go28+iZLsjRXQbcBshLdteKWwskqMaCEeVFjNVTdauK1rraRNUxPPL5UrHkoLov3
XNYwL6heMEDK7IzrR86ehuqb5UjrPAQw8EZ56lik7ba9PZVDUzk0XeeMZQ4rnNCObJ+CUreXkpU0
G8x6OkQHIT0IYRHOCG2t7ohVmSN7Zv5m53kGD1CxyXXSM2HuZwHtudeBCgkVddNgCZrpYYZNF0No
dhRB5k9aioptyokO/AAkWqIZ3rJLCaaicFI+CJ8H8U5psbNLzRzHomTTaUTZWdQSxjKkkwenhNyH
CXYpPC0S0bejXoijZxcZgY+tyxFPkViZMzL6MLSUvpdOVTfg6Qma5AYO0yJtonKOWZ+Ic7uPpIWe
WMLOK1J/Xim6PenQe74iK9KPGqmUJyjqPRYg+rayaggNljSe25LdrAI43+ekaTE5ARzGnRSr8TWl
0sL9q/rjoiA4No3dY+GrsxSK0yIEPXZhI6UuBDa5OwNj7Fi3bI0vuNEuEVamaZi5PS53F5OtrRKF
E2N6m6UtmXMMz6WXKETuygE1dGqQS037QmZAlqbN1dLs8irIDTkDclbcDMeskAH67dLtCAOJ26Je
m6LXPGOjZK1Iyr1aTmwvr86gKRs0fRy/Y4doxVmS0T4njh/CqZRMnuaGpGy0Jg++Mpbfsx6Y77wm
lmBCBDZrXCST2sySPYsDFeUSAbf1yjccCtbCT9IdcbXVu+X14tRX9HYRFkWLRdwT7oKR149StMnj
QYLrbGqr5zkXaxox4pngh2Mld60HScH2qTMVHh6Q+mSoLymRplNoSt46g0N/jUg0X+IvaoGhsN7N
Q7l/pFqK+FPJ+Rm77tSXahfFTg+tdmulFsHxvSmtey8BQsBwd55VhnIf0iX0SWlLnM3kqOz4I7Rp
byuDcqYRCeOltSKSJhedlddWEvQ8yvNwllh9c9NsC8I0+RtgDSLbN4NRKLT/h7rzWI4cybLoF6EM
cAAOYBtaR1CLDYwiE1o75NfPAavGurpnrMdmMYvZ0LIyi0kyEgE8v+/ec/E5U7U+XJyicyFRhvGD
GRr+V+3T4zv3IhFa1cNq0JcFc+HbYNmZolXY6lykd8VOlr6K+EIsJb9ERMWC5RioZMHiH6ahNkw7
iP0EqKbIQGYxNO91MKbiKeFolfCZst1GnLgoeme7vjDzirVYzqNDZp7akg6V93U+JATwQnpqjcC8
Ao/Pd21pDr+4DoNgVRZG/QGKyfk06XmGkGLgWK2MYu8Iv7/rmThhRcqalLbUaIVuo+zBjnJAJVJG
imkKavSVgWxYS6ipBz00s21OQHplaBUPc2pVT5AJq8OYxASwnZi2ITO2k2ebiqFHPbJZBGnUoQ0G
NyTLoZNo0dAVvCmh+BwLw5DnqDHb97ggCCfs0loSDo/XiSsbdyHHLjkwvoOT5bR4LVsBD2JGFt15
QS2fiyrXDlEchnf/J8rE/6NWRCHRCv695vDdfoW/6nr8Z93h59P+CoOIP9AcbIsk2hzrmOMb/6k7
2CgIGG6grPwIEvOf/KU7GPIPxxKmR38Jo5Mr5t3UX7qDof/hCtcgKWIKMYPtjf+N7jALcf8Q6lA7
QPG4aB4ONiydX/7LIsmm+UNvGefIf9tvPq7QxuU8EASEddMeoyLGxIEFpHMqc/Prb6/U7c8v8vfM
xD/vsP7rl56l9r+t30QMwyrRm2qNHbuF4scMCNlwVyb+Z18Zf0Wp/owA/TdfzZz/ur//pJxwuEfT
IGnr0rKQf//5y8V+h4vZynG0aRmdyKUhF/O7HkHmDX7OuU6xuA/ATYBLl1TnxvF2ziRoZoETLeUc
ZdBPikoYL6nYsEEita9Ga7xF2msVXq0peI4AYrjtZlTOmcl2abYpZL5wkY3F8yj0kzlpt6pHb8zl
LqJuGzJr8z8o20L/542mw/HJgw9IeIkMEdUH1r/IrqLO5sMFiP1sXE9W7MH4IvynGUl7s1pM6cUP
T3UKQCC0P1xHe9mDHlixucE1WL5KZRNR1S5mqmlbqK75korIqxgqoBR9+5nCASv1dBOG7xxG4UAf
xoHTiUv71RyzDE1ri+nkU5qkNsiGPqpKIfWqfR/wsBXzyj7GkrgI6Iy3Z1wmp4pun1vBuHXHCpRa
mO1wPkagGF1ui2762KSp5AgIAkL7XYBVGTs2OzSZiNFexGG09h2oGO7IeBjvUpxHWgDfjowGjlb2
l8A9AY1nGdJ6YR38m1GppW20GwsdOa4IXwTiajc7q/pujJMYgE1pw+K9o0D9aATNrrBxBFuBre+8
yWN+UsWhG8dmb4AfjWbfcgyQVIQy3zY0eq9sl1dpyM1nqzZMzpruHqCnuErQpo3VPceUanI+C+85
iBgbbDffYuah5rOzrweRmnewUqcwRq8BnjpTVIlPohYwQoAkSt95CeU6pbAwnemrIUa3tv6VEQJf
JYqdG6JIv+hnZutgG3vHeuKoGWxqhydjpvytrfnegc1uv1blYJHrSSYgV8ZwiSBDBzo4WYN2STkz
Y92ZHgvkFOzTTJTVZ7ZsS2o0yKOCRrJFqefequw8aEt0C+1zKd+HxPfW2F0J1Xhwa0tFZ81MskUM
a3ewWGCv+fsOh2MUEVCHJrjugfatOkOMR9WPD7rbwLKYabk4CLkSu6TcuoIWpJZvk6qEpdXxmnHw
DFaUveD9mxm8URR/u+AwCGEYwUofNbVs7FewPyDAOYMtSMIYd4ldXxsRrom8IcjN6o6/hXaxidzw
ECq2iEG2Ur3xSnYCA0i2qn1z2mbpk9G4s8Ea1bRnmFlBVa3OKMTrAd6wM4OH//2t8CdT/febk2vj
heJeTPjaEYjUszj8t3shKqJRlWo01nHinQSH+QOqK4D8n1/++YFD0SYx2ndnRknnMKW1wO4v+YyZ
7ob53pRo9EgP73hXh1M/AKWWM56aTRcIZStxwQFo3qF0cbRWRYv7VzN3LoTrAdL1NCOv0zqDzoMZ
88iV+RHOYOxUkNWInyPxZjQ2fbYzQDuEpF3MSG3AjM0lcphbmhm4jTGxWrBJThko4adQf3r9Pxkv
ztFXjdvwt/oJj35BHq5pRvszLfqP//r/NIRwFPu3i4/rNx5jXBR/ZlvnED/7g/lT/hpAnD94wEMN
YVstdeYJZom/0qjGH/NYQq6UGYQCiL8NIILFB7/p0SgzW/X4rH8MIM4fsAkMiYRssEwxWe79S/70
3+VRBW01//Jkli6cAZdUKtl5S5cG39/fL/6ok8AeC3pR6LRKlw60QZAB04yCEE9a4bxMqj7ByT8D
O9hbvVjqVq72TuZv8Xf9oi5sWWhEgSzdzxE74SASE+fmFpaguKBXOaqlz12smqY/p696x+G/tWGB
uhBKFLecJoy7haV1sDB4PgR15DCm96B6uOk3aXDSWp+yOzuHZ0AIEnalJDMVHxVKK8yvp4ayw4Uz
+A+mhCYnS1Q9sGaIHM1qHKa3NrDeeiPvNtWgETrreGDZxPlvbRB/jXNxSYFjm0/RfhnWb78MmEE4
4LfOJgraiP2wTfNGvB+H0Ng2uDR2vWndsslIr1O9s41OPGhWtgpcf8mioNkHhgOpkhjgYhoxBWGY
v1Li42/d6jms4XcOmOGd6M53vU+zYLevPY11kW140vFqE6Jfplh5A8ubQ1S80LEkUZRQqZpVkb1q
41cHUpzvswCBG2DipUWhRoYAgVGjmiX9EyCXBbmaFyXzR7vuv+3UOHPwWuaWDTuzDXduZcHbsJXY
2m4awFF3vGUOfeZ1gqxTj93WRef/ioPoCtah29AIA5rMIn0fpB07A11ea2sa9rleZ/sxmeE6Mlwk
Tdzdxy3YStnDoE0Q1NEvzFuZuPrGCwmjAtPrlk1W3ZddWZ2Vqx84iybn0EMrI/Lisj+TLxS6vBqp
1u1YnhXrtiiKdeag6jA0HvyBkgjXhxKIbxi9UzfeCy+PH1mrLAmQwN02Wv1WVGhb3OibSzAMV4p/
qH3pAhqLEstdRgyJGzFSkuTI8G7CKVL5MICz0YoOAVa+NNbiC4JEtahK17wG+ZSvp6EoTnXV4GsO
Vb4s4DQlSmnkVUBDTBWRKL+d5B3FDv7wUSbs8RYtocJQdWQf3II0jF4ANe4+fQica5eluDl0Nlt1
IklVvmo5hNIMSW9R70PTcWnO5VUyjxyOX4WXHWszACJrfYI3XDtW+BDWNkFXDyyXJa6tByC67B/m
vMsGLThdm1gdHKKETWUSXZsIeDgaHnlJVJS8AzRoQvE4KQJoKwHPedBq9m6iK3E1yMRbjdJ+l5yX
N6KDyWKMWG0N0SLoad671tjvesbfqgFLXTTsjNqKtJZikc9iZeOD1QoCbAxpXWy02j3YulhZpfPp
Fva2Gc33KjDfW0cfFyx0WrNdSqe9JCZXQD45IBTDX7YZveWKaAStkgvINcArSv8OBhMaJf8ycQy1
6Jt+gW+3cZIbFhBI6l67tlkMXfVRj/dioCY6tBT5xIzIkWHnx6ag5rku7luNpuBkQp4zK5NpOaaA
F3tE8BX4D75fPBvIA/tsmk6Gk+UboSuUzCQho0LhDu1SnIqyqLiv6/rb6x59cNbArTz/wBGJrcsU
IdhIajKoirm30KYBEQtKNlSaLfugGE+93W/jomg2vRWTNcItCiiv/A5YO940nOwrplixSgbfPXVl
4Z1+fkVHY7nwDK1fV0NzsDFzUf5xTESU/Qrq9rEI2s2Uk/KCUeo7uiCZKV6G5LFLh+l3hoJVWbQq
FRR7sPGOFqJHzJuHn1Prj94qS7t8wz7Z3VSSSGyaNJepyz4Gq1LI1V608TvJzcmhUsASExnrKigP
k5zeZDGa5zbqTyaK1d7wFWtNhwWh4/dy3aN6AsuloFxrg3flJKc4J2RtNEq7iLEdti1q/JKQhOKu
Wi57065v5kzoLwsr2QYTKrlGpPqi+6/25BeUC0eLUjjaCcS1fmxTY1s1AGHLUX8rVZs8cU5eyTsU
d+PT7xmpE1kNt8Kwy2OPErkQhjvs9LH85AGa7Vp6KJZawmmEB+1n09jTteGhh8fXL/egwSCL1fw0
kdnb63a0vaOnGTeQY92pV/IxqQ0s1WZUMSxXXJjk2VupkZvsgqOjx0cdgWFbkWxYJDpJEYbMdlmy
4ts0yZpvxr2Y1KvsU9wPMJiDb6dFHxMUnKwrKUjDuZY/B7NeEtf8apCgdorkulXr39kkwVn25KMd
DqvngcUKmIXRXJsGx9eGEuKWFyocR2sb2u0BO88x4KXEeeB05mtKqxb3O3Ptx2Z1ycCz9/mFHvC1
kJPcVHByV+Th5XPDzrFuzK8hzgaEUvOhoWj9rPUdj/Qs3ikvrzYONz0626td15jR1alwIsLactZl
yIpXj/xyw3EHwjsYWxoOXIqJci6Tnw8NRj24aA2L2MFjf1jaH5JxEcUW96g/RdM+qyGhMnwTjO/r
YUvz3Z4uO0lNPevv3tOe0ZmZO5S/lmzBNl4ddU8dbZybHiLC+uc/w0QOYM0V/bXwylf8ZdaxnpyX
ViTpOagoKfNTJHtgFZiDDlPdu4fAHoiXCUQPHfbTeuJfgbW7eMsSRoHJzk/OZK7TcPqQ1q7SP7ss
sTl9NNgMvVAsuk6fth4LgkQ31KKaEeh2mnyyN05WphfwpLSzPZ2c3hKIxl2i+3fJRp+gfkpeBwH+
woXuOQTaXThNWCjxxjqw+iKjuXbcDukqcm6Tjn2Kbc0KAvFAZUasraRDHIA0tFoC6ENRhAxE7SkP
Il9fFWH4TNnUsc+SJyDEtto1yr+mUzcr2biPGz26r4Fomfqulc3R1nRau6fwe/AGCcpjPEqNP67K
+sE16DXjSEblnbL9p6kA4+Yb49qmGPvgQcSnO91k1CO1Di9hisGGxMA0m/qSlkTDNfwxS1vXrF0b
etuIbrWwToyboRc6fHzejIGwuH6DYS9y170TGpD2cbBMjksBirZbco+9EKE0P2q/g9+vGppTsSmc
qrmY3GsriOoTtcAlVT47m/ECIjXhbunRfFdrDmLAZIO1C9IL3q/N0E6/kzFN9l0dEFimQ4suOclj
3OSyJ8XtnZ2se5Yd3pV5tLVYoexdrzzVbnw3WT5Jw0lQGWE+eKrwOXvX9lK05H6LGgJiE+XDMYq7
5ub1LMRDbngrJKxmy4WiHZMk3MZm95a6jbkpOJhtwV74i8m0+gWVmdYxaqZVH+raF1XRWAeURUWl
m2/G2vqKJDfxNIyXkevjiq7MO0Hp7yEqRbEufc6piccyw8i8cS1CNvaGJ2+wFyf+FbO9LhUDeJzr
d06fu6cwdIwlVgTnndX6024TMl59AhmDOsiQ79h0+UzlW1fa48f7JBjPhFG+wfDkJhrX2qNm9sm6
G/ibQ/BOKXH2lOH5RfeGiFhWqZ2NuutWWd4sWIL6v9I0/7DhDNINhv6m2/WanVTIOO8PbyFFCIbS
SyhQ9mUoRwoLdWhSgPWKxaDF2qmvw3vDJG/nJs+abSZXaF0C1068Z7/s3HGtUjwepeW3SROz65cF
tb+Zs4xBUhYSk0tc9+ZlzKC5ZHmsfdRRe6btxX2i7KXdFY1HsRfxwl2Vd3S/ew9Cqf65CTxAqz5m
GKea7Bc6K6Jto2S7bF39pvRMUX0Y5pvAcrR17WKFhMteb0m9NjtGBJ+qSmU+hmoSpxILF2mi0Hzk
Z79kTeAc8y48sVKl03rMzdv8X0YnxZPOXfxWUUqD2QqYaH+q2/jdHUz9LiZ7uba0EsQB7gPqx3yZ
rGTnlpufP/b8dDraRf+oOXG/ajjkr1w5utfJy93rCGMUR1l2jZvs2dMsatVGI7naVhGvdKcmBuy2
OEALT+1oLvrUx6S6/HywKRvsS//axuBSGoKUgAiLm5o/SMbwW+AuHWoJWKzU6WEyBvPeKwitBupE
T/S11iyaq2CmdmlsgI0teBSlPaBO8gybiID7YvDcfE/BjdplaSWXBSe9TStIC05k6r2I90tNy2cp
cqr3knjJKZRHngXDkcCgenTGVGzmhghQMxQuScou9JEhByxt9w0JsE9LKFVJzqwHFbu2Bnl2Ste4
qRl2LPTn2pfjF1qOkWIzq+r2V+E0hyLqcaao4oXllLf0G/nu9L29EfO/Vdj1n3YvAI8CEDGIfZc5
XXTWodN4ePtpifG0gHWRpGrbSLDtKXR+e/BATkqHo6wVXZuKY5Fb5/mTq5InjDQ1uFaNAhB0rg/R
fcThZAJ26qd1FFL74ZXhtVXSOVgUHcUBle0R3glKMreeByA8ycVn1uJDqlF3N1nrucvBbO9bcKUH
38rvhiTHt8LRARDako4fczUaAYqxn2hLmfQDz6fEOFisp719Xw7DKYOss1LhPQ8VrIotzRxD5eJm
i5xT1M9s1sl1dtnIri93xM6lneeqzCo61T0ncMkqDufXG5zKN41/gvs6nPpTI5S9JNGuYxfuX2xR
OveyqumPLXl5NdfT39uA4D65vgfy794RyE2EaMj/70ZYCayq+J6PSmXuFUs7wKbAFn1LgwrVERB7
I86mWHo0M3fPJmPKUMfxzjCHhekU1iapEGDBkoSrvnn20WEHeuKWmbD4/ofU2XAdoyO38hG31DYo
eYpQACF3aYZBXoYq3NaVxcvlNPlGteZ0z7YhvcQk1IAUDoEzD5zZpSsZci3HjddhmozECXVieXFT
zehI876cpt14jrKW8iYxtZcI+WNj+pi6MtUpysUIgcqCoKyXOCR2vGl4LClbuCvclcQOGFfANptC
iaMbIfo7OHTueQrf4amEdDfE/R2lkaCldbJqGbuRYyX97KjyyNp2QL+vcgKI1Bl5uTZx3GBnI/tc
+bW3dbA4PIlsfBa00j/4WOsGduMLGU3tmkK9cWkgJKChVOGyKA0O/DgW9xn46bGlDCsuMsazRKUP
RP04h03sHhTDxkJpGBvH3NXOdThqZ0hfC8vtKRg3A00tTD9trshd1ARaHVU71Zgt2y4ukZh5QQym
38gMvIdWD195j9dh8hrxsLqH/ypWUQZo1ebsyZ033A5eAUA6S8U2G4Y3HBVvTmhnMATcx9YyvFOp
7CeeENE2qwX+OC7/RmbtFoEqodnYvWNviJs1xjWFFAPgubtlRl10iyShstSKqH8H4W4dYqgtzBh5
8eCNTv6QWuXRbi+5P1W/I2D7GRUHHl0TzH9jueBHxi0Q9yH1qCwHXM/+ldiwaCvH2xh2qxZ5+ig0
8VWr6W3s02SD+/XtmvriAzVpa1i0AsyGUJxPVLs7w8Ada1rGpvfW0TKxlJntU8WU/K5dqlcidU1V
8NFLeq2LGmK4ZgXE4jiEHqZQx9NZhc/xvBPIsu2kET3HP4VDs72jIt7c6rH1jiUT9kZ0IVwCPMAu
vqHFqw2IBGAmuTpLq2vWmqIwIcZHvPIVlbSKFqtHCLfvhj2J9Wil+e6nC6vfouZ71yTtwpsPSGxK
5o1MMZZwIa89yaSHEXcFwxnPBB3PAHf36mbhQoZQ0JAHM3OqU/BzJSXxe9sFmeHMH3rKiaGV8StP
OVQ99vU6KeBA+oO0bpWT7kvkpWNJKLGNeUhHlZDHgVzCygoH0NlC77DfYTLN+iLd4grd2PSFXFxg
VCDCSAZM4Pu3SeWBF0vuauWpB9GGwbG2gSKYmbFqRexBw8dk53rPNTznj7k6r8N9w+yHcSB06bgt
4wY0hz6cmsY75TSKExxGRGltUGrZtYVvfUhJohxGHe56iGpv1GR4HHoSKKKAzoCh6KkpuozAzUj5
aRKE+yy1Q7qi0v4lyyZzGWmmf5fDgttgTaNHr8jYUrUuT9XaktfRmcSirChZ8PFOj4Nr3WVS21Ns
Ks4/vxU5aXH1qdGKul2Upt3FNNP4Cr2T8jG9PirXTMkDZkvNbqdzCIXvYSwp9xbn3hX2p91F74Yy
6p0VJMPGTustAp73WjT2sG5ZMMCJw4U84sG2Uo/Le85olD1CF+7BmAqYhRDJV9BRDOQ/zk/OlVNT
dlZhDqSh4NUOw4PiWdQFHjA9WrMSOlrOviZm0NubUWAGhLlKnZG3hrwfLlBhCwYWRD0n/G6CkdNh
SlapSbXsLNx+0+jsCW1UQwtnm0D0IOGM60X3QSA8m1mJ1lw22MsMFDL8Y7DKIrAgsqE+NupOmYMR
XJomd6IM5dmFcqCZYN5TBfOgy+C4BuK3NOL7BFl7K9VPlyKnEVy8YWRTNpKQXDHYh3Emn+78LHBw
3eAm7ox3mHnDsWn0sxMG70UO77CM45ENrIXy5VcO0FPB2k2MWGwd9WGPRv/UlJ6/LVxgISntEuYo
z5bdlb+ow95piAi/hzFbF4ODRGSZ6jIFI2/AvnqpQxuYlH+OgiFdRTpto0NEdc/cRaFn2ToQ+Xid
Knc49rr6UJztZkXEfDN7Z29F9KTk2m0wq/TkuvQHqP7BKVjKJkkSPInJwg/UVrQ8U/p89elphQgX
ZZ/NEJ7aitJgTEa8DyexmwndGIiiA7u1n2jAXeCA5wsz7Z1uct5EpceNnL7kHHveir9ynlEIdWXp
lx+UVJ4H2cabkt/BeGGzvnUgtsd1RgmjpTBn1qW38CvOub4wd4MylmlJ5UQn3pu+Z96nL75SDvee
aUBCbA6O7QQQCsSmqAvK6EwzWA6ctHedTKwdlZUULXVuc0GPgd1X+MZxhFbNb8XnQWmvtugBEHKt
b31DvlW57qO8dtqtq7AKlON0YMcXLu2R/kgZM094DSX0hU8BkZXP+wnGH5rnuPL7gOIxFZb0MEeO
xT246u9lYPhMQhNW5NrkZRuCFutep2+SwcrYEMSLfs6bYfKMb+zfP6JSvjgUfjHHOc7W6J30yTPa
p3bMgy9j3j5r/he6f39C7fCeVGw8KAACeT9Oe97n2TWiabX1FH0PvYb1L6ChrLmdWOOywn0xzWi4
0iT0kXbqSbU0HXoETMD9G/kpodYu9mfgQJMXjwq+kGxxXoNG7FeFUm8qdrNNWnrYG40sPEV2/Baj
CtxPSkxraZEVqRTrBpMpZD86wnxwNTWA9omY7GJXrJBoQBMb1rGBx3Szmj7FqGisWBcb4A8d4sIZ
K03YxHitZgCVY/QrzcOGzkXtnYaWMhVszTvHkU+5LTGGZG28ifS8XPqeyA76fLZiOUM7Ksemg9mY
a+Ki3c3ZpvRaLAIQ+d9YTRrpIsYjh4FfqNZj2jPOSQoerG4f2xlH8aGIDkb5kEOPP7h0WMlcF8ec
q7fUO/388wFcp2bFzZ3nTRq1R1QP5P6+93d9KcJzyhi5pST2YWx4RGIq+88PgeCHqnq5lH5KpWQi
xJmm25VvfnHmCS8adRxbu83UMq/t8pT25kbF3NgGTgu2zvM55sF9Ygh84afSOVPzrQ0a5v6afsmo
4YTiOrOXnqOZHO/Coh5ovmBDPw6NvRPzCOd4aYgFgQslShuJtm9CFk9Sk4rUms74sk2QN1A9SgcP
4lCjuuKd4f1Fz9tDlnAb62yHPyVMNXfT3lK2ZNup5vgiWbZwZ1rjeX5pxyy8DcNAZqDiX62wjUMd
qzM9L/ojdUrxHd3DNLY0QNKIOoGYYgCIG5CdiSc+xsFL9lXGdzMUNCH505Svxsmyt9hC1Vnrui2D
5daNMvuNesJF7gF7iqIzyChgk4nOKJXXTO4mmUfeTgFzKN2Wxu/BKkbcm5wdU6JFx6LhmN1yJqMW
CFXAUx3Mtqhs9wFVare0RsjSK+dDODj+EyeTpwQRae0PucB1yhaq0HtKCvw52DMY1s0otfdW5PFm
cB2uqMqBZdBTPsXW9xbiDg6NoGfiCNRVD2pnWYiChQ6ttKeAZBRte/EyVjiQuzigOjxpCbO2B2VR
eFf3ZKmDKB7wKY+QFjk7IbWyXeKpfQkaifBCDdS6id/8JA0fXBwxIE9iqBsawMGqM6nqYFWVB0XI
7QnPOb7buck8Xrq6nu4oQN0kiCYHvKLjSlTDbjKIsbhB1z56ef/TiSqf1az/66X2SXTG4HXpp01d
Cwlld0J3p9ftoJtRvS4Yo/dti8+m0pNjlJj2aRy1F/SQdItM82Zg2nmMxUxuSrDsCj1pNrzf031v
SVhwI2uQSagTtVoMFLGnS5oYiHULJfZFyw3FiaJ044wqXQJzmsWXkrhu316yuuG54QGSLQK3XAvO
HU2cRien77ZewJp6HNQFS9h0oG3DEqE6uVNLyJcqoSSghnqQQ/yqDKoLdWcHHMfd9aH1OqQEAFID
l2+uvbte94wOKBeKqSwY9Oeq8t7zwFh2hflYz0clEmfjRlaNcVbbyQjaZ9qpPy1pHrsgooBjqLQN
+v/ZCGW/1Awr36mWPhMjMwCfxIw7ZjdCoal6+5QN1t5zWD1ECTvDxIuvpcA77XjysYp80hwcNelm
sl9CnaerV1ObV5qGh00LqATJoHtr/iC1iAZkSwABZfLN80EezeZ3YEXzZrDob5XS/CUj5NWnXnMW
Hyr2FkG6pb0oOGiJWFhTca15Dc5VS2S4sTzaNfvjmKj+6GLP3UR23y+8n2rLhDex1VMfknUBsPgp
rK6uEtYBFSvbaF6cLPF2JZDvsdYufL1+jAcswJXrtqewWGUWVUnJNGd7dAFVei4sQucwdnYF0AZe
7l2kxfF91VjMms2Yv+QtQw6oybeiktOinSkfsn13JTqpP3fOi2JbO7QvTdS3OjLYmmb/wHLqUc94
uI3ZoxvMXVFgZ6TzWuOoXsRVdl/4AGJVD08f5Ejrs+ztq/i14vqhFQlzmRepte+D4gpzVKGq4oaD
5SZmZCtC40lErJpB78FVdi+GzyGoqS0qc8IVHM0RRCtH7qaWq65LJavirltbZCeWNQUKC+XG4da3
o+B0m4Ioujlp+Jr1DaI7mphj0AbWTmgfvIPKBSgQwvLC2tahUy5DLKHk8MShauoFLlN+pAzrkQMM
N4gqCoHVb+aYU0WmW4kwYHYq6Vnr6X+fYP9lEN8Ic32Xnr6iYOAD+F96ybjJgK4CodyrmqRLLZaZ
6zV0mDGy0JY4DFnybAbmmUDNtk9zAAHjhYzuzaNGfqE5Q700O1ZOJjCE0nz2MiNcSNHSU5wyQoTx
+JaOzVoUYHSk8N/KzmIn1jhPMAKpJaIWKwhMwpO4obKS/TWVxYKyl0ysOq5J5BduLvUY0Vtpj0TU
UdZXpVn+0slAIZoM2qLVjIugRtan4YSirHYlywbga/pUZINx0CqWNUniDs+hCcy7pmmZfGlBmcjA
8S83HbnmzFDdGS1df27McaQYvomRNmdyU825jVO2cOS4NCz4r/SOfsY1c7TfWRStULazdmb9J6zc
Zis7KyelOk7LiOrVNdDd9srF0ZywzZxpx+0ep0i/IOsepsG0b0HnP0i2IWuX/fAyzap2V/VUGxQd
bQ2GynBR+oTIOATSCR8b2Z2tYx7DOUuJS3gbHbc/WKJ5VxJKCcgivBvaQ2BSNZpgR9hMBnw6z1IN
5RBmDpxC3pe971/KCT4xN+WHtKjMZRJ3AYKKzrHE0W8czngotdChzIYVk2GN6zpU7m0063I/oi8u
oHMxbAQxn5kUj+iY+jovf0VTqdbDMjMhTDjGhHpimK8sq96iZtg1ABYK98Pz0YMG+zkJ4jNn3w39
7vdN2s7FrpSXWJ8VGsfgSx5R8bAIQZyvwZfT9dgHB+WiUYbk96qG19uUp6HMgmunufkhNs0bBWkk
aHRq+TIHQn3jBSvTbYtjTR/p1g31z9Ybp6NBB+xSthRvcXQ9Kb8wkBcVsU8CrMcm5iZU82UWeTtW
3A+daUVqQ6wbk2bVLMzIDWn2KhRlTfklhUiMNygyXXJM6B5mbKoxL2sLS7YKOKlXDztjjdyIcBy1
hzAI66XbTqukGdHepKddtbh7IHqCv3lkIw/cFtpkFaZbp0s+0prnOvy7W1S69pl11CYpoC/jXQju
TUVmzqU0z8hQ1DvVb1WLn8Op0WLGID0jKkkBrJE5qdSzTxJmJjWx1a1BL+lij/RhUyIGqfbocsgj
Qosho7h3yHVhshVndMF+wQNI23Uh83es+Oxc/+WOune0NHEDTVgd3a5RmzyzdhOFEsep79sdu9V+
WQ/edBKGA1bMNsjyEIgPSURuPNs2t3IAViLrQrKfo6RkDH9Fo5E/hqb+idunXZdU7uySqgk3SvK0
FXbagF/rK25fpNSqiqLMoUu9E2WMa2HnKcfR3F1bnej2wKI5OVR+cnQYyjjo+LtgHnP7DtGlbdq1
hkb4OOWvFuB/QmbWxZaFfaHJx+absdEcJgpxgrjbZqZGQMZDNAymkmisTmoIVHh/A6lLkaFlHgxN
HUzucxsP1WvFd3oUoxb8KtPpni+CDNBjomitIr1nVr9ExGiQJaY4IGWD6J7GjvncJyTSrYAG0KH6
D/bObEdyK0u2X0SBPJxf+oFOn91j9BhfiBh5OM/j19/FlLorMxtVQr0UcIEuQCUJysiMcKeT+9g2
WzZ+mlgU2gV+GI8m5ecOy/ZKP8fUrJxR/CFl50nLGq9Xr3B03cL6j3xLqVxwvOMxrdL6EKNwN1YS
bxyXRxG7ew/fObBQ1j2q1j3GODFgTHV3ZjaflInttmo5D8oMgI01UkwFOpetw8e5nbo9W9zKC2v6
04kBvUd2wSae04YtKj5Ho3o3aOljI4d9YrXfmBjxSMcWT6dPAk0Au2wO+2CpsVx1+zRvM+ZuQMQh
/cOexQ2/mLgvxLP4kon8ysblZDbGh9KW+65nYmg14nWNXvIQqsOn2rXFnvOLJ4zFxNWljtdqM3To
uFVXZd4OxIH05NiM3RkfR3k0UgpZtRg5qXdrZ6UyJvr5rOtXTnew5idE5mAlGhCadOB+lGdtTM5V
33/aIntVa/WuLeIP3uODQYSKpEJj+FF4w0OB2OjQQ+s3wYbq1iZkuYfTpyEjGoiTQpGaqnJSSw1c
EDO+bE/KT4ZuFHACWp4lTWyOyJalWIglkJlU8yHALzjb1scooXnPdKIPRlJ6SkSyvyBDj6HQzq4K
uzpktlZzU/Ptsbun0I6TaBreKSQW9yGbSa5j1sg2BbhtUNLYaU9HfcwsenVxxnQN8MHeUK4GaATC
qZWtOxyoRO6u63idTkG26d3hDkOLeYYyDtKowGsfIHw2dXiqlOJajRr7UCICYCPvHgNW6GNry+1A
VtNDtKeiYD/F8VnDRkXRGSqXA3aUZnDovXSJjZq1JW+BsSEalNWU6NfsVA8BlL28YFJj5OW5pA6b
IgogESpvjqy2VkHELbGc0xCfcJwpmK2C+mhZc7wDbcEkg3Pwklqwh/PnKHDv9UYdr2O6tY8EbBjv
SZFY7Zy+2gXyqnS7Z3suO4Bp2fMkOxx9nGfhKrPd7Gz3UJtIDZKcB2z4QG5zR+hrxV7C83V0R778
ZezM+GTw7nMChmJmhIfCGnak8zEGhNXFlkDMgc9zSUL8dThQLYJZs3NdprORTZoyBhSk8y7NXbvj
CbaWDn++YgTpqndyXzqcKUwHyznnmDAvvl2cbxTm9pQ2SOR/hp5NOUUfqr119Ow8GGx4Ijdeq6lN
FTIRfEFad/GKtQULY+n02zGgo2PG68ooZENmT81p1xaQKZ0EhnQOTeAWI27rySm8BdIEWVsHE0zx
t+Xh56SBbSwy3zRKRqmuHwEYd9N+WjBk0ozfMacnHGN7CBlhGq26MDDu5uptNnGaaUUE3jqnjqO7
TDgE6MDIL/g+uKCDNy2ky5hZxFdovHqNJCsHphQMyYdcmjcuR+e7KYMj1Cp5/YB8v5+K5hInVvcu
KvM0ipi6a7XXeCwshUKtQscUQP3RVNOzZoW+LGgjRSLad4b+PFW5u+cpF6+DXtA54XLGdehY99gP
mB7nm8SXSfSsZIJbVTey7ZojUswpniweFU4sbtSFfxr4Wk1OMTHylUPDnoeJAXgdwl9vvWqVS/dU
lNcIiSqfQC3Zppa+kTn9rDrZT88g/UsYWGXF7KBtRzF5cQWPXCVh6arioZipJBkr1J4uKTaSoBmF
CTLdqNLZgt+cmPGln1vTOtdBXLuJuFZ9VcL4p/GhAHjG/GS7aJ9ZcUGNu+97bExGyH2J9SXoK2Ad
67EPPvMMIAo8E2aFb2Vg2FORkB0DW17P4xJ2eTepx7buDYT8BJpzGb3JHtt1pZessSpcGbSmj6s+
d1eUSiJ9OLytRf6QwQrd1ulWRcCjMRiHBFvbdpaUJLT9V1HWl9nFjK2xEu6ZnFyOrUculslrnB0G
WFqSRb1x6voRuvspHN3Kx5PpA1ih6Rd4vlOMNF/jsPCyHOpvI33euYQ0qfaUcWMopuCl/Ybu+FIX
Fe+Dif1WFtZtZK06zi+bPFJeAV1jy6Ktk7N2tRXA1Hn0OT8WuA+TyynV+YD2PbC7JwxPjI1kT3TV
X0EVTryQdXZaNKVnNHPAkzp+HEz6Detup1OxwUEuN1noUBajRx0c4v5BjToDmnn3FkYUQOooc23R
vOAc1Onh8LD1ndmE9at/HVnRyBP8kqezXAsEAOgjVwWITTToV9c+Qm+V8T7N7GGbZj0JKfx0hM9C
X9vosmQxpKX5fe2ymVSVrQWQBJGheAowcVlt3Hl/8+0s4LufEzSWa6s6WxOQkJYttB8FTT8laESk
EZK2E5gNBqpYjHdnGIp6Xc19uw6R5ddGlXyx+OJhoUWvRqucy4qSGqWxvmyCMX6al7x14wOBXi5J
ofl/8/39r7Qj3x/RBu1H2sLlWfDry1WaJjJ61sxbiieqVWJjAyqNICeCY9AWXNf5RqL2eVYZ37Rs
H5KpbJ4n+13EEPOdfiRaI811PtQDlgGuyP9stGaBl/1Ptob0x0+1bb/8y/pH+9p/pMONzArPD5e3
4Z8Tw87RXNRvv/S4/ePL/gzPuPofhg6Zi/fNXKIzBLP+zM64xHptQWDFtknNcr4gJ/xXeFcYfA04
Tf6nq6ZmLzjNv8K7QvvDJedluqrjaHwt/Mh/IzujkV/99bJ3CLOzKySkSs8c3+IP7OhPlz1eT6Ug
utfvjERH81MfRcQzhUA+4xxiiMWqeTkUInPdtS7IUzmzpnOwxjWBclFj7uS0uKaEC5iB+2PgQjnM
BnWPdP868CRbd5N8mhPxgvkZSw4OAxehVrMtwYw0XVf08niinc+xQdoy1NIb5kL1oLSuylYngiwi
Nd1vQUWs4iFkoM5HdR92H3FQ05uO0kvnOwCCmvoEWGA1NJvS5Js2pcIXcQCIotfKsrFXRJo/6NY5
S+WtAFqTtBLdRlc/LOxJoo4QcnTuOPYQUdtT2/izMPQ1TrtKrYxpqmWkZKkecEqwAXLgSCJZeOIg
9KoH4/Os9a1HMTgfwwkGfq2S0Qf8vgbnaqw7Jf+ArNF6nRMMu9l23itzPCUuiwrimfPRZdoPVISt
QQy5bw46LbjBl61BIVObm2y6JBP9GyJweeqbD2RIGX0Eu0TLVgAHQwbmdMLdCQQP9qQ+0T+1JaFE
2NarKvHa0j8C+IwqeftaXzgaVg0ZIqtdmEOMqYPD01FRq4curVeZYj9yp4bwX7mfGjmexBwkgALw
AS703iafdr1Gu7dRKQBc9ZchKp/cmOo+Ghu8rDIj9NWzbmfHwbbupEPkqmlutcC+M+N2Y72ptPwa
aGqo2cWRAGHht2yEtoMlTl2Bpamfs2OTGLeLurjtKeCcsskbuvZpVtmEGSn33mZaS4mLaK6zFXfB
j3BwW7/AjQqEDqroVBM6YTXXQb9jA09MS3qtVd5ieP4so8pejS2Lzz7QnrCt+JJqDMQUnIWVTStM
NK5HpVVvSSJdh2a0advR9FsTLaVV6TtmmRv6c9R/VPF4jaCIMTCbNinNbDgPQw5js1H4U+FgVE3z
aDdL96TRaO6VemCTXF6S6ayFTQNhLwZfEShbPRZXHX8PDI4HMR8bKCI2keDu4NjNlVbn7mI7RDxV
kTRL5UFfrOqBrL9znaVCZKKLDhEPnPEqzxuxDot72l03U9/cpqy5lOlou+2z24DyCpP2ZNsDF1BT
n0ysTtNcsKeubkP9Bxi8JjInbpOQqwSkwEW3skepogaoJx4w2UZn5eYhEtw0zrOCOQuL4U7Xouco
Woz3LI43qAR0NVTFrdbHqKwuKHUFt18aT9i+cz8fmDqGoHzr8uIcYHhG4k4fKju8YsHVQvSjCLWw
qm1cw3zuR5TjcKbhwQyWgd8NdRR5r2ByYxYlMjw+TNl3NCWfgxG8p3N5XdTplyz0+87s78PFEZHD
mXERqVZDnpFnUvtdIhxjRXQcfh/bZ6OfH+vwHsDjsFdq5Fq4GKOXjgQy5Hgb5xpTXxAdRELaNZmI
DCtYo5U53mQlulyWvExJEcGOwmCcDNZ5+K5akoPRPFRrOGvaSqp0MTliZwVNfVco6p6ivp1kasDR
uGyojK/F5jDjYYOLD2Ow7k9qhFApkxocsawuQ9NiJKf5pwzNb1oq1nN1Huq8fJ83c4uq7Cqzt/gG
peZu9eyoSAZXTisPnckrrxZdCKQp00ntVL45Rg9sLO8sOsLWvVKd2e2dwNAyoTecvqbHoTXe5uSF
0DvlYHUKtCFu1qnqm9p8t3zq4CEyiLaACCahzcDGUE6pAH1Vqv4us1N1PUVgEQ1ALEPnHIy497UO
QS+yuhwZgE+hPiK/tVOwpwrg3mCBA4Pey4s0O/Rq/4ioXjo4Ug1bxdXI0XlTCx/p7nuYw3WbQm4K
inK+QcxxQg7kFfa3ddkHoHWIN3iIng7/xMTdjVghhxq9nI0AAk7nj7JAsjEuoc0zSmm68mDk9VYp
XY7gkZH6MAjquX6TWnfl9rrcdpp9hW014WiIT36w0r0VN1ewpMNVz7FnFZvp2hC8TZOkxwxWzatS
Onv2aaEH8LLZcIq9xKWyIVxym86EzFu3urMiTXAoqp4hwkC4K74GRJitY/VXbHPf7FASyc4jslDo
fnkzIml11QUcXLUvWW0VXXKL9+i770rHJ3A+TG7na44pwHtF3LOUWfMNrKrHpKK/pRX2psPM7dll
702xQVNioj/Zk73nZAMJcI1Z1WtnOp65xL9sSxd40TAAQgEFG97CcK/DW6cYlvojEa/6lDN71m4c
Q25sgJ2BxlG9TqkiqVjk6M7wYRA+xW7pWSb3k1y0NNvP4H/MIZUbJHhjoyD8sPwz9SsiMWkxm3dF
bDfnVHMeS9e8UftUu0dm61ey6udNP8bdgYno2LtJ9W6QVPBG2x/wWm2sMrXWmZtzTkKJ0kqnPToG
wZDYGsp1qcwZ7W4ur7ilDYfRIqcQk24qdRtdXBgUJmpIf4VejmfN3RvTIO6UQYlWqgyudQcLd90f
NGPliE2VKfNNHA5cYvGlMqYPPZjwhkWu4DLOr6xEpfetNjMAFsAjRnYx4TepT96cmCK5HNWy7Et+
bUo1z2QoBFWGeD0Nt1Zvpx+hgQWuMgXsp6Q7wMZ2VmR2esYELaXVsME/uPwTuiLlndxQ89nYd3Y8
P6EN1Ru1aNGSK0azvK0uTp8OMDgBetoDT0S3mecDvItsq5UIE6PBFeDGw5U7hZie65zYmaFyBs6V
kVW0hMEXjYeqFxuziid8eem+nSYJHaNJH0c2PKt+SDneN9mVGVx1E+1NxF1AU1VCHMM5m1ftML1w
rc1XBXjBB6oVLmC/5FYTdb9TmBLAo3SjXz3Pdhed7VYlqetk0SG5GS1RIkfGtZ8tu3KdLIU1oc7l
SZDf50YHMKMaS56fDqYV0V0qsyy3HYAoH7s6AdKA9h2jgG3aOuEdi+voVhf7urHb44//MxtD3/Uc
sjnI26UH3133BbeXupqOlUbpI3clWTe3uOQNXrWp86unoS/q7URHony0CugR82AvIbnmwlePIP7P
A/p45oTVYRD1Ia8pok9nZkTS2VQlglAwpxIb7Rwx2TSRbwTDRc90c5tl+ZdpEMYIqRTmadaQulLQ
53LDIYrtfvctP2QuuDRL7PUUkOHoreQbhVYd3MRtaSivfUKAAOGsgZ4y4vdrcmNvkSqzUvEso7Td
6y7ynbUYwylUYZiIuRdmg51vk7SG29Jxe8xtq0FXUA9qY783Ee7tGjcUfLmpO3UoqeTT0/5U4HAy
rG+rC88QX1aqBiew163XKlA2+txhgiti0GTRN46IBKooOBZVttStUKYs8IGYbneUuXMzZH3k4fKR
60Il2TA221a4t5DIuHVjG3IjzA1FGz1Wiz/NGo2VmC0GiDImEswEPur1WesJgePMYN9VdCuFX08B
H5ZzFzWlC1l6pt8cWpj2aTsztHnHfuk2SPJVV49IK3LLqoMGTm14KIvxUW/EOZgomQEUu9d70gea
JgHNJDvhpHKbaipVVqSei7lnx8sZyK+4Q8LKvdLLoD9mibrrRbRLOu3SRC66E8aGhRK+iiJnY5jG
YkfeAITeqWJcmwZp9KHh1GNNgYf8fSKIjPh6ZRBlGQZCIaJM7nuBLmVilOMPq135QvETQaSeB2Rb
PYVj81pxh/LEEdFJXxk1l5SKlpMGVAKwVKKmMXkMcYxHc/5alTYOaLZuefpqmMupYKwvBWoE7E5J
YZ/+YSldv9Jz5aFSNc/q5dGoQRbAgn/kbnupNeastrR4ZmT6Ux5o3pTbN2qJVyK2zdVEidJQKPcV
buiVTf8vW34g9jVNQ5mOgolxFfLlnYOSXWOTQ1U+5gbiUZPN29mMTr2KT6cIWjy4yxYdp15QxfB4
iCFPTfNkJeLDCsavNqnxLrkmim2N1cMo9ZVDajrJJnffVSXY2SY74d31Czs/KAW287JtdD9mkVaW
HYWng/UQcZL30zJw2fmzYRxDM/YZgi4FZp+VUgXlqsw+ckqZQ9VBku+oS9YIfMmp9qwBlQyVlxsX
1tB6xsWg4We3Lr2R3mOtfBk1lqn1OPhaTzGqavb7ErLzSqPijiAAMvKcfM4J8M+pHo5M6BeWf5Bg
5lzzwNlcxWmxYiP5XIQPOJFxgDwUgkDB8kpbc3QzYH1xTPNDasWXYfAeJonYjhkDouyfWRjURBaB
yWFAidZxWZzZfoi1qtk7qg2oveNFa7xCEanf1KL3AYnRiwOsmAubW7guTm7aEHyea8auBIGxp3Y3
ajK5qYTarcIqfXfGgMg6fD/B9tqMD5rsNpyZQecq4UbjZtAXOGkFHbsxJXn4ZNM8/mjC5VCg01ac
3Ewm7yzRpsAbVTRPqJin0KZuCui0l2j1h724aHs6/qhJXYnRYTAunk1moB4/gVbqOE0x9EzCLs4w
OPYuuxtPNzRjO3NhFAH6uKUxctjpdNGI6jDTithv0SSj64S98qbsTF5Jzv9pjMVQhZBrJJF9nhTz
Pob/RKCp5I6mFjtujA1IUIzkjbUCTtseObXRmc7La88mtU+EF3Xw4nXqHCNTErW3qr0yLkNsHPmO
DXqqcoJrLYnEOkdI1RdP79TNtAUE72SkUz8UCJPdZAGXmvS9Jp77dNq5kKb2YSjeKu4YAJLckLAm
02m30TDEbu2KodK0j5yzLK+r4odMThs5PAI1zTcBIv5GZvZVFPQvSTNeWQ7A0LD7ErW4jerJWIdl
d6PjFr7qxp60dm2yaeHAlJPtxbnHjIcvlnf8wgOKeQrfTMAzEEGZTibbumKtTRQkmVbJkLecYdKN
IgIgBE7+2Ur3oXe2Fjxcn7Q9aXXZl/6ZIJoR2xqMB7vxKxG8W+VyMzYdTKv9vO8d/hhJ9zJPji8n
tvcuEZj1nI+stYzC8Aj/crdtKj4T4fMo1Ze5B0FawsLm4iBMnB51pmfWnhmpIofcsJozymRk3tzz
KEJ3M7g+QfgD5WGnbIJrqlER5k/Yc2BwIInqUt/Rk3odzcF1W+WfiDPwWEfOWoWrPRMcWGcDP8+Y
k79sOEha1WuHPgaNYdjgWuPIkMlH2SfMtnKCsyD1fdxyMgzY83nAy8GjTEtsa3gJHRzqVnJ2w9JZ
V8l3CqBqzCkScvSG2HSlEDswxCsL1wT4qqx8IcQtfckqwkTLNK7ILeDS977qSPMS9eppuyhV1jj/
WWn2Z2X2v/4/oh4hxII31JH5/4V++5bjia1/Jh/948v+0m8NQIq6AHJksto39QUu9D8C7kI3cmGA
GjxdHBtp978FXPMPthqox5pB3aeJrPoPAZeuCN1STQ4y/I6urv9bAi5y7W/6rWrZpmnaNt8CLEfH
+m0tYFYNNlI1cXedA6nPrQva2o1IeENrs6ZlcsTcSdvCyNqNc/m2N8eWoxAuCX4qH9pwe4zrNTsa
yXQ5wBLIRpggBt4ypl/67pV+tfBr90n+RGTqwpp3pXFovJIKAaqMlQmM6cqbqFxfN5iYFnBH5k0m
OBq9D6+1OTUwLyy0hYEscJ1EB2l8jnM5r3HAqJv42Z1L5eD2tnIgGnkqGKx3JJlv6hKEa208NnF3
F0dE00sLbDpg9XmQnF87NfaVtHzWAiajOQhKH514H0HHvutFpW3VNNT82KiQoNLmJn6ZiaUA36bX
rGyct6CFZKwV6oPeNtd59GbnUrnOEgtiPyCVBtsPSkSj3ZvVhZjMmYLhW/BxPgTh+jTnwYqqtBCQ
vkp0QldXQz/KFXUaqU8i6zuxQugwTdP6WsCw2ncVLWkdJsJywocPbEjFGq/eQaCJdm2vPloE4tau
3obPuosR/UJaXt6Iqcq2bsGW28Ab7KVWsrdqlKNK74FQi5dcD6sbbPZLvy1q3kTgeYiq0e+cztnK
hFxGa/L6hazdNvMp67lbY/jbjbCbjqBFgOpcXIXcuh4mYB6n4iIVu0c5aUyG6IXbyTJTZinW4bJO
trmsXzIXf7koIrmlW3FaBb25VJX32cpyMGIFo7KZCtH6ZjVzXhGus7cbHbVSc+yNLpunNFx67FEb
b5SCERajCFwoqaElZsFHUvDobcjXU57maB4OsXpPK6PF8F0yEMSgEwtdZ+Yr7zV4fv7UkJ0WsWx2
0Www5VX5DeDk5KDo4p4aiWJXJCMAsAcUR3Hk+M9Bo5PXEkP2ISXaIlOL8I8WF34YTRkPWLyhlPVQ
mXcgQsUblQLaqQfyKBMNoVqm59sZeSiq8MAucSHTxuASJ9lVGNMpRGqfEk+H36y1sX4ZUPdlqQx8
DxnuBou1sTkj5hjwwHh8rmatateS1qNjB+bcdZKbzDXenWHCIUbPsw4RYMu7hn7Cq8I1hhHH5fwN
JCQmB989gfAfts7QQe/KQYSi9UPWtzwXC70945OXbXIwk0US7pKnsM+R1AuJErv8a2CVHQd+48Ve
WEssoTVcBtfmhKAoB1SsckLEcAfzEVJ6YkM3daSbrMKYbIhjFvhW+RHXCbHhtQh6okZRQAwhGMJV
KkfEWMdBUhP0dGIwm3rN2ZlZ6hNpw4xTKAlQm1OFWyPteh/JeAfo/KIZzSGo2WHImUC/YR9nc9c0
yW2hs3JAG2PoLmGAsvP3xg6/AXj7x4Ae3jbvT9Zo0XrbPuHO4qgCXyWmvByLyEWlRpyUiBLsrRx6
vfZVGSbEIJ1NSc1qvmevtlfA+mAl9LrQMu8WLIGnzNfYUqZDDjrKx1/L3JrTtyGk4buFHO5dFK7W
dD+CAIDDQMTpOg4b7G5pUp5mN7YfXXBo8OvPGf0zR0vVYFaa/cQSq9A3HZ3cO4fUw0EGU38wxZTs
48FYdZFeK549+Woscd/JQTkaXQRhIlOtXZHL7KExAUMog5PwDkbwUuYkOpFSeIPBRmI/RQYGMQrs
3JHmWedVnr0Um+a6TlqLSG0qDqklxEEYZI49mIdY75uMu43BVbWWdX7gNsQU75gkedQdbAjApzW7
FdSLndoo2trN7vGDIoTG56qSD/jkN4bTHGVnchPJ5mMtGWO6GFZHke7dOscxnuWQaznXCvq2qkQD
w5m/MUSZmA1cZ4uj7aVSxhYaAXaSkkYB1lTjtGMMY4XRBd8TRpg6E9m+iimZMZGKDaGmHw181pJ7
eKCLYjWbIbbc2PlggSRYO6p3VB0hDJTWVxngzJOpQhbE4m3FSHsMrSFYD6xgATsRDNSJYyJ+lOCf
yuBpKiN7X6fMtbTJBE9WjmlcEtlqcIhb5auW0e5YT4Hji3FknxDlH7FUi2+igWPdf4JAsiFJLAB5
TcthjHDniGsiEDqlFtsU+DulL2m+HZ3iwY5bfLSlguVYzMQIW86CCssNvw6zI8Q9XimdT7MK9J3o
QqXfK7iviJiyvsGlCoOV3swpDKqNg3PVB/MSHBWtTv2kTriSINR4WDipOxoWscdiJ9hCsSiNeQcM
ncd6SaKOEqWald/SpRsT4xy1feY2fJBtKD/NbN2kDdynOKx3PJ/bW10N9yFVMF5ts0UR1CyBz+he
ssL+Sh/gB3MNsSQVuvUJUwUsWjuvpONkBEP7KzxFRANKOHLEs9gbgEUIzkHfvMYKUCuDjjWS+/hD
spUroYPksMktbOEcOwy5FqryTk5gX418FqQ9nJJFw5CRdjM2lo6Ud1Oo40Z1dmx3uReG8DsohMuI
t9MssVGr9DowlKflLTb1+jhQxDCUxgWUIwdQGcO9SONPAc8r7je5joVRjc5zme3b9mT2JssmkxVr
MeNRMzW6gqq3NJTnNtUwHxefSm3e6myWFtutV0aLP7PUXlp9i6Yr1sqoUPtNxI7aFiNDRsfFFja4
0EyKcDZTh42WpRN1JXhvEkV+qeF0HJvmua7blUCc8GYYZ9x++omrGsdoAIz61DP/eI6RdBs3qv2y
Rjcf22ce6h9tWAGvD7p9RNDtqtUUwqhC4elMHmfdx9CPqmhLN9V3buqfKQvOuBew3jdKEUo/rjCG
yTrcZLq1IsIRHsNwXLHKPWmoDJuaUYPVo8PqxJifYDeR6u2mVRniLxqt4pTlt0ZIa2w3qmdpt9es
XPCf9e4pVfu3QO24r0EQyosJvCFYfK/r5S5dHrSkNujl1oCX1NiL1RsrHlQ4Dd3dULU9Q6O8mYtj
16nsjAw6qAkwcY1ghQ95LU2KiXC0cRtO9FXZjDa/N7EOWilLps+E9jxh7/XKfpkZYzaF2b9HboMa
H55i3is/6emPmMtLv2zH4eWRoXTOCgl5Mw/XRUk5cdpqfhtzdxmraVNeZQ6imaOzDTaqa6NPxp1R
Vo95STsJz8OsL1Uk9XxCFERAqdvpxqzKY6fxSdU0pkNtRJJqzZu510ZfZd/rWaQT2Q0Uy5KgXtYF
No9cdVkgxOE3455W2XI9LAsGc1k1zDqBFgyzHsoOa5Zo+GhLic7LoLEsKuhCYpzUswP/OcPk51zH
nR2tQpGIu1Lb58vCw11WH9WyBCmWdUi5LEbaKN/+YGGFi8+6WNYnxEdLCI2sVNRluRKyZUmXdcs0
1Lj+wsTdELsMu970ZjFX77gsjmzcukO4LG7IDC4EYJY5BVudhO1Ovqx5kmXhk+R7N02Mq3gOm+tI
s1laptN3O1MHKnUnZMHaHVviEug4ik/D0Tt+q6OmMRT0OlDDVE58aAfb64onV+bugdC4HU02W4JK
XXMAA7qhLruEKMGlVz0zNE/snpp7nFGR10lzV2hpcJ1MFITV7TVppOqcj84t8+gWAzJCQExnmpDB
kzs1p0HLjpoKLlrTpwFOkAHSMgb4Lvgt8iz76gyl3RBnL0UL58YlEPBjLk7GNxVshqXaGFHddOKS
KTKk8eiT7+K6zlB3AiKpLeYOb3RgJHeze51E3Wdr1GtF02/pq6TW0wygSnCEGNMu7s62ReC7MvHW
2FVHbEMttgODkOrE5jkDiwBtKCHqXxTJOo8nis8044laONljn7PwZUIlq3wrCd6s1DzWbWucZBM9
kUYLrlDP19T2sNQhRGYM8gy0NAfYoAcrmKo7Z5W4jJF5j3VkCE0+Npgj58R4w2W/r436NnKjl6qP
rnEWwfcC2QiG4mSMuIf5NJ7UJqfdVWDiy1ivqB0iSpFTFFvs+96Z9wAAPunMRpsMxL0uQScw7oyk
w8CMVuKNv56yutxOLc8TjlfcMPToLi9H7g9rwfnCwxmRY//nukigrPQpw3iQ7f5PM/nhnPubikyN
ECYGsX8umJzeEkjRn8PXV/mLaPLn1/2pmNjGHygvGBRVnla2heftvxUTW/yh4qoD/AywmbpMAzHj
L8VE0/4gM+C6LixpHdP40l75l+XN+UMQ+xT8FxfDHC61fwsX/cPH+Q+f52I5dW2oA6pmWYL7t7vY
Un8yvMEeQ6LXc8MnMX9ws4ZEgZOewozu54Y1N0YEP7F4YuGX3QYOp3nTVh9lYKmnoumfqdB56cr6
yqrnaRtHgsdAQ1SxrVr2xrm94keJfLuYXrShJ9vJ59YbpwKPvmLeqm7yPNA47fbTQXdxwOWdBUiU
FDDshj9Z5/+0reJXt+iPn9LRdc1UQWJTPWr89lPGpPHBLhaGP2axD9VnkwTfeV3eICf9jY/39z+J
9xlfo6O5JIQ1w3B/K5RG6dJnPcsMX2tJhNFca4rrqcXdVdt/U09h4Ij81aJrWAyWhkXs2ORv4jfI
/cQTEEBrpfhxGqYrJcajhqtgnyG8txNm9trVqCrigZdaQDSHGpruHOYAvXX9YocVKVVtaHdzV26N
yH7hF13yPDt3SZcj4BR4ZNxDqAzHwiI4L3kXWZl3wGeYXiVzehN/YDo7TQaTsBitzs9RYDyCgs1e
byQ+MQaEtUE5lM8x783q55eqil4ZRzJ6n1Xzb17234rE7eVVAM2kmgI3KARksbxYP13HgWnLfoJt
7BcOog+FieQ5jpbSfNIpRslPgID0XGbWm0IYQ+ARGDmve0affaZMnj/dA27+/PD8XMQifq8NofYW
a6nQbYKZAmPqb9/LJMcxzEJTrgFHRDz+sDu2JUoSVgAgJlr6Ab7iaCXFttHUrSLUYkOW31jpy+Yg
cwUjdX0fj/R2mNSNhvYbMbPXbCL4mZp3/+a3imPWQbA0BI9jG2L9b5drHjuOkrSjXEsjeElCEKC2
Olyky17LhbsO0f3SdMU+dq3dPFrIPuqjAqeJJJzuSYryahyDPUYou9X0Feao1bJ+H0rS0v/6G/1f
7y/fqGtS1IPqTNUqN79f318zrGhGiGwAD1F6H1maudX1+r0axuvB/H/cncdy3Ni6pd+l57gBbJgN
DHqSBumTSU9xgmCJFLwHNszT9wfV6e6SzomquNM7YagklZjMBDZ+s9a3+lMb0LkJLQR5OP9wRPiZ
NvO7qufHCeFpD3H071/N7+L4316M+9uUWXcq8GGgcTbBos7HfJZSHOjMdS1XACz9p29nLXfy/z+k
5aJr9hzkzxb2dfaZ+m8XlMQ1Qlio9DYkZ+XMadiYux2mvHzgurAejRCiojvl5UaVDHMaqRnHNCcv
NEmCdhsOlFyFV7wFrHnDFtNr0mJXxvpD2AoZ4YE3+myy74myeHfn8AuRLGS++RzXLqivEN2RTOzH
agHVNAwYGLdtIIU3kHHwmnpegibBZmVTkhJJG57TUI7Plde2e7jw07ZcihSWXw+QgoFEaFB3OnO+
/f3n8R/fH6EvcQyESqPd+fXimEw9g7bH5zHPFkE9oR9Z3ywgOH//XX6eIb9+DHgOTB6WLgmMFouM
X7+NPTOWKQLuazORp9BF+jDX6gUWdbuePcY8aTkdq2haJ+PwaNXzoeunB3MS3wKXLHXVBu9NgMTF
bj9DyaJAT/fF1JzGrHsdQZ39/Wu1fz+DJEETf32ty6LkL+ehHngyFFWdboPZOU8GlK2UQT4K9beA
hzd3OZDXqEKdEmkRL44EydWYxYjO4autERVoV8dqte041uY+nYnqpbWBiieGdG8XbrAz1GRAj+mb
zUxi50s/wLqs6u5K1vu5qO07q+pbjg/MQVoSwdYgPdTR1YTOmPVuUFvIcQasqp1G2e7S2SFQD6EN
W+Xr2CUfQURLWCRU5vjBw8Nk9y+gGFhajJH6kVdqqZfDxg/6OjwVrPP9NMpe/v4d/PVBvtxz1EW2
RX3Ecxxjzm/3eARWtSaZxtsEkwOxt0NcAQy7gWTgav/08Pr38+RnUSLZjLHJxxjx64dF9mjdsyHw
NjAFzKMYkTjHqlN7gB5QdgcUHBa6vLrTdzZEnLSHztLhgWZQEbZb2zTPccld6c3GPi+TCEHZ9A+X
/r/fYJL9HHczJiXusN+rxMmZy7j1UlQosWDM2e29+tYk3//+Hf9P9xfB5UuwGN/DEMsG8a/XLLNv
emonC7cJGyIg1BXQfqS/kx2nm8AGxBLDF5na/qGVCPX1bFKXrMYFMEz3NmyoRGdGKH9Sq2YEEnUT
F9uisQDu6EEEEgf+abNETvz9q142nr8dztJ1mMfby3UiDO+3wydtdB6tThwQSxGg8tAPaWAhqu2j
LXU1GAtS3yip0ZRak28VwwZcP97M+h8eSct3+eVskghdHRfSq82jHOP9r++dQps6I9eDtlnJl2BY
io03MltzDxZNIR7U1K9jVhv/8LP/p++KC0s4lsdzGcjGr9/VyyfdkvhMWTsFu1zgQKGktA5Fxcqs
c7ynWgvemrbaBpW3JwT6I4mdD8cbN2Yps32klSVp5AhOE/u+C8MzHy9Blc0/vEjr345CV1CR4xPi
6GYvbSyen78chUwh2W6KTkO2QbRt0kBnAVWfLNPCgW1Rk6KycPvqGe8qS5DZeW+x60ArCL41ywIv
cawHMagfBDziCtT9UOF711KkSg7x9dH4WhchGaDl92bCd2Kzdrgr+ZPOMw+5nk47EJhPqjdu09gj
b7bbrynXn/rJ+ma04QYADkTIFL0jTj+vdlEZMrv++09J/oc3wKHvwMtnc2eRgfjrG1DA0qJjieSm
VfJJ5DZkjmKDlQnBE10Zrv2J8VbXbFs7ukALDHyTqcWuC9uHrhkeSnhgLMKLcRszWx9Fc3a7JaUu
199kjRqJqfmwMszF4NJ1TME55GusF81ADIDM07MMLVTtOkGeGKY/nNB9VNBRDRFfyAvcpJk4aF71
JbEQr/MkWGOEYGA5fxIjVAHzrK8N0dxqzGim8rssG89jkpzTjPHmWNsfqus24B5BaRUQMzrnwtpn
h6r4J4lZW6pnViaFiX/WrLeYcopNaLJ0EBNnqpE6vjkyadF04yjs6vsAbKPMcJh727j7+ocPgff4
l/sTU5vD3S9pDHXT+v2U6J0iKGRtUsKJdT3vcX+xmkUexkDyz4/7Xx7A25//6J+RUH/1CP4iTHkq
0fLl/1MSuwwHuMhf3u7NR/fxr3Su60f+9b//1+mjKfi99OOXKcyf/9e/pjDuf9mcj4wRmHKgg1lm
LX/qVpjP6J65RHlRZVNA2hQC/3cK4/6XZRv4cSnbmZHwf/2/KQwDGpLlOOz5E4tfMCf6bxkPf7s6
HNulrrcd0/H4p5j4/HqHOq2tVRKW7daG7EctBn8v/WGgv1Md8NXU2S7abPKAzDl7qy0a/b+8W/+6
Yn7pWL1/e4rRB9I024arO1DsCAH/9RUw4jbJhMn6bVeWfmj29dquIa+DvKa7iQxAXh1qhCbt36fA
rA6uOxhguZwTQvz6uVJGvtWSFjN/Yn8kuS0vwL+KDZCjyxhZ4lLh/VvLOs3ZH4f2LuoQg9hmWG0i
tpu+lN4XBhaXZ1c2oMR8jguj/+Yl3WuSOPJ++YXbN/Nej/U/kkSXd5FNrzXxPCXJUbyhQoiM7tGq
huZc5eNxKQGYuRrr3B7Qlrvxp2Oot4lRCtnHSJDtBWpiAt8t8wjDSGMfYrt+ECZ03xBxuFOH4cUx
q/VsFsbBxEl5+vkFRQLrMDwGQW38MFvlq1Z8ltm+oU8ezT9aaBGZ5W7t6IO1HXHHDtkCvQtnjDCA
B1hESIqGyG8maMQF8wkjpaSDCPviCEseYeVjJPJsNmS5QjSvAh+L3ZXADnw/hl2xR5vOwoWgSOk0
rytWJ0iqSmY5ODZ59EH8J0Z9Y8zR3mjp/mwYQDiVYOlDcEthVC+RxV2ob1N5taNQrtyMybyVu6wK
h5qDmkHhFi6CzQRb7HViCHCdbCzwjhvn6nQ2rNQMukcf382ovfUkOIMdA21fSvbdFaQUO4PXMxo3
laHojJsX0H3NdvRgnupTcY0qFozZaJ9kQ002WpghCMFi4vGO1ueqQ++2vW56UBXEkqowDBadJvrC
vPgYBndBuZM10hDhUyKBBQKdbeGroVlW/KUI2bGsm+7SxOa9l5VASyJQLGO4iMMH3mMdNylkF+1s
xYw3dGWfCOfMjk1jfIgEFHiC0h5xNDJGpyYvzyG5LCXfrXf3ncheKtP101btMAg129nZuemInVC5
P6I4OJvwnbaEgNjryk6JCW0yUMQxayPD1K9O5F2S2uNaKy1sW+IDENNJc/QPJpwYPqvVKA6dvbxL
WojpJO+2RoxOPlG82WHmvJYNIAyiZEYkF9A/4lums48al5y67eC1+hpGbbLK2GeMLFl9owrMNY9I
1yCy3hLZjpSmd2I8trrVJBt76ZmqzNhMCGFdtUzqgkWG3MrvU7zsX6fkpSe9HQzYzpvQyVYpKO15
qta15X6Glua3RrXLE1o2GaXIuRJGgkMyFQcJRo5EEZNXC0jKz93gD9vsscAWcONcGZ7y+NVgi3y2
kZwmkDVmykK2y4CFc9PN1rGos43g58HkgIyBIWWT+XPdH2vAIRtHWZ9dW5yCXFSHn6JTKKmwLAC2
FKGr7U2Qo0j1XPay9rgZU/k5xsOziIzkMCZ4BVxt284gbOecoNqJS/AOIfh4V4t6H0hSHJq5PzIn
pVyuU0ZeZnVVyIyjgAAyco7I8UWLnyEXCUYoMK+J460bOP9HV4/PVdm290KY7X0ST2iIc7SuicQf
ZwJG2vcZhjyiC09mmncPVX0xm9i9ZjFMFj3LgNJGAJ36sR9800nHM8BlqnYDTYydfe/BS6zQKUvf
yMQyP9fVQVh4ktNUfZFKhy4pKQA7KUN7QX8stG0a2tMDEJnvUFytjU3Y3lkHuhHrwrwGsXfQc3WZ
xmm6Nc2I6c7DsZ3EpS/bGswx/2V5ZnJxEgZEKgpezMIZnhwDp7cXBSt9hkSLofnRqbrmKDi5Xaud
LiOVWaN5D3Gwq6qg2AWJIRbJf7qLIrw9sPgy34gFiqHQ2CdxN5/mKSfwUcKLgfmbWeQc9A5x9+iv
wkNu2bh49XDLlDq7J6OogeyM0UZilzwF9BUScPFJG50bbDbXt3MNH/NM6AO0EYSU+WPXiPE+wlTb
1eXeUXVzScia2FaVFl60FOShGDTIR1CmI261jSeA8rpFcu8UTbbPu7w6kILzCAbauIxaAFOqkNcw
RzgE9qPgtsXZXNlh7Asnrs6ybquzvXxJOPExrof3EFCGNiBXgrCPNRgDgQMRu3g0vZIcNr26I+Jt
QC4vEGKH9aALOFAPij9ZtZ2BNUQGwTPcKy45I0Dbo3WPQ6W0B3to8D+DTCxrIn3jNLcOwqG5CzKM
6bPdlEex6HZA1+yUArJql9/sceg2ferFWwGwE9e61TzZvcuMJ4e03aqtgB2Humnekm87FEFKwA7h
dpMGDT6Fgnbx9G1QwpkkPwoPf4wdB94e8kPprie9Ut+LCXFhqB4aPTde3aF+9CrxVkDRPtDby3uA
zisgiOLOlYgOxmlYmU3ibcaFMm+x0cXfNMejPBPDsKnxYp8WqSTY71aHEwrlb9V0ebqtCGk5Ydx4
jgZ878rBx9G3Vucr0anTzy9B9g2vrb2BF9MxCELFH2j1QpxxXjEuOE9VBcMosZ45bwwG2pgqgE23
sLrId9nZyURCRpg+TUkDkkZ+g8PmfWtI3HWCBomqYdi+Hgu0GdqX8BQc7Li8ujgQjpMogMTMnwbY
YBhutrNPkvg+dMTBxSS2tdC4r3IHkJgDCGAH6DO33HfUvZufWOXAMh9NPGE31oRY7IiCjowsfpXW
TBJzh5sayW7E49hwxQzNZ3wgEiQ5jbFd7YN2wCclJ+OklIkSiDN+mztBz7qa1HGl9zvi1Gpf7zDy
mz2e3TzJziWb85SkGH4y52X00OOYU4efpcUzGNZ9fLDM8gP6wslgXvfkMcXf6AZEpUzV9vHnl4l+
xTPjmASNqLgUhjJZS4DFRqw4uuk9IPjgjX39miM5PE11Rob0VJ+C5cvkBXtzCebEBVVfUhHUlzb/
iEyyx0Q8Cj+GxJcCFbqrMeCswFLmpzESiKAmp7rM5fS9KMuAjCb+Pn7DeFMKC/dkqpGkbYf6GhYs
dYAJjjcPSWrL1wJF29YLqjs9BdJWILrWM4Lb7YZgmSmLXUj50bRvlQUfiUEQoOZerrJuyNh7OsSo
plG/62Nb35YgMFiI9HBfG0ZPg+ZSEhsQGHNSFu/QNFTswKovK9DTe8ElcK2Jo8QxHxu7QaNH1jWT
NLQEHQfetnuhjO6E6c7cD/P0R5bo3hEM07xqtMHZVF761QduvXP1lyTt82ciWAbPe0o0cLe9O6WA
3wOOzhTj7SjtxymacSdac0XNWsCiQky6TtG97seouo5JZD/1OtDDOpXFsxrVa2FR1SZDSaCt0YzH
Mk0fRI7eqVd1jSkNrFU2Djj+HXnW3eh5CrQO1HPT7EzPhJfMTuOhEYG9gmRo7KCcJ+upjKn623RN
XGxwyA0Eb/bH1KDjmbP2QNDbma1ldKYqrjczoddrjWfOpnCpfU1X0fyy5KJMzd6QYeFBNJHv6OZa
VTw48eHZl4At0qpFM0yojH0iDEtcB/0t0ObhEVIYqRNleKdpk9h1LIleYPfDg2xgvBU2KU9c3AA8
hPiDm28TxU7J4nk4FKGnzqaMpl2z9P0qV+qhJTVhMeyvNE4aX+ptvJW9qdZelVqQxvP+FNYkeLha
QXHk8h4RMaD8aE5uWoi3R8dbdSqE1aGzRtBMhH2ZaU+Klcd+ZEOMehE7NDrE+NIN7aOeNf2tshqA
gsLexmNBXomZXE3BY4KJZ0v2k7FL04YBfamQmCBVWtnK6bHt5jgMcPI874fPpKZQs2Vantist2mh
H635K1WMSqNyfvRU8AyQLDikGQA7qqECJ7oHPnXukrU1J8VpEK2GWheBJanLW0nG3dqyxnlrNMSW
WnrV846F6aVL9RPWJESpdbjNw45Pm6t3mxMMsY6stDkFuqxPSRSCzeoChRM+J2XT4TozIlRDUzp8
sB7lMko8tHXSO6EAD66O0INrknOOBMijMoU0LeTsW4+DRddWRHI9mWVy1NSEMHpsXoz0PDtld2xq
Qx2GbrqU7Wjv0E0Zz7NLqziQtEeJ29UP0RTfPE2cCLBML6qkHVCLdgi0uoHgGY2W1UTYyaAobN3y
xNCo386BSEhL/B5YTvMY9iZtIJr0bZ0TaqSiWVvLXhl7MeDbjVr7qWoi8dy1pBxXY38Ieu+7CSV8
4OVoXA51CDD1J88km7K7UZyq+klEFJ6eXsFZnF2EbCIIb7nEST/KmYJODc5KLsNspPjYSAce+SGR
2BvXjUiTblPfEskHlMYeC75p7Lx+cZ9kln4vK+cWlZ2JpECm4E8o2POwj89t6OpLzhK5ponW37W6
Ge2HgqFzXAPWM/MxBJ1uDI8FMxOiPsbhmGpIhVQ5LIhwLCo0EH2ZBmd7sQqaczFvx7xusHsbxpXn
MXbRQL8tOR5H0gbY4Gt1s80ziCFSXnHQJSduP6zcQ3HE7scnULlHDJL6sSAvJo+dfVyjts9tOIJ6
OgMuYkyzqQ0Z7nEUHetZlmdEinSQmT77k9sZr2U/H5pZl6vBTpeMCTZkKZk4rB+j5n6MXytG8peW
y2wMO/EyxNVxymX9Wdvy0SQHDEJwe1Ezw8pWZW+GLbQDUokX3NrNoQ2xyjY9fA5tSYuhPr7DnDKD
8SfDDIT8l5fn4kurn6YJgLXQ5F3AJfdoJvN7NJFmMHsAkhY5uci7d01zs6NB4MXSwbpw51LtAPvh
i+HAu4pCSu8E7bcRusmVoLF0Mw7ynhcnycdAR18NDz8BDJIuRGbWA13mSnTSQT+Ic9FC3vYgJL7T
2TYnqgOIH8qoD2ROlceggx4T1d7ObYV7QqEb7qvYJNJZjng8zZBqIsuLnQAX6qcWeWIIDQhRTUkS
Jsh1m8Z5to5sPVxO6o+xHXWwMHhOZJid9MFOLqqrv4KifFU1Wh04hPZ9XVU4TYgJwvwx7O2Osybh
IEmisjpXWvQkaBMvcTaBeqFwtAoD+ls5AJCT3U7JuN9phhNshoC8hpx/xh/m6rPAxH+biANdNyaO
7FSZu1rk7XMjRx3F6C6lxMOwkhovobN4GksNZaHwsFfVYf6SR8WWbGX9ZhJ/uuJgdvdC0SyoIsR7
1fOQyUf5xComPRqNdUcyyHjqKrWDJCJPiLZuscEVjUx21QlU5bKviS3UuP+yNMpPcRkzmlISnyMj
nkRnqx4ZVbsPGTrTiBvVPg0BMUT5Z9eJ6oPvvkp6M/zeRskxITT+6iASYNeZhzvg2sVhwlmA/9q+
OK14msOxv7cL+TYaqYXvo5wJu4rmXYwAYFNDAWcCWPwxUozybMLIbCCZRuYe3bIk1jZWYx7xmRwz
gcWaLDToKoPfeAW5R0l0nTqsFvpQs0+lHcKgTFoXwAI2UNGMNIj7HSEwq7zuszV1x4+njRW6dLZQ
is6hru8Sh6wmURVPKqlQG0wzLFK0AYDY1mNoxEhYiDcyenUDo381nJKxWFy/ZpL/sMOP0UBrmhFX
vG7jeKPZWXAJt5BS2zDZwWoiUXNkzdGRiz7JTDBlm3H+DrbjZ7V6djWgz/jEYS26A7s/RkOYLKIw
29Rt/aNsonYXldqdoTnWHQ9MfgqTXjmORHzuZPbR6wrChxLVFdyI6VYFKlErYcpfZEA6LHub8E9v
G426p5KQ3+uofXSirAE6zOMpw7hl5mKXtdVjFOkgDYfhexwY2XNoXJzQ0BHJJeNdqTWHWEF9jhqr
2NpKk7SpIVSD6qUIkI8T8OOu82q4OkUcHow2eSPa9MmyoivZQp8Dm2uc9uGJiGJn1zmEXbQsECHq
OwORBOjMddHycHSjaK8143cNK/IdejpO3YqnyqFjwW5LfHQaSml022nmm+YEfzadPtyAEB2zbR6k
UX92tSTYqoem4En3GsUYCsPR+AqHsdtmhvHUZZnH45BCuuIx4s2Z649G2+PqavBLYHa65S1C3HJC
WD7Uoj3VY7lWbcOAulTFsSIJg17aDZZJZvJmkmQDvhr+EBe07+JsWY1ww98I4Ag3tU7YLfvLYNuS
FXAkAy9f27kX40yciPOCqruxIguXk6S0hvdp7RiP8CyLJ9IXcutO703SKAOTZGFbZr4T1tUlkT09
e7lEyOPvt/r0Bl2o+6Pmkgo7CLyLorBr8K0ZWXqEky2e1Dwd7E6rEN3b2gUp7ta0WmJ7HIeZZN3S
cVvTcRBQqd10Pg6Wo1ZtyiO8r56G3jLWepMhjXCSe2k8W7oqHlWQ4gCjRq97ihQ27/ZejDtJmhUB
qM5ukj0GksWMpAKz3HL2MkB/jOVSVsXhUdmT5dvDj9YlZA522ye81r1VUjFDF+PijWtf5PVXGIUk
fLa97+oAvmJg81an3pjrkkc+NN4R8rxLpGgR3xujh/YkhnvU1orAPbfkdHRtDge6xgtZHWbCZDWU
SXOTEOmHYqBdQj3Oz9R3vJIc2gxRm0ytFFxYEYcb3VOJ36TYE5K2uTWAPVaerbxVmVb5Liy0FlpE
PWyggrXboJ77TRhpRwM3CcoWEj3zZH7MDTtCQpiEu6zAdRbbTk7OFF8SRHhc3/WhMxrjILyS/SIy
Re7896GZzZunJ35ZG9opLoYjVq+TazCri4RHwzOUaqOSVL/M8Fj7As5PqbGT1Sft1grvDVROuJcz
MNqIHtpXVZ9jMHGjazSh1Qpl/5r0pJZM80NcwOaoWY5vLIgqvhy7DaoXcaVSFleUs/GuWAJIf/5e
14D8KLSeR18YTjtyM7dtP2d3ejO9shep9pnZ3tWhZj4Mtn6w6/tmJC+G0qBb2brzvePz9huLrJ9o
KoluTOLVLMSCFNJ0+mVzIR1NB7cyomMth+LUes2wdx0jvMxjz8zW6YKr6iy5DTlV7osayW7dGflh
tOWbOUXDXTmZNfEwxaOoFaekEcRrAD4D29aBeL/wYvWI5iYeBHdVb6yZIurXIeo/vLmz/S6SeIgs
5ZsG7i7PcbK7NuuJNAfNv22lRWYwp5YGhe8aBjjlBlG9RwSS4s2NszVOwmaXslPVVnoeNKjUDnrQ
zOckyV2aO9xu3aRxuiSQWEI3m+9SGL8+i5BhhyevL5vvzVxxImfhRS9ag+gMUqmxbseHKp1huUHd
2Cc93A3mCP3J08MSaDTvqh0GX4PsPywtZObbkzer94YGl86hjDcHmx0MNkrIhLjBijK/jYHxPRnb
6RZ6fcPUNn0rrC4/KGNC5F+79n3KXUvSnrvpJ/MOmM9H7hZXj5CoesTobA7xsz7ptGwl/ZkZkBKE
7ckh4qzoZga2U4eaanGA8CE1pGjjX5Jwtuea5TNmE5N8pfVAirEPuQ9Xm/BNUbxnMJB8JzGbte1x
q8ZNlW21EGNJvyiVzeyjUibMPbfYhWSszgEwf1b5INVV4Z5Q5+ULvtI5VY2ynlLTeiNsQuKI4Hmg
G+aTntlbj8BZBkA5fLAkTI5xr8d0xNUS+QdXPunD8VqltU2v2dZQt4Ht6JwoKoEFHbZc/OHMpijX
89rHHkmkPFJCkq+z6uD042vp2vQhXqD7ehh3T8pwbH/U0VqAPLkFaAUB/YjumAv3ey0688QYc9U4
JFeZ4UsYSHkrkJHJTJ7Q17RXao7xaYqPrea4u5lvyXKtBqgTknHRGBpTBLZNiSrID49yruiCuZGL
YuIhQzaKkGF+VcTIPeWYVc3A2ZM5g03MsWpfUyUzvACelhuwxzHJhkYVlDRH3dNJWtAwFifMi3E6
6rgJIdSvBx5tbFi0w5AmpV86nXbCSdSvcxYUwk31F6/GA84FeW0HgO9VnRwsCGDPcbzYRpZNaJu7
NKjW8ORiOSZ7ZG0yZX6cDVMj4Lx0/aipKFLlvAucejNh9AHd1vcPo2XtY6Np7kSetdve1tZjngFy
b/X0kOniaUqTGNxbuU+HlIdOJsSZChNLO1LnET1xa9yqmqVtnxn2q8fTfgUfvmH8E1NjE5+8arLJ
xkVUoTcJq5tHHYMXc7ihCXmNEt3ZMX/VKNrreNOzngTpZWM4ZlSJ8UmTAAt8HJLNCS9BfNIp5zhs
mrs4IJo6ESQ5c42bQ5VwwCG3yuyOhaHXkr7cuFveyQzzenxJu9Q7NQGjc2PAmx6VdnO09fo9ZKC7
awPQnEZLjpfJWqciKoS5+XDt9PgBe5X2Jg3Sc45JXNENR053n1poYQGVBKXbHa3ckIBZimtdt9DA
E+zl6dQTNtfoDZENC52ojXI/ISdgHQ9Vt9Mwsq7qtitO8ObT9dy1/qCVOHMDEoFgkLF31YdbJLi8
KkkEL6fEpUjZcaf5cAQNOlJKVeWH0xxCNeS7ockJg+EaoaPWhiuTw4kAvre+yFqAWbHyA81msZ1C
6syts8uWE8ygq69J/Fa7YaJe7exb1hvVyzwelTQTPyzn7rqMcJO04CgUMtpL1c++dAkBYr7pV4HE
9QvDdGOZ2Iwq22sevL79npN/mTdm92COJtknYGN3njs8E3hFFLIyCMJIxC5oezDjXjWu3QgvPre5
Hu1E3b8jhwlOHLxUZ24a7wR5LZMtvOMQWikmsqLfBLG5zdQ43nKzrO/y/t2Q3bGPTMBnXm4Q7vgy
0AxfqMxZ//K02ZUy0XxVK+YEbfQO49byA8bmMfXP1rJCbwsGdVUljnrJJ5M8EMd8MfXkOMSEwzHY
wjxOFPpD09jOBoJZ7OczXC6rnjTfKQBgyIZddlYqEu0x1Vu5sE9K5geIR2twzHTO2PY2egdgSDPu
Ezf88CZxIPMYgVec+6Iwbmwsn5RNH2iW6GIz3blnTsTIDjF7sdR0QVM9apz8+cSuZVgSEJqzERIT
MkBizTT3gXX3U57ot3Y6QuZkLxVWEw0Faz+WTHTOzYqaXPpEqYL3l+gkBKwRKwypU4cfzISgxuqk
G1Yx5k7ZhUemnCiwvaRfE0f1hlp3PukZ7j9vCU8PBYPd1I1QDeQcV+P6aRY0Xmgoq2MYOz/sfgTD
By0/d9MLOrbkuGCA6vnYOZpLJFoWrqjUiRhjhxghqRJle+6dmd0n+8VaWYRQZJ+OZrJ7lh46xgC+
62wwaK7i95YPn2a9QgkAoAcuwOvs8Hkj944aNezHGfNyE99VZvy9Nc270RytVaYSc6VpjDgLomJl
xHFOlAQIiOFHXoA0MVui7PrwS2iDt7bi4g94/pBKmGXWjrgiYGt9ri3LpNkdY9QEVfw0qWFjEiu5
xkwf79Q8vlutfRFp4K2KFG9vLvdjoJNHmmnlKrGn5z7seHsBRgqUhtIYB0Ke9oOLrS7KyDlqUXGu
reCCJpEkvoWdO8S0Z0ZVc8RmB6PO67U3A4uJkQD3qTpLO73Xh77YRTylkH2uXQwfu4JN1hQ6NyKI
9vms26fKlJRi7srmBj0WC9fPZk4a6J96HIp1Otp4asppZ1TqbeFctANjnMiDEIMb4kJ42afUC7De
FpZoBwcv1EfzggW3Ug0FY0NjmM8hQ/xc2v7UKbU2sm1jY0JWiB4y1s9rW4EqUUXgizbRNpEepjs9
RWGdWjUOTuqAVUCVTRAz9f/KLiaTZMpg3Hl1SceczuExwvzKzgJ5JCpYdpRNT3FXg1czok1gTdm9
IK2ctgBguO4NqT/o+p0TJf2FaG1jXWLD3FCgpL6iQT9VyqnoknrjWz5ficICKePIP0rrB60ylv9Y
qCs2hycUIMYbiFV/TqrOT72y8BPDrWAfm4qJXoHWeTiovJB3EGH0ldIbcwsbYmIsTwpW94c7TaWv
TRbm77o96cL6kUM0AbBF/EvTXMlWCM6Tq4GxNQJ706bM5MyO9NYoTu6MYFZ+berpuYsVMxAIBjuG
s3dUK+l7YTA1jLNqM4x9/iLb/NZl002VpXVoqrLYVYHh4Y6A7tUEWsBNlX/P6sq+MkHfS5JKt7xw
048BNa9rz7uflxLEjOgtnaJgnGeNhEvJaOMq1ynp8qcNmz95qpcvYy0JrIgOmkrqIwDzfjsGcoRV
ktVnZUUalLyWKwxZRsNCFBqAOBmpYZ0hsSMa0FEbpJXXEWhrgiwyyX4SQNCzZkpO8VQLMDJcYuxV
uq8Q3WaaVZ9WZHDrxuNA7FUx7oR0zYPZtBz46G+Qz7wit81Pug6tvEvN9tCm5q2eyDIZALTpnVue
Xc3VNtdBtnKfMUy7jNmCx71ELUAF3MTYsS15ibx69suh/cFlvyOPAn48AB+GP+UlzM172yrxXpfT
FxXoOoDquAlwum1dJi+pNeQbzqTpvbI+hN59acWU8egcyltPKM4exd+LZwOXHVt9PtUCUENRVNX9
KIhnyxoKJvwis2/GM8B2IXbwefO3PGofiKb6lrW6S2ohhv7/w92ZLEeOZFn2V/oHEIJ52PTC5oFG
4zxtIO4kHaMCCigmxdf3gWdUSUZUSlWnSK964+IhER5O0sygT++799yY7cdj7AsAbOH3NObla27V
+yqDilHbQbGUxCcXR7REg41enQT9zssF57kqItyqlOHcMNg/2/HoQPPO41tHWwOAONe9yYzKPyQ6
TzYaDvUmFqa397LwHKQZA6jhrL1M1hTlobtlecZ5XJIqxkpV7wuv/GZkohUgQ/30eMtSuQgWsRIy
uvz+RbdzRNuzx+ewIfHeyXNlYJBj6brqjK8hN9UD0rb/KIMleUlcGq3rYHSu+eB3d24D60eagToU
0ZOj2MIWehK3eNkZotwe4QHyPdUkV4U6fHTsPj8Qp892bTwg7gzDJQ4IlXSaPTkVvlQSuG7A/ypl
6lu29dptF5SKeGUfWR+SRMoNiygcJA3gALuBmVQEL0ZSjzd9tMgxcXMLY2UbdFCqknZ4ofBZbVXp
UUUQmNF2gPzBBm8QbOhXXc8OvcwLhblg+inNpMKXZMhzIhuePpW5L5b9djR197Jty48SuKcIdLJt
qIreGVDOL1VefE2dPgqvcamwS81bk1Yt6udFsVT0cpqXI2xKVfV3oGrXTUOmuyF2uDF1Gd7a6ILg
iK2LIt/qt5PL+hgLpUIhR73BpG/UWX2MbJKWQ8Xu0pwC5+D30jiMYroIaSTnqKrTc6qoe4gs3uG9
T9GgvuFOnD4DDf3ClAOAZHJf8hoQN3K2tZB5hvsKvHJh5MMZIkPhpOFdrvv6fhgluP2IvHlR5vW9
MWcayVX5myk5siXtXkQ4Exvpule8YIx2btDuJ5cm2kG3H+zexY7XiES6LuS2mukVLSrx2E8xcrsT
005sRSnFs7Z7O3vENeT4rbOu+Rm4/TnPtUsR99jtdSRvI7aWHChU71gUUPrt6N0GWl3G0PfAcYMy
czjEtiKCJKyRto/ShjRYWP45iUPrwGlz8FkvnH7/Us0LgVCU/h6Vna0+lN+cbdVmZhWwkThMDtoH
1qAywfyBqGf5b7E5prd96HzXmvTrEJWvJRVol750gQL1Dp4v80Srnr1racXhSUDfDUtz4AFScQNW
GN3SIZNstYN3u7GJmi74pkAuDZ3u/OQrM6ZOofv2cbeuRJ2IAyh/k5G2gLgc8PrHM54schp3vgNo
tSh7PKZUZK0hO8z9Sxi38SpKKS/TqWVCBWNeHDv/TWvzFsG622pHfTQJwFI/HilUSqKfflghJIz5
SmO/G0fYcCanMB+HjaNZHGPS3S0SUrRpJticqZQvUOcpzYqNY2JCEsGBCx6oua1yCOc0yFJcH3o/
TTTLjai7l9g277yqAp9OQ8bkNuDZujsjDAeWTMaRP2Od4T/fZG3znGrzLmobfhxzz7e26PzahE8H
UCmPivzBw71m2d2TgS4I44kEaYi/GCOA9vYQIQFmaLmLdfuCdY2ma6JQi4R8VmlxDVAi9yn9KNlv
Vlb8iHDXXUsvOM0y+uqq5HVpqhogi061+wPd4lG3fIr5iDp4gWH328ZkE7vjZ99N9t3vL9CN+OHW
YRCtpHvHJPCzqTJ6cJMbG6ZoPAD9s6L3IeXBaY32/NiU8auAWrxhVcv+Kd4PNuuU5ZWMKlYtOJso
7K1A6ltRdTXKO8mpAcmdg1ZKwEBccHfQXoKLkjNSahH7O2CpEDf74jH3eUeZIddds4nuUflOc9D7
mMtadKC52TfFyNmlDfYhywtZd8tfVWQ7g1iljlrvltJSfleP2d4d6vIWdWQDHtFDc10CmR5e8cjA
I5d0CAG92oWZstAAPloy3wfsfZusADSTNcOnprckacQzH6kTkRFK1iyGvi7jVq1qUkRwelaxmJb7
FZNNyg+gENHPVOIRTd0J7ZidzEYSzGrdkWi14B3H6pbeF+6lOKoyqKBtcTNZzSNf7XgY5uJAcfR8
P2nnJ9UQ9bFtzSPmUnnuTJirSNTT1oLIeIsUDoCxJzaEU9m4wQrurq2MTUfQj7Sr9mmEkE/RRtW+
0lc5Amf3rrnUcKaKBxpqMLuUeqZlNdDMGZO+UK45bc08X4KtubixNTzliiMX6nKAB93yypvCDfQ6
XBA8bc47RY4+HpGYWrykxqJDEnXHeTOTPEmS9eiWMPnwaCC58FAIePJ6DpTVxg8Ojiuck1hseJlg
ZcLDqmpSGqrDIuflKtBKBC2gWdff+yKL9moSiIqD09x2TDpHt86BJmAjrGrE5pJEOcbhOL/+/gWK
VnHt+uk9o49nY3rDVy8lbucRmHFdds3twML/5BYObpEmRMUMWSDFbbgPrYeqjIqbiuXijT+0T5Ht
hcfa8oeT4g1ZmvlL3Sm8gY1v4NDjZzCxV6zyIb93zc/U7NRetuwEe9JOE5vle4T5F/qC+wsMOAKK
1nylyWfCLLwz79MZFVlEdHCYc+ydCZfCvLVEsCmZ6tuVDdBwndYA353fPk/d7vNQvQRyGPcFKTYs
NA3bNxHcxREMeb6amUuXRai+9MYzpiJKClOqmT3Dny6MIVjizJYaP2E9d0OQXPFfK8xsiExOFd2l
YzzfzFbqrcuGp4ygTy9wOnWOg4aPQtLcOvG8cJGQUUBNwQoupHMGn9YdnF58sNm+C4fk0BET+rJH
rl1hB2fHKTODxgoStlno/6pi3MF50Dz33NZv5tbPtlL1+RkH1rxj0dQd0LDkkQUaTqaOHx5kvXwD
2YpNaTAvQqVhHzlNTj6a5LqAXWB7BveKILrnmavP2bx09hhCH2BawJigqlKZ6W1Zu5yp9IdyqBb7
MWqHHUbJDjvb3N4OcSWxqiTNaghm2PChc59kKoFBWBiQtVoTUlcSHSJMXOtZTeWtF5FdZoe+dvKC
xs5cNf0NH8Qbd3As+KV5ewRgxkKnRXgI/azfBPjo9yjoapenWPKtuR63dSbqQ8wIvmJ+DXFad91p
sIruNIEyXFsJkwDH47SbELK3LYqKoKh2Z07jdEDMxaQh8+uUenrFBIaFy8bVhuOaGs8wK/eLUd5O
jW6tBqwQzfLL79+FKoyO8LoQM+ARck3HXx5WwcHG84ppVXxzdyb3lzn61AcmNaxWR7IFSHsdEI4M
Mx/MI6somoDBYlvJYQoH/zSNDCVSF/6mKkV/0/XmS4F/YUVxd7J1Gi23s8EC1ipEiMvsRXRlsykK
bWzLfhRHl1LFLYslTG2Ua99Z/PS1uTDBfaio8eT9rIP408sxsda5HNDNACBONd4QFOiVH3bdsYz0
j577RCv84qY0crHuukoBuwrGjRDWT3jVHxMZgEuIzTIo521lufk1Gnt/5Wsn2aZjqi65A+eek+hQ
Z8CZazj9axnL7BK6M8C3u9ET7pOVY+SfMkpJp9G8y4uIuSgjdhSFvGgBceNiuIR+JbZ9K+XBCxFq
MiRWKqayNz76A8GZc7f8UivHOP3+R1ImF+ac5OQNeDLjBq85JUfYV2M6f9TiDAy7vFao+IF9+h1q
+n+dg7tkn22t6l/d/zdpOZeavH/Kf/2XtNwhEz8+0x/l/7prf3x9q/Qvobl//OE/Q3MRgKLQcwCH
2W5ouksn5Z+hOe8PL3LBIBAygoVAKvw/Q3OO84fteeHCEiEN/Ce0yDH/+B2+JWhneYFt/3s9fXCO
/pKXW2J8TuAsbBUuLRhi/L8lWm3e5XIMu3Df0sAWdmASC5tMC/ccg3op0LFlyzGMEQQJbxEj81AP
O7cfnvAd0jpTY/hxGvXA88ynaa1kGh1haiQ5q44x5+44uDyugfBeDEvuahMBVdPWOgzjdKTt4pIO
bLeVZEoRzGHrwo+gSUeClRWuS+U7WAenp2EK3ipDExpmzW2TnyuaTyL8kqKVRoFRCqd1ERLv8huK
0aJwUKcwSg3Kk9W405FX3dROREs0LIYL7DnGmVQFDxNwoQ8aGNKvtkLzHRK2dLqxBJprjzSYOdWl
c+Xa8ev+mFi2qqkHyvSrO096Z/ZZc0h93DewgIITLoroqzD8HpJLqimABYW/E4IJbNUqO3sOLC9+
ztKiejMBH2/8jIJuaoJ3c1tzPXOS8c3p+v6obbNicGlY/tvlBdUyvDIqjjSY5jxsUuTXoCUgnrce
C/5ezXfeNO3B5kHVzydmIYCLeh9TojADb8zk8zDX9EIlQ3VbFaM6NWH/xO4rerVnFd45QeMCekHP
PNp+TQgwZDuApahrwSvFqWLO0+i2e7S/ae0PVfNm6GQ6OeHUnTAsrTOruWK1Gt/sqgDW2lMXjenT
/smcnh4drcgBsSnx2BJa4TViicAtIk7Cc5Mp92YeW/uRKCGOWwcUKWaGpXZIIZBeQI4DSsptcfGN
sT60c/A0l8aJqTfAI6EA+a9iv6xObZ5Vz2wGna+mrbIHy5oY53He9LsuBkWFDy4jt2Q0Pw0BtKWc
44hO6d58GxJaxRq/ZE7xhppGMD0eCoNQT8BERUxvAIejp6ekWi7MgRoob2lktHPayQFCq55zVFly
j5Z4ck1oRNxvP2rPqd45UYxjb4cYe9xAXLOSIvt1i7RCOQrFBCJrua3BKBclpGk6j4at8NLvILOT
57QbqXrA3pAfCwRsLx6Si+xMcTPWc/TlwRd9ngYr6VfSYqHQlbV9COGGPU1jzWVBh2iyhbDR7h3g
mRV7J8rK6JoV2HV7+WVw+itIphsL2s2OQhz7duZOuyts5PN+dtq9dPguHdvXr77NWzgzo/LZY4ER
rQHhPOAhJsEh0v5ZBHn5RKkMM9hYjg9OZJH7Z20EzZcgyDyI5i3kyvzSdziYKXJWO9XrfT2LFG2V
V8sKdXSLsnOqu7kr1h6df1tLW90bd2qKZVJ8fl5K3pKfergpcosaoQRjT8y9ZK8YhC5twVtFev7a
di2LM5T3K23qcMVr+OkB+5NAeNVn+fshIbVyidnXHyKd3kIPRZo2u1U7GeF2aos7mrmp82ywyldl
thXuFOwM5VxkOcnTZACtHnPrxnHUfirMI7cN2IqV/1mNWsERHx6swhOHEFjrg50y2//TGfIvMsS+
9VeKyX99KP8tQqwX4RDysAm3m0V5MnkNsTZ+KLzW9ftQWdQ8e/Ato7qsLl6iso+MGRfWuGW6R5i5
OKxcRyCd+GM7vPHft7/sNAgex3Zq7+iz5gEcu3VxaHNr4C2gpy3XUh+tAeZ11cEwmFQi9pOfG9eR
9cUhcqIlCufWp3QilYDc38BKpvcaS+OQvmeYBim4ZivB/5fV9CbyPAyKzErXMNTmi+8M/hcdccOO
8rvqpy2cnsazDs+aYbKOZ2F7sKtuesENGB+HVOJH5Al1YzCbHRqApMAth3HeRIsr2Jmj+ZCh2tCB
0djZg7A6m5NGuP62M5vmiSxpMiAICaAGC4Rn4OQ7hwBXDpMr5yO4boCazSKRqMQg62Z71gaHGUpL
U1buLzprx3edG8VtMSJ6IM/a3ks/+QNmay1/0dTK7QIn+P3cGMNTmHgWnYBG9lI3mfvOHw6ubiOC
a4gt54SSb+FCy8ed2Rb6IWp445KC7NZM90QaqGiJ7rNuSO+YiovbYax6eOmlle1TF+VBOvjTJpnI
B83rtTHtud577Ew+BYvvp7oxoaCpQGKuqQYuUIZpMP+nmJ6FisyH3JX8dm47WqtSNZ1JePo3POdx
mFVcvgJPI3q2rCB2GPcbikNcDe6znss7zPjWSZtNdoclAYPvZCX6YPmOf+6VxUiga82dq7DfnOWN
X9Yh2QoiQ+nSXOfIje9rAj8MLmA+M+MtmgsqS8bCsjgekiTYDkmrruz/Saa4kAypiKd8HLCoEhH4
QzX+8qgiqzZpiZ+RF8adkKuj+sqE3PB3u+69V6hk33uN9ViRcWZDmsUUKv7jaVX47FjTegIlRlgn
umVRnRmHwJ6rDEt6hnmEF6K6t7Ohf0fCS+RWm7V3VbJ0402gJIYUE9wuqF1Dko2Num46GHaLr48K
7vAnrD2o2eU0kBF3zE5vm971QRd3uGtEhxYOw9gE5LYcLiG0/5EVJ90ZCGbYFTBGcEsPKZY4+VbR
Eq8z/ehkLEcZ9yEg2gSy6cyqa5OOudgkf8VjcD5PNoXfZUS9XhTxSQSZaq4jVdYnsw7cO08EPMWk
2x+rqe6RpQJqJWLLsQ4Ofb6XPBH2a+oEhWS6S9Wu7zPrV+NG3d1EFcNnlhvjdTbm5AXUevdo81Uw
w/Xl9MDTxCDUY7rZFalsDFd8xJ1bVtj9oSXee2FU0L9LaHwkNNv2qBOW6YlbkLjt+iGCdjcG7U9T
5vF+Lhvya4EVvBWO6e2yZJREdnF4b/PQpmHPkCxcU7wKT0kUIg5L5dFkN4r5aR4cZxegzD9Cgffv
6KxFbRhGkywPk+gr/MTyKHRotmtceHR4JQmRJ1FXh8hWBGpCm2kmwm4Dbx0Msz/AGzAzdl32EOod
Qwurh8Ju42Rp1HGviRDFAd61z4HtJ9QZoa3YrzrIvH1EWyjEYm07J7Y7xbkwdHjswhDzZ2kYiL9W
J7bayue7LDHM9zJu80cqYcfToO3knM6WmtCgQ/8e19T4XMYUrOow7xzinKL72bENeROdaW07WXCJ
M23/kKqwOqSgG7ZUh+Gvl2gqKMVduaXBowVIYPCGcmybTGRtTxetwTSMFCrc68zhcjnSpAGkZryd
K5dNM6sPymbBRQz7Rk7FjuW5+VZTiXyqc6fcsW3UBPVHQ6xQJPqbsQqbbcigt1WDObOPE86mb6L2
UEcan2oROWLLIBqep9ZaollZW177zmX/oZt4Y8tlgCUEab/hasTGUCXic+RAeI2V2X4XXUPBWgOf
g4YjzDSuhe8vDyQ0Cs8/dj51sHkUYG/grX2NbJtduEcvarY1hyli4+fF3ryLsb58hI01PZlx4Z26
KEwBQXRsOTrP2ZNtiy81pNhTuXSb2NjN30izMfwKn2KNccxbCi7kM82kiMuZ74gvxTIPon4kHlxZ
d4ufsWK+iEYgEX1lAPA0BnIGQanOYxKkbLfM0kXwyUbnFvsoryQ753ax9vnVay4Kyj/48e4ykyuF
o9mObIzYIxETWv9Iz01vg2VX6ziQpMAxzvJRUMshV8bHsQ9JAIF+WpuNP6MEm0G6Evgf9mitxXFA
9t7bnDMsNun+7enX8djrkMFyKTp/FDyIaWmIpwRPWwrgx9LwIPg3F9Msw6VknCE2M/DYtEt4kCVq
2q9YHLh7YBO8UxoE00PSxtlLUhownJG4K3F0KBjBouP51EDONIZZFOvujL4NN/hkUPLZMeL6Fs5W
p860N3s/32RTab5oIQZ+gLarLsoX9U3i2vJeVpCZIacjRE9plbprlyM64W+y9ZPlB8jjQUd4F5NW
3T9msxluEkPXj1h2TLDuI/wl9n4tJk6BtP0YEal5MsmAX8G28f8q0L8pckl89zBSQ8oE29txemlq
g3ZAlrSXsiaIM4WZvKf4IN/NwohhVoc6eLW8qb8FvKD2hj+PxN8o4fVnFT1gk4ow8A2QtoeClMBK
eW17kL7uruMMlaFMK/k2NRzAWibzGTuDQVSzMNp9mJoUHpWydd9xLeYv1ZTQcmsqNDkDP1Y2qfSG
UnYDyxgWM4xEYosTnL0GOJCs6p9K+lkJcev5kuXSfyhZTWCFmt14XfGg2fDHAToJChEf3DIwKHSg
Q+KDvh5WIC037QGELvcFMQ/fWvew3SUnIL1I6eOsfc5jsHGnIsvGvTn34U3nKL2uu2K8RkZuokbq
Gc6ZhT9Kuw7dvX3GzN+gjp0nHzc+To/2l0nN3a5SrVoXSdfvy7BOL561IDxT/MUr32iLR9JFlDLJ
Ln/DHU5faTLQAFgvH+EVTkTnWtgRHb6GlqfCVf3eyWvn2tXYvNaRcECbBU32w/BmQZxCl3IbjY6N
N6ty7WNoF8QtMyNHa6zLGpbYkFQUwLauzPZTjlasq0wtPQNUGlAFgW7YcV6DFRCHyqbRujKXzMZS
SEJRAFvzcWzGtZGxNIgKpwPurvHh8UVeeZayNfBmfZpJREBmZeY07WR4knlY3SEwi0taEN0G/B7g
NjFgZk1eOq3tbMn9x3l3MO1R3KS1VIxVLUsdw8rZbAN1syQdMXFVsVUNp5fO92J8uYYZPhp+kp1q
KmCf3Y4yLTfz+qOpfe48nq+cF8tP9Jpqce9V8ARjxpj1gd72eeMFEuwB5ooDJMR4oyTw+51QRbIp
Yy4tIorjx64RWG3ASSJziAgMikkpa5C+NKbn7dyhKx8tzcHntqNBQsaqX+y0tbhgIgPsVBrlP//7
C4/9d/gdjWY2SFYTrjQgKDf8G7QpDnJcJgrlJGuTBfBeJiBDoAUsQf5aqOvEnXc9CnvrqOrNthxW
i+BdvTfM4uMvnnkgk1O6iP02bJ8Z3Yxz3xVY1XsjTul+aqrdVPECbxkPXbHtqKyKcVPMxUOGez69
UCTlQNoLACMfEWHLi+VyhuNFdBbzgWsUH//Dt7sQQ/+ZYAbROPLc3ygsM7LN6G8YvTGv7Bh+Qbg3
NBVMnpv7n20yEPYEy6g5IoPiikJQvHt21X63RbRYqVJp3CvCwO85jhzSkS7wVJ3lMzEUU7qfbmuw
LugxJiHR+RVLM1KFI47gBIMmPvGO0Fzth6fMq/EjKvwCf6I3/y2R+P9OAf7XSLXlL/pnCtuff/Gi
uf7v34Jy8l0v/7D9zZu/779b/fCt+rL7D1rYv/Mv/2Se/Q/U+sCFLmTDhadsht/Yzn9f+nfz4+tH
8RcN+F/+D/6hCIfouDCYUXF91rYOGvB/KsL2H7QBmmDE6FSlFhDt90+KmhP8YQYhlLQQFDb1IMuf
+Q9Z2P6Dr26RkR14Ap7nBv8WRY1v7i/vUWNhsbmwrP+uB7slxid2S5SqjIHY9Xz1/iqrSufqVYrb
VcNVECI4T5W7wKjCvea/vuLQ1qfOm7NPBtVhx5ZCd+AxZMQGm7M1WZmWUPQ3SPElc3rJ1rM7VSS9
p6HZEF1xvqkZDF6FzNV9UOCcXAfEXcyVE8BKbVYySYwWYETi7vO2w6JhgaogANWyAa03GCuhmNqe
c1LwW3bUBlMz1Jb9V+CPEYt/0SXnohjNb7q1FJjAcnBvR11WapNqJz8b2Zx35FxcJi7UnSnapZMs
ElBHlaLUVoKlOtHb5z8EMCXpePOc4jgxZh3mcrJMjjkDkkBZN1w2EtdCKo1zqApRNYK2oU3qq83n
stxFKZyJDfVYtL0KBuJ0HfEpf5iqjOSDlzvDZ+4Z0ynKhQvRAqlNJkwzDUPRo3Bik8Rj27C1rJI7
5A+SmLjz1mqkE9ot5bwf0Mq3PkvV6BCMbv5LQ4reFmksd6kFLhiraMvpmdh9+mmSZaCgJO7AXJe2
P9AyUIzzWULl+VWFUbHNyetuvJqjeAUTXwyr0DCaT7tQ5hvx+DxY1WgtFmJJNL8IN0+eZWvxXyVR
W9zz7Wf37Tg076ORWfY6I3xx1JUqOkyww4izpct2irXksYkyMmvgd8znkLubXkV+gwCBotO96Tj1
H3JrbPZkTkruQwM5mLlh7IBsc1emYYaZx8MNtYF/YrzkTtHd5FXaUs3dEkPwbVFtBVF3vdbKZFsA
oSV7j1i6vcN2IJ+cyxw+EoautdXTzJWIeHpCCR4XdkcXU8vTGSEe7T681LIFYhc0nIxYeQuYO6TE
Iu/WbyKwAdxr43Wnc+ryvKI1Rm4STHVnRsIpw9je1C61SJXh7ATzx7fbTr0PZiDw5vUgck/u/YYO
orWBORqjqNfKD4SwGiF3VAccDFN1ZfOBwKq4XsNTG0sxHgDXSnR1J4rJZ5mJS6vv0PPVKh4l+bqE
dAPahJ9nDgyFbnekICf+xegY6BN0PxJek5K3c8kmm/oZJ/EvTRvViusz6fiDJLj2bIQUaxGfwL9E
YLP/Lg2lJzBU2fDaU5NDQrWcEP8DmVTjIRVxaRzA8SW3tN7RFzP0ffQx+DGhhbyeph8RMbVHd4q9
44C9mSRsll7yao5u5mK5RNlms7HolSNhJrHEJUVM0tWkYmbwZjKiToAvoYRtFLaECKolZY/G+JmZ
4r4SzV061TSy1fT21NFU32Zhoy+hbSVbSg9/8M3gS9dCJl+MWBNGbXb8jcxM3D7jgujoSCJUfE2l
Vd5B9YV5wDXFwKA6XGq6oj6SwO72tfDex34kGt3SodSKkdrpElc4DiRqD4gtrTvVN/ix0etEFrQr
CwMWvoli2pWGe5KGwWPTJQpepDgE0f9sRK/6yj6+gJAxvhdOCzwNwZNVlSTogtK+t6XLxXqmGIzM
YlrUjCEIuYM/AELypuI7Ydi8SYuWOk4+o4HKsM1omzQOacmI1DK+s0ndiIJ+BKc1xKaY/TvHyRfX
Xne1MzVD+I8YNSqPkEcIUYuAEkttZRX2hvMAF1s3jkfhN9NeMhctpVHeqvVGeB9OjFZK6upY2wjm
q1D35jYR3i9WUc+tw2KrGKebQblXK4wWufg0O2RgfQYxLEt3Y9bfIDDvjWr4nnLJBFZgSuGSIXV4
H+jgjJJLkMKWb3TXf6WkRn0Kk3Q4MQ961oHLzolh7WmIDJ4OLpCg/A2ECrx9cidVAfTXzqI3O7Uv
Q1g1W6At1y6c7mHtr2otDwveApQJw/ChtZ0tCYNoo0oz2lcs6nMTVkLDwzXE4N8HD00TveFK2SVW
/FEQE0r5OOI7al+cML240UQ1tlw+7nCyTgHdtiOR2qrAeZttWush9l8kccV+CvfoCFRxOfRNJP6X
hW5GPo0mpqXBrTspfrBj1GwqcGpeACNIjbxJh5Dz1bXOXj1vuFmSYEyLA54u/Nlp9AGSPzrynZPd
JtFPS0MmzC3WRRyJ59wv7lN1KzTWqgRWkL3uR7oCm2sRhW9NwVPYrT/smFue3VDm1k5SPXBE39dt
9dCOzcFxKIfVEelGMYL0KYP2XDc9VJo0pXssIdkwszjgXvpL5MXTcp2aPAy/XHZlm7FAdQnIjXaK
B7ezrGvgcjD6ku+P++e870Uw7CM6/pYcHqd5F9cbDhJw0V7LGqEbjY3T2A33mJoUUFtATlPgmzNC
hpcs0uWnz43yHBesXENNECJuiER4LjU58Vgmm8xP6mNgGl88d4aDt2SLjAEqI6/ez0qMem9PGPw9
E/ZTMUr5pnIWFVRvkMsAyKT6H3Zn6ospOuPSI/BcIuWxzNAQvD4URryfeIXSBzcc0V342ZxKGkPP
uKWa1yFatuWGEw/HpO6rt7pOg23gSHvHI7t/xFWG9hx1w8zmlF0zWpeVnNl8qowhKMw/8sw1zyWh
vgwZsitfKefMnxYMAN9A6KHeFEXtANiyFWn2DGucgFgBTRO71ZC2h0C1E9RvLp8rs/Cbz142XLED
qx/f8kKb1dExrdZfjgzwnZpYe83bCEv9OhyH8RsIVf2z9Bz/qQPRxTaQ2Q+e6dCqV4trwpvXjCMB
IFsXX2PM97mjdr19aMrURZYYtfE2o0n3pJE5ziwidkeVgzx7mG2ny+5T4upwvuQk3XWaa3PcVBEJ
7d839YfESkP9nAtTB7vW1Mq5yka2l7KovHdqFCl3Duh0ZsapyktaF+p9SpP0V2MLeQnZBzywtCpO
uY/7LbEtHuMs/8J93sSQUMuEN1msLSnX9CbBAajMPtkYqIo9rCkbraLVooFoFnAzPOQhaJIpygh2
yMaZNy1fV7tyO2llYHB7uc+A3O2muuXvLO3kxQYZdDAlvb3cuIpj1QX+t+bx9gswhgWxaQbGmdPT
nuyiOiIhZubjs4Ccn6xrAutELO0iWrX03Y373ra8Gz8xbfxzIxHXjaomZp1YerXExx5iKzZFmB3n
rnOwaY6Jee8o334N8zFmlBix365y9L67rMvLj0plrtoMrjfvJXtN3FQhH45q7s1ftB8rbJ4FdiY5
WkfIWemhqdJ4X/S9/kC59x6ipLVHtqPCPzqEdt+yZMiJWFeJvsrEn496pjFu5bpucYdrw9vZfIB/
gA+pHpwsa3FMZzmP/sTkQ2M5Q/aggxEmk4u49m1NSa3XbmgZpLUmJNBVpgfn2i5ZkM4d5Ls/MT4v
5YKg6nghztDU0WVd4P50aCv7XmkL8BN6zfDoezp5dEUZPoyhHm+k9C1eVCtDVYFnfjDKEOHeoCp2
n8w9+SzNCHem7lrfm5WZ7cceJ2EdNembxRadzDFRiw+kYYcrS5/ekDDxP62sg1s3uZ75PRR5vsc3
Hd03tlKfAFvknd9hjzQsxV2gmFvF+UIVLTLrcEl8L3uks5WKZXtun2fPDj7E7OSIaqxUnn0341Pj
jSL5hjWUXlnjASroZUArbmmF2GbHmvdgx6Ksq/v+fXA1D5KhQQhyncFcNWacvAupXT6wkriz4afG
hyGabKBosa9vZZT7+zSUwVV5DYXj1EtsytAD3ZsBibgNEqV/RnMPsBmb0v9h7kx6I8eyK/xXDC+8
Mgvk4wzDXkQw5kmhWdoQIaXEeZ4e+ev9UVVtdDXcBnpj9KYKiSxllhQRj/fdc853MvIXk0lMsK+d
9tEdByx7ccNU7elB5FAnaY7j1QlqZ22P5vA8GZa1tqs8u7nCchlzJBpRh/njGeeDfe/XbV7zUNFn
NJYYSHIGM2s78mn0q3WLqFsjGM/JqgDNEIVExig7gG57YqxdsemwnKD7jm4AmElxpLJqR99+TIhw
P4AFYg0NRYsJB8cqdkIwQnS29j0KGlTE9iGiASbjwyXxACLxoIKTFJj0Jbx7ELP+ONRvQ4v5wmt7
d6qXquFLSimFXnjs/8Ndo+XuzKuK2htmSkkHs+lo90lvs76k5MAYFplZysvMYD4ZBuHEQXONd0wt
w73Qo4Z3kxkesQbTl4EjBoJug4ApCA0OOTkRJ3BgRTP9PWRJJ4KbWSpzJFvhIn/nkOzx10NvGlvg
Pey9k8SACsXb3tE9wrdtf2JcY06KR0rFGQMnUIJ500ybCUVuLhtwom/kAttg3w2xrus68VGnYfTV
82XtVtYzy7Q2UlBfSUVVHJ31cbmKlDA9tX0ZHpvWHZ+UyqrNo18N8i5Hcm1wjDcqlc9OyqwqNYpY
M19QPG81/s3lfnavooeEKy4Z0ENqbkPpSpYWY15DnHnlOlE/sWLmG1pMfYV7VDPy1POrxA3WFC8X
N92tSnEX9wAnExGSI00zPFYswzo01mLgMVbWc6VlzfjiZ1V410obZZoxxvdYfhIQqiODvzptRpNY
XtDW4bGaJpyoPEn53yD4VD7PkbZ6VTuVPBdpJO4TPKsgcSItjUkbEbQGEDJcqpyF+8KCwHIbSbUT
DOr8vZvUVJKyXo+Ye7AasHjkLcW1yHjuiRlmuHOy8K4xaQL2fCWz5UmDIvXYK7M8YYZsDD3B0kTA
VORPK3jnfY6p29EXZ2jBPU9B6BwssN1DPMtomtE6v4xpqI6q0nRLSXXtLZs1OExQyHFEAMeXfNbo
grw19hxX6mv5o+CxDN7UP7Le+CPxkV2lkrWn/TK2mUIlAMx7y0yCg18E46n+kQohN0SbgsXh2QZs
SRZ3FhVtbEqHYFYag1lzlNwkN2rEbxdd26xkk5BvYGV8kz+CZZhGxtqdVcygKexr8CNtxlC3D2lq
4M+S0r8bw1Z7i+xuuvNnXTQHHFQum1ktZeWBpDIrqHLWUuXYIKfLWWEtElW8VHi9kF2tUjZYyTrm
3FmXBUOl8NoNc1JMm5VbJ+kmUFGouRFt2qvkR+JNtIm9+AA+UVDMt+VpY5yKWRVOfwTiANr/LppV
Y6tNui9qikkszqKyNcvLPI709aSY42Mxi8+DxSoaLQVJuvpRpzkRxU5MhJhwYEX+m6XFzmvMwPLu
uAFF4s2P5J3manbOZx1cZ4Nx13OZwlSCASZa6BZqjDmr59yA9XNETzcafx7HF2CfnHqmms1Z4s7e
gXgaG8+f5Xg9yIPncJboXSgmn5Y6tndkohHwZym/diknXdi0Tc3DT6WvlMHQXkrQzJhMVJWICr6x
bmfMBgE9sMuracXtLoWS6EErx0gwWwoYmjRPn4zpgH3EWPmRJP3IRGSenMyVZ8Cx/VyLTecPl+WZ
8aaiDPgidR7bsCNZP3aloJoqHKw1QE3CKzpidFEomLOSdACBzSuY4Noz+viuMMS3bdd4p+1mCgh3
0Ga2HfFdPScdbbV9kjj5fSqN4dni8dh6jl7ZuNO13HwnGTEu/32CgRWYQqRb9hyhhyEOCkHSzbmw
XAruvVHePFU1UEooF5Mtfi8n+ofW2//74vqv99b/9Xc34P+E621N1QQFHrR0/P1e1vMtuKW3/Nef
nM3/83W/r7Jd8zd8yCCpWVq7f1pluzpbacF0wBbbcOgcxF38xy5bWL+RhjFcKlmFATx9rhH5Y5ct
zN+oCsELz2PYmj3O/9Au++cb+mu5xVERbliJ0z9mmQ79rH9T6MTN1y503nQ7xin91GqeRWpuySdX
edFLFc+SqOxdObAMzA1cRpWpoXPjszECSt2HWPdX7LcPPjEHeidwbwIaSthHuV8aHr1loYr7Ru0J
WsfOp26SDu8Cm/JhafNET7eFHmefOFbTRcUfqWOV2lWZ2A8Fh2/lD2I1glPYuqqBK1VJ7VWUWe3O
tP23aUjcTUwNLlua6japtbZpXFy05LMGJtwl8CjQ80W6q4ImZlfu5aY7Qp+GDO40nMfKuq7CJ3JZ
J8EaNpwecCOIlR+T8JS0evdaw/ph0LZc/5Y1GalFAI3KwfjBmArykxaSqDuz2gHZX6oKdKmgExxt
8FYTCBYrQT0QUTAnNE+gRu2VkSo4c+3IXuPEuAVTEh2TPAI7T6XisiFQvwj8NntiarG2eheNCy0c
lMMUhxpkYq+NWFaxcabD3rSSnava/d6pk2EvbLfZku5e55Ch1UXkYs3LSKId5oalkGyknnCESK0t
j1xuuPLRmnvJNAD6sg9+AZlk1GyHBw1zn6cG0j/EDtiRvm28SAMuYlPhnc2IHz+1WMfPY3C2nKLU
3RmzjT3D1Usi1GJV9G3VRAWbQtklEdTnpK4eCaIdIzvTd8nsmyzbF1Na51K2R58XM1F7wEZTTNRG
BSUaOo9KipTCxiJY1k0Cfm9Lc94hmFp45JSVmGW3Z8P2aIh2mxCGHSO4yUTLCpGQCknlgtXiHD51
tnnEL8JR4YqkO15Zdb9yf8D1Qw3rQfN7EnIZYr/C0b9KWjpEikT3ce0Y9JwEIytjQDeZ/lzMHANN
RZxxq7hi7ILI4Gs7S7HBOFTGm2uBmU3ghb7UBbYBBTbcIZt/aSTyzHzPpKRsrVZV9uzfWb7qe0ev
1w6T+pKkd7Ey7XuzGBNPcZ4GXuqDAW3eUkkAOjXWBXz+9ZoI9i8GAWet4wrEshDfWzI6FAZOFU3Y
ezeKLmQ0AZQylToWNwokDa/Oou+YGeLBDBw8E8W3wrZja9d2sKEn2Vqht2gehKdbXtOki5SKK057
Swbb4oqRnyitBUzXEfZNqvZSNO8B3uV1TCJs21mhQcmmdQzN57GkMgCMH/eulC3BVHQnm+z73F2v
PVVBt47HUlvj5mwOPP54Z10p2wtepzzDGtiFbAbH+sFnbb4XtcL/T6uquBnppWFxnM2J2Ui6Bn9I
d2oZAaAnWB9xqDgnwcRFLw2rFja436ntdBu3zpfZVCVb3QeElhYIJ/2ksJhguxdmVn6qyDrsxtIh
oDAwDMczumBYSt14T3PlIrVvDG/e4MTik7Y2bov5xs6adm0nvcUh2LYbVdWCNR2k1mK01H4T51p+
7Fyj2fWF/lqqhX8IodiWXeHj9WiD7eQDcZ2CMFvKRPnIRtISCQUmS5EfyScqhGYodgEU7l9iQv2s
Jd+cMh7JDY4m2wH7SuQ3OhF446ZhLfxawy3T1YxqfbiXEoBcY5vIAdHIfneidHNqF2AEtLr6xIGB
aqQ3njFrSmOgxBsE9K3WTluZkbckS7MjdAA/yy8ufkqiEP96YjONMxEc6HZuFoqAX0qg4nkSXAbI
ewFLqmw4ZjG5szy+RTJ4YXGXHJumZakFU2UpMsklVY1AogRUNQxL7LzsiQelJTzHolfBvcXPS6xL
UqBYdz+bgigmt/BvXNRe3RZUk5mDvEY8pRZR+5EICn4xKNsbApRereY4mhKWU72E6x6Gb8qUfWEG
8FdGAauzcqhkY+JlZ4SFSTPYx8aoVJWe2TuN1iWWBbyf9cf5307Cg0xXmIDwpSxMgErbdNQ+HEO9
cwFGr2WklpsqJyop1a+CFtwNShOJmVFz57nP3rkA53fpKKtlk4F37n/IChiiEyr3nOQJKuY7aSHt
ggL7ZeZhTCw6LD/DsgI5W+vqUQ0lwX1tcrdW1+6InYuHkaawE85BXjcFqwsk61uEarYAnmdf44zv
0E4adufuJY17cQms4MJylQCvbSv7n39M8z2GqZTVbT+Z60pLq4sLXsILSiZAm9X1BcBjdelS+yVh
63lp2CQvBCirh14vAC7YIjlGotrxBtR2ZEYxWYaTcpv8M+jI/NPyVc6szmjPuY1OQnHogyTHS+A3
DNYRyUQ20zWg4CgJrxGUjFXhVG8Tmx2PAqNkXDCCS5aUNbiJiMGAbVvOZhzwXxuDY+Kxl5ncRRpj
WySdQsgUDGil/FLwES8y7lMPCgz+tSkSrkWWrE76IJKVqLRxL1ybEEdS8cITt11jI+g/zMSGGpwD
FAraB/pDSk+0o3Xf9FhHjd7X9n7Zx4eGoeLCOr61yv5SumXEVpdHblb3LIGxJJlV157DFtTBqA8Q
AaMiPdRu1XqmI8FUpOq9jp/uIUk4QrM0Pv08W/wQOHkQ8Q/hNPa+6GGtCXlvFBmVJpncaIFWz2eQ
Hu9NINlkM6iJvyl5oa5wl6f7wHRIMQix4nxsL1kRMvGYrUHCqmk8V9TlvM/nLRI6+TUY05WqmvLb
3RgZAoHqa5ypdE8RfFxFbgLOugNPnyBOb5oqe4MYseJtHO+UiLqiskC+cPVmVceGdm+npPIZtADd
GY+F2lj70Bk4CbScbXRXdXw83SzbNn5CSN8i8mW0+XgtC0SxoQpfeBPTXYJ8P4WRfkotXXJX5GVH
6HfJqbc2kSbHR9YvKUhiQXGF8NwulcbnwZ5Dn0FtPTmg6TYWOW2ewwWNBQmtlkGXXkfG4gOO0tab
LfFeCnzuOlsleSLqUBVyKqbNOo+PU0ZKl5u0CaQHQ3NWhjPhIbwEqC1tpkhWwEh6mbCrjV7Qk2k0
+tn1RXW2W2qDBY6zpU/HxkPRWJz+EMw46aGzgR+cHmWrBV4b++49mXbdm/j0XBuGV7VrUJPzIjha
wkObqDYxcbuloHZ4OVT0s5Kz4wiHWdBSaQ4qbFjmYY+Ck79YExWROJyO0Z3tuOUpDYdzPrHPwpmL
91NFCqZIamzrj9Qq96oNVLZwIARC45iWVQVCpsAkPsgcrRyDDNiFghXUQAt9x5YjYmEXB9G09Jsc
d19rP/lqNZzT7jjhhFia0IR0STrWRNbeBgMWXzX4GE0sUSxwdkkPREkfbk6NXypsmf1w7T+oirbJ
tOKctbeuT95Yz3PopteOSB2sTqJXdkhkzrIfWEew1S/JIJPvg+JAgZot819xlSWLKfNbD0DbtRw1
wldwcr0MOLtaQ3KE/PbAMPNSRPpj1UdrIw/3k4k9to3HrRoo+CJH2190qD4wBuPQYdFV5tl5wnZn
GkO4K9Wa/HdIQZ8wsk2iduEy65NDatV8fTeAdnTgW1WtVNj92gBHq/ozCWLKy2KFezSGr2MneXyO
mpbT3mCx3BG9fU9A6Jcdb6JQLb4xZn5qUByX1Qi6FoijD0/sd+/b/9s1+k+X7c1XMbdWNn+bN/5n
vGtz/eTe+fcv2vtblnX/8m+3rPyPfzncQGdG9Z/u3L9//e8Xbtv6zcYDRsBOw0ro/FjE/kgTc+F2
Ve7aNgWppmE5WAv/Yh7jVq1zA3bxjoGWs11CZ39cuHXxm2AK0rCPGTrGM0P7R8xjxuyK+6sLt/Lj
HZvtaX/ja8y527DkZ0NdC0qJcPBrz5URlntsyv25NBKrWLEVC95BToycnX0SrlVljofI3t+R36gA
fdn4a3IJNUfRVPoNY5XMVpGtVMdnhIyFg+RnCinXTAAxzwrgAnoF6nzw2SxVMF12nIKMWYXIH7BE
qVuBT2ozDRa2eVPTjhqsjRdzUoCou+600Ju4xThDaYQbuO4unwZSGbMjP8NRtM8iPqBlEWlv7uzc
J6xp4x35MfRHCVYxh5jVJpn9/vns/B+GoAJg5QfJ5yAt9ny5Q0pAxea/QC8ja0XiUTy2c6BAFpli
LEj3kjNg/igep6mRF1jgHM813HxQHL8QBZNzUyvpq5K38aKwEVnGnwiD5VjdI7gbeacHVXuaJkMc
gPKMZypRw51Kc92mdOJoo83pCCTw8ZEWM1s9NEFDs6Hxk6eQ2HvQZFLB2FMbHcfKfFVUBv9gznEM
Ru+evCuKfDSHNeI5tuE2BDiKOE9etLxnqdHG00qdgx5jqmXPDth9+iOxrz1MPxtvpw/w73Yz4GId
2g5gwbKMQqA/Tst+VflZntPKySIdx1B4h8+E0rbAnTftguY1QlCaeR0Kh4ySI+WTgCu+tIVSH3j/
siYHpg/eSK/bFRq4sk1iX1x1u/cDL4g6cd+XmjwrP0JAn6T6VUnzjMsn8kPwlP2IBwimCAnTj6gA
Cg6BIcS7TpgV1cEU5La0Hymi+JElJltBBulntULEjglD0DUP2AcQM+pZ1+hijFerAIjpDMa1xsc8
wEg1mZP6GkZlNy3bWR8Zf5dKfmST/kdC0X7kFH9WVuwfjUXtEpiirTkTXiIEOQtGWkwfAAKNabfM
LZPLEnrd8RAn3GBpp2mE6ei4fvQpfTzOal2VsA7hXdNzU9dtRzWNEvsQWGik2jSzPuSbynjTxyR5
tvuSFUJXxeLLCLkCYRc2CwxNMpzFWmtQyeAHWTV+ZD+qVPqjUCENoVYhVRtEqGcNS/zoWdaPttUh
TQU3CsCah1y2drfA2pVlGNxmVSzmLUPzqR3V3wMGuZ3SRngoCSgEtVch1qNqqr6510bUSt6arnuP
76mXeFkmYNetL8MrV/f2vnZNSAQQLOWzVOLgFlIC+k40IztS3VleOwPfdlr37iGXWfELt1amoCGG
Qp8N+rzmQzFoB5946DyjK84GSw+J39Fyu3KVxoZ+ZRmTn1IFxXOR6kqE586U+i9XCucrcg1ckErS
Qp1X+E7ugDWD8CTy2rJBIz6KeWc03pV6pCtNiWpIbrNHByhQfLETrfOETCTFjXm/ZfevX4SO+Qhe
nL71YwG8q4deCZeJABvC+UvY+GnDzB4T8NEy9MvMD6XXVrgY7D4jsEIkPaeNjx4aL6186D9MASLd
gUUfzz2Vcf2SdUvF8rEm37jy01alpG4MnrO6446Vqs6Z0OcVG31CAKBSsQAYXLFIiHE5thnlqA6x
d4jh3RJ90fhEwMz3E9Ti1VRB2jIKc3rUoyBamQ2MRX0iVCwixfQwuFReGfhiVQ3crgWNJhCjOn9r
BdJ40+OUy8ncrrUhMaPDRZHGZeyU9BAqkaRsiOkrccAYGFk5rXTg2vcD77djIzrlXJmD88CEYh+N
rnHoChrGi97hCwhi/kscfLkbLqbYjdlsMhvlYaVssHDm28hKy41r+NllKidkHiE0UhdTytZQr2Kc
xK1intyqdkxPR8x+oxW5wmEIjnVP0cdVzl3I1AkTWMtZPvL56Az9kcc0EuAkjHc1GoqnSS0RONyW
q4SsLPVlhOyTHms58BLEsgi/09jU9I0wivxiRgSAYM5phGuSMmBlNo21l9eAdVW9lSeTDUW/YOGk
rHPu5bRN9YN9zSDgH9N6sjyroYFY1JNy76eo3wtJJv0sYRxe2rBvuEdE/q+obtApMzd48kPKCbRK
xeZBAqj+UjFRh2dh99ONJlxr13WVeW7Zsc5OImDleRy227pEYQs4OIhldvmZnUj/IoDvrCsB1kZG
ZfBWjoN68Vlh7uJBD1eqO5EypHbtrFLgQ0kBX/Kg9wXkatjiADU1HH8qv7cwGx0vR9ViikoNFnGi
cobdCFcnW3QET+1lQHz3hlQ676NdEVzYgeEfqLuIshm2/cugtvRd7deqCmchGPaqk5FuyzAauQod
jvUUDTurrLJPJa2jXYRedMxKZbraGcT2diKAhW+2guXcVk/+wMO1CZntoy4q17pmK3emT+WS4mBF
aGK3vwv7Qd9yEVM8jiDWlCdHsc5AOfIdjcgUWE6we8CgUf/nIjf/npD5fxub/xknYt10/k/paXur
x1v+5yL637/mjynYhpxjaxw+jmoytKr8af9TRM8uzWJvyV/haj+/85cpWP3NcYnfuJoqiLcLlaH8
L7KT/ZvF8MxvCU39Ye78JVnyB7Oh+Ztf/3UPvGY7f56C+UBqwtU1F+smsAYyq3PC4vN2H+VB85//
qv17omFGTZIw30SqeColge6h26pOOzwWKNeb1Oc4op+lfhfpvu1jyk5ZH69xD38URjKc2QrgFGBl
bL5iOquepDhOnLFU9AggPM17VzpA5wTykIhbnGdQWvzCWmXkbt1O25A9NhAaWoi4dvCojnG2Ijhk
LSO3aO+AnnRnVnxLDuxTLhtzU1OS7EkibNQICc8qbYgHHTCTQhviNdv9fllNvr1rmfcWMiyoHEst
f2FN9QiaQ+aw1e1sNUjH43vTz033pbi4MUozZ2nZtYL7M0IWgQOs7JQnrxOF0g7sbsjLlgkAjx3Q
jT3AqjIKEDBNfY9oo+5LqutoqRyjjW5B1h6sV4U//aWtZ49qn94NtpZfiD9hbUkRwLDWyb3TBs+N
yv6YFHJWPzWleEy7mBxB2z5imSPBUk14PWzcowG4O1SCO5jVUVVdqN3BD8GTSFhEC3TWI+2tr1Em
mtASS7st9klhy+VUNWsXwzHlDd23MfrNQp3xuZWeeGpERLkEycGjBt5e8pKRMvcUDFyeMYExlHtF
x5+n9vh8sB0zi7y6uElpj5gXMnjIdbdcu6WNw8rOX6k63MWpOHYDmg6exYKfFcUCQamxNRf83JMX
i0vLSm9nTc6IK/iJOmgmn2Q+G1sT32cKhnddA7yVSvQ+UsSoSJquSpcFLiAx8DBffgwEh7+bPDlk
6FhSpd1oPJz7QPnMAOgZIBzlqI7r1mwR+dnjBr72GMV3fOMfFM29FHWS7hSDwhqn4zdxIwFNLSgs
I9Fsqm4AnqAEx0CowMELhcBzBMdAkjdWrtBr8bt3gFTieGk505YCeuw9w3gAVHoJEI49Vsh4U5M3
rrX9givZgRLfXw2dk5e4q38Z33V9ysMSsl2iwtix1RXd9oeSLP+CihA2hiLQKUOnR9pw97gIL7Fd
3fooukY0ecNNnPYdOHhfi7b8grZZ7IMrt2SJi+HnO+eVG/jxY3Aec8HOtIy9RoFhTp3cvih1g7ge
JGWGDEBV3WZM2c3orHJ71eBe1l3J/UL+nxRP4pi9GgFUPN/4HNoUfpaSUqYZmavSEftaI/zLiA6x
ujVmYwcUw159lHBM0mF6GiLzTguIbKA/XZwOcqXbOfAe+Dj16ftACHYf2kQhVHV2YdXxXay3zhKE
6NUFcdObznfqRydWiyz6574yzpJ1NWkZ9Bs8dOy/ZFcxOGuk2P2k/DaGrnkysvCLWvHmiZsm4IE4
oiscMxneZpbwbJvOjQK9FfOrv2Z5l4Ok6h51fN2oNQYku6jXmVmp0Kwr8vxCLR+C9MnR1PI0qCyb
+u6GmFTcces54OVO9t041qekJJyR+tfR79PdFI7WIaRWixxBt6ETT9AaZ6abbgjddR+HTwbv+rva
IfrlU7DNNSfx8rFo100PBEIBHAP2Kj50RbftKkZtwGzNoa+ZaisWqiu8u9W+oog8KqnaSYBw4Kd9
ww7tv1RJcB216iHJ0pfMnFoUAGX0ukm19u5ICyeYhZeyb3f+3DGL40A9DVXgn6QpvoLirudjsY4M
pVvhxHw01OK58cM7IUrmDNsE2Gmn6gqvOfa4QsL5Y4cyt76qG8w65z6zu2PGt3J0phLI0ch4ODg1
Ap1Dg7yEbcBeGDaa2TmI/AGCseX6M4ATrG2e9Qd6zqoFXi8X0Y+Cynp8cBHtD9RCOrRSrQe8coeu
Hpi3TPxHDh1yjhKC5QTNSPOcAkkwqTZDeRdgzaEZDLg/RUn8jDIcywHPjyQcZmIUaSgRpv2+aIiP
GVbJ3db8EEb6GHXhK1ZAddM3cCnDXDxU526oiiX+gQofpfE6dMm9Hxi0uYOAxnivE151X9tY+9RV
91AjLa2wZskFNWoG6XFaPADckhviHgmx4KPlWUCMn4a/aXoQbIdbExQi8TxuJyDSmYA5//0zDt8I
v6T/kcRMdRQyWrjMHFTj96bFCCpocSSgpa4LXS83VDSQoKgJM4wqtMYGm3MPDFyYabWhu4rDsWQp
a9cBaYryu467757iqWUJGzMkoh5lb9AZHigSYztFtksQXOfqVjmLfOyuHE0UD430KmrmN1zIwbPU
4FWO2gMw4HpXS/OJdidAtWb5wBMPHFnQLsez3gZvJKE9qZYIa2WP7MqQO7p0w4tpFbCyalgdLW24
sFlhcriVN9ziL6ai3bBE0wlrGtyfJy5pR8ou7/KO3lLG8qKIeP8P47QZq+qh0Q74SI52/4oz+ezD
EKLfVayCCvnJJobBEsL+NoI0XZrAtxYxCcRAL/JFkAS8VfLpnkQZF2HKNxecYCPfdP/O55iqapqA
eCbOt/kUIY9VDvEPuajj/hkIxSeIriv1tYRAzZR6dAt3SM3urocxtZwg4S/gcPAq82YPSuF7qahf
WmWtWfJWDU0LGwEfhkbWc9GjbVEShysDuXfpKvkrJ5pYOxq9hgk9TXUXxhvgbXKm4c2MGbSmXk1G
z9CRzaisguWjZR9mtnRy6lMiezwgB14rHfJ6ESLuhl9+LYEzV+M+innyE1LJMNQWF/pv2yX8QXJZ
DdjBDssHnA4PnyBVYOzGVoLtFGkNB/ulcg5ngArxcAj14J8xKWPHAE90Dnq8E5Z5pUqQMqeeACL0
AGchZLTVe1IdYRm+xW7Lx1peVS5Yx9THe8SHvg1SyjSAiRujezXK8gMpqvMUkD4e2Ltl7oRXqIf+
WqdsmvOAp2+hfDEs0jCmb7p4kquMdg2eBjhLrJwVRMMisUFTsgtoOEXa7ELzi3AKbYyQjZduWqSY
eprHunOSHVM1fmmnf2X+jEl4BZAPumKnKWq4KumtOKlRe20tZIueFe7WR8NeK3NHb28/hPLBDtoc
RCNtg26vPNhuzyYwrX8pMhyX0nHuG+c171jXEAZks5v43zEXSky6K9MNv+phmjCvmLvAMC8+ovmz
Hd+UTiarUObLEWTT2NGRoI/t+IZd02ObfITd3T+Uaiy3BD6AuoC1hBA7vjl4s2SCGUfopsSCw7o4
g6fjDwxH89QgIYUt3bwqvZn5FYV4PzvXi0S2Nypa3PTBeTKoJ1nGpbpNeanWSEH38eg8pelVtSS1
gH7EODn/gzUcHMwh2NaB9UFfGlGfjn3NyHNFyREWx5wbJ2vCdNWnXyGmnkPhUCkTTU5zqvxyVQHv
WBYu3xCE33U4duOhqeh+MpNyp6OEbXNrOoLlDNhNO7HXF2pxEp2xTurgmRE53AV5um2ndW6KAsja
+Aj8Tj+aofmtutkIyj06p8kYbwt/FF6A3j10brfvdCPciIQYZTOl5SMgF8usCEYd/VI6j+E4UrVh
jkDPKwAiVvoWDSldZgHP/5SdCQ4EI9q0Fv4pwGf+Xavi35mVKFc33GNudHIrmTYPBgia/Qj7fuem
I/Ht1N+HjSgxS1zV+hetL+QO+zo9YvhPifmufej/64H08G4MAg2DQPma6U69GnSyZJ3GBgLPPus2
R3tT2XW+NZF69Ss5eM2ENVv1yewQ3gNoBa6J9lHS5KESTgA+/SVeEG1TacmdyLmJFKmu8gkK82U+
0UaYkB1bVRzny1J3s22YcN7bRebFmWzPA5SvmaeIfpfYyUZkhcowGiZHnxDYMm0pD+gxa91jXHmp
Uvs1zabxsQq7+LGjk86UJBuDsl8A16kYjgjoaSX3s0Arz4BAr50U8QHPIMONon6wShvuwOIQqsd8
dSpsW+VEcLbEctXlhJ9iMUBkOkyiihZW18tnV8rHOpw90V1Li6EaQYUCvDTEAiBmE/Is6AWtfBiD
M7qxzh3uxdXkKO9T4d7lpi/uzJiStBmMgx4A0K5vMm9SafCtNVOsVeqZeRebv1KrwNwtOFuKoTwp
aCgevTzcCc0pWMHwuAsdq9oUorRWYRjYlOwW7dIYHP190JN7SsUZNZNLF6NwaqWCSWAKSuxszEws
6Mst3kUiV0a70u0iWLdsX+8S8+ftV+KriKYtfQLp42oqA+BjeG8+m2Div3DrZ24iQAZ5i+26Rq/v
JymqhdDDZYGs+jhHHDaJ1BhuVFpSIzd3Zy6nu4H99C4b5J9EK5wTG1zHo4PlJe1V96xV7lZzSEHZ
dXNVAutSN4v5jnmhbHNPIN89EjHST2JCDzEQie25be2nci2CYqdHxS9Rmr5X205+BO1q0+QJnbwx
+RmkensMNKxKSfisRXMlVBKZO7On3KU3g3Veuge1N8XBHR1/KWrMWDLFvcdxngP8AMuEudq6BgEr
sYY6D9BKV2hAhd+PdzCXrEUjJwM0jj0yOzue72vBsYqKm1oSd4dCd2rVXn9oaTtfRoFubXreG3D2
ifwGCaj4LlEeOKbUW2tzDOrck2wTd+wkZH8IUoONa+O/1wkHHGpmS3dL0V+sGueKZI+RNZb6VtnK
K9Os/auJibYmBqdDKq0Nzk0CkwkPAzKamhe53KjLigxHF8T5kmoSsZcgtjepQfcuUa7qMJBmoNW4
FO8u97xSmvaHW5jzNR3LpVMQnK3w1VyLbm74lhvaeKzHzJrkfeU85drepQPhXDj5eC4igqA6A+p5
GK4kabP3WIlAhDZYeCMNWG46XIPQKL/MMd+7/JxeQytYmQQGW078gcmSAYNGrWjtRkV5AnRkr7PZ
R0/wojxpnct8o/nFlueEeg6ZMy38FQlV8ruSYj8yEA7GnsLmcUG0s00CjQ9Q/QztBZ6k/qlmprrn
kW15GWCy2bqf3bPZOeRqE/PomRwPVUCskgHs29CP0R2fqJB4jd5jx1nYGzUbDa/lFHrEbBrD2nLU
17guvyh2HT//m73z2pHkyLLtr8wPWMOFuXoNrVPLF0dlZaVrbS7Mv35WFLpninV5SfQ8DHCB+8Im
0SxGhAuzY+fsvbYVGwRQ5yaQCo6wgyAsK6RTYgfWsBYuIXUkXernSCjYsbY0McX1fBlb1jsMChiw
LZLCjYgetATIFCEVQrtcccHCeDlRAdDvquydXRcvfURKmFZhdF+K5r6a7pzZjr/sflo1P/Ihk68S
6+PGr6acvfkKIs1Ud6MEeWWt0qdeEgBYFp15U/tzshIWlmYsDwhz5zRn8qXfLCe+RHOZbsMpHbZG
BzCCZQxvZdYsByDComijp75hFlb6iDsw/m+xR/bbdIxxyVtDuRga5TFDls1NDq/+SIbJVxNtqfrG
Z9w6HIEd4GcYeXY6dxACZpr8HCNiplzVXJGIMOBxWXgqO5FehEM5Ta+V+QNtgxg3LKA1F0NGa1aw
2TJhb1mEDVobIYt2niCa67JtaNfkQ5ONt2Dexp2z0wCr3IgdE/znYrJkver7yqQWKKd9FUQXfFF7
RSVzyq0sXwcd66E/0VmAQr+SDNAXHXT6XYfdC9RzcayL+DnxSM3wMFA4gDpuQr+hjva9k7Jku7Kw
o6Elzs0NjOUMhBDogmzYcb2c2zZu05Nhu7edFvUt8jSInnNg7/rR0gujSgqyP+MEvQ0tBNhG9WV0
U6Z6KRTM2QrWTtuHG19P6bbB87KwtC2eMmU8Mfce1w2jjnXtkPZlZ1rt8J3EO9xpV6JIbx5FauOz
Llc9WdBQRs3qiDo8WIke6amv7WUFs2nb5xhfG3oIy7Ez/QtKBYtOjrI3XVMzTPQBRrLQtEehw3ad
dk3ABpPuS91iuiSatQ4dct9DHGsqwfRFH3Nb9Il6El2PtH56ncMwfW5KkodU0Tv7VnYBvlJ32jWS
cNeOGbiPfHjD0Bc9LzHmfhGW1B+IjXAc4ICosFJdYgsQZ2abhyg+cnhWl4CcqyvuiWmagUata94q
HcK4SkhQrw0pjj//0l7/bq6cgpC/AfvfmwnY5BzTsaGhWo3sQjwIwEseYpKT+oi+ie8VZ8wVxGsj
gMTNqeOVPzs0mmq+zaBik3l+1i8MuzNI6myCq6R93/tBSfskTVEPcsTPPZfRD/JEAH75QUMI40sO
wcFOjU8RuPBfe+OlGEl9r67Dkmz2H/IhOUzzZN70uNogo81Lf/LpWblZVexClwi0XI3Ub/YSW4Pe
N5387uN8uq0FHcLyGlCuO7MCN+RVFyhjS/uB3Jj+KCyyYxwzP4UqeOlRiFW1FW1bSL/L1ujsU91b
R6md5BrGpjC6cgPrkQx4y+vSk9QqW6Pt9pXxqUbElnWtjtpgYUqXyCppQ1+zLa1zYLsfIc0Vcljr
ZOXkNg7pwdrb7uAdU0gJi5JyfTkBFaQ4Zk6lmgHxtHRBJY8fETLCbVVOKzSd5hbbbL3wGo5co+H7
e9DoMOrTxnimi1ZDEV1kbhRvXHhzUvY4LsqxPdmAOV6CmiszY17vmnDnl4O3JdnVX8Vms7HhPuIO
GKqlJDIbSTM97CAy3s2o/pjTYT8HpX3vMPFYW15Oxe4dQBxPmyZnxaq6lnZUoD7mDpKgcMv+FOiS
txQ67KnwH4g5xmwGJ9p0w5ti6IaDDDiIxVfOWyablgZLQ3nSVPo0QH9ZtkSkLBLUnAfW/Y5DrTnT
MunjzQKhfNu4nDLIN+/LARQJvk8fVuno9cNNzJPOHUNm29LPGb3kNg71hPGmi0FD9g4Dvd040bUF
Iz9ugZi+OzQHzloF6uGTcGt4fTbxP0k8bTKjKZeRW84bKwrdU21vgzn/QnZR3OhB9FsnQh0rAmd6
tNHyoN2oHhp3fKSdVz7oKjh4ljFt6kCQxRNQMRdW/eBhGVw6MRmsdRpNi36aaA8Uk/XOAWLthPGn
VWDJVEHm3dUmcb/mYAFrvf6jjqtgrSDR8TiF8WaIQngudTy/qfk1mEb7HF2/cuFukazGTz//YgFv
s9DLDvNdlAKaMsfaXumRwhm7NUYRJKArV/TqVOc9yT20NhZTdA1mxC9/cAf4P5biOM4jsmYcMCIc
7XHEhPuitAg3m/Psxr4W0j//TgEHlW0V7RhLXjKDED9X55D+3dnbZnP/HGiCCBoGIg/uhxmTwcDG
0t9SouPCudp2bem/5HWEpcGrynOmK+Y4ENDpNr4EwFBP9Ek7ACrNI3oqfdBB8uTNDdNg8hA2brLB
vGQ/FTOuV6+/YLcU0C8y3I2KOS2/Lt2UZgVsKpvDfe6H3TLtC9KLvE3nj1THYHowjOujCgl9cu3q
RpeYb1rpntDGBbfRAAoE5fau6tvqQGfIXFTD9aDmvqe9W9/Fpf9hAhu9MRjth/l49AawenFftxeF
633RyxDvE5EHWx6Yeh2b3qOdEl7uagtbhFcZS6ETdxOhWl/Lad5PGcN4AnUDTB7mu6ri5ERC4IkE
L+9E1hd5WWVMIeLtymL+oUUZ3ckx3PdVFy2DcYgORVHbrwEJxUwspGp2kMgfEKT3x59/GWPslCrL
zTWOgyPy/GIF9+VTFbo4zfZ4w6BavKRVttHl3H6hZEZTZz90pfdEP3u4xJVysEWGem+iHhqqhnTH
emJJkTLd96JZDeC1boKJdAHJgO9i1fmxxuWzw7EEN0tkPseAVz8KkmNSEAzv12VzlDHlE8eLtUJo
eKpEgwRnsI+DREXrNiwExpiKXSpBKQV+MS0NolidMXWPE07XNc2RbNk3LNf1VDG/cjpKIpcnqE66
u17n4Q2EhlfTSeOTk5YLKO9scn1N+I/WZHBQsl3CcthLefax5S+9Hp+Z9Q6McdzCiHsMEy3JqudJ
ApnonlAIXUdo6PGg4tDGmaYu30uV7vnN7D9DeyxtNEWpArkVCwwhJVkIBv8+goFJ37tGGm4iRnEN
va6l7ahxDYr4WchCwGJGuMXcCJG0NSZrWu79HufDYWqD+ZulT7Nbs0mWzaUp72b2r2ef4r8d8+rG
nVD02ln3XJhUARIB2CaxRLeK5FzsYVFQg4wmIWzi3qhKd9/UpjgWxKMuEmaKLjhku0eTZ1gMDwIo
0IRNZwfX6PtNOBDq3vg1oxYr0xsW7osRGfZd0rv4IdCpgdaLnqqR0s9Prrl0UOYKbArn1rRufd/N
dzhcSJ5j3rEPgSUxE9hkPV1qEVTv8dyIZVUN5j4L6BLX6Cn4J70kOEWv6feRx9fEJXU3+MoR/XnW
tPpqQmAlsCuL+NcEPneKu037N3UhxcugfexsrWVdUFHJvWAj3XJ0yjeDCj6DbiOyPHpszSsfr0G8
5UrxwNFiWtL7ZhbQrD2LZzrW0chSQXuzantzZVFJrlJA76tY4QBEx0k8Huo8plnXSsWvCILxYnCn
edp/jrVzqvHjPXrprOmvFglbt09wcofEBRHgsSqd6OKRaADDz/JIlh+GTaVRWFfhWB+7nPBVfNn0
i0CO3RCdSuwFk6EtmWIO+/4888yGbDpp+oxwWu8Kw/n+Uwr8vyb/+H9WNf3TaYwc+S+E06tvxbfy
P7Ao/8cq6f8gmf6vP/xPvYj1j5/SDtOTzk9x9H9nMCEK8WzXN9i9PYmTGS/yP/UilvEP/h8PUqcL
PM7yA77Lv/QiEDxdaJuBYzguvS5b/juq6asa/BfRNN8JQbe0cEq7pqRiMPigX+UimMeaUZI3tgYo
8dV7IFtaB5RP8JiGNdPd1Fzn2mMwL8LHJLLu6tl9Yyq1hbgXj9cpGBCGMJ5x09NOSZB6CbHGOJK2
BzWC2sbVGYXDOR6N58ayt5mKNvXs4HNud1fSciYw8NJvw4PR+xt3FEgFQcbzaOdpu6Pjvc9c+w5U
yMVx7e3YyDu2zwuKAeTcH8TQgb4O1n7ePJAN/DBP4Tp0ERrH1TLjlcypP/MHHTXrtJi3bDkbT45n
D752H10lm/JSyumZgTpRCtCUwe/UWm/zwmXopFbaCh9nnfsrpuePnUsXfUyh56Dd8OKAoZUD7zOk
vE+j/E5FBEXWtEYSZ3hXbfBo+O1rKrlskSG3dsgiK64nNPVdKFKG6+Ik03z9y9P3TyXQH5Q/1xv1
K9335430mCbYPFA8OTxMv95IjV+piw0kYRAiV1hSaQUXJ3woN5wObryWPmrMCZuQ9LUAkTBwd/76
C8jfhUdOgPjfc69bhAdT2UEX9esXQLDtMy3AQCg4YqK5vuZ8bmhJMYTQHAWz2LqRYeZu+3C+TZv5
eSgTxgEm/UdQ0mjYFj+0rdrN7KIgGUBsbzwzLNZhNZ8m4Ko9KDnUGpHYGypDs9RhlHfyYkUhiKg/
azFq+eT0jTZakSmHzF2FbMGBfWxw+C5i+lxreEDf9RhqLD7zHc7K7dwlIMks88VuLDIkp7Of9kfy
PZtDhV77+P8X059M5L+jGQeGbV1VaP93EwrTv2/tN/XrKur960/9cxGV/5CewyJpOmCIeSj+S3Tn
+lAbHDNAjBcYPsI63ot/LaLyHx4mFdwnvA7XP8OX+O9F1AQNx5si0duaiPX+nUUUNPIfXj2DT/AD
QrINVnoyRQjv+/XJ56Ef3C6fPErWGD7hPGv9EujaWqU2UNRfrsyfvOfXt+jX1xxst0s1APAK6ww/
7rfPopvtpiOv91ojcfgQDXnnNSM7mk3U8duoIDvnrz/Q/LNPhIdBfqCBPtG8qif/8OvIHiDnOHTX
HiA/qAwFEy64n3ExLkrPpkvGEecljVCIoOV3TCzatCbRIdjmtpTkvE1CRkeTlv4awBGHxWxENmRi
BDn/zRf9fSu7XhpuuHQcHgVWwt9WwNTDHzlOJRg+TwRn1zLcrc+MykLB5QE5U7q+xnAM09Yz2u59
aOcpQGJhevdR32dPJYSwQzTN1ddffy3r+rG/3zHPtg00ozaCH/83QaYXNCTSBNqFXlXLsxrzK13V
QpTtQgg7jpagxVVmw9HIUqB9KsU1H3n+Lp6k92LpiAbDFB9Ns94bsWBqT1JqGITZMRx6nxk7p/tP
IVu9RzvP8a6yqg/sUNkWFHB9/9e/xDR+X+KvV9j3eG8sm0M4//vHR8FP5tFQvU1fr8/jq7482gik
34ecY/xzpUvvzjXyhn5K2bf3ourGz9IlOHfBZCfIFnmTP+SwAoyuInTGIz6bhX8h++ibCHLkJKm5
i4z0pmqJoZjLdm2UmF77kplfQO/mPLcQ1+x4vi0JpiIe5imVjvmY2elOlclOaA/ecxeMtHUBHdgA
tFPLYPBOaBitIlocrn9EnL3ph6MT3A2N/5IpKEa02rCBauuhb92jHmCR+MUDBfuGbu82pFGBQH1T
mcE6wa0ElfeS9NFjmdwr4q0PRg2eFFNqXrLjlCNkwcR4JZ57WkpG9jjcv0djBk60GwnMKyrUT9y0
BVio56ruj3HgbgwIsp4nP2AafxIUuBrm+DElWa+ru+vOdLLhRGo68gxV401tdN0yN+wnbDmf7kh9
MdpOvGJ4fJrn8F4JPhNGCwWM50E81ei1mCPZZxtAMgrOLrlyEnu7pp3dgPrFBg+pH7HyEXIY5M8s
qa+zCnLfqr+pDX6Kjn97BzxKAml7pm3arvvbGgJusMsc7E9rM7SLG/I4S8JyR+MEu2drF6g9PC8S
YAwL4n8wJGXIl9p8/HJJn/mYmmJ4msJBfAbGmO1IM4zWqagZ0TpEtpBxY9e3VVx1u4GhyysDmfyq
4Sn0Z9CP5kNfh9WRaZ94Ne0sOhmYHba9LCg4zDl21h46rSNsr3Sjetf4uxfmT1591qHr9udLm8SK
31ak2jfqwbu++nYT6DPnSBUtU4s46Jot7FZg/dk0Jk5j5oTznZW0LSSLecJW6In6YEJqfcqHrv2C
X2p+/PW7/CeLOvyFwAe1DwnBd69b2i8qcXSZKJmd0Vmj5HRANldf8UCD3Bjy1ThFf7My/8ll8CWp
SYFhgJtl5/rjh1Wx5QLOVM4abIb3ylTOWyN/y3f/g5/0y6f8tjjlWA9dRu1UmjQDfhhEBkPTkB5D
BwITYauWevPXH2he99rfnmrsmijEqCGup6jfLiJPaFrXVuOgibGtI6gKHKEOYeEH0tWdZx+WbcSG
49er2CqMV9swyluCYNvVv/81Ag6QAYURCQz87W+XV4xO3cSU2CICmRZOLjJChZHFDYAKBbAN+ggU
bY4sA0PoyBBs+Ltv8H+ePUxqKcfx2d8s5Mq/HSItGKW+zlN3nc8O4q+47/pzo2IGsnPlUwWNehX0
fQchZbDvIColVAmI6WD6+TCM/vpy/F6McQ4i5IQCQJo4Lsil+OPVACuXNb3LIxZHoFhcBayEGD1U
JybDjr/+qN9fouuJ57qrszzi9wDz8sePimegdF4vYLnkbnRQMA33hTmNZ7sL+x1XKfi768we+9sj
RweBFYW6j1XUcyg2//iRo6XwiJpjuM7DRt9CvyTtL5xGHArVjByEGEpSCOxmz1Kq1cJroTkRPLNi
chyuCUrwttQWMC6siQAX3Pk7lbXGDdk63XIIsvloluwJRF6a3pLlI936CFaHdUYax1KLPPlOB7fE
HVj4y9ISam3OpjyEUaCf9YBeFZxBRpKBbxfWqiIV4DyqMf7kCsUXJa/jf2XLN6bdcPsS54caDP09
EM6IJy4slvnsFtsaPd+yraZKUhyAKAxa+N2pQrI+5Sgm0bfkl9mRJTKQGKrP5Ib9grqHb5LCZk8G
P34sYpQZnZ35Z1AJjKHgg6wUHcFsiUYj2Ku5USTOTZJ2LWoq76li8IwTDqHJlXGjCmDw0MsORs6Q
rMYi+OUlej2h1p2CoNkjjgZRYfsN67h0nhOL5vgotT4ZTlxtuh58KgAMDOhpat8NiTYc/DF2/11m
Bl1hoDrLuDOsEwVDzxwixGeC+xqxMwGNROU5/iX1i2SHPdC5VYNffJbdTA5R1yGiqY0sQ28QAibL
nXThDJ116HLffEUtCMEbOaWD2FpqSNnZQN5q3kO3iowYroXVEFvRDsZTorrhDoEmUR9WGixLDB+P
ep6qHelF2UXUDZilqRXQi9rk0qdNvEwNy1iZpIvCNnbrSzgjMs/GidM0tMtvpBy0e6dN+nM+W2pF
rIGzELW236e+iLB8e91rGhH5Rhuzf4OwivpGZ+FhSL2Moiqrvrd9NTxagQq/3FY2z0R5raZyGJem
pcRLD3zjPNPRfxCkI7y1dqO+T7qn3YvEgYE6Mi1a6TLCyShwa61H0/tRjqE4hlEL0Toa4eqqLn6b
0AhkC8ljeybAuH9qdQ6MRwwAgUPAYVL46YmQCqY/QevujKHz9x55w8iJNJG2QTy9BUC6j7hz5wXD
JeznoMU2oCj1CRwYMWLtyHLDqGGbwc9dMpRDDZQaJHEK5hEYlaP4gRxBfz3gg9lktu/fhF2NLztE
az6Zk0PsQpwQe6bEoqucbFvW9nzTVjI6dFVM0310vOQIcCt75nR8Rak45jowFemnwTguCeNoLtWE
HRbcEhyZnx8Ms/ylauLhtpHEC0CtTTfIszXyz6BeoV7pnuLIiA5ujHonmcP8TnpFvhndbjpZkXql
Sa/v4a7G+8om1i8cMn8dwsPd1D6iai0m67s9plTEPkI8lVjweI0O7ZXA9Ek+QabdTRW58qBmxC6L
htCBgSSL0AByK/NtzTT0YhvIVXOdWJ9ZJTBg+KHRXvX20bFgxdXrn1gpMumqTZxpzDA9IvpZQsBW
ceai4LCwzyR1cOkI9DkPRREQg9Db3U1sTqRaDHmrnMehFh0fp2JrN+m8vETEiWwZqDCOGe2ZqALU
Z4B7CmbEE8qttTH0zmdlC94fM2k2MnbUiZajta5a+a0pU+OtDJ3+JhNGuzcs03uLA6PdmQAInyPi
D+ltscTB+BmHVW+J5Gg7pkKH5s/b2K3jb4Ep0gNkZI9TwxweJvQohDUY8mQZFTqpysSLDMRGLDOi
CM7dYCbEtgvdPfrKK5cM8POlZ1X+VqWRfY/OyD/Wba6PWhQRdtqqoK6cskNSO83r5PWo08l6uR8m
dgGRgZilBZdu4fgn78BWodkYjFCSsi4eurkO9gVxtBekLKh4vWF4KVUZvTqKMV/Oo/1GGiKISfwS
nN0hqd0WkT2emGnINRsKBzaTQ10b5vnZR5jb+ebEQj/Mq0FX52SA/1X0DXoJkOOaQxC4h8H0xTaI
Y5NzYU1pWFbDwAhH+HhB8gQgYjTi+8YGf8qYJa+7ALLjbGpAd/iRxXrsDevRi1sye0tasWJCmRpg
AN4WhUGmxVBV5cGDjxlywrfzaY8RkbPcHGXlW6nmkt+ez5/cLCwGaClUsTIQmJFcO8z70jdeytKH
Qc2p/EXUQhFx7trnCaCts0YXgWab5sa6wWr3mhHA8oXuzXhsgG2gDiaioxl9b9sweWYvzFLjqcp0
f1Gqi544J7jmwnRbpkC8QgiuuqG9SDsIn0EJmvetDSnerGrvgPEJdw/zxM/OSYwCpVgcP47lHN0K
Qzo/7MkIvvtXHY81iRiha9iiWgUx1Lolqu/IcedLR8TSWzPZQBemsLzzQWiTfeiK8Yzi3UU6P82b
vHGG9cTdOmGNJ4ohZe58xAszbCXj4q+SfsA+ISB3JwWgOsub7XBlQgg+RypvwY+gS+ToEp5DTCYw
QrFnH3mXDHS+QiJu6LB9tw2MRI29IUf3Qn2y8GpPrFJZtW8pzJPnwSf2G2lT1YCecgT3VoWt8zAi
6zpmRiIuWZwNG6MYC/rzVxZhHArnTZZltZnB1hPcVGYH+PZ06Y1kuJ3bKNg6hcK7E/sFHxrMqb1m
HWCODBd4vplAgcrVnEzpgfOYtfGs9GqEjca9shJy1sdiSPeRp/oNdFeIg4blYT2S/Yglw+KMccr8
fNokztiwg3XhQZZjjnHkKjGcpqz4Djis2paij7+UW/TPXkgIK8AmgX0lH/xMobaMR0JtQ/urrRy7
2madmE4eQmP8tU4JmZGkzKQHbEgPvT3kaUyTJB5I41vEsie6GuJtCiAC7gRxGlZ/y2eV/oLOV3Y/
waDHr4kWiWngOP5gSth9o1ePz8zticysa28HNLP0YHw3KQdka1pVsqx2shu5SU4YtOs80eOzScW8
tmvuYdn6AueTF2b3WZW37zWD4RvDkvwOhReuQEi57usmbTcuZP7PCR+GhmvqJl9mxzWc8956n2WN
k8wMJqLDnAJj6SIDl3BP5mK91PMAy6RwhnkDU6pBRWhLVPlJrjZpYLAhJvAI0TJMzKTF5BX8d5JC
vpam3T5DQTOOdoUSjZc4Tx4rKt9r0ie6+4RS+EtZWf3eYC+7ncNGbqkykDtMCDf2zmzYZ6YSiHAN
4faPxJyrr8rMq20gFL+c2u4+LXz/m5YVRjjQ0A+SYPY1aRgtFsUaEXM8eLdNlxVfHLPQr18lXZZH
wiP/leh7PwnxXkRV/NCPReOwYZrWYW5gPtSEU6FXwRZci9awWdSnZpWFQsL3zeoddv/paTSIWFxl
qZQbPzFYDMYhW5GOdWUJEssTR/58ylUSXcw5au6qoBYpjsrZf4mpXxi2ed1bnZvGC3YH/3vUixkT
+AC5MKtDnzwqVMBrX+py3wwpji2YXsnN0EXDcybpmkxCF4dOd8at31vxrYbscmdiuF51rvajPWti
AEVeG1818j1G0jBA7myerLtYMF9D0zpeLSGtJTGjZW3JEHsSvCLLjln5W5NKEqdtmOOQhXBEByuq
t/SpBx2Fuj8j2QQnLT8GaBVuZPzfJA3J4GW0fO4hYoPrigpG8wh+2zqPtO1YTkLEh/BSYv88utn8
bsT4cA+jZIKIvEal4wbVdAGBT6VoorC9vUyu0kCHgLSs4iiB71lctZO5W5bG1m98E0me6VDH+Xad
YVaEBWesIGSqbY7EzliJWffNETEW5aXlh809rYEQ79mk0ZpXiBl0Ox8CVDy4LUPT08Dgs3ZcZREF
xg0zXeUfx3qYohN/LntORNIw5x8q5S9mFyDIkvRQPDf0CSLe58bcqWbEDsS8n8Irr6Z4XAuvNtdx
0ITFqgorL7ultRDCHyVxgxFE5K0a1xueoGMUFxGk+jE3JnVb502/HgXs07HxAuIdFLgTEkE58FSg
r05tFbb3A3fqBJWi1ktPe4hbjHGwT0wS5xeyb7uvOHBcYhz6ZGJJMp0zWXi2wVk+6k9tl+ctEsEO
Co7uC7+9OFcaTJPpiYrQqKrD4AzGqfXCwgMO4OCcbiAH3YhExjdDYDdvvtFRyXtj4xPL3UJlslib
XirXKpK1h7Bqr6oheiB+cbqZY06IuAoQOrI8BU/Ia7mZbRI9IQNEHTzkRHe7SfUwQYvK8dVr55tI
ybQvrWptjx1W0CGZ1pQowcYwqzevmcmplmrajs6AiCMJgvjGDobgx4TNbgMnVRx6PP54OzLGm3VE
GsrCaqd8hzKKbb9oCN/QXVDSLp7nE6jJ6smr3GEH4dB+qppUUf6yrX2VufzmjWZ3SGXjfLiWV687
vxa0iSq1Q92V7XSSeLdGRiuLTcfoCEJCrX1fDETGUxTZzDllOw/FumdMvpLTMJ+D0ms+jBC6oIFt
ZJc384CfFel3Q8LKsuja6GBpz13D4iJyxgjDZVCnfCtcjyc4iQFuEFf8aGaIOgvXMqddYkNt9YSq
N2VhYMVVFO7fVV5XB7ITSGF3quKDTjtmSDnDxsT6X4mPPMWDiDF3VMG9MRLIcZy5xDbcLcP4abBw
FgHkK4Q707zAVQY3Ng6LFxAW/TKzx36jJcnjAQQ1DlSuKu/93jQx8/MTBbZlpJY4vwc4aeLK8cob
VI/rvoq+PEn6ktWb+a3ReParTx126NokXBB8xWuUi/QazXcjo+pzCBxwyxLIoM66vT1WEltH6JPl
03k4pYuAgxLxCEyLa+qIUK6AtAQLkHPNCh8S/xqpou+2j6WdA2S7ZisT27AuhqWYiCFQcI/p97F1
87z3mX0pSR39Klqf5HjVtZiwHTBsk7hapVB+ujaORtsL1TakebOMQIHV7OpY6Wja2zbevyGgoh4A
SmDeAjhnRUW/trjtS1034tEmda8H++a35wSwx671bRvIc2atlTDFDcibetOx6C7arI5fKiKbr4Zf
pkLryCn9h8H14r0lQSAASU4NtHReux3NjNvJtGA1YetfKg/UsWyL7om5hcupMWleB4hSx24yYIjz
sKFH1Uw0en8ArhDY8RUajASkWgw+MJ2FBxFzy7FZLetrtLGRW/qCD9X6QkuNOz/q53shIu+ZgSmB
kG04w3IgA0bu/YgYKjXxY3fBYJqfs+XgOUlc86UtI/8md43pyRGNek+rlNC5Lq17iOfs/wuzqPg1
iQcwmTNPGK8IQY3gVxXqCTyFwuwfpWaIWY7gasZ+3APdocjYAIAYLn3pWQSrh6hfHU62I6Lcqw0j
cEYBg1enlwZZwSEn0+rBgJ10awJxPpgt344yxQoJgeL9ebqOWNAbwlNFwRyNi0il8lZSlzMjIh3t
FEWxcV9T+2F0tf1DpZmLdVipFOAS0dzEVn3rtVI+FkKR4lHaQU+YRWhbH+XoWj9CMUcPcEmKLbZy
l+TZ4cOPnPk44m7cDgxvTgaS2PvQ8abbWhWwp4rW2IBV+hKC9O4FPXENAB9IgxXLhFNsla9LoyZd
pqjc60aaDvcl/p0f2rm6vpG07CV5ehzbetXy7MLRu8xodHfISOJzT1j5s5sE6V0+VvVLa2mOS1jr
rnOEyocW39vgC1QThiBiB2dfB8G1H91lZ74vbJIwMu5SqGVLWdvmjSrycTt4zLw4i5JjEqfBtEyV
4z5OpnnNsHeYo0VW8lbIUH7xePic2EmxoyZsXNDcOhkfHCg7C2Oia7sZfaD1S46rVzVsUNb7sPGx
cZLPvUgaJ9lFHC02ctbNBdjA/O6Ywj4lAIJhw0bZsMoT56Niu3koaCJ/0CRIQrhmA5KnbwTZD94T
0bfW2Z+ZpFTI6FP8eKB3KS2aLPetXUoC4DOHtwB2QDyrH70HMRLjZcBI8nuUueb45lm0TS8+DgBv
TWXUEQc69CvtC4DpWNJYqWRUeOSIN7IFqhXKt5Hp1rkOJ73C8kkYsQx6CDUBx6JBTVG3ltK3+lVH
ZrIJsMK130RluM2mrej29cxcVjUny+e+lKyvEmHkYgbS8BgI2zt7uitfnWiMPlriAqg4qoZbj6p2
1WcFmisa4THPkVEdCqchiZ704x6lcQmXpgFp1mHRBGnQRG51p1Bj0CIe5nnvS+TuOOPIxkothz5O
1NczmHW7uVUq6m7CsiqOuJ/C57LXjFhpPZQV21eF7jLqk1tg8Ood22xH3iABGkdtIoZH3dPJDUnt
6StEF2NrN5lchpPCYdv0XXzfWnH12oyBuZEAAZYJjekla9GP1EJmC9aXO2QPKxor0zmpnJaLImk5
ODK2nkgVtMe1lXbGR22wHeO6jvjt9B+wVl1nzE3uUOa4IjtWoBncI8tJztHqulQWXRTe2Druvidm
MR45eYaXZIhK9MwtgUkgLVJvvhNiqhykwvJqjGw8ne3dfhT3mgkp46OB4mCRZqY6xMVQvCdCz89p
k9Awsab0+3+ydyY7cmNpln6VfoBmgOMluTXSjDa7mc/ShnCX5CQv53l4+vqoDGRFR1clqha9aKBy
ISSgkGROIy//4ZzvwAbL820rQsUn1jY5hoJ3K4chiZyDEQaKQJO3Y8hSASTuyglfidTrnxIiZu7n
ueJSTXROuluQuk87M6fIrWden5QS9hnWcP6iT6JtAhnrgI8izaj4ACCEyJ5I76BK1y/RAovpWyiW
JZy8cXkk0zQ9LQ5BgL4ec9s7KaF4m6JcPe54e95HG0Yx2dzZsxWHE5zmjjSzSKXxHBoCQUQe2kAA
gRGpQW2bxeDrWmntcKnTe0YTb/XUHuQGAyl+uaTPymGzZCV2W2gmpt+HYy7JA8iTDytFjoAG2DHf
Y+B1ANIdWbgAj9rwoUwnHjzU4mROdauNTE/wA5ZLUDRJuY2XaQgWnBcPCP+J2e1AeKuWrt2sSm+A
Rwhj67Cn8FMlkzsNBRKchnBGvcj8kocf21Au3KcBpmPgMhKgzVKx867weTut9UtqZYiXy4bWPa1D
7Q06E4d+X9s7BuXOtqxyDi0imy/U28qro+qDn3Y5PqghadKABAnT2HbRapFskth6WjrithD6tWd8
B86Rpb15mpn7Br2AV4AuHoTnUOJc7TTIcFWc6EGjZPMzosYCPz/5xjIYCxQC5IxK6JFLnvXZdVrn
uHWvmI/W4NAONl2n+MyaIxV/Q6WfFSejlBjL2vkgvpY1Y6+a2Yc5sfrblzUzTOiQmJYu7sIyIqgo
sXvU1gCyPSWCW2CmWgudaK2ax9yJD4hNoxe7huONnoH5oF/iw4e46dr2TZuwMheDFu5NSp5f49yV
j6VuK48gExvF0zrNeu8b27jlqSWezMpWv3XGqLyZgy19M9QbX12EcqSWQbxeIKynfyB1MRsHXOdC
ykfFtpo3sIkNtsW8Zui1aM4hUpV834lee3Ij/K1VqMJkFcv8BMfHouHNQN6TKOt1WIx9BnzZDjvj
uAmpEOWGYPPx2KVkrCKyH3xX0cXWlKHisXbK9n1iDicFU1G7IVWj9pSkVRBJusN1GvQZ6FCqfKRR
JF7VNG/2Xau6D1Gz/GzYwIFrUvTmARs8CFbYYquYJVrs3UzwiKeTZAf03Gy+FYuifclmfFpadXws
7JbiX07gQHxyYkBHwYkxHkd70LsTdhoVF0uUjignxEKaCKCkUzdrlB/LklhvDWq3T3U0uAGn2bXR
bAqkKVaM7dqhLj2pFSyTQoJhVQVD600zk6SWIo97GxpIBrrdTlu9CL9l5Z6k3dJvx6YiXBPGZFLK
SWyMvh4g4vL3H2ZM/8+ENQ+PqWznR6rR/j0tRXuzIjxGRPXQ2PhZqU6gMokwZXzcqkEWxfmNNHvw
D3VdfQ4D6KN6ROrT5ADOWbRX2HKW0J96NdvVTUxTOmEoX10hI50Bg8hTKoRy63mGYfdEC1aAfKhe
y6RE/WJC/vF4gGe/sbrZhwfS3w0twu/nahxeedTuWhWLpnCBamDGGpNNE68DKJnw+qBdLgxWUDI5
zUk7BzPIj4BBd75b98iHalDjh6IhYKwGShG4WOxo8mzL+VCw7oCy6c1v05jDXWH8iIUK99bGSjT7
bqWJ+VUbvftmu27yC7MhoNyonsXe5qwPzNrNglkT9tozmfvWmeTO1Dr9PBCF/mzlEZ4J8EHUkqVE
Jx12yr3Q8vbNKhZ2S6mOqZowre3/XkqVyICxCLcY1ZPvrlHo2EsAUij2ovvdJMT/Gyz7/0/A9X+o
/xEd/OdyVy/GNpBEH038V8XrP2LRTP7kn5JX8YfDYY+cw0Xcav5mqv/JmYTDriF1VcVKOzdsZAd/
Kl4N9Q9oMrAkLZNuz3X+km7GbyHdQydLXwmPW0Xm+Teu5L/iTBp/lz6gS3PRWKCAQPRtmvrfdAh9
LOxczSV3t4AZMwBfqLghsfAVtLk8uYCjhHD3IxOJo7OEykVV2dAYK0WkAyfSrFyRYSWMAAAns7nC
GwZ7BAgceT7wmXdkTQN1bNN0m5BffUcUgbC/HcutGOAmVsXTRNpBUE9TvbOWEtyTNeyGvIoI/ZzK
B6NtX/FQvExK2gdE5Yrt7+/rf4wx/wUtN7rZf3VzB+XHX+/qVcf9+0/8U8etu1gpNAa6Qtiu+Hcz
jPGHsNBQrQJeFVPLqi39867WrD8IzhSr6oTsmdX88k8dt2bykBArgLDMJFtgfUj+G3f170i+vwq6
1k+mCsR6jDFRKv7dDKPbIynT2ThivGO25szPGNO3K5VoynC95QMLNOB6O1IsPxg5MNGLP80ikeSE
Vu9/uWj/gcz77yqmf3wSPgqKLl6463X6P/V5RgsfEFLBYhKzt5jR1/A7P2VUps2//pdMaxXG/e2n
thyMI5w1iBQtdf39v2gBASwh942ZKwOohc1qw0OxTNMOsqVvtkWduYGT5caul/pRM3vj0GXmMQ2j
4QJl5K3AlheQMvArtEV8ncpvJBA63hh3+QNCwG2dTPYeWA18j9zWfHVKyiCenb02A4qxE4KOBTOT
4+9fqszYx6EDLpQn9gTr2RddOB5oVlHbMKLbCobAfsRCjHjX/pKgagQCMm9TiJ6gtFLAc251pYPC
Iydnhkhmf1qSrv4kPOqXao0bpdDNK26A+EEzQnnoptBZu/QnVmnZlekQGPYIuzDoxnwnZf9dU3MK
XTdpA5lKEOpd91Y4S3xLEtG9zmAWxhZzvprMu4xt7x1v4nIYRzTBLHzL+7qSuKGKYgI5nMp5vFcm
4puc+YVfxMoa4GK+aguDwUaKnxXL3BcXvzvU1FDDeJ206x6iKOMTCT/RacqnCz5VZc/lNfbjCq0P
dfgAUZWUhwjmtp8ixkfkpoFoh6a+m3Ty7iYFdfsgTBMYEBZSozjOon4pOzc7t2VzhyeRHlRYFnA1
obQw8jr+/mVi2nYc1l/E6MYeClpa7JAwGTu9VgSDbBGSgeiXcXzA2wsFsXHHIBryaJd35AO4Iwos
TWrku46MHRzbZP+kA35ywlnFktkkF1tvghipgU9j3TwMxnyIogKVQqSwOSd7+1HM1bZzLNRASlXe
1tQLymftCXFXvREDAop6VqcDfLreI69Rh0RCysYYxi9pyfpVUiRzi1ozbLjk027FwWaisInwuHIA
wPiv3xW7wEktnm1ntjcMOrsNa7TnqSj2bZbcxzj+GmTi1ygMEBvPBNXl91Qa4RF2wXFQ5Yfbow0a
avM+Q6pPKzxGorFSf5qy87rS2sxDe1p8FQQaCUgDiXfVO0voNUOv2/Da551HXlcShiB5jexcEEbC
xgu84lZO6upNIH4z+ixMjGqG/AJFYJDw9VoK9bNOeccmOBcYfQIlIkI0AvdZAUGtwvZQM8gBy2Nw
I2UHlGjGDt07vOE6+XSGX5k2/ch19BFuyo6eFbnNUkFnYaKjzCkM84WRyHviYsXOJzP1Hac86HF4
jvPq4pbj0zTY10VPb0ALfiZ0slnrepjKyFm2409ZiXZjIYYcwmIO0ki/44fHz1xcQX35Sdd7htJ8
rFfr9z9gCy4ZCVgAvapibwlPTfdaI6lWjbszWz8KRbtEE/GmzfRKUOCXPSjPqmbcrV5+AYnHxNXe
6pTph0TXyalcEMPETdnY8m1xZg/ZlOrj6QVsKPg3gkyMdzMhlt6MP/qSlO/CbABce+yhv/RqF49c
4NVUSFt47i2S+0KuLnU9iyfrOCnOs0oWkm1fnPU+Ugb7ubIyREbkTqfcAhbIeeao57Et3hTljc7z
MBgvstax9mamn9h4CTnCXVf+KH8y2LsPqXuzj/GRsBE0GYSEduX8Rqg6YPn4U68bY911XEHq+aou
0m0aNu+WKr+G0Lka3A+pm1Dbh4ck4iKG5CayNkg8qE+v5vcS734Rhc8rJ5450bNas+M13Hg3FfSQ
bEeMjcK4fT+ZbQXSJh2RtJEbNVnzwFkm5N0q2/CwECwJh5XoRNfEt856vL/14y7n8L3aDDAfNLYg
5diMF5KfK3L/TnVnXav6F2atBxEZdxYskPZukeO8DpO6a3FFhlINSKxgLOTuqqjmhZqgEoiJBUtz
7p1mAsGaIWOG6nwvQuEQ4nHTZHcvcrEPzWodMuG7JzcUioLDjbj6K0OcMXTJudDu6IutaE43hIC8
gylD2kjUDRer6/l7lwxBDMS79Yqw3bqBOf5eMMTb4pl4dxBIGFn6iTSRY80x760tiMMgkavDKcpH
P6p4ErW6x/DRv4UFeVYsqbMx+WxVlF3IbPlXtEL1q6F5T+enMdKec5XPGRpNfjYq5K7iM6NrzAFe
u6P4rqjKr36qP0PNfK56C+uiKUgO09KLU+i3wR6QV1mEUaR8WdN6c/GMH2M1v9OcPw8ZP0+BuXMg
gRI8JJGLiGbSLtx2Db/D+PT1f6rd/4pzUaOeRH/9nzdyl4+f8fzxv27Nx89fbfzXsvfPP/qPotfR
/3AsvkEb+D8bCtuhWfpnYgBnFr46NDu8N1cDwZ81r073J2xaP7r/33lb/17z6tof2Gwh61BAE0xA
m/ffqXmpJ/+v+o+aV6Bh1yl6/yPjrgY0f0mZg4gpq49orCKcelPqm6WIH+14fCgRZxApcMotHkgq
hLtw5ugYo6lfhHYgIBYNaqUG7Dfno8uh3yqFcbXTKMgwXnqdOXG+9Qgh0JxU5yTPql2EfWqjzb16
GpsMaPQcG7tmQB6Tmb27sdCI+kWHnlaDmrEdidTY2q21ETar8TElLRPC9ietrvIoLc3Tk9cse1+m
mdRVGRGBAiQG0AxrhJYQzLPDTJxwXT3l4MmeIfAdQtY0yLxbx8MCaO6Nuq32gFuRKbdqyGwJoF8e
t4anVTiEktDRn9BskWWpNbsYGsZ364fqdmLjgNJ8owwdim+ukp9qU4oLq0Fzb2qZ39r6axjv23Yi
Otmyf+jLR6qY084Q7ug5INJCXE8EqPASpH4z1FPfEogeop2D5vW1tGXqRax/+tL0xmJ+hatyqc2k
85EL9edeaLdKCZwxMfxo1l9BEXu8KPeqy+Q8QtIspBHdgC2VuTXv0xL2rkuwQRPxU6A7jVprJpBV
nnGiuZ7Exu4ZGsTDMMrBLl6sttEepzSmjh2m3gtJUzg4giKj1tUd0eobXoKNp2mYSswpTrFvC9vv
zaY+NkV4jVsXfLI9qkETgbYgUPoW45nb2XF0E5joN7OZfk0TKMyiZ4oewU/3Fxaw0kjprJLm3cir
9wiWHaBTnHPlZxEV3+KximADjKDwZ0K0tUmaF3yKptc2Fe/5ZV9VU/PJZXlwtNh80bropzMn4T5J
occYfUllSa50hgWUGstMrmQMEIbcRc7WWG9ChI1vhapqp0JW7bMmioudTdUR0vwbUmTnSdTh3YFv
bJejfVJ6RTtMQgdMmYTFA1KTnWMAJmRRF/llDEmooPFRQPuO+mIcTaA2+z6qfakvZP1y/a7ktSE4
nbsjezztNOv9sWKFukHRA+yVjd82kd18TYf+ie0aa0xD+4aKO76Rq0jPqbvnWIhsy5sQchvGnGsx
R2+YJBneUd8jicHY6Xq6obZBPAiEz/HyMtv2uUyQkVltW12dBdOrgf0elSaOtCE3tnE76/smdxAq
Mf4EKB42D5U13AD9eks7VecVLt9azbGBdHOUztLvhVR2Neq3S4ePgBweEPjWnDz1ToMD1GI6Y68s
23TRLjHWGydJtYc6AfFWTB+WKsK9NQ1s6ks1IVIJNhm6Vq/Rm/TA2ikghWLZEzI0bpuJrnuK+IhF
QYa7RrSHBsxvO5qTzabZsf2mYW/oDpF7cspM9cqkonPkOb8aybkh7cmzpVbsrDgJr05mHVW3qndJ
NY1B2WAL6Mu0OEyqOlzX3vg42uWpRbmyl3D7QWf3EOZIheUSt4Ds8n7PsBhTyaTdRBshaSgMxe8g
AmFD6NIruuByj6bZA9OYbTINfNXS/wA5Fx1ikko7yGhv+mhvDHt84GYoivSMYXafcjgf0/oz05Hp
V/Is48nw7STU932zrBmkEH2EFs2BSY8KO+yYHRD6ivMShTOPhXuzUI9sisaC61bYnSei6IFLejZR
bHrxGlqGqoKAhFD47OvBBK7HTi/2ZN7STjVr85IOZwVEJvGp15KcCGb9gvQw/U4UydbouBJjeV1i
klpQw14Y1PBfUNRocXRYLEjVYYK6wcBRxFqM01SOif5YCsCTpaGf8b6wxh9tO6hcGV9sN2WWZ383
EnQRo20YtzgznjSjT0BLxsbeNsZH8mraCyVU5MdYOX27n+2ri4iqqmbroWkyji2N/GpTO6kq8Ibf
/+/3L20VmfUmc9ovrNMs4Wl0Orqzh5YuJ2oM59KIFFCsro2vSPcSablBZBHlYmSduWfTeNGj2H0C
podigNl8Zr3VEWh6pufJljUM2QBo3nzcqbhmlxFhU0h9PjljRNtH8k3NimiqZHct9bvh2slBknFK
us4ycq5HFNBGiMuclMwAvM8ZRQuzdyNvfZsbzZsMvdgRKnY1Jn2rN+WvZGHNXQ6IVsMEn4psAkwy
qke+QIdzuOaNm9WnOaVWzZqIw5OzmYivI8R1h/cAUIBQVQ+TtsxbCLNPFTB2LXIOcxcdKI5Z+gyx
pzguwjwEJo+QEMmBe+YRUjYW2V5+55ZHoyo1z60Ly1fd7JRouuIvM4hyRGqcItHrYhGxEiKzabV5
BBKuo25p35VSZz9aG2z/rDccP2ekQleUQxGuuA6Ddx8YLJq92ko/TQHyVkqQvOH8I8PNg/Tt3Ibj
W5emL2r00QKa0szLUswPTTwlXphr1z4TP4zF2KiNzRa/JyacsSGIGlFsylbZCXP6GiCDirwDGhdW
7yRXFH5ptMlWFhN48Iq05UhO9caIE9Br5oMyEOTHvbcZNZMhUAE+cVWxpwq54jNmCuI6mVTwkmMB
xHJ+OVdNeokUEmZi9TSM9oeOa4ctG0T9tlDdHaDlI4cey87OBe5Jln0wN+Vn2ZFBFGJP5cZqEF8i
uQLvbL1OivoMwpGQEyA1nOj1pl7Eijezb0g02MCm7OB5lWf07G4G/LqR21bNH2GLx+guCD1Drx3Y
M8i8Dqnipmv058SwLM8t0PSTTfJpA5cmIEQ/KY32Eg3AmFOyhKdY7bZq/nMyw2et4Cuz1ZmUjcQ6
OQZAzDXnnIDBYjvY4xq7YiSeGkFWT5I4KKMMOm6D1M0pEX1ZNbdvzjId4s23Tlk7M9iai6leyxhK
QYXrYabTNIhWVONTTBdTLMZ3uNT5JtfXsz98MvU1li6Klp3Tu/cprp/M+BkVE47WNnuNDeJ2Bq2n
IRwPcRvaXpsvnmvO5CCYoGpVUgeDKmvf8Cwd0zEnxGp0QYbpj8DQk60RT2+qO1Y7wgWJdTOIA8VG
so/lrc8ngo/HJrwwksanFvlOo7/ooH8uPKuwyUDIkoGjXuB5YGC1l+chH6ctPjIv7cDu6SQgkJFU
2TWKWcPLRpv4atI4W5xDSpXvVzXTZrBsUttJSEKZcKqU2B/FGjuhJgajXcItBo6sagy9aKm+WROm
iT5vgaUPUbOFSbTVAWP3IkHMyK7TKV7HT1sR3KN427aalZ7qbPk0DP2dbfZmjGufHdVPtwzXD+ls
pJxf5XpByq6bjq32kceFCFTqyyKziIEJtXf0y1EgivDJirufDgt2L8qL16Qzn9Xxxuf/iSwLxSUm
Ly2FWaBo/UmLLSpDwsbI6fuapYv8DgcebqJM0pISO4gC8ji4gngwPKGeNOOdG6EIF6WvxOoBFu0b
gg0ZLJN8jLQZ9SIpfdM6oHCh+CKIvOW0zjaUVfps3YVypoLXa0lB7A3jVVrZA7Y2YyU1YegQZPuZ
E1/syApWiffCjN+okO6Lwnddfdi5c+rXEGq7HHIfUS8DrQGQiW1RvNEkJESPFsu7DUsdrYC4N00I
4wqpHCRJCjmtuAruysqJc0+FjB2QDOhY6CfklP1o4nbZhPDAJ3c5WGoVHtMsP00mBYemwl/ou8hC
5eN60IzdszJg7tdzy9jUCktZ1X1PLD28GCNRELMQB2i0QUKEhjssFiVMbm/TIv01tYYeZOV7zPjn
kk3jqUyyYgvp2PVrFcfK7JDvKXjJ8tDNbzjr0aeOcbXJ+8xG8vmVqkbjmzo7bSSj2BoGubVsxmNx
gozdHBocKV5XYYrCQAQZ/b1yAXIxzi0YvTvj3okd81JgrcL3IncgmLUdQjy8ucQR5SgxkTVxIGTK
Qywlu3PqRK0nzM1GjomAr76M7TDe9S56W9NTCjwH23opf7QUTkFZU8N1/XDXYjnwEXuSMPJ0pTN/
svzAM1lwJBRa47uf1ki8F/LIxPdlUfBTZC/MmTGyaO47I33urNkyPUXpntIBWVHW4u9pRvwJKmUc
qv5dD4iMaA5io7I1dWZYnO00159u0gOUHWGUKQD6zGKNWkEytugCWRgUXPuji8WA6oKuaoSarmTG
TWnVLGin7EVLC6D4xrwlocbZYe6gWtsxjZ+83kUriO+FyTdGFVTT34tFvcSRu0pGno0aWygxCMhk
bSy+hv0yTchvWVqgCS3nU2yvYEusmse2142ni6VOF2l344s58c4BDopefMKzte7wRWmhSFUXpnXV
DwhKxzrNrTfBi2Hs8FJVIadJhPaowGKEnLDXLwUBASLUvuKlVwNwPBt1pmuuOqzX6ORxerd9tAVt
H0D2ZO7eRj+qRTIIHEgPsDpr8EuYhY+9OZBjxY+/ELdMoF97NEZiMFCRb3r0F/tkRBXbx1q/STJl
peuWdQAszXd60vhIYiVlrY7zHXE8mDmzeGZ0Lt9mxEbeNEwHtjGtV0vEG1WDaLtusg1PdBFAbj52
pmN5cnqzdNk/FdovSOCxij9XwdkStNgUyHXI3X1rPLBe2aPABW6PjccL7QuvbOdAyNwhFrHc8rLZ
6mIASw9RVHP5boxSljvH4bU0shEjeLlPdpOV9Wyc9ZBXt/Wz6Ad5Ztx4CpWaBzsGA8fkpNEGEu9K
LJdOOpKmBaM7L3BhEWY2btpmJA9K0Kvb6cLk8FOKwQJw0v8yzUT42II2dRcCK52c1leswosXKFLj
KMeg1pmODn6Hqu0fj9l67xO+608umxXZsP4WOVP/XgDo1SzLdypZgpZF1h1N41fTlyMzFBLdlt5Y
kwK+wDTlHkXgBwUBKLqpjmCtRgWqvRT7XXKB4bEx6xdugQTGjq0Ey9m0++U2leGrdMI3cL3Lk0TG
tm1j9Vcjuy9h9UBriX/f1rIetmpElgDPmutXmU2QnxJPrElS89iX2bWtKvNWdMdJ2tmNlMDyqNni
M3XLE1LB8tJWeUDmtrYDofNiojy8NP34aIo63yvslaL5AGYAy7VcfCerz5oE/ofpaBtGc38kp5kM
WTLPDlmyCBx/1uts8yTE7rClt33pSyP7Fl37UM+JrbRfWzE6QTtL/iT5U+pQrapo86soyEGcW1M7
k53yOjhNeiOy+cEmdowyoCy3va1+sUEGmk0YwtYYWJrlQ3oXmaVcalxATgPAP16wdWBbIZeWV/w5
G5zoWFfa9DAuR6EaAOsICrvVc42O3NjNMmr2oaK3G8wkx6jps61iDCQf5MbkV2Du+EpmY18VBNlk
axPfdjy1ul3OL1OTellq+N0QLj9zBtsh8KsHPFFfBPORmEQYD9IkJwxItcVkS+gvg/Gs8qj9yPqQ
av+qFnPloRJzfUKTfkpm2U9LpV60bv1h0L8HLUOII7jtl5oE7ityxIQtmvtYSUkv343a+2xUIPcB
mBKWEGirn0OTsYXigy3WpJJnmJg/ylGT+1ipg0iwQVZMOg6Y85GXADz19cgMvXbiRyxrF4OVNHco
7zioW0wIQiHBfSq6fe3AEcNmeXUVWtzcqdM70rzXrGWvXOku1ErTuvYsSu+9BsSxlvaZpYZzYowJ
TznUA5jzfL4FsHJvSEwT6tmem+iiEdNOOMDVTBb1kGX9NnNxgxmvrWk6J7osl4XjROtQmQq4Yg22
RDJf2xGerhHdWZj5rVFyS8maIOo6R4FtP5eLrrCiVHLzxHI/SIGCnYtF7lvb1PesmPGT0wZw1VlA
zbPmR8Tm7GYynR9S+OxJb9VXW1tDSJvW2ONOpvp3smpfVB3tSugQLFetadM6APvG+JVPkDohZDVe
qsnvo9K8USO9OHrierRx1UZkvONUrZbbOBHwate/NOyrn9FYAcupp9lTXRXwlUUmsjm1K1yWYjp3
Kfr0PmMB0Re8sRhSEPxUdhipMjhcoxDsp/oQ4A14fSoOcunYm1BtqfkHMAK5S535J+JNk8Kv/QHc
L9p0CCPfRkZ84YyvtzXYhxrVM/3O/Dzn3RmPqXugzYLwHi/uLtJHd6sutEX4S6erVcHaTg0qFJJN
cTsbOeE27XejOpYwromBsIJ5XH72UltFgIeoJ9gyV57TbnyPql8SDyTi1R1ZVOdyqoO8LL4ZuXll
ucOuemDnSEMrbOVZx8KYwhPDHeQn6sR8MvzJ1muHQNXD9nBfJkFJKs+a8kO3Udc7AbX4FczlWR1E
gFeJdDbyckuloxDOLN/ixTSyJnbwKZA6U26TQt/rKTu5CHfD+ur9ytzp1Cj5j4L6jvWNeY/Y7zGy
qd9jJfmk4WIPS1Mx8iroJgTKhmmT9p0kzJdJoE2+bDA/dhhuVqRpHlVekcbveRQiGHWcZ3dKPvrr
DM16A8w6UHodYQJTWBUixEZbP4ddODh4SpanSNC/Ctya3F7Sq3lphbk4oKP94jgHD2ZYd4dV+m/F
i7PIz2giMEPPT3kjP+fSJnGOdSumjJ+11e9imfxqsVCFNW0w4C57k7Mvw0lIc2/Qvae+YsTtLop7
btBQRb/dCw9LaLqTaX2p2r1ia0RTJvnLZJoPaj9HD1bpqtumomlp4softCX0hMlufb2GJh6edR7r
Y3DkR+Im2kRj+x5HPDVh/gGlgWR5Lq05GLVncbHmyD2SKHxzSBSAaciVL2TET12F1yFDqVswu+vL
cN81XBh3ISTCzdaRZSNP0E/kyUZJgNuBuQOMx/KhJ6lJU+LokZZTuYMBKPZUxYwzsqp9yMfS9apE
t/HycTuTd6odaigTG8tqwi3giwV9SMWpORi+KzjNY3TuZ6XjF7NaPrjd7WM7a7jTGkKOei4ejzvV
s2kkx2TAGGOEpnECUkcOoJ6VPqVyjMPeJtNhQHFBHklB5QdWXS/txbMAiTwBTW22Oah1XxnLC3lp
0zmFK7TTSHHAn+aA7yY+6WXoW80jzA2tbpo91RgeETIj+oWy+BVSMlzDrLwZvSN8V0a/Or0PA5Qe
NBG9HLZZO4pNUwyDV7lPMkZuL5v8EA+y25qDuXjg2OdDM9vP7HVpoGLyY0tA/l5tCwZ96qBe+Ldq
Rq+wwkFfkNoS6lUw6w7B6zE6wphYzhlhzjaqlC/e/FfmD+lhkXZNSmbK0rRL+l0dldExyTG/4V5m
wbBgbTW0xYYJR/JusxhBXCYa0cp5dSrGiu86rm5S18tjw0h+qLvuPCXJ92rRzQe3sGq+pX5T4Ru9
OsUTl+KC537cN5Z2GDMToML81RNVc6zbvt30YwQsJ4oH0m2Uhww/6FkzvzcpY7dkdnZrujUMlasY
zfqO2Zi8GBfxuDOCMxLZxagBiKAHCDdqnubcf5Ievo67bU0bUpcM+1Ed0WivjswUs3Nuz0/6CO6n
KYW5lay9jr0eXRx1ts+1aG5qyFLBstF2VeW+roW+xVll+Euu31ESzwcEp9XJzRGWUxF8qrqFrOXZ
wje1bXCU8S5VTnE8ifuIo5JYcoTQEsAwVqPNqlea+KHy2ojObJuIehUqwxRJDG/I8t/Nk3dG5qcq
wk5gx/GH5ZTzhpD1Q8WBvMY4MaRzuMM2xcARgjt8uzT9N9AavB+YwtbOjaTt1FPbYd4Np36GW+di
nN4kMrL2TSMerEbTOJjKW5U+kxiyxoUqTQANGS9IM23anK5nYIiG/6hELO8bOrd5YoYvqb2gpLaq
PVlJiW/yvx2NVZtiM0He5I+V1nvT6O4XZDBJvnBUSXVntfFVkyLh6xupscw31VGgHTXU8G2efajF
W5poKHgmujK4UPtW3pCw5IdQ66U3q2lG65PW2wX8QGDnBqbcGYjcqCX0m2p8mTLzu+4m/PW5+lVb
I6Ixfek28bzor0bXH5sUSnHauXuyDklO7JpL3DLptB2sH5mUeybSo4ecqD5WAJe9MJmsfeUm5I11
WG9Bapgnl6EXx8u3GZnxc27krwYxX4peVB999R5L1TyloUZt0RXHaapeJFCAI5vLw2IQdar2xLRG
DJoOJfLInLX2Q8hwdwsTIhmy8Wy23zP3E4sGAekzW7lRqZ4c/a5l97FcNjFheXsc9wp8/3xiTMDY
PA0r9Vyp1Sfvo3rLOU3fm5NgVAPyaUv1xeytq9vqLXmeLqZWTjgSuHgNPqsDo6aIZew5qbUT+edm
QBJV5jGI6R6B4KHSsJgmlqRFblZWFh6OJt2pjTIdVVyaHkV6gDInDUAZuJh/mxuWy4RwY+vfiDqP
5ciRbIl+UZgBAb1NLZmZlEVuYOwiCzKgA+rr38Fs3mLGps16isVMIOIK9+MGqybrExpTc3D8Itgg
SCNO0iaiGDoKeqEx3QY0DqtGM3fpmQNcYHjtIeh6h3YI75JK9jAtEe+dHz2XQvermqLmDjuA9fbw
pD27fKb9W3XmkNxyurlLkOp9Q+d4ckbxbQVF8SrhrA1JMhwNTha3bPJbXjCtyclBSBvJ76ZnYh8N
GxswrkVcdkl06GSKeMghjCom2mqXJC1ikYrfqZ+J+u7immK5g9UzAqZYjyh8eK4AGYzpaG4bitFT
CG2nJFpv37pduXGbILnxifNr79Ix1b8u5i7LWhZEY+Heu7JL131fDWu3dcZ9MddLCdmYp1D5JItA
WtliQAtIy+jZUWl5se+Z6c93gK7xrSsZpNlj+gSx4e7WLJmTyWU5/S9JNXdrRCuQEI5GMi+14exg
HS8MpGuIxK+dBZqssogJdLqaVOw8ZXyYlvONLVPEXwh54UhAXt3Oaj9o/dDsga6d574zGpc8QYNe
mdGh8q34G2AoGboKfk824qEqWKxanc0cst1HKW+F39vhDpUSE+N0/jDDmKf4AprJelLMQDdaon8n
q0ugNkO62qTWpYHrduq9Lt5O5VAdWo59kmr+0AW3f6hVg9UMDogb5BaIasOUwFqTP9Seao1Jz+9a
dXS4opeZ857Lqv+WXXkmLSQn7zIIjkETy2OSkks/oyu5JbDM1wULIeJv6MDc6mQbV9uz8y1qslfb
wYErC8Lss+nJFDok2wYPqJ+zGprJ4KOQeoY5AYCLiXXme8bK1X8FoNhjpcxuO7cMlEcvIsx+IKZD
u+nPUI2P5XiJZpzADHK0C93BRzyytsj/IK9nF/mM4zPPvYS580dJqBYDouI8crapMX2hBX2TZu/g
Jo6/SgaDNrIoioV/YGkg4rnXtixjSH0K0ZRJULw0Qq44rlM0UvjhVgmbrm3rOcehOUD3vmDtcjaT
yZrTjwiQrthuCnNeD5Oh90jToZbwtqZBda294p10bdxeDYLtWCY/dIH5/n/lYkzJW1byZkZ3Eq02
2qjmp5iFaW7Mb64sPn2YaWt/Nt9shBGh4cYb9lkfEYJn1MvGUdfjAysT5rqQELBXk3RlalID/6Tt
I9GLtlNWJntE0MCG0U0M3sCq9a/dSd4LN5HnYTb1h1W9I6X2/hCG4x/rAUPd//6xk+KtBL149FLP
vvStTY1kFQh0hMvGS3bvYdrEp3qsvE2BC5u7n5Wpj1lv5+pTDHvjQvI7QcFnZSJciccaAsVQrBFs
k0ju2sOj7fL+HCqOpYZZbDxn0XvXec+BaslhDVjB1RbVVwV/xqIragmVXOFXGQ6UnC3pPKFHxM0+
DmTHxIDCJXMkfvwp/xdSB9+FVeNGZ3WfAqlciTL+8JIbbZ25qnv2qfCi3lxKGBHWioug2/YuIEi+
n+ok0mvtCu88uiURVX4FVa8TzjNLHz6zlgoMUPaOHss+mtzDTPntr5pw4oRW0x9hIruV/Y+s2V0E
JeUwC9qcnLOZWz7Wn0l0rqv5kcqkuDHdd14QBVi8vGe/yOy9U2c+6zH7qpCOr6uB9HRh2vUBZ+eh
TpIlSYYdoZ1oYnUiaGj8UfKeEQNIqu8PlCvvFC1b9aJpkLXrnsUI7vxjZcbtMVOcWoNC0mPBL3oL
C3K3u0xffYTpiwbAegiU8ZpVWqKa5rlspnct9HePgONA+6F2LSwSq51fa3qG0+Dn0wbVplxD5liT
vDWe0zQ+tnEfXYl3FatGGGS3YoDMPOVCFr7inEPI7JCtFHawY+bgNdaA9kpj/kPADsrnjO8Mw9nD
UMFTzPrh1LAHW6k2fVRjmb8UcD2hitIx9ZvKWTaphOdNQxLe44EyaqDI2Hdtd4viWpyxyyEfSvZ8
C2TrJiC7k8JAOeZf+4klJiW22tUdSPYpyZm7gKl1dZLvXUY9a1hwZJdH6WZqmdI0gtlK5v3lt4jW
TsYEWxfZOQNUuVFjULOPEtlhAOXAij0/lWQg3Tvz2fPc30EQABFX/a/ToDY1Bk00IQno0rEOIp8v
5dQne2+s9bnW4xIBdcnG7tdUun9LajpQZLSbcszCp6w15XoiBW75IJuWWSsu8C1pZdMduoa7V3WZ
b3aJJduHjLtgEwdBd3CzjrzE2Sj2gJTUtiFxDfAT/9iUJAul2JE3jfCtqxx6QDpjvI4YOR9m5kKu
Dxs3jfM9Uuqjsmrvkbd8pUO1N3LSAS2GUscGgujJCaqzr5OPcF7Ea54/nHsOvc2Uzz5kF2Ts00Cr
QGlQQ4g7RZnyyNebv2p4Loh7UKhEKKXYK83/BZXT7ubEZaA0c6IjbdEEDQl9ltBjiwysjvZ+ZCTA
rzWJePaZI+w1bWVRp/7RA1G0V5m0tlHZwtj3HUbS0HG3VcGak8FoAKNS1VuH6SIbNmZ5MhDXMCMy
Km1MYOe1X176MufZNw9Fyk8yCmfvhwKGZ0d4hEHY61TCfgrZsvQChaDJUP9KrA49QcCjZlTVzi1a
h4sUYyQ/INuBO8W278vhFNhAH2jQ0Ed4cmuKrtiOVVKvcWrcPR0UT4WH7jslktxCzsv1oa0tRuhh
De7TO8dDP67z3kSH0SYdQGPDOOGNe5RVpbdWIeSNpBjzhodANv4D+wZjnygmK7qUv1ia1ZPr2GfP
a20itnV1XULry0WD/kcbXXWEnxiy1L/o3kJRT8bWkIwUR5jaOvTIYR09Bpmw12MpdBqS6uEPpjpO
QQw4s2fwQxbLSQ2ADf2Odr5wOlT9YK6eAh4chMaMAhbEyUfKtI1c3NGq7m7fVmhuPONWh+ifSp+1
MFRDlUh9dh0zfs5s72W5HJIwC78Af0BadLKLMtEkwGA7JwQAIPcX+cVSRbM3nXDcsyq9J5kqnv7/
v8IMikSvs0M+cYAw+ph4nXVy8SBtYU0dSXDBeTCYY0TvaaJrEjY7LTN6tet4eBqRSKzp7iVTxZQS
uhXt3rUX9scc/xSFBUclavt73Rdb7DjqoYbiNR+ytzohotnypvQx27RX7A1I6Ar7e4V5Kw0kYlPJ
isOPzfiapNah76qzrdiBFaFvPZHvAa3qhhBMH7G/w0DpGLjkbLglpERYTDY6Jk5LxVjJLpiHYvnB
YSNppuITSQblDrztP0t2N4W6CAOBhzNRAWjJw2eqU9k3gKhZcTHm+Iqm8jGZ/rvgiTsODgP+hPa5
s6Cz6ZR5VJtG/kVBYu+JS830i1mPnwPBES+RXbWXqchvvqAq9PXIgtdLJBvTDcb+a4zW4RIjGwFS
ApY1NElgQjeLizNke1vtJbgvRlIF/Es27H7lPgpmQiSqmgUaoZ6MyZwUnDJM/kBTXQ+lxNqWO4xr
IvO/fHSqKy810i0GESoqaDgqgFduGJx059CHcLzGMfQRy35YyJqPheEenKbqt/SRC9jDwTqd3CeX
MMkhBeKR2JCzys8WpglIYSjI+eDf0ZqdR4tKI0zg4bTZLstcFqs4N4iLlgpAVfLdZ5P/iHvrJQ27
VeP6BVgDO2G14JEzV9X/PJS2Zxqav7WT2heVESOROE0G0aSyTk0z4evOvXYbOk2zxRUhDpnFOECQ
+v0SEWHcuYBtmrIlbFxZ925IWuIHWJvxlLhLKPc27TMbd0TGfGBMoDrO/rVx4F+mRjehgpG/Fqwc
QCdlv3ad0d4ncNw2PUKUVcL6ou7H8yyLl1qy7R0dOGeejDYCEMY36R0bRkXmgTBpejKbDWokJrC3
mXxuW4q6yR8vnRvzTGaX0creAqpRlm/9YQ6D70VSNSNKY+aivaeuueOy+mJ5f24qVHDVuKXHNtkM
BpZgB8iF7cREJDPqBU5Cdk3pfnHl/6d7YEIpTtuoHvcSGe8zAIaA0eylNmu+rPQe6vajMW17M3rO
L/rtJUTZ/svJdupKglkNvq76ZXL1v3FgGkEnu6p6V2wKcs+vrZ8fY6duoQWunSKx/+vjcAuVtb6p
ZvpCs2uvo8b3DqZbMtWA4jWJiB103T05Y+BxnZbRI7DmdeZM9nmukJYQtSd2ZQeQFw0i0RZT/g7c
CdGn33tvPYn2624wyo96TDkcZWbscK+gy0g7jrTcM/hgQieFFzhEm9Hq9iNFpzDqZhM7BstViy3M
4Kpq6+YaK1uGZQjtXe7n6ZPbDc8Cwxj3eeguLj9FlDMP2GwSGJkzOYFswVPiI+vys4L6Of1OmujL
dz/qOIPCF1n9UU4VAMY+W+JJ7Kd65ueGOUYcHqlFvfQUibLZdvavWOalfRX/FhSlbA5YLSJn4GKQ
jyxpkVP69r2HIrnqR/+dJ8lfA5R+9WdIR0XI6gxeCywxA48TqYjnxJ6+eyqPrq4Q+IeTvZos69vD
KIjypoYGikPSNuc/daN/+JD4BtcsHhiehWS2OdZbKdJHwHONFpHem8/RHsAKgiGlOxdivTzu9PII
h4EO8FZgcSQCiC0GAZHxSxha3S1LJszZ4kKK0FoScbp2qoSkNAUnMsHk03gJu3i7V7vcQn42v5Sy
Mg5m3L0wGv7P1O2f1Bj4TthB2QG/LIJK1IQ5mwY130Ij2rjWxA+0wUN23UxrNCbGS+tgNm2WSb50
00MahvOngBgDAZwZeLwbWjk8hfFVNm6KikWF+zgZd97sv8kmso5jB4ZjNo/96DFSiKNTD3hkjbqH
q6FlcslSr1kPlUGlCmYTMWNSoP5blMBgssBNXVRkplhq3bVdd8Pjjw0vC6hjm5GfNJp7nLk7h8Ju
TYn+F5aUs5shSSSyf6kEj3ukyr/Uk5tJ0SlOKaqLlOVPVTSn1o2vQ+I1J2nU/xBqdgezaHsSRX10
6Nrbl507k7LWuWsd+S5a7zK5EPwyoeExxRa86XxwCqdaTWY635ZgSzHds0pVFxDq9xKEzMFWkTz6
ICizAg9BC6GXlUeQbXPKGxC8BBCTFPztJwm6iHj6W3doOeWixcQvazKqGI9JXAnW9sZtNDrjod/z
bPpl0TryR8DXa9FJMH4v97Vjs222pmxbUfJaIOu2A2M826w67KGTdeY9Trc6AYo2NS43GtdlxANL
jW5ah5ZWnqyPtt4ky+JQTu51MI15I5fxXhifkplxgp3k6Z5tT0UqrbjM8XAUNTUU86JLSHI8iQCU
gTwZDZXsmdx57oeeANmiNqkG0yPC+hdGMuEh6zgPNeOaasnniZEfYLvmUqzE1R7h+HV+3aH9qoZr
iYQUmNhHTTjqqoEGtR6MZuPMMxF1gc+crMbBiRdkY7TIfP1463r5vE1BICUxpxuXj6a95s1yLe8z
YWqy68nERtC46VkDEvRHUGqzbNPz8R9KW7mrlPygYnqeM7ZeXJuWiN8bu2Qd0nOnVKa3i7sByS0y
o6mkqvXsg5pBFCvBEGeMCJCofaKexbmZTLDduX5NYbyuY4cWo6R2zIDffc2mszG74m32piPsV8S+
E5YbTOErywBdkoI0hmPa7EXe/AorERthB/upMvdG1D2cYD7R+a0bO35MX6DP+42yBJnSdXzu0irf
xVhAcCV64yUKZxpHMrrJW67AdjnOzWy0dwKkBfqv2uq4y+/T6J8aAoa3CTmCexei1c4p+2KDv1hs
Jns29/CBuPZwHp0MaGOSIOoTn02w9nptEcgwJ3tYjncLoNDJUbLA/VMdXW86lw3yiTHW57xjLwHc
f4tS4T8X6cCjtAYW29besfxLNY6nijOLESG6l6kQp6DQW8iVP2nMk1iLV1Bwz5NsI0Q80VdupM8c
2m+p0b+qasrWgLlYDYPQT4h3x3rVHoM8/gRBMMv8PYuq19bATWHaL7RzJ1HQv8zFqhPTR9m4l8o2
Tsif+QuEH22hX2fLFFz2PAlcCj9GHV5cR757ULi2VVs5nM5JvEs8dZrBGyGfM+ZD1EhzBY6ve9Zu
HB2kSS7WkLaMQez66FQSS3zFyLhmgWnkY33wS3NbdoAp+1QUh9ktXkfmi2PMn54qkD+EYmwtErih
jK3brHqxvemR+8y6w37YSIIFHNl8VG5zQZdWrXXvM190GMrF0xpOTXhEUG2XGXzuGESqNgfKUgjX
jExxzofQ8XOcP9dJ815ir4cTjzaKzdTKtusv7dUvXgoTz5aoQ5g8BubwY3gFodX/42vvPSZPq1YA
C3DwpsnRf4DCRhB0KqSlNo5Av9/6Wy8WknLOxxfTwLbLNHxJwBA3itfnTCZfts0mi+dgX3neeW4n
VmmltcLR/zzGKdxfjcixoFlO1HSoXR8RhTR3egwIKPU/VLGvaWkOrcF+Qs1HzfgVKZmz6P6mfoUA
X6+0ESVHoCcJwEE/2zQ+AGZ6LYkQcSp3dhuu6+Se5IgSskhkmyk00itGjPTqzsVfPzymuWScYzHX
tDHyKoGIuajeR9zXpk2ShdDrPBztrd1SALVAabHUWmtJy5zE7q4q1Lpz2KwV2U1qe5lRPXpEFath
BCzOjmqV+ifa2X1vC4b3xjcbmLOpi9NgvagBNW4SM64d82CHvDTf2Cq8ynGST2QyHaNs3Cg/F7um
Gb6JuHsGhwQCoWWrmuZjQYWKqQvH+Hrq8vwYTeGlhvLNtzxz+8UcslA4gbrues+mdBjQmDITiRB+
Xcq53Kip9PlkeAYRAr23SXla/hMuCNAFFEl5ggJPLsq+NnlDTsD1PDpfY2/+emYOKlVXnzTQ3NML
Z53Kdgd1O0VKxDePcHWNRt3FEBChuQ2rrW+rYJ/HCCrYMTMJBh871C3twW4YNTxgE6bsGPmHcoie
F4Ti3g5ZTUndXFVm/44VkdukJB41IqeWmOz9WGefiKM5m6efPsr/03aMULuN65WfPhlI1Rdi81SL
Y6TmO9T7Zl1nzisQ5U0U4h9EgZUDC+VFrlGLu19lzWM1oFBYe3H6mTpFtOtdyUjTsfZdx2ma59Ub
KkMGeoohbDvSgblB8a3HpmakGBMMMATVPusR27PXQ/BnYdJAREW5x2lI5HpAFIe5mXsjWxFGwUPL
ZnLlEC+F0nBT1nl3HGaiuuMKFnDYUemIXxvJ0LrszNNAUMshEigey6j8aHqn3psGrQkJIxoocugH
FjWJe5alEjvbwK0QjIVY864LqhzgQgBhqf3ey5YvqBtwS+mU5tk1N8qNty1hGAucu9irhyNGdQbR
d/Lr8klGiXsYatdFOiLY6C6CTIbCO3QYmTUtIlofVyOiwLou/mlLpQA3oqPVRB0gMyZQpYrhbDPj
jlWebEQZQMhUrKic8prOCL/G8H1YrBWlRF4wxeNNpjRYMrEfhpecjHA5fDJUfwGNThLAIWF0y9Fs
rUpilHY1zyBjEkTPClNPoRCDjbNAjZwwdm0D48eOk0c3FZ+Z5f3EPhu/gNxKViV+z9gNrcCKQIt1
0PLe44OMzr6AB+DwDWN8ctcds7maQD13VMh9ZbKrah7zMIl/Wjn/U6p/VjeUIyWVN7jhjg+1WsIb
gc5dkW//VAQwpTQMywQIpCxs5RJxo6mcB0MpvpYpuI4dYk/HHK69hS5qIedG6MM5aDedkwJnaCSC
7Hg9kXxOReBxPPbIc3h8aI6mdebyW0zLxkyNrLP7DI2QTWpbbfDXiUg1tkOP1ZLmVM8YvuwyhnI1
lWJdJAzD42KTGo67IfmRikuy9WfI0KyG/Lk0i/6A9PgKOrjl4XMG9sfG3iX02quRMOUuX5G/qGVm
PPfD/I8J5FvaI8S1TbhxgQgcqOS9t/bs/jDpqV7HfV8yTEGGKKMllyBcHG8wNxGlkUdF7hgavj9Z
Y6uNrD65n1x0jsjQZdNQopr6mjU8gE6IPB2nFF2cmIetUUasy50GkqzoeJJn3uJLlI/dxvARM5kZ
LECzwFxdzDgOHHk3ZP+ueufT65qZu4E8RJx+KzTk2batrm5dXxPP/M+252rjVYwvWJneXWPIz42K
3qz5K+LlHgjqAWbNLT5ZTD56S7wV8oTydljXEQjlOG72M+vdTZjx99ee/MVh3YD50MfZ078lLqw9
GMmrSzm0Ahq8Kws2NWRvGf0SM1Rv2qQpTuFrpNAH0FNZKMzVSeEkRqDr/zPD4GHlSrKbn49JRwRG
b1ktNIdv12jaB2KknYCg0i4nvMKiAecSlZeVZjsZpne7awtUZabaDv257Zpnh/jBQ9X0Z/pRDsUY
lb4njN0QOek2Ayq0yV5F29A2UQHVXvfSVBHaao8JTJIUIWL8hiqjJ0YovlaNIJTEXNaYil7Ud7ML
eZU9VE1UeEM2dJsGZf6GhJBVaXjf7hS4NxMmM9BAijxsKJHpfBLFiVUwMvHaBr+mlVDc9faTZ3eP
/L9BmD91F2CS4sx0ffEX1eDTaIEajyu0IcLqfgx/yqmu8lc4SfUerfk5SngqIDJj0OE+Wc2O95lO
DXWnqck+r+xuVzAHmkvnz9ShygQQyV+Paw6Aq2YRbIFNKRlB7RNlfxkhNUHoRJ8GXXIkxvFQG/dS
yaOuzPnR29lOZzxpac4CNq3oiBrM3rh5kOs3dYQq3ug3Jp1uWinnoEPzb1fwbzIUQRKoNwkMl/U0
DNmW5snb2DnD+GUpiL9VDrwPBlBnOOu92Nb0t0dv73DYA0uhMNFh8C4j558OWrUrh6e4qd7bCL9S
0uNwj3ghQo8Sy8OKp6EVb6q5fAvqIDiFHWzzBklqHXt/PDuOV3WzTH9SAMzz3ess3oFgNJ4COTQo
rZ1ta5PCxq9MlvKIVXQO9oxPumPJ2XkuPXknXqrk+HM5lfI52vYwmYAzMWgMgZ8oTyKv876bQQVs
pP2DMdPzzV2O/tvFDVZp7CNTUAHgmb+bvD8aqg830lzeYJ+HUk76WL6mE3pEMuqiSx51a8eJmJPB
QYBJ6rBGdaurM0FtNSQuDml2L23MVNRO+SvQPCCrpL6Dy0A0hL1ll0R7h6ybjxVbM3F5F89SL3Vi
jezToQ4tw1ow4PxIXFl8CciiPKpc9i4PWKTpAU7xGTvSV1SH3bGWJV9HxaeySgFLI4TLxXrJTRfT
mx0bQBnUSIZGPJ7Gsr2DiwRApXAtxHjS57SbjxnxWe4k8ehFEYkVbhauYb9ti6GfnuaMGlXQDI4/
eg4AS0UFVVsAwg93Z8ZXy/szFBrLbNzfciqXHX7xeDMttxLf9nEK42WJ9iCVoEkZ1IStmWx1lv7x
tSuYZlrDYYmduOZFOuELwklSMmTaWWVuvrgwFEaSiJ8ayq4K7e4RND3ShYJ+o0KQTPqcPLa5OfFg
dBn2OlT5mD/IiSH8DARMfTTL8J9DCuaLRTEn5hfAuMaL+mB7M94Z56Zbt5o5fNJ550jg4doDzj0b
YfzrYUQok9fOJSZUdpl7CBpxGxRTcJgzXFxDSfRiF2GikUm1ozBjRtZuTSQArxojyC3yx7tpRsZz
UmT6lDnZryytbNfGKAtax0SQBHeMBwKphgAg8ryIMEyrORSDdxuKpt2pKOq3Tqy+gRVIfFqaFINV
Ld0O4+nQnLN05EvCOL+u/dC7EQ2xsmrYEGHcxndHcz8QnaP34GyrLUNi5vqerg9BNP2ItM1OIE2J
QfLsl4owZGwmoCERZzcxuWGpRKViaWPatg4Udp+wnzEA/sBKKtum4KbmyDYPYcJWroe+tBvIEtnG
7mQAutWXcMLGY2pM6MhDx7Pd+Pl2aNXVhA+5ImFAoLgxyUwzuIxYthfrZvSrFdph6+9oTAelMQiV
sZT7GNU3GWCBfFHkTG7DGeM1Ih5msczMDqVLYothN93Dm0ZUlnXtwLGgoEUxx/7eh8WHaHbFHe1e
0/YZlzDFSNT1F4fBxgrUJNJKC6FBnSixGZp6A9INVpwEUB36N91pUFcJ9auJDRfnGaz0afqOdcAV
jawVqLPbTmpdtK6/IyLuRXfUw83s/G0FxbQiaJql+K6UwzsTxUMV24vDGkpGpcZiYwh4aSxxor1x
FMw+TnXiH1jYLHE8y2FgKgZk3B0mtPUdkXvpYZSvYFVszM5oRIg/Gi/DQMRXT4zgkcXMKjbr5I+9
tMk2ibXCS/qXkSNvxdLLP89D2zG+gT8nMG1ACOdcywFC5N4jiUgraySOzsC80VB6q2qeWDFgFqlr
Lq6qAjerOvOTk6rYxXb1plOrPjfeOJ+YDLSW6ZxLGR8iZ1y2TP69oYfcy9Z8C/sPKdAWh3LAfAIp
OR5+TO7T7jCYPR0ZBq/SOqtAWydFE77RCAKIZmJE46MYZHyFfkK5f/uKFEcTTzZDOuRdrD3eEDjH
JGCauAJTatU5sY5BbzDcVP2p7ITactC4JDRsiA94SRv/Lzl9M2DAsx1a9UkPTDSxrTGIp3ULmeWE
WYnaZZfBKcOF10P/RqS7ihNW5QK1HsKMdMd8/mII3M2KPFwui5TdMisT9kxXpjHZSZjmK9Pzcdu2
yQNHXLZz9QCWpFVbQiVbaqt67U9Vf0qyaZ1wPqHhLT6I8QI418g/Rsb62WQuXaOdxG2izpmIqbOc
vN9AnECrHzok9zHb4A2HDybxlGWh920B/xVJ2u7lrCzm5oaxR8TWHFXHveqNbJRjYffPY5GD73+u
Zzv9O3Tpayu51yvLQESMU7iADQlApV7FotopFkMrmEjdnn2XeaI+ojvA0NqNAu9205F2iWVlZXT2
dLax7u+HWrDoGlUEMYW5pFEP9jXWiVhrWzMrc4Zvm/EzkI54wBTvhcyEBB6OJlfbWjlvYdBOr8wI
9bEwW3z+ExpVC78qA1xrOglJ30OX3qxa12nPooo4Qio7eQSxTwDrhK4kmsU2KHv7ne7wxYyDY2qS
DB5oFJ8ViwBKGOeqMa3TZ/HEJHzjuCeIGpbQ9Z4zP/obkCcxuv5Tv6SrSJDfW03+2652iDzyeVH3
lUAdZuHIOSYMctLl4+p9mjN/mFq2bITmtNWEm6b35lWWxnhbadTWgqkH+Y6Ax0v09iZi4pcmBbyA
dK8zCuPN7xHQN8v2GFLIU+foJ1IMFcAewq2EV35xxDdXhryL0voQDbXFNrdh/KZZ8l88R7UvIykN
KzB6+Y52bNElOIwgZ3faIzQoN3nPgLz1Rcm2Nc1fei9p2ZaZz1bu5OzSM1ZNxLydu7ibD7QNLojv
VyrYmx/+OjAljkXbzk9T0xd7bk2ibpZf25msq4WG8UigKuE103xTkFY2RQFRYpgjmG+8OD5ckZfB
wpLct2vt9Ma21F5/JiaDIHgvZV3ke6R8tdGt79AZKb8VJBpU4lSFMVP4oXsdLdL8xrZeG8m4Gd3g
jfhNuRKIgdZBnLSXNnJes6q8eEnm3RlXMAfH7huXOciHACYHuV4bEoYQW9SEwCm4KGuP3f0lzfvf
MN6OvCYnY7SDU2XF1FdxeDWHkmqm6eE05tFFZCOOpZh+LxJNgv1NvPXdUJNAtwRYBh2Yw756HVI7
PLFRJEchGU8SZ7C18EpShUDeXHbk7cyYPvX1SZAo4TFGrOKGZizHZlb6iO5rL9yJypSoLgqAUITL
MH5NH9oYveMYdpI+JG6oEtxwTVm5ybWez235Wctg+BbNjlIfzzLAiVNQ0+p0vUOeZEqs6lgY0dpE
3vQ0M9QdR9Ag5KsQCzOQaKCcE2a9O29cvu+m7i30R30zWmq9ahjaVdxpgiInhlgJlr01Tt6HXiIo
+hgbSE+g58Y2bXTKjqB4N+L5UiSv8EZDQscKcbEcTJpToH6m0bHv2kIvSKgYSBRqBkZJKTadhPgo
VovCcF6LCtUyMqlN2aQ/aAK5u50I3CZ+tpUz/dYMY+OGJAi7RFMTetwK6C+PtM/2ki+xh2CyT8OR
DpNlHyyt8aMOBuh6WfvVLvqaxvAYX7L++t+f2jXjlpQ89qNwN2na3W+767+YA2ebbJFDGtox8ADx
WuvazjnGfvAvjn8a039OaJ2nGgMHEQK7IiMiAHvfIelFy4AFKk9fctNJSjnMza2fshvymZGoFF8D
YjtCQgKCTvqcFYeMBctBeqOmKfvtBEe1RoG/5cxZtV16TMw435kgPYHUHiULiVtNAaKk/RGWW0SH
ElXlVN/cavi2HIZSNbOcMOz4/6MO8CYX2XtYEPDsEJmdo9r9D7/bMdWlcSz7Nthr6Z+rthg/4kJx
CLb6lR9cPbWupfZBlUznYfpkoz+ehnw50xqHtb1KXsRCicITTkqUto8ppwH3dA5mSIoMER5xiblQ
+z5vkx1xe1VcmFuCQ5m6qObJaOAhGMZ/6PMw5TfuVxbMEH5MrgxUl3ofNT8O6mKIlsdKB8175Y2A
Ctyzi+hvNcgm3yoC6PvyNQrG17mCEMGmuDnDCTtVxEmcZhG9C11n55j/tVJViytYp+qNvImzawMW
zjzz3DYieB5CxSsCM4R1o7545LfSnDjlmsCGM+id9qXgkO/sYEkaoKFlWZW5cX+pM2o2xaw/UiNp
QzWbW7Z634rA9h1casKCWpx8BhCJ1FuOmW7Ay5zWT34vKUcRN/4fe2fS3TiSXeG/0sd7+GAKDAsv
zJkURYkSNW5wxMwU5jkw/np/wbJ9qtN9qu29N9k1dEkgCES8eO/e766Ek9xbuT3e9130K4nCnrDq
OqBwrK+D5AIQu+b3U1RQgsS4byXGHai1RbmqlHXXya1kQ3GX3RthjHUq8fCsWyT42qihmQuH92jZ
tWNJd7MycAtnojVOSY7zWOSRvYS+nm9DztPHYuBaU8s+T/qYP1ppRFTJQFHo9j+lkTQ8DnXxDNtI
bJk4aLt5AKo39njAyRkmBCnM1gn8J5i9ICuTONh7eeoumxyVVIyKd1/q1RpkD4Btrwkwaslvf0ZS
2pF9sw80gvxSPzk6/k8tNLNjT+vjvqu7//wD98JSjGN+EL3p3jW0cndmbR5ZXq2DJP3H48WCVtUI
QFpa/RYz7dYGmBDYv0Il07tv4rWJKfkHvxHiFK7+FMD9Y+pT4nd80AJgKAIvOvUVoit3KvW71KqQ
NjYcwtygAZJFd+iCu7vo6WRWGUoab/ItWoaNtZy9Kt0aP2LDbjd63envMtdRrmcEezJr2uDUb3dp
IwVMrWhLnh60oLYIVviGGI/VlbtnRXjFDPbBIAoMbk3yWuqNCHanjpBsk8TjeZZnc6TQTAymz+gf
iVnNi6uHRL3rhuKhFm5CRodfr80K9h3TcrwA1c6AnZTFWUtzacKiPxrPRVzqrJYm3WkDjKHKmuL+
u7SJUn5pKDkM6jPnY4/aTdN0ue0LwsZ1R0k96f0ZMwFxZSIPRNomzF6yGDEnciDcOd426TtEu221
tYqJFxzidbpGkKit+l7hq5UZ2orTbXbtkBXuUjNB4hDOLKc6IJ7F0DIMVJRx3n0LLs1EfnpRD9O+
Zyh40KPTjLUPCLbVL1y4ZhthiKUtPUXrqQBIWYH+xx9hYRvE80V4ZlgWlnkKQkIvmEFpnqIFeVie
iGKRZjBeRjntfb6iU0uI5InSLqkz5wAh3qcdDd/PKbtpw+0gwaB6mqDLHEMwbmc7zkeomOG6mJsR
NcKMXShUvB+/AkxOl5MFTiyzNy0U2IIIE6FIMaY7vTOfSxaUJQ6cYNmH8c8Sp8rS9QNtP2MsXNJk
0u+BbOBi7JoXyzXfhs42sMVCvBE4zKcaALcVKHlZmxQPHU8vbfG+P9ErTCCu5fXGbeWwtLsqfbz9
s9tf0Zs9xEVfHCfZgtVJ/HCTz5XiyNQZnEY8XQkoDJR169EC3MRocDgbjnCXgWwmznOwsfBZYh+r
yrsJJpGwanknY3kX6AxyQhkatF6ZYnDemcasO88Mm8yOnGW4pRgkijB7wBGfPqR28DYYFf1L2bdH
UEuPZTH1O2yew9aaR/o6IdXNHFcvkWW8RDwu5z4LX5pCjPhQQxqQuz7uqxMvtvwYW/c0pZ+S+Omj
34+PnERRuhJ8F/ZTgZBuAoIcCUEQZqQfsy54aSCePVHE2E8sEv2S4D3VslRzpxzAEblFqNXz5ofX
FRjdCJ8qJxghUYkftzANkz5JE721+k9R59F9EGL+cEXFmpxjMjb618z33gILcSZ34mnGXrZIwC0f
m14r1xSP73Y3JGALEpK+OnMiOdIZH5tY+A9llcxL8Ah7mub23e2PsSPEy+aYe9c6hIUmLdbBecWR
GvRUyFlHjCpp05qyTedBdMh9KsaBk+kD5AYJOzxoV1ljPXu6K15c0R+x8ePocjQETgL/G8CUTRsO
aPldegYA8DbVtM7wz+5iXb4zZuNAl6bAo6plAvN7VYNUilo8chwOioh0tl67c+TOT6WzJpTgjG06
od958vzkgrQZfSPbQmEBbGSDTMz2aFqpeYfY7tPJib+z7OyeGDsEnvI+N9DMVQ4DK+eQQvf6KlN7
k43LubYQ589hzqxb/wlm5ioa5NJaQDdEMvY5tnuCSmikeeBapWp5MXXNWY6okQlcjR7QlAWbgc72
Ajk2BAKzWOEtsFZmjfKjnIOKsOfmg7N2/NhKTpPQdq5eOth3gqSEjnfoADC1WxYde2w/djxG3d7q
nOw18Wk0J7Y/fGay/KBrvBBjbhxuCbj96DxFmT39jGizzVond3h4g+UYywirbW2hB/LR43bGJ91c
9zGJqxOmVPwIpd2pPCiy/8ysWAlv5ADcEMlm+OW4tJENrEej3NJRNK6cl+hxsjc+NHlQH6UJAkpK
mzFmb4v70NkGp7Gbm4/cwzTn01ZmRWAKGaXNdQ6n+X6MtAvlJFUCussnMh8x37Rhu6LB2gBqigjv
bQFBupNX3JsaJiqCwOpNiwxzNRjttvKgE4pw3CPO5YTSI9GVxegsLUg1K7YXfWUPrYfWETGj02gH
7EbmemyD4xTO8y7tnfmAKwf4SeJWu0nz4iN8pAePXE1JwfOzS92rFIAJkIGKleuj6uxpx62dn2j0
yFqLxTJvLe0Rddxzno7WmkMUtrohPtR0EhCI4U3rUvpmQc2hOanlfGiy6su0AaGiN8S1a9wRb5g9
a8lzE8j41BqkDQRGOq1Nmai+bHPJ2KLzEYhIbKmP/2OY0xa3VN0uSsHbmNOdX3j5bmzk1+DXbxP8
EgdjTtl/2zYYynYq6bbB3mD4RlQdL/WTWrGZfeIagws1Ldn+bydhbw9Aa5LO2dcG/U4fkE/5PfP4
uPTNR0uuXFij57byD1NBd7RnL/ow/GkJEC08TgEI8shAvFm5SXlX4sJYzG104QY7D+wNI3ajNtoN
Mo5XYETw+9TVpvfr/DLm3JOCzHtPQoIl7oqJx5zvvGHGLOWsRQdWzkil8UwQM/iIGYm34cs3bKn7
moZ3OBTyj0Itn/L0KNpHgkRQh3hiRPlZncsG8v3kieESR3w1Dc/s2i9gJDISpBgoneBuykF9SoJ1
V3kyjpsIZfOGRmWNbT1Eeu0T/eDE2MHbooi3hjy1qQYBds47dkQnJtM3+pEOB9MU7ZI1G0W1wzMl
ncOIlZ94jcZBAqlXh5o2YVLznxoEzVAZzt3KcGoPRwjioybCTBDX0FOs4VQ0PmebEIdr6gD9b5DM
zG04HxtQfPmTTNBWVAW20CJApNyjhh8bTJSm30JQ5ABGpy+MWdYizsksiWNKop0r8ejxZbynaLdt
ywVyEUfuge7xS9p69TOKMAqHiaTgvBs4oPfOoTQbeD3OwzRaKMMS7QwANtqG2JKptYrxQF1AlAoJ
SVWCkYeqgt70NAZ3s5bdmT5EhBo52VIGTrEzBj851IlOnmxCAdk02r538bYVRbcRRRruhRW+RFkG
L5D2+apCrTdTih+FKWZgNxzZYmGHW6OeWDQ471dOfcya/KCRcLuZNKbRjt896V68nmbLJ1/VTelQ
FTkvULM3k3nc262GfGgOi40MunqRiCo9NiGgp4KoCRwLZ7+vFWUudTddNnyJvnMeo3Dy6M3w0jW1
Nq5jHomLIXrEuDUy+TrOQtwJobvAP4qLLJbjwiKfb4dGGm2LE6oufEXiMLIVnhqXKaVoG+bNNeiK
EF3LoEHv17NG/6r6+zDPT1HyKiOUV62lnxu8/AvdJQ4Bjqho1vidvMOU/7JzdPWe508Q6oaWgdTw
OVIbpIha9ZQSr2zfOKhWeyslBrb3ui15cB+yxS5WQFbLq2Za1MwEwJgM7mpIu2nvCH+XV0a21913
Gi1soYO/wbLEXDTPie6Nf6ToWtqqKemzRMlzzp0DxJGcUvR8VeveQ8F57JWi0eqludcBfFSmYdHU
Bvk3RWZwGOvg1OX0OmtmL9glTJQLFF062+i9iOCVZ+2PLkEE790ljO3IvkDByJSP4WY+pM0RCDNB
7JlvbkrYx49+UxkQFuolCZ1k8kSdtbKRvAic7PsKsR/KebwEmg2QsA8aj0jyOtgUUcMyouOH93Vs
B42LMhbwTIz53y0kUs0GVtuMJ3Ch5RAeUCp8VDJYMqb21mQ5a8tQpNNj67pLwsTDR3PMq1XE1Jf+
N4GA9TRcghAaZeGZP6wJTgbWfGibTrophYiwPuXxym0nUJlpK97LYigOc21/I1IzNkBZ0RV6uv7u
Y4xaOVnb7i1vvOulkzzR3np2M5ztU1SWK+ypchcb2S7QA/1xbuWXo8lg68hG7HH2TBt3pNFY5OlF
b0nfno0dofMuWLR0OUZB/z51Brq60MAAa/XdekhE/GbrWwSnhAq18TsM8l1raPDmqnqLNQ2FnRfN
q0yJB1N0ePjGo5rJusH3tbTy8ClpJyoLpoyOXDsY+BNfq5FWIMgB8xquJPp+IFVlSunCwAc94JAD
hwePR8O5aXxt0XbMLxLNeNZJKL7zfT6jg5aoy2q0BHp2Z08QOCPLx1gTg42TxDQmVXqyhvxlQALV
sLIuyiF4b0VordI2XevqfdEYNwgr+ez1QlvYpDAbTvOjNk2inGM6gnUdkTSFdIgsDjZCAFYrupkF
nFSuHtDICxZgZH5zvANwRT3il/LREsGrTrgsCq+8eeyFSaC1vqb/o21QfVQbzxCbDAYvMsUGWHrS
QBC2n8ugwWEZau5hVH/YTULEZ4RDu2a1O/mM6LZO13xrxSTvvIbNO23N4+QEX1GdYOOeu3qL6OYt
NcCGhVkA4aQt7geNmSSZOdq6y+kr+QSeN53TbNiWnqdC4nosedaHaDpkDSd8fBDHsc1ftSrOFv0U
bsOMwRbEFno9kfbSEg9Pyw4PC9QjuIuxbi8x8FePpWvxKmbBJhwtfZ1nprtuvNR9CHUhFhE+NRJ+
XA7ylfSYzVyTzpOPsqVBIPmBqYF4Y4Ehaq31ATS17Og3tdwSJY/adK7zg9fZH5lVRUcgZM9uZaF5
T/pnTKU/Ct4ffbSae56ruKnRTesoSZR3emCaQmcQwxgJ7Usk1vZproGJ3/5qjO/+P5LkfxNJQroj
rta/TJf89+LnV/5V/I2Myb+d4h/l9av5G4IF/rb9c0LJf/+kPzJKfOtffaEDozMs3XIN3bf/K6PE
N//V1B2LaBDfdFxxSy8pykZG//YvBpl9LkQEnwQx29Up2/87mI+ISoGuzfdcFBIEUjrG/yWkxPwt
btJzdMPVuTKDK9OFx0/7u4i6tq0ZwcRjg4tRe82MYZeI/FpUHjpzvLVQIWp1+MDE5/bRtXLWgd0/
CMc4cBaGyvCamPklzTFwdU7K3MehzonRa/cCRLBOfWmn5tIwWFImDMJzdCdaxEN/Sob5B4F+hskl
/illT30EslpI4MCFSECn/9tHsOic6kYa8hFyWp625u9dGV1hRWApZD7hRO7IvBTeW0sngUm0oewo
wDn+2XXwRf6D67At3+SOur4g4ebPaX8mC6I32KiUaFE+W4SG0E2B0GVk5EIl+5IkkaiukFr4moJY
M3IAm40gpFlltvXoY4v/6/vyW9Dh7bYwCtQN/LtAoX4POmxBGDG5zWouBxaNb7iXLhKnuC6Of/17
fJWY+Pv9dwDOsCIRq2Nav31uZw5a8OtAaO04veJkrEWuA/oZOIXazt7HteKDvMKmu2T5jjm10aj0
J2ywmRv/rHIqPGLMZvqhGE8fYXzsaORlLa3IOhZnkNq4e1CGLMT7nGxaOWMPzBbpJN49uq+IGCkx
wSuvbZ9Zl+989iaiTmfiSdCxmNjjgBUjEQAsCPkq43bPlEgUIASt1OiXjc53Yaspdz6x0aPAIM+q
Q+PnGktPhzJf47g16Y57JdHCRXyFxKEGl/F6EHJv6e4LaObnuKoxTqcYqnVt3jRVf8MLRgEfoZfy
7OQbH14iuktvZfoWDdH47AWCnEHdPIeF5lFaY82r1ddkuko5Yx/b+c3sRbWcB3Qvfc4j1KbekZEC
G5ZZTrCYMJcBARsBC7b0b1J65SsIU6jpLuh/+ZFaetRm56RS3cjQWXpkjbFOXv/6uzdYIH/77lkG
GJKRemuTVuuph/BPCZfuXKDeimtUNpzeSrlpK9YL2XFX8TqhPuJTxqVzChAHLDkxE8UyMWGzGLNG
RLf99cWoINPfLsYWFpE4nmuZtxX17y8GAJBbtb6XbCmQNmjPZvJMeAM5972aFrnlHobk2m+ggk/M
i4myJVDe2gc3zlTYUWd5NJPbTteWCXsuxIOSQPsJtrPM9r3gi4ha7VcGgqCNnGsVwnBzWV8sw0xR
l5HTmI3Xkk751nL4DnGk4zrzP9FHccBDe0XgqNiXFo6yQUciqPIT/8nn/58vou0Ynut7vPC+4+q/
RZvqnW/3kxtlFLHMRYukOYuJNTzP3IvldBbuVhIFrd5/CvLhMPMKEctUr91GbGsnY7QikCpiGxQc
d1xtjSJfX7Wzom2OkCjqdJ8ehjQ8dBlgT8WvvK30HSeZUhxdUpeQo3M7WvLopvTJM/PrACVTRe+5
PqFVtntJyTc3nOCfrD8GKbm/f+2OaZmOMFn/he2rZ/RPz6A0Y01vej42ahcCC22uxNOpnTm9bczG
xAPjgCmQVI56xHum2Zn5Ty7hf678RPXZ5O/qjjB04f+2AnZmHgzMRLNt0COM6Tug6X5MmtJff7//
4PF2WGwAPut8SNb0v/+cRVZh5qszPic2Q0B75cP0iq4/yqJtPxG6oxIO//o3GsIy/8HNtX3XRHNv
2L5n/vZMlXlDLE3SZ1t8F991nX07HEj0oUNjnIcYVlI8o0E5/2jCfkubHD5gYWG8HkbOyf6OnhoJ
LDkPoRaHV05F62wOtn7LmqeSFAne+Pb17hQ7m3JMcCGW7MpoZ1HlY7QA1iaKLlqR5cQgCIBQpCGz
zqXQGGjL94nQsDJSosQQxmh9C/vLnksjwf+olnULOhc9QSZHjnvq2u57HuaLmLjEGAznKqnjM0rW
xuO9cIG9CWRv6v0YqHPSBP175qNAMOx8nSYPevZZorPVxwBUvoFZrJwaDnntaUjrpxKDDDA9XmyL
9XBhigsd1W/d5TclXfx92xU5yLLqVe++Z62A0OCznbVxYc4AYg2yN8PM0dZB7NNSxXyXi5Wsnsjv
clZFp7qfPji8Is4RQuefptniNmOPMytgs3iqrvkcX0VinWm2jwtDxco2RBMImLCoPhDRP7ST6qMz
V38NLO5tkTwFFZatlvH5QvcLpqP6OkCfoQQXt+8EwOsaNAdHu/i7p2hoTfvclfAoaccYUPIWaU93
2FOve+Aj2696KDNVdr1dgT0Dr4RjWDefcihiyO8ru+Xj95l/UQXBbU3SJPlMrnWOKu9Legks/JK+
q9u+awgqF/dsdO8oR/1lQbDC0nhysHScGP8ifo4Pb9XIvba1xqNnBlwdFPyOoRZex6h6q52OmC6X
4YfRFPTbqFJD97N7utF3G9NNVypdUuAAYPaE27dGVh3ZDFkEx2UBNs/g8XXiCWFeVZERGRgsoOFF
j/rVQLxoE3uEcnGkxFx3Tdrgwt58Vd+wmyXfNNH3TiXuIn9bq0vMcm5nzp0KpXxqzBRFU9izNhVr
lUxbVmJvJ+RF9R5bixjFto+pAOheX2vQ3eWwL8325+Q6W9+gBpKBv8kDY6eeojlMvxGPgk1A2bKo
0zcrLU7CI0k4tIgG6mx23AaIAc9xrLQZG/U0WDYPpKiBekVo4WekXH0afaecQomXArI8q4wZnEhe
9VpDgMVqyNsQG1x+T08CLV+wHUzvADohqN60hpc/sgGtZqo/7yo6D8kC37P9y3ebHTX5NnCLa9dZ
29s3CpvrV669th3S3oJxmzEiChz5GVmRRws5iV2p0BKVDqKNRSZvOTFHLvwTj3IwT78z4mS3YwsT
PLS5otZgTFhm7/EcbgILAUTVq8acFTyYII0mOX8w6AHuQsEBj2YFrCRaNlq6D+i/ijSFTVDxNXtm
cm3JAFFKFVJ4lAVKrR5Tn36Tl3xp3JEUFawHkxt+56M4375v6RGXMwRAyHVCThHXnnWMlzHHoqwp
MS1PmzGZYP8H4XeJX2xRRFRjaqGbKn5sVB5pyp1iRuCRYlFnc37F94NwpfgKZjRPwCcwhvkolIXP
P3bwTiz7xD1j63hnJLSZk+hK7+49aVhZmeVfHCmWpFk/shTGIGPcC9OXywhPuw3ITbXN8q0IrYcw
VY/1mHxX5c9ZR41PGX8y1BKl4nNdRas0hFzd1pRp4MWbKM6R/fIQGXb0PJP6F/Bi0m86Oy5rxx+P
5JRd9cE9lSoii0XIkKxpFc4TsLrfjaocgmJkpOSvROPtBDYNTG2O4gxfKsTt0IsQLwR29HRbN0Qj
jjgpLtPsvBrl/qIht8otb4X/qF2JXu0hGNNBMj7RS0KvVU8vt5caVx8HTo1ffcOVJ0H/bMTVq2Xw
4VqdJS5teWKyn/mUwgDQ+egzwu1B17S1MQQx4zkMHzr+7wyeBzy+7e0mNG2GhCWdVzIkCoMmc4MT
a2EHfPaEhD07aF/DzJT7jOCbiYzNuQfJ7Njc5Xn2AD33jLh8esoii57HePxZVyRtk2gT0f+DSk9Q
W1z5zyFo+KVJb37Z6g/qAZEeK/sMuUAtxRiTeNLlRxa8iDgvl7rGdpE6xrnE0LDspf+ho7mnKcYE
IH0d6/w+Z5MmY3yXy/xT7bh9cAHMsHSr6TyzzbBkpKvbo5/r4tyNy1IYL9Bnv8j+gw+XQFi2z4BW
T0FNlkbI69mIH6iSX+XIh/eUz/fG8k6YiEO5lT5uUZ6QS2NIiuMx24kJgIbPv5xmTldj3RDKQUK8
bZ3VCgREirQfam+yd9AR1SPxFgTnRcJglDFX7wKE/K2Gy7BAOO0IWI6rdNNv8lV5tkmcrJnB4K7l
0Yc08j0wiwhcy18NGLXrypFQ65jLEv1GckVmPJTjvc6YZURVyPpqrkAb/iyM/Fg9RZXx2MX+xVNM
KNd1LwVDMwoLdEQ664Le3Q+l+sojoIUzYEDrXMvs2wCHnhTtu1qrC5mjUfIvKYaSEdqF2oCrBPle
1h2jzDnB0cLWR7bOUiQP9C6fZoyLQ7gp7fw97pxTEjsnVcXcytWU3cXERTwGbAfoKMEUqnW31VSo
xsuEbBwlGasBaBJeQTrARXdf6ca5jll77cnHx8SeZWmQaKKrAzB+RJlyw8pPTXsKEPSoJUwdp9VC
hIMF7QxblqrLRkkjAjIARvy7YqT8qq3pW0uGk3oMWvz9C6NQlQrM/ElqC6ct2GtZqUujeffi/pcM
Xm57N5G7F6HSmtvs6hPngfDQPRvwFvzhZ6Pzst/2Xs+mASIi71JOgvfVhR3oDzSHWAknk/AMDm33
unC1RUTSUJB31iKznQt6dljVGW6KcO4IbVUcf3rzHcP5hVbND5gzYca85xa5r4Z7Z9QaB+n4gcGl
Oq/jAlUxWKZ8DjCviLk8qhzrW9q1UNuvo44uOnNAWb0Yefnd+fW7AcExB3sxckaMHbJ17CDneoFO
sWPkzTupiqmjn/IgP8oh+u7D8pNsEYJ3w5pkKbLbchd0E1dNWRd1xrDuB5Yg3X4lJY0j0qjSpFtM
vai1bwB9mXGHUsNdYiA+CINlTotnYx3bl1vZpfz0q1azz7lHJFxd/gpmc2kJVxnVeCxu5eDt12UO
DwTUAfZh62xgvTbHul4D5YUqqqYZDJKXNsulmRbP48xSE1Um2xo6mdHjoIT7aFZS2JK3HTwx30fF
u0ysVbW81YfYdKhWKlgkPqcb9Rq0SfMeF+wMaVQcNRj+vKInWeU/biV4Hao9nTdHEjC8tBL7YyBn
LJv4eebA3SlbfHYtTPKBR6xTCQyiZ9Wuk1auVVXL25P0iDvwfHEs7caWc/YymNqDo+oNUJFqLgKl
X+P/wHDM/uh4RlRZjHs/9aL3W26CUMBdcpp/JZa2J3vXWuBTJsDDDI9mFD7ELqUGIe+LKBRXVNyE
H47p9fb+8Y5fDR+nR5W+FL1zUf0aJlsnU89PREKsXFUAT+yfeEOujlO9eOD3Ap+7GTjOh2nFOZzk
5r21rHU1gx2xOfakxhlPHznCGuMiG67pSMAtGuhPApnpjaX2GfFbuio2LlR1WL5wI0y1sde9x8Eh
PGXts1T0qxIqX5VMJ1u4m4TRzi4koAe7vnHf2QAB9Mb+siwEG1hnlz0JwSsNu+PaqsIXe1CPoCDI
hahgUnBMdAB44c/ozTy+iV+j4VacjqS9GJpfWWx7zApZqJEmbTA6876YboBUysV05cl30Uw5O7pe
7zSt35dFCVOntpmVMjjRZHiXlugD0zPCw7xjaiaVfAliCfpym1MTyJRvpwi2HXCHSNQI/jGbR+A8
SBnxZhov+oYUexZ3GeKQCHDKoKyXu3mi0lV45DJZ0ebs1Djm2dI13Ho8e+CBPMT7EPOJh+y2Q2q8
IdcmYs42CAzU6JqlpcUfrhWvEn9Gq4LMxLJmfUf04mZI7Y925PkwmNL01S/Wc/KzeIIGrdtmOmVC
nfMQ6uZzXzFWY4wZo5Wf3thGc96rfqtaRqR4Vu8obu8aE5UpHI0naCBTYiWL21qX4kGHX7av5+ZU
Ie62BmuDJUSSYAaM//YDdD+8puwR9eD1PB9wEum8U7Fj9PYEp0zHEB1Ol7jf6tawLTqSSsCQYaiM
rz7yjqXO+SNnNhxJG9mGC2Y4MuKUQOcIKRXpEJEqWruaRM00PPUavA4QpO2y0MFFTnBsR8QpzKww
b7fA1cdWs5aTew8E9Vv2CBp0sOs9lAO6AClbRBcpCcj8Du7pV1+OD7IAPDsT5IzVoeJUEa65e2SS
lPQr9ImK33TtvWShzdgmyLSoKIwcvV3SNaowGXfvvUVOQIpSa0PYQmU0SNsQGa8iD9hBIfHE2gZX
EM1FtyDuKY4Y84/4uRHuXIz2IUZZshxMg6gbxCFloi8trX+3q+IxsvgBSXnQtHBeDSOoLzqJPyp3
WCfh9MPBNQHGGsKSoegaGlcUjtpHiTBKowBYdnFyX4c4SCQjBUki2MKviElxjHxH0GrDyLbwVnn5
WRn6M0N9ZK6TdsnlsE9EukFzex0K8zzVzjn1jXMl2Jr0aV4jWl3R7nnUFM67Ih3R9OIVd3hjeIrA
3PZ35vAG1//CMnevYSd1Ov+TgSlKYb+3TqUb3RlG93qriNTKPTG4T3LzoXLYNSRh5CRPYOqA/BJq
D43bOrRk+9e0074MDZHZXGWYK1TLWNIs7Sz/josmqfE4ltlj0oA2zOpf0RsHtYuZZUem51c96TiI
0QYMzfYrcQH8D43Zr8ZqEflAcaYMSp3LmTWb6HHjzdJnUmlieiEd1T7vMan3Aat0RDHMqxviTYgg
BMWwNltNu9eEHqyk7X4PY/sFoOlJJN7nkFHJ2wLwAyPvME27h5gnHLCkiRVgPOSyl6ei1daVr3AQ
mm8sSTfiAatnDlmtedWUWUOlsTb2ftQwbfqqOvUQv9GJotYq5a5qg3tfDSdu36xGC2NyWAXZYVco
WnU8AqxYUk8YphBMXLD2d+jD+ozNPPTtDAk5Gm5af+4o5RprEPWaZnITaBiryYvqyEfpyYjbjzpU
O2DyK53dik1A9XEqLCqx+6m6wjCKR/ZT93KbIGBJIQiLk5av5+/qf4HgXYLO/PownfBaUAVaPd0V
Q0QVouLoaq7Gzn7D9cQuT44QhsxfDPcXvtO/Jx6X40/upeEwnRb9OfLopUW99isqWhJBkt1Mmaju
VO/p57Yc0TaBDeNTGXR8VRPCKrs309t2RnSNzG1fRpdMjifqsO+e5kjUz5AWMwB47PYasRJL4ELY
6zaGwRUSF7EtdCgqQrVYaDZfPYNqkLHeiUQ95CnhnU5YHW4c/sPb0M748knpVhv+e0JJ7YXUq6H2
wRHkgPUzY5qB2+AyNDzzddpghob5h+RkkCM0DFJaS1LV6bP3962Tb9Vtk5qz09KDJD4ag2MAake9
L0RMT8vade9vu39RDmLBmHLbqpos6Cg0Qt+6L9rPqDMP+UfoWKtqyo8RoUS7oo6MPy44nwSGG+fR
zIZNY2V7j4yvEgPo6lZfSLUNYNXaeJQQAs0f4vDwOuhEsSfirNVWu3IqPl1b+pe4cU5dx3WRfqYc
eMXOaqJLSewDGyrekYmoDwDEPH3ai07DdMWz1y5J5LgzUnrtbvYkW1S4XY5FDt2ntWxrZImd5pVk
EGVfTds9aYK6dsoBXupG9YzPDnBaeKBpri3zuu83oTFudDU6GaboWo/Nowe0eJ/akgpFq59MNdfE
2POugqCQqNIXmD6I2bwDLB8vXcc66SnCEjt7mUAHFQg3IP8N6aGNBpKoPoTL++Go7oaZ8+j38EpW
xMEmk5yAYmCwAl7CIj2wJMWK/+Q2xFnwku7N2fmZ4GpaZqGxDfSu3RcwmGgPPDIK+w5l+940vUSx
KE4VMvllY1jrP16EIjv3afukjrVF7/+ctOGQeJa1Q8j2GdgMqUKOZCFuN/LN45dRzWfUcfg2SXuL
4aXTRRvJboiHN3MYi61qXfoZ7Sk72tnUrq4j0lUIsKeTT2H1BXiJ1Bo1gfN8b2t76REYzQXoLOLc
8t6S8V2gWuChGo/dlqBohsBasGT3zTs8bky31XwpLHnsHkWfvZnqu+gcxsVxZlz0omhXddezsGl7
qpulFrIJocz1NyBHIeHicLnV7D3EhXXlIOK34QOk2S8jco6+jb6vgW2IrpdjHATWpcRQNsVwwjJ+
EftlwMQ2XLa9n9z5Hv8maPZSZ6QbVx4CSmqjGaAAut7xgFOYVlFSXzzdOnZaZy45hlP0MGjn1BF9
z0n6TTXHOMQjnWvAlKDaSiUdMCeyJmAK2m6cSZED61DxPNyKo04dQUa/3ERstciiOYF4Tf9mE63t
se1mnAvIPNj3LVI9FjmtSK51o45PvODIpYbFYDUPbod5MqPeKjIHYyXwQp8XL0E1YwKQC6f7LmX3
vbXIEufOHgVOhvS777g6nasDXHtvAikdCytdgbI4zbGxFK11L9SkFt/JSV3zrVHmhqxtXWnCxeVI
vkhwWDjbxkLom4wFVBhnFRo0KP2wp5GHeJwY5ZF7yj1BGJCu6WE8d4O2ud0ld6jnVWqVuzY06SFp
3kV1erWE9ZI2JSI184FmjHrripqzLZO2wm23QqUGBb2Lqx2vyHC47c46hig6/Hy7Tm5AArMBW/JP
/JHdJGIf/OtB0X8wdmbLbStZun6VjrpHnURiSKCjqy5IkBQ1T7Zl3yAkW8I8z3j68yWrTrct7WN3
RF2UtywTBBKZa/3rH/5q8ugKZSrLAy1xxbsx8IDOpI5pSTBi41qjFFBIw7g2XjmbdEQYYUtaQsfG
xIDH/PvPZsD2FzMqCAhSmJLPFq4enP00ABzTEVp3uqB3ZxvoyaYwqhLdGGCG0/dPq9TFGvdKzur6
9BhOQ1hH1GcwV6g+TZjwCdYKoDmuyZvkRzuHPEFqM/egUwDxl8WnDL8bPNW4gWAbpU/tsfr1SwJJ
VzeqRJcaOw2BcCjdDmm4b4r5s5GWO+2jDbTybI/guIMuWTTwighsLd+wnT9iUMz5EvOpC406OWef
x3a4OwEEOIN9CvGpK+v47YQVo1r8QdX7hdiYgXlXuM3K4cjlNFR7vCSa8AJ94KnGQaIS46G1YQ00
9nzmYWk2xOIGZSODaixR4cGujKOy+i7rSTX0CN6STL08p7yIXU4GFE0CYOU5JPgRGCDoLf1aAG9v
GkmymE8l1gkOoBO0rWzGBHhs8Aac3MMCwxffBu8HPnL0HKPAah6Xzo4a0Y5AW+aYMUPIHHKT4LMw
SaBmz3CYT2XfMxOixe/XhvzIT4AqxYBfKogBAnLFr0sjRUZQRFwJTjYszEYCJVeWeHLhokfk3vsa
/ysDy524TDbjVNy7GIATZ0OBRBoRY/uDrlsTzeWA53/IGtCPNBzMTcgZA+StYYzfX7Op+Uq/8mls
PPhc5dqmxeJ7P8a3PK9x8J0YDlwc+mnXRsncGCgKWwB6g6w4F0FGZkCVBBaN92FavpWwDP9wFX/x
SpNo4Xu2ZeEOzOz31zuXSwuL4swfDoibRqb6DfvGMtyG/YyWV867SRCvaq2wFyFm30I3gK0CkyJE
uj1+ngf5Jmq32o5V8bkZgb5hsZ93jSse/nCZf/Hu+6Z0lA3pSpjMsH69TKvsBag2bb5nPU40mzvk
QfnWWsS9zaX4yboz8+px7lqwMj0sTlec8rDbvigXRyePIHob839xKL/P/xm9MkjJl6gq/4OW+rZK
yr77x9/+YlAPDYrLYpp7Yvf9ek0FRS75bkZ/6NooUC9WgwNoxpBvOw3FY2MjnSvuf38b/vITqR9c
x2N7/MDi8/paEo3g9IfVxP7Qrk3NzweYtuVbM2QZoN2ww/Yz+dPr9ZE9CBPB8VmSvkTAoTR74Ked
tynbyCJuBfX2PfJ+wQ7HOSigxhJoD8c4eTkNmpG3YLsVAhLSO1YrQPrkPcYUjmRR6h2RPqYgdTGA
IY65pcArjPGeai87g0rALTG8xtNqh1zB/sODMv+COqKJma4jWOjQN96dWxMWmE0oatTtIvqWRUN+
MOfp2DIoOJwABqNm06hR3spEXYxL2J3//rnJj8wRx+HIxJ9Fer6mev56AwdJcYHhaHfwSMntdfcI
wHU5ZYG5WIQT5m+ihJ0c2uy/oBEbWzCjabwbhP2Z4VwXHul99HO+Jj4OMvuxFPIstMtLBveXqOOe
CqxYNnX8J6aR+/G5Ow6kPYf3jX3Ale8pl95cL5GKOrKMSUmC8MLGziiNzOandIyXzVpyVOqL1RCW
3cvzCQur1EDHGup4LX20rbLdeQIx4Ik5gV09oJlRPQHsvk3QERJr303jt6KgGcxbGu/Whu4B/py1
yVtssnYSOAKnRaSx7hX/XT2mkX76ZhEvWVkPxRp/jwdvj0wPMA+3rRgYZBu2FCAayM01A3S0GS4Z
qOEaXD7AAuCRpO498bIPbqYLPRhbEyozucxfiql66hjMk+x2pUmUp0zhCD9nAX7alMVRKv/gGisp
ZZTBv18mJwrlr0eC5gc7NmxhMsDc9yxd3xznHoCyxiAPrKIdEgQN9IZ6JDklOpLeWl+UOR+0820q
qeQHHczVl/41Bv7o+LhDox/u0gwx2KKraOy/sR/TnY9JtX9CfsgTfioVYo0BAxTqWPzuRt3IS0lK
NrFuu7YoLmWuLmDqU1lVLQ4sOqONMdpohZ+Nzr/Hev6P1d3HN4REEyEZnTpQixzx7gQfxp7zqR1h
GLp6lttSn4jPdoMF9Moi0OsL3JeAKg/+PPBHrOkBWUQ95NcoXdri7feP4uN5o0hmZcmj5hFC2e9W
fuzWlRu5ETnXBC7LiVspWXaEPf2pDDj9S++euYLZ7Cs4vEqq93srtCuS3vKsJqvwDmODT5gOV7B5
eKF9DYTME69Y62CngBu0EGBnqeO9NWP/rBSwCnpbhmMavcBOHUdjrnNAthii3awGpkdTDVQExpxm
/UXMZJAbWNcY5sJlNGrxECOZMsye3IH5USN+lcbI9EANVsflaXYmSnXUrGo/olnnZL4LTevNC9P5
T+XQXywAqIxQTB2FxoLy+NctsuxHT0Idrw9K0TMjsXuh5GMAAqdPb5BFRxN4Atoahh9zlz7oNm9B
5II9TPy2FN7171fAx7NWKdOBZGlJy/541uZy6FRt4uDf4u66QZx1WUXNoyMhD5TqasjBH6flTx9q
fzyplLIgZMC1tUyBPcKvd8GqzN4TLnZ2y+SpIA+hTOED868nHM3ri2MO15ZicCiWVhAkqOEj+1Pp
I6pW7UM4qO+Wh/QTq7PHDhYJu93sJwj5/ce0JLyiXj832B4NYXXWt5/tQluza8yTOIXv63h5Aozq
CJoUlcQ3D+88qdlEkoQ2ORZf/G7+ChQvt6Jk8BKPf7jjf8Ey5ss7mtOrXE7J91T21sGTqZvZAyYH
WgHGGYN47aldNwR1Mhh4I0ra9fAmDkk6HwTwCUNtEYxEx//+0Z+InO/fSbimrEdaCsd5//bnVHxT
hYPn4TQOPfWC+Omz/vG/GP0+PGP9885E+7TDthrj533t27suT+4LwXETa7KVnrbi5PQJEdXG63uu
U0PbvgU+oSecJy6MVX4zzetp6IFoc0afTEsav4dhiwBw1Us7JDcg6DPwxembE8F0zuGiIcZ4wYRp
jKPXsYfo0izG7kSHTyCAxy4VluX0T2p0j0atHk8IfamJWEYeyLy76XsCwE8Hbj+B3Cf9nUeCYw4A
aYv4ez6OX4oIpcciih8iwzE0a2ge2xGzpKKSt0UKEqXSz5mwGV92HC+FyYzfDJnO2yM2j5wsJKVb
m9WM3vLYdrbMXO1wwho2jhPEkWeirw4l6XD/2tk0fchfEMiSMqGxGZOTnQDVO2t6NFB8IwGmEZs5
b6wJ5JvMvnTDj29jpK0rwQl/2IXsjxUPa8+yUcvA9BWIHX59/2pvTeKWVvdgeccOfyFnAHC11DgH
aI/BDgBaCrt9wgqqZzfankbyaWLL3bB0eOriXMMZx2ibIoUxBm9i1N6Pkuc3wEvbcSdcLCANEuEC
7E6DYSQGDv7qmrbIK/v6drY8xhHEWoNU4Nq0iPZTJ8CYmPy+2D59dUqeSeAM60M2mNsTr7TEkn+3
4s+w7eW+jWeH1ojwV1UxlsPi7tPvXw3z4zaNkwUFLJIkKaRw3p3TbWRbU8906VAqYK9hnmirOy86
pDXBZqEPVo47Z9T6Bd4iyrybYSXiT7a3MUQNTF6NhvCX31+S97GR9qStHAtdChoh870gx2cc74PW
VoQ7TtrT3j2GRAhtG2Ht7QmCCZ7AhMz350bcvHg5jIbQQSXtZimjawLKqCDMCcbkF3O9VHiWblrB
U+ZUcPGZlOcnGsyM6812UOWLiK3rLsLGyCfSOiLYCM5f+C1aK/9A+QJ/GZRYpMhxm8o9K1X7lGbk
OVUCQR8ZidH4hL3ZpSbVuB1cHtc7G6YYQlk+X51mc9Payh1N1XF1R0atiICZAYj7xYG+CtcaNKp1
NdjIsLlgNkfiLK4BSLq27sDQN694yUmHxoOdGNMK3lbTtLhE4cEKH/8cLTouFQ7xQNGoQ3esR8uC
KSgYbBHtggGmj1FRvqJ0NRI9HiZJdJP6C28dafOHorYvBeY+3bT+oT2z/uoB0tF6pu+jUHZcveZ+
ai8Rp+OnMsXVoc5gYowsc805AcfCv8QET009kjbDXDUbXICnDYCOwi00ZZNaEypXF+1LS64YaU0w
RIfbE5NpZXS9jXOHu4Xr9mlgR2Yc1BhoIEIPHqqmgLqb91/yT9FCHVm6dr1fvewPNf3HMsKTLmUt
26wA7nkPXAw9vWVRRtXB8DDIwzNvozdnfJ2AYtjfdWmeQy/6/Svxod9UvBC0bIAlNhW1UO+Kqdjs
wqXNAGpFSKaXvSaBi0P1ZlrtHwkGEidOUOF5L0WagFtSawPgQMye8J+xLDy6NA9Q47hNqL5JbLM8
ji1PdU+nH/hEWMOMPdSzecfw/U978Idu/XTxDtsw+4vW9+g9+qfl4C5empIvkx1af3pQEWY1zaUz
daxIitliii6sobq1BvumZ1bz+xv3fvvno/X2hr7IMunVP1QgWe10sNoyKhAaK137Lwa1v82QZAvS
88eu57Q3/VxpKE4KtlM0qcjqTP/0IH/6rjpk1V1xq9CIY0gg7snclijdpRphTNqtCmYbekMBRQFT
lECISVwCtKPQmZtdUkZMQjPP3UctROLqmDhkgvhYPmyiRWqyrjYzT2Cf4chnHqwFnwaji3dxBwgN
x+17l/lj0Lg9VAHJaEqa3V0s4wAlIWQeFypSpVKGo/haEo88PvZKHrD5+dYRmXNhnpVWyoS/J6QR
EO0lWftynzvIIlErbpKRpAZIOHct7r76AP9a1dMtHManYZ1iMnCeFuYd+9HkWoU9yI2K7PpsbFfW
Y9F/6SUJyQqC55aesIUcAUkoIuGogkaz65aRPEmcGBx8/hdsYvZz9z1SL4tovgrg5t1orfTKE2zb
IbtZfMm9QyHnKeugpMXIj4ZLB6NuhQtVGWD03G1I+0zn7opsJYeBVH4XySTDV+GucOUCuyW8JEDJ
g5cyvMz++iUu0icQd8hhbJ2+eBLMQwCQ8DROeucSM2xGE/4VBrtfbNM8FpTxsJ3GclsTibNjw+8J
wgElczC6ivtkjwK4vuitFFzNxTJ8FFg3hGzlRnmAxkTEfec/rXpenHgFgWJdHABcL2Q773oiKfqR
NsktmpLkYfOssxWJE5KcN8bvkJGw78A6s8aClSCwwi7JITdCvFrCWm6wkam4T11x4c8PRh1GMEce
6t4mfzqRAaEukZOE5x5oB9wdQg6GpjcDo8GF3HKMoyzsiv9j2dA6uH1/eBHfnwlKevRBEsk0B4IA
efx1E/AjlIYGPl97c+2j7VqR9X4CRShN71hbdKmdwLPfJX4jFgD/S5zhcbXHZszyItKN8vwHqpw7
a13sncssmG+RIHTJ8Mtpk9d7j2PmQjYDzhXpTTqMhMkROrIaKB2SPP5uTCnp9Q6Wf9B4NpQXLkcO
1ZtVAJQUMdQZL4WtlpukLOHQUbbYDmZYSs3CuPAj4qwEF+2ZndImYPbG9ttm14T8U3492UTH9Td9
LB/T3v1kJuNTaff8mG4wEIcpsbpjToXuO9N9SFdMrgnnsBsVV7+/w+8LOcSTbHDsrggJOSTEu0OX
rAdkYkS1E/S8HlrAPJr7P1TTH0Ycp89QygNLETDVxLuH2FCNAnxG3n7qJiKQE7K5RiasC3QR8hXU
PaE6r45sg9o3vlnLAp/cgNz3++/5oavkIjgIbSp6gAX29XfHCRFJburGrdr7xDQhTK0g8kV+i6aY
kJZlds8KmMaO0Tx7lke+BPKxA2oQLHAFFW2f/UmvLd+3+DDVdXMr6eMZVAFJ/7qyl6bACLqo8OJx
a9zgik98bLhpe2OP71xe0dClKR8dOaSe+YsLCEymmVP0ZKt7951ZUTeW2hLfF7Da1Loj/CgPXDLX
GETO+9/fPPcvL5ZhqwQCQVt+qr1/Op8yY22VbA2XdHAsSWuj+DIuTXc2GQZOjDDDVJilsAkFZRZq
6wuzwoNlKLFGbgR+XPGS3iDH4NW9m5PWuV5CJ9vUGHMcrMmF7ziED7iut9sxTG0SJJYHS5FykxHc
lxIVWLQmXDu8ChqMjsyxgRupxb7TPjVhyk+K4M0GlLkwoq+DyU4Oq6bd9k21G+bhgE6vuRvM24ll
dSzoVYs4zs9QYUdBLAVpGZw0ZjPXmPyr88pZ1lu5ljdZDbA1MPA/L3KXfF7ckQ8iHemXq/KmTUoT
CgBd7O9vsvfhVaTftF3XtSyL2SVV4rsVkfQuSbC2C15DsAAmJzfLZDibwUGvJLDKgi85ACbUzzm5
KcHp/qjKDBpqlau4ND1YZGG2UX77RpSFdkUkZLqM6s9hzMg71zdrTWxMX7L5U5yN91nu94eUGJco
9gJVpUZQzx37f/Fm1zRG8yrfitV6bme/DIwRkilR7WdyJLNLIgaw+otMFtYOfgnxCgs1rIKVsa5a
nZeT5SCq717ROYf1CpyWcXuf7DyMtzeGowHsOvqKuktHRvWkGMhKjy1ITayOTU/USUG2Aa5c7h00
KPR6ntjZVfu4DHl3ZtUksHSQn7di/N5DvAk8vfRmx39sJkontYZfl7X+7CRI95O2hWmCHc1qt/gC
ENKlKMIvW9tYUHNUX7ICs3RSODaTR7Tm75+m8+GV4Wky1ZVguQwqrffgUe37YbImJBMNZX4NinKe
DkYLZDJeJtH0UBQ2rN3SkkFIj5U1rP4EG4Mtjnjpts8isS1Y+xjS5goxLVaS5GJsykKzgHyQF9jd
UMWd7se4EHqeV1eZWVW7Sm39yiQFiL5vHecngcEYPvyeSUoFHoMuQsAE88GgbCLn2sovCKmY9izJ
t2UqnsG4BMM8VIUELpJj6N6EKPv3veTS3OQTpOQbowrx10KZvBkTC0bwwnf4/V37WPRrzMVUNlNG
tscPRf9CqCb8He7amKNqhSqbC8XkWweJJKjRANBNLK6eTBhzwWKEf2IQmB9weGULihUP1zUQX1+9
F3dDESmkGHq25Wi49/3saCXxjZUmE1m1+AtnbZFvZBh1cPxLUjiUIu/KCL/HmWzPBtU/N2vVQdGa
afU9vegU8kOjOGvmEnuVtvjaKpr5eWxoAHWsJ2yWL8xqLqfIvQpXp9vjww4JANe39masM+jRp40x
7Z8IMLidl+KZicQaNDDLIKk1l23KYRW1SbbVszA6wLfZnZx9j158K8dnJ8nQPZIDCOmaNSShkaSz
+3muTari2peAlZS1/XGwOI8ZNiGcR5wj81k7oJJOlEU6SJBwXvLQrJaA1tuM4K5bT/NmeiMMMPaA
oot2hlkQMuZ8emq9CKMB17nObBO3gRGjhZzYb5ziD62RjFfSzm/MFDqXku5d75EX4/n+sV6UGbgt
mgbbRcKQJeNz3sfmmdmKm3jCyVRjmhgpED6UG0S+mfKi098cnhBfACE7UHc27thwNioJv0t2O953
fXJLB7GVVCYcFus8Ybq9bwuVggjNB3OyYA9S7haGHR/x2sZ/wyl2Dk5VARoPcjMMAS1jGNUOB+I9
/s/Lvi3Ft8ZOmP0Not0SlLfgXIfrl22UNRxL/ts4xOtuJkzbz7VTVvja4Y21b1z2ONQuV6SvQ+5D
IHLptmBlTUjWL2QBhMsGKbhyhubd4ysb5J7801zxPQbB0uaVAlrW3gW67Pj1fOlcN88KtOd7j6no
NlV2tI/uWMnAeDmltV0FyqEd+v0b7X3opW2TSQUFjuV41Dunuuyn0iFN+sVlsuXsRxkXZ8vUf84w
Ym6kH1+EpEiIWpGhqqB0FElGwkFLLmZhc9ogByZTBzNbrT0xvPmqmFf4fy3st6pDQWD4xt2y6jA3
7Ds2OF47KH1MbQ9waCvAtDQOGYySvIh6HwMAgg1jCKZoCdah2ldm3u6jck44ipBGx7BzkBSW382z
5rhQYO1TQUvshlCvTtsmIdrkBLYDAU8OmVraQyRO1ZVvojw97dgHD4vnbVa0z/MSm1tT2g/TaD3V
lnxri+PiK3i3yQ8g0wEWsnPpzIN3CJEAAVMqYtBzazdFiaJUsp1d2Xi3yD1Z2IA7JN1mxzZC4OCT
Luvj5r8hjgizTKO8FX5rop0b6GUB/g+TWWHMWBakQLNniiQPoYUUt40DbJYQ3vmHeuWDExPFtMmA
yvZgobBVvwdcmZkXrUFI3t7ObIKrW0oVJpj7cqR4kmn0iJ3n69q4x3VZiz0GMRCHO/PczqY/XIg8
2VL8Ap8AbjmsaRPgEEai/66299CYNTKK7D3BWtYuWXBkz30yHiciFDfhipVcBnqxNTTPNMUeux48
XkQ72Q1QZ8bWvEj9qtu3HatDH0CBScVJQikTjqlMt1edQ6DXDDgJmMyTT/vwixjZfURlY2AX1g+e
0+ZB3RQ8+Nq+6orh2S2jdA9mwZbUYoqLMTDYq3MkWrjFaohfa6e9G3FfnLJ6XvSSIWCoghzTXSaS
jbX14v3gF8dU76Kp2zPkkshGw+Le79OBbrXBiRabcrwntpUnOpBi78obams3t0fS2nMv/i5BZii8
igd7qT4PJYWzRK21M1DXbydreBog2l5kd4xqcOsi55fioX3EChznSYPxhG88qranwyCTqc6oqdch
lpsYXx3KKCaSJBQzhLGqB6PIsQ/LMcUmTWaeGSaq1nhwJoBVbDXRdeCULCBbdDU+QSsaybFkyjz+
KPy+xtMjFxdkdxC3GmIfAUMZ+VxBSceLCYKNiGNLVg7zqY3c+bM85mbkkf+OrBgMnOCzet4nWtdd
SJqhzkMVvNplgOkxQj7phgF4GRWS0aYmVUzUwo2ySetAxxuoJY62w3pr5TjlRkZzlySZsRcEvWHJ
oqChUHUNhWFslCCxDi1DULceNEymUQo/L/QGFurUFNJ5Xhl7lV1gzjvt44KMG7u1nsbiQWXUTp2Z
Qq/nFaeusjhluu5safmtMbR+rIx/kbQxR0iw7tp4L+Mur0HBGteB4t3PawA7xCf/Bs+eqB7PCd0j
ZiW6o3+5YTvfJMT5nTlIt3yXcDEz7u7aRvUBvqruNoTtiZLkpe9hiOJNf+hcaw2MyRBbGr1LqREL
/Kgv4sJcdivcLjLLLHgO5jkPG2q+vvOn7aapHOr3tidTjkSEIKqGbtuM3ZvtRzyqmPzMvsQ9X5IT
h3+sDWBfyh1ihhzK80JExZLfRlHU7mTiv+ER9FmQxthHnDbRmK+BJPyVQijdi0Yu+5TkNh2RSOYb
CAAAydngknztuwNdX6a0nZi4OYFhtU8/w82mbqYHWiLiPZKYCzqdXv/nF3Jf98//4s/fqxrIJ4r7
d3/8J2IL/vdf+nf+++/8+hv/vEq+t1VXvfXv/9Yvv8Q//O8PDp7751/+sDuZFt4Nr+1y/9oNeX/6
APiH+m/+b3/4H6//G+tDU0AooLL96RjXH/LvX75+Ll7/8bfHNqmH9vlnn8P/+bV/Gx3Kv1u4MOkT
4EQbVYxIp9eu/8fffPPvYDxg2OwbLsW8xuz+bXQo7b87DlRgHwjB9rA34kddNWgPRCn/7kufw4Ti
m8ZbABL9v3vwbw7mv57L/4eTqX0Wf6HVaqtFzPlol12Ikr7QwOJPZQcx2tSOsPoILI4fZDM9jag9
09T6lmDtvmlr8bgIe9OU7lWvIPlGxkJgKHLEOJ1JHYzri6aOz6cLU9Ggpp73lC45uvPOvppMEwFJ
PwGD2OMQ1MS5+2xhzLqxAUVKMaHa7y3zRwTgVzZ3GfM1SLT4YKemf1FMz9E9ZqbuznPH9oJDJ/Xb
VwoOhoxswK5PnFC3HkWY3ORyPnDoovrLSAhN1vNOFPtEzmLXef2nZCiBGcPnwiu/1qCwXbLEu9VZ
7lL1SRSU0Hiffl4W5wK5/h7PlvvOneic5vphXEitjqCLVvKbiKyXdg53gJY/7MiiJ2wZ/cUM8hdX
ffEnjh1HzaDWTLEH54fjkhxLiIjDPoAXEd4zohKk7pZGeVFF4zdCmggxxNWBU+6irfBGGwGLVxe3
3Og2Mr8xdyLNRGdByhHoL53jXR+a11hLaDfxkbbBu4iNoTpLer6dauRxUgIVjDsnZ0kDS1KgHcY5
HawnjXd2ZkyEqdn3qehRDPnJcKQKqO8IscT1Zzjz6mlPrvNCI0BhxKiWOdJF6FZXeUTkOxltuKGo
joc69tSIYXaLMXrIZxBEXRZLQBY44WqGQ7Jna+Mb6yfHqUoYM6rozvfXYuMKZH3YlDFHlWIDaRAv
/CwjG9IiDQ2U5wivACZsEmEARJS7W06HBAbjplkLRuRIoH13uiLQ5Xp1yN1IxSXOnOYV/dcUjF5S
bpe6j6H9WEhDwJzx50ArHCZ24M/GMXFR6Go4F6CLRD6EMJu+xfojqdVrueb0U9B+eumT2pJiFA3U
0gaqZh4dlZjgdnmdH/N0eRlr0z6gxNorAiITtZ7jXXzRUq5v0y6/6fqipfmLcQAbC8atZrRN3Uyn
1TbNAbER4GQr7/P+CYgoxiqZXEyJYtAf0usCArufE97rJcOhdHFQyjNOQLv5LHvjW7XGCMTNjpi9
gqkRJgc8XUSLU+3qMoesB8zV1lmdE7Np8CBKrH7BqbchOTEKoyQd0paa2oOv5kiI1+U8DdW+zkqc
UVzju8ehtJ0iip8c5BG4IMaOvvK20oFVMbjQD7AvGLAWYxRCehiGQG5J5pqTfErWMJgc78Lr1h8Z
FdXGI7lxC93ufnTktAVq1epsK+aBxl+Urqw6jk3OIypNnNGS0rvFpP2i6MSl3WTDrogRj2P3vVkX
pCPZmL856ZDu0nJENRsfVOVD/Im4WOiwTZFc2Q0eluBBazyOl+EAjjZ6argsw3Y6kGfVaoTvZSzE
eaVcMs7aCsxPUS8MmPPhUYJNdRWfJSp/TFz3kWkDedx5f1S5fCKheDvbo31cWkpe/qkuSFu2O2hl
z9LN3YO5vqLIf64VPmvQBdgdELVNfext+8l/q2zvsGa+tXND+C00KRFWHVF6KML6VQHnHqZ8BYCb
UTKr9JCnPSQZsVy7ilTmAuyY/my1z6ayPx+muiEUyQpW56pwiNoIx+ERWyFy7QYYj3kaf17BRyoG
iF9CnJaDrmQjTdruboTjYAh1AS33wgKD4rexw2b33kwFjyp9Yh9/MSM/22P+N2PQPr0a/YPjevfj
4j+uc3pbWmSRJWjcLL/QVKWzMbbJrxJzFIQVmVYtY4pjHr5ErZsccM539+HsmYesjdJjrt1hOrZh
4TW0WjTrN+5EXEhrp/4n/N4IJ63d4rs79PtQ9u5lhif0LpHlPdGzrY7+7feRm8fo+tJy6xjcf2HM
QSa1RhtlOY+GAyiLUZ/S09l4hvYGvlKCnOd9pl3BwQgeKjuCrp5bWNRU2HmXNb3E4CX7JqXxhTC4
FZE45AQyH5K1m3d5HHPQ+92hSa6bsE6urKwxCUueriJSsnCfUMOu7e2ta+UD3kAhPY75lWM7gcaG
Y49B4jecPwaf8AE/z2b4KUrj5ED6B7ST0sj3OkYjT1NiW3rvWM7L5952P+UtAZaTP/ebOX+cWRLX
MGgesziiTzGmCxiG3TYEqsdgsCfuxssvW2Kr+t58WiEVXdS4PmyHcah2qOjCDIQLZ0ViFiLrzLDt
5s5tsY2IO6gutPb2Ja5lZ7UHcaFmTohPXXU+hO2rV0QwpQv3epqZ1VcrLCRukN9Yzs5oS8VeCl6d
TcuM3l/5gVEWDhYOdEZN8kjm+de+c8liDJfznpbbsBvifeb92HfxFiPXdSOM0t4nZvVNJOvdZGIE
YzlYqBfxgNeapmqqnmiTrHI/+dV5R2Sbw6h4FcfrWtToIuMyhuSrGLRVKSk/Baf6st5F+DdNhfkD
M1UAQ2V528EX53pDFD5gdxeqbWZa2kc+QiHgGQ9GieE9ZKCHYUnBG2aXGfyAJaXnPWBvPu2wD9AU
8Dpl8AzD2yQzOUCLUmG0Iw+DY41XbWffLiebFc0ysEz7AcxTccDXmza18wsncUJsbPD/EPEUtHFn
Ye7IXzIzHzk7zalK+lt7xUcCqq4Jq3Q6g9JbnEdOTG63MwerhLae4LNC8XxvxwWWPCR+DQT8bMjC
inaZKm5nbso5Zj92QvBIlpAtGo3Q7EmQKtBAxT/qkkyd0oztTRvNGHrNV7EJaF4T4Vl3863vZcah
TyLuWbIS5YTjf16Z3h4zNjzjmuneiFNzr2xsymoEpgcTdx6AobehSL+Mwo60VBWjH88AWoqc6drv
rg1DdmR4r86+TJopwO/NYDyimf8laQsOwRJhUsWHvvdAzUy2VU95PDGQj5oaZVDNcXDWG/QfeWCQ
QIx2V772XRlRh6TBBOfoGPsChRCUh8WwLpiaakkfe+QiyyeqtPYawwCO1ZwEmTkLCZ2ivPFLTCua
Kn6wRhOf4FXgdrt4fjDH6XFMc/LkUGPA9nNQunUuS0QMl4b/tQlLuV+Ibw8cwTJpmsLfzObyyBrY
jyXZrNNU3nYkN+JkWL6WU/gyJKYEtFjUVl4ldhTvm8764peo5wW0sXXmKtaIL92jSmvs8NCvZP0Z
6XCTE1GC9UNzJ73SDKLGRXc8u88k/u2SGktlnEAZz/WHGNpVUNd9UDvO/ZCtw1kWAgjCeYG83Mor
Zib3s8ubSbL3aun0xRSr58gn9MhenlOb0VSXjp88KJrBgMkJA7HhUynJ1lmgA5hd1RKEMjkBGOvn
udqLDjfzRnux+IJaFUsOnL6aYFmrB2vK9k3+Fb8cyscu/eKn1nKWKa+6GqM229rjGCR5rpghouMd
Hf/YG0SZh0ZfHHinZbe3IROAK/Pm15vaM74aRaPwyoVIXabCCKxSkoHtvK5ptWwss7ADEP4fRet+
d7BYByQBnOom8E5VWI+zFZ33lvUlG9Np24VjtJPtQxQ0CL03RQhfoSoJZ7AriLhm8lg55TmYqrWD
//Tc2vVru3F7AMgRjOzg5+XZyoDUKznMoB8vEaec7Jwv0On2spjjCwtm1db0rXKbkI51gVQGeAsQ
2MsZ0ltVszPrYr1MR5foEW9rZ0D/vX/ZoGDeNvhmXEJFwFMFTyRmxfVBlrd5e9bjFxDI2ntzuvSq
mLCMJf7u1fH6o6ERMundEPIJuXmBwZViHeAjYsbqKAWCEDGYDKyka5waQFkK/3VWkCRG3u2NY6T3
BJete48UPZ8qscnP+slB4Ob36x6Up0ZBs2sknt8Ds8vNgmY5MEtsWjEZSXnTgjrE0gMaRX7kQ78u
DdSaxrTI+u5hWdc/mDm/CPT+m2hyHhonQ/NAConVrAwevS9kPZIzFVlXhqj2QwWU5CFRCdYlOao5
JCB9/pHSDK3hNWklEqaRpy27taqYUKH4IKT/aajPHd84axMi4iyy5MAwmPGkkXdeZeIriDweImM3
7dYCoo9jDA8mTombNTIO7MJ3hmN+JpYi3nHfX7WtfonF+TrUcYDn5K3pJ+eVH6P37xcCCo3yNYKi
N3vdtTkzNV44DmA/enIj8xR4sGMXXfFqQNdOhGW1juzO/5e689qRXMnW8xNxi0HP20ymt+XNDVHV
XU3vgwyST6+PM7OlM0eCAAGCgHNTMxe7XSYZsdZvm0c7q+QVokcGKufdwjYtype0yn9VUcGk41CR
Zl01AgTWfll+pAauozptbpTr0bBRbhZEL+uLU7W07pXGXln2b9H69qrS2iCUwIEDBuH/v7jMv2E5
u59qgT26/xrgDWTVYhf5b3+jI/8LeBP80Hn/n6Cbf/2if0I3rgt049PUCTsGK8P//g3duM5fHrUY
vu+iQQSHWXQef0M33l8e0jigG+ELJPEGeM/f0I33l6XjgEXcY4IHmbbxfwPdENH679CNhX0CgMqy
BAp8Ar69hVn/D9BNgre44O9HO0/Wnfxhru6p/6V0Skw7SgQv1vhS2O1T1xDtNaMmRtk8mOuwp/M3
NfNuY47qeRgpBKdXRdu2Gp78VO9pHItZMkK6yrBzJPcJ+HJlq757AXz8UcSxoMFqnz1VrKthiu60
CGxyJ+vWvtY/Gm07nmNgH8HE3yN7JcUsIGvCJmc8v9Q5JqmilNvZNEK4moiE3OpWoDl7YDcFDWJV
awb/NlBjF4hGuVeP3rxO8DLmODr6zgE1mswAen3dpMS5lVbnknhhf8+91V15Hl7kJObvzqAUvgka
0b0pl6YHx9LMzcxoSssuDhTe9vE6RlStx92HQf/aGZs8I1WzCYdpg79nOJVmufW8/i1KCS73KBhi
G2pQqVE9Fueb2Gh/lb5B/ZnfB85gBqXbVPQEfqSO897XIA7436sVjHioNuRKhQ1Ii6rlWS/HFoyg
5V9ANmpeje9u9jwM0wHfaLkenejLWCQJvWlMcAyrsfnmHlsYT9iwoqWHfZi55fIYiWgX0daZMqXQ
HkBih7LISyiRKqvwRihNszO4EpIRrMjXYpNaoJDGsdGDw1ExEFUSn1jbnW3n3cYYhcpQqCcZU99q
t/7NQxy5Egn7+ahSlD9JuCYyuD/mBl3eKanuO6FP5tYzWQ4qM5O7sOwJIwHEhyDOsnOqj/1ZMCCS
5jIzQWNImqqx3glJ6oHm0D2nEgPhRBI3xy4C8GqLVz2xn3GX9OSN0VIc+Tc/0n9IkvUvsaf0ixHD
KSEUPLjESrzV8Xw0zNY5sklOAZ2Acssy9jaK5qnOAJ3yNAST49vIy3VMGt1zU5FsG1XtcZrHctO3
Bvuay/Aqm3LYF/qwt5YC1H4W5b4dWLcnlJGNxCJAdlx4brz+0TSlIsEifpGKPBk7svNdnTTGxeox
SZcKlWQ8OacxHPJDmIcPaa1vKf9oL6Mjsn+ao/+FeP8bhvs/YPT/l1D7f9Uj3RLA5P+n8/zyFX+1
X10s/x2Q/9ev++eR7ul/kR3BEeyRIqF79v+sHXKNvxzqzmFnLY584HhY/7+PdOMvbG0ECLgWmjNM
hpz2/zrShf0XQk2sr2D0Bqc6WrW/75t/+yb/92g8IsFFW/AfGFqgSMh/hFAmWk5Ubu5/YmiNfvJG
adAw6CwN0+i7/aNcfihAuX/+6NKUZDjH2s0VjHdWy4fIw4IM5fWSEHty1KxNOjOI54ykjyLNRdAZ
FI1FrrgYdrXxUuVdnZRmRWRRJr2pBnHpJFjwAeCQ0mHTO9lmS/EMltgq1q+53VgbRRc1VrbfYZ1N
l9plXzCUFXESOmv63vNPexoeuma2jxIT4i6um1PpaXADOiWLk4cPs5DdqU57AWW3Ak0qjrOnso3A
UriROTi6H6tug7z/tcyt7gbtsIlsThBBSSrniTqbg/8qstk7sPhNdzuyKJLr66B3SiDrtHhDuUa7
Y8/GnPuxtxn5kPdugUChtmIsXhLjrijs4bIEwZetm2xTsqf2maXNiA7qm5wa7QRr0R9HttV8Gour
1cH3Ec6P0LhDOUkDuyvvUW/pj0lI6x5Md+M6JNLOnvOkUr177LXfuZBMc/Rv16YkOLghlt3uLzR6
+xcMI//6QQNfAj6IFVBLSJCPp8TACJD/kKWOpSeP+nOaJnlg26guJBm6aCtJt4wTD2LWA5hHLEgD
5kTuSLpIb0pn7+eJfZ5jhyhDyqSveD1N9o/8BZYwOxdLcT3r70vui56CzL47GkVLBomrRRem2aVl
u2o+SxYU4aj8TUntxzDLwBAyeQIKvcWk/+H/gkAJ0/6RM7N87yMLn69JeC3FgNsRmmqX48Ddzrpe
P9QGqgDV6fPJs3NvzXO1VFlGqL5UdQ/LKT8KXf5U1hdw/fSZWqoIMDvRXdvPG5I+W671GFW5Nf34
7CCqtB/w/laX0cBV6Ciyjwt9V6vuD35raoUsAupKtJYSV92hukwYslAm2e6lsnV3/+mRCrvhqa7P
lpw+HK8AtE7tu01LxYE/teCqz8tT2GdvIVNKm5jM6zyC1N/04y7G1/pYOVx7JklOqFLOdtP2P1Qg
ICqswJORSafcpAoZRa71u7GyaUsq+wu6MbUdp5RqvkxYZ19F6LB4NivuzIMed0d6crV1QyIkZblL
DlPTUHqs0ubodjHNu9yYzuie9OVHC5ecTRVF6KUbB641ple7JKnQdSJqNquOW811H+Kq5bmtSExF
QIUzRo/3WGRswjOKX02ohWceJN6ZUPjodyoszfQ6H7p8ujtdcadEuniN8zooBINcQR36p+vFNywW
2o7RpAaED6nTnZyB/qDs1lL4HHij6x5UkTkBRdaUq9K2fjbFdUCbvOo1OtA95f4h5+kUTvgeXJqw
tt13Ycj+xLo6nVCFmRtbos5u08m9hcZ4sLN6H81I40yODuLpB46OtJbbrM23jqnEezfTqjZE6jou
RpSKDDxBJds3SWwXw78Okyc+BGmCu77Xh1MzWIsjBRtubjuklMVpfxl0/Tb7oBllppK10Ej6I/ct
f+CyiIMkbQIU1P1Z0qVGGj6BOCSqrjTCH48xLdsbSrWmnUOXN1CjNYK3JKXazgkMV241cisyLCKQ
ptnO7NAIqzLc5qyfO1s1cq1VtnbubHmbqs0sh2EtCxfcbI4UdBsbaTO000GJGxuLdXEUVJbPM0YC
ilrXRfyT6c6FVFKseAg3kLHa4M3De4PNMB8h3kQC0jSH+m/cPeeZ+FmEFvHRAYuSE3SO59unpHH3
c+TcKx0uQ/bJzs9Ca500j+QVlTBPxYPhqLNjRkBOlbkedWKoEr04jFp7HpMu3fyjpyAGjSQh6qoL
uswF7ipAPVij3N57JMScTDLfxNw9S2hfRuXpxYE/X+UEZdKmfEjRzwVGkoQrs7Mv/Tx+onQAJx8Z
58dBBUmdPKtk3OGyJP2mP3U0wmxrx7hOpj3APqgPMym/BTZnNBTpj4vA2YhMG15y/jMlGkekWPQQ
0sV3TP7YAKbqDywPnm7f8i7/1SQ3NSNvidpB7QdcOZPTv1ZG/DYD8jt+RmUO+SoLifg5xOMexBnu
JE0W1NOJaSH93Q5IoP3QyAhYFVtR8VnTc3ZOafBQIsNdT8grskVeXqJXlbg2FDkccy+7uBYtcP3y
yMTOHzr56iMQZrJ6Gsa17xcoM0jlJvhY32KfqeCudEjYwZpPqrXfgV17IoM8iwSx+Ci4GUhMVgop
OSm9WKj+DDPB6klBboxqvhsPY6qdJx6dpkuMeY8Il6gHRDET1gnErC1FoKl+V/7wPLrOY+VTTc3Y
Ckd2XgDTfBoGUlfHlQrb+qlQIVWvrcXGhBZIdx7chuaUWbYcEpEghB1REDSS6WOatFNxSLzoy9EE
sTPRjvxaHL8SSjLLiR9wi4NZGPZp6gdiY4f86LReuppKO6Vh3ibor0qIUh70ZIu9wwlqVVuPUZjp
K2UN3T7N8yMdB9ZrMQLwpc7w6hDRa1qRD8eB7N13jINFnfeW3/TTbcCuFVkoW2Q72Q5rWnnF35Rd
VP8a+YU4y9jsT7orj3n/mYPi3bJhBCFHllMKqrQJHs72DmG5x1C2WPraZLd0BgYFJU0nLrFP/Bvx
zo9FI1cF5s611vVGQALnruJxCySc6TX01Is26yT/jaa2KltTPpY4/sO++9XQYPKIpjrm5p+rAMso
3jbcaANhPxDq5IlPPHX7LAPSzSksi6tZXpVrovwh0LdHSdnbCJzrcpeXDTnX4WJ4MFk6x4Xoqc3i
2xi8j8yohm0oxu65996x9M7ULzfjNS0w4g8tlbZKmcUu0Q9xblVf8PvjpnR78j9N90vvC+fiZ/ZO
9MscaWvqri8CIubF90GrvN0ku21Gm8maUD0uz5EY7pj9lrEkRU2N3WaboUFaoyCHiQ2FvYtwGeCg
5LElnuiK+tUN/MqTR1eyk6YWZZSORFZW6w88GCKk0X7Q3js9edRdda00oQI5jt56TGCaQ6gCJegk
dvTmM6ns9kj2KNn7heZtyGL1T3GULRXaZK/lk7chUP1q0/p4Q++NVoKh6Yg+fc2oDO1qAxwX5GLS
mQg+TemwwVd+8qm59UvvKL0x37i4PzhnqJOJzCFBcSC1nRioH5q0+s0co/GOZ59sg7a+e/RNc6Xa
m6GDtioxvq07d0RCMc4IPUXivIkwRCQQLVJCfWe7vx3Y+lME53zWzW44+Fa1n7M0ORW68az1XnYg
Fpl+I0EbPRE/m6Qz2puyrH2l9f0jvpWBJx+MPhM7OdDNZVqDty0nj4p3NZFg27TYUolUTvLxebKl
t1u8ccEEi2ARjvrim8v+UABTD93VVhOyynjSecdok0hrqM7C1E4oYBj2/QgqXXq0CaS0mEcOZCCK
1aCsE1rNJr89Wssgkja6zQFptjRuoGd3+77n/dSabe91/Xam7abwtNNclNVzrsSbPfF4Qbx1j1FW
Izomk/CSDCVufrQ0gMkufJIXDYhJm8dJL5o9xipvNyZHhEzqWREjfC1H+zTD+iqh3DtE4lCU9dHn
L1Ub0jzhC/ylCk0ei8zuD0Rs3ZUuNdgQx97OEcAA3hN9W3p2trb78c2dZX1wqqq6l3VerXP+SBhe
vwmGxDjL+QysHyhXm269zsBDPOVej0cfTaB28DKh7qVtT1u366O120QXn7yNx1HusdvXN7M2UDhW
P600uxt94XSIv7IumTCvxVE2mXuZIiZxs0Q2AibSYx3qyLW3QobXOpqeo/KpbQZ9C6aQ7y1aFDHy
9toZu0p6csO0CFgltimJUbsxaqugaFnm0opdK+5jNMfKezENSqz8nIJ3RV8QCm/eoNFVRNec3Yrs
NMLuZ7xk2xTjKvnGuzg21aH4o3e0IjVzzT/cHQ4iTqG0SpsI4D8zPNd5GLPp1nnV7yh+1/XsVYZ8
GHY8TfuwH7EDGObbIPxnQ5PGLuXzeQwvHvUDOwggRnN7JkZyJrRLy56kpvAZUQAUhk2+Uqmvb1KX
9HFRnOpIjpA1Oz7IdVRk4gGk5yd17G/HKuJgStyP2uT05fmZ9vhL9lRX5xtfNOfYnzUQpfSKvmC4
ThNaqiJCVu0xse57q5IbNdvW1ZQejqzYwaPXqAeH3unXMvyY3+QYpXeBLB82s9TWdSoPoZdbl7bX
L37c+/dyAMLU+B4DXnP+uoVz7orsxZaquITecBRjmu9pNs62WhiHOx0JL/yX/1qq2iQrIN1NLJqb
ocdKIuKGYWu0oSGE86Wz/d8cyXhpjeHZqAo0pVaVPkQNwirb2kjlmGeja8QGWuwaR3l2zpt84Z55
JnvpH9ouKvdOpH8lEpVTtcRMpojuoPE9TNumf4bLJzVC0/YlG9km99SwA2w1tpaVIDpN0bYuvifD
3jl9nG3qym3uXTnvtLGeD3Y9YKtevkU6XPMsqa4OBCRWvyTfmT5hG6p4sofZfMxtIqI5apx1phr/
NtqDWJteH+5qt9auVaedYKyQEYdVc4rblKc+i+ittd38pA8uk0PSFftKaFfSIZtj7uv5fhhdqlJ0
TpLomceyuLIwIwEe2QunWq0dhTxFTKidDKPPNyTZcuaj5j4QNfEhULBfoMj7e12oDXdydFhETFUd
+2cvdt5tt5yP3HbrnA03q4+439WX70ENSSPM4XCqN/61I549+Dm9lveSsD+CnVwdzBURHDM5vnFr
bndlh15jLBxxiMCp96Uqscd0Cfl9VvmkIo5608ixKFZxehHkmu4bIX+McWZLZdlA1Lyh2c84UQ/T
HEjv3Q0wEcfBKc9xjRCvdykPwVZ0gO47Vl59FvRgBWTxnk0LzUQxAeIIcn8bO8xQWpiHIaHdqScf
2nsim+BM31S96oX7k9X4NoZYPQArB3NOnni3JI9XJDUhpcLDPewnZDJBMyT3PGyiteaIl7wzWTvo
0nNI7CYWm2wdWIE79LTyWM4bD0Jrwu0V6ynrujcvmrmLTdzHVsPuSpL6scmHbsOiS8T28OH5CMJs
c96XwxNR4UeH+T33OVpU6X3QfpTgeIx+azm0doYgU5X5Qi06h5Eh+0BM9EmKLtAK3T/0HaQ5acYY
R3Lqrhb5kDH9CC/G2pDEJfQsaISXgQ45Gdy4YeK0wqa7KlRyTZguEcSjGykTB9eA/unCYaxFMr6m
6bTTnRkPRL3RehpSgCiewqJ010lrfRP5+DBQdzDX75ClqLCK/HUYhhdj2oPvGUHWEvUPOHDSmvpP
p6ltlGaEO87SIJwivqC5K8DPTSrw5M0e6SXwSs79PqIklF/gIhbcGSEe58Kbo40bNfmJhIxd1tXR
wdK6y5gN3j4s9O9KjiGFJW54zQRZCDVawo0VQw1kUzcFy5kAT28nbBgcNj0GvIstiwM4Yf5BVzS6
jBSRA1qCnnz6uTv6yF/Yeo44oW6mrK7Ur3aX1NZvHZ0ORCPH1Yb8Fz8QVZFdu6lpD2aeXkuvRJo2
GQYFN2i32QXt4eTqsOnWwKKm4qxk32x+HN0qVloWqpvehNZG+zDdwlvxtJ+FGp+arvJOhWsUWFBa
CqPo3dvWMucdDhv0INIitSEdJFJTA3WkNoq7O52iSOtv9IesiJnWANvkvJYiwhSdEWggcFAEVldx
EvbJI+jol5nBRclQJ16C+sKgIgaevR/+u+XVaFBePCd9cmfGPblFOnyMHhmZ9CTjFljalXR0LY+E
hSDYdWv5zEUS8Bs0G084E4RHwzg0omSlpJSICj7+lPkrkea2Jm3iPZIxPJn2iK2a4p80bPetQ66C
KM3dEIqPNHfHC7sAFhdOwNnjg7G1Qa2ybN/MLZkVqHUhlvR1WY8470sHrkbjmJ3YfxgA6cnGgTDx
CBW0G0AYYSAWHre8jvzKjx2uogqZjBaC6xm1HRi2/I6S+k4xpntxUl6i+bc3ctHCPvpr4sPeRBf/
GmxXYSA2PzIaoOvIM9e+QbRjHhMY3PU4lkfSSPg+6qBxia62+5rOnMmKnopQey/Cfi29LH23B/ux
0RD4lCotyd++2coqri3l5SsKXcGWGpOboYNY5N5+VN2aijHET32+HfSoxlJYPRS17dwSr0MzRWeC
DvHimc5DrDvaCkkVkTxe15xM5NED2fdXL24ODM/FOscMsqEL+RkZa7+a9T7da923sdSCaUyeqGuT
574D4yFSWpAdat3cydUp0On2bSERoE581xTW4Cm2T5kmxVK3ts2cisaKMp53jeecvNvU9s4bGkTu
BCx42znMckyPXfyh2fbWNc0zSvsvXr1yg76lXQE5+9d+dJa8oZUm5/QWx4eSc2nnONmGZkro0MpA
HTQh4kQciPia9XVV+WJH+RrIZ/UcJ1N0KTOMspBQ56FhsLMrVC083hyqTIHUIGuQry3NFYoebI4R
LyM/xflDb960lTL/HKPaO2RTefVChFZIhv19NV/d1r22UbvQoZkeNHSbHmsNA+DcjhHKo4k0lTCw
4cmuRT1bK7qf32U7mCuU3G9M79m6zckf4jKJEv2Xm0b9RsJQ9iafKxUKFXEpZRwipkWHTgq/x7dH
EYZdYkLM+juVZSbSfgHOE9pHt57P5MGL7dDQZa8VxXEsmOHyqT3lncA6ikKSwXkb2vXLqDXEh03I
RirlEfwwDE/xENrbxnig4CKogOxWZEzQwN433rpOXBDEVkO+6xyKfsCXp7ubTkUcgplwFtU7xHkE
mB03z9MEKgNS8cqdEK0GOHAib+1HCiLOkTODTPt1A4yv1mlP0FZeAjyxk08VsumwkN9tmJonze5f
WMArEtXs1dg31X4x2CINMXgD2xoZUVuuu6RAnu3XPSnzlbXueEbKSD9OWs5xIz21vXCwjRveNiJv
Cg4CP3ePUSb+OG7cIM5DrJKGHQ4yAwWYk6Atiafhjf1I23qD9WNVRN91qU/xZ9uemAsJdmNdsnLA
wrlz1kNRNDikcJwO4z1vRns9UMe8Hmoj3fYzWhlJ8nrhA1ylhM1YNUniwHRT73xaTpVtXef3aNn7
JVqgtUjFj6CjCkoUkwEBGrfB4EV7V6dGYKpdoi+Wdl0HMREKPgms0ITUslMxo840ONOYoPSvFtUO
GAjXg5wontfy50yFeKCpmUmo6tsnzFWr2Vi1IqxOQLS/WsGUn9evc08wmsiGbWrZ8V6QeUPdrf0Y
x0Q/kdCjmcnd9bf5XCZnWJC723vV2WCU4ZGoKIWcS4wT4BTcJ++UFh2dgo8evXcfyehmKr2le0Jc
srbCPKtRIcZd+xl3g7EfTCi3SvAktESLEs3L16kN4ty42PqooZdHXeYXdHpIq5qG2CZqOOgUgTdy
HlWBGKAOv/Gv0yPc7V0PxktP/GWAnlYYUgCsc8c4oTG9ssUFFZBXd480ygKTifzL2rUvjaiA7q2W
mSut9uT8havaFiSP2Ic2QVhA/mazRdwcTJbpHkmyvoRt/N4nBelxcWbuSoL8MDOJwI201xIf2EaM
1GHlerPvDPstrPMPWdV/RKJFW80aO4K0SixBmB0VloNs/gX71IJeaIjDIvceV1p495/MTv5Z8IDn
BH8/9gxBugN46Cw3mWPIUzpET7XpT9dW4BTwCXYAP+mLQB/AuGmKJAWAHGmTijcWq5CcJ6chSLHI
PxpTpOTP1Pku7uZ3io+KYzxUjx0T4V4BzadR4R944x9VIoeLh+xVNOjBZi/Pt6WN4T/EsrwW3Zid
WcOOeE5CYDwyASu/t/Capt1rZkFiVYHfRMWrQl125NInL8MMs01czjSbLSyb1ObldycAOWSPlCJu
11aPbrx27ImIaAw8ohu2SYJeckB1N5iadWrc4aIlxA+3uA2DqlG8CxpmSTPUk31aTHdAj3DnUqi8
r/v0BDg/vzR0/+ESL3aeNkZbU4btG2Wx5ToKNXef1KkbxC7pHiOAsmdl1HU73XziMaKiduEBOxzz
/WgqVDdTfUmTEg+BpfyAhr4i6Kvypyqp/9M7p7t0ufySPrtv0Vm7abSte+HF7s1s24fZHweuStdl
dJHi0mC93odSe5n0CzX38Xe+NBYWGvlPefM8tpQRSZcI8/qoMfyAv2ec9WGRnXgj9EOnoUHlBN16
Y+QEJMqBac3pPp/ygZqnLN9D+8ASLkRGiz+pIcSAyM95Fbk2GT4N355/yK00/9Qi4xKBdGSsZtjF
YG0LpzlbzDW9gXVm0hO1oxk4gDaV+6bvDkMvzOM/fhDx8DY7Ytgj5U5udGeWay6QdDsZaXozWY3p
9T5aqR4FWYYhiSnr2Puor7MkrR8sn6YoatM2dUbEeqHwRJFFxDeuQXFlyzE9ZRpYWdwYQZs0f8iV
9O7aIJdSxcncp1bqHQTdTfvYh1GF5dmp2TBvea8eBw/uCCi82CeZ6W0HYD3eRkYGKYiWlJn24M2V
xPzsH0nVxQYs/WonKJtDUi7FuWqiN9QEyc80slaD6lLoZDSHFqz+Xnuj2Mz9iCamHoNRJya9mGdw
7Dpp8QIXF1eI5FJT1kIicnPmDFBBmNM+zLyQnhP7wTOWNiDp/BhyRICDHzdwIoN+2tiZL0TCPtZz
D9Ze9cFckm3h5cl1LA0QaEc7S3T2s6UeJ7wNdQ8J1i4LkVGH2tZuevfit8wGWIAfZmJZj9KovzlF
kYAbxhmPiY++Cvg7q0bg89J8sYpEf8CKwh/iYsy1vFOn5TqtkD3cjaN55zjJ+ifH4tYP2xsyWNZr
4jDXJk/d5R8/QqvCTJTSHq2Z+iY3dHUrrRa/k07lMVKqI/1fJOSALUQkiqyjnthY5bKuV+743mSO
to9NGm4rq+PKJCPNJGnGr+IjaRxxEIYdSw15MWKBduUSioHS+OrjiORR4zWp8ccTihbJ46iB2vJi
4w2OtX0PSMKz0j87rX20WC3Ya8XNiBWWhKr91jtza0+tfCpkPQWelfqb1jfuWJkMXjbQfWxy+paV
xHhHHLEuZ2OH6IKinNRMUJALUHIttU7pYsBJw9EgOhUzfYcMdq/1EIomT+aJnDA6OWPra/Jn8pGN
T8IkGde95Bedm8uqDYih8SjiYlu70byNjPKaufSWlYp3bnDdD7NwHryeVAHwo3eZNIhnqw35G7ek
wC0XDmAvFYfPMM4s9tDz7dB9sfC6Tv7gWvFblOwr2PKVsIh1Ywyf11nLqrykJGR2jlbafJ06QZRK
phOIoQx/N2g9/KjIzlFa3ScfRXs1coGUjtpENbzeED862ZjusHzxu+sHl3ksanCIWfHWFYQGKd+B
1OmzY9MDRaZlTm0TEodgTqmUjqc/Wob034htClahKY3Md7YFZ/KmpNzOq5LfQMGptJ6toX71BbuC
E8vfbhk+UWqNBSAU71VueytRZesypmFciq9ayvFoskuuSKh+xaTuMV1oG6+zf48oGX0EeW6tvzej
+jbs7BRisdl4GuGH47fnvLiT2W0HJ+FCLBEVTIwb2Mg5t7VVnswK41/90ZChAydGeGRFLrcOzzmS
Kb5GGxoQ03XK6alYKdsNXLQkCx67l7Y8Tzjmi8Vy5k0ISlxCtvlIueeDXHLZhA5+PDVuXHd+nmtS
I0Wk45UZSASr6GDmYs0vWaq/VFTTWYAwQxOHF2ZhhInp3U0gYSvflFgHKTuWhDa7on+D5kg2Tak/
LqZCPUslboToKOz6zSsImusjXPTUzoKKdxPGDtsFLu0Ps9HdE7PGgNXlr2g/qAOPn+G7nnC9PVgN
qHzUIVHspieDkCdCJwE/00R8is59Vnp8svzHmZWicQRgEzfnPFv6NWbeXcJMo+IjXCLtZdUk606y
3c0KG40yomY5Xba6xpQ3L4Wa8yBxc2nL5Eg0QKD7xZWu7pOno201SkYvcqCeO/NXnvaSanoKy2NO
8agTLykh0J6NslAO9ndYOsjeTdteo1R87nGf8flHmJJFHeHtgH1n51xLvUDd1aYbBOc53C6K+zqb
iaR0Rn0Veu69nTnxRmFSCTk6W2L0AAqs6Rnh6mtqECJoES4GOazzvZs0kCRW/t0XoNQRT9LKN6rV
xiDqk5fN3+IDg0cul3+nb30lOuZjtuamzS5ZNoNDQ0DX0gk8VLqAN+96RCOxHQHsx6Ii1ptwmmyM
AM5U/+laNytmd8I+3qBdxbWsUdq2i3BmbvyRFt4prN9d1GJrRXAcapc/5M5sQV7whvquuYqG7O7p
ET19yFmG3PmlFeLaxUilzEy/9b1zyextNnzVXfGCIO3N1jPnzEOjTb+yFOON7XTVusW9YBmYZ+q2
32Vae5vzOdqje73OPtuA8xY2yMQiLH3Ap917MkH/iAlFTxjGgW6XO3+OXqfCvpaotdbYpbRAb7KT
7cR2YNWAnD2GNifMqZHOOcp0omBFtXYfZ5I+5sY79tOARa5kAoy4OUbngBiDuoTiCfXytAnz+YBH
q4cqsL0t0/UxX3rx/LyNSM0s16iqmlM317tBzyT5X7CZyq13eRMSSIL6Jp47ayva6icdBDlv6ior
Bb1s8PjaKu6CcTBmFN0KRZTBfRkb8tg0SHtYfhTcsIOoCs/QwWoe8hBZdWlh8YAKXOeqjM45EqEN
oY8T/yVu/jQ2RUD6NX7NMkk2CWV3GwQD1luMzE8Z6wIR5hN6rgt1utY+GqHV4tT2d37zaBlCvTZO
RrQQay3pryNPa7SMW9SW5CFZbMxKui15gCO/hyZdfuhdTFz68v/MgYyOiE1bljYJbMPK6yf3mtRM
X6JBGOdL1V2Qbj+i2jX3htknhyQ3n0ZwmLtFa/Ld7qCg4JsaP40vGfTWjrrPEXDCNM416OkwG+Jx
VIiS2rlQuEAYuwbHxrsTRwc/cb6REOcr1BcXnY8Qg1jFSmaCkGBBEQYqZGdTWxqRKqF1TZv5IXHV
2SVQCil52aBvcfbKJWN6niTCfCQPRrUoD32unxm/amGYZzeKbjPbEW7yoT1jUUKPUrh3MzSnTZmG
pCP9d/bObDlu5erSr+IXgANTIhO3VaiRrEEcxOEGQZFHmOcZT98feE7/PlK35LAj+q4dYdkKSawq
FJC5c++1vrXr0uKIbmojjWDayWGBrNVzt+5z09znEzFCSH8E3vltI98IcjKPjVPsizxHFri25XAB
HkjGvV89GcmApqMLyKfu3sm5OAFzYYrgxuspBjTAWCg5i5AAVTVxt1fI4eGIZ8Z1DhnsMjXfY5Ks
Dy51psyziFkFTm3apGzehA7SMtGPaVH1Zz9RGXdWBbAfz+BONfB51Gwd3d5yz5beLfcpzLQaoUg4
jygF4gHvL5Q/yE/qhgw9oG+LcWm0R4x35gRX0SCoo0AEOQUQcZpRG1bWhMlJKHPe448mXDdODrgM
ce5KA4Z8Fd26Lp0xnmh/D7jszYFIR9qSfjGI6rCT2TjV0tK3vTB2vappVIspYsaBZCk35KF2XGrj
WNtqSdPtc7iGR+6y+hhAnm3G8jbBwFuJ/moxQbmQU6OvGzoHHm1gc88hy0LXmhMcZEXWrTvLO6dp
ynNJd8SbpbwFcDQ/RvSBIF82OxwhINsd4HYiQwCjU95FT0EeuWeHZ5iV3kmh5JoM8xAFlbYKr71l
vBCDamwZ9t2HcTudSztgVu1zbmgt3ALAFZieS+PGmNpjWBmZV2AsOSfmnK77oPJAZlU8pgqPNwiM
GX3NoFy5zeyGJ8qKl4jdaNtHfn6ZHAITgl4zDqoYJImoIeog/wtmFXVftPJJpWN5NJ38VMRl81CQ
UndjyfnJnjpWDRSOm86YaaH5bXQOM4ZnQVh2247q8oZk3ZWaHXc/Wu67Di/tMXPni9tH9bcICp4f
6x4GHEA6Y2yfWrQoJHUMsRcNOGWLIH+Z2MmA6hQuXfFZZM8MnJ8TK8HiWGbbMAcJWnQ+m/HItIf6
57us6VOqMLi2Vs4KG3XXBmcurf1B3yG/8HHWM1qx6+qYFYb0rDFMDrrRccaSfkX/F3PizGg+GbOv
FDfigEK9W7uhD5cMiNBdHeDfT3ayg8zX90z1C0WDEAzJrR1P084yjn3qgtrSpmOSt+OGYfe0tzli
pU1wjZoI5ZVlb0ut388QKoac+hDosVdpu94xrsFUdYA6o9bLx/5UuP1XrCA2CZIg6hMWN4I6WXz0
Vd+kb6Fj6TfmIZzw0TOBQpCAirSiUaXKadxmhCDH4r1uRrUnlwLbxVfLSL0wAUhQ2rFzUlp2g+gs
f9k0IA2eeHSdVfqWii55VUO1HUs+xWQOJklD0saVmVtISfH6EejpXzWduV1tsprmhmHvWx7fzrdC
KpBuOFBBPATCTJCtdPjc/UzcxnOOtV2mzS6OAwzA41QAYn02oq8aLU+MN9qdqdcQCPB7T7PlcOvb
8PpVvyEZ0tlQQMQ7O8daLJyK3keGj6chwmE7LruWudyEYUudGNMp5BCVl7ddJzm3Fw0UW0RmawsR
UDK45hmyzMYKu+lYB3Cf+3xYt8VkHJAkRW0VHEXRDV8wYl31JAlvmIhpZLAHEMDuREbudlVmAc1c
heIvYi4x2+dl4nX+/H+qZiHgjLpQWZsbw1bGDYMx4DBxtMNgu3xDJ4m0OJvVezXF/b0qrXtldPeZ
VYa3tKdemrnKjrWvIvLbiLr0tfQ2GPxz26QbLAEOYgPZk3dvctQd8+7amt/CkhRCAFGkqqPnW1Dg
YtUAOLjkeCc34cjpN8j8bSmtgpiztLzSoeGUgKICgANElFb67SULtUdm7MIL06zeD1OAFQHqqhsl
iz4PAxgXUdhoIP0lgQM+7ynV9Pumc2qQD9O5z4IaqaivbQKtTBhcRfmJHMvn1MD7rwlqhyGvdlAz
K/Ct6i1a1DcAwZ+CYmpvZFd/98epAsGdpmcrROJk537hpYkpj/Hyy+Am6S4LzPs5F9W5mOL6HPpq
1/Q28vSu3BqDqW1ZjzaDgJRWZfXVCP3xaAv/K3S79uqaMAryaY72LTI5USSPFm2YVTZxTlFLTZf6
OU8yvJrVQM7M1ohArnaD2phO/S5EtB+APtBEDl8drefQQRqQTpmuKml6QaSem8nWVyPFv+RHJ2XC
CIi8oAVdESGmZKjCydYMoaRltAagYLQr3y08RpsR84P5vqWeWfe1oF+BFV731WEMdfxpiLbKxOjo
JZJHMbPoTcA6Uktf5TrvPuoh+Qo8fxNJ76y2dhbc9XDB3oyRQRqT4NTWzllS4P5W4ez1+YyuC4WQ
roF5Y13fj030jOJ9PgztbiT67KlZEAJJYGTg7oBYT6HfP7PkrFU18x04oPWN5p6DVvKgxua2s2CC
yrYWB2S7KGGa9k3DCHyNcVJ0mmj3c4iZmK5Zf+Wsfs9AJr6z1XjDAtAQT2NLWmq6/jyXFSR7lTIM
GozvBZHfx8Q3nzVEB2pBIUReEOvhxo30ZOsvHv6a2IdCme9awHHeqqbhgfo1goQX80hkpYeugnVf
cowUyXRldI4q35jVpmqxd0zW+BLkxVUvEMUKXUYbq07kMSL0dhhopxfMiOyoLzamXtyR3s03xaXa
zhmyw1hTtZcpVuyqRxbomJk6iJ45X9hZXhmQ68ROy2MLraecLOPKfNvcilHCwhqS+jaquFOx+AWr
hJIfttVNH8PyLuV7avnjtmHZP9FW4J6h1Fs58yIQyuyvU+WfgWL7RxoKLP6E9R0BOTB9b0FEZSZ2
uG66EgohT0C6/EUZlZcJ5JAwvm9LgozTzDmyE74PdnLI+jDbtqXaVtqC4Wqfu6zFGt4o6tZ0OphD
Jb2p6idGkyQbuRNIINEoz9XGF4R0LAkk+SDLKQ+jKp8aV0M20O1cXXs15/a1L6uGYg0XSxDIbB1Z
H7Y2qKPLPB7jfl4w415ULIk5felCrANR/DXMsnPVnwCS6m/M+eKVjwyRex4CVlaH9ZfS4GSSOk7u
oZ76wso0HBKLuVD7VlPlrUzNj1jaYZq1iLdFh5hxDJDXDtQNC0eXZqwe30ka66bePogZbhmgzP6G
+7J9GAi72AjbrLZGfjPYxP/GlfYqLAYjViLro47Twu1QVC0W1dbFrZkSG2jlfbJPneKm6ONtlQO1
oOm+marR8tJoBOOVcVqrzWpJNkInjZZ8FSbpayIcHl/c61Y/hF7qXG2Ud9mkISgAkKO3h5ra2syP
DDa/Cnt8IIgYTXVHkzWmgkgyL1fWmbHtQ+2nCCz6DwDmxySL0ecGOr4eZZ1oIfJyvvYaRS2uRf2S
1NgRsgz5WIM3bj2b6cPQMeBjbp9t5rka12apnEudl1ugVpS6CDppkSFNX6Zx+8pHA+OXCOaJ3MC2
Zgyg40KrP9xMafSsSbhH+YlsHZJXpH5MOFBjeQm242hBPYCzi+Bnm/iANy3T3chuCB+xwFRTdB1l
v5UVHrC0AKHTI5UncgL6obwHL3AsEE8fZDOAXRfWbaOayrP1efI4PYtziUcsslV5V4G5WKkgDL6Z
DR662LZ3oT9ZcJpgXWFrstdiEc+adt1dXPRWGVX82OXjIelB9qRVeJYId5g3oGVSlhEs3mEkTpVx
Ew6Sj0WS5NxyZlfmxNFi1B+sgXWSbS/b93a0YPOH1dB1Gukb4R7pJ1RIPdWPmLoPGfiDs2MWXuNY
/otqodRmRAqNABYarXiwepDs2uTC+E1IL2eEdJq7ujnlLgOXZDK+ITGi1GyAtnRW/+JGIQnoMoiO
yihf/cYlCw+cNfB4scWMMqTaMa/GTdY/6BwhbwqaHAc4om9BB3LDLocX9E901Mui9iokwSuGmC8R
yq1bt4ohf9g9M7kg+PL5C98/bysRHy7/WTd20m1Zjw5lTOxK7t5mOPE2YxpoXlyV876dKfdQem04
NExP8Vy8sA1sx6wYvwohji5V2c2QhhwFdfuo+8V9aaIFCUfj4jNCTBC2ntHEQ2cAZXVyTRrkah4Y
HwcuqrIhPnZpkF00WhBb9ub91PZLmwEGxhxGwtPsIEDZKQqqCFNtxEaKIFnZdklPKcCagQTSoPmK
TnJW9UiqXvDgdrrtMZTV7k3R1Z4Y+5qkEcWUeOTGNAqs8pkwi71oEixty6jenCvYZiwQSPpejEYM
KDmMilgzoh4it5C3Izzu27Glc5fMJNFqQ9vdOjNOoH6M3K07HENMe1IN7SVNLXD1pnNKdQNWBZQS
TyOYSGfIRQMfPlnRJS9ZVTdfGs7dwEqzq5kyncn6tttQ/VymJyt0DnjO5JshmFLZpbl3KNwOziii
uyw/pUIfL8AUN/4U+4c06cJVT5ztbd5I2rBicXMAv2UNoTvg+ovgbgi7DQj98cbIqR5MxJqMmOdz
O5MSPFrRverycgcRIdvqGLyBA5fuqrdBuII2nZAmWrs6irYEsbWHoF8ZywpsRMaD6RdyZzKKpxsW
tlszDf9gznNVeeAAsJXhti7nb6yc3PL6Mjkdaan2FptxTRPK1A49bVu0+rF5i6Cox5L2AMlf8m0Q
+rcoy5qSy+hKB4WOrPVbpbsGs0ZxMHCeXT9/QVv34iSJz5IXAinDVkInmd9GYnD2lZbQR4/nYy6A
20dDc0EeNN1wZqdF5b6bc4kUwmqovvQpu4lt1EKFXLdTan8ZS4bMs9Ee0l69Z12rHem5fm0lnlIO
aBfbyiT5w/2IKslOd1Hsvg5+a76lHVG9YGU6P31qcb+h5ufxMQ23eB6R14S2Nb0aKdZFPbe9RIQM
g23q2qZPb5PGQRTuYslk0C1ymu5GSMkSOtl4TlVlHxdX0lzH6VkLrGITZRx/9bSNbtEkbBObr1ob
qXzj2t6VZHPD7o1OE1XzWqvrva8b9Oq6q+gA1WFuOeTyJTNBR01BdwpH/SPsZrSiecSZID+0dpqt
c0pG/GeSAfPN6ESXHBoA3SNg26zhnpWE7U6LaGnZUlushe0OJ1oGXuc7PHtQOVPiUTM1m5I1sEDN
bnGoLhtympi7v9kVaOY507+XU7/ThodwCK7+gIbJWTw0/cTeVMbBtSPB4gKCLjyNwkdI2Mac9YJu
lXYuHVARlpdYB9LpvEJA1bAkmst1DXedKl8/uzQIvfpTmFRXVAbTfhgQgdWsSS6Qttu+fNL0Bpmq
qw5xIdoXn5qyDlm/eQoWkmWFxS3EkZDEt5Mzqi+Or72ojJbyjNUc+7NitwZ/js6vwQ2TTN3Wop1/
otX9YPl1AKpxpPSFXYTg1Fdnu6Q9WIBVClumWwD+iznKPUSc9ESZ1td+rXsZPrFtEdj5KSgI8YrM
7ABr20T/VY/XaGDtQV02cfJNT0PspOsW2OTBGIFq09oDtOTnEDFBve6qRA8gLA+nRlX+2tFQvaJC
u5bgbNhg2vsy66s1GfHPs4/kjJQMWEERiS+MlHuNQb0JPC73m68yiT7qNkG1GdrHLOaoi5BgOX1E
AnkL8L8qMTZJBJG6k9YdjYFmE7vlWzH433treO7qA/mM99OITySypvvAQrzDae1doN0FK4TFJ09K
yGP8ee72pwEkbAq+w0BzHVxazbaY+vEwD2pCGjLfFxdU+8POjZgOo85gJwgowzpLfwlKPmIJP5ZW
yrjq/XBcFfZYcV3IEEGXvYqcoaKg1vBRufE9AZhlK5TX9i70EzImaP/iACRsj4yXpvkyxNu+G+8i
t/6Wds4fWTw8BRIdAlhApyPblqAIMqpwyKjsApua7oAyjXWep1AxjHNkc9FnY/5owiUoNP3uxwRV
I3540tG5FVp81pv+1tWlweoT3fX+nGyqAWzq4ON5UCC7i8ICG2WucFAA4a4oLG1sU7vlGug9H6uQ
A2piBySk9IuRZ375GOF3o2Rar5iJ1EM/3IBA3aUaMk839c/DHDnQB6mThiIGxETOHy6TFeF/I78p
B6/IBrireVsctAkSu0mmRdRp0E4Z1hWj/BgSEL1pOR+1magWP0qcTVM7N7kdP7r2kNPBZiqktDQ/
tkZ26GKLVjYpPx7pzRTJMsgOiTkIZugVGNV1qQPAa+MqIEEiruAxzs8FvQhfX850MRlwrJGNss2t
1OVbOd7H5s3oYpeyphAyaZAgTEw0yi/Kp0wR+peU3akxvkPkxoqBd90zsrqC3hRcsiT4cOwG8Foo
3ttCol9R2EBhpBBKYtOId1HdDeF0r5OvwO1m3bd1jkCZXRDI6xIVPYQY9x2WSre4FOohq9OvIuIu
AwSO4tAh7QA0/sowERLTKhl5fugy0o1qaTKwPoZD/GFP0QMyWuwvI3bbbsyRxVYXJnLfMsGbbaou
W088UvSdYNja9yiCs4NfJZwY8/QVr9Wdql19nzQvdD+sNUcuxhBNAgYuIfUn0o2A06C+TcP8YkJK
DBNN31sBQaBkIMKjdI0nABk4oGcOVEHeXDWaumSKsP6nCkysGdCBUUK7hPpwLhkxEJBhArnSaC+b
DLVdTiJrvluSIdlQR13ft9CupuB5wu8Lz37p3/Qj06tQ7iCbyRUDwF0XBnyXCWo+Riu3NAY3pQuk
uIrI8RNsHGvaWwyoVsK3H1Ucv49VzkOWV0c1UPPyTF4g0L1rfv4gl6+vGGuvGTvynJ3vPtaPTTWq
bKPQOYZiriAnYhnKfH5+SA7B7LOS2Um8LS1xmuHJYslNdkZDfLasvgRjUz7Yg3OaId8DzZSvsXvo
pf+imY5+W1U0n1EHuLuhDk9a5sgbg+5YZlWSnKYjcKOYog1bIPD+S1oG2NUs4QG5bNeTkZYbDkaY
U8qtb3F7CN3W9yjl1rpkfosbotlwkia6LES8T1EkUW0ZrrbOOsj3dRFshGwRJEKeyBPcvtjuQWv4
RBmNQfRBJ40hzvfOMTmfjtW27RSSkNK5y3EXrCUNkZVNoA8IxnZjg3NclXW2mQLmXjwn+Rb7zqqi
7F0xc0ACA3416ZxmNQ4l0nQzeka+G64LMiiZzzpfhkl6PT9lnYzl0pwgwmMkOSaLYhSrJX2CvGY2
FvGEdy6iML9pb4KSacnUKH1vOFxpamuOP21zG1vhPpzkccQy4lkz+ywtw3Vn6mKPOZEEDzMzV76T
kYUSIuYgWI3qPC624N1a6gbta1ex1jN2THZCCWPLRlgdnfwuYk60jeoYfZcePzL7XkQiWHvyKR5X
leE2m5FcBUSOzh2JNHvkPbTxJTuf5aIMIycIh+dHKDSbVllwHcbwnUuhewkL4BofuL4K4hL3ok8H
tXRQfiwPTZ1134xi2PWwr3OExEY8LbJ9H1ZdHX6pArbIuTJY9uCljKZKdvPQEXBeWFAh6Lq2Rr0J
3Ru7C50vOjcvgm1wrkWH5NwhrCsfq9pTbSyYfW/CrHptnc66Uq5up0IIKmGB7gpfcemUqLqxpu9U
0ewkCRb4QphQj9Ft2psvGq3xXU9Rukrc0VO4vaa+OKAnuR8cZsRdzAMz+VUOcKKk3LHUkXjzr13c
vhLHtMWr03PrEBAY+o9gZKyDZVhvnXCvY9b7oGF53D9v5+W+rhJG4bao+23nLPUt2WjMtpsNXOOY
o9RyuKXdiVGN+ALxRAn6EkaEDOjxxwzzc53h9/Tix9ntTksnk2LKwVrUEcEbEuo2CyC50DPmysW1
SGovCbVr6uuUSpKrLuFq59CbR6j3o6GQdIX+sz8MoEGzQKBe1O85j3bQzHIPKW9AOBRffjtqR3pT
L1rO/muHTO7ccVRojOZ8S3bIk9u3L4U/Po8hjgtSav8w/Q7DhcW0ISh5yxXzt1UHGZzbxPXQQ5QT
XMIYqz2ZbJQXRGUANRygB9hUvR1whMCkghIRt3VboeEnnIhROd5DOD/Y7ibVXwfsuRX7UDuiKq67
iPuNfzJmMGP0Sn/4rAmY0hL1sRxda5dthTM1RZvgR6WC50+2eHJRXcCJ08k4ZbSX8hwmmnY3GpS9
LhLwNnfGHc37Ym3V6EZnxxcbpTtsCylXK2Awt7JSrAeb/o+wHvVd09kBMo1p97krFyFRJAR6aB7Y
sHnO/R2GU4C8hfWgqeKEHojScgnQoPItGep87o5B1tPjdij2aXKLjWHWrw3gyFmwPBALeQOI4ziN
MV4qBDpRlH1Efsg2SKnYRyxGRkMIlYJXhu7C7SxMfoxCPi+G5fsfHEo/92UtJuxSgxcPGGYTEKT3
WaIVCgIG08IDGNFdmCwy5HEmBVOMz6Y2nPTOUAD1U68TvXZKbNajucHeu9S6GstHWBENorEu1bH+
7Ixs8oTCMHvghE6GooM/xneIu/o8kZt9698Sjnr5/B1SIngAFLoKTIvjjM22KKks4o1sU31rmUBZ
VUtSyVQd/apL1prBa/pieJgkbLvPOm9KzJ0r5vJAyxZVpkSRKIqtqkq+FJ861ii7u2TOr0MRfKC6
BraSaYcupKMCE4hNh5E0tniYaQbJWwyAzkQ3Tat6MI5LhRlPMwxqnWFCXdwMFJGeCOh2RPmhUri+
SbxLvKYIwICKQ8zOzASCVR65GQf/sKHXyeWxl6oO73lIWylhDykQEupSu0Df+9AMFicyP+mGGgyb
Ndxj2DlxAclKor1kjVt/lniJrh9an6XPQuztOZDFAythCEgezcrKs6PK9YaCgwwBqEw9DgcYAV5e
rAFVqx1JjyLou5XP95mU+E1w2296mye1tb8ol0TMEbEo51XNa3RODy0ngrwOiFzN2x2CkA9bVKQI
PpJN9AxAGmeNz0I1Be4ddtdLCHuk64oJhjS3rkmd3VlL2e8zVyUCxq/k1xhkU6LoFrj4FMFUWxV1
uyYoXUTItRGJujGwSbYDNS7Mp3CNTps2onXH03FuQboQHJDgtjcOU0kzH8Wd1wCOQG6F2J+icAvJ
n/DLOGPA58o7wn3s5fA7sjDG7lUUdFyc9JAlyWtgdEeGzs9FSS0fDGB8CkGWsRYB4h/bz9VRCW6E
tr4mQz6uezrwXm291JqCXx2t+gniPH51ToQq/tACLM+Sp8CnqP18vkwWBjodNxksJIZeFARNsFke
CUHduKR2PMJSvVi22pECcIuXjfvE7fiSF2R9b7KZRtGwyAnpSdTw+kKHIG4q63lor/qwtJNCbtq0
jD4+d9hK4yoweYcqIZa6eqzgpPTzuyzJ2GENRVRIeYhFzo7sezfrqdNLLi86Qo57OYsi3K0PGjUg
BLDClz3bZd4wru4LBDGTzXZGzgJfR8FK0zcZAnq50Rhqrdl3uX46RRi6va0T9TjaMsUesZw0a4Kb
Uhdw7TCTGww8Ha2FJQi+pihuk+hcVDVHqzb7Trou1sGsRMWZ+2xoLk4QBYBuxQwjs6fn0pU3vm2f
K5PyvJYyW7VMjuaaRyzhj/vZrjeWih4iAYU76J7BUJCQwBR6aKc/cjc91yX/UPQMD7NgPMbcbZwb
evSmFFegWpqNDWldCwHRILYCHEcbeVNASrJt0g0Hh+mADgt7lDjqpn5+HKM+PUXylGTZm2h1OuY5
o0yUeeODK85RL/TtwEJIbFv4Jl3uxsgAZ1ZhoNqLJNlwE73nc8cRL2k4zuMzyyeeJncQN12b3s82
t1UfwYNq2tj588iacJSkD6PQZw/JuRrnxwyy3Gqu2JxLf8JVDHMC0nsNqAT0O2TdrZWQJg5kJNmM
nd54SD/MC1Zsdk1OxDysT2Qk0Nwd6mDJbOj3Wtjr56AKB5q1X8nAdL2aKRd2SI7Tehne8FT9WX9I
xXVH/wiV83tt3bD6JUhvkf/Hq1HwYa0ypZAwD4qDe+jUM6RPXEAGIYJoVUPNS/Wa3+qy2U0RX8Lg
q69oDEY2gOle1Mv8d5LbeY77bSUf9IHTLUE2XMOmhWPUw5uqrO+VChJIFKxNkfkNQB8PFzY+umeH
KDJItSy7Bwwo7p1PgWXz8HxuUjQO+Eq7KafpKhkU05aykQHU4NHk8N4oqe/HAl4n9Ls/EHqdeJy7
LbCRVWJ1tMIizaWFXXvI+6gibI5MESl2x5h4wR2W4Mcy0gzWEZPgTA5d60iq8UA2BfdcCdo/NGzj
PrGZSSAQveIRKziDEundsi/VXaaIcc+6m86aDnrj1pfAYCVDpbUb6zo6SX9itTfZ9KW07Q1tN3et
xwa0uSVILSV2k8FUFmxbYmx2g6gZiccYK8dRwl+D5Lth3JucCWUp/ELffQIn/z+b82Eqibt6+8jo
KXJz1dF7+xM5WZeWJIj5N7jlt4/67R9v+cc/zm/BW/2P/Vv/R/ozf/mvn/IXf9n6p4lXV6fvB3lz
iXr+H/4yIViGTYahJYWt1A/8ZR1oM+sh+VgCI+vf8cv6P3WSuHSOzMw4Afsa/wmr82f48hLRLqUD
zJl3wmHuJ/hyHLfmaMF6pZ773LIprck8wkJgNLj+R/vPOwsY6/8dDWr9FJPM5xcO6FLFixqWy29/
hD0HmVYWKDj8DUGIJGf4+EeFl45PjTqH1h1ZD6tlyl3y35ykSQXMcMgTr72N8P9lsDzb4cm1tvWE
YTCkrxM9BDSbpZy+hdZzGtARiDIUz7GnNbiAA3IZzf3fvu2/YKf/yLvsSu+ybQgqA3z9I9p0+QSE
qiqk6w7BTnybf8dVE6wCbYy22abkvNMmFXoICIoJB+z4gmzzPr4fTLnFbwspvSQqg5ivmtkwqUBu
0Hu6orSBXO3wFjuBburJD8qdIBSPMBjEsORgd/8mL5M08f/zLSvTUoawHL5kQdbaD285C+GUYEDw
Nw2dtZ0Z24ee/JFbYn9fsdu5cJ7gJ4doSQl24Fg1x9vUWFQPybEmmesFsh0WDWc+RgWSoZbj6CpO
evswh/mrjtT8pJz6aJU7tqj0plJoVQyN8zVi20Mpc7yp85FyUaeaHV5N//ugEi8Zwk2PLXgYB/aa
YeU08IcxvrDXmJTCHMGFQ8Brm3pDMCDtQoxazJ7zDGkVXSwDXHHSK6QEJb0t8h99t99q38wFGkci
xkSm65twUuS1/coBeYUbfFX8ETQCV1fm0enw7KoHrdevgRbdccN5Q0dUQb2G7LCux29VNXiMSZbE
LUhO4w7a92q2gJWYrL2kYC7CTo7Bbc8RJD0nNaCEwTpi3IAtzcmx3OlBc8TAcRswwMzM6h7T5KUc
gXwjTikBX6ipX6eIekfl+RZI/flVt9h2K4VchYSsyN7poVjbvGGF7zKT/lGELYURdaafwtpkbMhB
W0uLq2XJ7dhY+6bJvHQqgCVk7TaNawLuT7bfnRjUtyuLOJPl3RZ4Kn1eGg4BWXT8L61GnpWUo6yy
expQ2ENoWBMSr1S2tqidtBqaEaUpvDqKhXVDAde3Zw5lm47cNNV86zTSSZGZylBbmZNYx9O3YeZ6
4ikjtNfh7sev71mELGGKjrLeExFdgplRkcELada+5uyflzysZEwFDeIS9c3BiUsUGpcYUVAjtq7A
XtNfjOrbqI4quKANOORzy0lZ4aRuAQWGq7HES26bXuN+0Qbi8OIMLC1y52Kv1WdM2lsj5hzZkWjC
RDz2N7b9zYUkFdq4aXH55ME73gGS6Ie1bTM84MSbgrZTJDMsn0oZ/JmS2ygb13WZvTYzVWk62O92
rn1VmlSIj/zXrCx2zjjRV6lIMqd9c0FtF56EUX0ZyFjYGQkSzVXA4zNLw190J+nWtgS65Jk+/2TQ
Axyx7wOe8oFV9Q1rYf8dUXHM7LtXOxHmB6FlySFPRizxGh9KjX6510rUnPFS92u2IR4t/s4aY1WB
vMMJzXkLNm8vB/u+iqvwsWy2TmL2ZGPgAJpKDJ2BqJU39Dx9zHla/qX/OsJF7xn0nZJGvtMbwrbs
ZzU97azaOCUTN3eZ3uXCs5ZpnmYy1wPJRaSOVTaHuI+DY8/4z1zmgGqZCBrLbDBepoTTMi+clsmh
XGaIgmHiuEwVpUhuO0JEHu28OQmryTfVMoN0aZLSMGtfesaT/jKn7MqnsC+jWwsIQ79MMstlphkw
3GT16U8a1fC6ZfD5nxdEvwz9/IFE/su/tRRffweh/1WMLXEO/4+jQd+LLm+XoNGA9fmHcsf4baVz
yD+iHzNBl7//Z03jSjIgDMMQGCdtpdtLuPifcaCO+ucSNkAnDS7in+XJ/waQW/KfulRUQUrBJKa6
IcTzLwC580/ISSRRKGlKtPWu+x9lSvwYBkrKEoWWWsqLH/c5JK+906QcZFvyDRb/2zQ9wfYez78v
AX6smf7147kaf9/5Y6kl0zDmclM3OKbQVJHDtpJ63bziVhlpuBvgRtetQdt5/ftX/LHm+Ncrmj++
opvNieoSHyF43RvxxYReQEvYWl7XSoWsD79/mV9dt5/CUxtHd+IhyJ0NmvreXpXRrDpO02bx52P0
y+rvVxfup6JPupVexi7yS7Cf9slxWTDvWi03pttJtfm40+Ts1EiTq/Luv/pAn3j6v0WKlEove7m8
IJ4EOR6LsAPeYzcMrje/f4GFY/8vzv3/fDFL5u3fbwWFH1VvOwLmyCIv4kfAXFbbrwgsooKrrYps
qhW7dzre//7ljB/L53+93nJl//6BJCp80cDk7IKA/gBHiZ2VMXzraeFrL/gFSW2d7AH3M/YxDQAI
Mb6szLSBs9vfv4VffeKfiP5pMGU9XBimCzjmaZ0X30MgH5VOXPMATOf3L/KLG1Etz8HfPmbBw4rI
oRWbaWpATNW13EwWuLzf//RffYSflodUxZHTWLUAShRFf+gkPN82oKxWuiUcWs5tPm1//0K//Lp+
WilIPhRlFS6j5oB4YH90vpqilVidiCacXZM+Kh41NLFdz/h8eEza3vv9K//qAv60YNQ4iEpEh2LT
FoT2bgCB4yEkzBYg9n/3Aj8tFWgWDcRP9LAcjHU0eBICrdb0iCL/v3yBn9YKM560vIDWucvB7znX
tlCzdi81Ww/+zZr6i8VILoelv91jzGU7fYBQubOkbyOHREZEnRUmE5RsbBgaA9B9yEjq37zcL74R
+dNK4RaJnXbmBI5FU3O2HWqjxNwTZUW/+/038os9Qv60NFg28ZBDqUkSCjuz3edUzyTpIQSgII7+
F2fn1SSnznXhX0QVCqTbTvTkZHvsuaEcxmSQBALEr/9W+7uZo3doqvru1NQxaoWtuPZ6+nFaCZ6l
Yqz4h5JWJnhaD2NBy/lLqeDsKQXu0ju8bz5cVhMr+kdIOcnoQnEAcAhs/4hE+gg8X7FYlF5YThd2
yKmjPvR/FuL5MgxECPIDN1dOPbsPUUrwin++Ekv9bYd+kiNZDFSiWANoPW2Qi8t/+HMr9uc/v9QN
VoDrIWgDvFb68VChG6YSuBGsrFBc5QS6mvNlLFXBinGdIxOiMkUY824A4wP205MDX2lc7a600VIl
rBgvI8eT0XTqAqkgQpCZLtw9tDC6vy4hnZKXtdVpj/qxpwPk1XbEmfw4MfUMtsIs4fEYsTszeNVl
W0L7MqiOhhGI5xTBx0mt8YLoj+JJdcopb5iEo/N172RR8GTSlvmXbdZ8K94DpENHrusF8aDQTXHm
GXLKmqxwlj7f/QvLpG9F+pQb6fdUBTHkV/BGaSmkxjsR6aTddDVM2TeF5ipfKWxhNvZPQ+RDNJq0
SN0afK7Yw0E3OLhIMBhvK0qRC4IDLFSEpTcEkDxDMjL9OF+/U/d/snfzrQmgmlIgH+cxiXEKycg9
hKZz97ujcwZj1Fm1/lNZ0ArO/5Bxg3VWUEG/gx7HvKfzxS9El29NEAbGWkFYOrAdDnB3Atk0UktP
r8/nv7609fCtCcIbIJ6QVMJlzEVl9jNBTssevp+AfqTga6evwuFjfeQzHmDuJ5zgmjuKA1vxPSyh
jVsJ8KU6WjMI/FM90cJ/MhZBAicwf47eBcyN5coEtTRCrfmjUrjnhF4iiDmDGVYKg8a9CqvmGQoM
eIlCYbhyblmohmdNIJooHw//gASl0Hi8FaF0HoFGS1emp6WvWzsDydKmcGB7EnvV6EI6TEK8wupc
me6y2PKsmaLLpfHohPfD3owJyBJBT+k3KRg3xybXgKdS3FCnv8F+7ehKzyzM7J41dzD4GmMcKT/2
w6Q+3XNFBJT6MpXvg8HUuDK8lkqxJo2Zz6XUPg4HJ8vwvd/DnaoRKd1lRFy4bfNOnfZhXvKTyG0K
PMpC/pP2Mc39YVcJXNWdj9KlrrfmAB9+yc6EBSIuKN4r4HFW7BLT0gsHljUF4BTVhiRHKNBOwiUp
I69NytVKDy/9dCu0CcDRHBlRsLwPnPkJ94aUATWC5KQLv2/FNvhGvYCRDzzaE1geOi6TB5wH+GVN
w62IZmLwRF/i630CAQuvsZoZFwT78926NPlyK6TDhs7hgEQ/XPUC/jvqI3Omu7pOv/OofJlCJ3ZK
/xCAtULr4Op8mQsLKLeCvHAd5Y5Jh84WxQ/XyR2Y4014iYDV/CaZYe4UId31fFELYcet4G4SL0Mu
kIPnaMd7x/EWpqS8L2Fh14+Bv9KEC8OLW6HNhgDkDFhqxwwB/hz1yJQhvC1XThinfvhk6edWVPcN
Jr9x9seYwLxljwB8O5E+R/hCnMSr32GtrfHCUqwMtqWusaKc9DXMbpAlF3ce8txbBX10OsM+RcAR
NGkVRaZGtVKxpWazQh4rflKWhPWxbAv4JykPPmZBNpXZ7rKut6LeS9KudGbcP4W4vbjufXhyQQFe
3URN2aysVktVsAIfF7ewl4X49qDgpNi9JCQtU9j9N9X7RVVgVuhD/zhIaE2m/ZQiBb0y85cgQHpf
lQB+cL6EhRqc3vk/rhke/Obwyp8MewlBCOhgIOvJCFnU57++sOlhVqAzAXe1pIAziGicH+mEhMih
ix5EV1z3wisum32ZFeKlmJXjdHCW/FcFTiXdeMPqi/RSA9nB7YWJBt4MuJ8R4ip6+jpeFC9toFOp
H5bs0h0EnD3xdTl3EJIL85gK/x6CSA2xJli557thqQ5WUENXFUJQ5OIOh9P3ljXIPuVIp7rs41YY
w3unCpHdPsAyEVkdM4fCIB3BLzj/9YX5CMKR/zTQ1OPGqzIlfjqsonikXqYeAAOQPg6Qlb52gVuu
tNFSQVYo15mgTQsbrD1eKmKkId0XeJ/zpgIiDXb083rltnhpuaVWSHez6kULjPQ+zSGOS6bbsIyO
TgVPr9I5psrdw5jwCelJoJPxy6pGrRh3E08h+crpocCD9LIu4rDAq3w35T/htf4SRNNlO0RqRbvs
oqnAJh0kaT/KNv6Jlwc5ZrBSi1PAfbIOUivMQWFzUmjf+n3L4VuQOqAxwioF/MogrVYG20Kc/JPR
fIjGSXPa8AAWEzM8/DpYZNfACMxTFgS7i0YztcKdSmRRa5EOMSxPxHOkPB/2kSH6gs9k4yIVEABs
iObPF7ZUGyvqSZ5Q1U41KNlJV11HRQcccVmYlY3CUndYYa9VIlhqPB33EXvrnOlm6pBoBPTwSlMt
fd8O/M7Ahts4cM7InHvMuj9Ykj5Btv50vnEWViZqhXuEjIWANEEf4+mzRqJfCuEsyCLwyL+OSkjI
z5eyUIkT2Prj9A6IqIOMD4DKVQ53eHWyyaUD0uCm18u+b0U2HrVHAdMwZ0/h3dp0yUtuyCv16pvz
n1+arIgV0WE+pg62CCZGlpQbswlPxWVSgo1C2mqPhKk8DhJ4jHPVAxKcw+AbKv56pe0WeohY8T5A
cwKFmurjCttDEMTgxVDDFezoGIhaoOHQKyeEpXJOffch6LWE53SVtDqGNeVDWZcDRMOoK+wLgEeI
/p5vyaVCrMCHT5gM4KKn43GAxQNR80NdC5isUvEI7uxlK/FJ+fCxJlHj81w4yN9EYiiUwx5ofXIK
Hs/XYGkoW/FOe9oriFMxmwzjPenSBzYPNwKZ1pd93gr3mbdRkWSljl0F+i5tW6iL2zcgrS78+Va8
85FPsO7D90MgNUsAgseivYa6Z2XlWOjff2rGD4MIWfNJ2jMkbxa+8zS4sMrS4YSTJnT7HTLHV0Li
FHafLIG2JhIuxCKYHepgt4gErBrJckP7NQnILpXyHvbyK3uUha52rah3Mhw5FBjvcamxoUtmuBF3
hwQghfNdvbAuuac2/NBWcLuBuxceOfbtPBwVWGvcW+mFpR9++vuHLwvj9T4ytjScHeGH07VHwKew
I9Ur0+HSD7eCGKblU6Y1fjhtX5B2ikTT98taxArcKipgtlKiX0kb/qSJvC+j4LITqmuFrZZDOZkR
Fh+mK8gXON4CBqlZtzv/w5cGpBW1IYRWSMSL+pgkD/CZiNu+AilAxNBsP1FoAS8rxYrdlCL/VnDX
2WM+fpoJ2Tqu/1NCz4iUHzgFONVFA5NG1mqNUS9lBThxDOMAscVrHyxGh2BcmZ3/LZr/G700shbr
sANXERkuzh68jXi6yr4Dbo8TcfoG9zrzAKrHvkVWypP6iiTdtZu2zyOCRlYoZ2kmucwM6HzAovZu
/ualyPUBF+bX+a5Z+r4VyyPeEY2B3cieZOKY441jlzjFc56FZqXvlwo4/f1DSCutXTyvooCw8h5D
0fyCbAPa7eiiZYH+j/qOewYKZqRZqZo9TrT8VdHqrgu8lc9/PmPQyApseLHB83oifRyNjN/7rdcd
JZ/8lej7fNGh0B/+p23g9TkAeQx3MzZruGJp/SuYW+S2I1k9Z92FHWCF+ASz0xGYhT4OgObItzB8
MT0cIdVc7YRsYcB02UCyYlyMNU/wOtbHKRc/HaAyRg9u9km1st1fGEa2uA6oClf5DE3VwDUSqV9Y
ksEpaTdMz/1KbywVYYW3ymBDUUdgafU0u1UznCny8S5pwq/nG2hhKIVWJBd14PIgY8hWk+xOFQ4c
33mYx+c/vvTbrTDWqYK+VQ84bHkGPn7qKvTDfTXOKzq8pd9+KvZjEHtOY1JWw1abevBPVOwtmuDQ
dtlvPxX64eMmA6wmhOlwzA0sIyt2jYTmBznUKyG8EGShFcIUz5xQDDsqhtvicxb611Xhfmnx8+Eu
Ief9+TosFWJFcuuN8FDiKESe2GRJJI5hmP7w2/qP05SH82X8OwZ8sv6EViRrcELKjIwKZnFtXHcQ
/3qEmg1HQiUbAUkbkmgH6NgVHmdgJ5QhATV3xQt3+hNZy107pCwNNSvQR4dhxuUa3ZXRh673nh0e
fOki9u18LRc+byvl+hEQLOHDWSNxWJwi5QZZn1duvXZ99/mGByKD/w62IQlLv6g4LAn7fB8gDW07
JN0TsLRwOQ3zu85TK7PJQsjYCjnYaCadmsoujjJ4pHJzX4eX7ZJpcBqEHwJmdBStoFtRyPkekNeh
Ar+4k76YQP6muCC8rB+skPfKZmrK1kNDmf4RrLldlfFXeE5/Of/5peY5/f1DHSYIYSv4KirMKEN3
hNd5v4VOle3Of31pEFkxn8JCCHsZZL1WnLyORfEM9f6eO2JljC79eCvaMzDzSuVmXezRnI97WrZR
v03xhFyu/P5TT34S6YEV6TxL01CHlYrnyXnKa/qlkuIROEIwa/X+siaywrjKPYkbARTRJcMd0qDv
Wj0d+3ztYW2hB2wZXBWaBNwvo2LFgt/uEGLPH9L+icAeZWVNWirBimQaDC5MoTFA9Wi6jaxAOZEC
LIciOl7UQrbmrZ7ggYXMflSBg2PKfPqQZO5DpqI/l33fCuNeca05yDQwrHdvYFp6U2ZNDJLsZWPI
FrlFYwoCsUwBVC/zb1CbP0slXvwhfRBy7V1iYZjaojY88isXe24Vu3gL9GAdz4i8hTXY7ajCy4ap
LVzDtWuf+KMj484PX/3UvzV4+q9gZHdZH1iRnEwcHnUw3oW1IOwZgamEV7EXplvNu8vmUd8K5Z7B
7bpoIxnDDurrNM1PADk8aSf6er4CC1ORndrsujgcNp4r4zCswJ7KColIm9r65fznyakhPpmJbDVa
UUTFPBRgBpRSfJ2D+lGF8i4HAJpJZ9y7rf81D2AM1EgwyosTbgs3NgQk++Ky+nlWlA+F5yd1yGQ8
w4AYpkT8fhjTNUnwQuPZWjUwxsPWm1oZp96cnagCyD4V72E0lCv3WUsFWCHOTetGeDWXsRFdL2JC
pOw2ScLl2iPOUgGnyfHDMmpKrYHZSZDM7aUnwuYUCFjYRXDj2JwfAAshbkvSSE1dPkaOiItk/IOb
y9vJh9OVJPDRVK44nC/k9Gs/G2TWch0EMAFzB1fErFRfkavrwbcKKFuGc/1KNZZKsOK8r6Dd7Bh8
lgPYZ70P82SuyUzLn6WBH+SFZViRPuXKVyMolDG811qgntVOlPR5gjfV+VZa6mt7xabtWDuBFrGC
087RdG53AA4yW1ntFr5ui9TgDA2D/Wo8dbQ3v7ptkh6RUwnGyEU/3hapMcyyHjXo4qhJZHcIdAjm
jJe0cEU5X8DCQLUlaXgdLdsGhsdxGDRF3OFKU6nwK3BdP72UX7ivtMVoQYm8er9XGEa8f8nT7inr
YVoXdiun+KU+sKI5TczIqiqVcdBEbwA5wNKew4f3fAMtffz09w9ThaxNEMLcRSBrwFFvjk/olUaa
/YXDxwph0YODETCvhWGdt8WNLlyuwJPYX/bT6X9/ujIONBcVPh62fQ8TVe+qbFZFbKfL4U8mH26F
rQRNwhMhbQFLMrnzNQ1mIoG4bFXCnn1XM3XjZInvArkUhOaxC5JAXMmIwmaDcO2FV1rCmwu2DRFA
YTHyfNjJxgHknJ9T6NfFrsF9NxbKsm+Kq3pMUtDOJiTIxc5cZN4j60q8vML5wx/e3L4s85coQer5
0fe6INzl0nfNYZzAr9n7pwT1H4Cc8OSx575T/IJTaKn/VA08yDHT9LK+93FFQDYqLwJz07O+GWGw
oiazE4pE3nM0Ifsdkt8EJHbSMKNBbQSM8ThGQ90gMUD47tXYJPBjbQMgnJ71BHdr+EMkLqxdOSg0
zYXdaU1k4Bxp/HLWxg7evjcALOI6Enz682NlYaa3FXdQVBpsDyswHf3ibZiah4ik10mQX7ZhtOV2
A56Qporit8MeE7NMdR20EcgC0e6yX29dEsJajMHJvRAxHjemTeJE5Waaij/IYF9ZRJaax9qRKDdl
fol3SFytwCSwxRTGRufNL9SXyypwKvfDLFMgA3poAhfR5LoRlMdOdUA6IFCGrK8vm2qYNZFlfg7W
IZzf4wDPPFczkv9x+lP8+XwFFi6ImDWRqTodhkHAJiWcFMxyx7m4wZZ3huWxolcGzl+3QDZd9E5L
mTWvySbvkRQE7HiBrG3YFspvqpFkYxK9Upml3rbmNjdXMFMI4RCieumBQmi89opCHPwD9yPlhfue
f+5LH7qcNDmZHYYx66e1N+0zJxfvQmfTn8BBlVYC49S5n8zStuqur+WYOFmPbuHVX2inrz0H7nbn
u3xh62DL64Qe1SBNANxl2fpfGlHr7+XstH9gGTj+MC1r/54vZ2Fo2fK6wZMzwF94Xa1kNMNDN81P
vraOT2/hNg5UK7z6YNI9IV5+ni9wqdGsYAfovSLuBKunIGzfNGh7cZ7nF674ttZOBGNSzCkWZWaA
QwRWFkhgB9jHy366FeSji2R8L8eNV9MC35mFTXnTl5377bKvW0HeFU1aJm2LWbzRwXXWMPcNh1yz
EtZLzW6FdTDVErRibEVL8F+udBMCuOD2axLEpdFqxTRlIHDkpwUurMNrXol7bOLeWG6+6b5ee8xb
qoG1QhNFJhjlh1ihTcPegQCc3+caJk8rAbfweVtV58EPsgBjCKdWPxicqzJqyNaFebS3ovNYkL1R
Ev53FUIydJL4VdjEUGz15WPeGBNuk6ChYjd2rfMl7ep7BxZMsBrtsZ5ch75R5jpzAKy8bAzYwjsV
MOwdC+wqRyOzcAtfVdwh1lkjqsNFQ9hW1/ku2EVUYtJKmCrqWxjDhrgkmWS/9hy61EnWSg7eo0Iq
Nm1ixkiObchYjBxXPHyINudrsLA4kVPBH9YNv5tr1QB3Endp/r0DdgQIhlckZPw+//ml32/FeNXX
BjS5uYmFajrw6tjfuffWfvvSx60QT+VMuq4E8W5w+aGiJQhF3coObSG+iRXftQOTrBEONXCvh7AV
Zgpxk9EnP0vvnJR+vaxtrPjuM/DQCdLo4HQdnjDQA4zpU9WshPdCx9paujGAJVSDvo1z0863qUsm
oAii4gsoy3Rl9C8VYQV4V/Cm5Q2pY+zX7oNhvkl8Gmd67W1hoXttAR1IIZL7Ch7iwJjBXC/J8iOg
hBfeItj6ORiI5eFQsjrmbZfHhs/qS1vw4ZgFGpih8z281ECnv38ILh5NSP5v3Bqb5KaAFCo8JoS+
SDN/Pf/9pRY6/f3D95Vo0jSJcrQQz8bbsI9goVwP9PH815d+vRW70ViaYSRY/QuwbulV5HFvvsr6
AsxLkPja4O/5YpYqYUUxDJOS0GcpJmnfgU3y1EQhXIsdF8zY8wUs1eN/Yjnv5BDldUwr/Vy1AKj1
7nNKkv35z/+bEz7ZFdtGqrBH6UNXoQJe1e1CJzoCMfcoeb13sxbmldOh9fidYclfFw7vyCdeKffz
ahFbZ9cUYeiU0FLC2pMReE/26WEwjnhpMrhyn6/aUhFWgFd5Q7RLO+DddALucJdXsaiZF/c50FGX
FWGdtcUM63t4zFfgiVS/W1ndUAdqX5PMK5f/S1U4TfAfQkQbeDtpgx+OTT/AC8hEF2954KmHuYra
4aJFFNc4/y0E1kjwiu9VFc8q+OVV5VWbZS+iMCs7qc8jhNjyOj64eEpHSikSo1tY0SvJsi+B7teU
DJ+fiEA7+e+vBw24aTKQ0+KBFQlyD4S8Nln/vRgB2atKx98ASclXRtSp2f83VogttmtpcYJQoCrY
3d4VuZvDtVQhZY/AGQtGP2uHyaUWs0I+8ufAgOVbxGTsCXCqGtrXTehT2a2kOywNK2vtDocxEdg+
ox6Zb3YEgPsHoBrVdoYRwWW9bovtjJ/jpWGE1W1K0qm9Llzi3lMqvLWMjX/Jf5/0he1k53NGJ9/X
GFbIcqiRTypdENE5vB+RqEK84ZBNou12eH93y7gApR15VUWYta/EQ/abqMAFrwPuPINBF+Kpy0AZ
2O+DLHKq76KloDaPYszkVnvF9JvVnN/Az7QHRj4bkLGnx000RxlcVt065/OXjCBV6Ukl2WwA4YIg
9r4QmTPvWO1k3R1rmQIYErTN4fdF844tBPRmX9JTWvs+TfCMNkRldDv6RX0cuVu8XlaENfVkTsEG
8FHLGDijb11y8nyXT2ArXTYEbcc8HGZN7fhjGbO5A8aM8is5998juXZ4WpgWwlNsfZw5tVOnczeV
uK5oKor8IaP6fWSgxdiB1g1saoCc7fAKYGw42Z9vsYXZwVYJEhl5Ph+8EnfSjg982VgdUlkffB+P
6j1SpFbWhKVirB1Hhqs9whQrYwmOObxCHUxA1FyLpjn4Y7f2aLswRdhCQeKmuS6VLmO/0vkLNOv8
AWTy6edUEGflEnapCGsWchPA36mQ5b6bWOnvTDX14d+Oi7k/5iMSF1dmooX2stWA0EqkevDhfpPm
eB05aG8iULkhYSCvZ9CGwmH1AWvhzoDYysA0w71Noqoyduu/SfgdMul9P7O/omC7SQmgjMI9NED3
PTAq54fc5w9PxFYIOpMguJIAKHJunGNGsh28eDZu7wJi1m8mUu9pJQ8nVMf54hZ6zFYNBmC/hsBH
RjsY4wT9VVTB5Boe5ZAi+OkApvZlpZxK/xC6Hr7t53Bp2U2tBgq8zflW6rZ5rLDDXgnVhRU2sGYH
uKnJPAcNCzw5rwcrhqQgmwPteL4CS1+3tiRDjgtTpkkW+4aFB5WbfFtU6d/LPm6Fv+sLUlVBlezI
kIPVDaZI6680/NLvtvYdJ8fSDtk7yW6eOVKmsCMnMj7/q5dGjhXrBk6CeQeX2V2Z0xuV9cdIPqri
stXQFgpCR+kCFQEnT1GM8hr5icVhyp3ntCoOF/162y0v8QJ4xjIn2oFL7+/DRsBY3AEQrXKy9/Ml
LE0dtlIQDrwq8WCDEzeNeqe5/I78xHtYKjypiR0Sx3+YBqBTkcXzXou1cbowM9qGeakfpM5AdR5X
hlaHAdS8ayIxO3YsBd6m9sLLZilbRuiYCU9Itcrh9MluFON3yZDcjmzcewyE4FDcYtzNm0Zf5pRJ
bE3hVLhSd6yNdriPcsZDc8pcgddkOO/Od9ZCnNiCwgxSXVnxJsJDuH+bDt7BePLHZZ+2ottk03SC
H2b7qtfIpNcNpvLKez7/8YXVwtYRDsiQmAGGS3a1CL4lY7B1hu9h91bjroI19PnE7YZT/spasdRI
VsTPcKvqhl7kuL1O3V2fGf03UQ3A3+frsjCh2KLCCHJvHpRetAt5O9NNTzJ5cFryVwPH7KyUsVAF
Wzio/SZpAski5JwDM1Y+kXbtvXNBE0ls2SD3ZwKjtjSLiXHYcAMWbc1+Bv4EkQj0E+o6Mx5UvQ6s
zGH1O09u9DT2qgXUGYm5/c9sHoGJ77FBVxe9NQDc8981d3IkgTtMfzquqT69Aq+rzg9FUAnnsjXR
sxb1Js97PyQZyMrR7HjXwMqY6QAXdWSpnx8QCxt+W2UIqpaeh0TovW5hiFkmw2Oe1Pdlot49dzxo
uZbCuTBpetbiji2jxwSrUc6JbzHhIb8s0mbTaedY82BFmL5UCP1vd4hgADO5RyGDHsuNU5N7OudX
ZiavEelWVs2lMqzVnmca7iwayQAFWBtNMz926fA98L13XKb8Ot8nSwFkzQFtGYauy5J+P9CsBl3c
gaPNxN3DRV+35YZpaIC9dRjMYJCgu2lLld5XAeu/nf/6wgRjqw05rtoY8WW/790OcFPQVreijwj4
pXwtDWqheWy9YQ6iZ4u36X6fwPUAzDYFRy/fnYOVPdfpnvOTGxJbaTh72Sh7DYhloTBAdQd3ete7
o3l4bAQ/Nmn4mgVryYNLVbHCG+nfbGah1+3ziNQHz20aAMdX/QkXYtu2v2OAps9V2Xd7eUJsE++e
M0ito07+BX171xTmz/k+XyrHim09ShjGBabbJ6R6zv30sQ6ym0rIB96Zl1NC0MrCslSOFd4ewN0O
AyhnPxLyoPCEjGeo52oEpjxokp3J18RBS71ihbgzC/C+KgafKeQyAUoD8hgm+TXPtaUIsaJ7RupJ
kg8KwGdBf+UVf4LVxd9WpCu7xoUfb6vwsjqr21ZwvfeiLNg4lEO7Pyft/nxXL8x+tgivIiU0ly2O
Z22idbY3Shv4sGpg2A7Gp5U6cCXomtX9Qn/bFnjJwBJOClQFwIbfcO+/w33h94F6KW4fwisxrWU6
LFXq9PcPJ2eRJUHf+yjHqXGpJr3xHngpvS2z8BhCSndZy1mhXhaYWMKZqn0oJuB6iwELlJLDJuzp
Y1cnK0/YC4PLVuhF8Hroa89T+6HUw6HOQsA2naC6TQ0ZL4tCW6Znaub7sxrVnuAuYIMEhd8zL27r
NHsY/eEXAbhtZe+z1P1WuM9ZzecWN137KKpA8HTEdV26BbKE0gdApf82clg5wC/1vxXvTWCCPggT
sc+Bdd8IDjRZMYtmo/xBAdnqrsTOUmRagQ/8baVI4aOYHnDfKgVXWNeFXmmtf+KNT9YtW6eniZmB
bE9xcwJNcVDitRNYrzJtxy0Mgm/HEVnjpTO9eny6QjrzfZRzeYABqtoQ6R16b3IvGx+2pi9hKEpD
Nb7PZP/XB9QXdnbiJZXkDphH+JBcltVPbE0fnizwMGCi6MAdAKUH53dbNV/Ox+rCFsD2yysJJUnJ
ZHCQgMhuuRwBcxy95Jh0ALwOc6q/QTFO47JOssP5EhfGhi3pIxW0jjNc7A5zMlUA7xHStzc+qZpw
ZWJYKuD0949zXBdqnFVEdAizcN92clO5F24oqbX8w8pO9obi0wOl8Zz3uyjodpc1izUFAA6TJ4BO
o1lOll9hitSkWupgZaQuTJbUinvY7yCJxLR8NyFbwGvK20aJR/BTVyJyqcmteHc9CMVYXfMd/DkO
k0cfeJM/nW+Xf3K6T4L9f3R8cM3KgFLkMEIP32k1en/gXa+vdZJEz0A9fmdj8UMLdQ94s4mnbNBH
2fTlcwmzpL2uwf6cTNtuSKUBpmT8iUU+3RRRueafuDCj2irARhBZVLoN8LTSFN8rWeFdcCYzFMpE
XnMYirycb4elck5Lx4dRnTul4OGY+AdwL7sj0npN8041MneOaT2P2V2Pnc/a5QP9f3eYz1r99DM+
FBcYmjRDIat91k0npjyp8oqKfeshsarbqMojGKWZROreNlNwFOIbVs4GpwhX8IRCi9hLUDXaSvhZ
fRAkLUr4scqkI8euyn35xoAGh7q0bIq+3BiVjmpETknOyE2UgVd1P3TJSPyrCb4PErpAbxTVV47k
ovZLSxo1ATsPehL8ilz4krKidqXYDqSXkziYWZAg3Rk5jEDW8ajFQSPJWwcYeBAaWcn6LfQA4qsX
8GBTVbP6odqZ/wWuABnewSyd4AYO3TUYnjjqzpuomUh7DTuy7FqMvntnmqhHKqrJJxz66qh2urjx
Ep6/jSERznXTFDzVm6BV+TUkWH48NryKtZupB9oZvCaWQH6bOcxKQCtqBsfaNjD1Abe7Ot0W05ge
PGfmmxyE2SqL5u8ZEgFeG6K24ZQeKr+5akPlnUIsYtsqH6dplyQMIN4C+N1Qu9vK53tGo/wKxldD
HDYdPUCWuiuF90coc5shQ2hLgumOjfLgtUg5SIYxNkMVSxrJnTsoss3DYNu5BZ4kTfWc+XSr5B/a
3RTtKDft1AEjSkEm727gDAsqwiGSWdzJ6noyz3C22TYEZPXppm6x4sKROis3uYah5dhi5dKw7i7f
+FzFJXW7re70put+pVhzaoV/JfuHrpx+Tc7vjhR/gHP4xZxfSPq6myW9n8AxF4DYmtE99BXaCsZh
Gpok8TYMf3Ci9Kfnkb4oo67hp7QBh/wqp2gxoTa++dpFYpfN3W04fAPm/h5tfoekkStvqn+50eBh
dpgwjE2+8fL5EdkrcnOSzW97CDamqs1BZq/g8JX47XGKkIg8OUN3T/qeb0OWtPcZTZMYAmxWbfyy
UldceMzsMDaRw5wW2JXiElL1JkLDd2JnZhndo2ndzYhVD3XA82zb8t/M0KuumV6KQvsbNXrXtapu
E8O3QcHuh6w6uCa8o8nwQw3p1yIb3pnvVbDMFjtkDJbIxx2RlOtkr9SkX3TfPXozhpyUbBPikWzf
VNmvdvZ+ksZ55RH/1c3RXRXk29aMN9qddplDv47Mh/dzbbaum7n7QGbfQxjmICV6V9L+vspLjIt6
+O2MRQfWb7Tnudwl+qUOU+wfD6mA79PgIbfdsKObd9/KiLywnO24UMHGtOKZzTCyjaY7j74SPziA
5bCfCu+2oQEeknj0dRiru8itnlMgSUwx3VZBuPfEAMqG3IEOiweHK+ZHB4eQ+yqrBRy2u/sO9kNZ
p3Zp5l61bnGEocU+1+FxJFMMt5KbNGs2siA3Mu0fkCiU7tq83essvQJIcZuX+Q+E22aukoc0Na/g
sO7A0dvO5Ec5B48B8uIcP9hAT7c1WO8xDWaQvDX47yKK7nNYy7khEMLNA2/bYz8Dk1iKPXScj7pz
DtoX9ymGVC6aPaA/+xGgCtJFxU7p6iHN1VFX74H/m7LyG9Kk4iYPkZyDXWPpXdOkA1qbv9I8w4k2
27D6SkT5Cw3plStAu0lxrAIUIaZcFTtkKt5S5h5K8IQ2MkefhmqsbrsR7GJNw1+GFIdwAE9ZI+NQ
DOwXrLJxyRb+okLczyeWxjRcp6S5NVF+UAAUgEbejKcZ4wtAXI/NOB/ThL7UE5bSzCAJEbmp2M7T
KN1zN3jEagRPmBGM3JZ54uBrNzkGGUiiAIxvhehqwAiqGYNC7wacnXeTP+RANsNfTjuc/5jLpHkB
Mi4Sm6af5mSvNW2+6ALvTRtIaYLHnob8pZimKNwEY6NfGpKbncxadH+pqm2fI0ncJH88o9S2gd2I
v8X/q9uXoTbOIycavsk5yO9NXDgEcV27HbLjs7AM4pyz7JXXwIlsqRe1gBZkVQD8sIfG+RaNYJ1u
kJQAH/G84EGNjHqRgNbMev2FD0PzrY5SeNz+H0VXthynrkV/6FIlkAToFeh2d7vb85DkhYpPEjEI
EEggia+/y48ndeLYbpD2XmPMcKRWO+LUpmJr9HBIDWlVmTPq7b1rQ3iqEY1LD6GGnujCp1T9zkGK
/8gzoGzTstAHxmx0Szwqw2unMEJts5fj0fh1iQ5DLDDO8D3u74aI2980gho8C6z9iRjfRJYQbE8/
prFZv13/rGy2fbzWDuXRYRjGc5PgK1aJV2Q8UzWjjn6okXB6Truwiase6rj/m0bcrC9xN7BXLwV0
KImKFC2sjvRv4xv/u66T8SPvLcExodnZgze9IdAv+IPGrf83KL3F1Wy0uMHT9qMfRHRvUac8HayZ
OV6xLRJrpUwO/yi0WPTC4okfa7uOy7FTVuAsX5OPNsm7n3vdTHhtFC7MV2vMdLZZ3L4uOyf/SYkA
CjQ+NZ5et0HM/+RgKDmgEmr9CSeY/9sO3VLVTvbVrkZ6XqKUPfStT/7QZGManyOdTjIm4aHFp/ir
h2wJsXF2edjQI/pfTZxlT/uoxJ3BxfQ0sHR+QWbH+BqGeT6xVSx4B1maj6WdUmB8tV/IqZ58jqJ4
GRcbG/LPFl8Kb2m2YG5gZn830F10aIdPszPqqdsKvTi/lpih/7n3tE1fJrG0P78r1pKCABf9z0bJ
ejSrMMnZGvQ5PK5IGvaV2nARz4FNeL+YGHExBaYeUz+ZQ4QWs+fGcfdjyGP/zgzJ3iYbDxcwAPzY
jqO707Zpj0jgTk6CZ+EBB+b2O92ixaCKwnVVb21+YhLfUwjQr30XIpdC5NEzDzCVhLSDoDfDbxHn
RxSFEtfc9r74eOyqqQt8AxWUCXrdmw0F6q2d1D+/z8MT70xANvrW3I/OZT8yKtFY3jRxCZklLR2P
R/wrM24wbIBNjrbQniIt62/agJvBeZePaMa5c/O8LA9tzmJfopIcR2/wiuoXpIT4qIR7bv5a/ZYT
WmB2zH8sQrBP1dakuc0oK5awF6Pb7WtELnVboQQxzsqcyHg7975N+MGPGHDqwu8oFkGfvIYMZ4dL
Kyr2zesnDv2vQTN85k0oU46ksCNi0sG2Nj2Rssh04+p/Cg+qiwqidjVL5E5m67YewqABSZ4Vc3Zd
DjpBGsugHERYosEB8dQicmwo+7THJSbQQz+2oxmWEkV3ETrrZx01a8EYTxIMvCN9absu+aWofOVI
CSqtnKMaC+dcv6LXatsKTusUZ5/LhjfvEzliAMylnM+yhkJ3TxuOAaaO2viQ8WCjkmDEVvd0pIuu
VpyCL+Mi6/bqup6Xwu9+OQ7B61CiYphEvzHwrOFGBimSO5HzLOlKeIxGds0zJ9a/64rWxFfXRzBg
uNhYcRkTFy8M0iJEKO/llgyivW/V2mfPE0Np71Toya7m6rYk3HDG5OGYtF2sDq4dInGZV8ejCu2S
lLy4uXFIMsMv+6cGlJhjRkw2gqo1S99RHNBtpeypA7qvhu639N+rnMuSXNyxYf7uekdm1l6QMRk/
SY/RovJNjW7pQfmdV4ZhYBwIBnnIM8dWPAhk1oVqrDXfb92Cvq2nrWN+PbCAUuxDjrJAj9+5l/7Q
D3nIqsbRpT+NNTJ+qzCN7V/YUNbupIe4mz/x2QRkx6BPci1p25C1rPHCbyWZHYLUJDEYsGIoJKGj
RfFkD44TXfRH2H0zU8K6PNF7lthcnUYYT9YK9Ww7e0C3Y/alzIjDR4eumQ6jTqOh2DRM9Efnto1f
IuMAfXEyWVYhvTLvTmaZ1rnic+PTok1i/A4T1uy/IiSgqaLze1Mf+J7Yf9LRWKBZh6fqv31q2k+8
WHyqZiRrP+aGdjvgZ2fGEpEyQ1JsMIGN59WuGSlzJ5Qu0fGXNUd4vadwgyPH5CX+asT+sz0bdQnT
BjZvzZbtHT2YOLprxBR97Zr5fzan++fSxsqWq+gQxIcPJh9PKHkKWZmFLkICQ5/sD7B8yKOFZdZU
esuz/Ng1WjXV/h1vUODZiNc7IaM1raahr8k9hUeYF3Cs4f+RKJVozxHSl5aDFzrM1epzlMzgK7r+
SFFHAimkwYsXX+S8dPQP5xaLDQe1+qseWoetoKfRny6dabjT6bBFJ9airfGEugT/XLdpryulkrb/
jtRPSJENCY43mXb1UCVpO7PH2PX1Qzxt0QVar/0/oWJEPjhYpDcEP4gSMkPMdwjEz91F5o4lx9nG
NS+Qo0p/4LyQw7FOUoX8YpVvD9Nss98BY9FYNPgwm8rHNfs7Zl7tD7LV83rKWJq8LSiKyA9tzFDT
5byy2wOuoL0uRjGlvgrxOqVlhDGjPjVmkBC1xWuWlEFu2de+9DmHU7+ZMxjrhemLHJ9icmpohEFL
whq9Xbuky+L7jfZ4Yr1ivT7uS4yXE/whEw/U1mQ6jpucfSXrKJkOMYVM8xjpQHIsRPja2CAmSKe7
HUc6stTqGdHMW5/UBSgQER4aTxZTwjDG9kMwqd1xmw7KvCD1fdvLfiebhDSTJMORSlrHVQZBV1Zk
UbR/tr0RdYW71ELRz/L44/upfIIxCVnrXTTo+AI8Lf39PWomBQZyZgvTkno94YiDeLlpRKdLkfca
km6WxEkB51HaF3vN4/quD4vO7jIjoBJwDr+4gndh/TJqMLayDtGflTUjcjEMHSDFTxWGrkvfNYZU
DNfPWmVps9grXl1qL3KFCRGCSIJyPI5b6UeW+2YsGRZKbK6JqJ8m25DmMn6HrRZZDeVkaUZm/u3L
WqfAMTJ9y5c6xvTpDR5ZlTYeIbUZCKuSZCwg8V2O4mulNowFww43nPtajtlhx/uuSta12RNaQe1H
8N/m8Eit46eLNH/uA3RQTRR1tphjxzPAJ5IA+0FQenoeW0xJWH3R1YSzJo/lGxA/1ULo1u+QHlCZ
7u0ti8bIFAGF9EsNeMhmfiziXX+fAy6t270vulp9n9Ju3Sj/QHXmAhgFneF9/9KR1cQokNbfd+ca
zZasR47Pxv4mkU06X1jH5v7eeSMbVXj0T4sTUkMA7nqkccgHjotZvQi5uvTmMH+bZ6NweJ43uztx
tw7Is65ml9ThStFf+4QoW2neJq1rMC0BzD1FrAymvP+alg3p/b5NOXkA7rTUx5FFyXyZ5cpUjl1d
WdcVztOc/Wda2arHmCIo4OyhSl1uk0ttC5s9ilWxLolQzG4R8TmmwthHbuZo/J20PlfXVFEDaGts
BtX80W5ZpusK2YiCPSDI/aOO4s4+q37gzQO8qx09I30oVbd1SVC0fehXolKYWSJa/91RFOSx1C7b
+rWhAbzFDJrHrLs0nQ36pKEcSmQBx8JGDkYjKabY8GQkryOGkAtNBjqfwZJvyY3oFv3d5RJHPUY8
+CVcNQ8ZktBQseL+ApcYcO2iidTqYoBRnuLybhP1X58Mk3tmOkf1q8xbFb9y8DPkH4EBIjnziAEE
sAtexy+ZQ9LdFVk/9e3XBp16hAmKzr13pZkztpzjaCP7F8KvG3uudWOTx3F3Jr5DkbJ/yiY7ng1o
lu2KHSFtftFtSutPsnBqP4kPkHDj/I1W/NIdlTsANb1r5NUWTRrvCynmcYyGxzyzu/8ToQKTQpQT
j3CNVrUYW67KzMk1vW/rMQlf/ZJpebE0h0MFCK8bRSHxWfXHUbUy/8vtWsdvWKFrf9wwa29PJI7y
6I2YJK8v86C65SZa3u9VtjVkfFYIY8ASCU0jymMKk8Jzkt+6HVepK5ALq/ZqcmT3vMyNwGWHwz0i
Z1sbMiiwsyRPpyLHGLcBTkGLIJYOClyUnSR36XjyUFizKm2aqK9Gkuv6S6XaAeigngzzg27mJhEF
ukS8hlo0tTjWIKvS8T2PW7Y9xiNBuPyum1y8eZ0gcS2P+8a+RXTK8dhlJIIgs02bDunGnO5ATXH8
7/daTVPkAe3xRYFLlH2H/4Ezs9xsu+B7+VbA9vI2o9JZv2EyTaQuWIcz9IKwvc5CojF+nwRyARia
lmjbTOlhIXWiSxSerP1n10MgMlzHtV6CANKCB+9D40WjH0u3BApEj+D2pmWm6EQ+ESMWFK2kzTiO
xCzdFCw4hGigmtG2DNtd7/E2/ORkcdsxyXoVlxjljL9Ek7QdxiG5XgXmZWcLGo/DdsmVy9upHNIB
pLKDFM9WNI/j9RSZsPN78M8ZfydU6JUUq6rj7QXZyJ0dSmcQT3Nl0fxdvgiaPQ2fvcOo7cqhVh1o
ahp6YMIYDxmkKRYs2OOcpDW9NVQK9xQnXeigVuKmUVD7UOS9mWIbdS+PAtNPdgeTmbQYUZSx3ZEP
Y9uNuKviFkhHPg0jn4Bq94u7btoLWWCkpu2BdPFM8INZKw6wu614Er9BDNQipEYfuBdWnxRTEfBV
OluJIUkjzKP5xkU3g/2uSOTUJs+t27W532xK2AXhE+sOoGCcMUWMvRgqW/OWXiBIpMsBsMLyp94H
ml8wog7kAeVPxh77ffId7nFkFl9qvTdzJRNoGl9jk0j6FQYe5SXGsCg56Va37Kqj1kdoFwlJOCeC
9wBJ2rgTjzNdKaA2G638QCmVVTzH9IRUM9sfd7wGCLgHtw3qeYh1c5It3+aSJ6RJYcUzfXubCLcf
EFxgr6w7IB7V0Jg5PQbw1fVhkG7C2z6s2CshuWKuiLp02J9r1IPHB7R556AsgGDMhzXUVLzBmrqq
c7aTpv1jdwa8oWfw5BY1XlH7k8Bakhynjtf2pc+wBLxncZzur0288/goNyzOZ1ShQY4BO4ZG38nI
6IDJnlnI7IlPAaYixyLCLb8IUlKzBfsB0GlfH+Bro3HVjKStjylT23XIvTdniuQrc2rhpRweAXQt
j1MbZH9QnsfiaCSy34644CJTsQ1JLSgm33NSGoNRuCncpISrsiUn259x1Wl/ACP8LUsBj2KxwuV8
+Qcgqu+OGGKsL2B0o+N9bXH4nZoxc/Ft6qKcfPgpEtlHz3txZtMKnBSgmjxkmYSaxQcq2VXiGqnL
fhnbrOr8xGGR88veAR9Ay9kJ5FA0FogtGsaHpU3BzGxTlOK8XlYPHBFnxmfqEDr+kTscjj8QgInl
tZiyvEHOBranvtKBwnPZCMV+qBZ3/KFGHtjLipQRzBtCbe4ZGvN++iBZyz+wtGAH8Y0FlilqqpIH
Nw+y/ocuIF+/50Juv5cWwRqH1Us33K3gmb7172BX7q3PUuDSW5rLa71izL7veZ4bjAn1NL77dADO
wZJBJu+pk0GzQvShZrxQLY3W330T8unUxrqvYUMnjTsxoPr/Vhoozrx4701dwLrvF1AoUKguBZQ1
6nEVzXJb8Xdd4RQN0HCglvzJjSmwe4VMuRe5DKBatno9j8FmDwTtYs9JvDr6nLgElEDCtxxYaLrw
/gJv7D4DdsnoXyOa/S4Pq7gOJOe/UizLR775cGQNQDvkfgIWThpAtVYYUAcxkslmDqU+E85cwRwg
ayUs/S2HQ+uY4s8qm+55pU2APdkpNFbuFAq2sVvonRuoAEoZ++cJ+oKfK6MZlAfRiL8I/dBDo4QC
cLwOb2Md4KqAt/Uvk765JBqUk673n7UP2wFVVqMrUi3qv3TN21+tT/tjlM0WC4nbj1HTJte0AcxS
7Lh5b30uqAU3NHB6RDzSdh8xQs/jmCCEK8wM9XcwupZSiPo3Ps7oV1eLoQZKgw5iNyJd2ic7BDON
jpd/vBnRsMz3dXwnqx0eJ7X4O5KlWKmaiQ3+GCXL1uFikDopZT6BcWMSFa2QObNwEBknF2i0+Zkk
W3tKWqrvmnRWsDjy4Yeed3dsnZgPXYsvU3Rw97ZAhxntQGb5/RyFIe9LQMgEyZ+yfxiMsleRTN2p
G1dALUjumw9uonPFMLnIIl531HDrAevAupjokeue3Aj8A1fAn/EhJN8gmd3jV2aH9oBrJb8fkjgG
4NVR8acbUiyufA7kGMdDfUSXS/qa7W372OsUMZJJklUD9X1WMOv2y5LF/tAqJQ6ozhuRvyk5Le04
pl1BZorc3skSgeN1Cz1yEARlaNsw3V2YBjjSNjw7X0ZaGApbwHECa1ohEJJ4mGQCULD2+QuWZP6j
6WQrKhwJSpUiZfETj5o8L+JNZ/+1EcLhQD1v2OqCUqpYep8X2CdGtD2Jral6iIderVjIBv9EMv2O
aBRu4A/qX6Lz/NztuX4aEJK3HmaEJlb9bPdq6VBe79OI3FDSNv5L5DeXNeFz9trh1swxOGPt5HQ7
A+NPoKhygCLA2lJE3Bd6lTsgKY30dqQRqfUBlzdKHeM8kacuttkbUyS5p0Nr4LdWMpRZvOXxd0Em
cMix55CzKhgT4XzkrtrQ0XRdmiz7FfKgb3UHGq3ph+ySRCGeihpD+rWGyO8QEFh3kTtSkpFYCg5W
IXOu7KdW3rYki38CksfSuUyZ/JMr2ZWCklBZbB33UR6bpxwby4+GTYi3j5DxQGHCaakKVdrF3+Ym
oH2sGBDVf+1RhLgVYTQYXRhFBH5Esua9iyb6oNu8n4ulSbdrnWXh3MzjBm4BV/5zTePolVCXmWNe
T2BOEdM/g85Rzp6AvX2DrcmEUcZMy81gDjvZoXcPW0qnZ9fxFmgwWNI4QXiN0+2NWYjrV9wFdzz2
HJLDdr+P9h3aJaC8CcdT2KkWE/BEO0D4Kj52Oe+2YkFXSjkEPdybfFmPm/E/pIFumACMwbag83MK
e/bTvsvfMmweErMG+d3dzO8iB2987/KthBjBHlbweXdEsLXUuF+v3aZA++7Rh8U/c+ixqRA0Rn3t
GLo/J0iHyhZGYPgJ6+EY8x2Nq3CqFEtu0hNSK0FtRwolwqQJ092ssuWoYIJ9WDc3AFQx9SXmnv7z
9Rg9wBr7PesuqfsKzpLLOnYE9H1ODqLfm7tl3ZLvVJb1KeTd9pBmIgGmM7BcFWTqxirlJC6wedLK
ZMN09dmUfswt+G04c5YT4G9xQojo8pSOuz+LSLTY1fYBw5Cwr1ODcthFbmCM9rYJfzMq1qOAPr0M
+ejKEdtpma1ovuBUwHW+yOgUbbMuSCZiXLGkAQgWpn/xtL7m6KmHiz6ejg3Q+jepQl7MEohugYOw
BmkONDVZ5EuCi/ZIErDpxZ41cfsAAG9GywrppuY2IgyLP+HqXvQRGaY/DHZiGSrE4TX2ji1Dix96
2zsYfIt+bZikB0xSPDl7QHfpD066sN/JlIT1gfTMRz+8isJ0tF26zTG41trLlymzvr5RtCdhv4ep
Vm7nDee9VRU4wUDQBDsBgqr2EQJLAKeSZW4o4PceEf6ccdn/yTXGy18IgN3CYeG5wcnXJAEfUd5C
udACm7hbshUABoZ2NIBescj49obfwZAcdoN6VgZJRo0zuFhMZuP73CPn751RIEmX4COPCX/eRt6e
wjw23XMaMdn9Q3s6fIgkHRe0bVkwU+o/bE3K0CIOy7ThCW+RX7rZeY7XopEIenmH1EKldzXkJPs5
gQ0/u2+QNdHh8jeG9rc6q/PubSeB6b9Zs8rhLxPbpNoiFnjL/o1sowOmeIcGl6PYljSpvN0JRYNF
gqYSNwc9ddAPbL06pbngy2nsOt0jqhBQZFdOLQ71qUQ3tNlPGzaZ4bnZa+fvJkHcCF1A0tT3i2x0
8xOZugv7z0HOqiOA02qqX0bTQgdWjKPKGVawxmXR97LdZ/8NYAH8esIoFSykRgRJ3Y+EeXBoQJqJ
n04GFQAaKJ6q119R4m1/w7Paz6cd5QABynUNMpIDXRV/hKbIwR3GBM/zgN4GWVLOR/IxR2YA/xfi
sEYIRZh8/xsY1ozLAM1GSLOfMySznxI2z/Yc4yLX78IvaMe9KMKwcBq16vGMTwBlLlXcRZ5OcCVN
0/wHAXZmuPgaQ2ZbRNiV5k+qxiG78imO9g8kh8bLLZm8VQc8GPhYS6hF8fTnAv8xVhPD6lV1SBhw
l5T4jr1PS4yTqeglV/FfIvalfcebOG2vMI99t4rLOuXLJUEkB9QHKWq8gErnQWQ/ow1X1y8EB7Ph
DbkqIcbFukxm/cgJoGnoV4B5HqIMT/VTPCFp+JnT1uihwIBfB4AEZLTqhpV2ju4n5FOFh10KFa6Z
12pGNl6+amu+V1a0/lBFVvmR7PVoDmNN+hEH/BYlTwwEzZQV4Dxpdo9onaCPjiKL/thMqJrF+az7
dL3NKZ+4KjDn7hEGE1X37bkzNg3/bRtwXcznmfHxW2TktJ4a5jJIlMG3pfsR/fOyPgU2ZoBBQbjv
8TuiFsUI3Qln/WVqqN/ACa/WvYucqEGXkUiJHM+DcZgW2z4Ie6lbmtGC7hyRIQ02D/0MekYDDJ3z
oaZg+TjIiRnAYt+NycHAG2b4g1qJE+6Gjw6iu6NpkDbOjjxrlf+MhoDgkaKJLZ3WI8CoDfjFtKdx
/6tpjOqgo90k3s0u1FI+Yq42LkBoQlPMOKwH/pdBIjaJkB7Esku8qxwIC1ZOiCkmDdFLoztkUwF6
WvNHJQRA9TNkdBpkwU67bDGV3MRKQgGyPV+7g8vYmr8hzWQYgEosbO0/dAQl0xOwlGV+7pauzv8C
NBbbK+9byt+bGC/Imw5rH7/kBAs+3ucGoWRfSGivvYdGczCAuBCQ4XNaEZ7a/N7pzctr3/R5eo3Z
3s7PRK/Iz1STb9xBKaNm0PKE1KTsR72a+9DmobtlCeQnzzXXzn+GVTcd+F/DQHGvQw5G2VikEwyc
ZNvbrmAOK78F3PzaNGwnf/L4269yAlTfZyD467BA1KEi6LzyZNWnmbacHRMU87ovYRzrQE2Jmt3P
db9B9KGp4W47Q6oiBQ7hlPC6sGh+igGdgpReykUb6ctFYQEGgLdDT3aB8IKtt4DSrVE+jrCa9FfD
lzX/mBeALwXzQ5gO82qtOyCjdBwPYx/IFXoI8tKpBiIZsUD4VbVx5H8NkYXeyDug74fRYWOqo12+
UjDuKAgLA7hi0b5EEmcNENgkcWBwxhjLILSD4/03RnJmgMsCMmNX1t85POdzsVoYGC9Awqi6D0kO
2MZuM50AqdaJrdLgIC70iY4AiCvJOa4IgGNPS4JsnQcB2F886QH4xFYyg8II+YgFKluGK5Il04Dq
ME3CTkoUjKXRe+Kk/9IKz1laNhY6u4cIPAO0NPumpgr6KFcXUdZin0q+n1NVbqjZuuZTs2O/UFjs
UTTcEUhQUlQvlETgZ8RqMaZ/NiUkeQbUyZqjgqDrUygEcTxK0M8T9luhXQX1xgit3xIwKqIrKknA
P9YJJCDFBLewxlHJ2xjnl/Iu+yV40+/voO2A/ZoAExgLwm1vMqb6F5ozpychBb4nbDWZe+j2bMxP
FD6+9gGq0qwvtxHfzt1OcaPf9V0282uf4ucpsCKb9KUZ4ygU9bAbcmK4YcCPtQb7jFTO/dARq9Wt
n+v4c1FYNkvZmWguuqRek8cYi5W6zkvDxqeJ0Ky7Q2rFAinGAK3CQy0aWpeLaSf9p0cjCYBkj2Cv
0zS3PdzX84wdCFyzVneZlTx9ijzEpSWfMwdlE7ilSVcTR1NLaQc+IFoGAzwO4Z6nr0xn5Cco/qED
PKPTulCuX5FCF8EGVKyjjNtq4XONDSPdwyvLp3kq94zufVkD9UuLgKeUnIOo+WeXMQS+NSwC5BnB
GRAdOQ5z5LbO8fZjzAwQp0ZDbJQVqQlN3xdm6Hhyt05+cq89cj5lgc0TYfcM92Z0bGCUz575mDfR
HQZUvK+t7+rtsLe0/dp37/UBqHZNCo5wBXIaldX7fzi2urpMGX7iw2IboAQI7Y2Tg+xRyn2rJ4M/
j8I8/EyDNf2h5nhvFBkgjYDsmEAKCTYSWsXGrHtJwMWIA64Nn1Uo1Fj/pfVs2Q2fWo/Fo+uaP0zF
6PCAdlDOZZfyPindsoWxxPFWAxAZgPqVWLCX7hIEX7N/3s3J/Zo2Ge6VsQVjAil2SJ/zDadhNTOX
NFUOOma75z71sjIT4KbDFFp2z9AABWq1n3bcjrP5nrkpSSfoYpJ+zks17oPDNwwE/5zFKvVFhn3K
vOHiSbqqWVLFHvUCHVKpMBWB7x7wFwgEM4a+7QabVDkkg5MnPkXkK1eT+Ym7gMZHpqDVLBESvvYH
aqW+Xz10v9VkI69KUDfiEQK6ISpcvHd/V51NQ9E3OoinHVLGP6j/w9qTpQbxvaXlE1SzZMjRRNSI
DG0D02YIZHRAfMgLHRBRAGCWz9DcxgtBOa9ySHy7rkkaCJwJOP4ObK+373ndxqxqW2F+4cbpuiMQ
ZAZhXRolfxqPwkZIQp1Ju7vVAoovEfAl1P2CdheEHTlYGyop1yg5DM7tC9ozwnKPdJ1tOscyCl/L
yDAGhDBjF8MKvjePOOOVvExxg6vNxcmQVVApdCsGKxD0eF6y0T9G0Arm5RD10MmhX3i7CaxM6VAt
Tbfsv5qsZ89IP2/+ptIDaCtmGPmGMoaBy/5ewZXm37mSqOnzaFyDP3TdoFhDBZBc3rZekPRSA3gH
XbYPUbl0JtughMlp+grvJyjIiYZmRJnjnO/a/4w87qUiElNtQiHT1tRXr82sP/wMf2iOaZkKd4gH
oMkeSytYX/DdFlB3V3BcxqDsWY1BeCygJV/hy3RknWZxGD1Lm5+GrwE+rNWhDhiFRf1mwXwtEoK3
GlWP2RbF1UKbfgvV/xCKL0BdZ/kdFPKqxBWxQwybZNCvSHR3z3Z+GylqgnhY12cbInIYmhaUtYn4
AS050Ndj1IEeKdJPLuhfxOf2CGJmfSF9Ku6B624/XZ2IJ+VI3Bdk34Di9KQ/SJ3Gx3lOwglCoPF5
V0jJ3Qy07ySLSdFFgpddHgDqWtAc0KpF1xUCled0sbyMDMQybTeAtp/0StHCob/x24mdAEbpD7jQ
9eu2DVvVyDW7nzHZ0EJBNQGkF+CHct4BC2+XD8irVrQIOYM+wXQ40U3X72yX8piTeIQcmIViw9ZS
2IUD7fg/Z+fVWzmWpdm/0sjnYQ39IQdd/UB3vZFX6IWQQgp67/nrZ93s6p7KQEfmoFBZAURIupJ4
ac7Z+1trV3q8XwWLDSWqq+dctpuXSMpmp9Ejpaa/Vi3EdTXqpJWWufmoSO5sUVcTRmy6XZi1ZKLn
0wpU47AlXr2Qgt9VH+b5sSHNifMxCbf/q12tvA5LLd8SYdOZhByFkeY0bWOQ7rRT7ix/jrn8zs79
T+DJT/CoycK7qMou9/sg2kL1be1AfZZ91XR1X92wSHd0ByBzk3mjGx7Ug7UF6/P177XLLQnx9l/8
HL8Apn72Rhu5Ns70RHI/jF5lq3Wq+DCS4/vzX/JXAKOi/ZGuqZjuYYeJEIHCjdE3CZwyIrRKyHgy
3NiJacq9kHVVdpbSDD7LvMypS1jjCWVl5QjiyNs+I/LFDuqvf6Ybq/U/HfifADTmRDBBfYEEtKdW
7YK8t/T4WvFEp+6qsudyKEivxhY1PD7hsY/E4BJpiG2XJnA1/MWR+RXl9BOnFs1rPydSKwL2lMyO
TmJzPomQsDcLKH1LstS0/jW9oPITstY23dLpmmYGK0U98YBGMy08pSCmsM2Sivbpn7/VvyDjftZU
02Rv7GJSjYCGgkpSSCn9hs7mv/ZLyDeq858orbo1xg4jpRGMoiCxoFAKiApH1H81ZOAXV8HPiuq+
iZqijkL8RdQkHAiZXWinZ4Szf+WL+9Xh+Qkz64E/iTqaRmDpjQ8DSrYarPovTqZfvfhPt5Jwprdq
sNkPIoICjtWO3CFjSrb/2jt7+67/dOzVrNbI7XJs1LUwHdFTHu3W6uHPX/wXQLj80w3CbJVigvrn
tImp2n52ZXJbnJkLCla6BrAv9QA0Ts2qN+rzn3/LXx2tn67/2IooljEXKqBgbLzoTdudU4WW65+/
uvKrU+mnK1uki2aOS6QHhWWzKujs8ta9VPjf18KS+1mvSpt/KXWlNDdJnT6mK7VguQujp7ZKwuaB
BVHst0v+OY9aTISvFyu1ot9/uv/9ff4/0Vd1/c/bXPcf/87fv1f10iYRLd0//vU/HquC//799jX/
/Tk/fcrmqzq/F1/dz5/0h6/hdf/xfb33/v0Pf/HLPumXu+GrXe6/uiHvf399fsLbZ/7/fvDfvn5/
lcel/vr7b++fRVJ6FC/a5Hv/2z8+tPv8+2+KqeiWCojzT2/T7bv841Nuv8bffwNbeu/7pIve2/gX
X/z13vV//83S/6bLsi7TwdaExcKRk2T6+v0j8t9Uw7BtkwHzioweio+UFfujv/+m6n9TZFWhqSfb
siHM25iKrhpuH1LE32AKQApo0fGlQmi//deh+MOb9f/evH8rh+IKrtN3vDAl/T88vEi4EkUnnGmD
Qtka3/CnG6IcIpvg/7TlBvJcK+VNNwI18ZO4dZJxqF6bhXbHQrNhF1+VdjEuJC+HgJVndKDVCggz
pm7OsPgnwx7uWtLe1GZi7apLYAg8C8/DNO3LrrcuE3m24zxXQa0q2j6lRRBk0w+bIAdtwFXhJWNt
q9TlRy6v1iHRLWfpcvU6mxg+KRQfM+orzqzPAXzQc2xUW8l8D9fR8qKB5G17Ra97bpIhZwUou2Fp
cPn/WAyEUoawnpAVm75WE2AWBmNrE7aaFBnJiq680cUSBazsosq8E3TnnQbMk82A9g1it0rit2EO
j9jpXtiU4HdOu9gry5M5EwvIFoVllFoD7rJ8LLXZm1S0MHE3Hgk+P8cW3EiyzpBXO3WJV8cg93aY
bNVXWfuy7EycumbHkS9fc0rxyrYrV437J4qROdjvhqRQuEmm+knwAKy7XNuIJKSpPs5kFTqS+2lP
pLXTCHuJ7D1PGyJeMw1FtVAPxrENzdHtzAVEROvPZAFiPy2rH6mm0DZpvbyMv1QxqP6ora1rRDzZ
p5EjaQzSg9U1jyGCgUMWgl8sS3WUQ5M2n0/E6FLhLHUqcyHMk3jqyqaHCvyGxAVyXg0Uo6jrgKqr
2ESUVFzDpnreAzOTBRW3odwpfVbUzQYn2kwSQzBEgKAg25TM1AKCJhviabGTdQ07xTCSgczst7at
nSTL3mn+r87Y3aL98rBB1OspnEKpetU602HTSFaiX+m6DfMuZfPL1it5HfSUpW+VG46ISc/Ztk0F
dlRhsuUx9eemtHdDYb7GCRhKbMv7mYoAsfL8RLnH5V2er9iq6AmMmrJV5Lr31VgcR/wSH1wfj5qd
7QxNbp+arI49AzjuXkTimmFV37cSfGvhp1pTv3Uc8fjGdwldCd+76K5Jmsc5H6JdOjyaspp+qBU4
KIQxs/3exyjU71vKzq6Wauqm1wYGLXXFB1P/iB/HGsuKkJJdDglHk64vWPdFYdAwbNgRGhOACQ9O
h3xJ7jp95SSPRHzXrRAzMBAhEaRo3RZrVu8lPPhOLma2vmU6bTpGIcQ2h5r5Ms/ENzMRMuvSTv1I
RtkBEomXbZuX+fdEa1VW4qRHzVtHFx+SM0Xtj6GdzjSoCFbwvGrBIkRIODaxVOrN8uSX5sBeKAHI
Cgm6lGSja5Xo+NhvTeVCwHc7KNGGU98p277F0NY9NkQsndqctqJK9jTMpoPOCdpbScb3ML8R2oM0
JgbTxrbmx32OdrPRSe2FReUMg7D3C7VF+iywMGIFh0vq1zEeUDLawysVPUYL92v+ZqiAwKEubzIp
LPkO8nwhx/Jgl6+FyQQWLU4ftbRj+2eu6Vam7X5Q1VkCyTx23BhExWY4a9qN1UrvlSYdKCMF0zLR
oC+oqwx2cSwGdb9m2iVNJqik1e6dXhKb2i57R7ptMHGVARQsDBmr2uc1TU+luUtEdZpV0tPEkeKN
FCEqHadnnCPtVkk6sTdFcyGMEx3jHNNOwsSpbR1uqIEZJ1oi9wWD3oOOd84WwyWc9ho/3Wa2je82
QZDLIOUHgiPKh2gbE8JCPsT6vG41M3a1plu92CLlHrGi2lU5bdzOYNc4Dw+p7JVCac+1aPaZEMW5
Bt+jolqicoRscKQ17Hc5OwEt14GeO5Bh4ynt7W9LTQufkU4HEZPjytvcwZmJAS7+1IYYuFSUqOzA
5d2IoZxVqB7ToRvZPuXCoyufG30TpBNSpNlm2kHSXlPC4h5Daq0gLNd9beffrUG9L8v6rYVtV+fs
1JxqI/s+RL3sMK4idEGzZW1fEe08w8sxb8puLVdNe92fcotiNfesg1VPp1KL8kM/KvzmKRAzFErn
pQNvg6aD+qHDcMplVXdhFD53I2LPQaFJB29QBDaORz1K9oPJNr/vws/RXL+oT1BgYysYyWiKqLpa
IHFNcUvP78YFbcBoKq2HFMDpjc/VMCH+48Wx1ulHH0+7WclhMtR7jYO/AVki6CCq2zi3Dz1vKl+U
jOmlOkTOXXPDDIrCYBqEG8kLDwXTeiJCo7FVXnkQDPdaR8uXMO6zZPdbNRtmJ1KxpvT25JBuTgP8
aY/FLf8SWvNBSI3ticZOvKqJ7qJklM9LmfWuqieA8cT9T2tqnGQrbbfhaBi7us0OudK4NKfnz0xj
hKVu1bDMlf6sxGWLZ2GOvumwYOm5L8dzr1f5fTtRNCPJPB+qfL3H2Rl9GQUt+gWztxpqfQDDsG9B
jvcDHRZMbtO17pNlC8stNjTcul2uEYY3onTcrGKlmWQbYEQV0Z/bH0oT6uA1Mjmb15DkzmNPj2dk
PR1IGc8KoTbhdlTMq9WU+YHkISX7UR13KN8tn9ZbvtXT0p9ohBxr6v1uMxoms3qmxlMY6vLcmQWR
mKaLg6oy9S3tWYRwmvwB7l0+zvFXbUuaY7SVecadtDpxHusbxWqWIKrYVxF4pyeWZQcpL+VjSaId
ScM0bLlRaQfmVCADWPsA10J7gA27ZqFtH9ZI+xpXPRiIBLnpAFslgwXx9i/qydRtspDVPZHm9Sza
S6P0w2Hq6s+BOfF7HnNkgJsrww3UAAT7o2i/LfJaPFRwgZqancw2unRDY2zLkbFWcmGSr7hxPHl5
4qER3cuRgaxEkoKkL8xT2Bry1TDyb1pcvmcNqR45bYjxDJMVaHTybmX/B9W0pUveLQsTCFdP4bxy
Jbkd9jQ9Pg1Cceu8paRDcgdgzCEj3r7m1GIjaeSYVAb5kTR6TdS69Rb8luEQ4eMQCJCaWFP9SRdk
/4el2RBzEkSX1M7l3ZEO3dJnmyGsFAJVzVHg2vfUtqZ9ZC8rkhT5oyvXYaNbQ3Xo7YhbWdq5qdyC
K6pCOmeadp0kq9yTboouunlsO7X0E3PckJMURx5g0Z7wSpBwnpD2Tmdm0pguB9IRoGCpLB0Bs++q
pbovi5UEUnoqLPFsqKUbtR8ZnQVijNveHL4VqfnKMinjtgEu0mMWGJmSoX8lmQJt0jSPpOmhfi1c
Q8mgR86q4bnv4t66qgQhdarsTjnhwUhNzCS2XihXW1JZ/I3RsagazU2L+aFZWewxmzM80+a7J1dZ
3deD2u1LHWmonM90GWijepmUASXxT0YyPRlq97bSwtiHehhfbdX+Rs9xK1KluMNNlxMp6GDj+yL0
4c+4dCcJ3B5CbGtLie3SsyNVN4YPo5GYVx7ge81WziAa4+MYReeJdeKxbeXhksJoQaotK0tYnWdA
w5xuqxjqM6KQ0pdGHbwZx/SV1NlHRITy1S6xesRjd5ojozs1UtKfKmn91DJq5PMgefQtm7tCEyaB
baKbrDAbt+HWeB8RMnFhIubnkCvCKYtZ2StS/tRMwyMQ/uANDa2iarlXTXwhtsL9UcqJu43dl8Xx
9lRjWbxuIQtLJHVw1rRl3Y5tVzLcenwtZjqNZC0OksRakj7jMRmT2S0V+8kuLZ2FX/wGwEGck7xa
v8jfiMFP3hKTzDZSPWb1SYraGh/WRWdZTpkC4JtetBxe5UQ+T339FNrLRhj6SZnX7DmDbJfzwSui
sj/gq1AZnDizbM95rpQso0c6X+dIVO+2UDweSl+EMYDCRuJut5JgSbSoXovIW3TdWdsIZ+n0g4Ar
LVwxPOfFfLQs+L6WDRL9LHWflNr3LhY4glR9kzS17egR4Z1xpdZkEQFyTcXCeT0LV1vSV0nqkuuz
bSTRkdxTvKFHRLse3MFVZ4XuYV2DEXSt6cWJTCHDWnYDPGZIE8xhX+EN6mqdpYlsBeGZMlaeiKiU
AcO3T1hRTt3tgRmqzOMGZ/J7jcVuxHYCMO+1D3sur1FlkQRnVYaqnzTFvYYGgRhk+JrNeIUi85gs
xWOmzPtcZI+U9R9Y+cWbsEnckcl3UlizMGKlBlN1NMzhrQ9pOtlYtWvO/28tZ4SkSuULDDpddilN
78HT7/Qm6TcEdgje0xRFMctNKF1HcwPiKXOX92rLGo4JmMhmEP2jMbVz4SgwYEGaVJm74scILG7u
e5NO0QWZT+zoEk3/EmbdpTocXZcK0Am4hztOo04HADu5TzS3oX3rlrkY4eaaC+gOM9G7aN/yyNoU
GIlAA83xUlCJbupMAsxcp+uUFj3LoB9FOZuHMiJP2PAWG1JieZqi1PfG7Y9WnT8q4GbS2AWo+BjB
Ngyx+VKv65aGxnC2bPOxUa2KuEt6SVFI+pyBgGWzvtOayTjq4zIRnx4qTyWlHgz4BkGkIgxAc0hu
WTZP+ThLgVC68lKNxkHpiw+NHOozjZumU04UKZZgnAmorqPxSPOQRbv0Ngn1GWaTD7CnyKrlOTXi
9xqxlg3aStZEfw2Bo7aZLLYdgwcnc05fUzT88HZ2HAhatxNFF0IPG6Kl636d+3MYFeHGmkYSZ3ly
1GygnsgCELTL0S9bFs1I/c5ZNkiuOkwdbDl91xHOI9CVdtyFlrYjvVJ7IzUdl8em3NxO9WMVKapX
leHI3ULOd2qBM8KK2e6wOUw8biXzo2QU3+JYQx0lxa/J7cxsyuJAtHggC6Jku06uWgYgdCmAOkqr
rlWh3xti+XVM2EqWa+ljwImi8gR5NgxFeNkkhseyTcFz6b4VEkPlweimfcoWFwA+3zKNgB14qLYH
gg37NKR00azZ4qhEQBxFk0jo53q6s+XRk7I8fujTb+Vijj4puZFbnzgTymx2zJgPAyVVIImTfj5J
DUOq61S05y6b9haudYyY1bHsp+mURgSGJ+LNEvG1Iz2J2JeNES3+1PaXHsbuoBjSSTHCa2Eu5dlc
S+shN+LWD28jJmoRvyfE369ERXNnCu38pSWU6RYs7zck30nrLZN5VOm2O1TP3hkfpdM87dOrhpR1
ZyDsI2KbJZvQBEKsJvIssDPJweB+28vGgjKLmnM9sdGgs36RtS7zNI3FQq/qOG0gxndkGU5tn+zb
OXQYEWh8M+1yE3GyxFmOV2vViTKva4nKIKStVrTNPpEZJ2yNxvska/VxVlpxo31DvxQgmcJm/jam
piRW5UAPUwiInj1xOqnDy1ByWUpS2bwB1+wS9Ao7laFAflvFnwUDFeFnKfqyaNdtvy1IFLJ9Q5pg
EulMyqBdST8TTVa50Onfwplduri4lGOybCCtwW6Fou9a3DosPymFNMUkmJ5SjE/T4i91FMwZJQx2
LSAyI7dLI77UCTefqbb1ABZ95cEaEam3pVOxpMpxJri0J7t5TAnOumu/zNtE5UjquvRlkYR2qz4V
TinMC66i1CsKFqXJlE1YN3Li7/DlB7WafNPMij21piKANCaNVhGJiFaruFCLuM+pLxSAcZtByYgE
lrUAkbNLEE29I4IWjqxOY5nlAhISUjKtXywqEh+9nTylYpOGEP+5yLBpdQlVASs2OdxpaR9bSjNI
PqRtSChoo+vmo6wZxYPgmlZTvx7G5aEYUmoRq0gOsXWH9VR+WDoKfJLNSlJry7t5yvdhXitnLaFq
1IWIscy0uW9ltpXkhPRtZ01vPSnYQz9MGkDbYuUHTq+hL5RnBvVGYnlX8qWjJjht+liwO8tceW2y
R3rhxhlsCtqDm//RSAILjIH7dJQe1b5OjzVJYtROZbRJeV2jpJAQWs1JV5KgEHrzMOgz4zGN6G7R
b1s49YHptzs4GO016mm75xqPqmXNzqYe6p5Q2OkSokX0uXRf0u03qsdjp5COE2SYV7MbDjhDLksy
6Zs4R/mSlKzcxqLwiUi0bm3IvWOo2KDSTOqvFiNMxaTFO6NoFYc10bK7zZMlNLlQ8StaPjcR7TFJ
p2sqqYDMYQNaZE8PU1ipQa+sXtmR6gwFVrAl1qmJyqWTcbymqHiI0vQ9zER2jML5Q4Wg7CtxgGc7
rEb6Nqy7ZrZvYtfBl6vxawa7dBBNpDup7Q9lnlsbSwtkxA9+m6uxk4Q6v7JFWyB5XQdMV2Ule63A
N8CUutmFUD/o5XS3pDx21VbQLrHwPEAo3Iust2j7U71I9SSotCTxC24DYy27tx8+QV1XE1NY1e4h
itN9HtmDO0ryO41MZGZ99NAXxVGVaotoaEL50gw/tFb6HAcmK5iUsZIwY9Tisiv79mLM4UW5QXVd
r2zzquy3pFUJNnyvO4kMKplD54Zz5aa8jar+ssbZkeHPJhd75MWjsSEbQ3xTthTyXp+zybLXHhPF
S/LY9BRVCTBJypS2x4VnSvtoo9007PFjjeViX7yJWrqKtN4yZBxpA1EJj62QjBlYDeRWe5j7lnsF
Gz2qHuY3gpmrOzHUzJfb0KUlWfm2aTEZy74qL2VEZDFdBDGRSttJXTkFmQGGp4cHajBuPnzG9ffa
XpKdGa3nTPox0M9vTHx5MwolF/r+uUjFCwl/6YAV2e200vD41u9rxdaDuh/FrSY+DDpsYYPWiZGn
o3LS0/ZMOvYzSfPumtak1rOayjt73IbJZDwHeKzEd1lJVKtAXQGgtBziAmEgmcAOpGNZ9s3tj7SO
dmrODtlCkVWwSx3jVD8IvWIvrnhqY1TH2H4xmPZ+KIQpsy+u38I0bvaqGHk8W+on8X7Q7DFMDq2N
VLLT7ujBcbmyNBsorUzMUQXDwa2C9nnf6EDvirW2QcJQWFcYheDxOh3w93ytpNniSX3C8vc+1Mve
VNVjWN2CPbq+ZZ9EooSALyMn30KjuZRq0YHB7FgCngHxn1clfRjndHbTVpzmYXonXrVJZ+vV1MU1
noN8Ha51/T0Lb4u0En+cpoUBWk6Om7wjweg0htqTIZK/M+Cx8ztlsrdhzhu9LoqjIMvZpSn3D9LC
cLDsJ0eLk4OTN1bER1GPgp0izgXiRuGW+xJgq6DUL2rVB6r6kUjVazbSTxFkx58HSfBi6l2+zj7M
KnfpJtIp9fOCehU92It4NNWMkcb1a0SG29IaPQBWeoLWucSp5dLgvFsj61HS2KUfyPV99Ib1gkXz
tV1nvE5wDkDG9GpA/GEConY46tzhz9QPO6W2vHLidoA8njSbL0tR66XmkwWx6PVIBHwIRs8aoLp7
DfQDfi1YrbE9WApgsy3XijNY0nSWWyqCVc++NMo7OzBytaO2Z1m7ZWqPlN7nx9Z+gGSXHDXSw3Ol
VK9ajtuRFl1ENaD7XhnMVc3y6TPKzSSQkuy9q8t3E7nA3bceM6SbNg2a1WgyzxgQQD7Ud1mxoKHT
rdIl5eNgZ1CvCe9BPEFgxlw0lg2vcRuMs8+beeFcYrEgDfUnDmlta2cyySB8vL7Ik8GTcrYytspu
ftQ0kIfb3PfibRYJosC5zhyt/JJIDAd9Ry8oIcnqCAldKOOPOH/6JHJ/f1EtbVZ3SceGeH7srJY1
X2K14alGKNQrNQqY+LPZZZAH7GlNbqGDtl20qkcanptWKgheyi0IwjTfdgFZ4a88meknFUemT3p6
T++Eyg6HYwF0Zps5DtIxMVowTGyqxNdG6xA3yAZLnxivj59U3kHRnutMuSsN5rUvWF3piqQnNMc+
2zVlM3X0WKAQGTq1WIemM46DAE4kizfd2ZZ2zhvV2MxwRB5V/Gd1klJ8b1hxRVafSexHBxs4fNsg
zDAQKbvJjOAwTPWgbJi/3bIC3Sq83/zKKB1js4yQXIEpSsag7TgvifHZ6c1F9L2fKw/7FY+IvKC8
SunetQtcHmIVwayRpicN81qlKQ8F2b43YXnJV6vVeeoGWv5lt8dqom7kvqE2VeNSJQT7YFfaJ9Gs
G2W1IBeUh+cpzuJnT2YQkVsoNCTwULB+RIawKbPblk3mvs4E7h92KKjhsRPtmP/0mWXsitvMVUS1
PJH2596ajBkbHglUueFXrHToESBl/LraqPCorXK/WPs9xanOmdOo3XLwAqxSD5TywytgsE05YV/X
ynypCTTvpX1XTMhX8zjx4zRe/clqN/XsGDk7hnzM7tRxsvaZzAZNIWnl9kL+sUZV5ZtIrXGbJZfB
arMrbcZnZAfKsbU1YIRa+dHV0XIgjU4VJh32PS2rjWlwxxn74ohCpq3zb3ItP+Fv85fW0F9EqD7X
omMq3TzUu7oa2F419YCdmNYqW0U/m6ojpNjqzWN9lOadYBphVDErdmyH+wpNwanrjKfObJRApj7K
6NzyZNXloS71j1ldqr2dTPl1zfZZEmrXYUjPlBARPY725OZEVnZhh+iisw3ZN9OM+omiWhTyG2QG
dfMDNPoLMaCCKipeCUdaLwrmABwX61ViTrOgz9MNiac1T0WNMldHQMcav1/0YpvMBRcpd3nP6I33
SGMnAkf0YzZLVkrMwmMm5LSpNDRnA/y0jEJtU+TMAE5uOsCFnSBltSaYbELt9G08LC73ZimijUF3
xFndRiPRjtVm3EQrghNyBC7oAyKynj6ipLIzrqjRF2v7lZmj4dPztDJ64ia2m+6mb5+WanKaetK2
YR9u5KUYjtRD8MdGNc6YoQ0yxWi2Qw9MmMtUxIvbAln97NGIBAoZVw8lYRJMiFZdy6ClBDJYBgZv
ODyiCGlvjYB3s28nVuJjONrlqS12kjiVetW7qJ4UnyrlttcumlRgSmqW7n6VSn3D4Lj1kEjBmn9B
ovQPWvpiRDoSwM7aJ0bIHHkUR44Sats2zVvQnKxzoV93azXWcLcp6EG8eBK1bN+wzBzSvVG9LkTK
rdGaRnncbExbmzaFTMEKcYdB8aINtwVZR2LVkT+uot1jNwEfkeUDxQdaY318r2Rs2w2xhlgDJB1t
HAarhOeOQhkK4iTyWxMwBMYhdhGNIwzjorXrUt6Y2fpjvWUbwlRls0vMLiTUgEKRI9VOveSbttPI
uv6iFcaeldz3emRamyJRrprN+iXC8H2caDdNCpWiMo6nJ3xrJx9zjvbQKaq9J9gwu3W1HJIFw1ve
y+1GDI14SnPjMweGhlamAyI/ROhbnGJl3leRvUl9/VyuqY7QltwCprMJwrobgsYl6USnT1tID5Q3
f0T+BJjGbHVK32QKAqtNVHdelNFVc/FeBYsKINDogtIgeQ3bShIXT+x4qvPemxY0mCuXcMj+ZI6L
0utxdHpZJgJJQs0u4WqIRYWHtGrxOon2wVgMlg0KNt1WsV+ticVZ3BRPt3PfIaifePpEasP60HCO
e2mZdY4ZLQ+1rH3YBQF+FY5cjtMRpLO/QwYu3EwfJWiQ/LtYaljnrnbUJHzWrXS6i9LmZFZcBAby
H24AjFcmfk/W4fL7ZZaz7OeH7nYxFJCnC9bzdj6nQZVpmyzS9FMxytN2asNily8Uh+dnVbBA6eq1
dDvoBX1E+5w0B/0/dz18907o9zd8wstIKLLA/lGslNnmiezirOFFkJLlxbgNVsFshb6xHrmVrzar
pSS/aVmnQzSG1imrMIbA4nZj/LWUkfBnqeemsdCwSeVNmC8mi8lp24DknqzxNVkMsSEOr6GwY8Eh
VbF9zEbasTJlc2aBAe3WYxlkC5kHLQr3AFjvsDMNXSE9PdANUt2OK3cbmUocSAgJyLrWoV9Rxj8Y
IzoNBMuJP47p+CJqZVMh64hx8b+yoJGDpmHLsNSa8iqhNOsmGlYFBKLXAxQ+dIUa8Gt/gOmNEDGG
fNFnrNiGtqdcODyqvX3O9Vii4zFHm1yUD9WidXs7S3UPryHNyFGsF1a6505P7I2cpcmhZkVvh938
EEsFpEkV702421PNVImuTftrT7ypyZJoR9XwlS/ngdLPhh+ZnP7TQFBqgP3QdRGiiWiG08r9BePu
RAsfne+SRuxQMfVjLJxPv/8BHzkA31HDW9BAXejc4WnrHxaEwcfWqitX7mL62ki1DvVibjRuA7qi
rndLKD/JWVd58lSXG4gQWjrsNZoi0Q6dWn+MRpjs4Qy6OwqPm37UxWko82jDiHHKnkM0OaAZG3nV
p3v8dFo30Q/r5DM7gZg1Nnf5pvdgSpWjltX3dmyuJyNSC1RU9eAp/dwHoax9WWJMTwvXCUJLqny4
huoqmry8N+oj/L1votg4VU1xIhDcuvm6qp7dDfOGUvfsgXjuFb1V/HLV5auOz3MHSIfOc0793C6S
Lww7zyOV1COeI0AfxJubYYV4wGy57/qo382JfRc3jIesNZSIwmAIc1PR1pxAarZiLHq35gE/rqp2
Wcd4g6sl4V90eTs2AmverfAUwoUHRRZZV0l0P0gjqF5CscSzWsvyOqnVfGQCjCKdisWrMpog2dy0
vmYTzUrS+q63S2piRbdPM2B3LZUj1EJRtV+rjZkYyWVCJxn0QwTuNA7JRUqGccub/QJOQKTu9kcS
tTuIqW5raZJr9mKkFgpjxZlJqqQ5ZrbotjkppiCeSAjE6qnAePIW7oAekLULw8Lru9K8Mlj0aH2F
uJXiR5Zmbyxms2225EyluuVgUvYRWF7Nm7FmDlratGadyDs9LGjhNlm2D6M+do225tCK15woVUT6
6bFPuExgu1ZoiI+lOamZ/UTiBEGsnionqpxiK9ntyHy9+i63YA7n2dCvQ9Hpm842vTbv36l7dqey
1BJviJovtZALmloTA7QTcijcQ+rTwOPn0malRy0xPZrWauOCwr8m9KzdmbPF0kSE7OlSuCJbglsN
zdJVob1fBBc2+cS8QAQtBwZOvKdqSA+mLGVbzHCE8Yrlivwy2TYNYNeU9eQGmlZila9jPk6GUzuo
/5e9M9uNHMuy7K/0BySjOQ+PbTSjzYMk0+QvhFzuzsuZlzP59b2oiMysyO5sZDVQQBVQL0LIPXyS
mXjv2WfvtU30cHogYm7Ljdb0gczFBgr2tDE6rpiNhoqWE03ZqDNd0I0yn7MpR+MqIP8oegh3ymHx
3VeAKxZzOj7fdYL3BDZagymrM32mUpZTM38bLNQHtRlxQxm8ernlVBtkR4oPZBjdHPDK+Ln7M+Hw
R4XN/D6KqRTJlHkX9+Vjqdn5AVDP27REGCejg46fZ+8o58Xac8Niq1tzcdYRsFuNcCF0x2lbq1W+
BkLGulGWGKureboU0JPwOrbHmpI/iXuLCVM9SbXGMiA6TMnyl/XQhnN4S4R1S2p7mXHq+m52w2cR
9/sZ6c8ui3VkjY3PQzQKurL6pXApb3Xr1cDntBNJjmFItNjalBdeYeYwuGSJ4epbAnTsIZXwlTnu
LN3OOZDZX6fspYMm1ieKTKy9ZBk5kRRe2U5S7jqzPtdaKa7SsZb0N+AZ3nWb5tHE976ENhvRXMLM
1o98hUGFDhPuLhMGbFe7+zbdZXAKCCl/H+jL3Zucn3OT8OVg6SmyHtZgqPuuhoWrcRsuhzj4ams+
qWrEieRA82TRM/i1jLS1NxRQxhvspQodB8SKOkJNMJWLsV7pTNNXyEwx1WxBA6Ir15w3c1KddQzS
cVN12S99AaApIdZMRY9uKWzmE1UPoRFjvZ1XhBMXb5H5KKZkaxST2FVKG/Q9wdzOyV9IzVFjFn8W
s1YeSc9KmDArMbvNDizQLhkAxUJav0/09PjZhKzfhHQWeOOH11JlUWfDKWOL1dP5ooMBsyvcDHkH
f0xqhrrq+7hcJZNCB1YHGzKBsFMcy0gxN9KE69mVLwTgmZV+mG2cBhCDvo1GHYwMMBuewE7AW1yo
RpCboGsdt08CcJU8gySsR5iWMOPGdccLvMacwvV2IYxa6VKwMR2yqa6PdeL9MBC3F3/BTxWLPvyl
/tUiJLNmjS8RgkFxYYGEB+5Ap1ES7Zc1W4d5tshV56MLYdYeNpvO5Es/Ub2z0jtjPrjTRYK/820j
7rD68XISXGuqnh1MWtwG0A4bRo9OljuPhBnGzHIdWt0zKV7j6OXt97LM1+zMA8cqH7mc0fQwxfmZ
HSY345kZtsqqTSTcU5KE+jm10JTV2NoBhUIq8SRNTHL5wg940qyGKyW7iYxBm+3h7DhsOlpgzS0u
ZQmkZy6nlip7B1Se/WjE3/qexH03cMvPWFGmQwcLILQmLu1aCFUKj65XU8xQeM4tsw3xUZfJh5Pi
pzFa67VL6g8tDQPVifRLMtXhUzd7WLuc8iVCOwBStfPgqC5Eu08KWfgSEqh8d0NOvG7LvaZ4q2um
0XSu8H5l3s5lBljbljfuBOXZ7CDbdpPyAq/hOB3TPhm3jdUDZwgRUhDxjRX6pbkxa3ySg0ohdRzZ
OfpxPz2Ipl3KeCx9/fWpHtrTgyEpJOEMUnCpsV9xC6LHWPOfGm8rgGH8WHAgus7OwjL0x1G1IDex
Wjan9slxWkTi+hhXUjtqlfc4pFTl2fWQb0I7Bq2m4oetVG40COiWLNMPgyFDhR+uWP0vi44DjlHm
/5nwpXggTOzWuzIJw01YZSdd7YsdRvmVG9b1rpq4VFflJZq9EEq06/pwAw+WppSbgVg+7BPAf1gU
EDY4XnLruZ8xj2nMs0rzKy5r3BzVWTeM/RBr+j1EsDtglOZhPxbVcxcp+MGkewTCggzUJvnVKvBk
U/K0kSBBd1NqK/vQwGLk2jZcChxVlqu6gejm06jjfZ2zcrhrObn7CObtfio6TDXmzAszASERWtXC
B4XmZ4RovwqXuBW43Hjb5heRqObx6wOeymIrZP8Umw6PhcY9M/IaRxdw5NaA5vf/kUI5x59wU8pf
7T9mTP4US/kXsir/9Df6TxlWMT3iSP/zrxmQ/yOocvxZf2Qff46ofP2S3+MpjvObgVNaJYBiaK6B
F/+v8RTH/I3ICuQrW7N0wzQcgiN/xFM0/TeHQ9bxTMdwHXaRZK3+iKe4v7GhZhj2NFwLnqPb9r8n
nqJp2p9jjY7pEJCxNEvVCdHYhAuX7NXnxyPLTuIs2l+8LlGGNNUYpKm8Fr0QJ+M1N4bwnPNs8UOt
S9axDJVzaWs8qGeTLKKWoR07GfvK9j5jlT/E4h5bZembMVsed8Q/V9NJuKoLhvEwzqo1CJNkJ23j
NRJa4HrleHDJ06yGJtcO8KW3hpDxBkc+joCZgis9LiD9NEdlYCELOixKGVnVUUZrxXGxB0w9GkTe
PuT1ZF77TqUUwV17JtVhCTvxxo3qwLBYlQ1FGuCv6G+gZNnAxUfpgFKDsO4PclaOVZJttCgtT7EE
mGQOZ8YNc1fP4LNY/8bPDI69XnV3nOOfmGPUqwHIMb12zty81hZDHrmQq15q0U4KK70nFXovc/Bp
llxpirSis1oV4XqM2pmMqveI5mABiW8ZfwoKSLy8Eo+NglsFDe5hFg2OIZWgCB6m6gFP4gsICXER
86gfCtyos67nl7JOOanUcp2KMbt5cYi6w7xHllvmG0wOBZbbCt1Mwbah6oiOaa6qB+SagIh3/4if
nVK0V9bU9auoixvylcCPoNPhhrERi0jNrc6q23WIKhhEuGgVUF1H6Zoda3mIPWK0xo0DnXvAMfM+
uCk+zEw/Umgjgh4lfOWViXHQY3kamcTfch0fWd+PuP8y3XjuXHfFrBy9jZNVHyMN5WXWCt/jhn2k
8WZTeJg8ZVKiKOgm8JUORFCpA4UFByYxL/pTrACIhrbVhyNDvxiOCeUk6woKrQqg7qIJ3me6V0MX
wCvKseW+qNCSrosf7OxGavrYFf05V5l0TSejeBW+1hbc5bvn4ldLrRxLY/gMdXYM5r6/AsHbpI+0
hxTvgtvLmjIC/BpxS4cb7mN3ikgkWc7ZwuO/a9XsaSyIzI8JLkPVYVqps3hPs+i07TouFIX4nvZO
CNUi8dbRmCIlq9q2I8B8yHppHQzLPbuUEDDrxvNJYkU9ZaytQbKmxxkpxUfISjbnpi3Ge08FxmOj
w7NOmphDxTCg8GI4KI3o1exhNE9VQxgLFwJ/wXo7ZGV6UWT2bkWdPOQj3xWIfTcM+MuSgXV8I3n1
MU/0r+CEfEfO7glU3XApzBlEYhU+AfCWVxX8+LotmQzM1PvBSqf8NkH/tmgWwIvdtU4wLde2pAiX
pJD+EyfEq2pSAjOPqnKA9Fct2RY7aKF5nkdFaMTS7Bu8//RiNKrxpAGb2ViTnzpUGmj26Bx7pdNY
l0LpjmrMk3TnVHtv9rRjaeJiYFYtN1qhq2d6IooDnr1tVDBjtL1t7r1KN046hryga75B7R6vYwmz
gaubEuQT0OmV46iCWAYmdLZdWaPe5XKm0jBlHnsaotd1v7SrafXkK0lfb3hOl4fSTs8tSM2zwyYu
mPgmxB1IQRcFX88F4JEAV8Rlmof+wZX8hXO0sL0Y6c5yImOvw23aqlxOAjOZHmnvwcdFeDxqXdJa
LV81MGDjocUYt49K8aDaUbJz8U+1unMOQ/c6SqXFwoYpj5D7RQlJiqVm8mEmo34FMS8JnBEFcHDI
k/uxIXKoM+yIyV2aLxbjmh6F2BHBWzZ1f441WIpp2HzHdeute4/dEuK+cqw1ecobJ3nWRdw/DRhF
aPl8GzUrOitqjsUsZJmY1Yqf6s4UWJZlPHRKy3Kp0E9GQ7rLhi+7hVT+BNJwvIEv5bBgY+vjkdJ8
7LzlQ+gsjIn0JGyIY7QL8aiKOFKmpADdqowVAnGGalSa7pXBOAqMxQCqEmE55qIy1onTrTJvYvWT
A0tqYQhvUit5I7R9d9Ra+KVYkJjE3WAUmfcwBRakJ2LypzCcgCjrm5OBMfTcCkoau3G+NXX66LIv
WhntEADn19k4kbcBn7I2ly1z2i+/Q28S36qxnsLYGjd2MZHriud4y8zNPS4d3uyqNN5BDFIpE6V3
LWVBVmVzC/1YoMo0Cv1/kULdSZwFjmKra6CN6RquULE3U2Mf0We4lyQ2KaRgwiefpBp9eF3iXbOj
Zs8xMmr/qx/5T9oYcaB4Y3rNgU0VloFunONrkh2isgT6ctBcnJllYu+yMWJwkCSrEqNjrql2ubNR
dHg/RIE0lQxCPPT6vcQWwm1W2XhyqR6EwHZpY4gqaDU6XqI63I6ALTdkHqIo5EkS0oECkPQcutNO
m3jH9yrfJaNmM2RMubVmwchzru92fWdUZ0xoJF3w8UptBz1fPVUphvhB0zmsBF+IgRKWgyE5TwfX
T6JM+6G9IX4kSz1Wi0WpejD51xKBmSihrJIUJpm6SduGfllHPY/p9K3Ite+xCgoa7EkT5EqS+01u
p6de64Lcmz4ct6W7YdHctYXKBCxgXSWYsuykbwMWV5/KaH0XNkRCdrPKSXeNhzZKjJs7cl2wiIpu
8o5v5CydGHtaqEam88LJ5p5UhUdK0sOrVxT0JhoKiPOlWGhntz2RFrXXLFgcJKPePgDWNUMHwBD8
ggPeSixFmA0oJlEX4C4JC968lynDRD1m/HhSJT+NWY8OiVs4u8RVMt8om6byOZibcPb2qWsUh3j5
8PVfnWq3GG4YbtwY5YAY4GOpE9qxcWrsJ2FB2oyq5OqY5l4bh3FXtBPlbj2Y3J5ADtW1Y6BHabHB
Wg8mFW318GURnFrhBnq+dNx0IbUOczwwBs3DKiNWELgJkFkq+nDN49QkFBBGnN1JvbfIcq6VsD2R
MsUHkqTEKLuexbztzXuOe+Bf09LgM0XeDsi6ugFuCUuQPPhR4Z/zMDjzA9WYEotqUW37eMZ31PYt
PvK6D5w63eqR62zy0ux2XaOKi972q1TN1gNUwl1s6SUI2Go+Fp7ygJ3G2jc5ay4wQ7h65kM0KPo+
cmcZKK4br7OlPW5ozfGBpYjiS7WQGN8ITY6A1gLZIE+qtY26VPXzCQTr85zYeGCE+UuZuiGYSyck
m0bpkjEsljzAsriToChnE4688pvn5ASPmgmVwjV0kMdY5cxwxvgkInmBE4WQ3DbHosjXuSwBi2nC
8rW0VE8QnIA+jxHymNesu96JrlGBd1/FJUakWN/YCsGDmSNsVbpD7HuZNRy5otDYw5XzpHiGtTUz
DwStnj2r8AVXLnvGbeo2rK3qGt5bdtT0hMuyqSYopglWE8Fcul7QYUhlIR5Jr6NJLifv7XopJkgj
Lu+zM/Unr7F/KVJjUSym/Figvj7NyKF8QX3Jg+ACdwKm9JjfVNVK16BluoCrnPcANwhNwmmNY/aQ
x55+h1Dp3UtpH1O9yC4s8f2p0fPnnP1AoTxSPPIpRNXRQONuGfQryFfGNmzt8pizab0LjiuYoQ3i
KHLhXcWEFKiaZAXdOu0OWP3Es1lXrwrdjhH7psKnD6Ja65w3QVRn4eNsVPVDw+HXy3GB1PND2YJc
4o1pb74+jRbkogO8MNAmAn1qgkpu6bD+DNxQa9CHexK9WObyRqc2z6vXc2n5Bg2j37Gq3DDeV2vb
9ux9BZ5207mFcoiaYbxFQHJXJRCTZ4VI8qoNhSBZQynqjEcumZUNPQnNXiOnvNMktB9HFzsbBq/P
2cxta0ywDbJ+9725054dawY9LSZe77omrmLa7/XcPRmZ/t7k4bT9+iOYSE4U2eVrRRmP8eASmR3Y
+RVCvbXUA56qZqw3Qw5iTmLZLK1dBVvMlK9tZnxiSzaXMudXCXU0woQVly9lwsMuOhjDu6bKp7Sa
bi6rOMMVT71ACTQVMiUsATTAkh7WGXxnNSo9Ryuw/U+lJt/bd1sIgdua7I8IPZ8+131iEdk3JzIh
Eu1sKPMHoEf0uZV0PSR9UT9y7ZCPsiksX+Rc1/7+Y1SIbdD6u2tmxR4ra/Er0uXP0UxevVzdD272
PEgqQjXBvawV6R1Sik6GXQGraLj3yCFC0Alx6bt8SdDmB04I+YxzKHxUpeSrrslnivVow7EX2p7L
/jt01oRcqSISRuWPP6cu4iqgcRyLUU5XA3M77yWnODVR/gz6mZ9kub224tRYEfMsAKujn5sqZS3t
0PUv+HZ1F3D41At6//jen10kddOVRoB7JfXHqHKBXHEt1wQdNFWlE0BvsxuY/9gvaiXa6hRx3lSF
qOQsaFzVZaJfZG5n3O8re5u3nXZxSMdfQAzLXeFy5aElhNJrjuy5aJIgSQsqIAdUwwiQyR4GbbPy
WkO7d3Mj/LiqxOHr0yHHyaGgvfPc42cZ0eu9G1Gl/fVp26nJxW7kiwyt8GmCkeTW+hUz9beRcvJ7
VrMadI3qMnEJm6O6fvr6QFUT6aheHQ5fn/L8y5c04IRrWcMhqaCy471KbjbegatTPYZjlNw0y5vx
+PTPFK6a8CHRIOpWa/DA58QQw+ZShup3ahIWG+n8HunhAxrhkr+b42ubVfGV4edYixEeAW+WtdTE
QSH7ceaQf7PaxNw5jv2ieRGdE612iPneYBxfSrMTdw3RHy+JbRNqpPbBfTVLVkK15RwyRZoHc7m0
Tw4ielg5iu80/M8JQ3ZAtKM5u05SH2mA5drf26ffP2QRWaohxLXTjfLkCa3YFcN45dGI6wu9IIB/
Jk+QI9td5toXl7Ho/PVBCIxBSKgnZZbegaXrjpNzxsfQyW9zOpv7yQCeb6B68LxOLmTISg65qmJk
LawThSuf7ZLA//qAodpXVWziPfCprZ3k9V0hIogeq+mHr09j+g0IupnDhgAFuUZriE/MLcNBSpCg
su7NO4bO7JoK42rnunH/+lCxUyO8YHV2dqAqNL3HGVQok6c8UQ7W651M2i1qhMb5GM1XOhLCQ0LY
YrSGksB0/+rxb3qEg3wm8TCi6RoRKkOarpsUXIRTrSFFGgz2K66f0yXCcrKJ8gfaX8qj6DXnpsEj
WfXk6L+PdnbNMU+96B1CjLNMZBFPW6JR7VPWpBmdVpn9SefYgUbb+s3Cbx4x8C06VnZCVcL8QCHN
msG0QBgC9Bka514dx5+91bHQMhZKqBfx7ppRcWlfubDaDQ8kuTuSzLNzZwgQq6wL4596zXBgmYjC
DbxjojWACthdPjaRWm4JG44Hh8ZtKgB43s+2vMbEeaghzFYIadmpLaDJ6Dr9FDXETd2lVHRaJtGq
LGkO0j4GJQ6MeXGZjOK1Lel7riNrOmoc8xcaMklXVUO0NUbpbvFec44xT8R4VGk6FKmvlHl/gVXu
rf+iJ5oDsL2RkDw09Bsz+sSZt1MiQBFVI7rVXyx85mpXdXIjCTWCwTzR7DwGlkq5h6K0DqZaep1C
kwqU1nj/D8Ej/VPJ+U/a9X8liJKqwVg1vP+XNH3+GQm06enP6vTffuHvArWH1mypNJmRQdQNNGB+
yz/4Sd5vLgk728Z65fzxM38I1Lr9m2rzp3ueAw9yUaj/JlDr1m9oyRa8I4slExq28+8RqB2TP/7f
sP8c5HHVRDdXiTagVTvmP+CTupBcNn59eih0746ihqXK7DWwFGV7RxCx9nqK/Qz05i8Cx+nRcluS
nZW2I9ZG8pRMnN6rOcb4evYLOk7XGunigIQmXja3FYGhGPhs0tg9z73xrTZUfQvtQ+lM9RTjr0IK
mTj9MutCqk/xwz5NLmjZVcCXcvTHeHhXaEnEKRM5ByUhruhWeG7Ssm25xCU5DVz9Om/b+wBL+9Fk
4YhcXVKhVgbJ5M0vBdUcPBZC69BZY30daorfQ2xHtSL0O0ZGtFHTNo/Yy+xX4Lt+AXUb9lFcXUps
vp7KndBpmingj174vu2uskaepor7gbFpvJqqZt00N7JvUcFeerYFQeS6OVJglm7bMjLP6nyd7QO2
CWtfppRGQ7Id1nZIY4XDtfmiInxt8zluFjq3epGNV4O5LWys1VP81FLxCPw1uiG7do9s/mEZDbj4
yavSCODdTGF8xlxZstL8LBEn/Mkqm5tNfE6rGblUM85vOFBoLBhcHNmj+osz9NJ1ZB1cNT3pNXO3
4l4SWAB72fXjejbM72plf7ewS0/1eUY4WdFmx2I1fVWEp/mmO74lRfbYwl3eO0L9jKf0OhEvw7Io
L7Kqoz3GtpYksr6DrgN1onAfh5n46Zy+eu1jSCkRozbAgdzAJ6rgRTAsf3LidpWhCwYz9yog2mTM
2L9d8cOKKSsOMImwkSax/cD/9BzXkziUjnQvVtsZq6iBBIO7gRqCZKP3jXecbFFS8bbUS2DJ4B0D
sgXuN35D8oCwAyInCJvHtxrl7CUV86tl2vWK29qhc2hbsgT8fqUefzk4t4fR20jJoTXVw6uCr8FH
WcIVqz+7NT/hfk5oWiAURB0ArCWE6GnPCTVmrCdTey0NZFlAKSfKaSC5mUWz5+bXRgw+PelEEE0o
lF6dHXC+L852ZVXW/bxvlQREEIOhT6Rr3WvjUQUtUffWpal5uyFPrTny2O586LgBaG8vfabcBkhz
bOytiYAoC/nwJinHuGFext2YIOPhrbkREovz/LHuS3pPW22nx/p8MP/24e+fNppM93G78Lud6ogW
B44zkjYMQomLX9ci9VEftJdWdGRqMKL6/S8q+Mx3mUUgzBeGhiof0Aysh74Hl2UI17gOYwKAo1GR
MYss39NrSymrLB4i1/jQ4gEeXIvwHxvqNw8i8sqsoNXPzYxqMSKSziWWXhVDAg4qW31Oa6mvYqf9
loeDcZEWj62qU8b7wDZ9Vc9O84HZ6TTm7U3QifdECzdySTWoJ0pEsotmAi8jn0sGvH11MjLnI9PE
CjYzPHwu3xC2629ZqTnfuGp+eqSPr11DRZNtNY9JJiCMsY48GDNdO6PVTgQn3AfRe/JJ8C2RKNRG
0Z7+yzZwpQO/QGwKUTLWTSb4C7pUUXog5DpN3/eV0VMNPLEzeNMaB4Bym1HuDV4NByr6lNQG61gW
FW+/lgvg8pkFfPxolxO9mnlob0bQEaeuy+pTkm+prdZvFfd5zDOhdx887b3rifLQMftqpKGxtbVi
2rZWO59xDvxg45jnK6iSm1HIYVeidx+40wouFWZtHr4+//uHrx8bEsp/JqJ6OxovnFvT8qmqA54e
I6PZKKjw945WBR5Ei9HH7ddwquRlLiw+NHlEFygmxY7h8oxRn3exzhYl8z517EkBRXrPHf7+m+vM
2zpajAH24DulQ+tSMTYbdYJ+qcw0BZnF1B0ni3567SsTAScTo1sH4afzfI/b21YurlhPpHWgdVQq
1rJ/1xZf4pRXHxjLh83oJOIgdAJNnWffqHDH+NfH5jakkhcsrnzm+yPf52P+o2/rrQEJ+Ui9PEAj
MFBFMY0nUN3DyXnJS9QN0TsXz+t+0tHmHAr61FhvOjjqYAntqH+cXvs+/agVV9LKNrWBXZ01xYpI
znUaKDHSaPk7Qr3+HIJHOIg2ClBPngBC5AG+hGeMnT4tXzyJ00wG5I7JzIjRDkaQNG5ZkeV38q1S
q2u9zLU9fAP6er2GyF/hlCvq0tnBquo24XQTrAKCySR3ZZif5lR5TLAcuhRp4JFKy/BQhCVU8fI0
MZ0EKTFpnv7hunQ61cefqq/wnd+7dJYbLNIagzrcKd1W+h37b7EWCiiLhhN+a/DAxHJNbELkVmB6
lCFJN8zPvNXeFAfsF5hr7TEGA05BG6M/T/WNEiC9p1fVtovfP0wDfsO5cZ6oN31KKoS4phzG80Q+
m5ALyGQl5hUVtmB6V1XFt4ZGI2KBIdcYW2wjsr2FpLdaFZslhYKnqaKoitpkesnIn7CKxQ7TK054
4UU7Z8y/p26Y0TxQ5ugQJB4/yV9YYVlcWeNaNbwajaRfKq2pO8cw96ZEJIXTmNOPqaCPRcysLvct
/uFNX8OKLN3+SsJqGjNMI7pBeIJesMasPpLOuqPa5qziUSPzvvnWFqz9RtSbNqyoJLOKWxR2mF2m
plmZrLq9kX1qAX9hZV0xvr+IUjODOulwp8J+uGg6UZXUyP22QsZsCrvZ0JRn721F6X0NI7c/2nW5
1QznlqRpyzjCwwRjTwJahsJGI7OjgydGZDAZ2IzAup49eGHJMpivZg3vpNDpYxDaFIEl4qQc3WQr
iVNuybQYKfkXTZlZLYemD+e9Aa+kNOeJxTlN0do2Sql/jC0Q5ibm96Ble3ae+uxD8bwmGDDxOWyp
6a2twnMFehs3s70nQeQGWkbJlDp/5B2+CE01Gt8cXRulhf3aHCqCv3yr4e0xQeolzE2clb5VzOoN
AlJByHfs1kMfHVqKTnxR41hwiFnnKVXDiUaopSGiQvYeqJOVH/umfG16nQqgucaoKZQaRwAVvwW7
RkugUbcVO5e5grgEeEHEIijIKrgkxLY2ZYrCmr9ZGqGHsUvJs9TYuYuSl73qJ/LFw6mbTd1PNfFA
xQy51/RYQ63c5x0N7kRGNo7IyO1IsR/dUIDu5MEo+F3xbVZbtWB1Cr9rATtW6zHHv+cm0QvyJ2Ca
gitLK6+laKeVKB08E3H3MCISezUZv+ZiT1YTGDGRNKnQ/8PcTE+aHR/59nuvIt3bDDLas81TDkpm
IRphHPPhWazjZIr2VmPMVL+jatCF551LN93FFMvvYAbXy6RNzq5eVvlIaFUvop0iHF8a9k43m4qO
k7jx88b1eGpvZkQnX+OmInuM4BacfayDTsZe2/xJb2+3V+mqvMmZVidqE5IAbFPWX4esVwJXH7/R
WZ3b1m1SofNjwiM6179UXdH5I5gurrgUE+gNuy3wA3EB3IcRXwCZ0r5ZVkRyZTIyH7RCvhOUSft4
3bhv9zF1Yb1G+HPr0V9wsikOodT1UEHmgkFR74Rt8M+iRWXXFfM2rWJKlGCU2nD/6DEIlKp868vU
PGQNoRq9fpeY8v2yoYRPycyTnLOXmuibi0tnxRXnRZDrPmiY+Mtkeop1+43CX7BZDS/1f0/r/xLy
2FrG6n9uIvtfxQ9Rf/yPW/3x42fzZ97x16/8G+rYsV3HsXgtPVMzVbxcv4/qjv0bMXiLW6JnMCbb
Fj/zVy+Z95sGxtgAaOxqNr8GCnLzB+pY/83Gd+R5Ft2Opg4I/q8ut3+BdKzx+/zbQd20+atptoc1
zbUtl+H/z0YyG987+9akDWqyKs0TblD37oB3lDCp2vqmYwhCk9QEvScdJgCTkBKdncThTVLmm4yG
n9/fbCg2/3f2Mn3Ai3ntd6L2AprG3MY/HZYzUGYDc5ur/QNRHzCOHSsTNOBSY2ijL65bh7YX7il1
q/ZGWLLnxaS27tPeOJRjYW2tPOeyMrggoijsw96Jt8aPpZ2/tHRCkkCc4i3fXdYJAIB+TLUZ70GY
1CfpJT/INDafY9vRpUuTME9KVARfYaPeIt1n4aZtnPiTivXhTe9mi6cF9XVHu0tZzXp6n/qJUgMO
ImGs7QELjx+4esrAGMQ4+H1cKLSFG1m44JWpJFp5woUWRIJZ/aGltXXPwihlARhHQQGqNSA+3Nxi
Lk0UIOlp+GuSvblWi5JqDsdt9uT/avIbSXxlPaCubOGynvPM9hbxYFnrXcHOWmGa7ArOykGronzL
tAWi11b1Z1RBkpq2YT5Uqst4OWqO9dIwvJ7YvqYbkI7f2MOo65Fo3tqJIMYBMywA2XqkjUxuD11s
RptqkBwtndRT8MdK9R5Zdnu30KXXXlwaawhj3tEz4SBlxWC9qe7svrIuiQNMgpA06Dh8ZmiL73gt
lNdhkH0we2a9UzLXW4XjwHqmrBJ/xqbwPvQ1KZtZNQMjBC4cNW7+M7SVDtwZejMlc0zNTj8tX9g0
YFkrzhGevgtWFaCdpVe/uiHOdm4lcBPwBW2dtPC2lG+xxTei+CliL86mcNFImBzWQ15TtAb/hOYc
JblV3GjeYsaKLYhuSqYo5/QNFsubhOK4/QxIhK1vJG655fUEFpY3QOZmgVRVQghGk2PjULHNUNi6
tqknOkd1622HsYpeZ13RGYW0fjpTyFKuuH3rpBNokk0pSrnNgxxODfIFq8xWOTBORxdiEN2DmYXg
PXUdNn0JeLwRCpuJmXLu0HScx9FS25PTgCQ29BiQwVRJNqgtt/dC2v4o496v2T2/dhg1o1XjSOUA
syK/zzVFWGzTs02X0OAERNPe2fkCaiUqxQCHJlTVZKNzeiX9pOS6xFBHv1RlwM+jTBZHaEO4phrT
7OCk3iIVK+6mTVoUbib4lAqvfDa+FRp261JRbJ4dcMKilQIhz4A8OOU7KLLGEs/mZOzqHlUprxm3
JlkfTaPuL+Pozlu2PxS3pO2AUhbVx9EowusMrnFXm1p6mkq2hnk0IoJTseNrZENP5EPU64zl8S3i
6bubugYwTxdm2MP66lwMJkDeIhFHFZtU7udEzjYSB95Rr9yYjUlr7VjudSxQM/nIA9Ld4y1Tbrjv
8y1rJKKL2O2FX8UdlfSspLpuT8cCO9zQ6bppu+QOZlKICiYaopAqW6Q+n2DraJ0bgnYES79NFM2g
OR2FHtCvCzcoNg3xagLKhrhleaXOPJax6LUtObov3gDumHWrS2VTTG0L5L+wQq3BhNDdzb4vXnIQ
pvBtTUqw1pRMYn7qRZVv7AbSFRs+/LHHmmjOLbQStgpTiN/rANsh+3CZRd6oAKf+qq6Ny/9m7kx2
I1eyJPpDzYKT7s5hy5gHhRRSaMjcEFIqxXme+fV9otDoadFALxpoFKrwUHiZKSkZ9Ot2zY4p2NkP
1lQqesKzHHZJPYU44aa+AWtpev2+1ouZ7nKDwihpcEl0ZhX/IghjYROJwpIpJGJBbNakVYalOAcj
O805z4sDF+Mxu0e5CDTRxBADT2XjQPA9GNV0sJN58M5VHpjpX9sgzAFCP1cvExt9sgkY5HkoK6P6
xOk3fQYBJG6XB/zUi0odJqpeHsakZ1EMeVn9ncFYmkxClfcQDgNFfp5x6pw4L3mb31nj8WB4+EzB
32Zr+/78KZO6iqAD8L9Nss7bYkO13oiGJr+WIGKM67NCZS9d25YHXnHxS0Mo5g/diTPwbPp15HnI
vfonzFtUYD10/S/qLae/cZ7gFxnDdA0zVh4aw1aXNJ6sb4kvDbtcIMt9aIr5EvN3+TvFu/pB7VVz
GULX+oOztlNPS5FhjUbFfaLap35WhGpesI3V9IZ6CCScn1xEOnwc9J1gyKFqcnIPBNFMf1C5+x7z
Wx34kVD97qh2eW3NwCHDbdnOoU7qeC0i43djKkI66SRj+5n3ZvyLhBPZYSFd/aczLOxGvddah64d
6hBSUZxA3BySGMCOQj4ouYjzKmCF/cjmDbUGCOY1GvX4Qa/q9Ao13LmVnZkfPbPVW9Lh467quNZW
MiTlpZ350nrt8GkPBlxA+DbJOu06d69CvqYZKOfJZLmAGukaVz2TTJ1pH619h5/ilhJXY15hjxxe
qTZ+MLAsSCKZVIP76dhYF4zarMgrNRa48aIhxyKL9vwzCjN/ogCIPkNziE7FODofjsTZbUSRuYIg
IVdhuzh/FGi5774D1FOabr2h4/OeisrJLpNIGZTfx2mTlisgQd10CpUqom0zpNX0mVdjIQ5NnAze
G0KRfaMtPPctWLIbApjWStiVZF2M8dx3h6X/hAPJyWwm1rPXtNNGFMWyjYZJn9zYK86O7fS/QmeM
114+mJ9DW5drYLDcOgHDYv0PYI8Z5MxYEby6Ig/3ng15oRmrEDsvNKcGs9tmcUpjZbr0Psd3nDh3
zND3gN35mWi+6j69dnwaaTfdUz+6KtPglOfgBOd229v9eZJfS6h+NfOpsxry+geBSpqG2CND+xqF
t6Y/jXX7TUsf9zGsciUU+SEvV7K3r4mCVtBGr0WtDb9ygMda9nmeNfdMaOYz+TfIXVlzKzOsxS9d
kGxK1Db2yj6a1p7Gg4NTpOsODChMzUuv2oOYh28wnqvWnM4KTMKEjwdsIdziiU4EKzq4U+7LaFr1
LRMc3IuCZTHzZurXFsgfNzgLLr5cSFfCcFZCjR9RMf3FldFIQhT2ZyrtQ7BUv8wsAkEJo9qZgIS0
V5558OxpvuvSbt/gysqSO5b8p1J/e060drxSsQpNENNpQUUBFAW8zol7vUegYu81a15ApSBzwfXw
bhmriWD6JcZp3SIm51CEWwjAQA3TzwSBM82us5f4Uj97KlrnA190IIatLFIcCzPufNtwnsgl3nG5
Af7SAX66Bm5XqXrdNFxoMR71Lqbajl7apnbhwHBm7Oy7iMWrda3s6YDp+8tiWXWYROc+2IA8T21Q
Fb5gYlm31LRibL7785T2MBSP8YNrj6gpxhlMRnlTsx2vHdnS41Vne0Pa/bFuAnPbZuD3MG6zkaGq
fq3bnOg4pLVxZmNULiUipRfugErTb2k4J1pn0G9hX2B5p4fzIe8hPa6LrPlkgViu0ce9+7AUrY3R
HC4Rh95hMHNcAZ3rFvGqnYTF5R97hZ8b+bDjpeI9UDwP77Jz2P6xNFkZafBUje3fYjSeOO1DQBAl
gFd89t90JMSKyHY5/x0I+Tqse0LnI6npiHO8qX5OHS8I/SQo+RzNVKL4DoZ6hpxENXD5Oju7pVNs
6c1UtCIJCJPjKKPWWmeH2CUMnMT8uawVK7F1qpQi5JINnV03Bc9ZXe2c1uDXdLEmwDiQ7FxHZmR8
aUDNG5xdmCvjqPU2VltZeF51VNlbbLQdz0bBzzQVYehPuDMcoC/lZB04m9hILVHfQ/GnFnhrjqH5
3kbpeCoIZ+4Xt5oozBDWn1YnOHElMApYCCnjcUmSZOkFC58KNrKTcbdymxk4QXBH2KWNq961zhGq
SHPT4ySb3oOTXTnrogX656soma/N5Fo8vc3AsephbcTMCRa47fnYVTnPozu40XnSMazD3Ll76F2g
VSbxozfDXhaqburmftHgMogwkrd8Fbp+XkbYjP7UWfLSBMJbJaIKN9Y0e0edZMG1BEv9lEiBsK+q
fGWHglsrq5C91ncwgBHIg2CvGXNRc+WvUtVgM71SYIkKaciMA6w+EOjfmgYClGqmaYs17Q50vVuv
uQt150aH6clOG6LYGMa5+yUI4pRqWweh9MwHHjOHyopTVmavBFkEthJhPlqhsPhrZjoj3Gp8LGBM
jqwXY44H2TwkGQL6bHfjSSeQA5jOlq9YdNNHL7J5B/yOBlvKAXjWpMHKY7TYTNghANWAbjxGzGpv
qORsmOPT0Bfpsx1SeRrbY3oq3LjxaZwlxIuYVXI9HJxzvjANg/kx8j0zgre2oExDYsmSpEaR1Hnv
04Ys951JusXBg8yqIk5O/ezQMJ5QW7yTeWkdPMP9RT4blVBB+p8imTzAgNoTeVj11g+grANkyHJD
t1G7BmrRV8hXWpDdtsxfhpO1h6BPAvyUi74lBr6YYRlVutE5mGEQuqa/dG5H/rhL9kFKJ6CLSezV
MfD2+DxBvFF74hx7fLfeh9CV2lGkYBx0BdGxD6d2V9sl42OZwWzoW/OdBHOQc7coyjdntMSLjIV5
Z1/iBK2G5pgXZrDlxzi/mkOvn9k78MqlSQJzbtwMu4az5iGipx0MQTX+IZpXHOJEhl/VbCHQ8ibY
6J4lYEGBNApE3O6tebD9avTaPSetc2jYD+05kI2VzGb3ecaDtzYxRq/CrkvWRqxoQRXeiIOrmJ01
vWi4eAI53ZwpTn6xVsi5lRJVMD2Kujuva495SAI+dNwPEwtaP+V/sCcFH0XtstzSXLxh3g+rnDbO
PQgH+tU7wMiJu0DOmPp873WsoWNihEeIGsXewU54DrzKfIj7Qp7sJjI2wC2y/dSG4RvR4WbfoJQc
XUMWPKVjcDbZkrx62rAuM9uewxRg96x6u/uSVlKe095JllVM8oEA9diedVs61yxbrAP+7WxXGsB4
PXPidlcGBeYvY+Eak4TTdFlkXm8qUtGvxECiM55+/c7NhpnE7gkfoxzkJMo8Y0SdH4hTrRT4bCbE
rnxfeq4UrkxHeplBv7bIACdbgs1OZt2vWkkqscmSu4fMzf6CXRjxTxoJqacUWnLpWni+qfCButXT
3eEA6v6wMYfssAJ413aBuDNVIj64mus6abWJh9ko/gywoAjbyDw4J16LqdomBOa7BiG9KOsd1uGD
dXOGkc2oRb/cmGNdYBUXbSwxhBdS2P2LZsbFRj/32JExwaYpcrEvqhJnsjLFN6YrCXG2KWGEV5gP
MZrSMzJCnTby8aLHnkixxNi+Rhu21lHd8T63u79eHXightxyM2U5ZSHwknd5PMdP02BXL1TxRpyy
FVbC2NOP2BSQ45HWbVgmsllJUhz3xh7Xi9PnIG7lOWAzdpDlXQ4R3vSmurG6aFXFx6mRzsuY4JFg
tHG3uHs4MGJH7fKgomelj+BrLBju5xleH1faOr5yS263lFy0N4OEPHkh4NK0dlhQ9tvhYPc6fVCY
mDCWVu3NrBTB8sQI1k1FllMZHN4beDkflDxhmIrNf3aJOHI7tnP1QtIR04gTBZ+5Y2U1QnqePw5Z
utwgX8x74aUL4v8Q/m7sPHnAAHQISK//obh+IDI3BIeKEoK9dMIccJBbmUcdDhNICxDRITRLuHte
WTSf/XA/sWzkvb3sJGYUqlZegdNqv6jr6pDkfIN4E0nbRhYRz7HjUJOkKo2FPKtv1Mhr1SzGl0R4
km89689mx6YT7mN28mTlvjp2Vh/MOaPfRwKvCgQ3j74lndt1uH0wy5OLz8bqZk1Z8pOUBfUkdD6f
3cCzt14g7d9RIpfH1nX0js1Y6wCRAfWyGsAxWawjuK9s0iGIcK30I3D7ZTbENzf0mniBNDZpOMbw
6oLefGR8JgXCfdwCmtvRI61H2W1kWMEIn9AtQVZCAmRFZwXvJuLiZWwKe1NGKSkSNbGguuMa7ymk
JNq2RkdWjdsd3Rvx2GTvWd3mDOQ1WlFrmOYNFoQJbd1NwYJlJby6qS3CkxPgAAMD7J2maqHJYzAh
g/s9xTkSCAepevpPKZkwHElmN14q8e6A+HpoDDHuMEgba74v8ydDGuvZ1/IIr4o6VnSOi4S6qy4m
nRZJ7ONeo62XPielk80WOao+LR6TyWxIisXjt2jqemexI6+3pQBmhTvWLuFGO+JlzGvSTE54/9CU
nAefpkt8MgkaAnwkxbFCp2JihO5xgHxVWIbTfRdiAjNoX/ldWYBStJLTazDP44tdQehYCXOGb7EQ
OuZNiKozpkZDfKDR73PqKZD8GJitJUgunIvdu8Ceu8tEyryydGH8XBOuttYCIvHnoCUkUvBYGmyU
DK+Acr2DTKb8bGpqLdIuhlZWTIgfQ+96N/agIS0Zg7Z/l3NSMs0OWbXtkyj+UQYgnjFIYWjE5XDz
atpOmmVSF+IiCtKOrFjgB1lyyCiTJiQ4jRUaarA8WWaLP90xwmMaFpiD4fO+tImgCaaQpnR3EkJM
utZ4WZ+5p1UfMGiSY4ynAtmexs7vZamqq7dQIR9i46GtWEQ3vOOwTJfUdMi69YvY25SgbZOIbiA/
b9wY2rhw4Xy3BWRCh8Yrhosw9e6qKJ5oA8FsZ3pN9dqXOTNCbzr4JKaRoDRc6ILyrwN6RrMfcxgT
MxSwyAcIXiFOFAlJwzZ4apZlOfYYZX9LA6b1WEzBwelzcRrSURPFIWzeSnc8VW0V8cwF6Z4EbvM4
45heYSDAZTb2816PQ7xdogDyEpe8NzwmNl+sOa0Z4UqyuVOzraNKbWZn5Blg5WI/xJ6sv4siqf5y
Wi7PsI+Ks+oavB09P3Img7G+5qDfn8sWU1WpwjEiDEN4r4ZcT6k3kuYRycPDzzQYHJIdGxWOvDAP
PaijnX2yWp1epxlRaWAHgxlEA+9JuPHUPqAck5eHEvJMosn45oClUsnoWgItA11R5E2wntc+yFFq
wSPtgP4Y+rb6UvkYfS6FwO2COeUpcrphD9Ff/xF5W2OpJIGWMEmr6H3hiH3X7EsYQJMRFFonq4Md
Bc2LkLrECjUX01s21gL4T5sLKuDcTnwvNtvrY9hlrSTDUQ2G35QW+GzhaGflVdL+m6SRFv4yBSJf
WdBvLD+q0pawxBh07yQRltkPMKBXax4reSo9FT9QUePSdyMXbBB2AFGUI/ZuBEn4uLa9cE8D1KGA
P4n/rBt7qm5GnBRXKYX+QMrsHG6FJgS9Qg1UzNSThYZVV4uxLQOnvSGmFRT8KAuQjwSAzj0RXkxQ
2M9GNfdsjHNNqGlCDjpBO6bhIanFvsf9NFDLGNs7A8ep9ikv8Q7YIKZV3abFV0eC7GV06mjLDGsj
pgSENvxsMao/nphGbq824Yhx8fKU+A86uWSPyI2gaYJ4V4xN/tMOHqR1Yc3Wmrq49hSNbMJ93Tfs
W+oiDFiLCK1AKWtjuqcaFznge1zigxL8YfhHhvrYWFZdbxIbi+ta57Q0ka33dHiQVKPs5l4Uj6AA
4rexGGMsNLK+ihLEdduZv3JRGwCymvytiF2F4OQKH+JFzBO99AqLUx0Bde9ieN4DEsUpZ5pXPuib
6IMI11TurDwOGXot4BDam3UBDUZ0YPCpVfFZkqnXvsrKHVYA/Xr/O8bIErVo1h7ZU5TQBCXHDt3s
FwGb4ATzKjlnkF9Wec3jAH7IPmlCM6uBf++OEhwe0sYsPueyjT7brnP2aVU1uHsROtK+Fc+856ha
my1usXk+zM98q3x8umIMXpDx7EsZWlQqsgEyn/hOFV8hLqkHM+gJnLmaVsqlidACBzGbPzZQj2wX
8gZHqirIlQeOOek7JDZ/1Xi9Nl7PLaKeOvsA4jPBvGjr8tQPqjvFNNk91UIvGKDCIjhaoR2/2YUI
rqONcOqUsv/OcvzVnZEF+4zLHQyuOuWZTLE3mjTbDnhUbZTsDWMRQH6HSOcXVuj+ko5hTZyFiCM3
zEUR3nOsgAueUgzmfrDE08YYLRJajTmceg9Fzi+1dj7gTyUIeBrHEY4ZHI6Cs3xBOY7i5652eW1A
VJvpLwSjCUrNyOObTjUmkHGe2/1iI2euomCk9RLmXfJjlWG26k22oz3xuHinOZuueTaOQOPd2Uxo
HtMdpqdIYg2G3ZRiHpdywoxSgC+dpsX67MM8Iydk/KqRqF9NT8ntwD+umWXi70oN7TEgLEsOFT42
Lg47ulYVE04S6vZlUqO9k6OZ7Ev8WD9TmVp/k95uXnnXynMejtOH22T0Hjah8F6otmpiRKKedhUE
F7xrbqWHdXgfQMNE2z9DPA83gCbZbSnSYaEEwe22ZhuWaqun+ZEbPrO0yo6s2JMv7iLRpolL0nVJ
2PKBLtr0Orizi1U5HOZdDXTyVphV+uAMXfzA+5AJz/GIzoa2krtBZqiRgGqHHZIMzCiDR/qSYOfJ
fOjs7Ag0kVqabWlmTUr4qjPrV5tnOFoeYjrEj9QOWTcg5EGChJJDw+yoK0nMGF877k/ew2GOTtoE
DS22o5xS30Z/XIdOlT9ZenEuM70Zv+vBlRhkZY2l2R3dqyVSMonYhaariM38mYyT92IZanrCjGB/
LePc/BrgujE1YQWKYdx/T70L/FUPGUnJCLlgmNFmmr5ZHprBASary/GAeoK73A0UCg2v67c2n7Jp
XbsTVHzQEk8j2vrkL32WvmWqBOQ+8GMyXN7YDk7+9Tx2/Sa1CMqxgbPJpy0O28xe0qY0NDmNXUPj
9ZAnZX8lM01jO1D79qgDI7wERcNyUUr5XgAK2pdpR25qUVjsm5Z5w2yrh9r1gnUaBvVtTirn3Dm5
wwhMdvNYOHHG9Gvm+x5U/cwbypYPFXUBfAa74lTUucurY7SzjWuY2e+oqR3U1tzbaaXyV5T3NPbp
WEkOqSrGCzrOfIaDVSOC2N7aLbxl72BuRCL0BoXiWBTppjDwJ9T2SEExZNM933NxHIGWsu+tK3x0
HbDoqZ8t4TfopRueX++N9wse56EKl1tSZ8Zz1dBOi36r995oZaWvOiEQ5cDZVPdrDIJOyL/ehdMF
qWfce727POOJyTaOG5gvXDXGx3pOm2ezuje2qdl0iEUH7ouVxd476QD3x55k8Obdvwq0FGymuVmk
7xxYEzITRNK9tlSwn2LtvWNkmI8TbYankq3dGioyKhNw+0My6vIAfbNc8+5J9rwlxnPQB/2hFMwR
gLTT8jAQGCUQjBWTmYTBDAaROV8NbzTPPVIHGsE8v6BgUoHSLzNLB457i9InkWL6ayCnZkUFKUdZ
1vI77hUrn2ZxvSMkuOk9zWfwLpE7xR+Mu6iUOAlpNvIcighAEdHWqEbrOajqjNdpEqDdVDpnBU0P
oa8FmmjU16yvOrd/0uiWJDnkLE5dlKQ/pSmHFwgiw2Gy5gDgTq01PxesaTlRSG6atv3XdJu7YhDo
4tWaXEbKnveKQh3BVsHg5scmF2f4qrV6yWls2MNkCulNkbp5DMmFf+piADST8hT7BHiEr5wY3gKV
UCvHwZLHB4Z8W4+zARNxCsuTLp4E6TEj7WwlbnBi88utqAIVyYCNUvCkwA4elE6Ni4qs31WXD6Tc
JbIE35idPode2u4yM5yfiyB+sURirQYN3LVhD3GwGFQ3Glo/NULZ9BqDoNiqJbfXlCGHK+2MdOIE
WbMWS5++e0nFqqs2gugDNG+TwMNPxi0aSLtaYgdpzIgN7CNCQo8xwdDHi9nuSxUYJxro1cq7dzYs
dKG8tJSA7vkoZOsEPZtNk+jbnzTNQGmWISn62lxoruXptBQ9F5XQ7hZeUf64JMW8qnMWEvPQOoJL
QY+9AvnD3WaNxotoo8A1bL0BSFsEIz3g/m4YG7sCfeulBQR9dLqF8E8kudUiOAbw9gAKkoxQyWNe
Lt7jhHd0xQcu3gHeASCDh7d5FHklHwuA485qsV3jdQjmFlLYEncf3ayDIwWJCNT/AnQroV4km9k4
jpBe6rucPekg+5X2ItyiCzNCF+StH72AI9CuxxjCB0/Wm2nN9VXpyDrbxsC8/H9iOdz9LS+f+d/2
v7Pt/l8i6UzlWvip/idH4RGKJGJW8f1fyXT//iv/zVHo/IPEKEA5sD/AXN27qe/fwn/yH9w7MNxL
mHXyP7HpyPdZruO6nnKFxp70H3ZCy/wHQDoLOyE6ryA4qP43fkJLybtj8D+790Dyu9KCkMfvpzRx
lP/qKBRwuqhJm5cdebehNKiLGL36XXrLI9yR/qKMEJ/YUlDnpvRPa3v7sDV4JZEo0gUJFhczNJbz
YGfj4XnlfPhcKqc4mhE39jrgzIs7BZg1SWa/KnRxYdH2u2vFg7kkM01UnzP8BryKEHMWJZer7u4d
iU7H70mhXFHfhKnkJxg6jtEl17husmdslj+VWZOhTwknNOifwsPpJHIwK3eMKDDmajXCWoiN/rMk
BeGL3sjWFaQ/ftsWaTqvrLXB9Nd8DA0UrMAocdXfF66ANTphTD4aAaYSI3+os/sxHZKmyZ3o23TC
bR0SWqlcTOsWLLei4J1djrTBRL9oUE1gJrnJQ2NVdCGG3nfEe9mb4qNRxR/Mz5SONvkRkzGNI134
qtwPSp3oLaJ7MTa4BlYk/oN0oXWkym9WOWBhnob4Qq8mwo0xYV5pg4+sp2vFrCd6g8xmT2Dl9+Ba
+ksn1sNUnUMWNi8kpJaHZQLQ42J8tksBELSG9iez5DHKMjazw94TIFmdrHx08fMw203WQwZSEwOX
uv7z/yrr6Dg5C8dno+xH2bszjm80fYl/0M9tlW8jQwbXu2OMrphsfM9oQORACaPDUFNQ3ZQDLzfi
ia/IliFiibfQv9W/zpGVnedFUc9uQAQ2QnF05vLRUD23v2GLSmLfmtaDZyMmcOntR+jWycu85MaR
kBSTYETyQDX1p+Nhgcf42Fmgctk2rGtKLEjXRBQnsYp5YeROQCKRVi/snYoD9kFNjBuuNyj3i4K9
MV1wiMV0W3tvi6lj+qcwUJGXWFOcVBOFFe4LVVC7xszXYJ6TUzJLgLcN14LWokTrn/+jZuSbLK06
3+7c9MIEnsN+Sn/NE0mUsnGmh3y231ITDATOsu40mf2ls835SOnlPaA4fFZsGPfs4zj3nOQaFM70
Ns0sKBt4ZN3EVJgWyxMTyZEo52GGr/+76721FpN+FB3lvVoCVu3Ib2LSSCKm2LHcGWpZQzSrNz12
5jUb0tLHxUU8foXg1x8M6qVG6nJwGu/IyZ1bon7+cD+F7QH2FkcmhW871tLMk1yDs54N8RCiUOcp
F8tuRlJwJoDFpAtJ5nWY3CqaNvcsjj9UL0/oTwXPGRX3Nu4Rg4+d4qvdidbCNtBZex4R85yMZgeJ
Pz03okwPBGOio6DE7OSZxZapmiSKpSg26vv8txc/FjSH6izHUp9qta9ZCtJ2Ns9XkPoreEjVqxiw
E0CUYGqLutdgGXaeDInHWwXhTXaDZ0GCkP4s7s+Y28Yj3hg4VV3yiEXvTAirukkw02QZ8wP+Y4XT
j/0A/KsX4JLsOSwPUxJ6ti/LdBfHDkECOzhlld1c0KgxGOLaMZv2TG7X23nU6s1ETl4Wab7hD1rp
FMtQMd/vJSA2VmXQL0cbVOQpjvH/MrKWjE/qrZqS8aGIGStyawZf5AGW25GLZZLOhMDKVlng+7hq
dK64S0BchlX8Pd+TGY4mppnl8cGo2+YIBOgsYoILKtHeUTITBMNgHG3ccfw9ziOI96jeKdoVBpfn
cbCXeW2KwF27daUucWqotZnbCBeBpLW0S5JdaJbxqzfOB5PWeYnB/JzFvEmdoG0PKcFxflbFRndp
8LDUltzKcgZF/wvWDchm0/Q2nWlDN+ohC8FbuuROfvGSxNkbVHsbRq8uQ+BttBJ+SSXwKijP7UD7
i1nlGITzH7Nu7iibwxBaf+KaTRS9eE2UbayiPPFT+KxqzgFXGD9LtyAV0ZNDt9p6zsQdZWZ/N/n4
uTQEZOPOuAEOw55tgGtsuUby+LxMslvrjtq4KoeVKJNsFRXpHyXBMPK6uYmerdxwYA35uxopPpjT
S5Rb+/iYzMtTh4OErLHZVJuBYCJqwa6qh+e6Agc4k1NZwWq8oaHox67OPFBAbCK4xV/KVB8rI/WO
vW28UnXGsi2LdmGjnszJbHkw6ToIRPSUWLgpgYryMMSHPnuaSTKnrA/z0H0AO2osyWq2GeaLWdL5
UrY8X3Z9ZIHSHIHEc5arkmqx2mEVac8LW7PiRuoQd59snkj80hkQ0ZQU6+uYBONvRzUgwur5I8nB
NGPkIypED/ReaGws64p38UuShnRfeGTNEqOtzgugTMy1Oc4h3Ro+5VzDPhgHjSC8TWOsqPhew+sy
i7d6DFkTed3NrBGvemzP2E/sx55FzQnxqfcLY6alHbwqJuba5csO2LCsIkkAGHz5LaV8r+ljvY1q
929ZcRFe8Mui4Ln2Jo/oT/caw9vXHt4XczEfWI1Yvg4i74HqhFY29VO+lK9KsY+aEtrP7QBCekMg
fDciCUyFG13RK7EllabeiDBln2i65/ptsO1jg3ecHBu8fAT6HIXWvcsVFt8kayIX343E4+dxkfDp
/Xjqs2xfcg2JQ+JZTpjcRIgJo+XRLnS1oW+qXTtasxouPT4H0cOcdfu5JOHcaufWpcrysbwS7GWj
tnJ8r+FeaQ2wcj29NTualGBCSDJLCStNT9MlJV6JQZVP3L998trUnUTUMHbuuJJOKtamWQISx0/e
UXDhNyBVSWmMdFM/Zrgeqd7LzgOHWtp/JapgS2d62OckYUduENjCV6ZlpxtFM9qOMabzK1vcQj18
UAXzwbRQAODFEKbj+CBN/m1UiWrlUogFUOZcpJ1fA0YFaz+Q82ehkAb2TZdiPzlMUtYG++Vzo9W1
5b+jIE1QaH3p5uyrYhaaGudYlgozYZR80Ha8H1SKjTFJX8wK0zt4ilXSUYZI2RviJUlVjDLRekra
HWY/7LSpTddBTY7E5C5MqvRPYUQvzMBfMzzcbEKYc4i24c3bzAMAP1qZYXBapBnSCuB4FFrZdg4A
mxXMjXjIxNSdvZwlZ47BEeQF/2CW34YNss81i2/k7ISdehgdTdNmRKQ8kmRpLzq5r8EZsvH+0Hjh
/caRD3Q2Het+oAd9AON5oaaNm3F1LFi++9QT/lj89IWAaS4qkEQxGxgufb5NWKDpEfe5Rf8MUZeA
1wo3Mk44e6V36736o2u8W2rP7+4I6WvChr+cZ0fSf/M2xYKGkzr2WDGDew+ir9IxNpA3GHutErQt
VQLoHRV/juOk1YoNl48AvWEHfWU5s5lIGVUS49uiwh+hQBeUxsFFrfMBc6CXBvwaIcxbzW4xjKZN
033QAbFvsKfRc/ArGqkPN7FLKokqHNiHMnfJoxpEl0J5/ee3J+HHE72HLc8Kmxr05C8+ltYnIrm2
VEQPQxvcApxlmyK3DiPrfhxPP6UrX20WaYTHvty8jlbpBejnZXqro+V3ahHhsJZbzkOFcfAcNTkp
Ylpg9SVOrKszGPyG1lX3yU/TuwfR1xjP+SM9g6yfPa9xGtAC1zsXZIifzsy+lEh+lqz/EKgT+Ef3
spLXIg9uC6pOM8yfJQhH3sTelxMGN93rXYVzNF5C2o3pfMySL7YoNLZa+kIc95Inwa2hUDcajL9V
wdSZP3qVcYuL9iMvwm1QJ18sRb565TwDKp4758Bn6il1jy2/yLH5BvhOszH+8qR1Dap7XhZ0R+/+
dQQWK3yjYcq6wcYxt7n/+R7VMK5B0U9boh4zFjPHlivc9q7vZM1OVc5XGcLWM8v6oyjiL5SHdRZ/
WCU4JqP6qCbzWtBP63gWrUaC06p7un97dZ39dJl7yJo+8SMj/io87xaMfO1RhOlxfBaqvFi7C3xc
IqxGfpzSye+TQ4GTaM0XWPFZGVnAl7r63WKdYx+uT9McX7kW2n7Qvlt0ItEXwasEb5GfMWr5gtaZ
FULxc8u1oB7EvUS2+ZpqwmDNZLDPIsllmTAzJmpEhzBqASd8mW7xFHSYCfHfNT6dkHhLLbo1ekad
Bqfev7J3XruRK1u2/SIe0JvXdEyfKaVMqV4Imdr0NkgGg1/fg3XOBS4aaKDv+30RtlVJmUxyxZpz
jonr7Pc4pecpz1v+96XiU0++pRfcwSrj1CJ0HlQCj9bchkGefuPOtzHmy6Ojgw/uLU4bxTuckmFT
ZcINI9w2PJEm41KAIBUptSp6TjFQCoR5sAY6NE0KJ5ZSc18SL9cSUiU+Bvgj1T4UnjUVK9Eyy8M8
ourKmf0DUrE6Ynm2SOSk6HMZsRF7zOZdUS5srXzYqaztz006341+ikI/zVlbLmxgHEA7pdS81sax
PWlEqlb9XOYfHJSlK77Jwrq3oAc2YigtP7pTB2Occp11POTtkRUXjLX2we32V2sPzRN5rIyXnE9o
MK5VrTyaFMoNjDP96HN80AbSE31Q8MvbWIFNPakwbzUBvdrph5Vp47kxdU7hjso3xuI+zP32LgVt
I40sPojEHQvP0O5Ok4agbEhjKe9NNalxcA3x5Me1PNcMurpEqgl4k05TMo5n2YwHcpcEDlWdYwYk
Xiadq9/zQHZHwyBKmFm7ifYPPH00VMEhGvE3T5xPglYeeDhdq9TIjx1Ld7AWYbNUftKxCdOmDmEJ
hvR95Bsgc+OFZcl4oVSRFaw5RAebneoK0H0AhugwBHj+0SH09TS9OU7nvdm8NYAjfZzBbr2XaOG3
Ifbf4szotgqb6bEZ0vfAX/78pcckGOTX0HePHOfUM6uh7zKJ2rMmunqj2CKvXGSII+tSQQuJXQLg
b9rQH1Ala9nZFytoD1kicXoWuQHfAZGtwmPMOtq3Dqnbp/vajbV9Y9QK6rc4+GmdPlAsc6jFMrsK
PMtG4j5HOpd12mgbU8vvvlfCYHPgIDZwMwmlOtugiYYjk0OO94gM9b7NwOwIoQ1PNW1P9hwLoMGx
umI63iBc6ad0+aKV1R+nzDhyCLjznWiQsXpDbYYaz5hFM+8LK6hsmxktjkGXhh4IJVodFXvU80uH
IWvTRTm5ydhbkY2czxEx7LnVjZ02+MZrgRN0zSL6c1KCnF8zndRiZE77BnaGq/VPeklwCC5vsyLF
tK5txZJVMoY0PQ7bGNu9Zbhk9H2KrnBATaY9Uolo7sqif7UgydG/6F1Ac0dboUZ7PXfKPwcIaqEw
9PwAjuZPbSn/9/IXoqQIE3/8OWacemQdMJuo1T/TQnstdGlvQuhYM4h346JNSzUDdNqwChL9KnWW
Q1Pi/eIGCPjd8NdRNWmncgQ5Sm6crKI1Pg0qYv3mJA+Nkhvyg/lPFsc3o9n0edxt6YPJtn7UbvSY
5j0Dx9kGYkkAADnJN661M/0o53zQI5IYM88Bvd7mrUF4FDwqEoHlnHTL2sducyNOW650nJUbNV7M
ukpfalQGqcPsbNkiEhbVjFOsxtXUQW31LRvUYRbUe1eDTgqixofCUI9ES1gagb3PpjfcX/PO6Cj6
ZNSZl8QhrW5t++F0WbwV0Ogjkee7mOXVGl+PWovGNdZK47WnSYsGnU4eC442l+Rdn0srjE08k7aO
/0qCT/UoZ4zyaDvMyQeH0vzExuUd1WzmPEbbc0n0tPQph0ymkYZ3c643uDS6cOwlmyf8M1VZpnuz
ZJJC3dZ4iCbcSsgjOgX31BXtF2wjJ+yCPqo6C4XC32M1npEYizSs7TG4/v3iSsOkTKajIKD0ATMI
sgT6SI9Uoy/MrIRS3HIW9p6+dY4fFYMmLli4EvuGQ/dapNkl0DGgYVO9tFpWLy0hbIQyj/1WAuvK
ja+pHbhnl+qADFYjdILu9yRt6lUFaJrWX2EYYu6NYZFkL1TNfhszdisYjGuNW+kWrc2hwR0bXwlE
ZF+K7tUeZbxpdOxhml7fhed9ZpoJOBbV8eCN+iYp2vIEjjPZz8X8rWldwENp5DPFB/IE+BMmSK/e
ut5tfhuqqjZcDMPJ7zGhdZzpAoMHvsQwCHyGXviAz7Xbt4I7kIAAVWNWdNl7bmTgegx1xVcxOIw9
efCL6CyNYb7qjpnX8K61P3SQ5S/46N5MOhtHMdVP72nejJz90d9KsA4snx11iEz325I5l10FWCx1
mhxPDZ+f0YCPNhn2C/bEcRON8XBwjPHoUTlQJMOLYQyffh/Y+x6+77pL1A1f7XgCY2IQki0uVC5k
QICALXnE4O+eXT/h+MNHK+qXtmBB173Po8SVRhNZ2M8N91w1R2gvtB6N1JkfMVNyDlFsn/zRDKsC
EK/TgnZZFABow/ggY7Yfgt7LTaD38bOnPTq44ezQaTzqvO6SRs64qyizWOMnxw7cJ6BS0yPa6D53
eAlkJc6GhrEbrVJuBbZ4lodl6Ch+WwRpeuk3Gi/2XbF7CuL0qe1Sb6Nix2TNIs5u47HCVuKsOtvb
eO6xternrPecQ5P28K6t9DKy/ET1I/kKfOwa5OUn6UxGfog5O8l6s1SNFlJbE6/gmwXIBWa/Z71F
fLhkG47pOrhkGaW8/ZchhncDf9BzndE9mk3uD+pZe8U3OxAgxk3OYUx8EnHbD1Oi/skmzhx025mV
2/30PbPLWBubqaLBpIiiad/PMQTrpOekUJxaNysvMvHwmSv4MIh6X3jb7DPXPyqB5R7Tyr/VZTGf
a4nUWceWvSpGPbrUjEQOLhLs6bTJ0Dl3bX3tnDcCRkCWxiyG6O/FzFltdK0CgmPibiSexICKg3mH
++acmgviJLYGZjS8K0Yg7W0/JSwxJtWecjTH4/J3RT1PgO8dBs9uyTd20W1Ec0CLtUoADoyKqe4Y
BBioQYGhPsOdbjgMcnbfSc7wcq7lyYyDaAWJkYd8ZX5NqUSqLP34AHUGuHPC3TLlFsmVVGywrlP4
iTs/LyPqfrGPhXGGsWBEGRi8ejwXDhJxzy79PJS7NOI873KMOBdx+w8HAXU0ZaLwIKc/7KHzqz+T
nlaQDzjH2dl+Dhg0ooLlYmPQeUEnB578PnjkyIu7wip/TY1QW4+ilXUDZWdd6aV76Uua3ewUO1qK
SL1CEum3jWmEuH2M0C2DaN8mnJkjx9sC0/h2lG7cCRnrd2zGuwKr0Ll0qQ9pKmPJcWNjTpP7gF2I
G4xth50DAKmTnhXiU2fIqliN2bpL7oFE+YqtTBOWLelBh+h4IAndGENBG+owJGdEBH8l2ZxtmkKP
jz6om1WKT2JvWqxa+iKHd2UsexQukjByuJsrU+Zb/pP0ECgmypLTA80D51HI9mR5KdQySxn090ah
AXUDdLy5d+YuDT2fxMpg+fscCNcqMmy1G2acUvbMxOlCARJNWu8c1r73rLm2UXQ3+6J6zw3jbMIu
A4ZGxUuAEW42u+1cxSqcaAf2iKKOOPfakoQZHs6LE7Xvdrz0I5bOfdR6gIB9rl89fMXE8va2EeS3
Zpo2rodTw6fZkYAfHtHaQUKY1FeNLWxfDsG+0tPp0DaUvZaae2qUcE+Eov9MuZyfSwSCYpx/oErZ
r/j2/iDu7w24QFenYmirZ3nDcDAc8sLeAUYtTpVF10OmaaGR8jHx8FLu3R0t1EVsXKxy3FbL9JYz
nJ86VoJN53YHzHXqKH2J2N0Qb6t7v7oK4bQ4uDv6HJij0DcYJ/Le4cA45SxZnbu0cGIQ/N8OS+AW
9C4df05wwKDen6l6XqUxAonQhb9BzJS7InlCNssPVZ+8x6LLqBxEVqiceq+5zQ+mlTIEGjU/nF6j
yYIKBj1uDn1Ve+sGxfeeGQSAjKwICwSobSFiwAdwGEME1L+RvWdXCJ7n4/tgqfiXCVALZMGw6oVR
vnpJP69dDd5eWygW4tZX36hpR5gD5/qyn6TPdV9kf23iXGRJeVSussi09P+MdlFsbduPycsu56lI
jHud2ZqwXnaxDWXdyrTgeYk3MtWrAlvrsEZ1SA5E4qEKN96CkeiJQ2b6gl0sN7Khchv194Jgcoin
9NMxInPbD7q++nvBihxlyfNwNy+xMmu5G3ONJfHBqWzIUWMAER62sa1YqKlEO3GidK6xCzW5rZ+V
KsyVnJ8QOt9gZ37NrXsSYW11clc3Z8EikhfhlXw6hVDGwQafnbpuu2oDc6folZBDhDSC8V5K6kcd
EoGuPoZ9Wj8wZlcrf9HGElCcipRsP2crulM5n7f/1MnFtzmwBcugk9Mvw22alFaHfINxusAPXpgd
/c3Ei4oCUUwDc2vSdVgkGccL8J/EERhbq6kp94ygfyrNzlcJXJETm8eHP0QZZ+0NbLCeC9jYB51P
f6cWfHYUbO4iypv/1jgTPlgJe3Dhs2RyD9X60E2tdlda9wIrXgs11kQeZ+RDAmSMsaY7G9Ux61UH
9YpWJBMxnLC0DQAVDBhKksjWVap3O67f0XNPRQWbMmqpA3UqXGTqrk8d/ljoNV9VHoiwD65D14Hm
SuhMRISgLY1CL8N2onVn597RMpx10eFyx8JbnOqu5XZlDjfeRxbRCepjNL6pwkFaTxsAOJ6mTlon
zVBF6cAK0J4vMdTZ3eB36dPUwtkubbInES7fXclHxqsT6yOoiD5AZ4CZMCC+7IUWDx+D613w5/nn
XE8Osb6szmvrMwIkRIgwja7ubKyo2+p3s0RLkCrvj9Ang71MkJRsNwGg4Uy3nqbTRySo5OlxD5VN
Q9mcBSMh78odKwFcYr781CvK3EdFiXortVORee+mGb8RkGrXjZuzk3At4ED/OPF8NeC8Hwr7Ox9+
KsTt3o5OmVPcIlEtRSQcp5VHUWzclWf9XTIS+ksLXhM3OIMjmO56vO0IAazRvD7sZpBo93SJzJ31
YL7e1WWM/Z4MyKbESr+27GqvNcG9+K0SYPx2MH75Bg6ApHsJsEvuEhe1XTcNUmuJu/HHJZvtGrAN
g+9Jsw0OZOQqyR+HUuOwlNsuRQn5Wav6Ww0idU8BvR2jtdRCS/ECf7MOC51JgxzAnboJ8D3YU3Qr
+w4z/QEkcRE6pvsxwBnfmp32M7jRl7IwFxta468Tn6trSh9NE+Pp1fTPPEZO1eLsqEzxCLrq4doT
3ly8iP68xs2NKypNt25mY72e/ZOF6EImdXgm/8SqscOal+pSrqxKPglGTHPoccwDN9xYtA9trCG4
D4b2Xin/J4mo3S34FM02YDdSZSXzBunX/lRNE9mWuVl2suKPRAvatp77XXaAVZPfozuenNk5Gew1
tGD6CnKPVyfNPse4fGTcBoEDkaFXwPjnkXP/8sMntNaOUc19JyD3E9EYkS7OjiSTqHNTd+7LDpJL
Rw0NNRzmtphgQNplZ6A8WtxcqWVFQe3vtgklpkYZwEBBRKcdy3Ir2e9iIgUqM1g2TJnxxlF6OI1s
O0Pdhihhn2d9NijQGv9QceNvXaNpTg5Vgptpzq80w/ShxhYC64Vp/Rp0+4BKZjxS8eJjVHuKIkky
QrQPe8LsEM/txQ9884ZLmOVRHGJtGblu4+zsUbJyJo3vnHhr5pheKzMHnTdZg3PVsS+8yKVjrw1e
Y1+GBJ0FsW/1iSOcx4SBBr8REzcKp4hMaMCq7unuGX4brmnvNaezjm1SP/tLZqejSmo7WJF+LWKW
i1ZXPUUBtYWitVZ66+iP2H/C5J+eiiFr1/UwqgeEPMLBu9lyyge8lJfSDcZQRstkyELQzqrg7CWu
v+IMU2G8UNY+6d03vcaOENsdWaHas9f2VCM9BFG/n8tEX57LYwgUSZBxDqqN6QzehjexP0bI1mGe
40xW6bOm/JKmyaXfoPVYiRRJtWv5hY8GrFjT9g1OKAVnIEl3GKidgHdCZBvE71vVU7sgGotyTs3/
o0ohQUq20x4EOBe0HZ+Z4/1jGTj6ecyii3BdHWcP570YGz4r3ILxBd/KjXNMsoCIi9YZvtxC20q6
yBFHX1unBicVGbAi2dKu6rGHHqEG9Eps6WFHh0Mi5+bW0GYPlsq846RFJNO9cudgO/vttN+a4Dhm
GnbAvUkgxVQUSxxhEPxEWHH4QzqywjE15jab+GhBcZNlGt6DKmIwTWMmJjbtOzftglfOsJ7uCHb+
FM8YfukRCBmac4qMR0DKyc+5v/w+uZjX9pBvoszOnmI56i+0T1wkWt2xb6GYTVNy71XJ+J4n7yQ3
wI0nN9U1yY1K1CF0POtO/6CHg4X3osgxkeGHx9WPU2lFRnEZeQ1jDbAlWcXNAN/M6NqjygtrbS5h
6KTAqCAaNR9c1OrtwDpx0w66sydFI1dGbUwXhIyndlTVZfAZ5ALuEIXip2woTrWjeG0mlr7Pq+bd
Mgg8G7POehc/1dFBW2VHuOOybfksIw5iX/JCyxuTa1mBoGk2cRVbFw450xp7mYsUDPUidfL/fJlg
lB3L5aQEujwcCdddxmifVtGBXjT8K7527KpRPM1Uy5HLv/z94rWK3HZgnsCXr6Ha0HbRPED4pHzj
klvoeEhc2tPwYalfy2HFSyTnJBeIjdVe7NGVP0kB/wes06zGO/c60KJZcRw10GM6p+NXE67cMV3s
1Ry6KCv3NVSpPHilh6PcU6xzyvUyIIveQmKZJOX0hV8dXZ0ET1WKa5WjJzTGaBzq1thYtLm9MnDQ
s2TYJ+ExPwe6aRKEiaKVsAqyfXNrPTipDQDGSY2kLrdttnwgZE0ln1WbfCRNEJ+bxsxCHNUQ2qL2
Yx7wZqkZ7siE2JZpbvUySp94tpyOQJOqsy+KDP4Rg+lkjZjJ8k+P9N1NKhzo4+YXtL6ajpejNmok
8nqfDw2WaKsob6XkQhFWvCMi9yiGMXgN2lxipou+deDEvarib5wyrzqNvK+g+DzOqhY/i+G/U1nw
KWqEf3bb1nLFrwRcilsuTH2nYSzaWKWGXUTHDeBQxnqes1Y+4yCyQ5E0SFWx4PtLHIHsHRzWYVlC
gLwtNpNt91e3oWStmCztNiDMrHWu5yO0nRN/uHZvCAuFAUMGAO7QJsdGrqbXfsUj4/8UU/hdR8ZJ
QKigA8oX17nByjibrCCDkkNeYlkxi9UaV0oE/4I0GztCcRSTOa2a3jtVhC87Kdk1jObvnEZI2Rtr
vAf7oHUHNr8N6qLds2dDxYRjwV17EVz9a9NX/6i82pWg5lgrV9+Mh/e+nSZYvROEPxEAb+dcysYz
Dw162tH+GMXt5NlelHd/yo44VLByataeBwFG9ZhpUSd0nJRfhahWQYaeTWgTJYja0VinIRjgwAsZ
u4EXMpEsIH4VwNjOJGPudi43pvQOBrXRH8JF+xv1/lORLjlpJGFuXNTlNnHBKM34w3DOnJJ4Kv4/
kPXP/wbIanqmTan2/0xkff7MiOBhoP6//dP/+b/+7Z32qOIGmcXyxvo/Ful/W6fd4F80llDNzaff
dm3fhkr6Hxirpf+LZQKMsYCBg9KV5V/9B8ZqWv/Cbu3gnsZ37Ru64/y/uKdtYs//zT1tmLiGdaCs
C/+Umpb/xj6t9WbSKqK2u3hqxTb9p0VXA45jxHhx0zDxmczKIWcEatUWlvoAZcROr5l89HVVPDAg
nSqz2bMDMvfQZj6pf56PpUmes4xt3EJsB6GYR8PWZ3yiIi/gdGNZ2C+CR2mm8ZPvO+yEeUCCPovJ
WbgBLBzV5M5mahOys3bwhY88IiTf7FLTuXGzzc7STts9HFeyYzj/jlOMVSPI4gtTqrmNbV07ejNg
r0z5Gy1wiQ2ahrMZqsmlEWpiq0F2/UQjCS6toj3FUR/6pdts0hlyeETLBLFSv7rEPWaISJr1LUXU
ZK/ooQ5b9gLomutnWchhy4rgpdKq+dLL+ssXcQB2NON068NoV8PcfWjXxA0RclhmpT7+zwRbRmVV
3XI4HxZ+fA4QjCWoETRh3ZUpElg9resO853rTxEu3aLasNklCxln443YarQZ/fZamaN3dzTrt+6n
DnluDsQ9hZFAuxCIKDXp9/1IWSDJpB+g4s8A2rw9tDDjWCt+fr/9GBMx/bZKOOjUF5dQ4w7DNDjn
Bbm7Ecxra5OsHokdcKe5tNmX6V+4fSTbQje9E5D8iO2shRPWMvrHE8dxNClTxijKvk1DrmVGu2KZ
BxtPRIBFCIkklL+yh/az9ygG9ekfnYklBS2JLH+6Wh05xn41NpHrmZWcTgXEugTPlDNcWjL41FKX
t5ksHGvT2qL3jh6AWVYX5QRofKb8bWo9oF1TnD1q96rKkpuEVovFpOdn5YvSriNwOswh1ZMDm32r
jD0ZVu3kDVBuWhHKIoEReQOdam7SuF1PqsO7kDKPJfDa8OTve+YNDROszxEfbW2ioFUmOzw+H9KF
QMDtmpyKQ+MlFq3XkqNyS6h5M+ARPkx5lRGNWeo4fezfgaWKHYPPsIHZke6IZROd8nVms9+9K4KV
Qx3aqQgmWs/5GU9/v3QzYkaDQCJSJ7gl7nTXl+XKSo4Bmaqxyk7t7P0SVBBvc7eIz9ayCgcFkT4v
dHin0d69MpWomDS3+E5z0eI0dNsyuRBy5xBGPl7A4Qhs/Oy12y6Ejfwz783gixDkd+uBSfXKIiNd
yvBUS5xpwmkWKr9nY2KpnOdyiF6tLNHPfuI4Z2UpyRuuqjOgqm0ae8kzaM57MlbJ2VVUkgTXTrI8
QYZvMOseGpVsLA8oWtanr72o1VNqGa893ayvHnsyewaUQs8VJMfFnukLnoqRLc51QzSMHMOvlIKk
m+W1xc2YUdgjKGFYZngXp2J4StmPk2x/0gSMskAvtR1kCw5CbX9iI/Qrj+f6VOBSORlUMZsZtduJ
HjFO6458KvrM5Dm+rYZC+yZ2ipXFxco4oKgRyQA8MvccErJqrM6VaI/O0OR3fBXZ/e9f+QLscVqU
7e7vPwPYMl7NgnRiBQvpNic1LkZiXCdXM7eSW8DnNNgGpcHmu2/2r27JMTD1C+OiDzKmWDXSDoQg
q7WM0x+vCyLSI3gn/Nl+4PiDldhRCMv+TF7zdwLI9BE1nXiqg+ZriDGSoMZAQpu7aeO7i+2unI4a
n9ynqfGcs9E8w0RTa6ceFEDSuN1gZwnWaVugOWXrrjJrci8keGWvcMJ06oX7/I8ltEPXWw1Fw0TX
zNG0Q7KnNGZxhsHvC5wvKhrj+vfL36VA7SdUP3Oe0PRxogOdKC02R4sWzmvnjs2xm22+vV5grRu4
rhl9KP/DL7GZsTqtjHgmPZzRRHukRrfc519U+zGw+dNtwHNLNoIIZpJTr0wlizC2MinoBM76Pbsa
H1Iaqf0k0ZLQaiPsmLTaHztjBiLGjYyredtBdCK61vdh69vqhEeInGzcDyHxO+h+Lo4rQJN8fuLB
38c6eZoUN5aE4/JAjadekopMHWUYBE/NaZxQnhmfuBEAnXKwBZOUrW5eDO+/rBC9kpZiWDycpQar
l3Rj/9TyRxDMxRXqT8F1pHuB35WSsWQeP/y+f+vsyTtMsFjWlqhoaHfxJJreEuirWAuSJN8HHiHS
yg6yPQ7ara5i/RctWmKXfI64qcIyqSxs/gG9MkU7hfVIoGJuH343mC8+i6i11S1wfwu3gatq/VRb
3gUKZI33wMKtAM07TxOu+3xI70XSwtsEVcVh3fq2/E1miovdsaKJJGulpGzOuda+m51DnLCu6L4Q
AIJhkVlH7NPnlhZIgj+md7KnifUE97q+HfrL3y9DY/eXCP/q2Ql+yhz7c6AZm164mBpmA/RKIf+p
bYkZavCSL2m027SuxaElE4vJiUXowOHyMDKKkzu2z4AHim1XFjam2bG4aq21nmxP2/MEdsJoMKvH
FMFkAr8hf2K+fQYQjmNReWdX5TyVfAy0LpvPXD+UhZas2dJSo8vHEcYVIzK9MwWkVBShc4E2crGs
IvStALOJyzIl4fa57Z24uDille3g2aQrAPI8YydHO1LeUm0maKCMOaK8ACTjtRbtlyvaaJ0mLDOg
HvxkNGxcioxwT9UVG280GWWy9ur20sV2AN4Vd13Boy+gL8cGRDOkJcwZ8ckWvaPDukJwLDAUFWw8
9coezhYPyDEJ3gY70O41tPrEHwSoMPM0NPwARLI91J1qOGMCYCM1FEcWIQEbz8k4tVKEWmmetKUq
OqJg40QpJhb5oc1PmF3eSAW4RGLE0VRxd1JASVaaP700FBa/FE+jSVWbA5wCOCMr/0BiMJTdW1oX
h961OWp952k2UOxC30feSJqLXeu38ip0Y13/giv2h5jClTd3aQuLjW2sb4aCJudcK0NdtWyH8HwR
Fi3ibQr4bTUM9iHXkJcxp6WPDHXi0XVLY9ZkrabUno6j+nAyZzpBGSxD1Ouae5V4CapUA+HvyHcz
wQbCPisE0wlg13Hpuo2dL8NsAa86Wotfj6h7RIfyir1AD0OvdZ5s50EM7rPoVXuLa4qWeCZXpr2w
5jgJDtONJTUyifZOB1AOuTQ5gHNiDIPINVvqgFtu3CZ1zqcLDyP1IdXGDRr6jGA2s9LCSmD4OmtM
H9QzIvIf+FJLfLx+z3GVZ6MmYFoWe0bfnFY6uXMRZY9uKv5Yk/vsJ7P8JbxvMgLLqRQTm9Axh+aR
6C+ayPINFbO/1QyTtonIIwpSfaKbtrYTL3gaqaF2e9zxg45bs/jdBPTxzcH03k9Q/FJavFlDy1DO
LAa4k1NqhLDsiZqSaDzgMdZWZHS1t9UfL2d7+ve70s4Na9CIf5hhm03dgM3vrZeMFGNJFytV9rhy
q5Evjh+rXW/J12ly7PsUlD+mI/0QXJZ2DmrKT0B5AKqfEY+As9mdpnazhSdh1tDnUUOKHevSJyWB
UNUqIa3YDzCQJBQQhhhaisFL3ni2v45jSonBrN/FvyvMcH9NNlDgCaFZzc96aplXxpZ48YulaFeO
tnGSYDxayoWooCOazwrJRkyfwvxIDGs+GWO9cdjDMMZUdCN5Drn7BB62DnO3YVe2nnpm5K4IzH3D
lbezyQQYy+CHi7JbseWpQh4KJhmEo15YoHlARG+pbaK+3ScdUnZ/SqelBJZQ598SnMnoXijRJoXh
SyxNndvi2k3f6hjEYNLO+MFqtztlXnIemhk2Uz7C+bW6CKNv9uJjHeMOHehHs9qOwfRnnJL+zN6X
vrDWQqA3Cucolmp0VrA7w4FwWhiduQ5SnVUMhxI/IqhWeS/N3DGLNwUOkJYEJonRV51NhsPifC2t
YdfL/qWmtHPlz412LHyBNahPWY+LGDJcOu2QxfmU+lrM8OWNp94Z9W3szWJdAzHzhu6hiASNc0xn
cxUl7J4UQIRA4U1MSCilcjrYiqhCFY8QgGdoLBx0cDyJ+WoXunbwoj8e9cOODwkzBsSGiL0vG6M6
DUTACH3GkCxT+zlbDgcx8ZVHTkSSME+JbG9rGPC8ZA7Lmv7DLjWjlRXg2g1sgi1QRMXjF+utYFv4
iPBULFsX1O19NItfUnbdZe7K33XmQHK3WQs61E/ntTkRXRbkN/jtBF7kV2w7XGIJgqMxPOzaBwpe
TQUDlbZz2pHaqAzEHi84kZhGcSEZ3NM8iQdqYIVIgxC/NjixNVJje8DNxL00c5vQpYqCoQHAPARQ
fgAPF59Ki+DKmIbn8TuKE3BCcYctBNsQnkaD19jUDCbAzLm0MS1twwTgjyzcs5kEh6zMHxFs8rdi
KUeOapWfQP9t7MZOnyB8cJuia/DEYgEePJ+XnQlA/Qh8QPEh5DTZRbJZs5weD7iA1Us7eq9J0ZXb
ucmwluL2xYiV0IqXBNBmHfk5spxcpySu1kYr7Ys2poiFA0XhMUUMOwvtLpwJa59KyZqs7/qcJTwN
dVmP0kvhw7nUBuM4WkMfFvlQr2INOnJBIuXfVwmEt2jW9IPu5js5F6BySNE1znNQVHfDIQpQGcSk
zE6xURzs7jC7+DYHrHa0onOVdPQV5FP0mQUlhENPCRJXZBZSKBhb7kmA+BdWsUaqC5PCSUW6Q70B
FXMGVB+nM3/1Mi72nXKr9wy6esacBzB9PAbUX8QOirRfiJImFEnv2JTvSA49geCZgH8aL8LE/a2V
5UW5wz8tlgg+rLCIjKUOokzSs9Cy3VwZGDZ0bjypxykwB+OGDTZL1vTB62QaCHgGKyKRjCBctaMc
3uoWk9MYnEytmFdAmb87Xzw80XDx699Nr5VbAuvHiFbrHbfFA9tbG5sEV8wESXQ/1O7r4NcA2Bkh
V7KpQGiX7jcLUcYTn6dCxDE3HH1gfUlmboi1Wkettk5zjwA9CvJS+mhfY/lT0y6+D0z5HOEAXQ3B
uyGM15aBNyxi/w68B6WHgtsOC8ApVc+tN83HPrNY7NjNK9SOCteV8dH7DhyoaDYwkw58O1oXo5b9
ruVatzHV9yqDn6Kq4MkU/bBHCdnEs7XH8YBYIAG7UzTvn+jYMzk/p+MDTHS3cUiMQglNf2WQqJD3
00NM6dwae+p0dlxvOle1ydYge031ZSbHNsNJBwiiHKx9Nsl8RXkcrpkxoOPHqo4wfeiwCzlTN9ui
MWGcNSX8EOUrWODunt7Gt2AcrR1uX5xOkGVm+hJ6Q1/nRf0oBRI+d9qSYx+SvNlgUIq/PaU+pWr1
LdLsSXMpBCpdKnei6t46LfuKRCR3Oo83LlI5hTo+T0O39lZG1RsswcCAN/9F1HntNq5EWfSLCDAX
+SpRVJZlyaHbL4Q7FXMupq+fxTsDzIvRvrjtNmyy6oS919Y6ggStB1hEcYXahwbN8MYdEcXaEfDK
pm4aB4/D1HOYcb+WrotEpqUXiRg1bmBVMQIx3HhXkvD4zPuuhHvtm3s11OSaSP1AP2r91kCvbrAd
l9tMI/WyMwyN/afPSrciPHyiNHZa0DH10kzrhp2KCsgxf1VdEnfWw6lDRSQIkQnNrsD7IjQDWy51
Q4P9ePY5bDRiD0KcskdboXLMTKQNVtwiwlFybdrLve+6G30goZGEh+2CKP4UyflPJ1RzGJ1l2Jno
Q/HAxWqfz2gxoySO76nHtcxYckN0k3iJfKCQOqkkW68vV1iBBXBfMDfEZsmgEBFK8R1JV9HoZyT/
zc5LDbwyy5xLqinzUZksDByIK+g4acJwxmFSrqwszJ3sb1pm6vRfWi1AnztDu/oFno/2ZoBuruX8
rgA1ESYCsMseKxlkDLig2Q79MVb+izl6DrK9BCJjlbx5w46kuPjvINoBZFZpk/WKB0fUYKiAp+14
OaZ7+Tnl7vI0Yf4tMb7LyiNKQPyD9kvFCz2mLxAwmQ4teV30Gex4zItzOZiI7DR6jCw9Uaeoba4s
96jhdsl9Lbs1eRfYVW48azCJIRciyXolTA3CrKZrN1srqcnVAM6kP7TOSHZdWkR7Dpquyl5xfe8p
VqrjgiTfBZIWFNyfAC6Hl6lEnqILmLEap+mGsNIhHGTpbYeFCYkx/aF33OtZ+bsah/lmUepJgY8m
knLcoSFA5JE0gHP65ZgQ6Mcim9+ugphFCXev4+k0FRAj7cp1d0J7Bxb1uhTNKtVDzMOquzYPrVm5
mxj4+jF1zK+4bBjYWemBpve1FwAHrNHmcJ1dAM5x/9bwkKsFbmubWDihreLpqOpiCA6DHucW0QPA
ekpHt3fSAjUIinxkEbipWkRaXY4Qwx2eepFM+OKIDpSLW1+zxdm2JhVOrgrmH06PSKqRl8ETVFof
KO5JJowSZjHAFHSXAbK2jMelN7+JbWjCfGnCGfPF1pq6dr8sDd8aou5mhMrnJdE3j8hBUpZw8Kb7
1kTEyOJP7iKJgdQpseew2rjbrRufFcTMY7L4e6xm5kESOaK3qI5bk3hfyewX4Ip+G9job2Gv3aFR
bFsWgh5qmE2LbWSsuVcZKO/qqohObKXfTV+XwWAiqY5GiwvL7Ndr9aBnHQouvf2ox9vgE30VueKf
Ap1dLenqEnYYEh8h7uvHPDe1XVehQyxq390qeLC4qP7ZFh0h7MwAyAAHBDqNLdLjYGaaETcxjmzd
/m0h5j/Ekj4wcdHOqTjE/+fuNMeISWxx2p1V8n8qC7eBIIdLEQXwOhrWcc1cwnx88IoYT2D6sxtY
RjZQkytipvYRWJuNHoOvswXRL0WT69BIO2trmeJHO8lfkRf1YaPp0U4bFOLEOvopvZoQlZ50r6pj
A5v5yZl9bLO3ZPWWDW5+oCT4k+eAMUfLaQJI5bdkSf40wMZp14jNM+0/2S8Wna9oB2+6lTB9M/2/
vTSwSjFXsTPv54x+nEkd+Q6chfNQiZeqjL5X9uvA0iiQndEHJOOlvGO0Ot1YXCIjH/muckHzxbyt
bK9TmwbCxo3ZSMjbdQTJjWk60cmSVdFcMSplPtZ9dB3bdXhXHDW5GcqEWORRd6rVaXGG/4qmeOwf
pPBEtSigyAy0u4xTe4vMtclh+saO+YcuEckJpuYxeW6Cp4x753u0LHIGlEtQC6SJBdLEBl/bq6q9
f2oc8Wqn1YkSlKi93CAG861N2hKECRraBMOR719HifTIdnCewV9ouhxRPTJsbZn+Mro7Zl3a8mQ4
f02HuOzSUWMAiWefQOnZuooPKUsnmXyQyEakHy/uQWpMvSqsqWnyjXj5fTac/Cyq9K4NkH+ghNYB
Vcwvfv/XDujhTECBZAFuM0vFZ9IuQRSJn3S9H4qGt3N50qqph92M1ZS7ioKj44UobmbPUzEImJGT
DyMOUeJ2BKVNMY7iy45GYKpATLjU1NWgGdy4WDi2cuJ9MNknw1ZEP/0jkiBwkfCrTTbW05bC+AD3
fkXDMbA0JmieaNmZWGYTUj/sjw6brE3lLkwpTE600vLfs8b850PS9EV0YJtGcdHUXDG2s7MVUhcr
Gll3yB6bW3EtjXI4DPljwEi4GYthwrKjog2uTTeQWO2C2QLU3PmvunBCXa+rUJ/1jL5Rs4EQMPfQ
uQci8rNDd8iyoC2YZE5jfUgZzm8GK523CO4RuRawHGwcd3bnBGCEtAXRNaMDNvC6A5KZSEOAzpvR
8vagyCisEe/JhSehZwdZV+J1QaPGdcDjOfaAZ9r0kU8lyJv0j8m4sxkJjVX9CJV0/XYgAG7Kl7IY
Ht1o/iuc9A/pZyQ3u2mYjA2COaf/5fj5RhuImC0dOhyh2V+UyvLsdeh9sHVthxYxUO2tme59ExJ4
+O7LQFfRHzWXPx2WGL2v/9ETcirmhaSZihTCjc0idssDxm2cE0MRsYW0fHpnRyNIMKnu3lLa2zZr
nktEYCyan5OR2K+kLKRk600vpclkdMhQtdumBi3Cf/Mn9DY1PwJZ+0cYLEkwp67ckv/yxfrk4SX+
YViG7FXocBqqznAOuZFeER0NBF0zB8yrJlQdX97S/CetMz3uPP+22/a9HX04iut3WSdv7pwQIpQg
CnLEeZKoD8H7bpzJvle66QVjCb3FyU+5dBhv8QO2e7qUposQnCfdbuiJS88JVaOiG6/VhMeVEmeA
XYJ9yA+FdzM1/42192HKb3YFjnPujgVuZKSQctzYPi5UaDDvyKVf29q6NVr3IzaMfivz4SI7umk7
Iwq5sq2HNhj1oa0ItCeXbBevgxdXtheIjek11mviJykqvLa5Ii9GmKpdCaEoYTKV6a2GuMQ77Xjz
Z4ZALUhTwCsykRhpoPNeXYGyuSG3APM705GzP8jlDGhY7nMv+1t78Xjnlf9NxCsDDtf+U7rGS1Ri
9ILuOAY6OQQn1Tv0Nh7UqLbxqSEI49EK4SA++kMIIoHkdb3QKENCcOL2KEQ+nFrd+cNi57MzOxJA
J/RhMChHGg1kogXFYp0irU6oFMAtwSVUyn9Dlsc54JmkR0SpvjqvKMFAx56WiaYeYM5G2PTvFouA
TOEYjIfMO2ivmWMgR0OpFbXU3e2oeeFQO+bVZ4atuZACey+6Wkns7VimgYN1FKXO4JxiY2yvK9MA
pOsU538Go6HTlrZ7xYVlFrtmbuxr3kZ10DnqLz+H+gUBAibHwlnOTNlGHGaOsyNWfgR+MTFK6azc
g0eJGpGFiH8UlPldtz5uAJ06qEMIctskMAuMjqSXZ3tCaol2s9Wxl91flwAXrTS/R4N5cr8EZhUd
xzy66v+6Gd9Oqb2I1bthAI1Ipvg0RR9OROHjrZ6KDR3PWH75udq1TTVvPLNYEVLq7HTs49LOOMWV
9QvjJ6RujvtJM8j4cjkPRVCN5g17WE8Jqf9yM5/wj64iDQllbJZccSG8ay0b8XZlPWI654QhtivX
5D8Sn646Ia9bsuS2SrHiHi0yWRLVbNg/cz2R8dKRNiYNjAwl8XPI0kIq02uyeC64JqwYJWc1lgl5
cg39n2+9a0vzz54yCEhRsX6XV4PXJ3OujJE+oX6HNokU9lJjK+9LXNAruAGXRRW1oQYenfl7tsOr
wh2F2WqlbcXavPOGp/r2fRZli2FRnxISQ0c8DoeaBTXal+SMXrbdxR7p1CIGpILs/c0mMvQw1OOj
1T15Umbzg6YcO1LkEZlg1Jd47OPtSGV/RO9gvup9c8CLln7lI+Ao6x84ETLoYtt4egoNeaLN7l6R
EkBDYiGQzh33QqgpNBW2ijudP7R1PTz6iC1t2k3PjuHgZdHsn7Cm6k3KUilQ9B7bkurnMg0FRHMa
/9ByyHkB9YzSPTLZ2TXNzXJxSxsVYmXXILVwZLW3gfK3vJmR/WUjLDgjAYhCknotztS8w3bjzBCL
slNhkzVpj2j+KOp5vs59uZhngN3mWRjLXmDiOURpjQGIqQlgsjrkbeOe941ia0B/f9jtl++zpeyd
Mt86nf1hIFc/A1uowiT1QcHqmnsyQKFg7jFvUdIzbQYVGkKzn3dxv47thRufKuYhtTkeyMJTXyQM
2xuPuJ4NYbvczFNBVpM3T1ATSk7zwl+DO0r0NhH+/F79rRPNgqEhAtCqzI1GEnBdOj8WagxP8ybG
HdCD9m+XSBx9nOLb2hjTkPRSrrBkGY5A+czAAJI4VOtQG1DfHugaZrxsi9xS3TBv9/cR8jDCBDbH
YKuf5ZC7ByEmoKo+FUhu/oB2RC+STQBl0v7isIfqa2ySjD2+2iw3mYQS/Nhd0LE070X3Y+FN9ZhQ
1+yhbwADfkUZQ17H4RUt/KOd5u1XLaI1M8jq6M7i8a2EhIQidte0+nupO7+XiGQYMCYf5gyCzbMU
BteRbW2pd/2e65j3caqyFxxwyysOOaYEmNfP9jLH22gxhxDYqiCYaIUSlo68pbZ/RtSMJHyERBAt
+BItqKgbyq7xbZTigoD2j6bL8qArtl7GZPun1KnB53ZFu0t6yrdNNpVoLcgsDmrq+yDHTbXtBbeJ
NlcerybrajhedVFO2yjL5RsXVv2K6SRYhkm+TUs49v4fDQRjKHGu7qUL7GppTZYiMzGCTWFrn6in
XjpVOgebrLbKwoZgkWe4z5sWJg3rTkb+qE+FW4RMoxtymuaZbhd1sK5RVad+8ywrZLjIsZjF9MUX
4R7oBDoZEvyJhSKNjpnKCEwjn/6gGfodIbu8NhEgs7T2/aCatRery+Q7bgnsYuS9dooEb1NvbjOP
Y+iy0NuaOmOuOa5UmCimPbXtnGGcNKeUUxKyw4SVhJYX2zr2rVY7eyJyjr7SHtU8GpdJDcQStMUx
GdyO3Y6dhaUB6o+l2IdYo6cQD1cv+Fc3uiGqDywDDIhvulvnrIkwKfvLd5KyF/fhQde9mexIcmCG
3dEBRCA3qFiSz9QlM7xFPsMOmeUO73E4YuF+GHhRMP4ihtNccw+k2IAiBf6e4r0917l9qBhD+irL
j4ZG177wv0M0Wu8at67cS+ZiLPdpNh5utoKwVmcCCDDclr5YV8n2VTn9EZ5rc2O/WYAIyiEM+6xH
83Wt37tIi2LQxnMO+TlZG6/KhPvVpWEzQTwbGlPuUcNmWxAaapeXLj9X8qadLpm2mkYnm/HzOSQW
Ge8Cv+ExFngSGJvxNWz3MubkScfwawgfac5xwd5PQKQ7u/rnVApxyWuL58Vu7APw7jNxZ/nNm+Bz
KYDeLz2Y69m2QfPodNQtKMedo5Ar9OZ87NvcOSR9PMDLtN+xrjwzODBLubT/svXw9xrtU7fGF0VA
9CWOsz/5pBdBo7tnFCP6rpJ4adPVMvffB9BCz8rmZumQKXCbo2j8EY2DPLHCAQg9RkeKc/laFctf
yxEk7pWIwZvicygS77JU82ViaHyxbOtLEJABHpnZny2No1xYXZJ54YaxQFrCJQZRlVQYlr3+G0Po
eue3GIDVQhHptLTaiarbm0fzh0FmPBsp24m6HF9wif/KlFu/5u5XDZ0fV/BEYxnr1UnFjHNq00O1
UEX3YfAuLrL5Y6M3L/XC0DfSURINmEJab4wCE/itKkC0eayD7WyJjunSx4E/Ia/Xep4kgdCGWVwF
OI+d3K1cHplwrXeBqs2VDUdXo780ef6uWdVyWszurXHJz6t7TPu+/umxr9rmM0+QzbjsWtTUxSgs
vc+CmyqwalClvlR3M45wKPxqm2Z5RnOvb/NFffguhwgbPItE2aw7e6l7c9pKHpTvBNjwshfbc7OX
//5UlqZ+M6HWpk52Y42NrbccxM7q8xBhm9hCgO9PsxyLgLOlwsWqSHfSVH9hGbYEcev1m2U0p505
oiGHgM5GEqrJq3W2Rm+X+ln8/t8HEK1xEk8hsfLWVS0/tDpefiKJbA75BLlVGd6alln5O4WF69WE
8LRrDFYm/31qFam6uFH8h3XNDnao+TVMEwMCsng2XG3lFko5PEq3fRpoIbYGIRSA3Nm8LMjfmVqW
zyRe3vLWq56C0F0ZOdMbCle4nwYppQgui5e6r/4ZEdSRUoAPUICXdMR8Kd8xacHWKY5Ecfi7rNhZ
18mz65JYXwPZvRjb130D+eQcpRdhdjE0By56mDd3FFcYN5S1zQHUbKXuDC9+075EHr++WJXDQy3V
vW3JeDc2gW/pccg/jjKplH3g1iI7lTEqD+FhOkRPNF8U++RNbjctgdllE9q8jtsoX0kXhhu9gGYC
8cT2YnjaYDsvsZfyBFarITqFodfU7a/KZbjewvXb5zjxQgtjqOA68zWM1Ja7WI9yHo+13v6KpP5F
3jJp6Qt7ZSMGJcZhS6jxWEPcEQKRXCn2MTk86IzldmJmwsXbf0qzaC+VB1Y+oWFl/gZOOTcNjilm
JY3+QWAuzLtC945azyDIaFFOZtI2UC7iw0Wwv28ZAwwdnA6rZ3oVF93XPEu2u0hvt1mjUQO4gzgX
iKOghFpHcr2TQOsdJLap/WuJO/PaaWrefGbbRXeNXVnX/VmNxOZ6SDljWm0m8pbo0kszkvDKfYZt
vmGqW83kbNL5nzuOx0vX67hGiaTbDwbood7/9B0jv0gLcs0yq/PyKgARmO1U3VxPVbhXVRr2kYMO
MTem+2wav63Sm46QWbcOOpOL5vb3ZGZrTurIAlInY2vFMmzn24XxEiOQ1Xv3SUBRFZajmne10j9l
5M5H4aIjXAuVWR/4AFAAAwceP+H2jJrgAJIWlp4GD9Ob7KujxVInNKwOJ5dZKqKdChxUtZBHnBHO
DhJhHLQOvp/aYe6DeYVTBR4uyAOmKqJ6mp5Ex1iNh2SiGTLHNQ/wp0f0yL4kwmY/0JpfyDn7vw/S
B+7EHMLadvZP6CXmg0lAeeJIJf+nH/qbbM4G+4VTYpqftbpZDkWAbFt5HPkrnY2BFwLjbuhIzks1
EVaNP+8YdO3dYZ5WTIcfxG7uHNv1odGjKP3AdfsDyeGxVElP/SIK9ssJUzyM5xAl8rAtOJkbuJ41
Xv+hVv4Gsly361g0nWPwZmDtZvQZhm6FTUVFO3WGd2vVPCN6wjtIHW/v2ScSOD5g4aenDHqpVTxt
CSARsJ6PsRopv5aK27JM/jpdxLxjHs7VKsEYlLY2PRiMEB7EKtBnxTCYRcqp1UAvbxIE2tt5XLyt
WJ8l4SVQsisDJ3S8+HHo02dTUhFfmQ4zNl4sTxgfplPLq3H679P//uSY00/Ved7u//9TNci/OMaR
RRXueEogv7rDT7kG6y32mO+sqsWLPTBuWMbQWiqWr1GHaVcmNUKqIUxHQ7xiPwyjDltTvpIn3dEu
nioz6fgdVHmJs2doDDioBuGRMqnI9Uu1Zrp0Tfte+ymkbd+1t9GAl6AVPwSJEiGLy0sRDemJmPVb
gVYOjzN7dWRgbDFyjVMtZZBLONiW/OW3vPQ8zuI2P6aq+oU0okGqbACq4gmvCecMMD/x6EYJT3JE
Lkmir5yM2TP3cKdRYflmRNyGERHbLa3Aq2wAN3FWP4a2+Sek/EwNrccCNRUUiIm4W/Xv0VotBR3l
B2cGxX+XoKKtPyxjLejgnfL7qCGlUsW0aEshUy3Ueuc+lcQxDg547lG9eN2o37Ui1+8JC43L3DFD
jhLISDgzbO6mkNFwTbBN8tt0qJCaxfphO+beVnK5MusNC12dUJFJtAl8jUY0R7iFBc3sQmp4Vzk7
AMPpq5eMMtSJqoTCR+WWFk0U6K1x9fop/yT6DglK0SNNs0I2u5gjSyjHInKd2+BwxPb1Arp+2o1o
ilGrLS1UIa0+olc4SljIiEHN9JE1Hcl+xgBQ1YLnjNWWEwilr1w+dacofuaeDiEpKqmwtJq3Xy+f
jTNdBX01JC+9vyz9UH7UrOwGUnO2tsl6Z+l1nakjpkB0WPI+sK3nFJmiMzv+P4xZHBx66NClwQGr
pFHcsLQvIZQubMl4Uqsxf3oCmm3q+cfJi/NXiG3GO4K8k5mwa/PHHPcZTo1mXt4qWfxOC5ug8jVh
xu/6jyQqvhfo1lvqu/PsDn3QktLxYJ5B6Eb5Vx8UYX9eJg9goxChzMv0AGbxjp+XzFzYHQc0+hzw
k8ulEN37yf+FXTB59ZvfyYB+RXFNhU2jvbbzV9zppBFItzkI/9a3KKtFywI4GslR9E1/+GR05gSs
MMlmi9T3fNcaZIwjcuuRTfGR3yI59o73NbmsYhm+boWQ+c31zR9oaUCBPRsQQLvOAi6Rd4jZZ0KA
64FEs5F/3yZG8w4yvT9qeNYxIuqbqWgqua3dDtVT0mwGbbmNHUw2TWlftaUnaC+AXjSNBMPoqRxu
S61dGxJnuJuwBWdoxwPHLaLXlAZixRRTnJXJEGpFXN9tNBCFoRlcXKvdU/GslVQfh3lyYuwx3RsW
T/fVYcZ9ZAJdId1usceW5TfdzIERLIhYNGG628w3yd5g0pV6QbVahEVGVrKlZfFDgDXbYbpK9+wP
CmUvn4yt2b9jeUcyFOlI0ODyOF4DqMnIr1LDdGgvbN+8GT1BWms+ilyId76XEQVoCPcXqrCD7qCS
gZHxiKXv7QfzJww+EeqL53zMln3t/QpZPJuJFzgkezlzATVt3B9Hj7K3QvlaLGMfUMX/y12xPOPE
WQ6m3Yz7oRzSQ8r5yiXIVzA7xYRfi7cWdPDdLJf+SPDaLcGIekXinF1jz4HdUpX8IBpOUKXJv7Fm
CqIboqek+9xyeFRwvrCJTXL+2cymfCyWnezbmqf5v0+9eYaQRz22xUTA9oGf9gbp58B4wvMfyttn
bW6/2IFe1wlek0crvOL83yeCadRFDGqzVJAFFsfBzDXbhr8BdZ4H2sSaGmUGynoGzDa8Gapr7grm
p4VBu23GaNTJYwhyc14DcDzChJQH9FubrsP6IXbkspHF9EZTwCgKdereVCZrm+WI3cR4dI5Qz7z+
4Iaet0s64qleUQQGi/JjIpNiS89eX9ye9A92Nc+CDW9UDs9Rk94DhWqnoVuw7HHlSDXNM071+eqO
5SN1/PJiDfV3VaBCY3zV4+tfTMmCd5o282gyTnGdS+yk0cbPENT6Rf07TVVzTtJdNFnLzjIokNUq
iqpG/6/oU6YGsvUJEcZ4p6zHbBjGGTb5sjMm/6yPLG9A+eeBUTD/MqfmqWk467U2Cbva/Ue6E3O4
4ju2sJ13bTmFtqgPPW5FqoPSPKIHrfJU0D+jtZ9dbOxpkS6BbRjjiTNgoQ3Cka3FWPQmiygpwPTM
frfN2LsXH9rkTtQFXotl/mlX3zLhL8D+6N/qKB52iVcBhFQp16qmxGMADMisMjt7apeCyD9ZDWM9
05f6rm6IgPKdhmIP68SudC19245kDBEI5SF3g4ha1s2lAv+6s9op2y++USEy6vCUR/VDs7wz+Uq4
InIuJXh8C22UQ0x0qn1GFkhSMXXskZlAb+KMbaoByP1HStO3BS64DolbWuqKSRN6BBqKbwtp0adm
jSXt6xda+upD19lEemraewTi3Vud15YIEW9vw+h89/PpPnkucJLRYz7lxM7dsYnU0qvikXm/tVL4
T8+SJQm8I07g9VPyr7A8ZMgY3aRugmRtBqk26mfrhgv3K3YIWaLOt97agQaslawfYze+NsmK3R5d
eH0sI7mTp6u2oHwHX2sxIHQ1FNiaDFz2XSjGtPIOHrtsoz/9QNXYpIlzkcv4a54EaJSWLwKM9DEy
papBLLedL9+jjqu597aoFKzTkA39TkFOCZwl7S5ggcUNKfewRbng3XvGjNDo61D0Zff0Bp7fXGq4
LSiqgXzgUsVZw7qy7QMtZ+XUE/hIS2LXPzITg0Pjdy2XyPKLkb9kjDUfViu91yUKGg4NTS74ntR8
Zu27J6mqvSWc6sJOxmeNUGZTD+jHMpJ/NqtEklmSg+ZzaQ7mhK6L7BkjqNd5oqpHG0+KY1+Ia80P
oxJ3t+g7BjDeEtqL+D11+DDMSJyNnVNP7a0blbqhVftRiHzeE7M4IKYInVQUFDqxuOaO8U6oV3Ik
uZP1CTOltmEDaTHtIoLYeE28yIWzbKVH1IoLSzW05BjXS920wWDM310MjcYswEGXHo2wPsKQM6HQ
QQrMn8tAl5OI5q1nU29zbOzjhja7sxOE+Xr3cLT2xI2N0sZKn72p0+ijL616Mk3g8iZhlLZFIIYS
gZFkiweyfAgz5WERbVwnBGK4jzz1kldVv+8S65E09BhURb+cpmfZ4csytDrIyH1BFSuY6vmDhgeM
8L85+1cYaXsVQ7XsQN1iDYaRe24khFvYOAEJ3FhJ5TshLiIsI/2hO2aCADl/R4OFhhA1LrJUCGdp
E715udp3s2aHUZH/1T2yZaXXH4h7ZI1DobJJp3VNkSWEeIphAMeIydNG08TK9BCpoQtAVQ5bLM2K
H7m5i2aQn0lmmpfpyzO0iaNAw/GvhmHXa/VLaQMP4BnXN24zbHzp5mFWju8WP9iXnGDQI+Cqrzry
l63u9uzgkjRQMv0RlZ4T+vyaIAeYmIYiFiQIi19QdWqByjR+5Qv2JccIMOjY751m4Xfu4iP7u36L
hngJFmtUF8r6wByG6isa+ZWCSLssTSEP9BSJq6pt6ZoSMxwAKhxf19EnUqbHrRDiAMBdV1d73xPd
CXnHN4KogtIM+DC9+HdS6OW1H3h5KZEOFJfeFlJj+svjoE6L2QCwZWubCZFpMJemD+eWNJs8Nlgq
NJb+NRnTW2qse9COSi0lNvuA5e1HpO6VqZZ3NRf/qjzhEWS4u0cMi4Te8e+pKhjsk7eXe6oMMuC8
MPuNUO90fAiZ96plunskSxxtBYuXOxzKQ1pq3kFlTFkHEMaemB4uC6EN6I53LmNWlSTekqeo89uE
qkd6b74dJgUNthrng1lMF5zgSAtc6LojSZRuDrOfDrUOIkzEobHM9UaLIXOadratpfNBSPFFN7iC
9TZ/9MyoeBUHc0Nygtzomry7rdOEFvaUYkZkglr859QbTTCkOYdGmfrb6d22CwJyRhIuqnWKi8Po
RHtuXgQpoPgbeM9lojmHqI62DkQyVIeQyzVYcWCVlguuXsKBI97R/8BlY1Iv5zW/HoFaeVlcQv2Y
IH/kQj5yCTHEHf6pPjY/S0egl8qsjWtM6xRBI6HDyuqd5YNfYj3FvyyymwtGeyN0azq5qNsxQ3+Z
edH+dDQblYTuyquJ+HUDNbTYlmmKaaO0Gd7RpL1arILosqEu5VVcHyRG8LAkCgY9MDE5iQUWkA64
j0R2jWqyztLpzUclcqgsiopSZzhZ9uiunISVokc/heJxb/bPdkyHu58In4nGeDet3rjlc3ZPG7Ok
+PaLN0rKsGiM5EDygdg4dowMFxrw0a6LKwTb4g9jqO8ynd7HJmXSVQ4j8UjI4QsXXGcqcKKBLhSu
KzbcPaRE0sjx9DFYdFxNh0oOJnu2uudce8wPZua1rAm2WWpHgc0S0ez1KzlT3/1gfcjJLgKozqex
u2TWi23Uv9IEiEjesD3SiV04OXgy3rJEMI9EIx5rWRX6MfFltuGqG2z3EKaWf0UuDYTy1dAHpjoG
uloMV+M9yvtdNZQGlvbXdqzEmcKCMCPuSjTRqNJMb3lLY8d7gLvFlJKh45f1S7O2gbhKfyK/EhzN
1GHFjBY7GUt5IaAORLgs6v+ljA+ia0OfJE7Il5//fV9ubJEbG+sInWXXHTCNZdtpMQ/IockESGj7
Sq9ERwvgBLv46EQBFAIQu7KXp1HWVDrO9D71/qXVzQcx5t9aBj8Ls8EPd7Wr15j50fXrf5rVTtsv
LnS+qemPkQ2NsDaMvW+2xmHUuc0Gn1hiW92hOKbX/z5gUY+CSYnuaZ6rxmi5KaJ8r1rgYEYZ9a/V
bGoBfp3ihdxi3BfGHB/9FmoDrKDr7AF0KwxLu2Ve+Vsf6vmsCwBq/gDnJy1OwuZ5mJhr7oaMfyVL
KjSwYBmH3jOvhZ9naLPAo4618eLyIF1ny3/q0VnhJICERJoHk7kiqryT1pLJMVDlmbnP9y08tFTI
4wXuzWDKAePFvWZuWehhXRkHNpjICLdrBvRmtB3I+GPpBg6xTeHiwbg1CqjjrgslMav3tTu+k4at
saVkKeSwNb5ieg87SaXf1E9tSqASIxF/j/0LK71qV/lFw5nqVVfG6ztBotAWTAGZZCmvKw7Hdd9O
4ri026ArUT86hnduMkS5ToOKaenfIXRAwzRpp7Penw4wxDkP0E1G/W0qS/UTNCFnRpnd42muQkPz
uw/+g2OXsDXy8kdLdbObmOIzh1bxAc4iG6p1BTJkmD+NvCI6R7BG6prU2FXJHIdaDJy3aiOTNQCy
hybTQhPl1sHsSannFtvZRjxf6ihPD83s3YvUms6FwGg0pWvzAE4i5EC8UO4As0ti9T/MndeO5MyZ
bV9loOtDgd4AZ3SR3mf56qoboqu6fzJog0ETJJ/+LLYG0EhPcACh9DfaVWcmw+xv77UPjqt+y6ZF
vFtscOm0yMKkqg9Dd+A4Q2Kkng5h6NuXhP5qX7p7hxPuJgWPYMdVcl4Cbr4p8jPsU3cssksooy+j
UcmVcBwpVd/g5DAttkazTrdo8Cmi14THu5T7mY/wY4OtD/9Lah1aZwEmEvz/82Wa0NgqpuHHulNA
Jn3NeSQLmxOeWpihYe8AbKXsOqzQ9Bn8r93qYa4x98qcdFBYw9uIgdees2J+WUhtmJuokpa2TS6p
jB6jyaJAt8SZBgkueCZt962RP1faGNvHbCz5AnGCJKR+MYPv2SnHx7F218C43ZOUHG4CvyCsKFt3
F3Uq3FtdDOc/RZYSZfZWO8avBUPVUUWcgM+klCYGlJbXc3pp/MreDkX3MtUw9iOJKzeP4/nDGWAV
eDkVU6bSTy64RRv3K/6/rReJ5Jftt9w0zcxiIc3480ZM3pjdKbNnB12BsPkZZzDJixiDedbtmYq6
FFbkHz3dVptaRO5bnCtvO3CuGNmmiIqm8lmweJaVdZtbYz47ZOmjMffW5Amdm+n+jlxPPqdR9u45
CHnpgPUHwIJT3KxUfgEiy7PkXcFPWKAx/moWOY0sOcQuEm4+n8VmG5WhfDQaeZmg8p5BNawd2uvX
ZlTSLJJ1OYMKKN1zhVrFwjtszJLCuDmvzuRX3K03G8Ouna1gG2dlsO+qZanFJUSajKNm3PXyOYEx
mXQU5HQeq4hF4M/JNgT/5C+KRn6E/luLm3Vn1PKrqfS8qVyfLZV9TKtklVmyPSU8gYcyPnt9Gv1u
q+CVSUO9xwIisH9EdFvM7kPS9CAoiuhOswOJPhMa12RWhyAPUvIXxrAyBu2fex8DV9bcfXtTJpGD
ahl0W49s/U5Q6rI2PdzjTMOyYzBPpARDi3FNSZeMk+DUUPpn4/ckC+DKHrLyZzbb3QVd8uaFNOVV
hOBacsYUoUcARnMIWyk67CAewW1usczHh8TmFWc6zvOY8gpMgNez1OfgLuWFeWGID6XA+x9PeG/c
BZLYwVmpaoegw5B6RwIZz7kLy4KURAmJcpZlcs/Hhvi1EvQz5e6wM5Pm0ZWmvc04X/HPzT/MwmBC
HNcvKVrwcWwHrrRJs8UeOF3hviypFVx7rqjDg42xcfKpTCub9hYG2KA5u3YHErgHPb9J6yCXE34X
pvfYYNRoT262d2hmX8vBO6dZPHNMAVE4GqQFmFNSO5Z6760wvmOu3+cu2IaOfRo6E5lh6ayO+h7E
BdObIonTU9IGOHcqDK1JZtfHCaYFkDeUzZZnKDQNvY88yh3TrnBYxnsAGGqEXu+jorvqRqC3uvAN
HWNMNjq2gKYwFh3QyamS0TVlL9FmUgAZNaOUWVOWXjJ8A8XgOKt5Ksmfcs+VNCiEyhA42FOxF2N1
ihKKBucGJp5LigLB//UPZmvpUU5+1w+8qwkTln/8X378XctJiQQG/r//8B8vdcn//rOK+X//jn9c
xbeq2/qv7j9/1f+Hhc0OZ4U/L8I/X4PNz+7nf/2TUrZUTv/331aCsub/zRn752/4n4rm8O+O6XiM
oSLfY/LvWH/7t4rmwPZ92/Ecz/LoR/4fzpgd/N2zTQiqoQVqLArs4F+cMffv/A4/ZCpvesSiqJH+
8+r/55vzrx//V9Wjyomqa//7b7YXgCz7t5Zm/p7QQUZ0Pc+N+DP5p8rvn08kkfn11v9piKq0VUT1
CRtQOGu9CzmWbrIFYz6bQI+ausffY2BbYqwQQyxg1ELVH9xCJI7gwY69/GSS9x38yViTnqpYJyko
oWimWTGPYU6dgwQZQhJKRgtwvVag16GQrrIFxl42YNlt+OzpAmovXgWwsi44SAZxKyi73EkwwNsL
4L2A9E7GoUf8mO7W6OnNaE/zbeo4l/rZbwlf/lWW9i97LAEshSAB/Pl3EVqQ5f+c0aXYlgtwvljI
8wuCvhqnL7ZJQVuvwhmG/1Rokgc1QAHHAmEfwbL3Ydr7C9yedhuxgtLkPTgQBl0I+NGCwpcw8WdM
NzUWyy06Ia/KtDdn8PmU3UOWkizyRD9D5Vx6d6reGzorBzDQaW8+0KCJ0TNWmNR1ee9d6kXiBY+Q
+xRIJQvGfzCpboE7vg8WxL8J6x8awR4blYWhn7LBfikEiGgGKGgICJeqgKYBJuD3zKJiibMrZaa6
p3h+IFHAvmjryiN0MScHDA14KiycujXq9GakzwCrspNeZCC7tWejvFsOZE5bmL9Rf+Ue222L8z6X
FxotUX+WEoQhEO7eMAiOgW32yPAT2ImS7EH2/bBhZoyZnkYFEgwOg19kjqVswV1qFxBMv0sRUcTQ
uYcGRu1BLyUNNW0NE8rutmG/wKDoNCdpYsFSrqbeYTEiVlMvUDvwJcocZRFP4M6ZjOexxnZZL1UR
0VIaMUXURzhLkQQbKiempVyiHamZMOril720TzAu4IvX/jV52XShQpyjIDgeaTXM4HDrDkuFBd5Z
+P6UWgiTeotiKboIabygP6U8xHRg+CkJ87LI83VpzDCZqjw9dpz/uGu52MJHvoelUAMCmz6P9DuQ
VPZ3lFxxJARcueaoQUI3Tu1jBNB4ZbsMfPqlssOnu8NfSjwwJvEcLcUeOiX2Sw7tFJuLUlcW1sqM
KAJplkqQKaEcJLWRAG36Qrg35Tty9v4qsSkTwfBmrfOK6I7lTf0OVZgTiGypPZtTLuXjfCuYyB68
mFFOTcWxFQPDT9hjKs0Rifac+ZLSbdJUlJwwXSdpRe1JbXpfeIbbHYkZvZNLOYpVnBlJYBdcalM4
V44HYBzGpadTpYWTx0WQmhXMtpgRsM0tBSyQdQ/9UsniTljaI2X2Z3JazU3Q3IJIgBoaT+XT6Op3
XHPwzEnl+NHVXmpfYktRkRr23UEUIoKJxhkHcK2xZ69/mwuqY3xBiUxIm0yy1MrUS8EMwcZz6AjS
Y1TPiD8lNE79RAkrTcLBxlpqajz6ahQWuDGhwEaCgd6EiXgc6baJl5Kb0d0wwBkApVA4qvCAKAUW
xaAYx1wqcgYA3MDc8Q3QnuNTorOU6ZSFAtLQSYN5KgnYNiCQxyhk5WRBf6raF9l4CfASiDlKUjTl
zwmlill06EoT6PvEMgmgyN5nhMJlS9lPv9T+2BGQhCg04ufUW5KeAkprVbjq0LzLpTaooD/IHJSL
DbV5/GMohF/GyA871tEJy6uoTevUjIk+D/F8J9mDO7vBiJnW40+Uwv6FjEWB+SO26/6oK8pQSFi8
gM0Pt8NSe0TIOd8w7sflZSHixW1EnYo3HXHFlrwHvARYIIYzFDUvrB9tI9x7UfmGryB/6bxfmPSm
jRgDdXKWPqaIYiZ4aUhHZfE1LJ1NXkx7U8rKj10cbhfGj/aQuhNJ8JT03YjBu0VEtjdOTibAHF6Y
PfdnaWFdd8y6+Zwd860ehYVMHy3ZRVgembJwaAcWs3r2FLG0T4WDuRn6wTtWnA8RkGNS4Il8iJpk
nXRWQnype+0TfzpES7NVUtFxpRp8CEOYEmmrAJBb6ntKy5dM3ZOZfix3pinLjkBYRN4BRMynYeX6
MEXw3vAmXIS6LbblkzAiDqHY5lcC4+8WajsIKjM/dKgpTUhfF1Uy86ENzoLGsi7kmtsPpgskMh2h
JAqb7A8tmbZrYvxcoDkBu/XWL3yyg40f4XziS2+DyoLgMJOn68JDkNAu1qIRMMWlccz9Uz4WUENG
ZD4GuEIzmbV0lJVLW9mgKRQoPfOkak/t5dJpJpZ2s76yps08dmB66JbxiPEe7BhGMcolaJH8o0Qc
2FYMybQmpeNiDkmamtzy0qn2nqPFUZc8njCccZla2tdIyFhrv+unNT58csNLS5uirg3mb7IFToLQ
ScCB5R+3MP5Fhg70vCkK3+yl+Q2faLGWkFHWAcYjgwIqBNRDsPTF6aU5zsCqllfcc+XSKjcs/XIV
RXNgJsXLCIGFGDvD33U/Ud/CGkf8Z8yiW1z/Kl1AelUUupu2CJ0fsz+8xRlmETiKZ8oUVjxC5rUs
+kVrfNBW5h9zICULifSxSq35+ucL99JHNTgxFNQhPU3tdKzBiq2DHOEa5AT9RiypJFNFFx8yJQVx
AZLhq86GLsUQRD44I5GctFZQstqPQjcfFd5CZiOlvv75UlL0SRmoOKBlMe6wYAegeXOVvVFMQbV1
Js5paP6waV/A7ySftF0+KTen84sGBA99Elhc/myKXTgZZ7OY0w09r3u3s/0dojqVgCSmE7oriO3X
hL7oBhee+DG9R9FJWm8BSgEZLGZzdMKQK8VPX08d41FoUnTifdJgvS2T55mdDgNsCac9SQ+eD7Au
i523cRrBlfIdalN99iQqwbVPqNHUkQPlxZ9l6qNvhpuoAWhgFIciHfep79d8UJ1XZ1KvkVMJcuIU
ZA558DzgkzVl8tJKa6b1MXlvzHY7EgTEmWDtFOgI2ROTEjud548TwB8P+F0jbhOW7tHyxi+2cXoh
W3xnEPa7XZI53Pya9kdeTvGmBAny4I3c8FkFkZW0o7eGidJn9IDRIsSYV9UDx4LfBCK6LHb2xCxf
y0hQxM5K6ejlX5TjBGlYMWBbbRS+iCqVn2Is8Y+SRKJOsSMpIulJIc0hzepmlNnOxspIe8ApxSi4
Qfrm1k7HYkeZ/GNgR+cmtmlgzr7GSvyVzihcde0ZK5on2Gx6+5jFAuGLzDvQ3DW5RKZNTvYzkw2i
R3COvPJtDtyrTZ3sQCh+S57axSCO28LnZtpazKyg8yNtQXakYgULjtfj9HJzvAahXDyxE6nbwEJu
th/qOuNtz5h1m/zLM87SI9bYFW+dczJN3THbraYT/ISrL+f+4i5fHOJyLaDlV1v9Tka7OLKUnOEo
oCCiFvB5e0xtOT1KrtybKoYdXICbX+GBU08D/lgryLzfitxq8tT3GDdKbcqHP1+aqPgsGFMYNITe
gB/AC+kVaSZvYFi7oBEldv1dhCf1ONkfKp3tb9zK1VpZTQyRY2OwilPSWws8M3Z9zpB+MtvmRJjI
MLvkYMO4H4TFXrQBMwuAgQQxkvxROaU4y2x45Vkd76a0IWTY9HYzdVOrhFHDVVskGyM03nVrhvND
pp3gUPgNDsLlh5VfmQ+VWcjdEDpLYfe9VIFxMpVDpfZS5sD6sB6Jzli+W14GmQxwQDlsiehTlBXA
Ds26nEuXVU2566Yp5p2jSLkYM16vFKh92X2Yg2tuARuuyy570VVBg7sKmIPyESQ8gfsCyvluDlJ1
xX690yEfSLLtcu/Y3hNdTp8KUy6Pd7Qmv/WjnglUkAUFF0n/xnSkBrXAkhD1gNWx05hg2U65cp/q
Mso2MTcxnJ1WtzUhmLK4j8y7CK+NANhSxd8ft5Ae2vYNQzYZnWmyTpNQm87PM3pngvKFiAsU2Inw
YS/vmSaWasNsOmv7xGyKhFrfP3isDCT74isHOaBtEKKg45MbscRX35NZ4caFnE2jrIHZZtdG8QOT
m5LWm4mWUOKw0NDQm7OYYACnk9GZOGmVHJlSTjTEkbgfpJBFYoO8ZMqRU9j0RnuG98uJ8F4WeZts
MKPto9R6sDlLcyAcwVlU71Vb/DDhOtLbMb1NVrPOPH0hcPw5NMbIPSuDfwb4QSUOi9Z0HxdTbFvv
HAY9dCC2zjlkS/T96joIypbUAtc78mZfOex55DxxqOH3cIv2XnDB3gVz8SS1gwE/EWQmp9dRK2db
mcAtY4ssD1HVO0nmaTUr99tsGz4vDe3LQLEbJrewGMM9/66aITf0PHcOv3FhDGxicbMys4qEIZ3b
69wZLny4ndUk3krlxoipRy9HdGbM+JcS0ts1TkJFENzLLO8uQppi1YPowRJQ2nABaVxKg/axxR9P
I3r31cFQWQOQe3K5cxPVHQ7KMIFLwBHmfmWpjEUrsL11N9R43gA6MP2nB8P47bk+x4WZ0Oro1sCs
s0RcyRPl5B1kBxMwmjbBSNFarNfYpYoVDEqO7INz0aAi1pmOfyCysKP7/FQUvHsW4zJmtRQyia07
pV9OnByzyaoOwkvOGuFvXXXsPJ7KTzr2Lsj39RtXTU2Vokf+uk+ZE9uDv3OHHIxzWhx8p3uxnSw8
2wm6QsQryJ/bflQZEAAGUOPy2L6QObcO+Fn7SxfhB8PZscbxU2+9UaGmjARgbKwLCX4obTxqkANc
ZLD0dpUBsTxicloG7B8mcPVjptg1DeFeRHVpoGRtiPqAnSLk4ZJRrmF97ho/NbBLOT+ibpdaEcDe
MPzIpkqfHORAAq4hIbaJxDYs8BE3zOLKxJrXDoQIwnyT4drZkCbv6e6UEU9P0/Aa192uckD9lb7p
AQ7A0TaVE4H8hIA58YSXxLwxZTK3VKBp5nb4fhRuBKGtkxQTlKye2pTIbT8EVEKYfobG1HoQfJsq
uQ0MJkKqy/GYNAsrbb432LuQQVGtZ89FDa84wWAQPcMzuIU2vlv+n0Il8eGy5frY1ZPE3WbZQi3w
S2IAr8HQnaK2JBXUPEsPSCeL2HSa4HC/5NDLw9xC50qNbC8q2ubwuk5bBjR405In66v2UPFdsAMD
fh16JgG+JSzqQzn+VTRAPwcWSCJlUBH6LGTy+s3Yrj8y0/mZmuat9REqvK6CydjUf+Zm0CW4DRZu
0u+scSZk07qbQAjnoSIgAJZpReBE8au7As2GyK5X2bDwe7p31cJrCKRH0Ss5F1rnNjzM1b7rx78A
xQ+vzdgQeAbi7WFl2Ug85eRFsoe05+2qU3SUxGUhTltRn8ljNPCwI0Inwv9Jayfgm5iiZT7vQPJj
DIzYzDjyo0OPH4q6UvBW3g3CMAlWKDwYvHlGxgICILZFqxdbUt/IMGHMuYoU+VCH75TfPo2BGZB2
H/Z1cSmVvfioEAO4PMSYcEoO/LwXLm4qcJmcRWyf/A/SNp92tYPR8QrmgxUjSz6GOCWO6h4TXAaA
2rF2UOhENHu57jAI43LXEvylFRv5CGdiBxhjrUMCdpQP3MtZUCfDCGwdtAwTwVAbuzQJOAJk08PM
Zyl12CL9ZaOfaAaafHOvx/hTs5Qgold34DPh2erUglObcs5P1Zaq23jHsfEtMD2ySRl5Gs2xV5mM
iQL9gImoOdQRcljEkLOKvIfZ6wC845LMumR4Kd7d9C0uYiRC7sQ5NiuilJF5jFpGzDkL15Col2Qk
BhGzH2+sLv0MimoXugvePwYlMdTuL7eNP9Pae8/ohSKGOsGnk1F4xK3lWcM5c3hplQmGyRdYaT38
ZGWe8VRK+HD1G5e531bCq5S7nDNUPBx8qJ3bvNS/FJlO14BqHA8OMXlMkdIqiZSwQST9EBzyyN3T
ftqeIqOA9BwKRID+nnADWTlVR2NNZLgUqRVn3ZLNshJNugdkJZGIkuGljy17DDT8c99jBtq5BUfG
4cIyWtKLbGxRMmEHBUXMvAoBqrKNs5M3IbmwEEsrQ/pI6OyJrES/JStYHkY0Os7VEIYiHvI+P5JK
9QLOXKVTbO2cegv5pQH2zGRgdh043prrBGzlphb+cTR63FcTWAdyInwfhGb4o6B9+lA5R5+lregu
zE1vIm7hTzkT7pv5w3Lsjzgs27Xdg6woR3JMcQhYiwFkbceHwOt/BX3H8SqlR8lLSY8an6YKBurM
BorIW1Q2c7h6BEd2hUuJVZ6fXPjRdt7uS41lw3Bf46J8qhims0uOySYChApLEC9xsmduGWBMzkBo
D+E1CTHQaWUDPy9m4BFyvPWimmg/OpdkV85OVFDPlN2BqCY4aapX0bGm6Qxr4my0bEcOvqFQlv3e
arXcNyNHzC5Kh03gLJotxq0geg/cGt9IxTo4zOXFsQICWOamU9HHsFBiwXdusm4I1/ZsXRQXR6/F
bW0viJiYvg/ZNU9NAykQkjZ0w9J5tu3YeBIst+fR0T+SiNucy4o7IJ92Hi1xYDxXDT2ca3pK1oml
P2OH5Um661GFPyjqBFNp28+eUo/KsB8Nr75XPWHR0QUW6fUXVTrEHjwY7HF2MHkKoj5ZB775OnL5
XvVTfOF9BNORtBtCcJs8X/AP/rNfI3kUmLppHu0wrUF+SronMJDLSQgtTuiAfcSUmymQKJnYFafI
2HLTVNuKjQ1QaqnfJ34SYCegVbbC9DqXXNbJB8m2JJhkh+a2TIeTZQf+1g1YT/LFWAEo6VIVFoxf
DSipr13v0hm5sQ1tiLKOH9PrBsTNS/sHZvcPwNJawgPtDZYMfS1JRVbRYC574z51zcysP4VVjAhT
TGs8KIDZne+gDeQFXYm8aZMxgC1OVqWafRgRqZewFHVKHVLUHNy2bgFWcUbU4Vsh8JyrOCZ45HeX
mrYnOLwuehS7sHQxNebQvkEx0v2MyJDYi1lTlfgPa1MTDjNvCT0vugfXOjNlBbxMG1bx2md5fSBa
xNvgU4pbopliRH1hLgSfKo88CoDtYcNIehU74ohRx6QAi6euyOxgIwoNzPdEzI663AhVcKJaAl7O
sUXJzsuBBxI56WRiN/HJGeRB564Gu7tXiqhAydhpQ8kMaRWkHzRIQtJX2dPSSEcH1kSRcdYM2m6P
arFidHcIe/2xGN/PNNywy8jqMex4/Fq9hRLU7DSc/NZzl/A/sIg57jcgpB6NOd/0HQMJXMqYikjl
AahkWKQLzp9h5vZbehKheGY1zwOtegrQwCYru21pWfSM8VdXlmLAgZ2dIi12tyXhPI8R16s0Rc+H
ndYya2bckO9ya3ghA/JLcHG7hPQMl8Z0DFuYHi2nmK1DFy5Hc9AJpSoQGr4D1saJa8PUG8cR05Jt
+QXw3p4VcoDoRjnG1qwz7j7QL0uYooK9UGZpS9TmHYTXV4GFYpfnM/USsk722CX/wjdAH7frUuDW
4OYHnYqlJ1H1dSL9JmXtvbVGTBQJxyeSSX2zW4dsQZ1BwPDMCGIbg29aHQHCV/CDMIBKBM6jQd4B
jBqGNKYWd1WxPncDBS4qB0kmuuiBc+t17KaPwun2pmW940H3t1ZVntIFgELoxd50XcTJproTafk2
at5lw3cOVZC9c5Zc0VAxrfK0Tg86i7aAlvIVmx2KWrMuYLVs8tCTyE2MLiDVZG3zYgcMOjPckwdh
GD/4WEXh3awANcUmM0B9UFfrjVp09HJOJhFtJ62MNciD+oZ4zqcxJ1NlVzBBGDuk/nPfl+jGo7gv
rjYQHT0KcKU5eHiPfet/urRs9Jnejdx7uTJXR8koYmURolqbhqAbJd1O4WKMpTBgaoPfePROjK/0
KmSDWSFJRyL8ChsgecsHZjDcL6+cfzaj8WiH3ad2UAh6hCcKa2i41PpCh196s6InQugOFg424t4K
Pt3QPglLjh/INxu1XIWlG7gvefoAPjEn7OCoU2hXgFMdyh4kU80nX8aPYuDfxOzEuylomC8pg7sw
n18dTkMHmSwv41gN+Iyamb6JGp/RQFG4M3XGE43Nu5yaSslR7sgkJjwGLU5d+oOu9MTTu7D8Fwrp
eO1V92l0BOr+9ZNwwXFx6zbE7tUFN3O5GIGcPA/u/Nvn2ItPry6pmACIBaU4eVTpALrJ1s2t1LOz
r4IfntcN545b3G6cERqtNsuOdc3lCFZm/5TgOXmKYxrcKacrVPKiRdBdq3k7gBrdEXUmZJFWuXkI
FdMwuxves9rC8xNyFXSK7B4V2twaAYFc+AU24hNP50gSkDFyZhMw1Mx/BxRPejxMtE9OHu2QHtyy
LfeBq9N7aB+cyrDvY5slF5F3165u7HsZmBepJ3VxEu+rm3W0681+F2h4qjHhz4EQbhw56cZmoFzN
vgLJ6R76APqjtoYtuRZAdYG3Rai51nV1q+qMDBIedWpXWSAHiUGWdukBd/zK1qX/kCbza6YL51Yb
UfaI2fEqmfa4w2g/+yVzLN4ERAzmRbwV3RczwaNR0avsF59Z4ZZ7b8Re1HslzHCk2LZM7dXMbH2J
ZgervOifccn8MJjShHNe8MqgRmfZ9N20nNw9Wb5OzdYzoPINAgf8qEPzCEAOc2AHDEOap4xOoJrU
Icyfbp1FKt3ToYMUa9PY1/c0NlD+B+WIQG8d3FLNJpK9zeTdV54DfGYwB7BNXKFTCZEikdW67c4e
vToYgww4h1RnSMeBlOwmBFlhtEf9a2bBp4AqOxwYqWKOkCnlTLqaH8h5bxFIbvArMeFPU7bPzP4H
Za9PTT60e6Zs11gBou6xLFGxpjlUQ4OLf5K3jHeEXxOK2uZq0yTC3sA0egmcWZ7lcDTD7DnRNMSz
3CYgNulwHTpqThLd79wpfOnK4Tn3upZzI9mzamCemfQ8lCGvuYFhdmvaQBrdwiGnULlMFKgyJTLk
4QcMXAYT4sI5Nb6PQTDAM6raXZkwBDYA2bX1zyFtiqeKm+cQGABUpgr2oHkfIXGuLZ8guxMAvPQQ
w6gtujnodStSUPN6jhP2YuON6T+XN7BA6wnMNQX1hEyqswca16QPagP7E+eot5dc+1e+N4iNSzgR
Oua8LfF2g4fsH6wka+E7VN8igt80oJ5NWIkpDIBSYbPv28ZCg0iKdmeBE8PQvfVgIKwQu/W+0xQW
eBZEZ5nSHEc7NZjNUqPw9TjkAmBfqy5Nj02Of8Ic/W2QW+3lz5dWTXKfQ0heJwp6QS2YdNWN89gN
2XCaRXvk+E/w3+J6WziMk6Pks5d1trZFQy1Qoa5++5k7sfxKgvjEOPjWjFSf6KqnLAvOMEfNHaiU
92nk+7Cc/KuzKEwpuOxvi4jStVbk/VUPHyJBBemi6c4QDIuckltQIj1nGWhZWmlUj/bU+qV38vE2
1GHe7ad8oIjG47uNIdV30bMe4r8C3OMZqjTdZ/nSEw2kRQRfbdMtJyGz3VXnmsuXj50RBH/T79oU
3dMWzKlaCq98yEErUw08/IKC045jmJNeLYRs6LK2hhrucoqI+Ixk89NclfM27oBLRbFDByC+Hlj4
BKkEhLPS5TrY1PxwIqlGAjLb5Es0xA45WpdVY29ZhlGEPDSBkQlX7tafpmt+EBAKsNg031EdPc7u
aCAbdM86jfG09Mm7IUnLLmhZXlbIveA6I49wY26EgPz0OpS8g67Xz88CBz/aoGsSWSf9mSqsrjGi
zNG03lrdkbSz5l8BgKg1sb6cA5p3axXdE36AUk+0ZyoqosMMdSGJoMSPzkNWEUCDSTDbPyxXfPma
DCDDZwQA5jYrW0W3IGN8wFgg3uRtux9Ve7UlO4w7UD8mKwBqkXoPGYdEAmXsnqb6hz8znahFeslS
rJzRTEnIFP3uuc6tTKHgPqVvefAZBiH3tsr/pNWt3QlhbnPX2LFKkisxLImcvB16cIJYXEbXvlRd
AbFe7Yl3X4WbvscGyq3q+SYLjzyTmPmhp8l+aSxNSUeTLEyjzxqdZlW395Am465UD71bbWLfwTDK
NAAzkV3ON0+Az6AUZdO27sInyNYmLRtJ07DRIKJyQzgQQNi0DGWx8lI3nBgH20dUGgyHPGnz5kev
vvQuPVeKHuSRM8zs3JQl6zR5KVLQ4wGBBMcMfEQE84ihDcu5917M4Zn2oRX6/roye7WG4Sea+anW
4XUZCAkXT5dB82HBVYiUiPqwfes9zgVBOCvUG+E0G7vFNhOYyaewyO1FECIoVxDE/BMaurkVnaHV
8Yhs6myettrsjlNMi6AbJl8i0OvKkCCZx/YWjZei8NvtbCKKDqHxki09H/W4iCtTxi8cMfb28UFl
wT5zegZxI+XODHRcK+a85Xx39lNBfURnyYt0Uw6Q95A/P3XU3irMlI3Q2eYtyBJf3Wx8QulUHotA
VKtshm9jgEmue4vZH7pnlPE3h6QC+czgt0npvYnb4hgI4OzaKj5kRLjfifGUbjj1rnv0TbYUHmuH
ATd0TO9tXqII8qdjEgePNIjw2GlL7rdcHgLzWizzzBp/L16KhCGXxdXYPLQz92n2RMhn/i5fmL9m
RflJNtyHrHnQQfpKVBL1mMGMq41NK8tHu5M5yzpMxaJlVx4xxDP5xONCUJqSJzJ7WFu7BJAEpwYD
xuPUhfuQNlDZ09OGT+9TNEMGoBOgxNzHCnF1VBfDij9Ht1VnP3DOzF2ql57vZj8lTbaBr7WFAkW6
y+P0NOLxP7ameGLJZxKk/LeqDueTQw49ExHhNt/5KmnZ24nOfWWJaE60p3E3op45qIgDBl5xnbF+
rNmmlqmlTswXDPF3d0y4YAlu/uVBMgnm1cULHbrVebaYUPbjLik5kE7J+AWhlDlDOVubUjYV55VN
nJISydq1EQ/VzrQre0/VOvXE7XH0351wTEgE6RqK3YDuSJk3FfPNK80TYi8HK3/tUvOzatkbmhbL
XGgOmBGCVhxMJwRhAUPQEuKUk47DowD6q69yYzWNFmkfAG4bamKn1RCpmzv+rkvLfbZKppqSgleQ
PDifR9/fjBEcyDBEyvWwT2azee26UdwihhsTnI9iZGeJhc08Exdbn2tMCvUdyxOlfkNmf4UuyZzG
NB+iBNdzF5P2rdRdce87E5MSpkJdaKnEkY3Y0d2BnwwQHfbCYcEnTupsVifSadS3MpBAWiSNOic7
LsbGXpT9C6Nq46HPJOxARcwJUARuPWjBXmY9lBFuVIdXRU7Jl8wLlhhiVU07d9dAbAI6I/dB3T3T
6NyfVcLlkC6ov+ibLg/4fLA5AslGfJDWzs/n4gKUiIOB3xVUpqxMzSHbrdqQPB/PnQFx55QNrkZj
M3EFuBFZKHJwUfVXVtK118ECHCfxNabhN9HnY43qxYi3fvbMYe8udZsDbQSlIH2YWOG1SbudjOwd
3gjuTAnGF9M6ajYkhtavykdGkpdqufer/dT458Gcv1LDfyPONk5gi2T9ZHj4CnAJeLcxRViFxLAO
6PZSaF7wwNxk46TJsW/e4dcjigW62cRB8KTyev/HnToKYrYMaZ2tK4qfJIWOrtXSzlsSnRkm6BWh
/dv+f9SdWY/b2HpFfxEvOB/yMZREzfNQwwtRLtuc55m/Pou+QdI3SG6QlwABGuqy3V0lSyLPN+y9
djEZq7wQycpUQrYXUC23GM0heg6AiBqQsDgQ1/lga+dcTo7W0CDrUdknGIIPHsg5f93qpIh0UfV7
JCqcfN4UYhUB6XFkoAkqN1LYJmvTwMwPPgzIm/ajSEaxMWggHZPwKK4RJX3OZBU2E+miIQvw3cc0
ZNRsXNt4uIkoxMtgh2uWuJTehsfkA2bIOqSwzoVmXWpArouCcfA2F7yf7AuSWJ3u6NPoIc3iZ5qx
ZJRwVkrVPHdpOEIjKFD/t7L6fxDfr3/ls3K9/n+gvVcVHe37f5/z/S91/ZX+VXv/9//h79p72/yb
zPzdtmRNN02Bkv7ftff23xB+GSr5MZpsGfacvp3lVRMgkRd/Q2RIkLcFhFzouvKXjG/9b4hSDP5E
EcYsvlf+V9p70+bn/0V7b816exvmlgKNR+iKphj8+V+09+y5ejlAFb9RrKC8xLcBdAObWOB1BBOG
R/PTl6dhiYUARFg7dZuRaGMYsMpDL2IL57ZHkSXJH35STYt4IilyKDTiTSdE4E1xbiY1PUVUQZg3
ya3sjeQFAjFgHMa5Si64gxfNJVRspnwxfu+zcZtMxhyr2SeMrEFhGt5wUiCqOWzUQd9biCGsepp2
JhGuSLZ6m0CmhDo6a8qHUg7bKW/gRXtZ5TYimt7SSd/WWKSpIcOtNbPHiqpODn++EjpDNkB0Fv1K
3ALSUF1Jm1THQNn3PfTXxuyp1NHnseKl+c5UhwyjYWnUAk8jgzMN5EeqkSqReOXe6nWWd03hGDrk
oqwrqOMh1BUyWvaixPpIjdQrZ5sbmdsOOsL0y1iObhthUIQ8AT6i6H6YlPATq/4YSctEtlAb9twz
jOohK4artdhEoS0fwp6Rt9H9oLAUrl6KD8FEodZzw/H8tliR8QguK1HFAgkSu2T724xQAwGVcoaG
wg5WBemjlnXzGJcuMEnCfLkM9FtLdMQ31o5oO6VLaZMvU5qA9AnwiIsaFDADoMBgWJfno72wavDv
3LmdWO6+lM4+jITn0MOBeeyoxYjyJGr7Opo5OgCSmno07wsjko5Ror6xSMoWXcB4s5gYxOe1fOiN
YdFakb9PR7GwYaihPyTGm8ydJUImhR0D1qpVbmg/Gyv+HUTBuocQIsEwWWHNH3HDSqk78v6esqbf
MsgrnTTxvmOpe7dLcfEQ89hshlyhEFiWTikK8pJRiNUgRelKW1+mTQHfk0FNX9fvkz/uIyn4BQkG
/z8oOkKHMWZbQ8YueEIF2xG7rs5TADpNeTFZESE5Mi2i4cEj0T7ApoCLxpQ8w4YAFRMXYZQ/h0pl
fsHadSy/FEMBB0KWXoLAwewMjR9zYJO7HeVZ+AUTqHNVJEB84H9mGbIq4dm0d4X+GJRpYWrVPtNB
punS20S0tZgrWM6oGnAO1mv/HIThWo63iIfdTrkksTcPE7RLIrV0c8iziwHHI+64rSZLJMvo1HYm
4J+wJKEdRO9yJDd1gZMU9Su8NIloj67+tH3/NDBu8RsiKUAuFCxBnVx0J+gsFA9ICvIyLpesSX96
LLQsncYlfXJ0/RJm+8Ggp3IylRW+TrwbzW+47fBGXkO/2sTw37l7WBdPKexFOvYz7X3b+cJf5haq
wjrVKyduZAqbAdcIOhsGm163S0s7dfoRIbJJNKgXUADXAYu5SOuTZW8l0j4uZNYTA/t7b85/8aGa
LFTGwc4UMfIQqnavZzU0PwCTh1wqzCiphlnWLq3KDgm1IborjWIyo7JJWYFKejKFyta51Hzbaphu
0EkQrJSb47LWFRIFpmncpGG6l3GYL7CUp+sI/VIpM40zmZvSzHsM47P0FAeWAkNDQzLpBCNgaMUn
LbeNCDEy2PUZWbADwuXmQn4YafHWAfFRKgLFMwgYBtMDQiuI09MH/SqnXsO+gwA8Pp8zfxsGLZci
i3W23V04scwVdyugigj81um4Y7ldcu1pqJ2uiz9U79Mz05MCgC2o43sD1Bg+AbuESvqK45B9D2TC
wehQaGXRj54pWoJiZyNCJLO2Xawzn0vX0A4qyQynSENQqVd0CUM6LQaFZfOYTXi16/3QkJMiGqLk
mchPJC7VPRFxBlCLnixb2sfFJAjxCSoofUH7ow6CBZxZnFdFTKvAlB33+qkzs/IYcucyYZjaJV3t
W1UxkVCxVS2K0tqQVF4s5Pld7iW4+RPQ0tiuy1m+Uq5LxEnT4B8Iq5hBHdayM8OKIHdUDEZYeje7
NP1lWg/TY0z5DhL1vtO3Qb72pFK5p2bXg9oYWSN7aglxvdaQx4zrTBXlGnI3+7KqHC94rFjuqcE5
hXEjq019xC6L9juBZt8YfXToo8l2J4NmskIN5MYz4Z0qL4FNDAaOFZ2+15voip8jXlueJOHigJ4g
8Misg6k6Agix9iJK2w0+YMIHuZiu6dCxpwAFxH2/QV2LW9ch3Hh0kM0PbhfX2pH45WLZKfqxNrTg
TWFUPsPVr2qEiRldLwN1O003iJoQhqmZJzmhRVvNbNfcdTLWCwaqKy1CnipF6i0QpJ2MADuwlUZb
VmfRtuyUVWzkHzF0l7VcE6MO+XhYSyXsvXo+vQ3MWxZzFO4nQzH+1sc5sTLLrwlcewpnpThWwVgv
zW7EkI80xEkNdqW5ZKmrHGiWHtPRiLJFw5Vq+hd5lGOEDtKPd4aU4kDB0bFma2vCaifpEXOTZtVi
F4RZtKcOjyCYQafMkuhIDntLv2219zZXb0rs158awVIoUJGIlCkgSKY3SD9VvTnBGOgcWkWaktHB
7o1upzYLJgeDU42RcbaLLtr3RabuZGBOpD175q1Si2KJUpuGDRVDJhFYP6X9jx5DWB3i0g3QVcAC
BZS8iwqLiDxdlKSeNPE+YmJF8d7q9woJCsoOQ/oZQI2KOGX7cnZgBAN+v8okLxNCDAk5pcRnDXQ1
shiFsc28i4rHlCCxjiNpSbH5UaYSPQRHN9oEphvhSCIq4BDfbabQ3k1CuQuZXFnPCGGOTAamclIA
vrPijA7H/yEKWktyRxXG0PW2LXw6pqRLXaR08p0wTFQuVjue4RK8WVWPA3x+kHI2wqB38mXBWuUc
dZMxb+dL+N2Nv5cRav7bA3EMaO3Cc8FuiDjsC4lp8UajWl2YgW9dx1qZU1BG+WuUmMXjz0PPFStH
3GzavbTbbSULe2NrebD27JglejBUL9GhRBmZ6NzaiTQxXf0g/BHAFg6BrRnF9qYPoYPqwpgl5NqD
mlIcI/pYXgGjfU1ExDqNSIc30oBglQzVxSoZLf55YErYjPvMDNUDcmzcWVz4C5LN22WXR92pmR9S
I7h4lSEvgL7ae6bz2oHseCfotTPdQf1lt9ZGkzvcTGMkbVUATCv4nKgeDQQQJhnNRF/o2qWsEXjG
Y8BLkr6CRlMBH404QEkkXRtGr+yjBpk9WXkIyVlH70OTxO888CGURBXarqq5h5gRj4alFwtGEAsz
iuStZ2gvS56C658HZHtf5UR+Y8zrkLQtdOGKO21lQbsQUH833RiIrRgn6djqZbwqYq08YyzfTnEa
vIpR+YoHYEGkkREloMuEilakREztGJySgtNDbYYlRf/THn1EljpZTng3VwNjMuys4gdhFdGOJAhU
dpI4kkhDwociHiBW2Zt2OjYEm9urEO+KqVaQNzqKy9Fm0zyIt0IriZnTJKxvPQvfodMo0AKbqb1K
Yx8HHLZtoTCXyFN/B/ZouNhhEi1SNbMOSqLPikrGD+aoaqcp7m6pqgZ3nd9hAqRetKY78+4btyrS
j7qkn9vKEGfUOCMAbbvZQ3VO2NbA5wyKfo9ufeXV3aZN7AsKSSf1OwhsmQmppK875r71Tu+Si96E
1MX5pga5hArUmEPBvK53U8GtBLk3mK8qOQR+oq1SEhXdMmC2S77q9K0TwYUPJV+2qlntwr6b9upo
M7XLkbZZadle/xzWpSmXtyHylU1ihB4e1qK7dwUT5kqZuBNkAJ7ieZ1e55r694e0YtoMuwtPbpZy
TvNfV1ul/ur8vIIbUBIVjfWHvxL5Yr1rp9Iv8vX8tcydzdXjz9xWN7oRLExv7mJIg0asyDU+1rm0
zUtx7eFfmkjX+sRCSYvgbjGZjpQbP6deAqXefumD95FL0Esi+EZ0Jvm6RaqzaBtEKSrsJNTOpjuO
OmGJsk4slxoS0JSX5k4xHA3A0dXUzOJk5faySBN1FzOf3/356s9DFfdEzuurhu0jB04ZvDSBuzkn
dHEXkuT4zJtdwbXLjbgHDaWG/ls/Ra4V8ZkPBAofGbDWk+R5t9Oa/vrnV0qaf4CosRamRURwF4YK
hNFKIXmHr2puDEirPNmF668dFGsI1qoE9iE6jOhJicZ2Gbx/iJCPhqy3a2o4DHsd+h9PeZn3ampe
EXeGdU3G0LIh94D3Y1kCfxmcBcY4nX2xJx+eUsSiBaHgqbiVj/RRvby7EPIFGVyyM9/HXL6hkDpL
+OgWmCTraDsW/oIc2YtxFUcCOk7GjYO6SLd284X7Tro2hAnL6JVK5oqh/tNncm+exVEGUv9Ca5Pk
r9oV6SnZ65dSX3JUa9TT29sNi0A4n9hP2GpAPK0sP42SqVy75mZL9YWIXv2hApa9U1Cz5tDGG6M0
2IVqeU9zAiAHmchDvw2ru5LY9EKqujFTfNwjA+5HTyd07C3/F3ZxWG8omBZBXfSLNKbbGFm9lFw2
zXV86OxXeCHiPy9ELDb6udnN2VavJWS19qwhVHrUlwIlyNn4bX3LzS76su7TFTWartGtXajAnBXn
sOudFSzHOFa8+8jUm3M1JhidoT2WQyYO6wTSfJM67M64q220ibTbL/29emn+cXw37ypJ2u7aGI+Z
vObC6Z1T1h3KcGksRBkvww/jN+Fv1vfwW6iPdMuO38dVzr+Sl3rOMN0e5EuirIhlbNSE2GegTGRD
ns3wJAqxNZdJicbfZzDQLO1FFwXbSlFWt7gGQe0vV2VHeamz+RvJqV4GqnkzDHn5YWO7KxNmL+t5
1fKBhuqe5PAja5erWrNP/FP9brK9etaO2s1/RvxoOLSnMJLWc154scE0SArpNTlPSB6oyB1Wnk+F
Z+mZRGyXKLYV79lQsN2IfpsNU0eDICjce8Gyj8QCnGAvtoyAHhGHPFTIRmk3fZ692b508Bq+N+FD
wbqyQlzsxMCKq0kJQdjPOdkrREw4WcPT3eOpUL+at8EZ+OYv0ODBrVcgHYUeHsKCv14hbypu382r
4HJQz02gLzK6B/0dJqj2nQ9u9KaQHDc65gEi8Jv14X9qiLTOsvGWkvJaOCpgs2kTH3yy9tbJXr2w
BgyfRPo882d5jFW38wDDoNd1WjG4v2w7X2GTXJmXdtjJZeZIIGTJqJtnBc/yiUTAiVxzHvPPe0iF
NegPD2fzySnaL0Bhm1g2nNb7nm+avFeUypa/H0B+ZF/6dxfvrPv8AngPceveoE0ztC4CZzC2D4Oy
HqXUJhrgTR6zMy6BovQgg94C7tZEh3Ws+7G6Ob1b6jfjaB7US/UWP6e3+LO4k8iD+kQ/z3/5/tma
p/GoA8gY8i1dSJI0z28tIqS59a1sW43E63bssttwJKLH3Gc1/awRyV84ZVGicLAUXb8c35IYTQpx
r3cV3Ux0Tc+ww5zi6lc7mda8uQqgxJ+YOexXdauchnI62ocCQucjG2CYux5lm78G8BMBXEWzGeve
psjzldIf6Wbuqext1E0ElgrwgThs5A0Zeu05WFn6Vrp42mb84ScMlXCjTB1iSMmtnt2zvoNfvZQP
i+uzeFl3qkiDBMcPHJXh0/T6vV9tpS6HXGkt5ca7pGap74GNnYqC3CFJ3lklm+hUtWemMa85un6f
VBynKvb1NsWqHsIhsbjfZ6eYWxGExod3rzTDfQuni2mtCd4jr03LfhdR5lKTXnON3YD2KMdcu/Rx
SllQLasr7CXyBkqeaM79y38oCTUFky1T/DDAqivH7pRfhlf6KPgWGHx2zSppoq0qdSvGKzErNq/u
t5pJ2E/nrVc4gR3QVNlvmpudPo3hGrKnse7JupzqqgX4zB4+8NXgncJuH7eJ9K0lyW9VGctHoVp7
n10WfCVd7KbRtw9FO6gr1a/Hx9Cb2HuAKV6UXkHgoeJshS7t3wGnj9smwTgSmWPzPorJzQZ473KW
m+dZ6olhR//FPuMjCTv53Ssftl9+JewyXRWl1GLnRT2z3ggjjOUO+nT0R4O+VZV2xS27NS+NwaHs
t+mSgPIW44b5HRl8JmU/xqH0Xr+ruRlCMzXOciy/cKTAMOKSMroy/wF9d2/lvf49tO0bGh/FLVLL
JvkWaaFth9EWAdidCW5AgtWAO2YypzvEgC3nU3kXXN+EhtB0KJ7a7//+JTIAxOVT8NIn7ohWp+1X
nvzSWEo6697ShlWk8nuT/KBpRvQSMM3c6ApmoR7lwVoptHQDX0TR5G3XjuANNHFSbRUJw58vmS6d
sTdCbst5b5tM9IdqfvjzlW2l91AzckKEiNKrgOETrjEmEAIUbNCeSzLYbPkJT3PanidtAH49iHkv
7Xh5azWLSlL2U1y+ysY2SPJqlFisOxMletEM3omRGu7ZThrWWcXnnNj2aBWqI4zxhHo+nFCVYvnH
hu7yWgZoI41iHaQ4blWF/PNUVQJOPKS+HcCxk93MGu+DclIqrVn26Ze51dnA75qNXkRPYgY4Ymqr
Qpao71G96zuCCLtRcQp21PehwZFe1Z+OhZn1XOwboi02EDvesGl6i1jQ2Zkmx+agZseayMwjApv8
mBXJDaFOthXwRfhGxoSRNJ8TlJt7UqPqUmOcofp56jKgw0kebt7CdPilK4cyp4LEjfupFRDwE6Sv
4+/a94oVmpWJNAGhgfRM1NNArgjSPvt3IhnxJfdKXjl0aZAvM2aqkGN1q46OphawRzRYhQamLO+A
z2FzCWWxsrsS6DegxtBrSu7WLeOByTsmPfMk8rs1nXU1TsT5cPKf1sf0I/7sn/W1uXAXqUEPvHHd
Nkp2KYnXiObgRLWLFnYeoZHJEszPZXHxy+FoIq3Y4wnwbJQQ40NIebbyRA4moz2mlc2oCIEqOJrZ
TZ8hpVGZwafdt9FVEe6ynIFpFATURAw7tNnvq/ysfYYtiIaaUxALm7XzOCGXHRgvAOwBEPhmKj2u
wuJiKPoPZPCj0yoNV32bfPRQI5KCDHO92fEkoJQNSA3EvFXRxYtu6VNNwKN4BDAlTbMiwhAwXLSR
MsJIRXK3cnOT+VXEJDJBzFRp36pdbBLRMgkJJhqodMXq+FTy6VyCCkWqrOG9lbSEvS9mWmATkiV/
arYZoeRpsiPkCDeO/eYgBFe1VfsWNXbSuGN2rqTy026kdeHDPJl2kKxQLzOyWkwTcmwLNZip3tAH
O3GrP8e2jdcNCoeuIyy+bLaKHRUbS7E/x9JbmEKqV4VNIm8qwIfITU2SNP5Hq4uZaqNyxA55C02/
Prfep1Rz58APit8lR4FrpAp23nB4Vxr5LSGd3cE/5K0eEVGOFyExoLPJF3PMdEYJmm1FtFq5wjD9
jgDY3prFNYl3mtVOq6IH4Tog+a90+zIh41iMWu0WdfxFxSkVmrLJ8QqsQCOEG+13gIlo5Wlt+NUo
x8pqvuWksh+lj37LCPr1IFXdptfAK7SM5FbCKpbkLgAZyuJvnPFMPNmB9IwDYd2NvttrmHGHOaMG
n+ViIpP4oCphtPYzNoQ6059a4ClX5hGQvuyszGQMRVBGg4RlbyJpXkTI5DhbkE52uXHt7Dr44L92
pQmppmJEMcIg0uJCdhluHtUvWMY/K7PJ6MwnZcesQtnx0ed5Viqy2vkHDqrq7yndgp0ZfLatf0/Q
UhKQwO8C5GfUkFAUdaVBy9uTJ9uUSD+KyNqQgvnp2903FzGhCiMXjJ11P/CLmygIQGcSsej2cklB
SGSV61206aako3+WxplP2tliaVQ996DBT2FBRnutRhUXTv4+a4oPgqo4KUMCzC2JYTIVGGlWqptE
6BtC7sSbzm/2HskhL3v6IaFVJWJ4DFa9SmgSHSN+T5TZhDk6qVS9agsWGhApwqQYtXFzJNB9VM+w
floELjSZeROR4KGuRUIafMpE9+jb1Uaykgaj6qCsobK8TwPnaq1J/krvQLhXNbOUKCiWjC+nhVfm
t6wKj6Ue2AQxlycf8jQhZ8yA7cIu3OKraw0cszgfgNTA9ovwy/hQVssoMY5a2jgdLjq6HYwnSDqf
5txrFviiUa2gG0wJPDgjXizOfXGdcts4IL323YLqAj/Yz04nUqPSGMcXKksmIsO83ksetaHqi5DI
qE3SlryKlUziAtK4PcTXfu9V/UdLLNZmgI64wYgSAWsSyR4A8kFmDHj885AG6N0CYt8mFkp7gfxl
79kJG9SpYxsR5dlByPY71vtrgtRxJyZNdyZVi1dJGMzCKAPPn9qsB7ZtPAtp2k7CPBhZa18t5BuP
AlqTxf9InGtdu9MQYx9MgodGeF8bgf1hK1sgRJvkbQk+gxGdvW26ZxakxX2s34vCah2OlG4tzSk5
cqtHr4LBbdAqtLxZjGVLAqhYZ9HklpOmUjqStVhgX1sZir2SNPu9K8CgYCp4FBJL3RClqT9N0iJI
xxjN9CsxdMAeOSNIpJROyN/QjzqVb0aUF7BR/w4rxBiIrhe9+dJTjFYEgo2smpiHy/onuj2oRXV7
4MZJPl1b3XIsdKoRL7Cx8fJowKOp4H5DTyEL1FgQ9XLwE0Yakb+ocpRg7cQtLJaqvW0bJgoBG40d
2rIQ7gV8J6nBLZydKs/fxV6g7fqg0RdCQdY4kQ90qOHFLztAe+TmKDtkTi+/mVPM5RAxqGQvJzX/
loAZ0/GkBz8bP5sSobyGxhiUplethU3IQR9GaM4L2FVtfS074ipgHxwbi7iCAf9gYv8GuEqjy0Db
hqXlyHkbojauOD5li2MQele8HFgVyRPtgdKWPuN8qhtEBTzLNw/j3TIXPQIDKvUdgjBO+6jda6Ij
tSDtmeBKH3aVq5cCtqob27mg9x/2cBrJrZdx4sZil9QXczqSGYXFPfdZGgXZF0Eu41umBuPGG4jl
EBUB5YB+xK5Qh1/1aAg4QtCAPv4knglTDAeb2Dmr8/ioy0nKR71eqxm6IV1Jt4SllE81KA9o9PV1
avvKNrWJ20ir8cHKEXqQ1mLgwHvzFTCNA+rVfQytxK6zrFxTx7EUqIG+5iy2F0pUtScjmFPWE3VV
cv6yTxdkBvasK+qkSDdWDGdCKkLi6+QBml6gPeJEWWNVTy9qLz1pS0yXU+JbItwb5wQ48p6tR17m
zZagCUwNI63imHEbCk060MoUS29CdS+0LHg0s/I9nihT/6xvw9QQlxGC+cYP2c+JSdZ3vlH99eHP
7yWxhVbrz58oxtBvcs5RDi/CLXvZ+FkbzXQ0kN+tVRbpa6jc2lvTYSq3lY848+xHrlDBGqUGCbVZ
txKZAE2bVAe/jcUq7MGesRsw93iQjD3bg37XY+f68yvCB38h/II3NluC4FQTjaRiJRrLXVto3Q7p
rEqJkcNk6dyKC+lhS2O7BPADB1rYxunPgy7U39gL6o0fyN9+Z8MUqCwWvM24QX5Avc8T5c6DtL+T
k+aWspnlHavPwieORI4sMGGUwH3ak1uTdNtkTkvREOWgmhXNG+P9oB+BXwxVcsLGI3N7ZkYP5Di7
N0l3Scr8ACKh+fJTW6Vh4lMz9hh01QaUMguhT+gDwOb8THkCSmBZknpMv4jcYFY8SY5WoNK3Zo95
HJIUkTWNK4e9/wvl8BdgguyqJf5RlE26NQOIQzo3e7eyU/0siACmPxXGNVavucnHkG2YvMnixvio
GKnEZLrUQVszSlBeiuLLNzwSxUaCR+ukY5IXjmWKYg+eEgDNGG974U27dn7489V//FLtUJB2ROYZ
Bi5CuNtdbF2srHBLS7WOZjt5F4QM3sXuwYwMeaVtRYb307KB+dbMyPwPTZsbaFKXEBXgBZ60kwJV
D9vMHjLJEqsrJlCoZMTwZqRFAWzMiZuDbRMlu2E0Q2orADz4nYzVWzhK1TYI7BS6SHWgbpF2aSYR
G56gHals5WmOCRkAYOrcgcH1vBP/Jq4eh+EzKqEyTSTOEe/2VpRYn+jYVuShcXiCjvBlXJ+oQJzU
6nd2qyG4UGbwYSRehzS4WSXjeN+g9ScOk0NgsHXwqVzCmIMARo4cAWoc2Wym7HA1gZyTKmbGDevk
TJTWKagAz8VD8Byj0LzqaQjQDMfCTmqWfmJFZw32jqYkuDfLXHfDjKIBq4yxGFRpY6JZYJQggaiK
loZxk4Y3H6XPIqy8myxDW5FtbWN1DPPHYvK34B1PZeNVbtmmZ5NLgtwplUTM7MYS9Z3wG3UxMYNs
OeUISgEioxxtRf2pFOYPqRI/TF0elhLNyBaZyKmt05VeejFXtO5oOb9B/PPvpLccEQjyDfUwvcgV
ZA8jHNeUNPUlawMIevDrv4EEaYH27Sm1fRFovmBipWj78w1IiPZm+IN/qdth5UG9uft2xoiIlmBt
xqqM+iuskagQPvrnl4ZXFe7EG7PMgDOs1FYAjzJ3ForzRCVwoNfj9RCGNZgD6ennKdUOirGL35TG
JbXq4Vy1X00hMronpZrhNvEi05LRtWQ12GRjeffrsDhxwhP9BH8kp3J/s3SToZiZIIqWAvVh42Pr
KhRBDViYc5Z7xi71iXoPR3t6GbnbAj5zNDk0zh00uhtN3cOEa15EUbqN8qbZiQIK7USZtghaYyfM
EZdKMzUfadbDdpMsvgXjnFOpMasmvEPnle4faAzsQ2S28mFs2Yc1eAg9+VOVNLa2ohHHln7WBQkB
XVbWDXey0XlB/EVeUtcp4akBbuvJc6m3NwkBmpcENOnenLLfaugFWGNnlpEh6oflI5/OWitcJZ14
DIXA7RMv62DYZbPjGPnOCCCCHU4qofzuqHNAO6ERipE2CuCcQdispzhcxOByPTXDRiZBfAXeeA0F
Rotu3OdasdCyCGtnUO8mnpaeP0ZaTMUeH+WEiaLOtB1i43EXh7KLHUcsZESgTm9Fp7zqX3wEuLuY
hWv4ab8epxGXgxYRM2yrC70mx9wMUuzlRfGFCaVbjqO0YmVSulEavkf6WbUTa3azklc81vRZMrQB
Q1RbYu7I2OnHfTPlOsYYBAVD0LC5CBe5wuhTgA7osuYkJwqrEaRGDGkaeAsFIVbZOaN0f+J9+RN4
lWwIb5S2GTJtp1R1mqnMvjU18ASCT00QkN6wJr6a6bHItYNfae8hrgp8s+GlGaxdPcjxS/Em4BfI
QjbArhZyrekuBwK51G9YA+AaoTGCjTaviFUyHYy2cQeWnN8UqRyIlCJPo7cIt5R8srAs2O96jf4p
NoN1VMGftwdLWZfYBly9mmZfwg+pmKRt2yrabtLYpLSBztaMEtKcmHCb4z6lJUJMEVyiSjwSjWF9
c8/V/ldQGINbTGrsmgWGm3e91jUU+4KIqvmB+03ZluE1aKBbVDpuKnaCLnOo4N7g4V8WRsFxkqnt
YwyI9QNzsUmBW7Bz8rI7kFwqSJmOfgKFj7amWv5FnvxvePR/IG7L/4PmF+r3XzW/2tBmMplcwxZ8
VvTm96wIGwoTtHO4R32O5ziNPlQldsdOXwKlVRE0oGT5afKJQbRj01SUkrn6589KaP/Fs7J0ZjK6
Sugd3/Mfn1WZZzq3L4mdyXCS18V8aLMketU7tBNXnS3imP0a2VzJRNoUMEFLiEzXwSL5EH/4Sr+p
J/2one17V17fSx/1nRFvyRBt5gHM1bualXorv7D2QRcW6iV9ae/ta3w1j+YivK2PIemHYZDrXmKb
ddy0Rd3m9uxgMTg4QsLiGM5gwJb+ozHZZgbHKnevV2Or2nCJ8KIvOdn3//wlUSyE5v9Jna2gHld0
TZPRe9Mh/+NrgtZAbXBMttvprF6Hfj9bRjCt5OchZ+QKngC7KGUvqGyTXdA2tFPQpjRiTqPj3ST/
Z+Q+ljlUeugPR+dYJ7A6isW1ZH3Yska0eH2W1rxYpKmDBc2y0QhPYXj2Sy6PY00fgwgnhiZyUY9T
7PIk3vE79QZTWEbnuy56AtOSf8vFCV7E+JWR7q4sy2wp9ANJhg4CWEGm2HEvs5w5hK+QYNqj9p5/
1f1XZG3baWPLy2UkpVi8d7G8ljaVPC2tI3BZh15oJFHi1VGAAuvycEPb7tEkwSsprwQxIVbS7vFL
+66RX/2ef7x8bh71zXpN4bI7j0+XZdmLIchBv8ZE+PKG17zhgIyqhflqwaMOTqvl3QZIMlVYIYsj
Kg/N6ZOINTYpZ53IlkbUEnzWRB85+8sQfEP6sNhpkgfOfhMpFbtOrnyfzafNBvRaswsFYP2Mqfts
dqQyu9LpmX1W7E7RMy3ic3AFVuNsuJNvkmPAptU7UcnwOksP9fbPPz54BP+Lj49gk6AT24b34D9f
UtTRsVQwiN9G/0rdmTW3jaTp+q9U9MXcQYF9iZnuiOEmUhS1WYulGwQtStj3Hb/+PKBolyir3FXD
Oudw1BEdVbYKBJKJzC+/d2vTadIv9I58w+rOxKDyKdaNrxNW3K8My7q7L26aC2Srd8UdRq8zmP6n
nBdcsDU6UDzgtaUuvGlXXXpn0hy7cOMcO53gGg8LELpby57IzSoDtwvB7zKVlhrOnPIkSCFBjB1i
2ZBj3ncBETrnLoACpNfb9LEvx92TYt5U1xJYoQvv85qxG8WXXHdAE7/oIItRsOwfMrDGkhU5YJEY
l7K8NkoZ2n1wLrOYkBkuoY6tXGLygmRBwgtcFwglWGEmswYLgwHkXJX6RX0nPwiPunqJSjm/JgDz
qXvw77IHDBNXEuFYX7CSN7qRgWNb0k1LCwuEgkODvRBx6L3MVx6wawn8qrIvfmm0ReJiMo2t4bR6
0G+sW4y7roN7vzxrXo1ndxNuzHRJsqYcfaHkHJE95g+w75m+ssz1pOwuqrPqm6g/Yb3RNwuNKNJZ
A3Cc3jnK3aA4HgDlKQegUdmeaVf6lCxLYKlNCQCNbVnpQ7qZ+PIsXcV38Z19494J9lxiCWqN0+YM
6x0DZ95JSzJjgKTgoQouh4cn+utBvuFxJQC9M+/BUWdJtBFP6+gRUxbXxEvlOmJOaF9JChyF5jxd
mCaBbfB4aOyMwttGmEpfG2XejIqHQl67q2xJxNWIdHnlaRgAshHH+rXwxcbuXMVWAC13BYUS6IAC
EHpbpdT+IszUR/I+iRF12uDCAXnCtwUGfNrks1B3MHqzO31ciuqVJ9YVJL0+nloxjTxaNK+WYxRI
2wp/joXOWKshBbgd3Wbbio1561brX79Eys8CGZQxooGGR5SANjVkOu83S3p+roGhGANB/LlsZYCM
tXwPpHFpiw6MoSdnXeQJ/H+VWdi9uhkKUyg+BDUg4kdv9jW/LW/9Gh4vJGe+TGkVzPMGKblsi9b4
kvY9wDqmPLNa9lCFNDhR1G3O+cAgD0Em7Itumrwwgsy/iYjswdqnKW7zpKOXhF2/bYezf/PAw+7/
lqmy2PzzH4MiSBF1kcRdc0j+MMQP1UGOqwj+kRbKV+UVShWytlWmCVDtQNKMdlFENvkAI5lcdU0P
Fu1MyNoz4YvEbmp9TW7yq+5CB73Ws+cy805dHPgSVt6GlTe7kaBIaOfFtQD+nYhARLSU3X+zacqf
3j+hJHxfiqGo6oc0ETj1chyaUblwSmMkfMFoMk5mvfJa00fvxlkwz0D8RwJxYNF9cq+7JG/c+xzi
kGQr0L9J2TTPKNhzHLyIGEPXA0bfIkD59TB/dpts6xoSMMPQVUUbQlHeCa/kqJDSJPPiBUFH0dyF
qKWvHFBgSfADTOFq7YywvTvFVpWlatHUXRqaQ/6497DSkJgsHTG4Tiz/XhXLeLyFqTmz4nWAN8Qo
I/ungWWp0SoqfNAoX1Mvfn371s+VCYkyqoKxo6bIIpNx//adAA271mv4JtM2Gxc1Tpe4E2M4PZZY
RaiQAKpbcyVEsblClrSI6BSfbf9t++eygqETLMVzz9FfqyoPIfnGTI5IwACYGjCIBO0mda3iwo2c
JdTR7FREkMbmDL9dq2Vjuf2n1PAN/PWFeZV6zQICknZuFz1518M/AVkRNdWSwNYn9dKuAmwBWuJY
TQnpx4Aot0DLxYAxJ0tjQJzJRS6eGromyYBGiwMuHXJeAqU2chVBP51dFE9wp4Cyi7ky4Nraoo7W
mCSXE5HyM01RufV6TNuaQorzkgk32YMzYVFRj3yZqirM2UWCxG1msIfjTm5GzoCzuwDu4YC8RwMG
Lw9oPHxtH/AGhL4asPpiQO3NAb8XAfJZe6JJOWD718qA85MfB+hfD+g/IhmoANbACehOf/2tyz8t
hpIksxBaOmuhhrT/47cuqE4JzddbKOFjFmMPNoRi0sU3C+mVWi8uXexh6qeuC7KLRjhHHfgCJU2u
YRMbyCHUaznMQuplDB1Y2pE0qymOrmJ44aeBNSOcrIPd4eLeCPrWm/GF5NN6tmXXHg+Sln/zMD9N
YWprimcNoSVqS8X68AbqmVtkjlO5C3llmODvrt1OqIKFHtGbZNkrBxO1zJcz0mwK8SzVgcAVci2m
Pl4B564SXnnVtIwfallFx3uRX9d3VBTfjMcfldz/s0Sr/63SW0nkfyRNvftif4q++u+8itfP7jr8
7Spfb14K970U9/cL7OS4xomKyZglAvuBgmnKjygsSzrhfMVKihbW4CCGDva7Gtc6UfXtTFHhmmu4
Av2ehKWfEKqlAB3y/2yWqvlX1LjKoOvd23pNnTaaqSvkbemWqG9fv3d7QhRCW1KIcV7gPW2wV4lh
NqfIwH5Oo6E0w7QrREzQJh6nP71pz2hqYs9Sc0w9r3hgklwr/JrURmIZ6wwsUWylv8+jOqUlHEry
aRHgU4wdmxb0E6GzclwyQkOm1VylKZoUWzGoRcA2SUNRMpSArtLIZ8SKtpym5aoczHPymEDZ0sPc
JGH597Fd86GRFmHZTSWrEk8TN/BXEm3qVWzaNhL1hExasQuKi8rOsquuBQ8b1a6ODbCkG9hC4JZF
nR0Jm8DKWE/dplxApuQgBxtIGCOt0LlLN7IQ6HAuDbyq4ryEt9Aj7B3xylNNGlNx2+Z3HWkyL4Hh
W+YoKJpoIwCM45in+PhHRYLyCNzqriOvwcm1CuNppOLtzxFTcwFBDQ08Bw8A2gawym3c2eP2FQs5
ugBmYeEQU4d5DZXTUTvCMAvhAZtu9R4JZn2Jn4VbTBqquZnDgHEGxychDjR8nuIU2wY1FwREvNgQ
so5UsGtg8s06EI3HGm7EreAW8n1v+/Z91kd80Q1dM4JD9Ka+jcDc5o3jGleGK/l3jRVkcJt1TKrM
tHUf4VzT5Y9K3QaBRZkKGyuLxw46iJs0FNiMAouQUhoLC7eVTSIkTJwUo6w2VDweQhyfMoF7J0cr
El9dPMj6KbQPi4wFRA/kQ9gqAbpl2X9NOETC6bTQJYziHKOjgHYqiCWuTEUbxRU+ktAXBlhAfsgl
TBUoeaj+I2DVxxxgBqmiijH6RIlVumu5OiQFh6LQ4azeOKy7cY9j2sgX7R6DwAyqm9LjrDhCpQw5
wfNsx6eb26ZnPQZG5YWCm4b0xe0IW8NFslLzBV7Yojgl9xVPcNekVTP2jdZGxyPAWwHXKHNvkRWF
Jl6CyjdpMAUtLyw8wQzXvBWqzv/SeSFcBAeJo+DJnPRaHScv1vtpKtnR2u3bepEqxI5+iwy3li4d
w3TqQbmuYLFN5I9kYwSSeonyKlkKzWsM18ZFhXA0GeS2AiA8vHfkKHZVoAwnz/iUmDKI1oB+OAs7
3izTfFA2dJSYXMi+Dskizrsb3YtzhNOtBdVZRuCzzJhZL0FkqKcGqjXMYdpqCuUjmDIDqwUGV9JC
6l0OBpFCWF5QEW+Mbbm5FCLM4/zQ82jgg18rjjM481bWivg3CVO2KDvPHWZ3j4zqmRSU+hRLmOjB
K7X4AiklnuelVdxodYGnvomPZGqazm2hivHatXMDlVebrRu4i1/dPLxMlMEBOfSF5kyLXGWemKGF
1trRpyzIMRnDhjJzOruaNVnzLS9iZMWKE2SQEsSMNonTTzBOrTeilkO89/Pokhvqx0mt4gMk+bid
YgnazxLBYKIqooLjlGAvlVAxT9FEklhW9SK+0B2oJi5r+asDkLOpKtN+zeu+oIuQd9DyfDMNv9ZC
ZS3hn0eLRNTTb1joZBjquM6lrEXxQwPMvRRTDERrLahfbRcyt2STjhAobXyN3SCRmg2xIJQx9mnc
aYPNJSHHZ46EQabV46huk/U3SuoiieYqeqGVqhLZ1IUZHGhdCYQ7PrAZSZEhXehkepODIHtTy9W0
56yV24VYmdlZq9M2pudtwf9TPapqxT6re6Ol74SUQTZdf1MjGZ6JKOvxydfxDbA7WZ2EtWjOVSPR
HtNQEu+yUJSuU8HDvda2s4ZF2CAbzO57OhtqcI5rHwRwTKlBNMP4S2hqsL/ebclXb6fH9y1nTl6/
3tqUD51MsQ+rQAkTFGUYrdvkGDjWmakkzoVdJDKlMs4U8riN6kaZwR9s7yxXcQnaC4kKGdu1HZIG
oZQQUds4a3Ctany4SllklGdaT6zByIiC8LosMks+VQw9wC0l7LqF6gfeDIdYiAmqUG6aEGcC2HsE
87gCR4NabehFEUMJGRHJhkbitzHyhDS61gW5u8fuuT8t0ja5aJTGPlU9jZYQaWrJUvMAfXHoE4GB
8Fo3XewJA2KwwrHeeDZSuRjjCNmvZ66mCN/CtK4Qz3ahSinreItGaIrnVKSV3UdDTCPgORGOvZBl
s1rLMGfICic257FbJykyHk0pJBRcSnBZsU45yBEiQJKcuKR4g1N2Y9QjOIM5rrRC7gp01EJEuSNU
klWzqLE2BMhtxUiaumA+i0ASVNSyrl3Dm8AyVAvmbqrqtFK9GG5Ok2Xkwec9GLmbxxhfYvj/nHRG
uhBLQeAZ/EgbAPXim0rhMBPxEp2WpHNMjRyfTlwY6nIsD0OCUa+0FIW4uo7AGpaqnonfAJe9U8Xq
A9wD1e6UE4px2+g2RpKZlJ0WstSMYONlK1PXSCnpANBwqNY3QiHo875z04VA84LkWDFYqj2bSFsX
Lk5o+YUttA1AqWHT85fQPiTSazTsRgZfyVJoW2WVbzcqqYYY5A+7VzTsYymav+qUTRmgNkFAi+EF
hs036XYXZIeWuqnVy9Jrut0nQ3wsCEja7p9iEwwhYjWVwTjRJBvVbcWBL7fIC/v1i6MNOat7NSH+
VKYuiqaoQWuSpZ8MWpKcXGNXpFcvk4ExsSWIAJOSbPLLgvi7uyYp1WlaJB4Z202CEstwpK9xXse3
cYaJee6G0kaCDIP8UYWXSMoWNsszSBL9XJAHH99cgt4/Tkx2E9guDX7hrmGbqAIrL8L+2ZTchYY/
cHPZqiFziUyp5r5gAbuh4Z2nFImNnzjnqdebq76vgiswZxzHWIVzKA8KbmSSa+GKJKXUYGMX6Qs8
nBSSCqFQhb3C4AQ9S1h6izTy00mSCht8b71Zm3e8E0rdzrXWsM6srsZOWK5glPEK4JsAMARhxUFC
J3IKryQ8r5gY6ElqXuRY0oNJovZ0oWipEqqj5wIYXC01dXgqIqCnK+v0YMhOITtzybFCFSOPXpgV
hawuQoc0ATzMBeMCPgFMSVe2sSUpMFTsCu+s5L0aZQ3AipIHM89LNeKVCLUcVThBzsmcImI+ytMr
M5f0O2z4lElNB3qcOXh5NSjZyYbpyqks6t2V2aTymJd5KIPTSJlS9WN/41GPB6ZVjL0orJ8Uhwvi
76hjmmM78g1eVOZtxCs2F0SCMj3VI2hG6mgQeIOvWZab9nnhd/qVSmV4VRuKsG7kTL93Qwx1m0aA
8Qh/4zpxs/yVk0ZFoyAMvDOEHsFG1e0EfCuuYSNswk5Nv4aqjmWtCftb5X2tNVzeU4yNjVDCJw/f
gEjtvxid49UX3bCUNZKMjhfxevQEOVKS0OpYHrQ5CiZ3ongp3FSXXCTvDJJmD6/RwQY6kTwo8kqm
2DMNH2wNhS+Oqeggh7VcH5Z1dbvCk3PLYi9gKQGRTAhuUP6yETDB2BSs7QYRbDcLc7txZEnX3jXb
7STFt56XNe8rfLDtzrmgYW2d6dttKFBN+zpO8/4rIY3qC8NczV0fnsGoU8i8V9IMY9IAYT7R1rJ2
VXWNnS1a04NS08DDvNfh3a56J1AvXFvHldm3rK8VpuK3upIgb67QtPRCAH1agSTyRWtQG5JQ0S2l
gYdpZh6hjb0aime62dRLFkX8g/Qgq5AdyoMDo4QaLVEcmCFd08zLUCeDKmqyheYSp4MDKWYpUKfb
6xqzxlmdVsIQZVPI/qTRcK4Ngq59ykmlIjKeswGasdiM1gLZuMu4i9ChhlgLY50Y1VBhIopgAi3I
z8I5R8aOmf6h598g8LPWaZG1t5LaxlAxYFCO2lhGmdPHEvzaBuk2ufMdLAQR5hjexYZy7XkaukNF
62p0TqqOJYkOOwUDg7bsnkQzFy4akQk/EmISSQl0Ld0bQfWzlVoZOEzoir/x5ZR8GBj05gPGMjlJ
O6lrWrfEJrjnOGP6NvpNrjxKcTyjq44L56OZ59GXtBXzOzFHmTxLazXCBzvJ41MBVz0IsFEWghOa
8aPY1W1I2kIWIVkg5IQTplKJ/ZSoV/dbhxm+PU5Kw3oKtUR7DgOj6JdNmWrxsmt5PWFjG8bgV+Oa
j4ZSYK3c5wJykNStYKmXUjGH2yOAo2EGUOpEx3KQKb+YtZaG08QISKlRcswtptlwVPYskXc3sFwH
eSspnoipo0yUcVzR67FXF/DrszQic9QorMe2D4VXmEh0SkNPxyOiYS2JJpS/9QrL9uqxdxXlmyMU
XTFTff4L8l0b7wZRlmPNAtfAsrKwUpzBoe5AvdWlUiezje6sLWCJRxHlmc9aSKbkWIhbJBaqW99I
ueReWoFJOENJRAfbjNuXyyL3rUtsMa2b3JXjC7XP8UrpcsJcYlnRlSnSFfoKMXlsZF6bJRaonC78
da4SOa9EnMMmvqbxOS02lRwrJR9tBNMTQ15BKdAJK1WE3TBmE4Tek+ElUw/oEIYisaqgw0UIRsU+
yuOpjwWgOiI9Se+wi0nbOdUHScNyUNm3sV3GT0CGGjY9WEX3p5mOnQgSKf6EIO0Kg0BZUJRHk1TA
x7SVi69VphSvLT4s0UQoDRKJek6u91IrQsTxw8zHYLYSNOG8qCqBuOXeQQkETS9uh0Byz15h9om/
pFUJgyYwN5sLUr7zy0DKoKc0tRPbI7UZjG1E+ssUSrmoXGShPZSnLdIVfH1T67SvLKcey+RfG5eD
wA6zEjXG9IgaVF3WsKYWVSYmF6IEANtYBpJfNVfBZnI1Zb93ixwmg0W02xU0avcUq+Li3lCccuPQ
FCBlwG6Bv4sKmA3XMzFdcwQHnyNnyRjTQMomPIiMb4zWGMve8bt7p/GJetZ7Af4sdj8+nPTUbQpO
aYM3SsYbRHxqjU25YJgZ/MKqvFU1EHR0IjRKRiK8ROcUeVO4LLoqnJqC2p6GGaFhZGt5wMd9yMUk
WYU5XXbMLisfVqPUE+kPsEgqSxwPwW+8qG+6cYoyoZ4C9ybeaZupHeizkWCGYukpMl5XTqZsMs0k
F8MBScU357nPe2VZ4AoqTqll+3YEzy4pxxHBdXCnA8jqjauK1bhWfSkbQ81X0zOpq4gYsNWke0pJ
xRyLlR/dtZmVvWhBY3JmsuIHTQvce0nNpLUiG+FdIwrSIpFUiON6BzO/KuDrUf2+moA88QRLttCf
ETWMBRU5Hsa3mvmN5V1VLCXdJ9Eugsf6rBpOgSerlWq3Rp33Z7hqKAu6YMTP1S32HyEWyBPe1uwy
thIIlEkd+leU3MiCkj6VYQQr+Q3aRfbnlJJv7BRFNdPcVN/UfLPfejr6nF7FOAI5V9vbqGpBGWs3
f8pDnZWeZRb7rBBc2I4tYGKdYrk2vfqUw21DFpVpED1lifThXUIGyMGi8T3SpTC8E2LFutGIRLlI
syadc98YjUeiYj25ECzmupp6xFR5ag5TWwrOc4wUXtyClN1RiuoWFZSuuasuN+U7Nc8t2PqaR2hZ
0ZzWQWhdUqkk38p2IHWHXY/rBXCAN1dV1TqvdPhynLjx81eaeOXGNbAqAexzKzHjamIlsfVWj//d
nfj/C/aWu1sc+t/TuMRS9rp6oQv0wrtaFv/6L1r8zksy/O1V4sXlbfI/+6VfX+i3l+0nQ7t8+ec/
1psIiYVX0D97Lt833RV9e0rZc8zc3tT2jn91jXDNg1UbLi4rJ6ZGq14cuu2UpuSobP/cxBrTkHWQ
R+vthz49H/RucP7o8X/9ZG/j+Ovf+dWdvw3MAKDjjQkMsO8X+pefXj+xZEVjHMW3H2CK94Mgnmi4
hmqyuRsFqHTHNQgD7mLAmzh0HJQTQ9VExgIg8t0AANYYqmwgbZffxuf4ZoGs62839eHF/AvvgCTh
HaszlN+/5v1BMMwTVaSwBXw/tq8fEGt3U//zp8cEVzNEuCgyVI7tz94UMHl6WKIgdrspAA3kuN4B
WVdw5z1sIWAKmJYM7AjHYvuzvxAYeAjzDhjQIX/89XENArNXHl7UA8dBxkZZl0xed+mzyWCpQLSm
ZBjmbhyO7o3YjQNvMN/PAS+FdqJBFRqITZ+Og3QiwyYyIW39+Ovjmg/qwKE7cBAkAHlNZokZzKuH
Hxhe7zYHQz+RRNOiYcOfH9fT72bBwduiegKxDZqA8unSaFE7GVBwNck40llg0NSG1H7oPJBPaIyL
gADwKN5NAEs+MRVJ1gl+Odbn5w0WSQ+msOE7lGUo2geOhaKcWEOlMGyIbz97Q2KwmeJprqribqc4
voqRwyyY4EGroyK9lc0/ysIPu6VxwnjLEmXjdtkQj65kkCzW7gMHgZMTvDzUItruKT8Mgnkim1CV
FGW3kx7dTBjKmUOXBuoFvE0VWWEh/Ox1GE6X7A8M09tMOLrzA0dc8dBBUMQTU5UlVbM+bJAaJDje
EVXZLQZH9/QSlLpDqwTZOpEsnHdUnu7d5kB1wGNTMKtHuwhAKWRDO2gllMQT+l/DLvtpvcwgqCKF
GNPgbf7//6qUnpMqhnJz8+J4Sfy+hwQ1988NwYcrvOsgySd0SDQJ3e/+BLBO2HR1k+7Kkb77b1Wi
euhuKJuQUxUFHunuS/6wERgntOlUg7LgbYU8ut1QZuX6k7PgQy/y3SygVUatpSKw+GwjMDk4yhwk
qBSPdTKg2zu0nUgXQYZQjAqQK71fC9UTUSWAaMt2PrKTki4R6Ex/68+tAn/8/fPoEMhJDf20gWLK
jIAkG9pwhjyyEUCRcOjs51SgIUvQqHU+m/2GxknZ0FkfjnUJMKiC6H0dOgk4KFoyrH5ayW8/+68B
1H8kfqje3rbdIwIThufX5UN3Akkbtjya6GTVfvb8LAMaBaeOtGf7c3z1IKe2Q1cCiaYJxYCMIPBt
qf+wHdI14lVBzXa0mAoNUEQcyqGLgmScUPrqBgDS/mtgnZAFpwMqvY3P7vxxRG8DYMh2Uzi4i6qc
6JR/pPLtvuv9bdGkyUpprNBBensfjm5Z4E0+eE3UTpjuFH8oQLY/+68DY0B7Sucocnwb4+eisL+M
sdISs5RBALg7B/Cg72ojghvZG+GKf98yjq88/jmX8i+PAYdhil/TQun99rM/BjRSqY3Qex7tmjjg
zIAhhxYI4pCqKat0C/YGwFCYBOwZmrHbM45uJfi+JB56RKBXxIJHT1rfIUf7SyJAIzgzbWrtKJcD
cOCD20XKCTHtrAWDpvn9OjCACbqIZHTXWH+ba8e0K24h1oNbpswAhpHlYFAbDD/7GwItI9BVICVt
11E9vlcBgcSB6wCFMn3zQQy+vxkw/XHPYS+Ud5PgrRj9U5PgT/zSD/oWPnHhZkvc8l6Kz/hdf/QL
3zHln/9+R1oamElDT23vFwce19tn/87r+tfeUXpLrHr3l9+JVtvP2f3nuwf8+aP3Puv7U33/w7n3
kq/zZ7fb/kW3u80hE/qf//jveOPm60/13Nvv+Pcb+omF9qNr+svr/0oyLsNL/N6J/JTo9uc+4g9C
of+YP/enLotJ8zr/fndbttm2Ejx0QObrHG+u9fsL71rwB1/Zi/5YnP8G+R36EWfrKKp++491lP7n
b8s1UnBvb4QocIc+yqGfslznMeTKYH+Q3s6lB1+bVyH8cOEtBnDohc/XQeGuN83LS/p9BLYLwVtP
8dCrr9Ybt/v8NX3DMQ/9gMuNx+2/v/NdS/jQC19Vm+rZfcnzbu/ib4Stwy8e++tv+xfegnmHXvhm
7a+L0l3vASU7tPTQa3/xyPLdS7HfcfgOvfAtlgrhbxfrTfV+RDhbD/TIQy9+V5br/LN9YkfCPfT6
Dy9F+dvoJXbW4feb3S66bwTnQ6++WrOYs2CV+d4c31GkDr06lulcvXx/3z+6qQdfO9m74x9dykOv
y8a/jtbxb+t489uF95x849tdFCH/Wuw/x44+dPDn/aoQAIaDfjuAL4d+zMrrk3y993YNF387tRx6
8dvcS6v9GbS7OEXqoRefrDcUYtuvY+3wZczX9Uvofb/udi/5cQI/9LMu+IThq/5w9R199NCrr9bx
ME6fXPxvGKbVi4MB0brbeyv4FoZ7/xuKyclL6H4cdC49IMSHDsvkx/s28fZW6Le7V6XDP2LMjrXx
mD3u92vt5s3wCH9DZTZ23XWJ49BPn/A7hHjoKG33mXUwPMjeM+w+4W9YIs7YCv7w+n/DFLp94dVy
Ptb4vyMKh47Q+XrD+LwfHOMzjuOvP+azk+QPbc/P58vvmp3P/rP9w/PwG8/hyzr/1/8BAAD//w==
</cx:binary>
              </cx:geoCache>
            </cx:geography>
          </cx:layoutPr>
        </cx:series>
      </cx:plotAreaRegion>
    </cx:plotArea>
    <cx:legend pos="r" align="min" overlay="0"/>
  </cx:chart>
  <cx:spPr>
    <a:solidFill>
      <a:schemeClr val="accent3">
        <a:lumMod val="20000"/>
        <a:lumOff val="80000"/>
      </a:schemeClr>
    </a:solidFill>
    <a:ln w="12700" cap="flat" cmpd="sng" algn="ctr">
      <a:solidFill>
        <a:schemeClr val="dk1"/>
      </a:solidFill>
      <a:prstDash val="solid"/>
      <a:miter lim="800000"/>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Confirmed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Confirmed</a:t>
          </a:r>
        </a:p>
      </cx:txPr>
    </cx:title>
    <cx:plotArea>
      <cx:plotAreaRegion>
        <cx:series layoutId="regionMap" uniqueId="{70D812CB-CC06-496B-B942-295B4DEDDB79}">
          <cx:tx>
            <cx:txData>
              <cx:f>_xlchart.v5.6</cx:f>
              <cx:v>Confirmed</cx:v>
            </cx:txData>
          </cx:tx>
          <cx:dataLabels>
            <cx:visibility seriesName="0" categoryName="0" value="1"/>
          </cx:dataLabels>
          <cx:dataId val="0"/>
          <cx:layoutPr>
            <cx:geography cultureLanguage="en-US" cultureRegion="IN" attribution="Powered by Bing">
              <cx:geoCache provider="{E9337A44-BEBE-4D9F-B70C-5C5E7DAFC167}">
                <cx:binary>1HzZdty4suWvePmhn5oqzCBOn7prFcicNEuWLZdfuNKSTIIDCM7D199Iy/axsrJsnz66vVr54CGZ
IILYiIi9AwD/eTf+4y5/2NavxiK3zT/uxt9fJ23r/vHbb81d8lBsm6PC3NVlU35qj+7K4rfy0ydz
9/Dbfb0djI1/Iwiz3+6Sbd0+jK//659wt/ihPC3vtq0p7VX3UE/XD02Xt80Prh289Oqu7Gy7ax7D
nX5/vbH3Zvv61YNtTTvdTO7h99dPfvH61W/79/lLn69yMKvt7qEtIUeUE44R469f5aWNv3wv1REV
VPhcYPT5A5cf+zzfFtDup2Z8NmJ7f18/NM2rL39/a/bE4m/fmqYMHh82KHe2bc4/P8xvTwfzv/65
9wU83t433433/lj87BKYWhgbmqatzV2Lf3/9tm1hUlzW2/uHJvk6Bo/j/uSn/+64iyNFKIzul+FF
+Mnw++iICwHI+FR9/tCvXT8O/y9bdRiGveZPHgQe+fL138y6/y8RutkWJn91vr3vvo7Rfw4PxkcI
w9THX8dfPYFH+kcMSUQQl1/7fMTl12w5DMr3bfcQuQFPeEE+c71Nt02bbO3XwfnPASHiiPuMEurL
R4fYA4Qe+Rxh4mN5MFz9kkWHYfmu6R4q18cvCpXLzqbbj88HCUVHPiOYcUWeOgc/Ylj4hFF2EIuf
23EYiK/t9lC41C8MhfsOCEVdT8+HBEQrXxEsCCWPI/40mUAul4CHJF/w2OWa73P5ZfcrJv0dKP9q
uw/Mny8KmIt70yR7zOrJE/27GR5SOKaIMcoPRSyfHTHic0aROuglPzfnMCBf2z0x/ffXF9cvCozz
bbzNt/b+60R9lgSCBPZ9IOqH4FAAh4DsIf1HNNBeYv8Vgw4D8q+We5Ccn74oSG5q47r6OR2EHknG
EdDgp7lcYfieSBAfX6LZnvT4BUMOI/Gt4R4QNy/LN87MXNbb4hldgx5RJEEDUv9JIlfkyKcCEYXY
o8vsiZBfMOQwEN8a7gFx9uFFecTZQ5xAlJqe0yf4EaecYSq/6L6/uAaRkMslEt+C2PeZ/Jcs+htM
/vUw+6i8rDi1Kp8RD8x3ZRCIUMT/NuDfV0nYEeJEKEHI4+W9UPUTWw4j8bnRHgarP16WZ2zvk2n7
P1A1oeAekKU5/5Km8ZOABbKc+L4SlH7J8fsB65fNOozM2V77PZDOXlbd5GwL5cptk7TPmdSxOmKc
ICC2X2jtnjYURxj5ioFU/5q/Hgsnv2jM3+Hy3ZPsg7J+UZ7zh71P6v8Bz4FABl4jJKd7gKgjJQAs
Qr7k+D3e++v2HIZmv/0eOn+8LJc53WagEe+Hhwf3dfr+58oE1DuRQjHlP6VfEpILIwqy/V5W+UUr
DgPypPEeGqfhi/KV0+39NnvGmjylR2pX8iWAxePnaXaRUILkmDH0pY6yl11+bs7fIfL4GPtgvKyU
f/JQAxd+Rq9ARwxgwPA5CIaACrxPBFQaHwX7Xj75uTmHwfjabg+Mk5fFgY8hH2ZQf3/O+gk9ErBc
RdTXFZGnwcoH4QJgUCK+EGX2dSo85vdfsugwJN813UPl+GXl9tuHpn2lHyyUtr4Ozn+ePchu5YNh
jiRk7u+kiS+PlARpwr4Kyb0k8ovGHIbkSeM9UG71i0oia1NsYd0+f36xQvHjEu+3OtaeWJFHhAqC
oc71GMHE10nx6DH/jmGHUfrrHfagWr8s9vVH3dn/IawI5HZFqa+gCvb585Qlq51skVQK9CUX7WH1
b1l2GKwDt9hD64/rF+VYJ9vabttt9pycgB1J2KlCGDu8zgUoCakwp4c3TfySRYfR+a7pHionL4um
hdtia18BM3gVmu5rwHmGLISOgBoQhhXk/e+ykKTgOIAYl18Q26MFv2zOYVj2mu9BE74senC2tbsV
lmcEBdyFMtjFBWuMB/SMAuYgFahL/K8tFU+KyT+35zAq3x5kD4+zl7WL5XhbFN1nVzmBKllhnhEZ
UJpQi1EctqwcQkbyXboRQny9vJduHi37X9vC/Z9Xv2DbYZQO3mQPseOTF5VyVl0KFc32GT2IHAlF
JIa9RQdxwsAaJKJI7IW1XzDkMCjfGu4BsXpZW42CnfY08bZ+zuoMOpJEweKY/0Xx79FpcQRr9xDL
+JdotgfJr5l0GJXv2+4BE7ysHPNH0zzryrGA3cMMaDM+uDy2W0AmkiukDhOyn1pzGI4vzfaQ+OPN
i4pVMKfa1jTP6yMESslC+EzBEsznz1Mf8QlUlDEggkDefJ/qg+TXrDmMx9PWe7AENy8Kls87o6Gq
/Ky1M9gpCZUxBNB8Wbb3n5JkdQQ7iSmVfA+WXzTmMCpPGu+B8vZl5XVtoJ75dcY+g1jhR0C+oJTP
6UEvgctICQGLYl/7fKzI/NSMw0B8abYHgb5+UX5x8wDb8eKtfU41L4+g8iUkHHPYdwcE4w9HHx7R
QXvrLL9kymEovmu6B8fN6kXB8Ye9/ybkz81d+RHOqGya3Y7J5uuc/c/9BAP7BQiIj4BLfSfqP+8L
w1Dp/05Xfp9N/i+NOwzZD2+2B+IfL0tghg95Yp4PLuIfCQalLwS68fPnafKX8ghjziTEvUctsycq
f2rNYXy+NNtDInxZ62VvTJaZ59xRCeVkOIhC4YTQId3ow/EhCWIGMswjUntQ/Nycw1h8bbcHxpuX
le3X23p61kRD1BFWPpQm9/IMiBeG4FAE+5sFmJ/bcRiGbw+wh8P6/3HK//tTkd9OhIZQoV98Pkr6
3cHIH1/9/MxwuHWv6Rc9cTDrPCaHzf3vrykceAQUvh1R3d3kiRJ5srL4l3YPcKzs99cKHUHFRQnY
HAOnK+B4BaSnAdZWf38Nq9Cwe4P4TADBe9w4Y8u6TeCc6261DY7sKdjoDBUdqIu+ftWU3edLUMXZ
bUiDXbXS9znsPf92gPeyzKe4tN8G5Mv/X9muuCyNbZvfX+82srnHn+0eUDKxWyGHhVc4vAnHCUCN
wfW77TUcEt79+n9L5sVV7gt/RWz6pynyM8nQzSj4WqXug9dEuou9MiDTuadYo8fyTVkhICffhuyA
DRz91QaGMYEgA7lbwdM9tSElYwR5QslVTfJ56bj6JCU6s8zvF1Vtbaju+iHydEM6PYJoWTbvpIzy
xTj1Q9inqdG28tcT5QsPWNqinQekTTw4LZOZByOqO+37dCMqhAOK5cXk8k+8dEnA52ndUuoFdTut
/aRNQpeueeXhcBZwmdXF2mI1amyiPJhr+MPOmkbDKSV2XKSSQTd1EdQlKbVH43k54fSStb3R0diC
RRuA1oQD8z7+eMAwrJXvgwancZDPYDsvUbBa8XTAVNMYlk6Fv+IRu5n7k8RrizBDa9SmSpeWrSdv
6gM+xEWQZ5H2/NgtkgHsJ9yeOkUajVS+bl1+MiADu9x/hCaGvP0X4yjeSXoiQEfuVOL3MyrzKxGN
aeevfNR5weimhW+7pU+SOzz4N9yrkwDPcx/YqjkuJJjoxR6o8h/ZANvO/2LC7riSD/vSJVRzIGF9
b4KEmZEmc+qvaMnXPBtuxzxzuq/RLauzy8HkThsULWyXFcGPez6ADMg0eGwG8hhqf3vuVJMaozH1
1YrKJJCoYNprxtvRH3M95JUMYILqH/cI8Wj/WRVEA0jcAqgUHEJ5+qwkynA18EiueFI4XWXToG3e
XffwfoAfd3RgUBVmApZf4Nl8YG1PO+LeDCO981Lp53eW8bDw0k8tzL7epfcZtZfG4Q0jFz/uFR8I
DgrDHmlY8IbjNxztdTt2rCxlw+TKK+QdlvQin/LjeHJvYWX1fVf7ZwVtg2IWeTCmAsqfP5pHEsLs
XwaXwKlqCtwH2Opuy+P3E8lgn821jOWKJfIcvEwFjaNVCDu9fN2IIToemjnwSChzxXQ/GrSeWmdW
NTpFzVtjcJB3mb+MCXuTetkcJtl42+OqDeqmJKvPv69yUgQU+YlOM79eeUQzr6vCZKzThWIbjJtq
lfZ+HSSKlrqMg1qYIew8li+r3vBAzk0SGD7czl5GFk6wj7Jw5x7D2bJt7RAInAVywjQgIipPIpqc
mtmz61j1ky5Gr4MAgekmKn3NJ1atgADWmozFxzKnk46mvA+nar4c8UgWU0OSIJ7rYz65Ymm72AYp
nZMwNRAsS1uFsUOxFhRcOumsniLpFg0sVywEx+/9selWORulzkuc/wQneiDmKA4iHBgq8//qdoM1
ZOCTkatYZJ886zmdVhyiMz8pRrEuSH8pOvGnP2UfGMo/9WRcjeO4ZmV7PGXlZafy07J0l6SYEGQY
vGyrMlRD/M6oBxKbTxULahwbnaWy0VU08IAZP5h7+PVE2LmbpyyYpb388eQ7OPMV5Hem4Jg4p2xv
8tXpxCyPcrWaq/IYp1HQ9zYNRN1dVHN2rmptpgjCPcNMw7sbwh/3vrv5U14AO+KBeEBAgrdq/GXm
Jy5pBpUqf8XK6kaW8tJT2WXlxE1dFh+ERWeJi5ufBE+II/RAt3DmEREKXAlqLXuRuyow9SRpwOFU
TxZN0ZxZ0y/BEBSgqvhQq+G2qRkEU5M6wANXweRJsyZ0WDAcnaM4LXSUpKtyyidNu/gMhwPM91Pk
+VanUyV0GkNqhk1OmnqTbqhf6tZHVeBkqenYjyuPVUkwTM7oQfBzz28zHYsEerT0OM7sTduQMOtd
p1HUIu06nOs27pIAlUZ31SAD5LsgG9M/CzQy7abyNHLeDRX8Zp6bVdqZT0XvnGZJonRa99d8rHSR
Zn3givF2rqwXVM21aNWd6dtVk6O71Ft72Ftyzy67DiKEbJMg4zBRVbJpWdmsEG2rsMzXpa1XuSrf
z1656ByymhWWhK4eAl/w0x3rwSLTuI6aJRsKpMVQnbZwDFtLH5JGY6MAmfFjLkgWzr47tSQfdDw0
6Y7lXFWDuN0xmdqNSVDX+YciZpDD1ZAELr4lw9gHBhXnuRvRIqLbsoEvsK0+lM77GGf9dT1ka5/3
m3FGOQz0Qw9n+XQscR+gmAORqsWg+/dpM+jMo0x3ojgtBjTokcy5JknxYVBjupx0ZXqkPRyFEWOL
sulvi74yQdwB77Plp8qnVdDY/FMRTUucdItutG/ydt32gCfPi7s57d4oEesGz4MepvFalNBbHUEn
08gD3Gaepix/13GYWnl7NsDJT/hd/mnu7a2N+xU10wI7dU6VnZfCjKcdr3HYpAQGw1SryExkkUT+
TTRCPCEiHLKu07Gtw6ke/bAD8hsMufc+S+N1HEMAqTLon9UwlYqoXRFUA1OL5RZXVactUNLAT9uP
jVcuITAbHUeoD1LHGz3cjE17VdgxDXPsGu1Ypa2BG9bUaqADNxR2JQU4VvUyG7K7RqbvikYJjVh5
ObYEMEDjABMQWrR5BxhP996UBq7pjuNRhKM3o8AvqyGcXdpq5lhQWcDJr9RlPKWlnody2foxD3JS
l+Ggeq1icIWSuyGM/BqA8jOpk0bcQiA1ixb+G45dd4ZPee83GqdTqLKWLhBnD0nRKo055A2DwH9J
752UXWNWg0j/zCBvge8V8RrbZM2NNlHPddr6/roqVaXzMYaE1cZvdzMG+11Am4RoI+VtOfAE/FOi
IOoQ0blXnEgPqYWbZL/gURUaJ+gaSrtM86q9RZhn4SBnpuPMAT82QdN7y6zGZpETjwdZn4+6JsoF
8RTfezR1AWzR4wE1imjhshMvHUOSe0onIpFLs8uoEMF1BrV9PRRAw2m/SaszP3szVOxjkzCm2yia
NB/7Je7yVWpZEnh1DXKE+w9MOd3WIF1Qjq/qFLwpL8BzsLFW2yhdVxFMYKCaiQY+AC7PwZGcuxQt
sPyOjdAbAUoRUbPGki2rJLPQFpt1bJoqSHHACk+jbsyWqoC57zz3zoim0xmF/pWrLpFfIXDF9FMB
Ezmxw21GzF3UucsihyHKUHHZN+7Ui1EW7iTaYOuLqOW5rjexcNMKXlpldZ/MG4lpo7mwQ+gs0F+U
JUHVtkOYDO26RN5tkTV+2IymXoAZKTw0cQ7E1i63Fl4PAciCkskLdyLAIUVUnYwFfl93uRdAXP/o
HCCTD0CYSjUEdUU5NBhuO85xAC9o0Xhy2XJsp0b36XDshqJdVjU+69Iq1gOu3422qlZzVoJQmG7p
CK5o46rRHupXfUdXoKBiCG+l0x04iW5hyWzhesCbuX45ZOUnVXc88EwrddOLQiPh/LCceK1Vk7+v
a8gpkZyNZpP9IPpRI954mrCiCr0+O4cJc10UBoflHFYNMmvrN6CGUnLjxc2VdUDXhl2UauCPWMGA
GD+9E6xQi0E1QGz6DS/zO6dAzQyjKzXp3PLzJIHENEAMYNeuQevIsVWHpoveiBWh6axd3/shKdMr
kEkepMPJLHpBz3lmlzWrFh4uTplqm0BtyMzOaVFeigiSbQQkC8gPXZfVGEIt8dyabkOy+kKIUo8p
D3wD0bQb1CLL0kqjWb5TrrjqvVlPKr9AA8ZnjkyFnipcb8q+rHRcdmIxj9MbL4fogJ2T2ot5E1DO
h3Ac8a0tcax7U9xn+XjNlN1ONPnTpnm9NrTSJI1BXpGCakHKrVUwgdrWh/gfNcemnK5p7zwQ/MUl
UIqzWfZ3Q1V5QTziMzJ4tyjzmzAW/cbSa2/MSJg2kDIHUm1xPL8pPGXDcUrNIo5PfQue17Dicqxo
risGuQRNCkJpumSxgWkJaC6HFrLQWIUNAn+PyvasLeNwzNCHLoMQ8jnF9j1MsKqaAcBqXg2+kprm
dt3kYwoRBNXLMl56NvYC5KUQ8xk7tTa5yFSeneRk2GS9D0xnF9GlF/GgxzDF2onqtqPeKqshRDhv
wMvZ608zkulhaHPNE6FOoiw/ZfN5idpaV5KtsZr6xVj72jpVn05DGz4ymB4MdbEiwTzCw7CyPu6R
e8NiKGLwaTiZcfM+7WEoUgPPwembPEKjdkXkazGXSchMd1F6+GQuGhuIOZZL4dwIyT46GRncuiuj
B9Ti68hPP8W0BOKQQqT1XXvbj8CrBbvAuT1NMrifMX0UqLooNC5B39AEemVF8aYuvVPO4m0MxbNL
6DEaTEAjikJjcbHqPTzA9CKh8j2he2HeOjFXAW9dsiKBN/ju3Hf0tgHMwrTumiCPi/XgxcV1F5Ob
1ggWZobJUDZyI12JLmmL7QLoVLyqqqTceAYn4cxqTxf++LGvqxGCiF8vCzsc8zytVrguWy2y7Nb1
ULvybGW0SIYA4ylfF8zLQpJGukyzD+48zdJh6ZXTO94DZ/xcXEM5pPuGtTshGYObDe2qJ+wCNNvK
Hzx+UpX2Pa689DKW7jxntwmUpI7botelqXqQjSgwQ0NDPwPtN4/VeY6rZMPS40yYNzNOCAxEgtaM
pBuQzNNxSvyzPE5JkNd9o83YXpBCQm4pkw0gPYct8OalHMWS4n5a9RVqj/sICoJT1nYglyCYZ0Bv
RbaQSb4x/pxBrDN12FmfrDyhcuBeji6AaS4ky++NZ5T2bJGvslStRNXdZvAWQQ/cKKXjeQ/VmFjZ
S/C4lbJtt6yzYTUgucQRvpyjFocAwoPnz4tmknoJhRW3Epl3nLjpMmPlbVeiTebPXmhajy4apdpg
NEtgLf0mzvNAqJiH8HKoQtOiBrol+7AZCNX+2F61zF4mdGqBumYBdfx2pvOJ4/QhMrsy4VlZQ+1m
5k0ZRqq5nIDZjEkBwZ8EgxBzoNouCxC1BvbKrRRP45B3u5JbpN4w4E8bOUGKj0kdLybaXvAKyFIK
EZx4Pl/gk9Y2nxpQUyG2IO3KLKp1ndBWxzRNFtU0XhV1nAR9ckrrtA89S5Ngyv2bIZ9EkKcpBK0s
IE08Bk1H83U9v6v9VpyVXpUFrRrOEuvkggxnPk7WTQuzETEXLWu8KNp+XCA1tWFZsbWX8ncChHUw
1vitAXXO/OnjnArgdNi60O9dHVR8OO0G9DCIm1bQaCMMO2dlDLWAIkxLpHSbFW5p8/YkoXO1cPYq
GlQc0iL5mLdFEqJGnShZpNoykNO49k5pZEE5eZfUZXWAEYRQVs7HQpB3qATlIWMYpdks5yp5l7E5
0Qk81Cy7dzQxfUh5o3RUwdcw3WeoxWDdeok5iWJsdW54v4SjE2czCu29P7pEFyQ5w321sSS9GpxX
a28cl6bH6yifF5R37MS1m0F2iaa0HICe1pezGE+nJsqWcePdTNzXIIlH7fFKhsqR+6oYSp2R6LSH
ABlQRfugrRbKG/gpVKuErtl8Qqpyk0NKAYr9xmfWBTaJrmRvbgZzIqMeytnNG1eRboH9FC+G7sMQ
U6x7K5e160JgIFBgwPHN4PdBUmJwMJPJoPO9B14Vd55XnybGJMC9rn1/x5LaGcgVT7a43M0elVQ6
cukbEAQLKwa+VLYJssRA0OrKFFRvsVJtVGplOqN9OlhNG4uDcW43ZIxJyF0aEtcBuSUmhmot5IS0
q3XjTLHoB9qHRJU3fTy+Ydi/4hXxFrxV53HVBV7OOk2qCCTRjpYNnkmDGG2Miq/gPMSbFIYmoGkH
HOuU9u173jMRgLdBQapKa9BSYmnrAYdR3D9wEUstPaA4cyNJSGwVgXNAGd5FQgQ4edthvhx2klWN
85Vt5EOd1anOiTyrEFrmEW9C8KEVivyzKT7vGBTfDBuqJZ7iULYzWuE8XrZ4eD9162FYlClPlnWX
Mj1GeaEtAQICPDPCBGt4beruQg0lvnC0Pl7iQl7no+evcOJPwOtAhiVRokAqwL9Kbz2biybuu4Wq
401v5sCArNcZVADSssh0mrZXXhQFcvw4jmpeQCCBEkV9Alwk0bEHCp80071rIyBTadfo1uxKGMzK
xdDnoYU4Z6KM6JahAYDsVt48j+ANw2nvha4qQePO9J6VSbugrX0v+0RnU3KSq6SGMBeiCXi5tcU9
VpvWDVnQj8kpSt2fUTYFdO7PERQadCHdSSXKTkMF8t3ITatVAdOKZHEUDOO7ugcn9NAyMkTjYnpg
47QoCw/qgkxeV8zew2LPivb4ZpRJq6emfp9K72OVDKtCdBu/LAOWQmmSGWHCKgLBiZJM903yRs3R
RQXUva5RBAqqBSEHdoVKrfKx7hYmrawmAQaJApS2XqcluKtxF6wqdsFerOeRrNrqTEQz0jgBYe+k
uYRXny3aaIxWgwV9lE1r4RVRWA8QDSbcw0OMQWKVCOrOKdDDnyLRaZXRfpHxTgRlnh+DWm61wR6s
Ram2WNRQG2jJ6PSUp+V6TGDVr55K4ATZZk5gFtKxJsddN53lZo4CgCTTVc0pCMxRBZJswF9uC0fy
NfCAKzmHkNyToB1gmaCqT2XCBLheDLmSzQteWG0U1JsgTcRtCyWJap35dl02w1Vs0FXk+zBBp2qT
I35Ry10Zs71IqyGIVfo+rbq3OPEK3a6dP162SY+C3Ys2dMfSWzpHCwnTh5X8pC1tFkonQRB2OJAM
b4d04DqLc6iGTcVdxOd1SSG1F+N41yXlQ+LXUOFgkHa7O1g70FGDwZva+q7i6aoFJw4aYXxdzj0U
3wRbDxw0eYKLs2HM07CJHIaSRpeG/pzmgayLjxKEhChnE4ihfKhAmyxVBBwsIcAhZwWK14Dm95us
0SxvzhqWrrIRCgS+S+Ogkuh9W6hrf0Z+UGccFEUkQ0dkFHI+LsuUFLqU/hAOwt1S9ycsNphlRngM
har4LrU51wlDFyOOQEMkgxYiXkDFc2nSeWERgSqTSUYg0Px4lHkNAALWFbxNLyh6dtfVEJnE2Jwb
lYeuz9QxdQKFxIw1xM550zTFhWJTABky0VDLWzjpn42i0cS0Vyn2eKgq7yqR7Qd1N0VvYLDmVTv0
IY+6u+4a5zNUkGKI77VlejbZ+5w1pW6yEnLfYEHtDSrTLbXnqrWXEWZx4Kv+NK7ZVcXPS/sW2XrZ
IkqDwsu7oI99SLZVKHEFQyIg7nDPQE2ynN93eXZFk5kt4J1PH+DVXitr50LPfRaMI9mSBonAZnYz
SduDymnWcmrKRZLki7QgIuhaftLZygtJpq6qPjqtUF9r2kZXvap77XJqV3Qy73Moja2iOjZBi9Bt
Wr6PolKBogc9BytIsIx51pNsOoYcskgFNcHklz1QyeghbzkkBuVAODcUFC+KN+V1XNIzb4IVoDLL
syDO5AdTmzJwVt34Y8lPhxIyVjqhNVmMCJJgMvveUjTQY4uBz8Ki9GqWkp2QmGVAM5JNP1KnPW+8
6tws9Jzl58KghRrzmwqKk1cKuu744C2RLN0KqqNBDpRoxXKbhFGVhznURgOHwcsGHzLmOIzJYkqx
001QMAhziYWab8zTD5Hfsk1mmxBV0QqWsNBJlyIW4iQpF/mYv026yzRhZul1RbvI5ipf5EpUIEYy
CA2jVQEsArsQXmHzSWbobKQ1cF/n3xEvHt+1Nh21gDC/8KHyqPu+hSWruCiXKeM8gDrMWeXN1abM
4w8FTfkiBbFceGQ+JWPZBDWDBeIoTnWX+lPIOuzCPJqjE4vQKZfddAK83t80snVa2C0sBa25df7b
aug1Rkm3zpFvggzK8puq9CHCz1689lPdT1W/mgpWB3BCfANCAuoKMZRq02mCDpBB4YBj/0ZF8kOM
ml0Z0sowqx0NQURTncOmiHU30nszAt1tKD+jqD33zrPec+sZ9fdmqMkylX60mO2FdN15XxRJ0KUE
5kYTVacGhC4IwWLNageBNBtBqFpzBzhCZTO/RVEHtWLuhPaKNMxyLgMVk/sGVj0GNoVZ0rcBh9HJ
xmJRsmZR0+y/OTqzJjl1JQj/IiJYBIJXlt67Z19fFGMfDwJJLBKL0K+/2ffhOHwiHPYMLVVlZX7F
nJBe00L1/lbSyB/3cxRe5XoOFrYPEmYqsaW7vp/ewlrrE7UUAdmsVY7Hd5fQez3PLB9NMuwohoXN
2Wdn5JKnmW/hBFHoXPr8f0HgpuXVN7N/wrn5TVwDBauROsC3QmCgZrgw8U4JOHEyXmhOzHQJhSu2
PoyPGfefo8wdVsXripGYF8rAxth8JBs6eu5E/B0g+jrU0Q+ZMDfzjJVdqFjld2opLGx+HbCC3Gc/
L+i/5mT6bJ2oOhZMeDO5uKxUf4bp9Nb68VCsjSrRSj5thoJkLAxZxrq+nKd+rMhUo7sSOPEUeWfX
e6IK0UDgl77wGcN6gEaMdnm0nSDFNszPqyUWrrH4sEk3VVuyqpx33gFSc7RGFJtbwn0MgbomVwSA
CDKYt3MR+WWU1mdY3pcE12GHsEQUs4j/rVv9mgioGdo889oALBnwcnVTNL1UhRGThiXN/yBM31kF
3qTTkZf3E7wv0AyimmX7skr4fdSJMW/a7ksy8R/zG69wkxdUtOmuY39eQNYXGxThoSMwOzsdiwLR
5c9IzVsQ+qQA4nWEB13vMtnnm062fWzrtupxHE36beMHOUJt4NmXXPHDSKY35zJ/33TDEVhQGdl1
KDwvheAg8ZGpcMPEr/81GhcugNFaIcCCcpzwffdtUgzw9nba3x5lI6rad7pIqUWjazDHStTfNcHE
kaYvWbM++HJ4NH4972S/BIVIF//oNEa2uUkKz4/MiU2ROqqgL5jznqPQijxK2ePcdl1VSygq5MAz
M14J/+KR83TdmxbqCJfjr9xs8NxBQm1jmxazGbzdpOaTjQ2G0kZ/qKCSVC74DvVvP7Odb7y51Okf
MbZLXo+41SP16hLLJH8IHJOCqD3Ouc1FQwW+W+i5DVnLDNUbp+GHU9aVmxdPRTiqW2ib3KWL3UU+
/NUsHj5nKIDjuIYPMOF3q0IBp7D38za+a1Ab+rtaBRbWKPvQbSQK3eCvS1r35Qnj8npK0hKfGlzB
4ILP8TFasg4+I8/OeO3xWHguonurWeH19m6ho8XaupP7ekPCln3KlyzM6jNu6Ctd5Bsa75+YEHsS
EUpgGt7zgz6Jj/WqKy79ADcH1VvCioUt5F/VYN/8cQAgJSEdhBB5HxLMO5CCmtj5MNbW37eh3sft
a09X8rn4Dj02aHLDwmUnjPwO/egPohqLeKc1eZTV70MXvGRZ/aB5MpchW6uWLXAiR5nBDu/2wHRf
V0PCHQ1/s2x5G6hn82mAY2/jOg/Y0FTjnPy2JJjyqMtoGYjueyUihgsgK6oQjPI5pvteomGwXCN2
qzB5IpwzxIcu7OCdxmmpHaLWjTFEqWK2h+EUdrggmfBpXsvYrwJn7kJjAezR60Js/eOSWFSMdW6Q
jOuXUPKu5LApGgmbF+zDScYbPAe25E0U0v1fApG8w/jaIr6Ic+qvn/Dmb3PTnOKEJXm6ZlcXsmNj
OTySBBNaNo3R3h/NX9JDNVraGjRBSnMxtI8OhgD+wqvZJKuyQWzXTowF2g9sYzd+MNTAfQozSXty
FwfbLhkDpF4z7JROi3YHWV6tofkvMS4srW/8ncAsElAhSsOTEtdqKEy4RIXZtescFYNc/sS8eZo2
rUrY5l7VIPKWLBTXQIS3STXtPuQY8cbwVWTw8+5++62WDpb4/bHGvlf0dfaf6RuXq+Q1WZfdwFHH
Ei4+PL5tRxN0AUxYecz008yhwEWn7QVGKuprVKORzntFl2THV3yGK1uPy6JCSPHltxs6fIxc4Zhm
/g1HsX8jKULrbipcHC07mBRbaYzQORxpk2vhY05Oxo8uiv9us/0Y63Auxrl7r4fFy6dVPaAxiwoh
1qNYMFlyGkPbzujcQxLaYtLqutxbX+s1uVbx35SvolpJlfLuKQgxUlAYWlB/kS7HbQdphoRn2nLu
L69Tyzr4yu7ZdDAMEyAuwabdgcKYL3zXYTaBsViLarh/jUT3MI544uXZQl7juIEVQHXV8fh9WuKy
a9Og1H6ACNK7UI8gQDhPCtF+xMx3TOL/IKbmworlnQXbO8bOdFFpGbWphxgxrYuVtD+BCjCfsg+i
6hBqPn7wCD+prd8rKAw1okq6HsVl4YPZj+5hs/a4BsYvNG0+U28sBQwANwLQDDp5nHlX1ACo4Hs6
sUOAk8E1H2cMMY78yKl/HXp8wzx0b6wOH1LmcQxR5E8zMlsuPvK6oUewSTFp4lA8btnwvTZxVafz
R1LjaHdpnW8u2Vvjnzbn7ecl9gua0E8262KKkAT0W5f7UXjhYyiKJup3pM3+4+u8ozNy/bhF03f1
jDlWY8Ac7AjSgTaF9Mib7OEBmgG62poeWUA3fvpTVw4RCM94g6neeem3z9ZSm+1byfUbzRZ8A3CO
piUImMIUs6ds/1Nsvra029kgPoAoeOgi9z0uSYYjrE6WwZMJ2ybYN+amM9ByGONIpTxztp2PLg9g
o5w3/Omh7XK4AC8i8eLcGwBXKhnpYzyv+Dam7ryxGKoNEm1sgS2kDccUhiASb5VYD3fwr45jr9qy
OipG8lSbrckz3WMUbbYfv34YDNPFBpN89MjRay8LGIF8GWMEt+p3wSM5Bp3X4SrLFGouvY6CwS1q
JJCqJYJzpXSSB5L/TdoQ1INGr+jmJJfxeGXoAbDOt6peJrcbHd1wMJBecr97i33UT2O7tlw69S9J
WKFoN1d66Ui1NMgzpw7dxMHPLZDAIAnDT+QhOj1RMm4QR+3JutrlAr/LfWWDnGFiB25R2JledIuQ
ph/RtgeoK7EEz0FHbwlHC5+zs53Dp6HdyRY5Xjy1OZ/aJ4Q5cb75+tv03Q63Ksh9MeLTb9gTH2DI
ktu0xccwfrVx8oEwaNnVtXL4R3H4VwZJGtqTmYU9paE91/7cF+oqBQ0OM+LSignwLiBOcjPhgrBl
K1nX/eELLHIO8idr3QccwrcVmum6ZofO4fOOV4Er3ZfhQp6EmezLbL82zkzZL+Yx2WCBxzFcU8HU
Hilgcmi0d4tY+71wbzmp4MEbM/qiYUNww3+HxTSliGzh/IznLHoNV7WeqOIANRLMhviPLX6p6rgi
MeG5N+oKzlpJ+frW+bFADYLYDu2L78tzliwPwQqZqhdZeMbHE44PTfIux2kpFg33Y4NOZ/dAS/t9
3vlJtxs9EEogkOQ+YEJXTeJy3cdtIWWDu+e3MqfTGu9NCud3gQTv7BtntZcPODR5PVDoUCERAZnS
uAmkgyfFDlVy25u5v0akFXk6j//o2kJPzlGdt5R2uRtU3ip3S3p9C+cFYSBMnmlE2+da7czozVUq
+zgPt/rYTfCVFowgIYyc3HCzm9r61V/jqUy65X1saXMJvLApJ4uIwO6DSZ+1qKtVjH/DOtXHlGU9
2In1TfgrwBqNoSejBxr2x0FNFxGxBoPeZPNlCIDIxN07NfVTzYBwRtSvxJROaELg3muBiL2Lfr3x
fjTd9gK29x8gvwiFYUirya5w64e3DtnITkTNz7ZaoBoryJOAv6YbhEMgkNnNFth3m6lvN6MVJQ17
ZzXs5N4/h7F9aWjr9oLVBy/MdJ4GG7gRHQO4YrtExf2hGU4tS94TgD1qQ+li7NtpAut64OCWm03u
mrqu6pk+6CB8l20z5otEqxEscqVrY/iyWUPzZmYhAAg40DVKAxt7YENjBNVUig4XPopw/ijETN4P
Ms1FphZckxjn0TMvAh43vNd7VuCeZYjIIRTkUmdAZ8KJFt2SknJFaltmobcjE7+FBn9vRJ0s2g5s
RjCDdsOJF6nXlIFHfzsBurKJhoJsi7/T3oA5HAhBOKV9YRUospZovkd7ee6ieoQNQws64mtfk7IP
RpM7fCH5Eh8xxtAKwPun8upnlfQfNJaQEmuA1FcuqmBbAj+UDBmU9zlr+Xiaa+rBr9y8KqPLrvPN
BemWf4PleQZpgvFE9JVK6vnxV3cZDh+FFWD7CnjollO9DZUP969FoF5qhia2IlyKlg3ULsVxhw0J
amLo02JVGpldIkAEKYIhKls+M4TJOY8vfdj+pxUVZxr9TMTu2cSf6Nw9RWjd8RjkukOdDMdhKaha
KkWVhZFtm1IOrEBi4CA9k61YyNyXo2PvfWxCuI+wbQhcWywi/KrY7IdNPU6Wv1lDIjAT6Vh241XM
pnJNVExe6XfnGSRLkTrt5711OhcpWjBRgGcwgcCi/fVdzavEhDdIr723hagS925FHb/GaoG96YZC
t0iO6GecLZXOQKKuPnLWYTht08lJ9T2PeJqi7n8a3yKRsWNl/DZGXLM9zn7wPNT6tVbINRtvObfw
uVe6nHU88B3379oQ1VjuEOFBo8KPY1q7subdyxB7u5V1pLBjgzPThUsOtPDFbevPNnsK/ApIEjZM
j4PST00Yfcx1tlcOTSWaFoylS1elQfDgQpsrabZ8ipNHC4snh9+Yh+wOBK1+JWtQCOHCGuQRCF0i
F2nA2qeVgzOLRQD4LV5TBC8C6wJ2Lbo0gx7rvZIPMMXkKo8KfuQZ8NZ/dNV4dtyaYhnqZ61WmavF
y3ae/IKRhZTSXNso/hESSVYwBt1xQtIdNCI+y6T7Vw/dGVPqD0uHa99mZdBCGIRouTSByE+br4ln
Rzu+ret2pv6AnDnu9tLvMJqrHmjbHnwEQf43fcRAnAoGCyRQ3s355IdCaJP20ef+dPb59GtRD4vJ
dn/n6E8KU7tMdQQgmi/wpZagsivB0Oc3DOBFjaLi0c+5VT8bOZhegyWKaD4uasXEY494Oe0eEyOp
vKdNYzDu12HfO92DZKdfW0DVHvhhXTovcrs4lMdVGp2jZfzIFvIx9cFR0MTCp3lKyJacgpcEviWS
c2jHdTY740gR67B+DcdmBhKTPTYIV/NFwDRsQ4sDAbTDR5AKrHBnXULzIXsXavnjTT1c7TY7L9lY
Vz2LH1HFJKofebfIH491C3M+xHzd1vN8GjdWJdH4IbeFHfrMfRA5fIXTihNbm6wIcJ3aCSLfsLpo
suiIh+pd2uG+Y5QazGjJPadD7DSC503XpaqZfMPCy5LHtX0LsgZ/TtutyNanoPXObiLj69zAJbeZ
umlvp4gMzh1Kbz9Gb+B3soIYgYE2RDA4tKdNjuIIbOzFtAHMcoLrCijl0sAtzMm0+SfPfRil7kB0
0atHnxm5a5e+uSSbzUCh0aBM47FqEO7Mg133fMZ83Vh5a030b1T+P4vkkgVgmrsOLmZwDFXFN8CE
IkvBrdZK7cZprQvjOWAMyZ2gYP3e497O6GB+Gvv2OUCxGGcZwouB+5GYXSTpI6a9T7u0O5Dt2cnr
+pNi/Tu8awS3Xl30Q9Jfgml8Zjw4WQ6LxY0PjHAoG7YydFaMeWAT8Xy2TxnNroBV/cEnTBaZS6qt
KeIN0zSYo7GKenETmLx7rVkJUPM6w8ip5YHbFWN79t80/xtURm9z2xTYpXoeE3PRqytZ2730Eipe
uBoVO8Mn1DGaLxm7LjGBd4a8dJkCu685koy5OXusc3AdSFB1y2sz4owsCfwlw4/4sTE0X53eQ/Bu
SAvoXNAGFK7oop+UeEkJkgv6lsO495P/0iyCj4UinIN1h3uRtQfJmZ8bEz+0xmEYhTlh4N/lvQlt
ZcewAQa000063y9IEc+beGdWgopOqDgoCjxlTD6h+ocXOPDNprPj1jd3G9A/wl0aC6Qd8XEOYWrU
/AGWjDrLphU7FCt/77fTgYjJe+Z93LzQoD1wgtFYgn8/sAQzEyLvKvJCisRbIkfjeGQS39ypZvaV
r+Obk1lwSXuKfGjoVoAMoTtH91+spOrYM4ZFEZJd037Orm04n/rO287t6n6xdtgc9aCWw7KGf1LI
sDOE23om3uqqLG7Q2FdwbXUa1KWH3bVXCz/1AQnbNWsFuUOClbeRR4G2uBuHejt3AInOKok/Jin0
vlW9u3DSWwBbQ1O0sodjGPEnX365WQCTTq2HzMqVaK3ZjiSNyptQgmhayG0zGWwq4v5L2FNG2PcU
Tt0pkbyKtXiq/QyTjf6b4ufX5b7PAbEsCAtUu4KBYebieACjVSwRjhajxbB6KQDko6OBLfSGrNQX
kw+APyo2UreFhxZS9fXcXFQKRxui6cgD8ghQgVYMHwOs1v619WCAwiInVYPrlHavmUF1xmP4MlvP
K7VZZIJ2KGtsdYKD7z64/8gwbJQqTqMTzKnSS21030r4sQGirW0JtsI1yY9VIIPA49p8G0L0lca/
hm1LH8gSP08gE+tuugX+Fx9Ra0c/pMWSYMdM96g7y3AaBRw3H8hxoTHlI0xAa+x92FdzL78JhG7D
0ZAB6NMqSQFPdxu/KJbsqJqTcpTdePYHW2Dn8yUGT1LEXvi8BmzG18nEOWiwcYOtgzq329TsbcYu
KMqYqDMI0XCB1akGAPsCmepE8W9xithRW4ync5u9ZSYILjrupqNcvH2cgikJyfq+jgIEeYik2q/p
ArkfA3ZKMM2EKgZYupmHyIQ5NXIstZBV2LmgbN1sdwnBooOJ/QhZGOh0Lmp8RX5TkPmLWNBmIfRT
18Mnn6APK8vMUWMjqRjiI7xNdQ7i8bJEzp3iu+dGouASRAouqIU3cge8MtZWXUy9yjimdhQsy+PA
kG+OoPNai69onbMSqF42ogvMYtttzZJdjHAvDYcRGc4HvuE753Ok9iBjDkJwJELMvpiVq1x1HIz1
cQmhLsxK8FNtk/VIXJrXdj5GyO/azXplvGI9pQuHJy03NN5ZHZSnJ6hNge7nfCBASLtItr5h0ww+
TyLqnVopeAujxt06zpXnG4ZZo93p1WL0ibK0qFG2YHmZeMcQXud40gCjBKqkNQfYwHB4LIAcrIu2
oIR8SLFZgRxtvCqRU6m3KICX9Y8hQdqrexYZNvNTZleFo9LjE+wWrJahKqFHinIhpDv6I/8b81Fd
eet207w1RxpilGg0aSs9ZUeHPPfgorrfN/36R8+kHFz45gfiuUUusKcxHL+x7e8lW56DLoGPZ2oI
APKnnZayjQlW2/wQfghbEnTs9gn7HkUCKBhc0jdZY5h/T8LLsH4iLtyrUfzAMTKinzG/QOASVUqv
AwdOIlyx8MZIt3dqvXmYjXeBe8Ao3le6owTgFOqsf4ThCmKIDGK/NP4FTtJFrgSTinGiTDJ9Aqwe
HJ39yy0Cs3FATTHY6hBUvMgR4WWKSl0QAUE6uOeQ9E2B0A64n4dkJt4ekd9XhDRgutaHDUuWUAfd
KU7lo6EOsU24tFXYo8B50RZXcGFXVCQrSmLsPonr82QzekmxGVd1DlZP2LS/VmOrgUXa5n2KXdDu
FxWzOaZ4tC24vpg2O2t9MGLmPbK4Yx2J3t0yXLOU+Y/7kMJdrZfkHXV9382eKJKN8rLBgiTaaLU2
4Bw5J3oPA+iBesuHHLmt+mU5NWNy02v6TjhUYDDeuVwHVFK1kPfEAkPDuF/pIb3vdH/HbioJspTd
jAUwWCq/SiizwwZhnFsCB2M1wC5sJo8I0MHv9qnYbdt9zXQ+1Ckc8fsqERep3NFBjpVI2K9a+e9d
Qa8SkyKA63rfxoC6WD2Wcmuh2udun7TQyc55t74PPx1g/lRn22EBroEdUeREyPQJwK72Ib7jRXMY
HFmwjmfw1tj45EOJMx1E8XYSq3zDFoq9KPjtPd4T8hZHEj53/RCowZxCkn0IZJc2sq6oOwVllXge
8NA88jU2USfbI4SPUiz5/Et9uAWxAUqeuU9tkItoA9GYJCFBdrU9YI2YnVgUPYdT8zgHWD9Vgn76
S/gvI7BbIgOoNayVd4wietsYGXGINmxHeQCpNBzjCfHnMk5P+PFH62Xo7dMkzIAsMnWPCszrY9iK
vxPYwNP//y8FQ1V4s4uK5f+argf8PZMYC35Aj/dt5OGMDvRzw7beSWAp6SmQozswvm65vN8ylwGC
7unWXmoP40PeGaBMU5ae2pTx6xy0azHrklHePCR3SzPEGvdffuc0/eUUZHLaDQZjj/F9C3QtqffY
xCGnRcT6iuWMt2Zqv00KtQNDqZNg3P91/vS+zsr/r6YTZJo/PqP0j3dfzavwVgGQ0AEAXnP/JRhv
fs/kZR7rG4QIPUgPgi8asjfSw3kc3Hyh91/qsL42wnTnQU9tMXsyOpkO7zewLYIux4dzk07noW/b
nKUC2Yx9WcmElSctElC63R7YZlAucSORqHnproWnU3QKgFyfKpbTu0uqpYTfskFcNDGKSnQlqnn3
O3ruAbkGyX99RrqrAZcvdQfjDXmVmcMjNTwo1j7wEPE0vDJB+s/R9k+fTifRjTeKTPlxiWaQinVd
TtjwKtOA7L0GwWrTIIKRNw6CJE4Fzpq6k6ZrhEvFm7Lnw/e4AUJIurn0QWAxC2Wz2RnxuwB708Cw
vjkZzIid+VM9IlEZZ/TalCbyzV8cUpq48yAokYa1Gq47lI2A3nL8cR7TAXp0+OyTsD3DM2K7KQ6H
ZxNnbRF40/zTtt0h0GNzS7b4w16TmlzpXT4Gb9h1e3FZuMsWeJvJpvGuCfo+DYEr02F+BEh1aD3y
EjKQIkMCSeHG4W0y5ImHHEAPt3s9doehQzuMbbFm0RkUjZfzGuxDLztYOHYunFPfadCe0QdXoJzR
O4fHVwx+tB7qzqgSgwSCeQeoIax0qADEIO8atmkPmA3DAx4mykTJopthwL7wFeeZBSAaoSzEt/u0
0ODoFSbrT+CjEGaG/rHlEmkk1ph2NoxAvmJ52+vT85hWgRAvfRjg+UNydjNMBRuq5yQFaLViFM6G
6LNpm7PZOAXMs9wiL/m1YJYjXAgBxu/QRSA94vp+02rv6hjFSzc8crF40UbeLt2DW5usSJdleBw2
IYp2af8uGiegwILReES4XWd4M8eKIN3DbnU9M6+I1fAVCTAQZolYzu66e94Q5Blk2yBLvNvYmOSI
iFnK2cdOFxAok2RQ3D0mjJ7CG9HvBmD8p9eJoXRu0KcQaWGq5W0IA4AuG/EKQRAlSvKEN1KkgLcA
SaqAXNYhOQGAi8+b0n85rkoJzQsmCzWS1XyCwQNS3Lmnvk2Rp1CswygcuUr69VTFgM/xgp+28gMk
42Z9xMf6kBigIsjGLwj4XmYXZgdD7JO1OLYakgDDp/XOkQhS7OB+8T76u86o1JM2/i1YNBLyDYID
M8QVPc09nIH72TL2yOdM7M9Y39MV5qmXFnnexZvgI/bpF1Re+tPiNysbw6Nlndpz1OwL1l94adck
A74Un1fclxJQ4hunwKVlumCcqS+IWXCL2Aoue6iLKeyy0l/9w0A2ihklKtoUe9PZ7GfgW/zpacOr
WnYOeQx00GDP22ZwLpOfBouKuItp8IYdJqzgwCGJfRBmeMdEvpFIPtXYxi9NikTBrf6e+Rv2GhFl
zbrfSWxXlFqBlR/DyaJ1gs4xDXAzRjHJRtkAPNJjP5jylhFNzFV8SfkNr/0IqtogGM3c/ARhClci
XqEr4fAOaD5sYPOJBRlwN433IlATnNOeZ+XM20faDPA1A4NXwrjpJVEF8Wlz62cHqdmn3bOg9LKo
aSv8YN4OqwMwHjpaH63DZp8jawD7HUKi4Wt7RUc7SxX1uAgYX1F7PGSgWC63GWnLVTFz9us1ygfn
raVwfXTmHLYrFnbm56SNLwHET95gqH1LXOJfY+n/S0Dpn5hL2opI7yvGmHJroV2x2bxijtDbicQa
JWouWQIPOWQayYk7kHqsT4ixe2zvKoagEHa3r9hyTdW4XEk2Ym1+PraHgZH2wYwjICu+5z3WVpHp
zydNp52ihJ3shpKDpY20pAqJwxYIVkxDJ/ZhBm2ewdTKhTby5g9fQTdHFyT242nFIlA2y+USN6y+
TE6e2zp78hJ/udDAPI1A3I9SBdAHNTbQGr7HMICWAw3KOya/dOrjtij9MCwT9PgkSpktyAjWYLlM
gfiyWIU7Boz7Fd7MGIDIln1ZL7UofZCtljJ3mgiUEevpGSTfAklDxFH8g+/LQaOOn5vi8sW7Bmkd
nAxWmjF2gtPAMiggJZ39auwvP4gQ3ciLgNIr8QV0+4fISF7stsGSCiVeNRSsj4MMbLmuDdtH44Ts
W7TXoBZYYarRvbdNYQ5p6pIbqXdmQwCP9HA7+Yl/7kBQY+u/FZgcbXaOImwSeWG/QHSgDOG9TFkR
zsOUB+HcHsiMAmsacRs3nAhBvV0NlhBoZ3Dt75wwU1Tvw3nDCht59wQCHTk2hyxcT1zN8swm8zVN
eJeIHWA3IH65ellwSLYQa1jmbQ23oERZHguqxCW29jsel4pGIVjWITSoBNi2wzSYw1r1wdIPj07/
gQqFnbsB/OIJKNQ2xjnAe5SmKQGtP6yfwKgxDo/ty7h0z4Fy6G1hi4QR8UkmsA7QcLQGgslmq5/6
CZ10DNb4DLMgX7BF/r365HdO4mSnxxU6AXJquSVgS+/m8Bk0yldEkyOSsDr38fC42nbEIBgPU3y9
K8Xiqql/eSIP2PZBL8OLD1KDiRoZx9cwJK94a9BtakUZqQBUKgg02LWJPQoNyTKb8b9EYEO4C/r/
YAwKDxZTLDaZ+1RfgBZ0hWhKQsBXhk0MbyPo7zwwFFubodE2I2LaNMIJkR10A9A0acCBBMi+/Gm5
mSl741k67EZAyKvAFovHgODJ/zF3Zr11I1m2/isX/c5CBIdgELi4D2eeJB3Nsl4IW7Y4zzN//f3o
zOrOdFVndb80GsgUYMvSmciIHXut9W0XeIBuSPOUFdeOGV4rHKo9IZxVTI5jduw705m/9ET0Aiv6
tEvrfmiHVVmr9zDFfOFN7pMirOK544NV+GTWo29z6H+tazRFlK1yVUt8AW3zTdo3nt/dxTnB2dzj
u005fJut4j6ci/cFe2HU9K6a7OLXPe8Nav2qrdrj7LV0+NWR5O2bnmJvVZtugufFf4oc/EBJuuq7
pNmEeARXtpruOc5op79wfx6F8AvU641TIyk5KRy1JF3S9axKuNOx6W6yaLrYla82rTTsVWyQEmB2
F+2VoX3TwxD8vGrMGe/52K26oX7SKDQzbsjShsQjp+hE+OWQkNCiZeSixuCKrrp2y1msXRuOwfG1
mEccMVsMiewXfgRGoaINYWCJDTka5GhCm8BUem2RdeipgK5J+DLWM+nOjiB5mc24EwhmrgzP2RUi
TTcc9zfSe3SLNkXUQ4xtEnvBDOhH9zRmx6myudwkkbDcuYctcasdByegoCtX5k65hfggg4EkuAqe
ZN1VaF8lj6BP5mzcaXMxcUKhEZxRAfe820j85EbmGcnbQt3wMIiwvQUc69p9Fj1AirnYhiuP9RyH
FNydufL0EN63tbfuI+gCVa4m/GVtyjnYdACZFc8gUrIrrSShxbJxchZERbmli3U1GgtXRNgZG9+f
qx3AjM9a0NyH+/FgxhUVmWtQpMZfVY+nwCzFUhWkklbfaB+pfIjtHDiWzssxVJ+dcMLOz1Uyh0Gw
k2pon/JhPsxhe09N+dJx0wR4TKEVONTIuZ0eONkl62Ya201AV4pTYVzSV4V1UOM5vbGHkdyV2NiU
qtyF4gARyMM/hzih/W584/i3huLTfbUD674Ky3WWJd7RMVte15idWvexQoM9zVZJICRJeN4uRrmt
G+B4JH9g9CtWPlJi0AxKeoko7Yc4C/SN6MaLFa+M6EfVJEfagmQFLXoBjndnjpCPnAxZEQfg1cWo
ZLeEoMPCfa4MsiDa1dvJtp+7EQdR24fdSZBhuSLeXQdjGtYluZxNm7cPho72rSV2UTYP2/lmdOi+
TOM1PPFZ7QQZjYIe6NY1iRD3R8dqH5txfrLpxW0wbn14FqYcWT33DamLwaLPMaSPYxPjBSud7cxO
jvnGeGI9K1B0ghcraBJswAK/e1QFm6wj69YWK1cYn17JYY9OwddOZOeQyF+UV9e46o9uNX947rS3
cIxCGks+RZndBkR59k1NvFwY5CDRy6pOn1sE2htXBXeanvKhk8WtrurwNse/HUbQSTrfpQilZ3SW
XxB0qf3H3tr1c+ffJEm+bUxkoNCxNc1znvBcq/Yy9gc3ae8MaDvPaRvH+ylHJowSfjgOl8SoglnA
ekOhgvsTsoLw72IzWFWcMvZdwFuN4egt00NyMen0EnzwTjPYwwPolItniPqk0yw65iPNJ7vybly0
XZ9zG6cmLc6Ow+nDLc3HKRXiSBvxaxXW22n2sm0w2vj0cDWP7XDTB+mTLHxyec6IWaCwyoudZvNp
tKt4Ud++x0HO0RPJDXrBtzJRKGG2s4/ryuS+WVQ6HHW9KjZhxQldimG8VDjazAJjUGPxKYXdsGZ1
py3aeckDL3Un/KVoI7N4rOrhjj5x8WQDD3C8KL6L+wehlX9ym4xrcnJLpMXUOXvtXOy0FWAZS4ut
msLsRfrmh6i9c+YH5bODQ49hChN3KeaRKnHIb0WW/0RxutXRnZMH2buAsrLRoZMdyzHbjXGSLnuz
OKV1Oh/GIbiWlohOcRDKyzxNp7nhs4A84+wjh2PeRJ71gsm3R4i/8yx1Dib5RpehPwStnREXKnj3
PM4k/TSztOKIW3CU1PSdTcrXn+k54LegPTTJ8dOKxbHzU3o8gsUTH9NFNt02y4gHdiakQaM7+ouI
CTkkhdDROpbiLjWrrTvOq0HU4DFCHRx4wvidaioHkWbVaoh753ay68MI3ex9tqOjAvxTd+5M7s6d
LmNrHYCgfWCRGF9KN76vavVBT3I6eGn6GiALrQMzSk5xI+9HFuuz5Rmfo91+zWt3vBnHRu6C2Xnk
NI8pyczS2zEUP1yb00lrFshbvWdh3RdL4pnMd41X4dzIbBOxXhCP00+TK829rcq9rEKbzaSPbrzM
fTF6J7wNpttxsdjIUt1x/mOXi4sRP0Ea37LZHNKhSPdtKaDNLfUxmJ4BO2GG0UwYCmQDDXuRWOe5
q6Nzl1bnrurtq+Bq37q562516xIUj9JL3znJb19yzgBo48awMl072eKf+qgx57+qOHU2KfI38VoH
Uidp+xYLzLbPivTRjNDhyvLcVt0ET+8pyZLwGi1f6LabWTVdFNfogRBXuO18n30icbMnr0X8BVIU
bWqLsrFMGhzift7eJA2x3UK1u3Gov5uJSk51dOsYPrGqqvkR5m1N6IZGDbkci0jVJqU529X1pkau
e8rtRTUarVNdJzMBkHncwXVpb5M2+Fpxyes+WFu2hRUbmENXJHIttf/cxPE2bUgMNBY2CLqXmNo6
FkfP2g+N8Qr+KIrFF+HVCWL6/AVb2wc5y3yguWO1wtv1ToMVhfoy62jeD2G7a0I/Xq3avCf33NXp
Fi4wdJl5g8FL/sAks2gCZzb4xflrTT+y3nLPVhT4vDeq3qVwKMjuW/3Vi+PmKAjF2aGoL2mo7w2r
4VjVhWqf0G6g99xcTbxj+yz2Hnyj9i5TYL4uNzSt6/GlaxS2Sd3sB68Ibhw3q/ZDT3WcVjh3/C9K
B/ezRywzRZXberKE9SDT6MZmwcvIRXehoS+mJ/D0iRSnPYSWUGd0NABdeOYot0nOzp4T8oFskK3H
gLS4ipubcSaX18j4Q+Togg28U27bM54pffYszLiDKK+ywJYbZnBgFbEjCzsmPW1IOV0eEMA0AMmi
Tl4M3Ji0wNMPx0wePQ4AeQ3vr7WTjSNJMFJGP4/+GO0Nv/roS50cJR8jnMdmC7JErHKlUDFbfWpQ
7amxu34HxsFZR43lHHVysoyDHO7D6IGaatrwinB1+a5zNg116TgpkzT6aoafTTU/yrq+hvRoS7m8
+JwvYePtMEHaxFlyr3hXDXZtjanjeSNoGnRZYBxxXHbHAse0u6VK8692jOENqOm+ymiiRREhB4Ed
oJ1Mc5+r70GIuymcXwtCLFstmoaEpzgHNq7txiUGENI/KTvnQrDBv7JvZpWFjpTh427D9BKZOQ2c
pwayGq3E+NadnYPrcnIIlbWhartWwYKymhYYxdeiRpNoF6d8hPc4mCus3T43uTSrqx7oUIMgGEgr
svvl5dYP3YU282SXfEfIWB9s5w1xmZIjd7Yo359xiL8M88cmrsxdVwwUYCMvoo97j7XcXBeOuZkU
FWdFOo01GV0giOgj3rm5wnQTwqEyE+B7/K69CELcYiz8pXyYZhSFatQc8ITz7UFsO8FTSWaoIPSF
gWZFS1HVaMTQgF8qkmTfVMGhLtFz/AHwST1hcnZGABGp97XXIHhGGbw1M7mjoeairSr3LZOkG/1R
rGG8fBSRhedzPqcpKIre7QAi4fiLjalBLSakKsf8EQvS1qu67/DGkN41XAlQFKpJB5RtcphT7X8W
gXutZfqE5oK7KXuvBivCzwgRopOU2zaHrzR0Dz3ghvWMvkTJsknpYQHyiz7NBpHfVTBViA3nBApb
3XyLS2oueFvwdz2idqqlV2jftz7nWT9HYgkEinPELl66nFxK1qO6BQA3zjjVdbaiJUCHdFLfm2x8
dIqJwyeH6qmuVlCHDMy2xesgWeImNylWASN8KBK7kW8jBN8FhuHuRIgdeDRZvUg4rftpwmCRvszm
VO/GOtvTRUx2TsY5I4cCtWrMHtJfxUmmNbO71iRC4OIN9VFoSP7xJZvyW9sLL0WAqS7oISfGXr/L
ov6lB34rS955FPd0CuOjR59LNe9BPI97E1oBruby2s/Lj0zQkB2qbnKVVK1taxKv6QQmAntnc5gJ
ipaUMEhISdu474wfYRdfJNBXoMWDmX1yz1wI5wM0yyG6UH/c/DWH8yfxsvjJ8f47oNsTNu0I2s2m
TRJs4f/+AdAdkn8qy7DS+963xq3vNQDdAO31MvjgLl9PHsoMZiVcewsAqxHRZWiba26pN+gW3xen
8lqNWKCH2j651N/Y2Pdm+WS55s2cpeWJaPANPohoPRffinD4wlb5kCQ9dOysuBdtu4WGQpGIlYGd
xSv1t16eYXM2/wJjLK1/ZLjyQrUyBVRs05T6F9DvzJqpI2/UeyrtdOW34A7LgBzi5GDWwQ6AUe+t
rxu112ZG0KwvBUYNAvRG4cAM6Lm2a+cm6JoDShGK5wJC9ljBLPpgHOjy+yJHHrF8lHOYbLQYzY2a
y2/4KtKyALxC1yrWpzYgYVvTz5dJnbMEFWerUKe05aapq8e0xPIxLjSSRiX3vZV+AaHzZqTD3WAY
y2VE+wQlkCyE/zLzK1cItecoIhoyDRj2krA6eL5BzkMO9R6/tFPdUW2c7GJvCuCKneU89HPCg4fW
ybA8jNnlssKwYOCAPeNAJM9pxOgeLX87WQeqvQtMXYEpJvC4ZJHzdfTy88YpHUCMYItO1qRfCS7A
G9oFdVccbci3IG02taGOmavGlRvjX2jS9jFtrSNGT5fGJ7kVUFrKCl8b1d7OcfIJOOczr+KPUpAg
jLl9rawxyJJORxEgVFTGHhYZfArFlWjG6V3qTbtGxe9tuciwZKiqRfMc+vGAoOmtUNPpf5jmsysB
AqRPtreBHUeWpgfYVRmEFMb+fojEK3w8HJS0QljXxMfYVOVWZ4rqxrRPoeARLV5xLHd/fdf9hFn/
ctd5tvDg9dNnslAT/3zXZXljc0HasHe1v8pm6oqSJiecEEGXBJc7YT8FKSP7XjS1vyekSiyMLV3j
yyYRWd3osfs+u5m5qV26yEsG1HeNd45A5JrTz0bWDaEy9Ur2GgSKIrjhRQdV490w48LchCCBMoKv
qMj8hoKMrLEgD8aUbznVZy6sadsa6ZkQxXwQNQoFee0lJFW8qDjgwdkcRsd/c8fuyV+iKCUI4TUS
EdsElE1QLbyMujmJBa7ml3jE3SJb3tij5wDXtum3mrxSncEcmpQEmEJh+tfvsPNPbnfGVzMN4edk
K4Yg/PkdjvLeB6VYe/u6eQv76FWWp9Roz5NCbItDWj9Sqh6TS3qEbQha1+42RhIg9stJUDzaX4aG
Q7Db59gfk03b96D3wuCDWXP4BgwUziKG4VCWL2h6tNHGgxv1H0HEHZp+dRoYojK4sWr7AK3uVDbt
a55x5XrSfdXmcBgUbwzBYCJiYAEc4eNuSS8/906KfgIjbrqhi3Lk2X6kJWa3Kn6PcqojHdU5e9GP
v36zlqETv9KYQeUozcK4jALzfrkcAzM0lFSZtx/N4n2y4g+JrRBQ7cv72CwlBaIxbPD0fRr8T22P
yNgggYHNbn0mAmyE07/+9RNy/wmn2fNsUyyLtRSe/OUJlTE3Bz0fb+9iBEO8ib7q9DFNIEbZw6Ya
hlMujC9zD8BzDvUx909dWT8yToIyy8TEh3+e0z23x2RZH0BOzTikC1CSl+nMbTJyC6BwvUdZebIX
KKdtQjX1tfNmQe8QBtR+0P3fkx9xNFCOpf1rpotTkQzk7NjvNl3jSS55mFBT9mQWPqicilD/EqBL
zRsYGMPGA6i46k2mQ9yM7cMQuPX93Pg3QwbAUxkI5INVr43vuSacBXH2da7G4AafoJCL8TtIKW0y
b2NZ6T7L08uy0FkV11tvR1+CkbOfK5lwEE5sSnwy0Ofeh9J5DMv57a8/B/tXOr4r0LYcfIdgauFF
Wr8MW8CXOUOAZ50qeJabbCqZTQHedqQ91rrJpUwe7Cq9j6LoAwLscRL5t9inok8ZwmAPcbUeF7wy
oke+IgO8Mg1OATEE2GjiAmc5jjrw0DgXrEFjc9fOpmntaZlksLUmTiL99NwrymlGXnxkKelPoyru
R1oEG7iqW/xveq2i4K5Zbk6YTbwRpf5tHfl9GMz1tzX5t4kmH0U51RHy+i9//H9PRcZ//3f5mX//
Nz/nvvzHn26iD9bJ4rP9y3+1/1Ess/OaX//Rn34zj/77s1vGwfzpD9tfZ9P8J9NnHn40Xdr+J9/8
r42mkUraqAACbvu/TzT4h/E0fxqqiKwStdNSVP7hZ38bUaMlkzZNj2k3JsIjCw2zH34bUcMYLse1
+GtJVald1qXfJ9RY8m+2YjnCbWvJn1fff0yo0Yy+JXHLsG5LLIuW89+ZUGO5f94pFE8LXU8xYdoD
SK8c/UsFPM2VovkVhYeiQetAmNt4iL13llUVLD8LM6gr6eu21nAJ4DrfjGbU/pibcrxXfkY3aMDN
xUIeaPbJGfROucodQwJsB3+g2xyUeIypzjYMgvyyS05d6yJEBK4nPlRElQU+hoXFpoqzLZAXTDFB
H3OIws91TP+pHBNwYWlOBBOf+D4tMC6Qdf5i5FAMdaxeJqGuvlejijbswqXjAXWGBX9bGPXwMI0x
gOoqKZ9mkiooGAtqoFKauQs+vhB2g4hjOmHGEIrJzk4Tkt12CR+3n5r4ArGvXYsueIT/hySBgrE2
epoQvJmPBQUrc3NexlhDalQLQyDDvkpcnLCd1PZ9l6hPByPjAlczWSPdNEFGK9sd1X+odpDWSGWJ
oHa+m7Aj0cFt7IPrCeNhuAW1WrzO9CuR4CKNp7kOFWKfSz2ID0M9qa41ji2C2n0SwglN6qQ/UKji
g0nDM27V9GvZ0T2YWmfXC7IOMdFKtEtMTOVo2/vJ89XW0qVzwf+GebCGI0PcFUhDPRxjs/iS0VFc
tZK/MaI5ORagJDi7k7Woe/GjUSPGXtN+HJL0ZMCrI7t0UwzRt8RgUyAwMezBqlA0pW63R+SMDwac
s7U0Wy6WkvZV2xmHDvmMDxOCWIjRYKHrvcClghs3pPtIJe9xupSxhRWv2yKVu1g7FGy1TfqbVTg7
N7rudn0zvgUNwC8xIA3mnRPt7BkNzLYgRutSfGBXELiwca3WXpusk2xEvI7x6oU4F58Do4OmJlzY
IUYCecymk7u47KdVPpBpc8yQQG/P2XvUPfAbJ1QYk5N6U0TjzazI71DmLEmXTF3rwJM7xyeaUGWe
sZ/riLCTOzERaAJiKmfTXcVj0C0Whuopt9pm7YDiATdhiG0WRu66JeC+jWqFAgE/ASXbKK9MSXgX
o24xrPfdg0hADWPd7794knRLn3Y98Eu81Vztfb6mwZ1sLRLTl3gi9uY4QJ0KgU0UJLB8z+AU8kZM
/nHqCAV7hvTeXLh7INst9VBPvnUWUO3vp4HAPc7qYN+YbQzXvDPWGPgzohmRe+ctkzjEmKlHo3Yh
AAYjSSoL0mOYWMZDqVV5YHtBAvWKctex3lzZ7ei99gsMPdaPVhSnGzKD1npum2Cdil4v5yx7ZS24
AZL/aBLw0zAhCew+HArnPVgtf0vVYD9DOaNhWBnuwQQuBAlywCM1jPOpyQL1WltBCuXZiI+6BVTf
993a5K7v8XZW/rMdJNZV5Rk5KcdJyM5gaNKMW8G9RIQ78zPrIFRJ2sF57h38HyzX6X06NnAERv9r
WBt3olwM8zYG9Mx/KZlas3KLFMTWIGPE3ry5K1KBj1BGwFrcpKIiRvpD+bZ23QjT9NZBc5ih03Wl
xPBiqS+NQ5xv0hMd7U7mXMfp5HyLkjD5as5NvPdhDkAOnmjdMgCg2cyco/QOAQUPQjsUdOAif8bC
RpPafRGs33tGacg7lIVwR06zvlK55GS4YqI8IClxVXnVQZrGi+cOLJ30uuDb5usqs6KjXcDOGwWN
GPJoWLJh9Rzg/C7DaDJ3HYvwparoxHZizHeFpTBjDFqtIaa3a0JOim5fAySpBxOden6JRxJixdNc
2jZRCqihWi703wb8ST6a+3nwz+0c3JJAIr7f0kgT2niZUPFZ4+g213B/Tn7Wlq/IscFBMcdj31gg
fUFQg7WOFTwsBihgsahXvj0CXZzqhzk1prVrNKjcnRcWT1lUdE9dnOanJLXrPTaHatdnDe3ZMBQ0
/e1gsUrk0JkRMyQx41xBtxyQPRIfeWFo8on1JC+y+0o47UmU9BxU06pjWHGyjELq7qktHv9QO/xe
af1xVpzj/nkE1D/uxL9U/SHmUExQytwHsQPJ2U3VAAF5GKojAHDx1ky+eU/XCS4uJXi3baayjbcA
1ty95zri5DWg/Bon4543e1DmkVUSIIUPUM1O9gZ6YNhFg1dt48igSRi3gRFhTc/R3HvtzEeDiWcJ
LYdIPICuSm6hmLUXD5L9Ic47HtRWRrUdCuYz2XGKZ0R2c7zxS9qEOAob486B6nIjcGNdAm3K7QQK
ZIMGKh9t8Dnbpo31OcarztmC1SyMLe87KyemAgdU2k7KzN8F06QegQZFd0kJh285rW0yagLYA+0w
Y5eT4zZKUwQytF3aOwEpL+JYip53ZSGKF6g9HsfDKRkIWFr2Nre5laYiq4B+a7v81gRt9NhGuJ+9
niXdq32LcJiJ6uKP+qFqpfMWxkHkbQpD0cHmUCCvjhHSvZZ96X6Qsc5dHMa9LzZTSkSwToBHQTbI
j2Xj9WAAuCofW68WPbsR0HyDITg3E9HJdy8eHTwNurxmfW1128qzmHODXLWpiUUdRmWIGx1V+acZ
zGpXFtm4c3J/IhVkumLTYUp8DMionNSQzHTGHCVJ+o9TsqKrhzlsyL3y4iQLo4KpHd4PRQEEY35e
Uk5R7ZeHKXOr76WbzTmROG4u1bvFtLWZRIaRdypSewnWjl9DyLZ3aSy993ZqW6AJHL82RSP713gc
I6w8k71tUtM7tQbX2GauJ9rJU537YCnb6mD7Pdbmhqk1x6KKpkdAZeMxGxog4yVRlXXxcy3LlmUt
43UCwuXziZdFr4hCReuThbBhPQhXgxNYd7WfR+/FzzUzDz0IvzLIYMt4gnkFqAc45jZdaegvQIaS
zyaY2hfO8ePB7Ntmn7g5woLvOB4cK5W9DCJzaM34ht3jBl/2Dlrw6opnLh032koImxKwjW5NHEQ8
fF0MW8JB4tq5rYGfF9LC2Qm0D5glF9VeLdthMU8ISanTwtZLpwaDx+SnGAe0l/pEWdmFbRqxb4LY
xrFvpHF0hk6dKQ3Hg6xKXPazqKJrPzjylBhjfYnIpqwpzwzGXcx4vrUD0pf0RTpdszEeNnxi6vLT
wRhZkDXQKFmLIxqez4aTQ+nOsYBYayOXscdnMjRv8SgA2/l9ewSiCXuzJae00VWBt8cNpp0bkREm
Ipslt1GHHmxOuXc/MRyipUyu23Xpue5mLhLw04Xn7/w00rtJ+azfrlFdjSKq74Yg0a9WZbmvHMLl
d0NN/ZM7sEwFsQ+mgtDsp1lOPS/fdF60B01mwcgmtwFK+pcqt6xPKyxYyZ0CFFviT4wgmKcSEEjS
ATS2y/mombB26Eytz+T8h3U/B80iGAQ9vfiqehqMUW1zSYSUzrAZPURNQAvKnOExao9UkowhHhQw
FDhTdKlzStxIX9zUt+5yo/aPVt6OxDOq/iCZXbNTmFP2JoNabnuV5t8mt+13tiQcYHaR9z47Zn2H
zQwU2AiEI+oBEEL6C4EgmEkYfomz3JlpA/b12Was3iksbJsBmoFPDikp79ohL3amoJK2ZjogTe1A
pzGBL3l2kRx8Isn0z0ERXvwq148d+9JnqT351NYDTbh2SDw4j+h4GzWxL2MHzNPv9AICRiQl3bmO
cwRjyEJfItxwm1qU2KsCS2+EWZLiYnDnNHnjLTNQU9oTUbpcoNNO5MQwqZlNwlxZdaBjyJ2JnZgV
ZYLNY7KIQdASmM1OMVsQc6Pip9KdUc+xCEkiPQYuQjMkwdkMernVzTxYz10egUkqcrJKWX7su8Kl
6axAglCl+tFLXZbFLR6hknxGM09gRiLz1Yp6Ur5aE0idSwgdaYZ0zptVfis7i7enN16HJiGm3A1U
BcuU1Jgy5NpNJCeHslGoX5iyzKHj1NNAD2nddL7MZuljzffNvTBNKodlmF8GKX7rLB6Z1gn1ucQt
f/akTThKkkUSoRR3Yo7yF8hkDCOomSKDupYjLwBzZ/6NE0KQ1ZmVnDXdzvexT5onaRb1i0OFdbHC
uj2YirY/UuL4ljE+4qDN0j21Zjl/xdbYPQd95j+G5Crpu+W6OmcW1ac2p3ZrN1V4KwNGTjEzbqLY
q4Mb04WRB9ZXXJooyt6GXvTbPsQrQ5+OtMduMOOGQT8mIdLJM0Jkfc+CeGAOs5nvsiIjwSqYpbRK
Mg7tYnDl96ComL1iNLlK92JkmuGuD93C2qRoiNhj7dZ/drraWYdHwRQvvbGdYSxv6znXdwNksXsM
qNGPTCqPAXBjQxRNk5DlpqieYM0Ym5jBoeAVtHp0YEzvQBi+p5OLsbMf7HSL9mEdMj+MdlbMmagm
6bYzh77buzKwTx3G0odcZxcd6HVe4ggd6+bocNQ7DKOVEyIcOBzY0zx+DToz2+R4G7sNxqnoGjjR
fOxm+LIzkSgKIJPAQ5mP70SrMlS8EY4QGbJ1AK4BiS58MueBU6QJ2q4yPAy+Wd67JzPrxlugxcbe
LwbjkZkL7Z7lWa3JWqqbdMyj760RJFx6TAZkZIa3xSE+PIhoSJ7C0gtOAK2A2QRRcHZDERA37jHK
ZNhIJvoqz1jKa2JlfYPxxoe1kVZI+qZigVm5ec6cNYyD8mulGdvj9L137wAyB9cC0KB2G+zBTezc
8ifymkHYbztvYnrKPNMeGUIJGCuKRof6Wbbb0mhx9JnR4DIsTYQ7wEBJuzJSAkhGJNKTOw0GamXd
b2U92geGOMpHv/WYajCYzoUwv8fgCbzjiHzypa1RoLCpc5V2Tf/MQzVMSVAzNWRAZurNibjmqyEp
H4SFJ9LL6uHWjrktNdO+XsLMtj6ED4SpAmJ7VNT3mzxSJrhpDB6RzPTB9VtglUBaPnWe6BvVOOkz
xhp3xzkUPxU0rx39hPIUlJQsbuyLoy3hWE1pQuFEHfltaPQPD7LcJopM79yI9t4Rzc63PRtKnKl3
mWXgfqnzD8MvYPczHgveJ8PWqMm2Qx3Lk8PMEJBxWXHjtnImW23mJ9T88VQ68P0pQzIw0zb+ra5B
r1Ydn+gqbHAbrLI25fNPHCzvlWVtXPpW8b+QcuSfxQCOBSbitOUgrZga98RP9eIPErVXU9qA/td7
LpPH+c16q74ab9XDcNvcwx3N74z09q9PIvbS1v6jPCctSwp4XtJmsLYl3F/Eo8EP7Ey1RC56pf1v
KQoZYOaElWtFpxzXOqiz4GqXnOwYqGMMn5LQ77a0fXwmBpBKYBwwFuVQJoTlhNeRDvMt3rgY6T/e
5F5UvcyOb7xyIKOV5Xp0sFReDHLNY8J6sJgy+Gh3ST/SP4/krgcZfyjN0X7IioQOoC05zTlCny2G
EnwWdayeSt+Ijo6TTo+pYZQ93fCsJ1sfVlOxDWKujyNx4OxC4rh+wbaMmOxlZvovVJt/UAskio1n
SxK8QjJ0XC/nuz98UI2H1bqv0GoNOE1kQlpgKlVKjHyu4ueSoZbFKu174C9FFGDZduWXRodQJevC
Db5rhgWtPQvQNbTj+GywN141reE3KBsMnoR2u6Njd4mItwDLlYzAALLDbFIwasmFmWBWv5py4nDS
tiRZaOGGzyow3BPJ8CnddEtD0fIojdfan/Ov9YzlkKtXhey3Sw8y+dmOjH+2JmdZewG1M16q1Ui9
ev/z8vof0xT+F8oFlo0+9Ieb7J9LBf/nWn/9/qMJ/+13DWIRC37/yd+FAvtvGsi0wC6slOeZ8o9C
geBIuAi6JnwXvQya/7tUIP7GeqeQeBHTTdex+KG/D7O3/qZtGxURt7gtbaH+W8Psf6pdf1oWPNOR
NpKjgkViyl/VMAz0nqo7p99XkWKajJ1dFh9l17zg43TzcZ+6wV0//Ojs5FNO1n2fek/L//4kT3Ba
aK+5R7tj0HNpXNmqbpqSykEVHs7SjoA9Bv47l6lrz25AKjM5REl1w2gHuvK0wkBHR1+NYOkNQtnb
/eGj+GedF1v8eY1l1IZn2+gz2mF9pZP261R1jJgsN2y6ex51ZpZVc6JTzRGQrhNjc/ylDXE39Fa0
azrnPs+YYwuf5uwIBqPC5PkuXXgtP+F4eADfuymUu7TtyrOs3sjZlBehNnkg7GtdNTZHZc71yQg0
k0xpUgbH2sW73S5fksZoNvxCe93bcjp3eMkT28NEUqnwfmKFOLsT0l9Ti+TY24uCyOn6Wg/hj8Jv
bpEy5c1UamPrO5BKEi86R+As/j9R57EcuXJt0S9CBLyZlvdF13QTRJNNwgOZCZMAvl4Ld6KJXoT0
1OpLVgGZ5+y9VuxiyU0Fk0P0mifaZOMzOJMJEwfwzAS+8pj70YFhApMuPSakNutuB9qerGcX3+LZ
JR4aeH8b3nWIB9KjVlF4YTF5pQ7SfzTmoa31vpgHNBOkfih8Oh91Z+wMgo+72mUHADqj3aC4yR5h
XzWkY9yZ5mbWr5Tt2PsxE/OZiV+xML64+iJtI8/+gBeHYys5wbte2mkSYohoFHgRWrPsNCgBmdh9
fLd8EplzwHeQUWSPzGvp0KXlN0bUmjhHnsCF5WVGQjc3eZ0rqkaW++yNPxxmb74BWrZCM7CZINSt
hxo9bViQJCzHjg0W09yTgDJhOeFLGLT0/cwBfWib9bumxVDWpyb4W6v40xGt2nul/NMyYOOAOgDp
H3VzcsMxOUz+G20GbRAkC5PB5vDI0RzXdLu2663db2oh66NfgcIZfDOD2jp/seMizGNOO/JUe6gO
56CXLCjQwABMbg6MDW7OmKxtr7qPifkSZHBzeTdbzL2csb7y8O/WTJzA2lJJ8ZJenvLO/cPU196Z
vvNVZFEMoGbhZ4YzbUxYpxYj3M7MniKAykdLhop6Wjmcam1vs4SbGYY1PEzMmV4kcfCJLuA5seNP
IajsOS69sBFZ7dkfvfxGo/2zRL3KEEPexy7cK0rZa8oXW8dPjzYQRBhiLPta+o1FCHt3bGb0PN3R
sBCxEWhadYgtXZ1sOUxQG10KYXnxB6ko64ThXuTkopaxFcdk7g4ulSz2hyPmigLWd1ESLOH3v/IG
Krq4Aq695mXvcOQOyZOCwMzddfRtBGibzTR8DRo2D9LDDNkNdCe8iEAc0dEi3jDyuDRF8+FnrFjw
jR4tn0cY7W0+IZkBKpfE8kC7ftvUznUuPQLCE/FfgxgE7bGjM4+Xxle3wkWE5CHi5ZuzThy1J8i+
VvEdcslNKHUpqura2k+p5Xw7VoyfTbUgeubrMqeC0ronkn7IUwPGa7Ng+d1k6wzckXPIJBgm+AmW
fruFm0I9/IZ6OufzM64TnX/NS449yQc4K/O0xX8zMZVM5vaMJwnhae4yRxAbvzj47AmMIv/sk9Za
p4x3lcWOFDo8oarKfesM9VHQyqEPj4LVBrW6stoTortrLucng9KBSZ2mwVbvhbS1mvhs1+Ebv08e
fvaRkjeFc+0RBWkAraXJS5ax1LWH+dQwX9pVmFaS4OLL16zqXnusW5Y/gmvpEM8kxcmUissc6US+
M4dGoQMRC7pUqauXomoyS//adXQFM0IXdGCZKqwgSR5Z7MNvC6qNV4sHtugHFjR1qJ0VUqFPHbke
T6MYxwoeGeQW1OYN3XKb5GXGFh9lopu+lZO+Uk/cUz/cTK598WN9Yf249/xtZVhiPZkBtkQj2U+F
te1r3kk0qT6LOunomn6qLH21mI/FUfTL3OXHiGZADqlzFFl6AUax8Fynd3++p235gREsVG/NQpNx
BtiK9JmBTeT91aR8CHrSIAjTN4e+Nm75xN+xKkpYtCnuT9vNvkz7fVTBuzFWh1C7D0HC1sqiLuf7
oJX6eWooy0Z3cyDkqINbM9nFdqA1ymPM/hcO9KfC7C02mh6SF2jyKCYM5qDCQvzuuHtS0vMzXbqK
pLVeNyl1vcoycvQv6c/ccM6k0RnkaC8tL3vTKY3f3hieqXkYjPWNx37uvis2rAfmbx9moz5HqYJ1
gyd6O2Bx6BWPF1jt5JwjXILQrIjLhwNDbpt6ZtnTcJh5+QFQRb6ds+edqRjgNqh2U13N2z6fn+C3
L+FvF6u3rdep8KhUD/m16OJl0JnszHZ8nGqyMa1Cq1FhNVEpV+FopgXsLTieBbtXgS/hwmi6GpeB
/G5F7m9ovPhYOSu09WGwTyTnZMkw+Vk3NzONoNm5AIlSEhPUk3nyDt7JMNSJUozeBrwaeODQI0vQ
jRM42LXRdGdpCRNj+OAfsr8WUQEEUekS1gsGX9MpvsYR3n0swrcJ5Z6s6QpQk30XI6MYFaibQcEs
d2Lx5bWfVqmuVkbuNlMU3gbQOaMfstBkHEyAvtsCZj6mVTucXOU9UqnHh8MoY9UKNl1m7wmAh5D0
/vsXLpzbrDDzPbTho08CCuwEfw+rYsHDtAf/RQoA3rWsfDuGTruWQEL3LKvpO7dbz6UGAhGx3VUh
wA6pXDgBLUauslw+YNFdDvPMS68GKU0YJMr6h3qkaZMuPj648+sskEyJFb/eyAOYAnbZMpij+8wL
K56FzHf4Qwke9m7E4cBFDaGjVzOmk17CX3JteuUF8iib9JmLv2Rt+xOMrsr0cF2Zd81q6qAD4420
Jb8rWT4lHTsZA0dE4p9cq24J0wcUYIIhvlNNv0SBeyCrjYy8N5qLWbv92luABBYmkE0yCmubh5Wx
BvL52AwZyQW61YDh2eb31fDsUReD07fTHbE1v8Fe5nvRb6pZWuGfpKZ/pLUuziJyXjBz2Zu5mxmF
xDUXMA3H0fhbRrxxZ6EPFWpYRq3QIuO4uk5G3e6ZMD0VZv9uT4BtmawxPEqqW9tP21DX80OzgKyr
QnF40+5wKKyecmTU/xly64Z2C3mbcJy9HF/kwNLEd8gWd6hEBRlsMQTbBJ7XRpvDo+80/c4cgdRy
vH3NCIOYTXDjbNH0iYZ/wPk7LOzg6MNXLsjc7NWyJ6DTtzWqZskCnOKhjI++Y+wmMm1HnU3c6o2Y
r66kry6qP4qXTJFP36QFeK3i/tol2tywtXwPhX4uJyChpgOGFampzTNAbgePH7k/UoB3KqPaZybR
EM6tRZ+cvEJ/wTzyUWX6gItCXo5g8eznKJSPoTtcXSmIkRuDc0uS+Y+lCWr0ERkTr4zY2JU2Pu/J
3ZXGssirWPpk4uYL59oRjmEZxpnGYtgalBjNfO8wx2gFKj/fM6ROwTGMuzD27D31+e1g9rt+1tEu
t4KvjrntpQ7MS99I+54X3ZUkUXJxa8O+RzZlak1tlNwUloQhhTPvrdx0NPcpfdRjrAEbizC39yAw
mKlbSu9MbQOnDmcwlyVMZTKR+T1V7EOKxjo53fCG/hKQU01Rm2g7U9EgMOCZetsxC7orcs4Xh/5c
D3CUigJNVTsZnpKUN4zoFc2NjsnoKOsUEaANQVp8EFrHypIEEsSDle4SfqqPVR6YK7pCsPlDvjog
E3+EStFgL2j4BU/mUQFaE921NxlC3+tYp0Rk+IsdqnD4zCbCi6v//weGyRNI59BFJqNFU5nsZrxp
8+QhPRpIT3njonmO5EzcBQZhlHf0SCyrPkTFDIB12gJm9F54IHq3fKB0EIj4UWaxeiodtfDTa3mg
VnLqwxCQIjVw6QbuS5tyswEFtmF0Mn54oX0arOCzcgeMS2yPqdE9OapMb6OmBK3If5WTXDWhzRex
05+YcJ84ov8N5uDL9ih/pQnxgyz8wvIdGR7JJMpFq9G0qeAGPwlt55UkCEdUlcdyevb6ADdRyQ+x
y0EX5MAu46iHhW1tKjyAs+89MmAnyToRxHKhk9gWN+me00zmP2c+zmwYQZfJkg3dUBOUdHPrBCIh
Ym9yzZWZkE/yJ/1or7E+GOa4DRkNkTi99wvswXivdb4Ish2DRGn7MuJDcJEDm3nEM8Mny1t0au0z
apU1XJwErFaZNikjd7Koiq9BE+RvCXP72YHpKVX+HcTNfcTIh4+ZXzgtY24y1UkXyucH4755Rr+P
QvPDg1SVZl0ErRhmKXLrDbmKbiVb664DQKeJHHOaEDo5dhpI+cJCUyJ7zjXLbVZg0T4rsSA5rWOt
BzE0t6I3mY3FcitF4zFzqJ5YHTe0wVEYtUbHEZ4vIQnpGpVkNP86+Fb2ZbH08Cwn3xlm8VX3bzJP
20vOP1lkSeOIrScUElNvIFHO2Zi9bUib/LbK9cSlpgKGfsyG/s7nVKs+23oGXGObl4OsSUQoaY4X
3ljDn1KS569LzF917stNkvkhSGkyjE7eO6zRcvchCewtBLzsxrbqD8qitEdRs+FX/2DKITkUrMlI
58fNKfI/LAqp+jI7pqZCzw4m09o5sP5112HIMidJ0r8EuXUQnso2vQYoc1YK0Sii1hnu2davBmDZ
SXG3jHQLghgylajhHwz+Pv/R4E7zejzHqVj2zCQMfTbc64SZKHvQTVDH/6Dnzus+sA9zP//MZvdH
RO5fM5hWffjluN23pfAXtX33zOoKeWVtwFdpwlMWMWKQ7Du5N+S3kKxXNDsX6bik99KXWDLfdGxm
85G+DeHiGEhitU9sEBywB1g8DzsdEeueBDckoUmMq24G4NNRSZ7wUqFInql/FtUtTLnp+TGz3SIC
7S/3Q9iwzk4pp0+R0+0JQPTCTq9N2YxrB1QfyzLfP5iiOISJoJ8kJIKCvKOzWAU03lieQEypukZz
zi26b+525W6yu2nH/xzsjNymGQBdFEsMhSgkSW+NK6tT8gjAdQB2ObB8w3e3q20eOCxJ1nWn+5Ph
i+gshQc7YkY3NeBBO+c+zxPWxNcwXCzdMxxkq/galEXqkj1MgZSlkIuKoViXXEj5+tkkKZJV5jnO
3UWwOI2K3RSM00FshmGmBY+tmwXZneQVA5TZ2kkt33rmvlG7nLQmyG3LQ6yLu/fO7NxVnbI7NKzk
NY5+JURcGlbLdNgHCJKlYPml/5GF0zNadapYhaKh76OHYsKwGfh620zQVu1EI8QFsBKo+aymgSti
ce2Ft+vJJTpuzX60FzMfkHgTJfXVNdRO5wkXOn9cCsJbJ6kl+rhx743hS+KWPTw0rL2pG++ykQhX
4djGxQqe2VpFq6bm/sPV5MKx1qrsLTRwmgPNQxL6zcmJqh2JTHU3Ex2sYNgySx8ZWrssGJME51Gw
NEGHhvtG4MI5nfPokbMVDCJRulyG502kM38bGO0VyM11srqJyaN88MhkX3jzh0wfePtSYu3OXQMf
sLbK+I5Ogt7B9AQYznqUuGoKK26e0rF6CaPqe+T0dokULC/LnV/mzlQ71WnrXQb+hzDs5GTbNWGq
KEXoUqLvqCkah5N1MPl4bhQn6q0szGNNZzXpZLjGLV/v7Vodl486ut8ce8kCN0/Ba7DAyc81WzYI
s/K5DfpfTsuw6hH6PeP9xPQi1YZtQH3zfCiFXXAGGfDq6andT6p5alHy7qKAQ2fDvngzs3Hkq5Fu
mTHP59ZqnaPMzR0bu6uS2HcJj3zNxki0RcSsNlFSO82fqiU7PXYg4YyAsFLMoQ6OOCGsGqFZrX/5
1kN6lU68SVy5wrN3Y9euz+HEJqsuvlOHNKo0GVAEdfEvKkT7ZNtYnHrT/IMdqtnFuuUiIPP55vIP
u8nITG9T5bt0cc2/Zdp1FxZZB97p8ij7tl+lkWkcGds8FFk83RP3rYyKfHmkcIvQUNX6ypoOeYAP
qDJV964c+cQR5UG10Xgo83B49PSMQGxqYdTCxEgSVRycKL+V7N+2SUbZucwpwYc1TgZu6GGWPcMm
u7gkBsjfkPVODRvMGA66c6FfqvwhbSEsUp9/bprxWrdpuc9TfA3Q7pihDCXj1RqeDOyFOSPAOvQw
xw23/mGOCLolCs+g4DReKTC3U9rxINjyP8dJpif6Vti2A5+RE/hcjFAmBOITBoim1UVbNzK9naoz
8j6l/Wql7s5k5AX3uaR7XqS8DdulOId+QxcEnoUhUAfYIGjpRRIe8l8SRtooDyz/OiKkHDGoallW
ABdYywckxvZZQKk3YldfuudmEdg6M8hhk9neaqyS12kxW5aK/y76zHhH0RRd9KlppvwcRfI6FMF7
1Pb7zLX5JyfxltT3LhFnrAdPFgfBYuHAJZcBTe5o4a/r5UPCi6U1hh1Uiq8mGBc4EVuqQo5MtKpv
g5G9AQFrVdn5oZEpKdWmWFCJT2p4CHu+FvxXOLFUPxyQVqMXGQQmsjMYCkbPJPoXiQbJjrLpHoRN
gsD1q79Fxlq/IoPVxZwOCLlnvNubxq8QahMF5oBPBdQWa5Dge/7jALV2Cl/XO6B8/uDLuTGYomEW
1XDnCJWr4uLzYAfdendbyN4cmqe1kaGiStBEbkef5zSo5p3NfQ+D1JgRWOtG5j3REaMiNJ2RF9Ky
EhiD/g8/4ztX2pA/gCOzPaW8T43wOrFsGCf3xTH6dTPi9G00fBfSfmwC6lejMgHnWBCZurNN+8ux
iYJ4Ucc5z+o/AtP4l/fej6/Umdg5z6AP+q4LgFS/t765Z2cb8QTqk71Q7pe2X1sfjPLAz2cG+0Rs
y0hfujKAKRNaW4/2wGqo3Gtf2OVqH3Hpz3ENoiOyx73VgWVxO7UtqvCxGiouVkmzZsfFJI7J529r
ToivFsJ28+pawzv4i7dB+DD8bGcdcCNcy8585On2QkZ13wHraDv14LtOyIG2xR7bDNDn3ZjbOVqB
aHnrQuz5F89htem1faKGzNijG1YFB9S+pcOv73ab36KmVgdXIIUxzRsplVcpGf6G7LWAhdjtFo/Y
yjUZ8Q/l+FyE7ncuLG480aUjUskGllFncwlUdO5t9RNYxT/AnTXxMwERMX5DOY/+engwMNlLKa+8
en6HABtJzvBE1xcxh8jaInPncZvb8ylkfoLIfHlEOlEnNmiT7l7ZMOUcMUBTRjUT0BzCMDIOK6XP
eHLhpwafkRfbm8qcn1RRJOdY/UcZDdZG4WfbsccV1IDEXMU982DHs977YvF+k8ZpvSHaWU3gbbiS
E6bt1A7z27kZw5b2igb53DsMpa6Zx8fJkYO7kUTdjOCj7Xp9VtjhGLLIDUrQeTMInOVl5X/2muML
goBjG9rbUXTjqZbLYxL3YpQTKJ5awz7GKZZeP2u3/tS9ZSZZxrBsicbkS59CQJDCRsR15b3vEAoa
PvDbIjQrQrTjsIPh21NnB4tWgObcuqnxRJTt2NbFW9MxWrVo1MAJhPNoONYpbeE4UfPBQdtDyPIE
SuW88y9RxZHDDmyq3hyzKIa4JyGEubf6wjhq4mKroC1O4aL5HJsSoi0RYFLS7q6By3zS83yUMc6U
AtrwFePkBs/imZhB9QFm+XmKXvLcjPe1iYOuJo+5A4O2QFQNjoqV56ycv4aFqjHFaL3unQE7UKBP
PLPeEeJ0cQZzVeBtEWbx43geFkwuht7bJBejE9fqVW+O576xXl0F5J+2AL9h0R7IDjH/gDFFEpON
PoGZWIOmMilWWn1WnBnt3GbSAtBJR8YMvg/6r/Y+m4S3DPHXv5qZcOAu6MVxoKOAPmvSX7bUK+VP
XzVY1j04jpNNnXOdKeIIdTxXW224P/CpQblv5gldKcitcSOmIOYJG9hc4cRzFiXUum1e0Y15p6vE
IWss8GxW1HyEWB6nRMD2tc1khM63XPcTrOOgSF5REPwO1XjmWu9fazh8PpTbvVWEzSYe+IsKDgA7
IqccL+JqPCa0k0IYZg9hk/0NqmrfC4cQlMMNPLWz57kjIsaSFZAq40FPh4qXUrrw1eOLPTQvvopN
SITwTkIyXX6cVAww43JDYOM9Xm46Do3RVazAA7XqxiCp4pMU0dToZYU4lMcChwXL0MwX+XSuBwBK
tUE60XCrfG/Q1DzNMP/wdoVbc4mTtoEy91JzLrVmuQCD2ntX9M7eTjYF5uibTtQXReUVF8qULOm/
3C/C10I/MkY1NSNqBmt6K4b56GfBpVMKpYozWicpkZOy2VnlHD4O3qig+Wvx4Jr5bxpb73WZEzaL
qNu4ghOQ2S9ceafYfXNZkJcuYn4sABeDi+KFP/GY6qzxAH371FqEcxundk8tEgHobO3N8Yd+Jy0Q
vZzzxyCbbgCpVwEL5w+O3mAepla+DEPAXaqseWmPhLDdWPGzidtrWSfDteWev56Hpe0BgLCo0KNA
hz5Mc10+xw3QJd8Z+u2YCobNQFmGwoxwOoa/PkW13g5fo0xER3p3xrEX6oEL50NBnZz02Cjpx0Af
houpIX2y6XkIAm4wmIdwkAt87UkNPNzIgfz1Ij9XTUQu0ohOAac8hmvdUxHTmS8NmENMB3u2ll7Y
fWdt6Z9nQu80eSGZWrFrrkuLlJ0DkaCJi2ETjfFCsEtfPdHY26ma/tUUavCPp/okuFpz4ErhzjTp
syPBzEa8WNZ5qH9IoYPIs2GoLS1fQosgO5hLYWpgeefhwQSJv21yKPD1vOhCdBpsZ77Ha4J4LIGX
fRjlAh5UdY2/QY2o48hScDakPhDWmqM9mKUyY3Db5ZjLW7OewOSyPU9idztr0PEE4w9dR1eudGsH
u6zBHCVotkQr4E4GSu2tAVgEDQuPT5Rb7PwYGpH5d3b5xvaUgPrQuTpJP7Maauat6DhupubNddLs
wFWMaaYTZTD8zQiG3EsJDzsvk+4SRwFDZQIJq4K14DAuZbxieIzyqnvK6S+wCzFf4JrBolMVaQ1Q
JE1qW3/gW1EHCn5BMni3sTYehwYtaWeZr5FfRPuYPzAMSg3ieVwP9C7WVane81lcwXXnf0aamKEj
+meV5fHJgny4HohHpUZvvOZwB85dzfqr40357jclG2A3fwR3BoLfcOWTjzDz7HreH7A7nMfntzio
L0Ho39xR/CtHk68ViNKh3wR9zOzSowwGNhRJySP/l8QxwruJ7DdpC2LVKgQOYRBg5YfeNDS/bKa6
2HmePBk96HhvDO67kU/7fHE5Lpxl16XW1DvhvxRf4qr29UkZk4XZMTiGPNlXoxG+5EX7nmX/4h6N
YPKbkETfc8m4uCq4GdP0rklqx1FN8Z6cBr/8N9uLnvIIitc8EXHPuGQ61mM4WCcSdWeTaguuB4xD
RYMywZxXKcTccBbvEVtwbji/ak5/HR4wMbvcVT3lH23LsTh4t3J//4vqj64f/99mZoabXJm/Vj4e
zbE4Bf70NxL+saDrzwsnvHEBetGmvKjIPi6AiBZt7IjStsJ16c0U5dWDLXz009nKbcoPhx05rmIN
1zHkfcK/G7XZtxvqh5kaKOybZD2ER07K01bH0c6dgL4YUW6tk3imwGrW6UOkmDEZNzZV9hdb3itb
CPc1nvLfqSMHEuWcjQbpdddSLzFiMd4y4z/85bTX5KeJWpju85Aa19L2UNdyL4btnPgbU7rckutA
3XPK2BdrnLe15df8W9m84z7cQtzcdjCGGeCG87maoXJk8isvckmlxXvQ84fXShNTzkQHgJrKCgp/
dxytetP7bvYsXCtm62cjULdBnkhXlNck0/WBWuoXqfNpq5Iiv7UJaHBmSxcbe1PlBSTXefKsLDdL
153I2k0+ojNF/841j3i3Ded6QxHDhLnPScdPwr+JDT4rsfzT6LN6L/DlcRlkxjBCgQ9LUP8j2QnE
GLl3SjG8oTKy9zJRO5onNeRsQa/Qx1tIvnQ9NaM4+SmZ0mQI8Re4yb5f+m4V396NbMu9zRo1YTKy
UX44H8pG3owsEiwdOYWKCYFhjKTY7D4N2/xWaeVtzKrLz80A4ZoKw8ZlcPg05O5rosGM9gpPF+kL
uyPlEYn0WAUtfy2e3zhWsU0PqGL5uJrXLNLx1krkSVI1NrhS/JXWxk+ppgZD1O6HBPCaZ8wc9SoW
Pm6l/V3scDOVJXu3iifX2g+8a+dXxYvnyFM5lvnBx1+YkD1998UvY1p4fqlJpGbG6ZuJngXQckvR
yXtWATpLvMJkleJBdeUxkpO9rnvuyUOwAs44ftgxWXqEOem5MN12Z9iXaEm6jHM2P2TCfOZdQ4Cm
Now9YhYasZUKjjrQwaaHT8vXVu+R4lhE7blMxj4mNMPpzqga1E6O2UHWjOoja7a2KRe5oz1Dc+Zq
5rH/63jYK9CY9gSTOKbpCXAwsa5QGTOqZmkbzR92zUnKtcLuxmGiPo42d0Ewpkw9OaoAq5sudgqU
0Z2c4DWMWc6mEpi+4ptVUAD6HDvG4P0w/wz59NgNxalg+3DpQVG+tCHErEwFxd7PWBXlRIplOhEj
ybINBapsLRP/a2mGMAxcDmvU6f/7l9kfWTdC6JjCP1FaPnHwY/YRTgdNVG7N+uqPBp8Mt6Q8WX24
mVCsMKKHL1AKtFdJvwZ6awMoCu5+At7AbjiHxCMHJeL864JhHMiy8YNpAvcN/kAKU5q0T9Q/T9K7
OF69yZlzfvhLUmJyf0suroGtCGBYn/Ho+K/ad9gJOkcDw8LOj9IfXrBOTwpByeAXXgHu34EDCnvf
yPWf6P4QHRqaf3VLPV3IiO89spchpHMb4RcJMoZq8zEmbgM7wbEOHsC/dZiqR95oUB/FwF2YSNWR
Bet1YM14cvvuvaLNzMCKQGEQihfhpuVOhmRIXNegey9+EkcejZruzkKI3tnd8FAYoX1Pjexsl8Qj
+gx/RDNOzr6wL+4Q/hisUpVBSnzkIkoyACkgwSuWl2SQSIDzequ+kjEAZEKjf2JcdhnLk2dQIa5x
M4Tp8DiI9mz58bs9jNUau9qBT0yI3gUgO68rtrWe+6jD6ORyxGQzEq+02xLsh5Cy7qbE2VRdBMQr
OANignAMiHLLC6FczRZrKPJqgc2iePSqZFn7wi8PqrvXuyxJ8oDFw3TiJdAge0t/YE7theOxhEn5
CLEzMVngrFHEoZn7ass6Xrmz0WxmYYwbq20odrFsZnFPO9Ho/WxvUjgJGRlzUSnsXWhwcchBtQuK
t7teDHeEboK3q8p2QvMdEs3wd3R3oxRvqbBJMHrOrjQR8E1M3HnFAyxTyuHJA5Jo8kp4hPy117i3
H+cy/AaS9YpoUOtu3rO9Bq2leb7w8eMIMBGiUNbwKa182sYQdFYFHE3OvAS4oFqgQseTlCn5GFWa
Mzm87nU1u3TzmAgSZOR8qAxSTpyxdG3f6ux9SKuLss6jlM9CTzNHR0YPOVfCqjd2Yi4fDAok1Tbu
uRNbfIJWrmH9DUwi6OJviQpz7Vf5Tjn0JBvZrgMHJ6U/vOceOi4vJ0JhCn+XqmRjd8mHddVkJWOh
+BVb9bN2TLY0jUPWslNHPVnPnpm8k4zTG0/89gXY0U617Zbd3aMiybiyagivGc28KoNvBcXyGUH7
B+CmYg0dS+LGc4T67bT4jQOV4Nns6ZQ7zcYi0Alh0X3VrYcx2u4RVzMIqiYOzTQXxb5cessluxjV
KUbT/icLuV+HxcSKar1aJ0HwlQQVmzLzVs7DqfegKove6NYjm2ZGFlwY5hmnPZOXocGDoOTXnDLb
kCksRmrHtNJZ4BpY0VZSaGtL+eCMp/bbmKP3lvvuDAQD5g/hStQAT6Xnvjcms8C+IYoxXaLUpEtN
UZ+E9byXqfFmT/kL0PXOwbDHgIEgr5/81YJvTT9MR794KZrxnXitvePzRhuzY6Q4Kx7Ag0WLkOgf
k+jDqDgo9rPvrDPff2fLmzMfvvMX3RhJxBF3tvZgiL6nJIRiDd2smLbE2HjJ+zVZ5rF9qyhyFV0/
QDmcqKKziZtsEAzQMru0/QAVtZm8+cbXg4rNdoKe7bmkAlnGyH0VdG9tykcZWN9kzV/8Lqm+Zt2t
b72vipnqMcsbDq1I6Nk7O5uBWPeGdc+mSFy2Sos7qAxuDKa5ncshurdEcAvW4RR/psc6ZisZIuBt
eigZc9LtuKVeWoiTVbngNH1INt34aJigoZN6BW92pMvVP4FAhi+Xe3hrp+Qh0BXrIgVIQPwyiHdW
mnEAfvSVJxWQu9mqaH9AIwjHDqs3GSEKkdfeC3/HFDQJLlxDT6wrRfkwcyQmdw2OYAjt4mQN5WcQ
wCCHK1h0FrbMomTtBYgiyZ2HQs9/NJ3Y2LZfnLDJNz3j/3nI5w1feWvJMZyczNs6BliXoSuHXSHs
b02ap0z85HGc400hlFjZSf+Yg9Mpu4pgF7GGIsf8JgbekJm80cgDokh9rHXBNnTsOIiQ0kPnxBlz
+LxUdNnVLxQugDSU6rcpaT1OHOmh6um8zDlUyIzreZY9kvv6O3rD3a3OIYu3tc3MgT57RdYABMVq
5NHCfmeLfADUF0kMNBnX5B/iun+tbPM7UIh/QSeAnETUgN3iI1Thi0YIszGm4i4zPZ0TxmmZsJhb
IlDw6kPhWN6e/Qw6ZbZv3gikYPB6QBD7iTM+QSQPCbNiLOqbUcOx09mE3F3Uwpd3URQeYVW/oR39
QmSE2eVloqaP5oIn1bSktL3yUjLGBJ7+nUf9f3eeHH8ECbAqHXZ9gmmCb9JPSoqQQfk9mQaAjbl5
0Eb2KX3FEiMYdy6DWtAFD40O0JhN9i53IYjZnSYiy6B+WzivcTfudU9ip/Ulo6w2Bw2p2T4PvXkx
7fhoBvU7NH3FJ9oRHCiwnMVRRsJzPNEnfB+K7cx7nwqFN+/FeHKQxlCIp/tZYJXt0uLNzei0NfV1
ziJnHQrcVbNugZHF7apjvUg/L9hNst3h/wLSGFWntrVsVLeR5HT6SWSnJWyxCUf3bkjEz0Ay7pG3
qZT/4CY8/fgzrnAozM0QQD8Puu6lgNKxUcJ+KRVS2W4TogaOOtQJRTSeqtIJNklLCDypVH2Pdf7A
OdddwQ133tyW7R0LeyVUtifLRWLBBB2ipHiCoj9dQ+9/1J1Hb+RKe4V/EY0qZm67m50VWnm0IaQZ
DXMoFvOv98PP8OcAeOGNAW907wD3Sq3pZtUbznlOF/al1l/AK1D9uKSu+Bw1+9Rv532p2K9WNZmU
OIzNzVgG/QFfsHfxfNgElB1s51ddi+cyd82j1mYKkvSf7EmP1WKB9nGTM7Qm+vSk5EZtc5bfoh62
PfGTyOW4cm3TPRMah1BXdfVeWBXRy9p+005Fek0wyWer/RQio68POBNARnBrxAkRWgNCyaxJbjji
vKMrl4O2Ys67ajEvfToll4j8MGs8F3Zq3NU1FkqEEDu7QY6J0sgmktgDpEF+8ZVp1CcSn+VlWAFb
jiSNVNR2ujfdqsNcoNT9EJmnlT+2a8umY3CV+PtxKHH2TG127TwulrQsSFQWlCmzYf9quzy6pnp6
1pFckDY0w9NCIgZpZRPMH/4tLhyXaHSIIr2ZrLmeUP+Zc+hj4rbymXYBrWP1FwT7Jl1okHUKMCj2
5A3EiXmSfZPAJq2u0hH1iTcouSubmg+tiM9L2T9ZPXxXfEQvbsJkIvY16qgSOQEegvRSO82dH4y0
YPg7wHmOzJJlHoTRR+4/d4RYrWqIkaU1l2a/C5yZR6Ff00RzvXer5wr0ATM8qu+FSTbkazyq9R5f
8LvTWsjZdpSw915U/oJGIrZL1/31LUQ84m8RJee2xxQweTwsCfftoQmqO3RDaJRtaAwCc8UK5Url
mY/nygugx5iQ+W+6vv+g/9z6BgHaXA93uRH/BZZ6nXxCjYaYCxCWFtI+037V9tVD4OSRrrFxCF/D
6C6+NZcUqCrzPkWLihtio30Pt773ayDAYpvWGD20PLt6wbDZ9Zfcz1bIWE4gfdGHzlh91iAU14lR
2DkYfqK3bErOTaQ+/LzD6N5wQcp65/+OtX9H5tGpgFYySQwXcvly+wBKSfMDFwmA6IqcjNL80M82
iZhOmfJywPJLSmw/g12OrwbwPCkxXcznNC/YDnTSZcuqDbgWQblwe9JKw/4dlgvZyN1WF7phYKh/
ptJpQC3ENh3LWIZhF9suIYj4/8eE7BBzZ0XuKTBLBjiBdQ6cfgDpD3mGRs8PtR/dtWmEfcyyd145
mHcDjOQ9T9scKkJ3tUrlS/ZCd+QfdYo8L2XTuLMM8WI2gLEtmSEvkfGZ2SZwl7YRO/Kv0MA1DmmM
0njJxyombs9B3LdwzhH77h4d8NxJTJPv+KJ5z4fF2ruT/w5I6I+7ai2gDrQnD45K22LzyCChh539
xyM165cjl4Y1PqrnJqbEKAPvlw+H9mx6cMJ7UtaQ4FkP0+T9EbbAq981v2s/GR9zP/9JyGY7kJ+A
aFLk48U5aaXSGzOeQ94F8o4gJvhLUYcA1RurXVDL93ReK4OLPREBWsEDuB8NbdwhssYcA2HXZusk
mguz3OxOuRjXkfjzBGUdXBT3jOu8Ia/QeuLXpStrmfjX3nhNpcQfrYcPizGnNvLb5IjXMbcYLRkx
G8SckwRxxckhOH4u1mDTY1nFrwRYAjfaZ81Iq6bhP2Mm7AQOjMRDkeYrYgsStoONjl7jiII7oRzc
5quGFZ6uTTkXVz4fqcl9hI+P/oUZQOJ4F3SYW8iGLIWb9CUeMbSoMXiPEbR1tfxNRVXuTSN4BkKV
bScGTFzk6UXW2OKnILkbh845Vg2Nab8M+c1LgyNLxycAc5+5glieFyjpZrwpiYGtqSZEzs3U31gO
OAE8ljYKpxObFBwf7GftauGHJ3eDIpFMog88eqq+N0t06Dg3LsWNoIuKwTf2j8JNwnIysIOlAJYc
CayFdtQKojcHeuMuIouUkIyNz5xsawlcEbIujb1S/gV2jc2kxgM1bGF9gFsNyP9QxfW7QfbZbqjG
6Fgx/FlL3G1n/MwRqX8x7jsODOQrquhOfloj7QJ1alc91/f6ZWD/TD4tJBPSP236JmTZdIk6Revj
DiWXSuZvxzFoDqtbL+wmNKlOUH3pkXC1sUKsFPvQk5uufU0WDbKMZFwvR+KPNjLeD2Pxa5RUG5Xi
t2QY8ekZKByaJdh0CwiAQFwaXPtz672Yc43RqJCPs0sZ1eFQWFjjkF9LT7DpCKcmgaj4TmcShUS9
JYv+lz/2CXK5gtmFc+pKi9yC3P6RfXuHsa5g01WyPxnjJ2OM/aOS6jxM6CrT/cBsnykfwfN5TEIh
jMWbZ6944KgJOccoUyfJwQwAi8HT/DDgMNnQ09Ur2pHyhdwk1Te/XMknjvLsx5mcT9seKSfy+BVF
FIIpfIdiNhAPJ4jzyVteM5cJ0amxQZFLFLVsDOsRQWx858dzvCE6BNURr4G9hUEOEDE2eGc5Lbsd
0kABm8u/pm2Qn9pZIduRZDZBq7hSLNNOeqvW0vae6EC+SKch2rAcd1SQzNSpVuoOfZelip0vIwhz
qF7JBl3Q8j8LoiKxxFzkbH71tnHfr3NI/wzXCzH4BLjTLIlZzvubpE1lcvjgaPvIU7WdITZIrq+O
C1CTC7nhlxeUUZMd1uhShL1cxs47teZbNADPIZIMR4exMIIozGOenZ2l+j07UXY3RSK7Y0DBzYo5
Ytukj5ZeB4Zzvbcj6Pz4FOedBR9mV81IUjsRky3FEpO+aV6HaM586XI+VpE6CWFnXKXUIiWD5t59
76YgZPO7b1yf2JRyPpL5sGK72MYx7KCkNp/Qc1obobkrPCrDND04diwQsaWfiGmegrqnASv6LfsL
qFq9aYUu6i9o+qHsgP1lYl6DhE5oKJj4+zcM2tvWIHjL0BDHcx8ATUXugVc9J0b3xyP0bFu3Nytu
Ydp5Cr1Y/ZlOATBsSyDbrBhLLP0eubh9B3LZ2DZKmbupyaiCinHc+dr8JhonO9fq24skYaTJvG1H
ZrXdwCelJ6ety9W1aJt3Mx6fHLFGT7TpJg7EDdrTM9SmrVkuT7JmPJmyQ+kUfZ1s0OqK4sUbLPx3
4Gt2uhShGBt1bFGMMKgjtVfNxqZTzWnItH9Ap59sVqwAgvO4ezIUI+FWiuU4KBaH4BDOaenH+wLW
IoCQEoHHIN704l/HwvzTUQzvDWs1pcX6pW6j90SZZ4x956p1r7SF7x1xVlFVhYQZntPRfM5Zmmdx
Q0NWvLmUJ1b0kSSNPoE/pLIq0KAYAWElcCtTMbwoXJPJnDwlZfxJThcDwAy5mTJeLBJgXHsiQ7gP
UxmcEbcEYHBZCQcG8eWsIqPYYhY4cpebyw1p0XdRgLxg4sPzri9Vi/WGjBBWN6uX11yTx3LnbJf9
Y8C7fWAzTj8ldLCV7uKdWcNCaQ1g4Vpjtl1shiamXxs7t0Yu5Kk52/dKkJpjGhN4GvfcQdV8TOsm
nFwH5FDhnV0PPTCDHu6FpqSIBj5XVfN07Ub04Y4kolxaxhm+w7iTNCa76VPZya3pUM0Fy9k31E3F
EHIgW0dWSg5h0f7gb8GTYkxbE4jfTtfMuibVHsqmYQLpzSenKF4H097d15E1P9fRAz6nAlEQbBXy
cF+YyDASu8xgqfYBLNWwXAbULNxZmwZf1VJjeCM5OoVeuVXS2weAtei+6gAXuPE62ez0K/Mz08aT
Ks33zOOTAJoNwQenbdATtjCx3vL87SK9MgQtlOzT2vmVBsz7phQlYZaQt5TXzt6D/BSyIGFaR7Qm
TuWd6STeqSGrHmMtbhexRh2TNKUyqrQkH96btd7umhGpNG01uWyrLyKK7mweLtU2/TlfiUV9svNF
pq5qHqKjKbznyElADhVyS5bGPoceFcbGOSJcLuQamLclTjMsgOq6QBY4z8l48ifjWpdR82Ch9Twk
C2d6kJwldNLDiHJjJcrfAYgNQjGjkPZzGv2RGdKxdoP1KigwR87RATAK8wGC58LRItqYcJLuZHtA
MOP15Kmxklh0N41jmwcf5OmhFdYxLzqKSuZ7IRLJn/KFpb+4MQx+4GExrgkLWNl18iQNlHIN8U1s
qObfnHjZdYzHr7mLkn0ytiTZNVYetsaIxq8axdlTyD7L2DxVKIqOY8sgyvFrgv7GR2QdrmfPiDpN
ZtxGvBwbNRhhWlrzPh3q9NrFzCZt2RE62rnLtezxOq+fC3SCw3mCn3osvervCN7z7INL6UzQBam7
OrhdeaF/eleVxpRX/A40JkM1dc9GL34Mx7f3HO3fMiLMuGacbk5KHlLExnB7GSFfYy8Zb43tbPu4
501QV6cnDjVuiCQMZlS8GfJmDjZG9zi2WoycOM90zAS4bzyxxcF87qFmHeJFnsaufZCMncBzQhNO
p31mlNFBtm62LW3yQgEhZXRtAVSEiGolJe3zV2eyNXLIlMCiNdJpp+JZU+js0KczL6GA35SOwRzh
AZZggyXNgZIYIAFxXPc+5eANRa8/XHf4Fkn3TPUvjm313JhlyOCjhIjMAiJBOmCWI7kFEVau3ox6
wlWQgtTRVTjDK6qa7oHv+ZTb5FLwstCL9R2IOS+N0aBNizo19Gs8T+gDR+YSgSRkSAmKw4lyychu
vmOtydkoWInqmAYCjr5m0f6xJHCiIHmIUlUf3cFFt2BZX4wn0KerJnlaFSGJPX9Jfs2LigRrXHQt
IbPfo7cYzFmS9MUp+V37yX9bUPHwKTcf/QCF/Khu9mpuR0xInJ3bKFrj6A+Uv2Xr1D8sH9pQxfc9
6MVNUMzDGshBUKFr31O5o/ybaeqH2BpOTZK7G899Z7fwOVjZV4aWDOU62TGClaFVdNV5luan45NR
l6QsfUlT8TYeRLuDO85PTjZm98ayBwXLiD1eAsIHdROmiteRcqXuY8nPnQ3vUsTI4yR4SDmQTph7
YrV+dfxFcncDHjURIDZTRvk0shTpmb9tMT57r1x1w9aeC5RMsiF/RKD7z9ZZQsPhlsHkuqzJx9Bg
45s9AcvgvLqfGLzvC4VSx5nVXQx0iaTeCrWOLz6xK6mHrDBCmU/2d8zu3lH6Rt7PqfSr+a4eXAPz
ZMXWCEr35PZ/a/U8i4ZxhAj9COWl6/4el6amtPJ/sErbO9Pt30VfPKq8+1Up8hkRId7kKHggUBBN
TdibqbhEbvDtOP6nmisPmRKfRPbrCUc1VR1LOhvvvr5XU6hhxm5S377gdf6czMcodbz7qiDUwQQy
BuPi20OWxg6OqGujfC37a+8mKMYBHugI37FR2U92ZGWk6XHP5BnLWreqzGNNI+2NMvqy5mQHWJEx
oblOY9zmGS/BZXb0fdtz+ivTVjvF6uQw+hrpWbN026o1f3LBdgZEM0aLYfHJkYRskDMCGJA8sBlE
hOpb7o0QI4jvzaBf69J51LUuz73rJHcJOwXa8ey5sFaMZTUaR6Tp7bpT16zSZpCHfWydXbskLKkf
pz0JoKvfZP4Nvd++6LH6Wy+j+RgjujxY9I5bGLOblJJ8zGcfxV/xNZgZ1ivpwz4nBnZL8bj3sUpt
ijQ/Zql9wT9AuCUNWN4A5J7NXwQcn2wbg/biNuDGRfroD85eW2jf3bYZwlq4Rxsc7KnNn7rGI+je
lwRHW+5BTcZZTGSp9xn+cWxQvJQlQqfByM2J5bePAzokUwSKcpCuc6APsyB7E3ObWWHsoNmcw5qE
XFj1af1Yg/LfWmaEmrJoDhBWo8PsaWdD8uJ2BC1Axew9pi6eCml5dy0TFy/FOMfNsPETq764WfWQ
2I2+TmORP5tq+kU6Aa58E9bMrstiyDSZp1dBVEGOHYIUdj6b2NbitEj/bZzKm/QQuU7ZuzXgFs2n
cC6ip6LvgIlE3r5yTHmwze7BSKq/Ab3YngHfbNqXMgOb6lSWOgKH/yDTF6ZGb18tA8EQNYAZgsfp
tmPbPUkx9Kf2Afbtcu91lX0fj1IcPNxf82AfmVayy4Ani9o0lqu9Y0tm9viIwptQemoIOJ4ZrqJA
XRK7fO3N5iWPO0DUYx2WsR4eS7LHNtOS/HFsh2cHAd5hhnSH0pCJVZDQBtU4ee8JMMMEYBMIP8v5
MMgpvhUY5y3JVsktI8xqMaTmOjXnXSMIPKvIETiSAIToqKzu/+OLduPHifbo4KmeaE+PCJNkhPyd
ogC6FBxoA/jRq9UEkAbz6NPjWcxs79lxZPIUlUZ/IefUDdnggnoqjrFZygdsYM2jsaT4rOjv4wck
FP47Fy6zxoEXRv883ZfO6i8DpRwWY8e1Swt9TkzjhwEd6Et0iac4rW4GRMAz2dfZJlDxrTPN7DvR
OFWy4dFVONm7wfoTEIGbgsEpHdmcos9Y5V8ZOV00s82d66Hhcxz7ks8Tbvra/IGsHoOuR0nH++ff
8GiZkXz4h3kbPXgfWpFxkzoQZ5vnYOvQ+e6loaZtGTTexRzEyLtZW1zG/RKmM1VgVkdfQ7FUpMVW
jwE5U+ukqWLxiR1UOXLv274m7NMYz8HIOpBdRb6nKuCkrLSDAy9r9gKmChbxfDtFhbzL6PM3XlT5
ezkDZ+0y4d0Tw37AwX7Qk3vwuBf+JJg326U8ardoULNH+kKyIC4aK7ln1dEd7czDBNeXKswZc2zr
ag1DS5YID+ykTwjsOPjwzePqXxeAvuudTKwTQlZQ/1szeoomeuXRiNw/i/WCxH+nOS0uws36g9Wz
tBtIXtg3vqH3RWZ+15UXf9ROjLe9jMRDZi+fsQHf0YWkfZ5tDhUe130e5QgZ1k4wENbOjlF6m6QC
IndgLxU0FwU9/0zdrU5LsfpZmI8cSJMwM8O9AfM8kZV+cHwd7eeck95MkmM80V+Pg3OnOK7v1iHX
bshrumGa7sOgTetV1H6Jr5A/0pdAoViK/hiJOdgllqlvZGLUxY4YAdJcnWp+lNwU4VD5W01OwlXR
0CRQo+psgJJV4bdLlD4Klp2v2QRsdb66C4LjwVz6Cwxk3FLlck1MxzranAxQNvodEhKiQecflMbW
xfXcHy2fqrGoH3mnz0OOVoopM/jjNG/3uWOCweKh40gx76wqYmGp/jBAV9tFp+LaxNmuGQYYlBOh
JV6fEmxA6Y2tTGBhRuHMSq3c93NQ7B1/NQpV4ibShLEeE20IGylU422SKOPS6+5hagitTUesFcuY
Ro+9rPeFiyw98XDGLbBIgWspdNzPvS5uA3EJwEwH76xT477IrZvuE55Ht6uOlVg+4p7TEhME1KZy
NzhFRnZRyWNW3f/jL5IzhemfF9PQIRhrkyG+S7Pk5Dn9dGmYW8hKwOby4R42sx+dTb28tFO37wLm
t5njzMey019xMr6lnaGeGob620we/aq1bj6L6GOiNRwEFEQLC97XeoQA5fO0MBhx2pPE+nhia9Bv
y7Y1z4ZXUVvK3iPBsPzjM8ZJwVk/srjlFhmJiEHD24RNmtr0PPoYSVsd6xHtSZF2ajvmNtCJ3D/g
ZrQPpu3LC1OANlqc56HtqodZyVvaXAjY63+xKwqOFlIrtvNzhOvI2hPXjYDZSXawYn43agw5VexP
AWLZc1r7FMxLtk9cXI5tucDvN5wnw0MwP7r0dY1L1cnIjLiIBpkuVZZbd2EUYUZAzbYBCPDaoJYL
5Qgwx00fojp5BwM2bZa5tEKIRFdAsfGtJeTJd1B7JdrsyLKOe0htB7up/Us7pt21QTCByA7FJHL8
9NiWxS6v1kyBonr1S43Xv/OAiE24NbS/LQVhOXpG7GGqfLo1uNd3C1rzrVTd35Lst89JKBDMIXf9
dJ2tM+ZpvWcQDEs9DchyzwZvdTIl5yUe3xwzQk+hO7BGGteIm3n2tZqN4oRW5q3Vtvfh+qxobNVS
xax/9My3EQLWe5pq8zK27kp2IqirmK5WqreLyT0KivOQxDG8TNs/LWAbiFlxts8V3QkKQ7/DKTzc
kKWeYriDmwyIZiDcZGe18gmpy6s2cWA5ZvUrF8tr7JP3UhrzfQF225EPsRYrOpo0ExdYZw8VBr3p
n6ovqYedomcsUr2haL1rfVxMZA6SOST6A6vVrduAg/biPJxA/WCA6RC3tta1Xo6t55wSzPOhNwC/
CVIqnVNJmtimkUwT9ALOua1rKNfuXeLDOOqy4a+l+1M1jDc/in71fgsDeDBfyf35tAwi7CpGhGW8
igLMjzx3rjFD8Y2l02rPHN+3cbNzi8fAGtiYjwj2Wj5w9XDDEfKH/4ikSCzSnC1r/Fg18KqNLD25
xrdf2Yx8cTdAyoppDRG2MC3Stg3CrhuKndM2uKQYLya591K7vQFYynmxybAObXVXqpWDAB4MIdVD
QsoL30XgFiKBdoPj0jwtJpgZTLnFTnb1ZfCYUviNhJTN8iyfRHlSI9PXLqv1uRQWszeoP9pG8zP3
91XZwLdRaOJn4BgtwUoTdwmkoC4BxxSRKJNZV4+H92hEmbEb+HmUR06/awdp3Q/1VUTJzUmz5V1A
3fEGfOtGWne7Bn2wGiaQrMsagsOTcsjKl2SpvJ3yreTLjI+dHnFZtSYZzJ77NmQ5+Xh9f2t44xgB
TZt+MBnCjVipqTeXh6DIppBFWHcistRk/LwqrAdbE1AD7hVYPEEWXk9BFpFPxCSX1rOSEKd+MN+4
Z0e5pzguHz2bhQEZTRt/9BIU6P7yaD1iuzevxDMQ07vuG9OEnOga/EfdCnkuF5VsHO1Mh56t6xbo
cbblWnEfTRRE4HOKTTpl/U+857igA2+D9KF1u5qsmmk4BG3NwByY5Yg0LIxngBNjjPJu7NFG1R0T
Y45byUIQdVLboo+b52GCKYcsw+uUuW065hceiNxjA3Bsi7+73+b9kh/S1sw2jaiq/ZTj2QwkAig8
WqNSIw7CYEsjW73Yk/GlSts4+9QieZAFVy3H9GHdRZkLjGqJZtQgsXlWUfBYGayLk86PnyZI3HA5
g6Me45uYC9ZBSKjHvDKvuhdsEDq2fek4ZWHK0zoBtmL5QGJ4MHQBUrlYH9vC/YWzWh759KFHLrtH
qrjV5sF0r8PQJnvM/rI1VtkNMc75kpiIgpC0Tp0b3GQXkWKSqf7Js9lMJW5hM5uSF1J9XAaI2H90
W/gvsUazjg4yD/aRNqnUlHefT+YrYwhwxz00wgFHVmZrzEGiIYywEVe3Rm1Pls20K8rI2BEKEh+H
mv1TcdPtreyW5nmK6u8otZCm9t+W/kyGYoTEiBtJuiG9jfNQ4Yk1hkSdfIFpyxrQ0RB0dhqaejkz
+Hylj6zORYT3KxM0881HVpnNV1vSRsbNm9tl8oUC/9dUQwVvawLcO9omZpggoCDBHmvQ0duxbxUP
/ZrdwjDC9TvnEmscFIbGeG2vwCyiX47WqC+Lr8+dLs23Uo0sFp1xuDWl+Gt6EZe6kJ9Lq1jfTglm
QOWEbmlZe8Ox8kOyxiYypgZ44czM3YkTObXZ4+IkR2/Cx5KlOE+1+yZgzVptRK/sAxWr7PdmxJgw
laAOJGQTZhhin3AF015dZRAdRws9QJokO0IPKIu5Xui099Lt0p2B5yFjfrS6kV9Nk3FAVS3GbnK2
DBbiLYzSu7hquYWN1dZjwEOBCLap8xerqh/tVsqTal3Ovdg5+ikAim4eicG+LHqY93lhQQxU/qPJ
eVYwp5rb/tfSe2E7s5ZAj1KQldt82FACN/Uebcipa9HSoZ77wuRJkr3ES1mmH2Q/cYARupK7gqi4
GmlWoaz4OtI+i7HcxRJdXJshY/Q9jSsu40jymX70ydXQPuZnO6tDIV8W0+Euar79kvNLwrOg7HXn
01yatxQt865RK/adWoJBw2ZB/3rfuO2jJ2b8iiaK9Nnpz1UfO9QoCeY0b36uCLMJAXWH8MYLrD1L
fp4LmnQFlb2DC4VpNGfo6RfQKagaaEAKyCpjF2Z2gHDAYvKcdeo2505337Zb1bJQThGjC/uTjPQB
7GTy6C8VqeZDyeLHmpC5jYgt8/nvUNjLngbt1Hl6PDpZeud7T7IsAghR5KNU+H/qxbQfxjT97BUc
CoVTPjXN+jzFLeJNzSBdDc2lM8jJEIQgH6bY2WZxwGxwYaOyEH2+z8ik2YDXj891t0Jla8gZM3SK
k0rrnDvOvDdq4y9NYB/ibZo5clB7TAQskCjYUCkUlIisCkKOaxpl08G+oqKB4hwddeeB5PLnwvoE
Lf/Se2RX1mlAPknXgFKxIZSycjjI5kVVK5JcIzP0e4KWXVzXG41F8oBe6MfsfQwhdCTm0Lf3QRL9
9daTKqWxvLh19Tx4cqCXBupWDK35OvR+tBN4hjb0jBgv+366Zo1isRLBq5lp520VJM+YzJetFWNO
bhpMEh6Fz86yARjhOUgQlcaIEGaUiLQmFhulMd+N1ZCe6yk6mEQ2IBBFQt6Ca9lGduudLbI1OKDr
a9zzxXdzEMAZnVA1022DO7/AjInCprYMLthJsniGEcDow2PVzfjSKhr9UKRoJ1SXVMeZheCNMBnj
Fglvl2kbcQq6G+KfOxnaSOMuxYwlTlYs05LJF2HQ6BAZ6MZVBEVNiX1bJODbRHH+ldchTWAfSEzw
0gs+M2kyidbAO/C7wqN0T1FJDV5Hw4dQcJZtgtDW0TYOA7bYi+PmYWS6wH6n93QCVmXSuhF25b9U
QwmxuTs17FQcq37o1WPeIfPzRf5Uzkhl4ohCuhEfQo63lvHGvRMw1OhBqWwKUVzBvX/7NVgcqsi5
Sb55kKmCzDR0FVQDQLEjeIe1yw14wXEKcCEI2q1OnLdAwWWwW7Vf1uwXp+MLbmgkCsyv2eIL5IvQ
ZyM97HHVnEqd7Mq5PVqWuCiR/QZbkJ9j+UMnZKOg4aMkWyuMbSIAZMYMdcwpYoCIbCMS+wLvQ8TJ
twPzmGMZK0GZpn8tN/trtlmyBdCGvMxw74sBaTmc3Nvofs5tfMFWQLpdvsvrNj1FrYSHSoySV14L
SBp44KKzyMrHCnAPm7KB0rBiLzWvDmqX908XwZ4ROu4/+qTMuuUnDOs/5jJh5G6Dl3hx2BF1msoL
SF2f/ZVG97GaKcH6WOxznJtZPyO5YnLU9h9VV37jQ/sWdf2nTHhcUvd7TOUDqm4ocJxflCXEKPo7
YzJ+7Bzt570tS9Ljy/PQdY9BYOCm53uVA8sPq8TDb1IhWTr+S24j8ap5tZaUQEniZ/KZv5ugexHg
Bpmen5BU35nLStXgu2YBfYg10kxTOd4yE0mgoQP8yPGzo827LPHnfU+tvwPQcLOX50oEhyy1zA2j
dz6w+c1Bm7X9x68o1pcS58Q6zlTlEx+lOXpJaUssp/sQCwvEhPYCGucLhTMGtNi6qXqiOouqHzd7
W9jIbkRdsEa1XzJ4bcSmh43N3/xgoTyM9AfO5Pv1n8Hw5Hkc/7Z5oUYmT3PArFesuEoZO9/cmb3f
j0hLZptfX9sc9fJeqGQ6+eRyMV2uw5Zm94jdHuHrIn4rPWP2mXn3GkGKqly3U9F+nNh8afQMnf07
X/rHfxgOvEcjdT8mVaC2Hr/wnd31U0Y2q8yeteW/Afy7X7AQmuym+4DAtGb8bOb5Lk8RGQvbPgY1
ChriPK4ddiJfFF/Q519nhN7O0v3U2XhxndIDzmVFW+Ev7b/h7P/P8hX+S87z/6/MZt9ifgbb/3/O
bH75Kb6q+Kv6+s8hDJhu//3//GdiM1kKLpYql+9nCovQ5H8mNpuW469hDO5/y2yWwb8ArzKDQBD0
bAl7jXnWGCMTIqGdf/G5Zklh8H3fEixr/zeZzZ7/3wNaXAcEGZEPrIMC3+Jn/tekkTT3U21lY7z3
F8f68FmMH+CjazRPFHPHLtPO45C4SLQavJskfS4GmgItxl09OtXDaFpBj/wOTqhdd9UVLG730jQL
KkJ7Jn4KKibwotkJlm6vBf4bIj2jBcsH2jX4jXW7AvlN8mFoOYhh8abFP4Eo7CaGASZ4BDsbuntl
2H67JdKN+B9KBtxZdtvrTQST5juFroz3xkXiAGyawGBwmEw0NwYoDetQQvB98spsgv42WGiOjCUR
zXn2O/Fn8htAm4Knlsgm7davduTQtbqF0s94LZtTqtzkvmPnhHJxasQ7qsb03dQ5HCWU8dwuElXl
y+jmAwoEVx2j0a5eZncp30TaoVcOqrEVXKNSNrycgD2Vk9kgfCM0wnTQc2Zi4xGW8aeEhMD6Z1lV
LGOHTotrNXvvojWlDi/19AxjOWEPmPlxAAhUwvqzwT6gf1zYzmI54CK0c6IkoH52AVraGFk8w0u8
JqUTPfUBO+9+WqZwzGIsHhPAiyumPP/GEqj+mwSW+iPJULybvNGDfdAtfUjJx2Chr+rdINwJ+iJx
CZ5Rpm/ItOjm8ibd22MPj16I6qwEkMsuntsHAKYE3MLVvyRBLhj6ZfHR7UtxsW1U36ah1b7EQQ8E
dcHCY8fRI9yP7G7Gy7jn/cBBTsBvHSLpQxUG1JCeijgl3PEjNivfg+HWTyczaJvXBhn5ngSTukR9
kQfMuYIC4nRh+GREDG+ynd1yG2lr9Nl1yAYwZAP9Hy1lf8yVRT3LPDSVm9yYqvdxYepgxLK5eZlJ
OWIk8xJK5aiziRn5TYrgX5k7s93KkXQ7v4pfgI3gGOTtnue9pZSUkm4IKQfOQzA4P/35WG7YxweG
Ad8Yvkkoq6uzUltkDOtf61v6C7cqebDKpsBhbxYYzlde2w8ACKf5qg2FwYB96mQpoQ74X/oHvasN
DDSb9J7lB8mxCOwaYarynLcy9R2SHb59KADp0zvYQg03Yp5wOSR/RZ8zdopsrn+0bMtPkUN7ZMDi
By+yhBaftgkiQkwx2FWKsriwBwTHmNz9E3IxqVTXpvZgbhv3qx5VZG2mNkqeR9/nAGuCjSdE0bc/
iY6nt84zzdMkSvcm+sb9aam8Pk5OTo/qmLvGQY9OvdV9Gy/QJ7d/IWpivXaFHA7eME7fOiq9nzmu
AYYKod9+52IkPDxDloNyEjYlTYy24II1WfGX7QTM4fmEJm8VxlLem1IXeHfiBr0vLWyFnytVe5UV
wZWxTnHgsY33NQnMe0wdEZQOYIdh41o/eGf6AyFWnKBxZ7tXukGdlNJNzmc8BybLRDdpcA1krFP8
bmLgFmy318Gs009vSggoxkJiSQzCvrs6vVIaX5TD2REXIbleibPl7IWkvboSuyrxEnE2/Qybrs8Y
EraZYZovxdz49ZbcDxoUMJM3mTFUpWFPPM981iyMbcEx3hDT+NdOgyXD6XYaI7MT4OpNB3b6Ihvd
aUUxd7FAsMviCDUfUaoYlOYyOkDvGwdRMoSxWWtiQvYHiO7FUz9DiWHhwMYnzIL3rgRTMobwvAIi
GvDqsE5uTQshRTVtfw5Cw/YZSY0T+GBljiNH3Dk700dr0lXrdsAAp8A/5qbRHPSk5cdolcmVKAja
DwUXSq183SwqMuFFNYUePEAvqos98E0QE/Qkv09DEf3tPVE+gzEQmwGbVrJvO9lfLJuRH2pZz4mm
NTe5nfj5uSeVS1R+9Iu/OJzzz0oR6eew3qQnu3ODCzmclsF443JDCqN4o0JSV2DjfQQVrwkWGoHt
mYQ+ygz6CgB0nTCtnqWqfzAuhYnvcHNcXMoTtooS5bTCwj4Uf+M5I1Ub89i8OX1tXellUd8VQKpX
xy/ATVS5BYJrhOjJ7m3LQx4P9cfQGmjhGNhJiSfS8ZKNid/zT9FGfbItRV8xTjDM6BwB4ZOEaLoe
tSmqLbVm5866FWw/2l/kOBU063aOfyanFP6GgZ/03B9761kraNvINpwH154pOOBGeLZ+Up4Tnb2s
G99jXaavwgR7zgKPARKEAcQZA36mE85QhFMLRKMR4a+JZD6euralpgP2db6djbj7kn7mfvNayT8J
/IaDofzqjm9Izqum6WyqPkfv2KB2b3xZMqTVnGHYofzB+4NrtP0sYjc++3lZJIecrM2BXmC3xs3W
1P6qLntiqI5TPlCBhj1/UvKZ86xufMYSe18wPE9aRG0K90hwzjhTnxPgBDhGY6c/L761pXK4/R6o
yH4Ddvca2WNhsD1hs2UJ8dIYplxQ/pxm/TqGQ7xrklpiUgUD71iTcxB0pHIPS0qkoKJPy/e+9Sj6
K/v8m2ufvrreDI98iuu97BoNFhBgAdDxkD4TuxyRp1zhzgPqPjhJ7h2ohiEJtcltp6uLqwkjRyU7
JjC1OV8zmbu/5JSET2VeAnseujZad6bdXDTRm5c6TiAXBl36VaTeh4AMwkLq+uROtM6fB6nDp6Kz
sjd4LsahTJz4RCMgCWg96lPdtyEmo4l8rYeasJ7COXziuOBfCtpUL9BfgJnpJmHX7R3/u65jOh/J
rD/FroUAHlepR8SGdg6LoGXrfJS8ZDvVOv6XKzxnWKWqTD5A3QKZoXaUwUvXBwdZEpOMnLS7tfA1
Pqi2pVTC6Kb6CFAG85iyKcKxIxNo0cyt5wSDj9QGcT+xSQwABC42zF0TVC0maqBikMiC8mSP2fRW
6MH55XAXxRMa6WcjkT43uXD+TaF9RaqzV+YlKly+jCq7efXA5BBrrYvyGuSec1KdmjYcDKr3uEzc
z6DMsxMfgbHzmUnsfBMrEZz0oD3mwNmfdBLFT5GVG+ui87qtX2Qk9z2h90UCkLGJouqSU4L8bRo8
Bzs0tG54JmhUkIxQ9GU1yqL1uCzfzcpv3q0EPDR7SIesqeLfhrnEUWeh0D4coiliyJtf9K7YMfUw
OVCa3i/3eGtYICvW9HKmYMidPO+apnbCZ2f59zgBUZklqHMmOM9X0ZCR7DIELj5p8xPriXFo5dRe
iwCEF/SrHP8gTK4gNeVz3BG/pNEVyagoCvcbrJTEktCYGxQ09jY71d3TBNSR1hahsHFITLSlrIxP
auCSvWw9j1dyCjJARXkdrMGbl99e65uPpqfxaMFPgjWHALOvmKq5q4id+wwqjSfELzvnCMMsI4jb
VD967g6vc+Z3T/D51dVSs7VOk1Bebaub3wyrxXZVD8G+aylKaWeM0kWGe5fwYLSLk9BFcOdQ1tsA
hjJYMR8K//jX3JvN1qSU4B7WhsBEVkm2F11AeiRpv+UoElAWGTnboOj5L83YTsrZtz51YYevTTFq
UHocFjrbYICUxEV1CccgSPfBDJIOrLIxglQv+bGphJyNhJ150nDZnqex8ndhk/q/RECsZBVq9mAc
W1AuPWN5kQD0vcGaNLd1MAU3auJz4otiulu2bW7LWPgfXhmzmrtZSXAocN2/OPGqn0mXGnfmYiMJ
6Vb8GpmbXTHysVQERdB8RVO4hIor84lMLv9BeIIX8jEjpyagoyKj2z3Hmbjth4FJlmidh0D9A1Ip
4JasJkb7r7kiugjZgWmd6xnWFkwRV4qcPffZo6XlKLX1N2F2foroVaOngBTMcchoDhvYd99oiWnX
jcBHAUjQAa3aSvs1d0OcerGRZ2892coXmU7Jc+w0XDN8VpFjFZcEop3C0o+MfPydiCNpADuqpkND
BjhdqUL1z1GlcBBVrpjPeehFe5oE3OduKMPvyFvKsQo7OqQGbe/4fv2LRWh3rfJSv3rCINJTQFwD
I9u/NgunKc492EdQ29PjUIJvnYawOJYz1Aid9s17k9niR2CFzlNnDRIwSGq/NY1DV5Ztdje/kuKE
WUXvIEvM9JT84WaEpy2rBeTfcAAF6WKIpbtnyspHDM6PmBApSJyWFYWsuSJaEvU0r9ANl0BB7Ar/
HQ2NvdICxBgzci/Tn5i7KbDhOfbP6VRXO7vyuUCqEBevESNszWEUPabQlq+aGOUt7+ANVoVHNXY9
1/tBpfmDYYJ9MX2T5ijpYOhV+dlVEzc+ZMBsYe8yEidPNlxN3uKNK9L4LvDBHWVsAXdCr/Y+ZjqF
167GBdwJD7fQSAF4wQoBUgg5lSoRCnTO1FFTX8QtnTmPrGWxPKk8htKtqBhiaxsPVG3RC2Q4FsTF
Oe1pysl7/9MM6RFejXUtwVRIFbMzeOOPWmfltyTHsPPmLvn4RzP5fyYx/f9Y4Uktt/t/VI6+iiT/
b7ev391/lo6QgZb/279lI/EvG70IvSZw/YDoPJ2g/5aNvH9ZtDYEnmcL3w1giv2P/k7T/hc07kAI
unM9af3TPflv2cj/l5DIhIHnOJJrMdaS/xvZyPT+S62vRLTyKaFlEBQIS1iIWv+5n7ZRNinx0Wuo
9KsXzATcFOdgS0YHfrF2XGPrWNAPi/YmPWZ3gOeWss0VXeuvhevtOCueK05n/+kz/N90b1qm9V/F
LF8ICRTL4uOyTb5Z+b/+tYi6inSQNV1Y1oQAj9NuxYEkpfzA/MVSiR9LyyfNWqy8lGwafl5qUuCd
c6NdS8MM2QDD38olrFP7LSU62YkehAn8Z17uub6RBc66kzPBffWL32YqoP45rbxAMifQHAn49En5
oEd93olFte7DDxop+S9hJlwZAyEeD2LOlhTut22jzVNT5WxhujIfOyaA468I+3Lt9qSkljreTIc3
ZiSUB9neo3KC8kJb76dSM1J0ToLdwSG0aTejWuLwM651yFhc4Mr2o5F0ogEFZxqXTc+ihnQBqbEg
ixRUiz6iX0pjGldOglM9skggBEYyP8uxUFTxGfdAn4jPgBgmktbjxKYuiuFCPH7XvSU3OWnUXeAy
POOeyx7RtTeY1NMta94yVCkyyZF8AeLGkaoclrEl37xHWJ/iqWmdhMQSbNE8BjPV3J9bFk/ulbM4
Depv5UfHwaaiUJYnRkoo4cHZTTPqbRKLXhI3d08ti3hIkdIlgIZaxM14YqJJ5gxD1mCUB41RC4+s
vfdJ4m8GB5vDRCsAIbYppigQC5sROhecsv/0DxpbZX6FUKL3KAennNlOag9cIQSsDTv7FISqH3hI
rob3x1wOE47vfJJHYKhJkdZGx1gIvew56H47GnNH4n8TLAvWTQc1CCTDtc1IU3YdE302GUZU3Qzt
pIlX2JwfJvjUXQ5RxfXwq2nnNGNVW3rjmDfAnTH5Y0D5kkIzbCLM1N8kDiDYvG1+z42cXn0J1b++
ZLSxkxhIeQIT57OS4bgR0PEQcIYWgNKY/ohU9eGwW33Z9GGsOUH7XfAEtLrbUQGVczzq3wi3SQpP
LRwPbZLdCDjhtGt9f28PXHVUxj5hx4Hapw6qVxqJFoA9skRlGve6DF5rSZNVa/bGplQGHpTAULuk
ZGDu2OPDyC0K4Gtujho9pYORe7aX8HTDIXTvwBBZjGzfRvfgG4jOaqJwVnuLb7RztiO5h5XypnI/
2tM6t0JQAlTCUNzDA9XOxHeYbJN/OzWl0+DPjNOdo7FqcZAyCAfmzyrMDgoK9zWOLHX36nyN2+e/
/08srIvDKjWIvMf1MQYsnMZqW5r2qRsY10FpGM5psUbiHW9GJDBwODgDOdrQChmQpvI8IpSDbEjR
UK1ThkOyG7lB3BJaJvapiP6EtAdAiyRbOdrqFOdc4G3KDiBGIl0TxBlO0gtujf83iPuQsTs1k6qU
N0d014BOrpXltYpPGxsr+sx7kSXtTs72axmzOng05R1FXnYb5PpxN/EkYijcjqGiHM72GiLT0D3T
uHvC76OfnIaokrDTnz4NIK8xjXz7ygGJPRcRDqI8OYyJW95aXFRrncKEmofpU4YbG0rlERgEI+Ae
4TAvW1hZ+EP6kSwDIJ96Y2jUsvzkFcSXOgEnKUA6Xakx/+vH2bArwvcAtMFZip9+WZvnMvgFU9iH
rJf726BtpgWXCj826R9JhloAtmmFElLuuThh1LKbnatIllGu8nOm5QTClHNPGt4iDZyLJAak27nT
/oYExXlq6EYYpXlJWqc52p03r8rIfvBX23Kq7Rgn5MGeTvgIoTq66YAKXaY28KI6g7ClXdO3CFdv
Fj/qdmiO0dBolCgmutO9EswtRVXP+4UMTMLAu1CF01c4WfKCVzTuzXY7S36BtnywYsphpqJ+JUWA
tRMTv/UYXJM/SdRwyvMT1KtnE7bFNhBM0Q1XfGRyaV+yK32o3cq9xkudZ9TRDjzfKtLeG00YaWV7
XbYzeL7JQdNG07RUyNEQi7HkLUV72nnJ+Oa27bgeNBH4fzY9HTIisOCIDyiWR5pYErQ2YnbWgDzp
NdwnG5dwtse6o9x2r1uclc5bShpxjGzevNHq1/E8YOOCj+5i/ZYqoHJC2Syo6m6M+qsKtM29JEFl
JaODIfxuz/xdxpYXFEAD81tfYhry3ggWXWWPAXF2+60tRr1RffzQuv7jQRz/sOsQele2C2G60FtB
g2rcKehtFfsWQuDeizRocfjd69oi/VVwAjd8z9slVHVsyoBWr7DjRsTDG20bN7JO6K34+6QD/XuO
qwsOueoypozW0aLuknMYzgLY+BY31QsxK9jiYvmyZcNssc8SEPAHLnEVO1TeUprKbAWcqztduk5F
w66JtNh3RdJzt6BDGaZpKXGcxuGvYWlmdfMYYnOrPqdej/vRc5a0i/hJGKG+uHwUl3uKiRTbR9ac
ERXVv39ZfktrlzrvSIpD56GDDEW9YGndVpCpVn1jl2f0x+pcVrAfU8G74VCDwcdM38zJz6lRqROa
cEq8VcmQLIRyLOgt1pkrEzhuAn3a3mqats+UipGQpyLAdacWs/yHSt8wR13Ak7toEsNXYPrFOSYN
uRYEac4Tj0LAtZFLg3PAtnjmD+0Xy3N4iiKywoaONTETZzwSULaIpFiYdaKvCKPncWbytiKoj8so
codb0dOUK+bu0pvBnzDrXns5Ui2BUfz8z1eRx1f/87eAyLmE9Ya1+efjmqB9nGc7YY7RJPeeZ/Qy
Lr8sE8ZN1H/WivAYUA99C6uaXFWPk4S0gXMWMcqsaZcRHFUK1js33cgAoRoRFiZvTRmHXVm7cWwp
CW6BGrWVnNZ9YPt4L5fxRHmwozl6drr0zQia4WSY2YYWiJ1NhO800jxP5lSbD+K067CigYQJS8zp
gnbsROsjfmBshDnQDeG2Cz+IkjQrvNauDq9hMVxnt8vOnlLyTgceHSJmfPQbcQMfal6zTprX1u4i
7KwGjL7eJNmAVvnQbsL4BKfQvoDYBVv9MnXVC1ihbVFodR0WOGHLJPHglnG4DsdX1/HxJmtzh4We
aSVkcj/axoXisIr+MdMBr2iJBBe166fiaVDm9l64Tg+dBEiLaEBMUQbOGTMi9M6/7DXR70IDjAkK
n0km68jG7UsTt+K8lhKqHZV6F1dz4vTcCKWvw2IuVKF3YzP8YK47nR1cKWviJdUWPMVEaO/s9yrk
2H1jc+gOSEH4f1vnyYPKdOXjz7BoZ2yWTfDJKCPFylxQF1Pim404iPq6unMQvZgOUxI47MN5LBKG
lTFVO+y1IPrGPtzhDdt4PBVdb4w35p/A92IO22lAayFlniEgBWNvSKSKGcbKznNeWb6PfYB1EFIC
A2MkBJKE5L9D+Tvq8AYVJeYzos7OyCqVli6DDYQeKwFDYGpFpqDMtyJO91U/ZD8oQjtUKbZ6mzTo
zc3M32SJzF3MNvzcYyYWyfTmZuKp96n8ZJp5ZBNh753ct7am3dQH4rQJ05jSJNFvYurD9mjOZBQU
WzX9Syc38FcD/5gbAmyV2mSOWjrOmXqOFRz0goHnZcqHPYNI/CbuCqWTUzI1tU23Hmn8LLPPzOKc
ODinBmcpxc3YpdozHRB0nJWHpnmvyqVtF7rQC/3Wp2GA0OU0gCN4/I9wOqZ9TjiXsm5fngxyjhAL
KQ6a/E1TjdbGqvwUOtw0HcoSb7+vuWvM2PG6ji0u5pEZOaW99nVuk6LlvCtjUMll5RifjImpSllb
vE1v2ooXIi90Ng7F2zidi18d3HFOXCebv+kPRY70kIUmbJBC158mIB4FHPjs1UTaZxiYz5YVfoUk
cvw2Cu9pR4iP5vlyi5n8MCoVwkf26fnto/a3qG/a5I+jtCM6FGPhrYx2Dh7m0FSn1PCrXez5dKW6
4XSezQSOjJUzGhmxOFRFkV6Fbii3LEyuh9Jtf3hJcRatv6sBe4JvDOSh55CNc1lin/bLTRQyQ+by
tmqJlmw8pok3vsD5Xln4puDldhaxiuV3ksvnE0VDK2WExSNRfz1EWGjzlN9B8kl9UrwVeN51OhHV
9icrucTU0wdjap/cgcZyZebR0Y/kEQdydKOVUV+b4JD3XbDpqjjfjFW2SFg9pi9OpFnHv+2Ww5uT
c9qV2Cf2ec86XxoJKH5x501tkW+BLMzJYlQYKCqLeg4oRvko24MSvFMz+hhR30I/AbnlxOCSII4g
STqOetgyeDUwx21Nz6hZzlK5wR7NhZZ9iLZocGGiseRFqDDc8HMd11USFnd6xdHq05aKq+4geSV5
1omkYKe4ZrV5t+0OlsHScZWNcquFQaVqV9knWU0vuKmKkzRgW3mJbayyrjNOxOWMk+SYcYKR6qTL
xdoP76Wn6HSJJ7mem0TjOziRuAeibj2RycxPNu4rq/aiDYEKDcBUNWdhkaQKK294sXZlYTtfbdWY
tE0QX0dVf8pbeDV9Y8bvPUtOV7uXGDD0T8ITzM+mtnmwuAxrp7Soa/W999hguCGGj45TIgMke+Ip
VdbRtX1sK0JY18mft2FtL1maGg2m5WkP0YKT2OScqo46yfsDvg7CMIk74WDwHqEP91jzM5Khq45B
PXqAsbYx5+UrDMCNRF5ajyk3jxER+UwbiJqAkrfdw9RYKQFhzkc4YpxGmRPYteXtOc/ucA95T6Jw
KMZzctgkdfyUmgk7glOfQjymGzj21XYqY+99Cq9RGPjMmz3u1Ek47mobwpmZmAsRkAgs3p+ZktGx
PZiGT/gjVw9kFJpFB2IgYKDWaefDuZDqrhUKJ5ev+WRANUITYlJia703GzNdTTb3rXTkmpBEXDcr
DurLdkMfgc+CA/yhyRl8cxUOyvGp9cPmMENMO5NEw9zXO3CnZQcUW0DNIRPkUCBkB3Z2DGBSZJks
XoSR0QXQuH9olhrOBvWQSd9cXIGNZRRuegJ7a7JpK+dhB3l04KdiH7k+7H2vBPCe5m9JQqAakuk3
O+X8EAaH/wpBtm7yb+Bc+mgxcaSxz/+inbc7qTE8dz18UIDk011UJbRVXF2Hqv5oYzmeYJAlB1iI
cDgUkGVmnvZmNv1XGOXVcSCXdHdDr76H42Rt0oIzs2BFr+OwPdLuJzYwBFCEVO3dpjEMVgPbxHMO
MWtTW5H7EGaLJQwiHRZv++KXqE0sKhkbhzD2caVB0U39MXKn/pOEP1SC1uJQDheXEhl76TQlAZb5
T302s1vh+V95lY5PieZWwzx/pe25ugFJWmZ05QuSXX3unYFbhLLKlzJ/q1LBhBsvzPlGa5J68SBB
MLPEtD7Wct+ZMts1NHv5DgeC0QysR0ENCbGQngrSJAVcMzAoSOB2b4w6jR6pMVwqoUGEOZ69iaXo
9wyo6CSalf2FSfilwCw8MwxfBU41vBZMX2H17EKZVbshc7N1Yfch/R0BjPUI3EBQEX8LY2+C1Vh7
R1o5nCP6yDfJiS9vqO2nITQktm/ySoU6OAGH57SZ/FuVSCQev/s5q72VjsV7U9Fubif9L/rhxI5o
9PhQvc9c1HfGl9oAKs5uGH2UXfYL7En3Urf6HebZi8fh6N2OXL1xzEzT/Jp81wq2TN7bEYli4e/y
bOxvIw6BLPcCMn+KkqqWJzmpv0iRjU86K34UdG6sEy5bB6J4T01a+3yqPL1Lx1fRmIACVXmmkJU3
LRiaW8/a8pQIuB+zwJNvzNHR0lW+GxO7vFMxUBxy/EsTBFzUi/kcRubBSsA+VZ7KqXZibA0SKaNI
Y+SrGmjhlBNjbcJn2r7QtqcrlOW1hPZ3KpX7g6Yc51QYAdkIaoqk3Q7EROTbpGt37TCEu3oBDhet
XIQvWe4Gw4WdP3V/xnGaHnPRXwOQ0bGw7Ns81uvcCEsAtDh+x3z+JbJ2eu7cLYaKuKyMN7QyeHMe
Eqff6D+mQ3SyjHV/hMdLS4QXSSzORQ8CMP1FS2DPMah/a0qolaFfDgRDUhJYVszDkE8Bw31qzdsI
QKenn1Ucn8l1g9XxK3VgRE6+pcAmmOBNWuEF1U809egnKRJiIIkDk5c7989g1IcpXxIekvBd0bF+
m+axc8udb9e3kEQsQMxR8kqr7hRaCHBNfRDKG8gJ80s5d9SZIfdw/dgGiIabEOLzMffa1xxiKNbL
Ef8LXnyYfoRIcCqkHR6MyPkLNBG0UNLVR/iYZ5isvxtezk3v6pMRkqcBcuLDCq9rvgMzzzH6kFyt
vZXCH+E2xDEDP92T8/PIOobizWAyfKbGkT6/Bl6sHzKfdwiAkeXOtp7fECGfyqNIWQS9OKMlK6Vt
T6A9VgZVkQ6X1hkfG+3w7JQhUUqER9tpKXVO3zCNpCAWHI6C4Mb0lCaooBy6c6iXNSTB2cEDxPCR
0TN8GMfCp1LWX3q8u0YCojmX/c51vbPZunSnBloAlKITmu67msFbkD0CF+UW40KLvrgZwEwYQxBD
OrDILxftdjAivBouLeODdayrjvOfsQ49WqxwP1rS+cKyBpUqgBge09Rki5ub9A53qJzvh2vAMc2Y
l1MsqkDoGpew9/9ybGFe7O0ZBMHy0P2+Am2grfwtjyUWGAXE86eLbkgvB1p+4tjdxkwJYajG/DLw
xcMKss9MUdEQ5ty4+ApQlOqLdQ5ckxBDqY+jAOGL8fHJaOL22qpk+eGz5jX0u6DRZVvLoJxe6fmh
Sn7C0Uh7vMi+WpbTVT6NC47Pqg4tz+6zMNWOYsKrU382PDvruZjHjUEVui1LF4bRsFdNVd5MA83S
51OK3eptILnsjuajcPOelC2sdBSxsJDGYasJkTAiWffJ3csH5vwaTr28uUYKniTI1MYMNymIR1t0
3FKQZLed5D4QEUFmco4I6cSRXKFrxyHcGNo78apEq6oG0G6YMXAbl5ZO82TN8aF0I73xHQ9Qo81g
GyMxuGZ2Nher1Nr0ycPm4XDhcs8MOXWjLSs/jUh1SMZqQdsQNyk0NOqJS+WJnecNgYWOuhEEy0Rx
h6uhExDZxQ8UP2OUxOBXp94m832cGPOn54/+1g/2g/3NlIIu5z1I5N9N2WF1nf6q1D+44HmYbRT5
+Z9fytYQx4kjEKoHCDhQ/7YdMFdw1bPrNu6R7xA6axLDACE2Bs4A4dp0bqpq37Mi+l1y+Oe4bNLr
ZrSnQPQLfaSB9df8sEF7Trb57k3jjvMEHrwC05WZiO+ga+ZDmLY/MwxHT8sXKZS2D0JaGMeGXU03
BCay4E9CBnHn2fSic+9FriCqsId6S7A6mXADhK11Lcz0So8I9IwYc4carK+Ge8nGNBf6K23Tr3bh
0qRL/tpz+/pIvvUzX1BDdO8tDQsEwTE+eteoVRgqUwgvvbROYF4qJgJNM26SsE/oVaaGNnRZ/xGZ
kQKYywOAn64gv6JzraEZouJF539+i4Wl7ZL3NFXt2fMHitCauj4EXllsoeNd25jY5mwXwcmidSoL
nNM0iEdO9fl2bFS2rUrPfhGPgNbmqwphiNT8/FhHk+yvFcTVocQ6alLScaVgNNpGpjkeB2gzYhD6
B/iidF2/lbMpfkOUSh1/JgjYDaeZAe8mSvryQP8nCzJFXpcqnA9GbxIk/zN0dn0d0/YQFwGp4Im+
qsHkGNOk5bQeYylv4TAeILw5V7z2K8MIspvuzgN0NtAZ3EfDcVmrqKciwbpUKyqDJqWW8AxM/nU8
9NaLEEv7Nl56q3WuOTEZvhWDhXMNjhHbXNSfy9Q7CD+Id9ypq1MNFJSuZmXQBcYylGfeBbtwBp0Q
7jBqR/GKfjlF4bac+NrCmj3zGt175EHMmYhHvE7Un7VHO7OPOYh7fvKoV7TP4TqjNGFXxQwkaiM4
cB2tXloHrvfYZ+alcLDgg6a8eHhGPgarfe/Jra3jdCFl5hRI9w6596YBkhZaxrAXZlITQpuDXcDB
dNOAnc3zyr4087iTCQsN/+qzwCz/0HH/WyazcX2vcCUpXWMrEflECwV/Anu98+JbHOnAnFD0QBBU
dsNLVhTvrimGLQ2keH2DiRQzLSx5XHMSl2Vxtsaxxk7GmlA6/j3KG4ytxljz2aWl2gsW9hVMEWT6
guIGdqMuIy1oc4N5CgZBu9ycB+uR9nXGXyaw7rj7kaRuxdVaUFcwiktrtNHJwbVFMEtOuyZvDDpD
E0A0RXsfTJdDSO28w5FbmXHS/8i1TF+BFSOflgzdgmUenjbBJl3qKcwxQO/pr5aJnJxZDN6MYJyI
l9FaUsMWYiPFMNpj3lnHYYrztAaA5kBzgcqTftEw5tw73ca3hnLgQRntEfbg3WoteZXZRtRucogq
49FlWXcciG6fnJbhWjRRGk6RjH/EL7AmyPBMqGnamXFuoKHDR0RS3uUKRo9UbPzjTGA7y/3bQgjd
ueMYvCb4C8d4zJkk0ZZAPrK/Yga7lqWJYFOy8wTLa4JwMa47kBabZoydMw1WTJ20eOmzhjMMIB+/
oR9B2zqgbLsxYA/hB/ULzlKt/mQJwmdTW/ZFgyY8EovAgpPL/dRkJWh+S1xV3lZbsBXlyp8D84zL
rj4ay18YxbVmyMx9Oc4hAQuFa7jltq0nbzuLyOHnqbMb2cwHGRAT4hZI5THWtJo3uj4wkYNGIBoS
brH+abWm9QfBk7NjgcWqxm2fYxjktkWFTmNb1Secnt+6ir3VDKF2IwHy36M6/MFLM8HPn4abp2b/
klI3NeJ2+ing7RDuQdoF147S6erpkY/Zzok6dQpV/tHnVQZPq9lb9QildmSOZPeMm8rKjn4yTOHs
AyBjpvScPpuQzG2mn3WAELIFd5puwVDReIDnjE5wuNZJP11g6U1gEZrm0ETyGovYPRW9cjGwi301
y/BUCzD6GnTWep6+GKojB9rVtEe54ZIjpnVLgnbFXI9T55D+IEzqHeituMopGlccae0VP8mddqih
M5PO3VQigbDyYEneTn1/J1cz7lDiX4PMLZ59P94DWfzg4F/vbXy/u1yk5bYt+6uMSMNOzpWoP7CW
e9b5b6GpOuIWqAPxbKWHTJTmrWUURTDFBavQDOcuHDlFxuF5ZOxdB6B87X4s727FMGPo5JoiDue1
Tqs9LlDjwkmbj0mPZztgPADYhxz00JzdPIre8aOt2Jfs15Q4A3BKBpE5mKP3UKOwdx7CFgUnlEdR
q1Y70jxXTvof7J3HjuXoemVfRdC4WaA3gNSD4713ERPinMgIeu/59L1YtwRl5i1lQho00EADhVt1
0x5D8v/M3mvPnLL32aylS6vG+tOn1PdZU1U79PLgECRrhvCch1SHFTTqggzUGd8+LI946fVoAaQi
PKhdnt/D8J7H/cpHhneSqfICyj8wto4y02JOg9xmnKUZLEj8MCSny7OShdvrXD5OFB5ShaGmBalb
gbKwQzu6CHn7aD1sZ6eU6Y1hWHpUxT4fd/SDq8jJjrkA3sZkfnRKYgcgsFOqc9VxNDDE1qnhXS0i
kVjsKEix1rIQHUEFDTbCnyzgIrjYKtl/ombsObQJ6gL6ezcEb99PQzCz+9bpPgDhVReNDbSZedes
LyHI9B6TMzICKAvGohMkuGrCaZ31+JhEe5yyvhl1ruituQcNR60PdRzMZE2nPTaJpPQo2zQ56KcF
ITOIf5jQxSp1az600MnMqCVtLoqhM8EPxvGZYvR22jnilXXEBNHs22wsWHDlZDfzEPWE87aIpJXF
Mo7kH6ddOQYRSpV0l8lXWNh4RSZ1hU4oVsD0GS1ieoo5VqZakrBZO9dp1a189wL2JCLInCPFRlWC
H75l6OKLwpb3jzEvsIURdEx7K99BPruYL+Jd4lIvVm050BwTGlcg6OOsIDU2i5RTl/riMgQuOAZ5
mIxjU3/ze5RendJk5Plm7F/Rj+MQUIWpUoLIosI7CfVSIugBSpHp7EN+W0Da6BicyywOIJI2aJTG
XhzuQETKy3agw3a2utOZ+y8NdkijJISJIFjG0vMzZe9hnyJK1yhnEtvcrT7FKEw6eFl0Y0VPPMAM
UCJ/IyobJGNJCBcgXn779381VAYNuDBZ7SgI8SRVRW33vdItBrRRQf0rp7IdvisUGKGCAbpP4o3V
KgTYsW6Q0kfTxMvYR687ePY74ZmG8bQhZVXcICIdixiQpYoNC0XRqMEjb/bqQq2M3aD4MIZE4SyO
vmjtUHbk2ejX7wCh4D+9AWx4pmpReqjA6X98A4FdABDHZDblzjwM9nLb1ssVHDjav+7mSz7JGkXw
Gy2eJA2+0Z8/Nzwd6PBE/l7N+kmK1xV9DQ9NrXjq2zc1RjMjtbU5ljEqLStLL+ZaU70JbmFvQncQ
LcuMHggXc64CMrWI0YNeE7giH6qyjB8CPjnG7dCfLX3WCggBamEbNQ5Q9aA/GDGULPCC5ImsG7nW
Wf+j3KnoStDTOeg/0N7Q5EvsSmIipGT6QpQMfi10M9aFYVFDrfUMQt5MFH4WdeKYCetHgqUADbm5
tQmq53JbNI69QuuAGoyz3SXgR6mhDJCIIz1RxKxaUn/JL47PkabtjDh/uIq5qmk2wmguCsqoiqKF
JZE94XtfoIG+qa2288G8wJN96n5y8HLtENj1UdOSq1zLn6qg79NCvxROf9MiYdRZ0RJHB3nllnDp
O3stOlCgVPgTbeFvbQWovCMu3NY+pG3MXNS/OscmbhDa5Wc3ig86gXV9E7x37JMsX5+x1jwaZLYu
6wKCcAAlCMdDNklbUo3MQJcXlqdUM1fFYdq1iJO9yuseXuAiIPJFSHrM6xTkVFOkNMNMAcKg6QsC
PBDXXMeE0wuIkv68kv+vSYX/X3Wjy6LC3YUR/a9PavIsn9O49MruWH3m3emzqMLyf/8bb8/5TP47
P/kvn3/+KZcu/fz3f31+i7x44hUg5j/KH3TJyIy5e/9rI/zZCwIv+pvf8peU2fzDQiwsq/RmGviF
QbD8DymziSpZEnXsCj/532XzDwlLOupmU5U0TTYw4v8lZJYNlMyWLJqKoTKsHYTR//HWD/94/hQ/
/f9/gYMHDBj1P8/zHxXDuqWpCq9KlvBhspNWtZ+EzHQZYkwSqbwI9Yr4uEZiTOmd5aN1Tm6y6e0T
KPjJ03qIt/oShNkqoKe00bhR+WM7tR9pnU0c3VoAy1m5GaxoKxbffABzVkQMV+reo9bElzxYGLM7
Ce7zNO+2wSsng3SeftSg4j3ZmAa36BY9q5v1YH5UyC9UA8omw+2duuWR+h2wOXJg/yJGKZNjVXpL
lOLkIsHdO0E1zXWktC1JmDNPQRyiFCAotOCaXeqdqsHjy0dKc1IQyZkxoTm1k89jUWedu7MEZkuR
AWP6u6//r0/5+09V4ev57uH/z5/q8PMfz5MXO3wH0v8ighdiFYHbizhMnKldVCeyZfcF+g0Rc51p
Lgke4kF7GpIwGy0n5VFCFQKnFy8iizQGf+66W5Ld0m+zc3ROr829uGsiVpdvmZxdbCCBI43Bn3c4
/vqVW9LvXvpPx2XKGizNU6VbNJBQfU1Cm9sEaBQbXhy2voAPOCbpcNzDLJ06J+Zb1ZyMBmYu0Vyp
5V0A46ylK4bhg7ZCRECRmPpGMxktG7E9k/sIdD6QGy6xIdWBbQxRGAgvU6R7WXg0VXIlPJFcVU1A
Su8RoASf5QXZrZxUKVHIthquMxF3iNpVhN9hypwXvXcKTfVKyhTM6+4laHEyFyJDX8Toj9xc9adJ
0SLQqnVviSiDqFkn2vaZ+1Hh4aSPCoKJpoX2pHcIOO5YinuKDw9Y9qpjiAaX+Q2qcV036P3qNbCH
iPVzOzeIdWE2ylvA4aN5QT0VI//FZFOeGqb+MloQoyI2QrvVcOmaSERitNRKqPhjt0KfXGnNl5Dj
jzFEYIR9SMentuOT4x/gZgrDV5zzXZvfdL738t7es2t8zs/iVow/yNba4EsjAfVPLhbfjVD6hA/3
6VZVgUdQTjK39pmF6A7SelM4yKJjTfMWaWQcirNSZ22vThiEeTPfqD4alCouHuxRUKrGRHaTZpkE
3dwto52Y6+IJDvU20h0NDjnldk/pMlSADJgdKnYUFjNKoBTisX9NjhBC2azdq3dQmCv9FhThvTGT
ebVLROVNHlN0bYRH8YyewRMRLrr3UHioRWyt7aCDtwFGv6OAh1R6qbSZS1k+gs8D72XgFl+DY3Is
FeWrgL5TElwpHlPCIkI85yxK9KzmG8821XX4mBxJW7UX9816WB+BVkytplyy2LyhSN5maQE/w8/P
6pBYSvsUS/4OWgMzX3g+6s19Ez4Ev7gXt9Rk04sxe1WD+2ByRsxXpKH6zBvhnDs2cXVraKJ4FuH2
Rn60Zv8qPCoeZr6sQcF/1I8o1wTgw/jTC6vEO0kQII3LtLdedkXonh16O08ZgsrQm7W5uJA2GeSi
6q71xRyH8yYAI9Et7fBDFEYFW+5X+5JeybspRTOMCxDmElDvza6EPnYWeK/R0wOS85EH4Tw7CY/m
ljx1CVcTOXfuFKjK2A/UduI2aD0dUT7R7LL8Vap9IBfQFWzvqGTxvFfiZ+AEb3FASEKwrnZq3u3j
Q3rxTv7F1+HZsg1P34S9fTTMeT3hcTcmgxK6ZnnPXKseo94ONr3+JNkVAW5ciasEcKVX285ck8pu
QeLXpu6RH0LQShcA+q/Btb0X1+qaHZHEjHEmZysGTDvgTkPpXLVTkglHw8apvbRGmc0dFX+51aNd
i3Nj/WK/RWw2Jau/rz6Ld9DOU4Xl/sTxGYhZ1gUUBvnVLfDFtGJun60oUneoG32B4+XqvTcB4I02
i5B/4jElS2CCRQ3iBQLSijbcK5JndFWRdpSOP+0XFhZ7XzNAmmDvJ2tNnSlRvIGIzLbM5Zvnw92I
hzITnvTolN+W9iw0Xl0FvGOU5hmYweopXFVEFJyo6sG7Rtf+rtyTY8/UyRDTN/JsuZ57vWgmqMZ3
eUkubHfmGg18pC/+Ptx3SrjsizXD5JwQ2hAFmf7uvBefzTULnClWV5GcKnJWomVCuDGd3LMvBWdi
zTPGNOxQ9an+IUTxGW0BFg2WXyGbGadN3rE1LUUub4j2h3oYyLKHdgX7MzIDKGZzvBJ7SQYTyuir
0SUSsgljX/mniA1jZxrzIFdZsLlEFdbTjNhwf50hrVL7V3Vpb9FFfthn86wz8fOJd5Hei6EWCF8Z
hcGg58vv6HNQrw91Q0gBYQ+FBAVFq7ZvUlgRYVlWJMaai7BLmaOaj8xI4X7UI3MwpojJKj8V/D3q
Q42Uo+y4e+cCSYzIW+dMWO/G1YBWWvKbIqfOGIvfo+VsGrVxBrBDEj7N0dMo8nerRsYWXQDXnaMe
FQ0y6zDcaqDi3Wdkurd2Vcff5HN3kHxcCo35pZ3K+3AZDc+eeo+KOyFApUNNBZWLUbEaGRPV2iYP
uPIH6Sjhre4JpWselkT3FWGyHzmUqfgsrO0w2UP86QHm98svO5a/VfR5xcsy0gvS+HOhVQcfCS3b
xvjm30iCcXA5p76SjcuvNklnGNEh2k6jg39yTyRyj0AVihGfg7qPzLltLP1bt5dO9iUsxvRPMy1v
1THpAMGzIIAb6Af78bO8V7Zpal6UnXqwTtE1uxbXpnUegUwE/WE4j6R7dQ0nMfdpufCu9lt/j97z
c3EMo73pnoUiWbT3nl+Tn+OcrIh1BfmCLi48N+16avAG1A/hXTLPQXqRjt2hBpeft/5LfJjn/ijt
7Et+N11hXoE4Rjq1KmT1ZonLBpQB7w1SkWED8JtYJiJ5laiqtRPSnz7tDy8gBfgobBuD9MniVrFy
MFAlRO5JOZYrKUjv6gTyB38AKVPKhECkdeRCbnfqt2heBjWJPgX/UbkxzBISIZINYfbLWKyeviWV
k4Dlj8E2HkqoT12WXqMzOqx92rVXWN8ksxUH6dbe5NaaZfYxlxVt/FRWjdChzbf8t0wu3DEyhhng
0HGwD4+5qzD+mQmH4Bzq/kRegwYZWdDP+n7qf8af8svpGL8lE+0t/vTf43cUQgvGQUfkzPNEW8bH
9JiTHpXjsULXeIhPmC83bczjSG4QTEuU5SvSrulQe8IPZG0CV2PRc6R2lno1Hde+Gam2Frv6UvN4
9MGoHTHO36JSfmi+dYDZHGxSfjlD+hmn19rBxU4MDYrVrHTPuqI7s8bwH1XNG45k/Htx7oKNILpA
ZggdyHU0LGJGEgk2kwBO2ESIILl3SHiRjeH5tdWlp0bZSAiWopZSoXnMDkhKqaxI/FQJ4lHYsUxC
S0UhXVUcvdFCjLjyfYIw8NKzwc9fpNE3QJnxCmZDvJ4hodoLvX0ZEH2UVoUzQRSy7BFR4pmwEJya
w16x9ybwqdOxGbM8iVrjM4GiOLZNI2Ubj+pHIu5exbHpoWsFn9qsvQyBct8TKMYTasaAtx3VPTmV
kPiEkebZAYAGvl3moo0L0j5zwCqijVwRQNEsXF9la1LG8yY2xI0sxEvAR8CH7SE/W48AyzZw+cNM
2Lks49c6Ms5ZiL8D7AlRlRKaWLL9pg0IZ+aIQBPAMYwZWLTcUpbBqpvQK08kF8QuVxHsvqnQs7DO
grMdZs686YxmbDCZDIdiwYAKlacG6kXRYAkesJiHSXA0TVs8EE+4jVTlJvaWMUlD1matuFMNb+Y4
7cH32/WQwrdMcCuqwcriq6HYFFjZef5XaEApLuTaQbNHVoimOWsVgZ8fs/ByDK2Z5raqTeUAElgo
1/5U9nDJATQ7OMRjivT7c7H/1BWmYRVh1LnWHdCDMii2pYVjwGzI0v6EXPJooK9CoGkbYxLzzm3R
osZo3HRiZmfN+dYIvrQ0q3JVIK6bBI2a/GYkKllDU/yfs70/2ztTl2idtYFOZxnDyPG79s5M4saP
i15a9Hv5CO4MK8wErcyYnKvntkTiNQZuOuNZal3EU3esH1WwYkWiHpNb2yDSn8hqMgov8SU6GdrU
xjVYltksxZ8E+GsM7Rhoxb5+9A8z2YFZHNOCHbyb9wSGdtGMVzVEiqjfVLP+wpG3NCUErittr9uK
NKJrj7i2W2yDI+eplJh75XyqnYPWPKjvTrITh6OIgJBpOxxO5nBMATPdZ+fy6r6H1+KunjzOMxAT
o/ZgXw35W7iRwSRIHxJB1b4VbYtppGGjj27+pbq1ICAHJsB7NhLHVuV9UWbno6RIHn2VT2Klm1Pe
GF8ycXMeOHuKgepkpN/cU3DIvP69jpD08L6/kPIfrOSDuCY5/IZZCYdlbQfbVE2XYU9rw6KEo2lu
qWR6WhmPNVIjFkSgkaNrPiOOgJA3TJ17dthy2eStaQYQXCNBPpQir8sB2056JT3Zg2xLABHGs3g4
FxQs/gOWIcAXVb+j9LHPRTxAlGwHUJq2UL11lSG2aIe+NcoPYQUNJqvyregfcFFw+1UwTwRQ4uOI
U274GLt7c2cxtTDccxDtc34sfO/u1pt7xeG2ima4Uq64oejolYPPaVpzqubX9BpezZNykHcJp+6v
u3r5b5r6Hy7YnyCHvhpC4Ag01BMtqCOzQuNdjIIlMgjxIT/MR38bND6AlQLpTd7A3pqbjn/vLsSL
r8r3qryznNrGx5gG7zev7Mfp/F+3kiGqksj/qJjWfryVJJJvojJopYVyDm7BUwmiV0Uh0B60Mxxs
N730H82X0sfjraoTNqa+EwLACvRNh0Rqn6QQmbPoRgSQhBODYiG7c8vtfv0amcX93f3+3Yv8aZYv
ILavuSLlBZq1gxXKn6Y4UKkkkwXNu0JDVr7Ymc01mIdNd7RcrD/li8rj1t3SA1sz0dfnzs7a44Aa
FwqA5gfxvKPh9i92ZDQO4fHRwg7cC7VNCEFNHkupOJWW4nG46y2v2We37NndhFE9s87ZTZCUtRgs
rA/rUS4nxpmwwMfw8+WFwkU9CudmqtbQUyo/2wgOMj79JCsXcMan9BCs07Y76GNHXRO9pUxaX9u2
OSA2rZpHwbJgYzFEXqunxj/akPmwwW2UfSx/BckuiQFuVSOI3W8GTBDOwblmy+gPh0eZLS4tv1pE
UiWMJelQ8DhXqpdfSCBtIM4FajGr4IaR2cAIyb/FNyQJ9Vh+RJf+JlvLqAnWVg5sLDn4a3OdDb21
klnnyGPkp7rAB/tcjrHK6yvJU0iou+Rqes+f0q25GBFriBTxXG64fKBEbXIYVkJyzoc+39kYW/ts
HVuvWIpICdNne5NuJYMWXOfM18prxNBAG4YHwxRhSLdsZwqjhZ5mFlIz44b46B/T6xCd9OtLSx62
Zz+fJGzY0NIpksFIV/zp8mdbQCxRIS0a1EjG3r3o1MXyl/+tYXEShxtnoeEpGIng9AjaQJ+jzByC
O1I+L78nrhhKwiFnsnJGxKAStcSgzrr/+jVqw2v41Wv8aUQclC3wH9lRFlqarGRd8mbSSLn3r/ql
m9V75n2VEvoM8RaAHWiXeXppHyUwWBS5+ssbxifqI+E7zg4Kqgct/eh45KRPfsA4pSdyZ6hIKHC1
ZGww0ojfxRcIghdggx4wdPgRMPzwpxKDEARucycr7t3GBarQLX79NpW/eZuM2yVdAxxicrMPk/Lv
DvUganR68UxapE1+dzeE0hanumyRMYXThmBRlBS1TAotgX3pqx59Vn3t4MJM90YUXRANIfaDMURc
8dA9FLQR4Vyo3sKhsyjWwkawlYk+zYe+43cFifYjjeTPh+gPL/2ncbNcJkIuJo2yUBuqikyeuila
mE5eeviEGYCrU5SNc1TV94ABQX0vKmuqxq/Sei/P0Xvw3r70N0Bi2tEVSbvTx0EbcQDiKGZabuqs
IL1pXS27o3aGyseim3jkHUrmcqkjlCDgXJrjItvVxkPLEZzBfjx6h/CU79Sq2cubfBUNUyRsEW/E
HD//B18bN5Clm9LAibF+qsVCUWqLNPKQ1hMeYz3ct+KEQGOkjjMasnKf71lQM1liHUDDRhIzloC1
EhjlpI/aZ0zuMJA+2AhqAf9uirsSpKZwx9PTVdXGCl5G6q2D3P369auWhyn6T/eU9f2r/ulArhoL
CkvsqAgkHZwPKu0k009AT28GdiK9usiYm7KR1pBH1ZkFormNv05XmY3wnny5Y3nN6T39q3CRDslv
7gT5b85kPk6RDDGRRBL+/eOd4DaekJeJKS5sOs2E6yP5hLuUQJCEBPVKPoNPid7UZnVCp6qsI7rW
8OwcBUo5etnoGO5TetuCHlclTx7R5xNC2ZuBG+U3e5a/W1b88Ep/+hg5S9FfaYmKca/45D8mlRK/
eYRwFIz/8vfyE480SuiRQP95JVTjN49v6e++xuFDEmENsab7p+oltSoQXbq4kJVok1/QIG8K2vCC
djxjUp1qy4YMa6db4xD+xpP+N52I+Td1nfX93/9TYcLVUZXAX9SF7tvZInCsBSWyp09f5b48K/eM
qYwcn+AUMf6biNvkSIV6dc8qLblGG5Fsh5sjYvQ6JJwQ9bDNz6iVF9k1udpd206iBXfQuWIy2d4V
+LCZKW+0V/YpOFgNnkW9JTZF7FcE5BGt0LCfGP60DmPVKM/ou8y3UBG/mYxKu0XB2FRhfBpeXUap
xTBTxZxvDjNWi2FrOExdG8av9TCHHTqRZpjMGgdIAruIca3N2FYc5re/vhP/5iNEE2LIPPNhSg28
8R8vdtttm8zwbGWRPzTzKSVEOCF8RuI6TGttxrb2ML/FZ/fsD+qWBPSG6XYCXQ33ix3O0wrx4CnJ
jYmXMv/IFWZnmxAJd/ax0ek17E2Pimws7ZRtyPplrJ+H4y9/1p178JGeoc8OzbErTY1kbUTCs65F
h2RYYLCtRMbwEeVm6Z0UWx7nUreUI9HEaOadpCA4pwx562v+Kbw5+nvC+LdjDByOu2LdMhgO9t7e
HybFBpGeDI6JvU0ZI3fDPDml1nHfdYbMMGEP8VG+d3e+l6ty6IdptPKb9uPPKubHp50qShbWa4hd
fMzaT7epINX0/H2uLLoIWCL54fGlkoUVew7iCLGtuC2UaxQq+5RUkpZ0CdX9glZTDaPnGxDnbmJe
u1XNVCV/j+VEn/DcEVyZMO48PXdfkYHxvGvJu1rGOdnCfdI+Hci5ec1yLxflkVupm9b0JqGJp0Xr
Pmn5mBq12ZfWvUMlDJd5r5Rj9KlIGbOp7UySQphULiudzuumesH4W/eUY9rlZ719yEtUfOFXFgVr
RWuJgtlguOakrGTWldqWhPtZFvvvhjbSTWJAIvHeOm29Zku9zFCP/Xn9/n9NyG9EGVhjRZ6G/7Uo
4wCS8Pn6XpTx12/5hyjD0P+wFN2QLRWxsYaOgkf7X3w55Q/ThBBnooiAayxa/Eyc5EP2gCL/wcQH
TZwhmRS6xiD6+g9ZhvWHpsKl43dqhq7rovzfkmVIPzYGSDsMTedlyYNshH/Un85gx3EC3YvleG5n
wFsoBsxg4SC4ODi53Sxjk+2JB9fiEMO7WHW1Xa0N0rvxlwSiP8A3TLbdYnzJ3ZZNcK5pjMahI01Y
NIBFAX66iKJWWJiVAkk0ZVziomFbI20VDrpBmpal5+6rDItmTkQiwX2x0rPJkBofbWborwpY9QcX
DTneO9WD/xRXKOY9T1mgHzZnfR7LewcCKvjIwnpHU+DciOVy52ZQkQ0kmiLpY5XK81Iy0n2vMuft
rIInj0O28zcgWNEUv6frjYLOLVe+1EVL9hT+pYniapq4Wgt1h/oJu64sqKuQUMOtEOjxOnGa6uTh
cX8bSHBsRvvQXXahi6AswAQkKIQcCjKu7lHaJxByCDTIHyRkM5irmRGDog63zLbincbL5AxLpYcg
GyxUwD7CoPG7k8JMaNlqYupOYY4H84D4KPRnjoe21VE/LCfxd2Yry9BVFXWikMS3yzxJworbORrn
bmVvae1hyIlqOi4qPXvAsrLHAoiyD70nEiqr1GfjVu+2OYA5u76S51kamdHIM/2AtU9jgflt003T
NNZCZKe6rao+/GbK2DFlLoNboTWs5Csr2GNsEA5xn5pgRxBHfqRalc1VKDs81jIspvjwWxoVWxxX
tupsgb7aszQTtWXh58wn3TgHRSKTfiBbUrHJCxzNual6O9mv0qmXyCgB0lxgcS2kcT/qAFIcHB2B
vGu3bT3K1Ky/NwqHm6Mm2V2oxG7bl+TAeHURbOgujDVZXyKXNo53/Fn8UhZwubtIy1oddux9AUwi
s2a5RE5PEyjJ0hEJXQ7VkmTmSm5mHu7RWdHhsrQCoZ6lYRQ+dVfAj1J4eJ1BxdojKbUYj8SCMG6B
w2BrF1H4CSbVTmDI4kJsBP4wC1aaqgb9XkpVskqbOF+5on7IEneVuB1ORTMhKNDD48u0w7ikQpHP
tTCx5rqU6/PW8dmA+WL+DLy2q5mE9+ZRyFr3nc2rOOK6wIRfk/jY24Qh4WFWeUuRvU49H/FB4gbK
LDMYb5A6bI6iMAckQUu8sknwmCmQarg/bXmhl8jnhS5LSKhHb33yScJlKYR5VI6laJLAzFmLvsPs
3w0wq7HolYA9JvE29XFoBgpRTEDRTfTphnVWeO9TzDrM54EA479M+hlXUTw1pQ7bnF/XIN2txgjY
I+qKNvWUiK2v2bJRql39EauNtS3MPpxXehAcJSmtUGQL7syTMB12WFsmTs6HH6WtO4cR5w8bziTa
qk1lf2a92qxw6XnYMAx5VhKcO+eZJY1FaEp3BVvlJOigN5IDUK/ErI0ZgzTmos1VNFMFpOqZ7DXu
gVsHF6eHLWqUsJLRgL5EQyZTBCVrBGAtnTokkcA9K0z3aUdKuDAsRrfjrHbMfagWDLuELl0FekiA
uegp+0a064bAJS8e5+TnUeCauv/ISZqeZq7Kbo5n3IhMU2bsbKSDrRzXXDplp6F7gDotcqd85b3E
zL9rjF0dlvW+VkjGRNrsZ9B+41QfKy1Zd3lPfDFR0FjXjMCEoq6jv+BuWnkJd4MVB/JZk0DRtbaS
TSuMPZ898pxgVDcSVhFGSNznjf4MfQVhXNxr3gn+XeVN8hJbcGAgNq/S2CFWPrRYSpdFsUWtj2Iv
95/0yuyti5Bw087foHgSiF0r3E0uiD4QpwDTfgtkSO4s7xakufpWoxlUxkYgeYsuqzDoSnXdOCNk
xemj7fEyg/nwF2mV5YcEWfqn4QuENxSabmFCLyzEJa2zpIzrd6EVlXNZa5EBmZ1xFyMBvx3oP/zY
XgJoDuNqu8kTQR+HtluwmxVgMR4Vp8k2qfkZN5TZYM9QR4M52mdtAOXH1uS1VuawyGvylHUK8JoP
0BW65Oz3ooldManO8JXtFHMqoS8Tw6/7i0gu/OBmiF00bHVIPGIW451oQi87BlmTbFISw7d5HbLU
8uROvEkV/S32fHDh2ACmlWxmU5GbDklXaE6qJid0PStjBoiSerb1PPjmVmmkbMgxh6+Xsd9f51wJ
wEZ0nHOKmpTY0TCRjdKgY2wJArXGsgZVjuCO5JCGHawCix8rUGctqjBAk5ypFJD4EXXjZRWpvHHp
CQkKUCOaKB6M0aB2Fpcx9NepFkOfyNpG29GD44OHjDYL8ELt6zqAAy94nYXJrHDeJULiEr4Btdql
qpuuSiRMt9jO5Jndy85LMXxzQ/4A0oOyFtSppVjxUpK8HaCgnZgETJZaimSvZuqU9QxLm9zszpbi
NnNVMvC1ma4za0kYAdkhUluH1RaVZrIKSqgMlVXYD/xF8kMRyFfsYnoWLkYbVc0gsms1fUEIR3kF
ERjf+CKQncp2go28+iZLsjRXQbcBshLdteKWwskqMaCEeVFjNVTdauK1rraRNUxPPL5UrHkoLov3
XNYwL6heMEDK7IzrR86ehuqb5UjrPAQw8EZ56lik7ba9PZVDUzk0XeeMZQ4rnNCObJ+CUreXkpU0
G8x6OkQHIT0IYRHOCG2t7ohVmSN7Zv5m53kGD1CxyXXSM2HuZwHtudeBCgkVddNgCZrpYYZNF0No
dhRB5k9aioptyokO/AAkWqIZ3rJLCaaicFI+CJ8H8U5psbNLzRzHomTTaUTZWdQSxjKkkwenhNyH
CXYpPC0S0bejXoijZxcZgY+tyxFPkViZMzL6MLSUvpdOVTfg6Qma5AYO0yJtonKOWZ+Ic7uPpIWe
WMLOK1J/Xim6PenQe74iK9KPGqmUJyjqPRYg+rayaggNljSe25LdrAI43+ekaTE5ARzGnRSr8TWl
0sL9q/rjoiA4No3dY+GrsxSK0yIEPXZhI6UuBDa5OwNj7Fi3bI0vuNEuEVamaZi5PS53F5OtrRKF
E2N6m6UtmXMMz6WXKETuygE1dGqQS037QmZAlqbN1dLs8irIDTkDclbcDMeskAH67dLtCAOJ26Je
m6LXPGOjZK1Iyr1aTmwvr86gKRs0fRy/Y4doxVmS0T4njh/CqZRMnuaGpGy0Jg++Mpbfsx6Y77wm
lmBCBDZrXCST2sySPYsDFeUSAbf1yjccCtbCT9IdcbXVu+X14tRX9HYRFkWLRdwT7oKR149StMnj
QYLrbGqr5zkXaxox4pngh2Mld60HScH2qTMVHh6Q+mSoLymRplNoSt46g0N/jUg0X+IvaoGhsN7N
Q7l/pFqK+FPJ+Rm77tSXahfFTg+tdmulFsHxvSmtey8BQsBwd55VhnIf0iX0SWlLnM3kqOz4I7Rp
byuDcqYRCeOltSKSJhedlddWEvQ8yvNwllh9c9NsC8I0+RtgDSLbN4NRKLT/h7rzWI4cybLoF6EM
cAAOYBtaR1CLDYwiE1o75NfPAavGurpnrMdmMYvZ0LIyi0kyEgE8v+/ec/E5U7U+XJyicyFRhvGD
GRr+V+3T4zv3IhFa1cNq0JcFc+HbYNmZolXY6lykd8VOlr6K+EIsJb9ERMWC5RioZMHiH6ahNkw7
iP0EqKbIQGYxNO91MKbiKeFolfCZst1GnLgoeme7vjDzirVYzqNDZp7akg6V93U+JATwQnpqjcC8
Ao/Pd21pDr+4DoNgVRZG/QGKyfk06XmGkGLgWK2MYu8Iv7/rmThhRcqalLbUaIVuo+zBjnJAJVJG
imkKavSVgWxYS6ipBz00s21OQHplaBUPc2pVT5AJq8OYxASwnZi2ITO2k2ebiqFHPbJZBGnUoQ0G
NyTLoZNo0dAVvCmh+BwLw5DnqDHb97ggCCfs0loSDo/XiSsbdyHHLjkwvoOT5bR4LVsBD2JGFt15
QS2fiyrXDlEchnf/J8rE/6NWRCHRCv695vDdfoW/6nr8Z93h59P+CoOIP9AcbIsk2hzrmOMb/6k7
2CgIGG6grPwIEvOf/KU7GPIPxxKmR38Jo5Mr5t3UX7qDof/hCtcgKWIKMYPtjf+N7jALcf8Q6lA7
QPG4aB4ONiydX/7LIsmm+UNvGefIf9tvPq7QxuU8EASEddMeoyLGxIEFpHMqc/Prb6/U7c8v8vfM
xD/vsP7rl56l9r+t30QMwyrRm2qNHbuF4scMCNlwVyb+Z18Zf0Wp/owA/TdfzZz/ur//pJxwuEfT
IGnr0rKQf//5y8V+h4vZynG0aRmdyKUhF/O7HkHmDX7OuU6xuA/ATYBLl1TnxvF2ziRoZoETLeUc
ZdBPikoYL6nYsEEita9Ga7xF2msVXq0peI4AYrjtZlTOmcl2abYpZL5wkY3F8yj0kzlpt6pHb8zl
LqJuGzJr8z8o20L/542mw/HJgw9IeIkMEdUH1r/IrqLO5sMFiP1sXE9W7MH4IvynGUl7s1pM6cUP
T3UKQCC0P1xHe9mDHlixucE1WL5KZRNR1S5mqmlbqK75korIqxgqoBR9+5nCASv1dBOG7xxG4UAf
xoHTiUv71RyzDE1ri+nkU5qkNsiGPqpKIfWqfR/wsBXzyj7GkrgI6Iy3Z1wmp4pun1vBuHXHCpRa
mO1wPkagGF1ui2762KSp5AgIAkL7XYBVGTs2OzSZiNFexGG09h2oGO7IeBjvUpxHWgDfjowGjlb2
l8A9AY1nGdJ6YR38m1GppW20GwsdOa4IXwTiajc7q/pujJMYgE1pw+K9o0D9aATNrrBxBFuBre+8
yWN+UsWhG8dmb4AfjWbfcgyQVIQy3zY0eq9sl1dpyM1nqzZMzpruHqCnuErQpo3VPceUanI+C+85
iBgbbDffYuah5rOzrweRmnewUqcwRq8BnjpTVIlPohYwQoAkSt95CeU6pbAwnemrIUa3tv6VEQJf
JYqdG6JIv+hnZutgG3vHeuKoGWxqhydjpvytrfnegc1uv1blYJHrSSYgV8ZwiSBDBzo4WYN2STkz
Y92ZHgvkFOzTTJTVZ7ZsS2o0yKOCRrJFqefequw8aEt0C+1zKd+HxPfW2F0J1Xhwa0tFZ81MskUM
a3ewWGCv+fsOh2MUEVCHJrjugfatOkOMR9WPD7rbwLKYabk4CLkSu6TcuoIWpJZvk6qEpdXxmnHw
DFaUveD9mxm8URR/u+AwCGEYwUofNbVs7FewPyDAOYMtSMIYd4ldXxsRrom8IcjN6o6/hXaxidzw
ECq2iEG2Ur3xSnYCA0i2qn1z2mbpk9G4s8Ea1bRnmFlBVa3OKMTrAd6wM4OH//2t8CdT/febk2vj
heJeTPjaEYjUszj8t3shKqJRlWo01nHinQSH+QOqK4D8n1/++YFD0SYx2ndnRknnMKW1wO4v+YyZ
7ob53pRo9EgP73hXh1M/AKWWM56aTRcIZStxwQFo3qF0cbRWRYv7VzN3LoTrAdL1NCOv0zqDzoMZ
88iV+RHOYOxUkNWInyPxZjQ2fbYzQDuEpF3MSG3AjM0lcphbmhm4jTGxWrBJThko4adQf3r9Pxkv
ztFXjdvwt/oJj35BHq5pRvszLfqP//r/NIRwFPu3i4/rNx5jXBR/ZlvnED/7g/lT/hpAnD94wEMN
YVstdeYJZom/0qjGH/NYQq6UGYQCiL8NIILFB7/p0SgzW/X4rH8MIM4fsAkMiYRssEwxWe79S/70
3+VRBW01//Jkli6cAZdUKtl5S5cG39/fL/6ok8AeC3pR6LRKlw60QZAB04yCEE9a4bxMqj7ByT8D
O9hbvVjqVq72TuZv8Xf9oi5sWWhEgSzdzxE74SASE+fmFpaguKBXOaqlz12smqY/p696x+G/tWGB
uhBKFLecJoy7haV1sDB4PgR15DCm96B6uOk3aXDSWp+yOzuHZ0AIEnalJDMVHxVKK8yvp4ayw4Uz
+A+mhCYnS1Q9sGaIHM1qHKa3NrDeeiPvNtWgETrreGDZxPlvbRB/jXNxSYFjm0/RfhnWb78MmEE4
4LfOJgraiP2wTfNGvB+H0Ng2uDR2vWndsslIr1O9s41OPGhWtgpcf8mioNkHhgOpkhjgYhoxBWGY
v1Li42/d6jms4XcOmOGd6M53vU+zYLevPY11kW140vFqE6Jfplh5A8ubQ1S80LEkUZRQqZpVkb1q
41cHUpzvswCBG2DipUWhRoYAgVGjmiX9EyCXBbmaFyXzR7vuv+3UOHPwWuaWDTuzDXduZcHbsJXY
2m4awFF3vGUOfeZ1gqxTj93WRef/ioPoCtah29AIA5rMIn0fpB07A11ea2sa9rleZ/sxmeE6Mlwk
Tdzdxy3YStnDoE0Q1NEvzFuZuPrGCwmjAtPrlk1W3ZddWZ2Vqx84iybn0EMrI/Lisj+TLxS6vBqp
1u1YnhXrtiiKdeag6jA0HvyBkgjXhxKIbxi9UzfeCy+PH1mrLAmQwN02Wv1WVGhb3OibSzAMV4p/
qH3pAhqLEstdRgyJGzFSkuTI8G7CKVL5MICz0YoOAVa+NNbiC4JEtahK17wG+ZSvp6EoTnXV4GsO
Vb4s4DQlSmnkVUBDTBWRKL+d5B3FDv7wUSbs8RYtocJQdWQf3II0jF4ANe4+fQica5eluDl0Nlt1
IklVvmo5hNIMSW9R70PTcWnO5VUyjxyOX4WXHWszACJrfYI3XDtW+BDWNkFXDyyXJa6tByC67B/m
vMsGLThdm1gdHKKETWUSXZsIeDgaHnlJVJS8AzRoQvE4KQJoKwHPedBq9m6iK3E1yMRbjdJ+l5yX
N6KDyWKMWG0N0SLoad671tjvesbfqgFLXTTsjNqKtJZikc9iZeOD1QoCbAxpXWy02j3YulhZpfPp
Fva2Gc33KjDfW0cfFyx0WrNdSqe9JCZXQD45IBTDX7YZveWKaAStkgvINcArSv8OBhMaJf8ycQy1
6Jt+gW+3cZIbFhBI6l67tlkMXfVRj/dioCY6tBT5xIzIkWHnx6ag5rku7luNpuBkQp4zK5NpOaaA
F3tE8BX4D75fPBvIA/tsmk6Gk+UboSuUzCQho0LhDu1SnIqyqLiv6/rb6x59cNbArTz/wBGJrcsU
IdhIajKoirm30KYBEQtKNlSaLfugGE+93W/jomg2vRWTNcItCiiv/A5YO940nOwrplixSgbfPXVl
4Z1+fkVHY7nwDK1fV0NzsDFzUf5xTESU/Qrq9rEI2s2Uk/KCUeo7uiCZKV6G5LFLh+l3hoJVWbQq
FRR7sPGOFqJHzJuHn1Prj94qS7t8wz7Z3VSSSGyaNJepyz4Gq1LI1V608TvJzcmhUsASExnrKigP
k5zeZDGa5zbqTyaK1d7wFWtNhwWh4/dy3aN6AsuloFxrg3flJKc4J2RtNEq7iLEdti1q/JKQhOKu
Wi57065v5kzoLwsr2QYTKrlGpPqi+6/25BeUC0eLUjjaCcS1fmxTY1s1AGHLUX8rVZs8cU5eyTsU
d+PT7xmpE1kNt8Kwy2OPErkQhjvs9LH85AGa7Vp6KJZawmmEB+1n09jTteGhh8fXL/egwSCL1fw0
kdnb63a0vaOnGTeQY92pV/IxqQ0s1WZUMSxXXJjk2VupkZvsgqOjx0cdgWFbkWxYJDpJEYbMdlmy
4ts0yZpvxr2Y1KvsU9wPMJiDb6dFHxMUnKwrKUjDuZY/B7NeEtf8apCgdorkulXr39kkwVn25KMd
DqvngcUKmIXRXJsGx9eGEuKWFyocR2sb2u0BO88x4KXEeeB05mtKqxb3O3Ptx2Z1ycCz9/mFHvC1
kJPcVHByV+Th5XPDzrFuzK8hzgaEUvOhoWj9rPUdj/Qs3ikvrzYONz0626td15jR1alwIsLactZl
yIpXj/xyw3EHwjsYWxoOXIqJci6Tnw8NRj24aA2L2MFjf1jaH5JxEcUW96g/RdM+qyGhMnwTjO/r
YUvz3Z4uO0lNPevv3tOe0ZmZO5S/lmzBNl4ddU8dbZybHiLC+uc/w0QOYM0V/bXwylf8ZdaxnpyX
ViTpOagoKfNTJHtgFZiDDlPdu4fAHoiXCUQPHfbTeuJfgbW7eMsSRoHJzk/OZK7TcPqQ1q7SP7ss
sTl9NNgMvVAsuk6fth4LgkQ31KKaEeh2mnyyN05WphfwpLSzPZ2c3hKIxl2i+3fJRp+gfkpeBwH+
woXuOQTaXThNWCjxxjqw+iKjuXbcDukqcm6Tjn2Kbc0KAvFAZUasraRDHIA0tFoC6ENRhAxE7SkP
Il9fFWH4TNnUsc+SJyDEtto1yr+mUzcr2biPGz26r4Fomfqulc3R1nRau6fwe/AGCcpjPEqNP67K
+sE16DXjSEblnbL9p6kA4+Yb49qmGPvgQcSnO91k1CO1Di9hisGGxMA0m/qSlkTDNfwxS1vXrF0b
etuIbrWwToyboRc6fHzejIGwuH6DYS9y170TGpD2cbBMjksBirZbco+9EKE0P2q/g9+vGppTsSmc
qrmY3GsriOoTtcAlVT47m/ECIjXhbunRfFdrDmLAZIO1C9IL3q/N0E6/kzFN9l0dEFimQ4suOclj
3OSyJ8XtnZ2se5Yd3pV5tLVYoexdrzzVbnw3WT5Jw0lQGWE+eKrwOXvX9lK05H6LGgJiE+XDMYq7
5ub1LMRDbngrJKxmy4WiHZMk3MZm95a6jbkpOJhtwV74i8m0+gWVmdYxaqZVH+raF1XRWAeURUWl
m2/G2vqKJDfxNIyXkevjiq7MO0Hp7yEqRbEufc6piccyw8i8cS1CNvaGJ2+wFyf+FbO9LhUDeJzr
d06fu6cwdIwlVgTnndX6024TMl59AhmDOsiQ79h0+UzlW1fa48f7JBjPhFG+wfDkJhrX2qNm9sm6
G/ibQ/BOKXH2lOH5RfeGiFhWqZ2NuutWWd4sWIL6v9I0/7DhDNINhv6m2/WanVTIOO8PbyFFCIbS
SyhQ9mUoRwoLdWhSgPWKxaDF2qmvw3vDJG/nJs+abSZXaF0C1068Z7/s3HGtUjwepeW3SROz65cF
tb+Zs4xBUhYSk0tc9+ZlzKC5ZHmsfdRRe6btxX2i7KXdFY1HsRfxwl2Vd3S/ew9Cqf65CTxAqz5m
GKea7Bc6K6Jto2S7bF39pvRMUX0Y5pvAcrR17WKFhMteb0m9NjtGBJ+qSmU+hmoSpxILF2mi0Hzk
Z79kTeAc8y48sVKl03rMzdv8X0YnxZPOXfxWUUqD2QqYaH+q2/jdHUz9LiZ7uba0EsQB7gPqx3yZ
rGTnlpufP/b8dDraRf+oOXG/ajjkr1w5utfJy93rCGMUR1l2jZvs2dMsatVGI7naVhGvdKcmBuy2
OEALT+1oLvrUx6S6/HywKRvsS//axuBSGoKUgAiLm5o/SMbwW+AuHWoJWKzU6WEyBvPeKwitBupE
T/S11iyaq2CmdmlsgI0teBSlPaBO8gybiID7YvDcfE/BjdplaSWXBSe9TStIC05k6r2I90tNy2cp
cqr3knjJKZRHngXDkcCgenTGVGzmhghQMxQuScou9JEhByxt9w0JsE9LKFVJzqwHFbu2Bnl2Ste4
qRl2LPTn2pfjF1qOkWIzq+r2V+E0hyLqcaao4oXllLf0G/nu9L29EfO/Vdj1n3YvAI8CEDGIfZc5
XXTWodN4ePtpifG0gHWRpGrbSLDtKXR+e/BATkqHo6wVXZuKY5Fb5/mTq5InjDQ1uFaNAhB0rg/R
fcThZAJ26qd1FFL74ZXhtVXSOVgUHcUBle0R3glKMreeByA8ycVn1uJDqlF3N1nrucvBbO9bcKUH
38rvhiTHt8LRARDako4fczUaAYqxn2hLmfQDz6fEOFisp719Xw7DKYOss1LhPQ8VrIotzRxD5eJm
i5xT1M9s1sl1dtnIri93xM6lneeqzCo61T0ncMkqDufXG5zKN41/gvs6nPpTI5S9JNGuYxfuX2xR
OveyqumPLXl5NdfT39uA4D65vgfy794RyE2EaMj/70ZYCayq+J6PSmXuFUs7wKbAFn1LgwrVERB7
I86mWHo0M3fPJmPKUMfxzjCHhekU1iapEGDBkoSrvnn20WEHeuKWmbD4/ofU2XAdoyO38hG31DYo
eYpQACF3aYZBXoYq3NaVxcvlNPlGteZ0z7YhvcQk1IAUDoEzD5zZpSsZci3HjddhmozECXVieXFT
zehI876cpt14jrKW8iYxtZcI+WNj+pi6MtUpysUIgcqCoKyXOCR2vGl4LClbuCvclcQOGFfANptC
iaMbIfo7OHTueQrf4amEdDfE/R2lkaCldbJqGbuRYyX97KjyyNp2QL+vcgKI1Bl5uTZx3GBnI/tc
+bW3dbA4PIlsfBa00j/4WOsGduMLGU3tmkK9cWkgJKChVOGyKA0O/DgW9xn46bGlDCsuMsazRKUP
RP04h03sHhTDxkJpGBvH3NXOdThqZ0hfC8vtKRg3A00tTD9trshd1ARaHVU71Zgt2y4ukZh5QQym
38gMvIdWD195j9dh8hrxsLqH/ypWUQZo1ebsyZ033A5eAUA6S8U2G4Y3HBVvTmhnMATcx9YyvFOp
7CeeENE2qwX+OC7/RmbtFoEqodnYvWNviJs1xjWFFAPgubtlRl10iyShstSKqH8H4W4dYqgtzBh5
8eCNTv6QWuXRbi+5P1W/I2D7GRUHHl0TzH9jueBHxi0Q9yH1qCwHXM/+ldiwaCvH2xh2qxZ5+ig0
8VWr6W3s02SD+/XtmvriAzVpa1i0AsyGUJxPVLs7w8Ada1rGpvfW0TKxlJntU8WU/K5dqlcidU1V
8NFLeq2LGmK4ZgXE4jiEHqZQx9NZhc/xvBPIsu2kET3HP4VDs72jIt7c6rH1jiUT9kZ0IVwCPMAu
vqHFqw2IBGAmuTpLq2vWmqIwIcZHvPIVlbSKFqtHCLfvhj2J9Wil+e6nC6vfouZ71yTtwpsPSGxK
5o1MMZZwIa89yaSHEXcFwxnPBB3PAHf36mbhQoZQ0JAHM3OqU/BzJSXxe9sFmeHMH3rKiaGV8StP
OVQ99vU6KeBA+oO0bpWT7kvkpWNJKLGNeUhHlZDHgVzCygoH0NlC77DfYTLN+iLd4grd2PSFXFxg
VCDCSAZM4Pu3SeWBF0vuauWpB9GGwbG2gSKYmbFqRexBw8dk53rPNTznj7k6r8N9w+yHcSB06bgt
4wY0hz6cmsY75TSKExxGRGltUGrZtYVvfUhJohxGHe56iGpv1GR4HHoSKKKAzoCh6KkpuozAzUj5
aRKE+yy1Q7qi0v4lyyZzGWmmf5fDgttgTaNHr8jYUrUuT9XaktfRmcSirChZ8PFOj4Nr3WVS21Ns
Ks4/vxU5aXH1qdGKul2Upt3FNNP4Cr2T8jG9PirXTMkDZkvNbqdzCIXvYSwp9xbn3hX2p91F74Yy
6p0VJMPGTustAp73WjT2sG5ZMMCJw4U84sG2Uo/Le85olD1CF+7BmAqYhRDJV9BRDOQ/zk/OlVNT
dlZhDqSh4NUOw4PiWdQFHjA9WrMSOlrOviZm0NubUWAGhLlKnZG3hrwfLlBhCwYWRD0n/G6CkdNh
SlapSbXsLNx+0+jsCW1UQwtnm0D0IOGM60X3QSA8m1mJ1lw22MsMFDL8Y7DKIrAgsqE+NupOmYMR
XJomd6IM5dmFcqCZYN5TBfOgy+C4BuK3NOL7BFl7K9VPlyKnEVy8YWRTNpKQXDHYh3Emn+78LHBw
3eAm7ox3mHnDsWn0sxMG70UO77CM45ENrIXy5VcO0FPB2k2MWGwd9WGPRv/UlJ6/LVxgISntEuYo
z5bdlb+ow95piAi/hzFbF4ODRGSZ6jIFI2/AvnqpQxuYlH+OgiFdRTpto0NEdc/cRaFn2ToQ+Xid
Knc49rr6UJztZkXEfDN7Z29F9KTk2m0wq/TkuvQHqP7BKVjKJkkSPInJwg/UVrQ8U/p89elphQgX
ZZ/NEJ7aitJgTEa8DyexmwndGIiiA7u1n2jAXeCA5wsz7Z1uct5EpceNnL7kHHveir9ynlEIdWXp
lx+UVJ4H2cabkt/BeGGzvnUgtsd1RgmjpTBn1qW38CvOub4wd4MylmlJ5UQn3pu+Z96nL75SDvee
aUBCbA6O7QQQCsSmqAvK6EwzWA6ctHedTKwdlZUULXVuc0GPgd1X+MZxhFbNb8XnQWmvtugBEHKt
b31DvlW57qO8dtqtq7AKlON0YMcXLu2R/kgZM094DSX0hU8BkZXP+wnGH5rnuPL7gOIxFZb0MEeO
xT246u9lYPhMQhNW5NrkZRuCFutep2+SwcrYEMSLfs6bYfKMb+zfP6JSvjgUfjHHOc7W6J30yTPa
p3bMgy9j3j5r/he6f39C7fCeVGw8KAACeT9Oe97n2TWiabX1FH0PvYb1L6ChrLmdWOOywn0xzWi4
0iT0kXbqSbU0HXoETMD9G/kpodYu9mfgQJMXjwq+kGxxXoNG7FeFUm8qdrNNWnrYG40sPEV2/Baj
CtxPSkxraZEVqRTrBpMpZD86wnxwNTWA9omY7GJXrJBoQBMb1rGBx3Szmj7FqGisWBcb4A8d4sIZ
K03YxHitZgCVY/QrzcOGzkXtnYaWMhVszTvHkU+5LTGGZG28ifS8XPqeyA76fLZiOUM7Ksemg9mY
a+Ki3c3ZpvRaLAIQ+d9YTRrpIsYjh4FfqNZj2jPOSQoerG4f2xlH8aGIDkb5kEOPP7h0WMlcF8ec
q7fUO/388wFcp2bFzZ3nTRq1R1QP5P6+93d9KcJzyhi5pST2YWx4RGIq+88PgeCHqnq5lH5KpWQi
xJmm25VvfnHmCS8adRxbu83UMq/t8pT25kbF3NgGTgu2zvM55sF9Ygh84afSOVPzrQ0a5v6afsmo
4YTiOrOXnqOZHO/Coh5ovmBDPw6NvRPzCOd4aYgFgQslShuJtm9CFk9Sk4rUms74sk2QN1A9SgcP
4lCjuuKd4f1Fz9tDlnAb62yHPyVMNXfT3lK2ZNup5vgiWbZwZ1rjeX5pxyy8DcNAZqDiX62wjUMd
qzM9L/ojdUrxHd3DNLY0QNKIOoGYYgCIG5CdiSc+xsFL9lXGdzMUNCH505Svxsmyt9hC1Vnrui2D
5daNMvuNesJF7gF7iqIzyChgk4nOKJXXTO4mmUfeTgFzKN2Wxu/BKkbcm5wdU6JFx6LhmN1yJqMW
CFXAUx3Mtqhs9wFVare0RsjSK+dDODj+EyeTpwQRae0PucB1yhaq0HtKCvw52DMY1s0otfdW5PFm
cB2uqMqBZdBTPsXW9xbiDg6NoGfiCNRVD2pnWYiChQ6ttKeAZBRte/EyVjiQuzigOjxpCbO2B2VR
eFf3ZKmDKB7wKY+QFjk7IbWyXeKpfQkaifBCDdS6id/8JA0fXBwxIE9iqBsawMGqM6nqYFWVB0XI
7QnPOb7buck8Xrq6nu4oQN0kiCYHvKLjSlTDbjKIsbhB1z56ef/TiSqf1az/66X2SXTG4HXpp01d
Cwlld0J3p9ftoJtRvS4Yo/dti8+m0pNjlJj2aRy1F/SQdItM82Zg2nmMxUxuSrDsCj1pNrzf031v
SVhwI2uQSagTtVoMFLGnS5oYiHULJfZFyw3FiaJ044wqXQJzmsWXkrhu316yuuG54QGSLQK3XAvO
HU2cRien77ZewJp6HNQFS9h0oG3DEqE6uVNLyJcqoSSghnqQQ/yqDKoLdWcHHMfd9aH1OqQEAFID
l2+uvbte94wOKBeKqSwY9Oeq8t7zwFh2hflYz0clEmfjRlaNcVbbyQjaZ9qpPy1pHrsgooBjqLQN
+v/ZCGW/1Awr36mWPhMjMwCfxIw7ZjdCoal6+5QN1t5zWD1ECTvDxIuvpcA77XjysYp80hwcNelm
sl9CnaerV1ObV5qGh00LqATJoHtr/iC1iAZkSwABZfLN80EezeZ3YEXzZrDob5XS/CUj5NWnXnMW
Hyr2FkG6pb0oOGiJWFhTca15Dc5VS2S4sTzaNfvjmKj+6GLP3UR23y+8n2rLhDex1VMfknUBsPgp
rK6uEtYBFSvbaF6cLPF2JZDvsdYufL1+jAcswJXrtqewWGUWVUnJNGd7dAFVei4sQucwdnYF0AZe
7l2kxfF91VjMms2Yv+QtQw6oybeiktOinSkfsn13JTqpP3fOi2JbO7QvTdS3OjLYmmb/wHLqUc94
uI3ZoxvMXVFgZ6TzWuOoXsRVdl/4AGJVD08f5Ejrs+ztq/i14vqhFQlzmRepte+D4gpzVKGq4oaD
5SZmZCtC40lErJpB78FVdi+GzyGoqS0qc8IVHM0RRCtH7qaWq65LJavirltbZCeWNQUKC+XG4da3
o+B0m4Ioujlp+Jr1DaI7mphj0AbWTmgfvIPKBSgQwvLC2tahUy5DLKHk8MShauoFLlN+pAzrkQMM
N4gqCoHVb+aYU0WmW4kwYHYq6Vnr6X+fYP9lEN8Ic32Xnr6iYOAD+F96ybjJgK4CodyrmqRLLZaZ
6zV0mDGy0JY4DFnybAbmmUDNtk9zAAHjhYzuzaNGfqE5Q700O1ZOJjCE0nz2MiNcSNHSU5wyQoTx
+JaOzVoUYHSk8N/KzmIn1jhPMAKpJaIWKwhMwpO4obKS/TWVxYKyl0ysOq5J5BduLvUY0Vtpj0TU
UdZXpVn+0slAIZoM2qLVjIugRtan4YSirHYlywbga/pUZINx0CqWNUniDs+hCcy7pmmZfGlBmcjA
8S83HbnmzFDdGS1df27McaQYvomRNmdyU825jVO2cOS4NCz4r/SOfsY1c7TfWRStULazdmb9J6zc
Zis7KyelOk7LiOrVNdDd9srF0ZywzZxpx+0ep0i/IOsepsG0b0HnP0i2IWuX/fAyzap2V/VUGxQd
bQ2GynBR+oTIOATSCR8b2Z2tYx7DOUuJS3gbHbc/WKJ5VxJKCcgivBvaQ2BSNZpgR9hMBnw6z1IN
5RBmDpxC3pe971/KCT4xN+WHtKjMZRJ3AYKKzrHE0W8czngotdChzIYVk2GN6zpU7m0063I/oi8u
oHMxbAQxn5kUj+iY+jovf0VTqdbDMjMhTDjGhHpimK8sq96iZtg1ABYK98Pz0YMG+zkJ4jNn3w39
7vdN2s7FrpSXWJ8VGsfgSx5R8bAIQZyvwZfT9dgHB+WiUYbk96qG19uUp6HMgmunufkhNs0bBWkk
aHRq+TIHQn3jBSvTbYtjTR/p1g31z9Ybp6NBB+xSthRvcXQ9Kb8wkBcVsU8CrMcm5iZU82UWeTtW
3A+daUVqQ6wbk2bVLMzIDWn2KhRlTfklhUiMNygyXXJM6B5mbKoxL2sLS7YKOKlXDztjjdyIcBy1
hzAI66XbTqukGdHepKddtbh7IHqCv3lkIw/cFtpkFaZbp0s+0prnOvy7W1S69pl11CYpoC/jXQju
TUVmzqU0z8hQ1DvVb1WLn8Op0WLGID0jKkkBrJE5qdSzTxJmJjWx1a1BL+lij/RhUyIGqfbocsgj
Qosho7h3yHVhshVndMF+wQNI23Uh83es+Oxc/+WOune0NHEDTVgd3a5RmzyzdhOFEsep79sdu9V+
WQ/edBKGA1bMNsjyEIgPSURuPNs2t3IAViLrQrKfo6RkDH9Fo5E/hqb+idunXZdU7uySqgk3SvK0
FXbagF/rK25fpNSqiqLMoUu9E2WMa2HnKcfR3F1bnej2wKI5OVR+cnQYyjjo+LtgHnP7DtGlbdq1
hkb4OOWvFuB/QmbWxZaFfaHJx+absdEcJgpxgrjbZqZGQMZDNAymkmisTmoIVHh/A6lLkaFlHgxN
HUzucxsP1WvFd3oUoxb8KtPpni+CDNBjomitIr1nVr9ExGiQJaY4IGWD6J7GjvncJyTSrYAG0KH6
D/bObEdyK0u2X0SBPJxf+oFOn91j9BhfiBh5OM/j19/FlLorMxtVQr0UcIEuQCUJysiMcKeT+9g2
WzZ+mlgU2gV+GI8m5ecOy/ZKP8fUrJxR/CFl50nLGq9Xr3B03cL6j3xLqVxwvOMxrdL6EKNwN1YS
bxyXRxG7ew/fObBQ1j2q1j3GODFgTHV3ZjaflInttmo5D8oMgI01UkwFOpetw8e5nbo9W9zKC2v6
04kBvUd2wSae04YtKj5Ho3o3aOljI4d9YrXfmBjxSMcWT6dPAk0Au2wO+2CpsVx1+zRvM+ZuQMQh
/cOexQ2/mLgvxLP4kon8ysblZDbGh9KW+65nYmg14nWNXvIQqsOn2rXFnvOLJ4zFxNWljtdqM3To
uFVXZd4OxIH05NiM3RkfR3k0UgpZtRg5qXdrZ6UyJvr5rOtXTnew5idE5mAlGhCadOB+lGdtTM5V
33/aIntVa/WuLeIP3uODQYSKpEJj+FF4w0OB2OjQQ+s3wYbq1iZkuYfTpyEjGoiTQpGaqnJSSw1c
EDO+bE/KT4ZuFHACWp4lTWyOyJalWIglkJlU8yHALzjb1scooXnPdKIPRlJ6SkSyvyBDj6HQzq4K
uzpktlZzU/Ptsbun0I6TaBreKSQW9yGbSa5j1sg2BbhtUNLYaU9HfcwsenVxxnQN8MHeUK4GaATC
qZWtOxyoRO6u63idTkG26d3hDkOLeYYyDtKowGsfIHw2dXiqlOJajRr7UCICYCPvHgNW6GNry+1A
VtNDtKeiYD/F8VnDRkXRGSqXA3aUZnDovXSJjZq1JW+BsSEalNWU6NfsVA8BlL28YFJj5OW5pA6b
IgogESpvjqy2VkHELbGc0xCfcJwpmK2C+mhZc7wDbcEkg3Pwklqwh/PnKHDv9UYdr2O6tY8EbBjv
SZFY7Zy+2gXyqnS7Z3suO4Bp2fMkOxx9nGfhKrPd7Gz3UJtIDZKcB2z4QG5zR+hrxV7C83V0R778
ZezM+GTw7nMChmJmhIfCGnak8zEGhNXFlkDMgc9zSUL8dThQLYJZs3NdprORTZoyBhSk8y7NXbvj
CbaWDn++YgTpqndyXzqcKUwHyznnmDAvvl2cbxTm9pQ2SOR/hp5NOUUfqr119Ow8GGx4Ijdeq6lN
FTIRfEFad/GKtQULY+n02zGgo2PG68ooZENmT81p1xaQKZ0EhnQOTeAWI27rySm8BdIEWVsHE0zx
t+Xh56SBbSwy3zRKRqmuHwEYd9N+WjBk0ozfMacnHGN7CBlhGq26MDDu5uptNnGaaUUE3jqnjqO7
TDgE6MDIL/g+uKCDNy2ky5hZxFdovHqNJCsHphQMyYdcmjcuR+e7KYMj1Cp5/YB8v5+K5hInVvcu
KvM0ipi6a7XXeCwshUKtQscUQP3RVNOzZoW+LGgjRSLad4b+PFW5u+cpF6+DXtA54XLGdehY99gP
mB7nm8SXSfSsZIJbVTey7ZojUswpniweFU4sbtSFfxr4Wk1OMTHylUPDnoeJAXgdwl9vvWqVS/dU
lNcIiSqfQC3Zppa+kTn9rDrZT88g/UsYWGXF7KBtRzF5cQWPXCVh6arioZipJBkr1J4uKTaSoBmF
CTLdqNLZgt+cmPGln1vTOtdBXLuJuFZ9VcL4p/GhAHjG/GS7aJ9ZcUGNu+97bExGyH2J9SXoK2Ad
67EPPvMMIAo8E2aFb2Vg2FORkB0DW17P4xJ2eTepx7buDYT8BJpzGb3JHtt1pZessSpcGbSmj6s+
d1eUSiJ9OLytRf6QwQrd1ulWRcCjMRiHBFvbdpaUJLT9V1HWl9nFjK2xEu6ZnFyOrUculslrnB0G
WFqSRb1x6voRuvspHN3Kx5PpA1ih6Rd4vlOMNF/jsPCyHOpvI33euYQ0qfaUcWMopuCl/Ybu+FIX
Fe+Dif1WFtZtZK06zi+bPFJeAV1jy6Ktk7N2tRXA1Hn0OT8WuA+TyynV+YD2PbC7JwxPjI1kT3TV
X0EVTryQdXZaNKVnNHPAkzp+HEz6Detup1OxwUEuN1noUBajRx0c4v5BjToDmnn3FkYUQOooc23R
vOAc1Onh8LD1ndmE9at/HVnRyBP8kqezXAsEAOgjVwWITTToV9c+Qm+V8T7N7GGbZj0JKfx0hM9C
X9vosmQxpKX5fe2ymVSVrQWQBJGheAowcVlt3Hl/8+0s4LufEzSWa6s6WxOQkJYttB8FTT8laESk
EZK2E5gNBqpYjHdnGIp6Xc19uw6R5ddGlXyx+OJhoUWvRqucy4qSGqWxvmyCMX6al7x14wOBXi5J
ofl/8/39r7Qj3x/RBu1H2sLlWfDry1WaJjJ61sxbiieqVWJjAyqNICeCY9AWXNf5RqL2eVYZ37Rs
H5KpbJ4n+13EEPOdfiRaI811PtQDlgGuyP9stGaBl/1Ptob0x0+1bb/8y/pH+9p/pMONzArPD5e3
4Z8Tw87RXNRvv/S4/ePL/gzPuPofhg6Zi/fNXKIzBLP+zM64xHptQWDFtknNcr4gJ/xXeFcYfA04
Tf6nq6ZmLzjNv8K7QvvDJedluqrjaHwt/Mh/IzujkV/99bJ3CLOzKySkSs8c3+IP7OhPlz1eT6Ug
utfvjERH81MfRcQzhUA+4xxiiMWqeTkUInPdtS7IUzmzpnOwxjWBclFj7uS0uKaEC5iB+2PgQjnM
BnWPdP868CRbd5N8mhPxgvkZSw4OAxehVrMtwYw0XVf08niinc+xQdoy1NIb5kL1oLSuylYngiwi
Nd1vQUWs4iFkoM5HdR92H3FQ05uO0kvnOwCCmvoEWGA1NJvS5Js2pcIXcQCIotfKsrFXRJo/6NY5
S+WtAFqTtBLdRlc/LOxJoo4QcnTuOPYQUdtT2/izMPQ1TrtKrYxpqmWkZKkecEqwAXLgSCJZeOIg
9KoH4/Os9a1HMTgfwwkGfq2S0Qf8vgbnaqw7Jf+ArNF6nRMMu9l23itzPCUuiwrimfPRZdoPVISt
QQy5bw46LbjBl61BIVObm2y6JBP9GyJweeqbD2RIGX0Eu0TLVgAHQwbmdMLdCQQP9qQ+0T+1JaFE
2NarKvHa0j8C+IwqeftaXzgaVg0ZIqtdmEOMqYPD01FRq4curVeZYj9yp4bwX7mfGjmexBwkgALw
AS703iafdr1Gu7dRKQBc9ZchKp/cmOo+Ghu8rDIj9NWzbmfHwbbupEPkqmlutcC+M+N2Y72ptPwa
aGqo2cWRAGHht2yEtoMlTl2Bpamfs2OTGLeLurjtKeCcsskbuvZpVtmEGSn33mZaS4mLaK6zFXfB
j3BwW7/AjQqEDqroVBM6YTXXQb9jA09MS3qtVd5ieP4so8pejS2Lzz7QnrCt+JJqDMQUnIWVTStM
NK5HpVVvSSJdh2a0advR9FsTLaVV6TtmmRv6c9R/VPF4jaCIMTCbNinNbDgPQw5js1H4U+FgVE3z
aDdL96TRaO6VemCTXF6S6ayFTQNhLwZfEShbPRZXHX8PDI4HMR8bKCI2keDu4NjNlVbn7mI7RDxV
kTRL5UFfrOqBrL9znaVCZKKLDhEPnPEqzxuxDot72l03U9/cpqy5lOlou+2z24DyCpP2ZNsDF1BT
n0ysTtNcsKeubkP9Bxi8JjInbpOQqwSkwEW3skepogaoJx4w2UZn5eYhEtw0zrOCOQuL4U7Xouco
Woz3LI43qAR0NVTFrdbHqKwuKHUFt18aT9i+cz8fmDqGoHzr8uIcYHhG4k4fKju8YsHVQvSjCLWw
qm1cw3zuR5TjcKbhwQyWgd8NdRR5r2ByYxYlMjw+TNl3NCWfgxG8p3N5XdTplyz0+87s78PFEZHD
mXERqVZDnpFnUvtdIhxjRXQcfh/bZ6OfH+vwHsDjsFdq5Fq4GKOXjgQy5Hgb5xpTXxAdRELaNZmI
DCtYo5U53mQlulyWvExJEcGOwmCcDNZ5+K5akoPRPFRrOGvaSqp0MTliZwVNfVco6p6ivp1kasDR
uGyojK/F5jDjYYOLD2Ow7k9qhFApkxocsawuQ9NiJKf5pwzNb1oq1nN1Huq8fJ83c4uq7Cqzt/gG
peZu9eyoSAZXTisPnckrrxZdCKQp00ntVL45Rg9sLO8sOsLWvVKd2e2dwNAyoTecvqbHoTXe5uSF
0DvlYHUKtCFu1qnqm9p8t3zq4CEyiLaACCahzcDGUE6pAH1Vqv4us1N1PUVgEQ1ALEPnHIy497UO
QS+yuhwZgE+hPiK/tVOwpwrg3mCBA4Pey4s0O/Rq/4ioXjo4Ug1bxdXI0XlTCx/p7nuYw3WbQm4K
inK+QcxxQg7kFfa3ddkHoHWIN3iIng7/xMTdjVghhxq9nI0AAk7nj7JAsjEuoc0zSmm68mDk9VYp
XY7gkZH6MAjquX6TWnfl9rrcdpp9hW014WiIT36w0r0VN1ewpMNVz7FnFZvp2hC8TZOkxwxWzatS
Onv2aaEH8LLZcIq9xKWyIVxym86EzFu3urMiTXAoqp4hwkC4K74GRJitY/VXbHPf7FASyc4jslDo
fnkzIml11QUcXLUvWW0VXXKL9+i770rHJ3A+TG7na44pwHtF3LOUWfMNrKrHpKK/pRX2psPM7dll
702xQVNioj/Zk73nZAMJcI1Z1WtnOp65xL9sSxd40TAAQgEFG97CcK/DW6cYlvojEa/6lDN71m4c
Q25sgJ2BxlG9TqkiqVjk6M7wYRA+xW7pWSb3k1y0NNvP4H/MIZUbJHhjoyD8sPwz9SsiMWkxm3dF
bDfnVHMeS9e8UftUu0dm61ey6udNP8bdgYno2LtJ9W6QVPBG2x/wWm2sMrXWmZtzTkKJ0kqnPToG
wZDYGsp1qcwZ7W4ur7ilDYfRIqcQk24qdRtdXBgUJmpIf4VejmfN3RvTIO6UQYlWqgyudQcLd90f
NGPliE2VKfNNHA5cYvGlMqYPPZjwhkWu4DLOr6xEpfetNjMAFsAjRnYx4TepT96cmCK5HNWy7Et+
bUo1z2QoBFWGeD0Nt1Zvpx+hgQWuMgXsp6Q7wMZ2VmR2esYELaXVsME/uPwTuiLlndxQ89nYd3Y8
P6EN1Ru1aNGSK0azvK0uTp8OMDgBetoDT0S3mecDvItsq5UIE6PBFeDGw5U7hZie65zYmaFyBs6V
kVW0hMEXjYeqFxuziid8eem+nSYJHaNJH0c2PKt+SDneN9mVGVx1E+1NxF1AU1VCHMM5m1ftML1w
rc1XBXjBB6oVLmC/5FYTdb9TmBLAo3SjXz3Pdhed7VYlqetk0SG5GS1RIkfGtZ8tu3KdLIU1oc7l
SZDf50YHMKMaS56fDqYV0V0qsyy3HYAoH7s6AdKA9h2jgG3aOuEdi+voVhf7urHb44//MxtD3/Uc
sjnI26UH3133BbeXupqOlUbpI3clWTe3uOQNXrWp86unoS/q7URHony0CugR82AvIbnmwlePIP7P
A/p45oTVYRD1Ia8pok9nZkTS2VQlglAwpxIb7Rwx2TSRbwTDRc90c5tl+ZdpEMYIqRTmadaQulLQ
53LDIYrtfvctP2QuuDRL7PUUkOHoreQbhVYd3MRtaSivfUKAAOGsgZ4y4vdrcmNvkSqzUvEso7Td
6y7ynbUYwylUYZiIuRdmg51vk7SG29Jxe8xtq0FXUA9qY783Ee7tGjcUfLmpO3UoqeTT0/5U4HAy
rG+rC88QX1aqBiew163XKlA2+txhgiti0GTRN46IBKooOBZVttStUKYs8IGYbneUuXMzZH3k4fKR
60Il2TA221a4t5DIuHVjG3IjzA1FGz1Wiz/NGo2VmC0GiDImEswEPur1WesJgePMYN9VdCuFX08B
H5ZzFzWlC1l6pt8cWpj2aTsztHnHfuk2SPJVV49IK3LLqoMGTm14KIvxUW/EOZgomQEUu9d70gea
JgHNJDvhpHKbaipVVqSei7lnx8sZyK+4Q8LKvdLLoD9mibrrRbRLOu3SRC66E8aGhRK+iiJnY5jG
YkfeAITeqWJcmwZp9KHh1GNNgYf8fSKIjPh6ZRBlGQZCIaJM7nuBLmVilOMPq135QvETQaSeB2Rb
PYVj81pxh/LEEdFJXxk1l5SKlpMGVAKwVKKmMXkMcYxHc/5alTYOaLZuefpqmMupYKwvBWoE7E5J
YZ/+YSldv9Jz5aFSNc/q5dGoQRbAgn/kbnupNeastrR4ZmT6Ux5o3pTbN2qJVyK2zdVEidJQKPcV
buiVTf8vW34g9jVNQ5mOgolxFfLlnYOSXWOTQ1U+5gbiUZPN29mMTr2KT6cIWjy4yxYdp15QxfB4
iCFPTfNkJeLDCsavNqnxLrkmim2N1cMo9ZVDajrJJnffVSXY2SY74d31Czs/KAW287JtdD9mkVaW
HYWng/UQcZL30zJw2fmzYRxDM/YZgi4FZp+VUgXlqsw+ckqZQ9VBku+oS9YIfMmp9qwBlQyVlxsX
1tB6xsWg4We3Lr2R3mOtfBk1lqn1OPhaTzGqavb7ErLzSqPijiAAMvKcfM4J8M+pHo5M6BeWf5Bg
5lzzwNlcxWmxYiP5XIQPOJFxgDwUgkDB8kpbc3QzYH1xTPNDasWXYfAeJonYjhkDouyfWRjURBaB
yWFAidZxWZzZfoi1qtk7qg2oveNFa7xCEanf1KL3AYnRiwOsmAubW7guTm7aEHyea8auBIGxp3Y3
ajK5qYTarcIqfXfGgMg6fD/B9tqMD5rsNpyZQecq4UbjZtAXOGkFHbsxJXn4ZNM8/mjC5VCg01ac
3Ewm7yzRpsAbVTRPqJin0KZuCui0l2j1h724aHs6/qhJXYnRYTAunk1moB4/gVbqOE0x9EzCLs4w
OPYuuxtPNzRjO3NhFAH6uKUxctjpdNGI6jDTithv0SSj64S98qbsTF5Jzv9pjMVQhZBrJJF9nhTz
Pob/RKCp5I6mFjtujA1IUIzkjbUCTtseObXRmc7La88mtU+EF3Xw4nXqHCNTErW3qr0yLkNsHPmO
DXqqcoJrLYnEOkdI1RdP79TNtAUE72SkUz8UCJPdZAGXmvS9Jp77dNq5kKb2YSjeKu4YAJLckLAm
02m30TDEbu2KodK0j5yzLK+r4odMThs5PAI1zTcBIv5GZvZVFPQvSTNeWQ7A0LD7ErW4jerJWIdl
d6PjFr7qxp60dm2yaeHAlJPtxbnHjIcvlnf8wgOKeQrfTMAzEEGZTibbumKtTRQkmVbJkLecYdKN
IgIgBE7+2Ur3oXe2Fjxcn7Q9aXXZl/6ZIJoR2xqMB7vxKxG8W+VyMzYdTKv9vO8d/hhJ9zJPji8n
tvcuEZj1nI+stYzC8Aj/crdtKj4T4fMo1Ze5B0FawsLm4iBMnB51pmfWnhmpIofcsJozymRk3tzz
KEJ3M7g+QfgD5WGnbIJrqlER5k/Yc2BwIInqUt/Rk3odzcF1W+WfiDPwWEfOWoWrPRMcWGcDP8+Y
k79sOEha1WuHPgaNYdjgWuPIkMlH2SfMtnKCsyD1fdxyMgzY83nAy8GjTEtsa3gJHRzqVnJ2w9JZ
V8l3CqBqzCkScvSG2HSlEDswxCsL1wT4qqx8IcQtfckqwkTLNK7ILeDS977qSPMS9eppuyhV1jj/
WWn2Z2X2v/4/oh4hxII31JH5/4V++5bjia1/Jh/948v+0m8NQIq6AHJksto39QUu9D8C7kI3cmGA
GjxdHBtp978FXPMPthqox5pB3aeJrPoPAZeuCN1STQ4y/I6urv9bAi5y7W/6rWrZpmnaNt8CLEfH
+m0tYFYNNlI1cXedA6nPrQva2o1IeENrs6ZlcsTcSdvCyNqNc/m2N8eWoxAuCX4qH9pwe4zrNTsa
yXQ5wBLIRpggBt4ypl/67pV+tfBr90n+RGTqwpp3pXFovJIKAaqMlQmM6cqbqFxfN5iYFnBH5k0m
OBq9D6+1OTUwLyy0hYEscJ1EB2l8jnM5r3HAqJv42Z1L5eD2tnIgGnkqGKx3JJlv6hKEa208NnF3
F0dE00sLbDpg9XmQnF87NfaVtHzWAiajOQhKH514H0HHvutFpW3VNNT82KiQoNLmJn6ZiaUA36bX
rGyct6CFZKwV6oPeNtd59GbnUrnOEgtiPyCVBtsPSkSj3ZvVhZjMmYLhW/BxPgTh+jTnwYqqtBCQ
vkp0QldXQz/KFXUaqU8i6zuxQugwTdP6WsCw2ncVLWkdJsJywocPbEjFGq/eQaCJdm2vPloE4tau
3obPuosR/UJaXt6Iqcq2bsGW28Ab7KVWsrdqlKNK74FQi5dcD6sbbPZLvy1q3kTgeYiq0e+cztnK
hFxGa/L6hazdNvMp67lbY/jbjbCbjqBFgOpcXIXcuh4mYB6n4iIVu0c5aUyG6IXbyTJTZinW4bJO
trmsXzIXf7koIrmlW3FaBb25VJX32cpyMGIFo7KZCtH6ZjVzXhGus7cbHbVSc+yNLpunNFx67FEb
b5SCERajCFwoqaElZsFHUvDobcjXU57maB4OsXpPK6PF8F0yEMSgEwtdZ+Yr7zV4fv7UkJ0WsWx2
0Www5VX5DeDk5KDo4p4aiWJXJCMAsAcUR3Hk+M9Bo5PXEkP2ISXaIlOL8I8WF34YTRkPWLyhlPVQ
mXcgQsUblQLaqQfyKBMNoVqm59sZeSiq8MAucSHTxuASJ9lVGNMpRGqfEk+H36y1sX4ZUPdlqQx8
DxnuBou1sTkj5hjwwHh8rmatateS1qNjB+bcdZKbzDXenWHCIUbPsw4RYMu7hn7Cq8I1hhHH5fwN
JCQmB989gfAfts7QQe/KQYSi9UPWtzwXC70945OXbXIwk0US7pKnsM+R1AuJErv8a2CVHQd+48Ve
WEssoTVcBtfmhKAoB1SsckLEcAfzEVJ6YkM3daSbrMKYbIhjFvhW+RHXCbHhtQh6okZRQAwhGMJV
KkfEWMdBUhP0dGIwm3rN2ZlZ6hNpw4xTKAlQm1OFWyPteh/JeAfo/KIZzSGo2WHImUC/YR9nc9c0
yW2hs3JAG2PoLmGAsvP3xg6/AXj7x4Ae3jbvT9Zo0XrbPuHO4qgCXyWmvByLyEWlRpyUiBLsrRx6
vfZVGSbEIJ1NSc1qvmevtlfA+mAl9LrQMu8WLIGnzNfYUqZDDjrKx1/L3JrTtyGk4buFHO5dFK7W
dD+CAIDDQMTpOg4b7G5pUp5mN7YfXXBo8OvPGf0zR0vVYFaa/cQSq9A3HZ3cO4fUw0EGU38wxZTs
48FYdZFeK549+Woscd/JQTkaXQRhIlOtXZHL7KExAUMog5PwDkbwUuYkOpFSeIPBRmI/RQYGMQrs
3JHmWedVnr0Um+a6TlqLSG0qDqklxEEYZI49mIdY75uMu43BVbWWdX7gNsQU75gkedQdbAjApzW7
FdSLndoo2trN7vGDIoTG56qSD/jkN4bTHGVnchPJ5mMtGWO6GFZHke7dOscxnuWQaznXCvq2qkQD
w5m/MUSZmA1cZ4uj7aVSxhYaAXaSkkYB1lTjtGMMY4XRBd8TRpg6E9m+iimZMZGKDaGmHw181pJ7
eKCLYjWbIbbc2PlggSRYO6p3VB0hDJTWVxngzJOpQhbE4m3FSHsMrSFYD6xgATsRDNSJYyJ+lOCf
yuBpKiN7X6fMtbTJBE9WjmlcEtlqcIhb5auW0e5YT4Hji3FknxDlH7FUi2+igWPdf4JAsiFJLAB5
TcthjHDniGsiEDqlFtsU+DulL2m+HZ3iwY5bfLSlguVYzMQIW86CCssNvw6zI8Q9XimdT7MK9J3o
QqXfK7iviJiyvsGlCoOV3swpDKqNg3PVB/MSHBWtTv2kTriSINR4WDipOxoWscdiJ9hCsSiNeQcM
ncd6SaKOEqWald/SpRsT4xy1feY2fJBtKD/NbN2kDdynOKx3PJ/bW10N9yFVMF5ts0UR1CyBz+he
ssL+Sh/gB3MNsSQVuvUJUwUsWjuvpONkBEP7KzxFRANKOHLEs9gbgEUIzkHfvMYKUCuDjjWS+/hD
spUroYPksMktbOEcOwy5FqryTk5gX418FqQ9nJJFw5CRdjM2lo6Ud1Oo40Z1dmx3uReG8DsohMuI
t9MssVGr9DowlKflLTb1+jhQxDCUxgWUIwdQGcO9SONPAc8r7je5joVRjc5zme3b9mT2JssmkxVr
MeNRMzW6gqq3NJTnNtUwHxefSm3e6myWFtutV0aLP7PUXlp9i6Yr1sqoUPtNxI7aFiNDRsfFFja4
0EyKcDZTh42WpRN1JXhvEkV+qeF0HJvmua7blUCc8GYYZ9x++omrGsdoAIz61DP/eI6RdBs3qv2y
Rjcf22ce6h9tWAGvD7p9RNDtqtUUwqhC4elMHmfdx9CPqmhLN9V3buqfKQvOuBew3jdKEUo/rjCG
yTrcZLq1IsIRHsNwXLHKPWmoDJuaUYPVo8PqxJifYDeR6u2mVRniLxqt4pTlt0ZIa2w3qmdpt9es
XPCf9e4pVfu3QO24r0EQyosJvCFYfK/r5S5dHrSkNujl1oCX1NiL1RsrHlQ4Dd3dULU9Q6O8mYtj
16nsjAw6qAkwcY1ghQ95LU2KiXC0cRtO9FXZjDa/N7EOWilLps+E9jxh7/XKfpkZYzaF2b9HboMa
H55i3is/6emPmMtLv2zH4eWRoXTOCgl5Mw/XRUk5cdpqfhtzdxmraVNeZQ6imaOzDTaqa6NPxp1R
Vo95STsJz8OsL1Uk9XxCFERAqdvpxqzKY6fxSdU0pkNtRJJqzZu510ZfZd/rWaQT2Q0Uy5KgXtYF
No9cdVkgxOE3455W2XI9LAsGc1k1zDqBFgyzHsoOa5Zo+GhLic7LoLEsKuhCYpzUswP/OcPk51zH
nR2tQpGIu1Lb58vCw11WH9WyBCmWdUi5LEbaKN/+YGGFi8+6WNYnxEdLCI2sVNRluRKyZUmXdcs0
1Lj+wsTdELsMu970ZjFX77gsjmzcukO4LG7IDC4EYJY5BVudhO1Ovqx5kmXhk+R7N02Mq3gOm+tI
s1laptN3O1MHKnUnZMHaHVviEug4ik/D0Tt+q6OmMRT0OlDDVE58aAfb64onV+bugdC4HU02W4JK
XXMAA7qhLruEKMGlVz0zNE/snpp7nFGR10lzV2hpcJ1MFITV7TVppOqcj84t8+gWAzJCQExnmpDB
kzs1p0HLjpoKLlrTpwFOkAHSMgb4Lvgt8iz76gyl3RBnL0UL58YlEPBjLk7GNxVshqXaGFHddOKS
KTKk8eiT7+K6zlB3AiKpLeYOb3RgJHeze51E3Wdr1GtF02/pq6TW0wygSnCEGNMu7s62ReC7MvHW
2FVHbEMttgODkOrE5jkDiwBtKCHqXxTJOo8nis8044laONljn7PwZUIlq3wrCd6s1DzWbWucZBM9
kUYLrlDP19T2sNQhRGYM8gy0NAfYoAcrmKo7Z5W4jJF5j3VkCE0+Npgj58R4w2W/r436NnKjl6qP
rnEWwfcC2QiG4mSMuIf5NJ7UJqfdVWDiy1ivqB0iSpFTFFvs+96Z9wAAPunMRpsMxL0uQScw7oyk
w8CMVuKNv56yutxOLc8TjlfcMPToLi9H7g9rwfnCwxmRY//nukigrPQpw3iQ7f5PM/nhnPubikyN
ECYGsX8umJzeEkjRn8PXV/mLaPLn1/2pmNjGHygvGBRVnla2heftvxUTW/yh4qoD/AywmbpMAzHj
L8VE0/4gM+C6LixpHdP40l75l+XN+UMQ+xT8FxfDHC61fwsX/cPH+Q+f52I5dW2oA6pmWYL7t7vY
Un8yvMEeQ6LXc8MnMX9ws4ZEgZOewozu54Y1N0YEP7F4YuGX3QYOp3nTVh9lYKmnoumfqdB56cr6
yqrnaRtHgsdAQ1SxrVr2xrm94keJfLuYXrShJ9vJ59YbpwKPvmLeqm7yPNA47fbTQXdxwOWdBUiU
FDDshj9Z5/+0reJXt+iPn9LRdc1UQWJTPWr89lPGpPHBLhaGP2axD9VnkwTfeV3eICf9jY/39z+J
9xlfo6O5JIQ1w3B/K5RG6dJnPcsMX2tJhNFca4rrqcXdVdt/U09h4Ij81aJrWAyWhkXs2ORv4jfI
/cQTEEBrpfhxGqYrJcajhqtgnyG8txNm9trVqCrigZdaQDSHGpruHOYAvXX9YocVKVVtaHdzV26N
yH7hF13yPDt3SZcj4BR4ZNxDqAzHwiI4L3kXWZl3wGeYXiVzehN/YDo7TQaTsBitzs9RYDyCgs1e
byQ+MQaEtUE5lM8x783q55eqil4ZRzJ6n1Xzb17234rE7eVVAM2kmgI3KARksbxYP13HgWnLfoJt
7BcOog+FieQ5jpbSfNIpRslPgID0XGbWm0IYQ+ARGDmve0affaZMnj/dA27+/PD8XMQifq8NofYW
a6nQbYKZAmPqb9/LJMcxzEJTrgFHRDz+sDu2JUoSVgAgJlr6Ab7iaCXFttHUrSLUYkOW31jpy+Yg
cwUjdX0fj/R2mNSNhvYbMbPXbCL4mZp3/+a3imPWQbA0BI9jG2L9b5drHjuOkrSjXEsjeElCEKC2
Olyky17LhbsO0f3SdMU+dq3dPFrIPuqjAqeJJJzuSYryahyDPUYou9X0Feao1bJ+H0rS0v/6G/1f
7y/fqGtS1IPqTNUqN79f318zrGhGiGwAD1F6H1maudX1+r0axuvB/H/cncdy3Ni6pd+l57gBbJgN
DHqSBumTSU9xgmCJFLwHNszT9wfV6e6SzomquNM7YagklZjMBDZ+s9a3+lMb0LkJLQR5OP9wRPiZ
NvO7qufHCeFpD3H071/N7+L4316M+9uUWXcq8GGgcTbBos7HfJZSHOjMdS1XACz9p29nLXfy/z+k
5aJr9hzkzxb2dfaZ+m8XlMQ1Qlio9DYkZ+XMadiYux2mvHzgurAejRCiojvl5UaVDHMaqRnHNCcv
NEmCdhsOlFyFV7wFrHnDFtNr0mJXxvpD2AoZ4YE3+myy74myeHfn8AuRLGS++RzXLqivEN2RTOzH
agHVNAwYGLdtIIU3kHHwmnpegibBZmVTkhJJG57TUI7Plde2e7jw07ZcihSWXw+QgoFEaFB3OnO+
/f3n8R/fH6EvcQyESqPd+fXimEw9g7bH5zHPFkE9oR9Z3ywgOH//XX6eIb9+DHgOTB6WLgmMFouM
X7+NPTOWKQLuazORp9BF+jDX6gUWdbuePcY8aTkdq2haJ+PwaNXzoeunB3MS3wKXLHXVBu9NgMTF
bj9DyaJAT/fF1JzGrHsdQZ39/Wu1fz+DJEETf32ty6LkL+ehHngyFFWdboPZOU8GlK2UQT4K9beA
hzd3OZDXqEKdEmkRL44EydWYxYjO4autERVoV8dqte041uY+nYnqpbWBiieGdG8XbrAz1GRAj+mb
zUxi50s/wLqs6u5K1vu5qO07q+pbjg/MQVoSwdYgPdTR1YTOmPVuUFvIcQasqp1G2e7S2SFQD6EN
W+Xr2CUfQURLWCRU5vjBw8Nk9y+gGFhajJH6kVdqqZfDxg/6OjwVrPP9NMpe/v4d/PVBvtxz1EW2
RX3Ecxxjzm/3eARWtSaZxtsEkwOxt0NcAQy7gWTgav/08Pr38+RnUSLZjLHJxxjx64dF9mjdsyHw
NjAFzKMYkTjHqlN7gB5QdgcUHBa6vLrTdzZEnLSHztLhgWZQEbZb2zTPccld6c3GPi+TCEHZ9A+X
/r/fYJL9HHczJiXusN+rxMmZy7j1UlQosWDM2e29+tYk3//+Hf9P9xfB5UuwGN/DEMsG8a/XLLNv
emonC7cJGyIg1BXQfqS/kx2nm8AGxBLDF5na/qGVCPX1bFKXrMYFMEz3NmyoRGdGKH9Sq2YEEnUT
F9uisQDu6EEEEgf+abNETvz9q142nr8dztJ1mMfby3UiDO+3wydtdB6tThwQSxGg8tAPaWAhqu2j
LXU1GAtS3yip0ZRak28VwwZcP97M+h8eSct3+eVskghdHRfSq82jHOP9r++dQps6I9eDtlnJl2BY
io03MltzDxZNIR7U1K9jVhv/8LP/p++KC0s4lsdzGcjGr9/VyyfdkvhMWTsFu1zgQKGktA5Fxcqs
c7ynWgvemrbaBpW3JwT6I4mdD8cbN2Yps32klSVp5AhOE/u+C8MzHy9Blc0/vEjr345CV1CR4xPi
6GYvbSyen78chUwh2W6KTkO2QbRt0kBnAVWfLNPCgW1Rk6KycPvqGe8qS5DZeW+x60ArCL41ywIv
cawHMagfBDziCtT9UOF711KkSg7x9dH4WhchGaDl92bCd2Kzdrgr+ZPOMw+5nk47EJhPqjdu09gj
b7bbrynXn/rJ+ma04QYADkTIFL0jTj+vdlEZMrv++09J/oc3wKHvwMtnc2eRgfjrG1DA0qJjieSm
VfJJ5DZkjmKDlQnBE10Zrv2J8VbXbFs7ukALDHyTqcWuC9uHrhkeSnhgLMKLcRszWx9Fc3a7JaUu
199kjRqJqfmwMszF4NJ1TME55GusF81ADIDM07MMLVTtOkGeGKY/nNB9VNBRDRFfyAvcpJk4aF71
JbEQr/MkWGOEYGA5fxIjVAHzrK8N0dxqzGim8rssG89jkpzTjPHmWNsfqus24B5BaRUQMzrnwtpn
h6r4J4lZW6pnViaFiX/WrLeYcopNaLJ0EBNnqpE6vjkyadF04yjs6vsAbKPMcJh727j7+ocPgff4
l/sTU5vD3S9pDHXT+v2U6J0iKGRtUsKJdT3vcX+xmkUexkDyz4/7Xx7A25//6J+RUH/1CP4iTHkq
0fLl/1MSuwwHuMhf3u7NR/fxr3Su60f+9b//1+mjKfi99OOXKcyf/9e/pjDuf9mcj4wRmHKgg1lm
LX/qVpjP6J65RHlRZVNA2hQC/3cK4/6XZRv4cSnbmZHwf/2/KQwDGpLlOOz5E4tfMCf6bxkPf7s6
HNulrrcd0/H4p5j4/HqHOq2tVRKW7daG7EctBn8v/WGgv1Md8NXU2S7abPKAzDl7qy0a/b+8W/+6
Yn7pWL1/e4rRB9I024arO1DsCAH/9RUw4jbJhMn6bVeWfmj29dquIa+DvKa7iQxAXh1qhCbt36fA
rA6uOxhguZwTQvz6uVJGvtWSFjN/Yn8kuS0vwL+KDZCjyxhZ4lLh/VvLOs3ZH4f2LuoQg9hmWG0i
tpu+lN4XBhaXZ1c2oMR8jguj/+Yl3WuSOPJ++YXbN/Nej/U/kkSXd5FNrzXxPCXJUbyhQoiM7tGq
huZc5eNxKQGYuRrr3B7Qlrvxp2Oot4lRCtnHSJDtBWpiAt8t8wjDSGMfYrt+ECZ03xBxuFOH4cUx
q/VsFsbBxEl5+vkFRQLrMDwGQW38MFvlq1Z8ltm+oU8ezT9aaBGZ5W7t6IO1HXHHDtkCvQtnjDCA
B1hESIqGyG8maMQF8wkjpaSDCPviCEseYeVjJPJsNmS5QjSvAh+L3ZXADnw/hl2xR5vOwoWgSOk0
rytWJ0iqSmY5ODZ59EH8J0Z9Y8zR3mjp/mwYQDiVYOlDcEthVC+RxV2ob1N5taNQrtyMybyVu6wK
h5qDmkHhFi6CzQRb7HViCHCdbCzwjhvn6nQ2rNQMukcf382ovfUkOIMdA21fSvbdFaQUO4PXMxo3
laHojJsX0H3NdvRgnupTcY0qFozZaJ9kQ002WpghCMFi4vGO1ueqQ++2vW56UBXEkqowDBadJvrC
vPgYBndBuZM10hDhUyKBBQKdbeGroVlW/KUI2bGsm+7SxOa9l5VASyJQLGO4iMMH3mMdNylkF+1s
xYw3dGWfCOfMjk1jfIgEFHiC0h5xNDJGpyYvzyG5LCXfrXf3ncheKtP101btMAg129nZuemInVC5
P6I4OJvwnbaEgNjryk6JCW0yUMQxayPD1K9O5F2S2uNaKy1sW+IDENNJc/QPJpwYPqvVKA6dvbxL
WojpJO+2RoxOPlG82WHmvJYNIAyiZEYkF9A/4lums48al5y67eC1+hpGbbLK2GeMLFl9owrMNY9I
1yCy3hLZjpSmd2I8trrVJBt76ZmqzNhMCGFdtUzqgkWG3MrvU7zsX6fkpSe9HQzYzpvQyVYpKO15
qta15X6Glua3RrXLE1o2GaXIuRJGgkMyFQcJRo5EEZNXC0jKz93gD9vsscAWcONcGZ7y+NVgi3y2
kZwmkDVmykK2y4CFc9PN1rGos43g58HkgIyBIWWT+XPdH2vAIRtHWZ9dW5yCXFSHn6JTKKmwLAC2
FKGr7U2Qo0j1XPay9rgZU/k5xsOziIzkMCZ4BVxt284gbOecoNqJS/AOIfh4V4t6H0hSHJq5PzIn
pVyuU0ZeZnVVyIyjgAAyco7I8UWLnyEXCUYoMK+J460bOP9HV4/PVdm290KY7X0ST2iIc7SuicQf
ZwJG2vcZhjyiC09mmncPVX0xm9i9ZjFMFj3LgNJGAJ36sR9800nHM8BlqnYDTYydfe/BS6zQKUvf
yMQyP9fVQVh4ktNUfZFKhy4pKQA7KUN7QX8stG0a2tMDEJnvUFytjU3Y3lkHuhHrwrwGsXfQc3WZ
xmm6Nc2I6c7DsZ3EpS/bGswx/2V5ZnJxEgZEKgpezMIZnhwDp7cXBSt9hkSLofnRqbrmKDi5Xaud
LiOVWaN5D3Gwq6qg2AWJIRbJf7qLIrw9sPgy34gFiqHQ2CdxN5/mKSfwUcKLgfmbWeQc9A5x9+iv
wkNu2bh49XDLlDq7J6OogeyM0UZilzwF9BUScPFJG50bbDbXt3MNH/NM6AO0EYSU+WPXiPE+wlTb
1eXeUXVzScia2FaVFl60FOShGDTIR1CmI261jSeA8rpFcu8UTbbPu7w6kILzCAbauIxaAFOqkNcw
RzgE9qPgtsXZXNlh7Asnrs6ybquzvXxJOPExrof3EFCGNiBXgrCPNRgDgQMRu3g0vZIcNr26I+Jt
QC4vEGKH9aALOFAPij9ZtZ2BNUQGwTPcKy45I0Dbo3WPQ6W0B3to8D+DTCxrIn3jNLcOwqG5CzKM
6bPdlEex6HZA1+yUArJql9/sceg2ferFWwGwE9e61TzZvcuMJ4e03aqtgB2Humnekm87FEFKwA7h
dpMGDT6Fgnbx9G1QwpkkPwoPf4wdB94e8kPprie9Ut+LCXFhqB4aPTde3aF+9CrxVkDRPtDby3uA
zisgiOLOlYgOxmlYmU3ibcaFMm+x0cXfNMejPBPDsKnxYp8WqSTY71aHEwrlb9V0ebqtCGk5Ydx4
jgZ878rBx9G3Vucr0anTzy9B9g2vrb2BF9MxCELFH2j1QpxxXjEuOE9VBcMosZ45bwwG2pgqgE23
sLrId9nZyURCRpg+TUkDkkZ+g8PmfWtI3HWCBomqYdi+Hgu0GdqX8BQc7Li8ujgQjpMogMTMnwbY
YBhutrNPkvg+dMTBxSS2tdC4r3IHkJgDCGAH6DO33HfUvZufWOXAMh9NPGE31oRY7IiCjowsfpXW
TBJzh5sayW7E49hwxQzNZ3wgEiQ5jbFd7YN2wCclJ+OklIkSiDN+mztBz7qa1HGl9zvi1Gpf7zDy
mz2e3TzJziWb85SkGH4y52X00OOYU4efpcUzGNZ9fLDM8gP6wslgXvfkMcXf6AZEpUzV9vHnl4l+
xTPjmASNqLgUhjJZS4DFRqw4uuk9IPjgjX39miM5PE11Rob0VJ+C5cvkBXtzCebEBVVfUhHUlzb/
iEyyx0Q8Cj+GxJcCFbqrMeCswFLmpzESiKAmp7rM5fS9KMuAjCb+Pn7DeFMKC/dkqpGkbYf6GhYs
dYAJjjcPSWrL1wJF29YLqjs9BdJWILrWM4Lb7YZgmSmLXUj50bRvlQUfiUEQoOZerrJuyNh7OsSo
plG/62Nb35YgMFiI9HBfG0ZPg+ZSEhsQGHNSFu/QNFTswKovK9DTe8ElcK2Jo8QxHxu7QaNH1jWT
NLQEHQfetnuhjO6E6c7cD/P0R5bo3hEM07xqtMHZVF761QduvXP1lyTt82ciWAbPe0o0cLe9O6WA
3wOOzhTj7SjtxymacSdac0XNWsCiQky6TtG97seouo5JZD/1OtDDOpXFsxrVa2FR1SZDSaCt0YzH
Mk0fRI7eqVd1jSkNrFU2Djj+HXnW3eh5CrQO1HPT7EzPhJfMTuOhEYG9gmRo7KCcJ+upjKn623RN
XGxwyA0Eb/bH1KDjmbP2QNDbma1ldKYqrjczoddrjWfOpnCpfU1X0fyy5KJMzd6QYeFBNJHv6OZa
VTw48eHZl4At0qpFM0yojH0iDEtcB/0t0ObhEVIYqRNleKdpk9h1LIleYPfDg2xgvBU2KU9c3AA8
hPiDm28TxU7J4nk4FKGnzqaMpl2z9P0qV+qhJTVhMeyvNE4aX+ptvJW9qdZelVqQxvP+FNYkeLha
QXHk8h4RMaD8aE5uWoi3R8dbdSqE1aGzRtBMhH2ZaU+Klcd+ZEOMehE7NDrE+NIN7aOeNf2tshqA
gsLexmNBXomZXE3BY4KJZ0v2k7FL04YBfamQmCBVWtnK6bHt5jgMcPI874fPpKZQs2Vantist2mh
H635K1WMSqNyfvRU8AyQLDikGQA7qqECJ7oHPnXukrU1J8VpEK2GWheBJanLW0nG3dqyxnlrNMSW
WnrV846F6aVL9RPWJESpdbjNw45Pm6t3mxMMsY6stDkFuqxPSRSCzeoChRM+J2XT4TozIlRDUzp8
sB7lMko8tHXSO6EAD66O0INrknOOBMijMoU0LeTsW4+DRddWRHI9mWVy1NSEMHpsXoz0PDtld2xq
Qx2GbrqU7Wjv0E0Zz7NLqziQtEeJ29UP0RTfPE2cCLBML6qkHVCLdgi0uoHgGY2W1UTYyaAobN3y
xNCo386BSEhL/B5YTvMY9iZtIJr0bZ0TaqSiWVvLXhl7MeDbjVr7qWoi8dy1pBxXY38Ieu+7CSV8
4OVoXA51CDD1J88km7K7UZyq+klEFJ6eXsFZnF2EbCIIb7nEST/KmYJODc5KLsNspPjYSAce+SGR
2BvXjUiTblPfEskHlMYeC75p7Lx+cZ9kln4vK+cWlZ2JpECm4E8o2POwj89t6OpLzhK5ponW37W6
Ge2HgqFzXAPWM/MxBJ1uDI8FMxOiPsbhmGpIhVQ5LIhwLCo0EH2ZBmd7sQqaczFvx7xusHsbxpXn
MXbRQL8tOR5H0gbY4Gt1s80ziCFSXnHQJSduP6zcQ3HE7scnULlHDJL6sSAvJo+dfVyjts9tOIJ6
OgMuYkyzqQ0Z7nEUHetZlmdEinSQmT77k9sZr2U/H5pZl6vBTpeMCTZkKZk4rB+j5n6MXytG8peW
y2wMO/EyxNVxymX9Wdvy0SQHDEJwe1Ezw8pWZW+GLbQDUokX3NrNoQ2xyjY9fA5tSYuhPr7DnDKD
8SfDDIT8l5fn4kurn6YJgLXQ5F3AJfdoJvN7NJFmMHsAkhY5uci7d01zs6NB4MXSwbpw51LtAPvh
i+HAu4pCSu8E7bcRusmVoLF0Mw7ynhcnycdAR18NDz8BDJIuRGbWA13mSnTSQT+Ic9FC3vYgJL7T
2TYnqgOIH8qoD2ROlceggx4T1d7ObYV7QqEb7qvYJNJZjng8zZBqIsuLnQAX6qcWeWIIDQhRTUkS
Jsh1m8Z5to5sPVxO6o+xHXWwMHhOZJid9MFOLqqrv4KifFU1Wh04hPZ9XVU4TYgJwvwx7O2Osybh
IEmisjpXWvQkaBMvcTaBeqFwtAoD+ls5AJCT3U7JuN9phhNshoC8hpx/xh/m6rPAxH+biANdNyaO
7FSZu1rk7XMjRx3F6C6lxMOwkhovobN4GksNZaHwsFfVYf6SR8WWbGX9ZhJ/uuJgdvdC0SyoIsR7
1fOQyUf5xComPRqNdUcyyHjqKrWDJCJPiLZuscEVjUx21QlU5bKviS3UuP+yNMpPcRkzmlISnyMj
nkRnqx4ZVbsPGTrTiBvVPg0BMUT5Z9eJ6oPvvkp6M/zeRskxITT+6iASYNeZhzvg2sVhwlmA/9q+
OK14msOxv7cL+TYaqYXvo5wJu4rmXYwAYFNDAWcCWPwxUozybMLIbCCZRuYe3bIk1jZWYx7xmRwz
gcWaLDToKoPfeAW5R0l0nTqsFvpQs0+lHcKgTFoXwAI2UNGMNIj7HSEwq7zuszV1x4+njRW6dLZQ
is6hru8Sh6wmURVPKqlQG0wzLFK0AYDY1mNoxEhYiDcyenUDo381nJKxWFy/ZpL/sMOP0UBrmhFX
vG7jeKPZWXAJt5BS2zDZwWoiUXNkzdGRiz7JTDBlm3H+DrbjZ7V6djWgz/jEYS26A7s/RkOYLKIw
29Rt/aNsonYXldqdoTnWHQ9MfgqTXjmORHzuZPbR6wrChxLVFdyI6VYFKlErYcpfZEA6LHub8E9v
G426p5KQ3+uofXSirAE6zOMpw7hl5mKXtdVjFOkgDYfhexwY2XNoXJzQ0BHJJeNdqTWHWEF9jhqr
2NpKk7SpIVSD6qUIkI8T8OOu82q4OkUcHow2eSPa9MmyoivZQp8Dm2uc9uGJiGJn1zmEXbQsECHq
OwORBOjMddHycHSjaK8143cNK/IdejpO3YqnyqFjwW5LfHQaSml022nmm+YEfzadPtyAEB2zbR6k
UX92tSTYqoem4En3GsUYCsPR+AqHsdtmhvHUZZnH45BCuuIx4s2Z649G2+PqavBLYHa65S1C3HJC
WD7Uoj3VY7lWbcOAulTFsSIJg17aDZZJZvJmkmQDvhr+EBe07+JsWY1ww98I4Ag3tU7YLfvLYNuS
FXAkAy9f27kX40yciPOCqruxIguXk6S0hvdp7RiP8CyLJ9IXcutO703SKAOTZGFbZr4T1tUlkT09
e7lEyOPvt/r0Bl2o+6Pmkgo7CLyLorBr8K0ZWXqEky2e1Dwd7E6rEN3b2gUp7ta0WmJ7HIeZZN3S
cVvTcRBQqd10Pg6Wo1ZtyiO8r56G3jLWepMhjXCSe2k8W7oqHlWQ4gCjRq97ihQ27/ZejDtJmhUB
qM5ukj0GksWMpAKz3HL2MkB/jOVSVsXhUdmT5dvDj9YlZA522ye81r1VUjFDF+PijWtf5PVXGIUk
fLa97+oAvmJg81an3pjrkkc+NN4R8rxLpGgR3xujh/YkhnvU1orAPbfkdHRtDge6xgtZHWbCZDWU
SXOTEOmHYqBdQj3Oz9R3vJIc2gxRm0ytFFxYEYcb3VOJ36TYE5K2uTWAPVaerbxVmVb5Liy0FlpE
PWyggrXboJ77TRhpRwM3CcoWEj3zZH7MDTtCQpiEu6zAdRbbTk7OFF8SRHhc3/WhMxrjILyS/SIy
Re7896GZzZunJ35ZG9opLoYjVq+TazCri4RHwzOUaqOSVL/M8Fj7As5PqbGT1Sft1grvDVROuJcz
MNqIHtpXVZ9jMHGjazSh1Qpl/5r0pJZM80NcwOaoWY5vLIgqvhy7DaoXcaVSFleUs/GuWAJIf/5e
14D8KLSeR18YTjtyM7dtP2d3ejO9shep9pnZ3tWhZj4Mtn6w6/tmJC+G0qBb2brzvePz9huLrJ9o
KoluTOLVLMSCFNJ0+mVzIR1NB7cyomMth+LUes2wdx0jvMxjz8zW6YKr6iy5DTlV7osayW7dGflh
tOWbOUXDXTmZNfEwxaOoFaekEcRrAD4D29aBeL/wYvWI5iYeBHdVb6yZIurXIeo/vLmz/S6SeIgs
5ZsG7i7PcbK7NuuJNAfNv22lRWYwp5YGhe8aBjjlBlG9RwSS4s2NszVOwmaXslPVVnoeNKjUDnrQ
zOckyV2aO9xu3aRxuiSQWEI3m+9SGL8+i5BhhyevL5vvzVxxImfhRS9ag+gMUqmxbseHKp1huUHd
2Cc93A3mCP3J08MSaDTvqh0GX4PsPywtZObbkzer94YGl86hjDcHmx0MNkrIhLjBijK/jYHxPRnb
6RZ6fcPUNn0rrC4/KGNC5F+79n3KXUvSnrvpJ/MOmM9H7hZXj5CoesTobA7xsz7ptGwl/ZkZkBKE
7ckh4qzoZga2U4eaanGA8CE1pGjjX5Jwtuea5TNmE5N8pfVAirEPuQ9Xm/BNUbxnMJB8JzGbte1x
q8ZNlW21EGNJvyiVzeyjUibMPbfYhWSszgEwf1b5INVV4Z5Q5+ULvtI5VY2ynlLTeiNsQuKI4Hmg
G+aTntlbj8BZBkA5fLAkTI5xr8d0xNUS+QdXPunD8VqltU2v2dZQt4Ht6JwoKoEFHbZc/OHMpijX
89rHHkmkPFJCkq+z6uD042vp2vQhXqD7ehh3T8pwbH/U0VqAPLkFaAUB/YjumAv3ey0688QYc9U4
JFeZ4UsYSHkrkJHJTJ7Q17RXao7xaYqPrea4u5lvyXKtBqgTknHRGBpTBLZNiSrID49yruiCuZGL
YuIhQzaKkGF+VcTIPeWYVc3A2ZM5g03MsWpfUyUzvACelhuwxzHJhkYVlDRH3dNJWtAwFifMi3E6
6rgJIdSvBx5tbFi0w5AmpV86nXbCSdSvcxYUwk31F6/GA84FeW0HgO9VnRwsCGDPcbzYRpZNaJu7
NKjW8ORiOSZ7ZG0yZX6cDVMj4Lx0/aipKFLlvAucejNh9AHd1vcPo2XtY6Np7kSetdve1tZjngFy
b/X0kOniaUqTGNxbuU+HlIdOJsSZChNLO1LnET1xa9yqmqVtnxn2q8fTfgUfvmH8E1NjE5+8arLJ
xkVUoTcJq5tHHYMXc7ihCXmNEt3ZMX/VKNrreNOzngTpZWM4ZlSJ8UmTAAt8HJLNCS9BfNIp5zhs
mrs4IJo6ESQ5c42bQ5VwwCG3yuyOhaHXkr7cuFveyQzzenxJu9Q7NQGjc2PAmx6VdnO09fo9ZKC7
awPQnEZLjpfJWqciKoS5+XDt9PgBe5X2Jg3Sc45JXNENR053n1poYQGVBKXbHa3ckIBZimtdt9DA
E+zl6dQTNtfoDZENC52ojXI/ISdgHQ9Vt9Mwsq7qtitO8ObT9dy1/qCVOHMDEoFgkLF31YdbJLi8
KkkEL6fEpUjZcaf5cAQNOlJKVeWH0xxCNeS7ockJg+EaoaPWhiuTw4kAvre+yFqAWbHyA81msZ1C
6syts8uWE8ygq69J/Fa7YaJe7exb1hvVyzwelTQTPyzn7rqMcJO04CgUMtpL1c++dAkBYr7pV4HE
9QvDdGOZ2Iwq22sevL79npN/mTdm92COJtknYGN3njs8E3hFFLIyCMJIxC5oezDjXjWu3QgvPre5
Hu1E3b8jhwlOHLxUZ24a7wR5LZMtvOMQWikmsqLfBLG5zdQ43nKzrO/y/t2Q3bGPTMBnXm4Q7vgy
0AxfqMxZ//K02ZUy0XxVK+YEbfQO49byA8bmMfXP1rJCbwsGdVUljnrJJ5M8EMd8MfXkOMSEwzHY
wjxOFPpD09jOBoJZ7OczXC6rnjTfKQBgyIZddlYqEu0x1Vu5sE9K5geIR2twzHTO2PY2egdgSDPu
Ezf88CZxIPMYgVec+6Iwbmwsn5RNH2iW6GIz3blnTsTIDjF7sdR0QVM9apz8+cSuZVgSEJqzERIT
MkBizTT3gXX3U57ot3Y6QuZkLxVWEw0Faz+WTHTOzYqaXPpEqYL3l+gkBKwRKwypU4cfzISgxuqk
G1Yx5k7ZhUemnCiwvaRfE0f1hlp3PukZ7j9vCU8PBYPd1I1QDeQcV+P6aRY0Xmgoq2MYOz/sfgTD
By0/d9MLOrbkuGCA6vnYOZpLJFoWrqjUiRhjhxghqRJle+6dmd0n+8VaWYRQZJ+OZrJ7lh46xgC+
62wwaK7i95YPn2a9QgkAoAcuwOvs8Hkj944aNezHGfNyE99VZvy9Nc270RytVaYSc6VpjDgLomJl
xHFOlAQIiOFHXoA0MVui7PrwS2iDt7bi4g94/pBKmGXWjrgiYGt9ri3LpNkdY9QEVfw0qWFjEiu5
xkwf79Q8vlutfRFp4K2KFG9vLvdjoJNHmmnlKrGn5z7seHsBRgqUhtIYB0Ke9oOLrS7KyDlqUXGu
reCCJpEkvoWdO8S0Z0ZVc8RmB6PO67U3A4uJkQD3qTpLO73Xh77YRTylkH2uXQwfu4JN1hQ6NyKI
9vms26fKlJRi7srmBj0WC9fPZk4a6J96HIp1Otp4asppZ1TqbeFctANjnMiDEIMb4kJ42afUC7De
FpZoBwcv1EfzggW3Ug0FY0NjmM8hQ/xc2v7UKbU2sm1jY0JWiB4y1s9rW4EqUUXgizbRNpEepjs9
RWGdWjUOTuqAVUCVTRAz9f/KLiaTZMpg3Hl1SceczuExwvzKzgJ5JCpYdpRNT3FXg1czok1gTdm9
IK2ctgBguO4NqT/o+p0TJf2FaG1jXWLD3FCgpL6iQT9VyqnoknrjWz5ficICKePIP0rrB60ylv9Y
qCs2hycUIMYbiFV/TqrOT72y8BPDrWAfm4qJXoHWeTiovJB3EGH0ldIbcwsbYmIsTwpW94c7TaWv
TRbm77o96cL6kUM0AbBF/EvTXMlWCM6Tq4GxNQJ706bM5MyO9NYoTu6MYFZ+berpuYsVMxAIBjuG
s3dUK+l7YTA1jLNqM4x9/iLb/NZl002VpXVoqrLYVYHh4Y6A7tUEWsBNlX/P6sq+MkHfS5JKt7xw
048BNa9rz7uflxLEjOgtnaJgnGeNhEvJaOMq1ynp8qcNmz95qpcvYy0JrIgOmkrqIwDzfjsGcoRV
ktVnZUUalLyWKwxZRsNCFBqAOBmpYZ0hsSMa0FEbpJXXEWhrgiwyyX4SQNCzZkpO8VQLMDJcYuxV
uq8Q3WaaVZ9WZHDrxuNA7FUx7oR0zYPZtBz46G+Qz7wit81Pug6tvEvN9tCm5q2eyDIZALTpnVue
Xc3VNtdBtnKfMUy7jNmCx71ELUAF3MTYsS15ibx69suh/cFlvyOPAn48AB+GP+UlzM172yrxXpfT
FxXoOoDquAlwum1dJi+pNeQbzqTpvbI+hN59acWU8egcyltPKM4exd+LZwOXHVt9PtUCUENRVNX9
KIhnyxoKJvwis2/GM8B2IXbwefO3PGofiKb6lrW6S2ohhv7/w92ZLEeOZFn2V/oHEIJ52PTC5oFG
4zxtIO4kHaMCCigmxdf3gWdUSUZUSlWnSK964+IhER5O0sygT++799yY7cdj7AsAbOH3NObla27V
+yqDilHbQbGUxCcXR7REg41enQT9zssF57kqItyqlOHcMNg/2/HoQPPO41tHWwOAONe9yYzKPyQ6
TzYaDvUmFqa397LwHKQZA6jhrL1M1hTlobtlecZ5XJIqxkpV7wuv/GZkohUgQ/30eMtSuQgWsRIy
uvz+RbdzRNuzx+ewIfHeyXNlYJBj6brqjK8hN9UD0rb/KIMleUlcGq3rYHSu+eB3d24D60eagToU
0ZOj2MIWehK3eNkZotwe4QHyPdUkV4U6fHTsPj8Qp892bTwg7gzDJQ4IlXSaPTkVvlQSuG7A/ypl
6lu29dptF5SKeGUfWR+SRMoNiygcJA3gALuBmVQEL0ZSjzd9tMgxcXMLY2UbdFCqknZ4ofBZbVXp
UUUQmNF2gPzBBm8QbOhXXc8OvcwLhblg+inNpMKXZMhzIhuePpW5L5b9djR197Jty48SuKcIdLJt
qIreGVDOL1VefE2dPgqvcamwS81bk1Yt6udFsVT0cpqXI2xKVfV3oGrXTUOmuyF2uDF1Gd7a6ILg
iK2LIt/qt5PL+hgLpUIhR73BpG/UWX2MbJKWQ8Xu0pwC5+D30jiMYroIaSTnqKrTc6qoe4gs3uG9
T9GgvuFOnD4DDf3ClAOAZHJf8hoQN3K2tZB5hvsKvHJh5MMZIkPhpOFdrvv6fhgluP2IvHlR5vW9
MWcayVX5myk5siXtXkQ4Exvpule8YIx2btDuJ5cm2kG3H+zexY7XiES6LuS2mukVLSrx2E8xcrsT
005sRSnFs7Z7O3vENeT4rbOu+Rm4/TnPtUsR99jtdSRvI7aWHChU71gUUPrt6N0GWl3G0PfAcYMy
czjEtiKCJKyRto/ShjRYWP45iUPrwGlz8FkvnH7/Us0LgVCU/h6Vna0+lN+cbdVmZhWwkThMDtoH
1qAywfyBqGf5b7E5prd96HzXmvTrEJWvJRVol750gQL1Dp4v80Srnr1racXhSUDfDUtz4AFScQNW
GN3SIZNstYN3u7GJmi74pkAuDZ3u/OQrM6ZOofv2cbeuRJ2IAyh/k5G2gLgc8PrHM54schp3vgNo
tSh7PKZUZK0hO8z9Sxi38SpKKS/TqWVCBWNeHDv/TWvzFsG622pHfTQJwFI/HilUSqKfflghJIz5
SmO/G0fYcCanMB+HjaNZHGPS3S0SUrRpJticqZQvUOcpzYqNY2JCEsGBCx6oua1yCOc0yFJcH3o/
TTTLjai7l9g277yqAp9OQ8bkNuDZujsjDAeWTMaRP2Od4T/fZG3znGrzLmobfhxzz7e26PzahE8H
UCmPivzBw71m2d2TgS4I44kEaYi/GCOA9vYQIQFmaLmLdfuCdY2ma6JQi4R8VmlxDVAi9yn9KNlv
Vlb8iHDXXUsvOM0y+uqq5HVpqhogi061+wPd4lG3fIr5iDp4gWH328ZkE7vjZ99N9t3vL9CN+OHW
YRCtpHvHJPCzqTJ6cJMbG6ZoPAD9s6L3IeXBaY32/NiU8auAWrxhVcv+Kd4PNuuU5ZWMKlYtOJso
7K1A6ltRdTXKO8mpAcmdg1ZKwEBccHfQXoKLkjNSahH7O2CpEDf74jH3eUeZIddds4nuUflOc9D7
mMtadKC52TfFyNmlDfYhywtZd8tfVWQ7g1iljlrvltJSfleP2d4d6vIWdWQDHtFDc10CmR5e8cjA
I5d0CAG92oWZstAAPloy3wfsfZusADSTNcOnprckacQzH6kTkRFK1iyGvi7jVq1qUkRwelaxmJb7
FZNNyg+gENHPVOIRTd0J7ZidzEYSzGrdkWi14B3H6pbeF+6lOKoyqKBtcTNZzSNf7XgY5uJAcfR8
P2nnJ9UQ9bFtzSPmUnnuTJirSNTT1oLIeIsUDoCxJzaEU9m4wQrurq2MTUfQj7Sr9mmEkE/RRtW+
0lc5Amf3rrnUcKaKBxpqMLuUeqZlNdDMGZO+UK45bc08X4KtubixNTzliiMX6nKAB93yypvCDfQ6
XBA8bc47RY4+HpGYWrykxqJDEnXHeTOTPEmS9eiWMPnwaCC58FAIePJ6DpTVxg8Ojiuck1hseJlg
ZcLDqmpSGqrDIuflKtBKBC2gWdff+yKL9moSiIqD09x2TDpHt86BJmAjrGrE5pJEOcbhOL/+/gWK
VnHt+uk9o49nY3rDVy8lbucRmHFdds3twML/5BYObpEmRMUMWSDFbbgPrYeqjIqbiuXijT+0T5Ht
hcfa8oeT4g1ZmvlL3Sm8gY1v4NDjZzCxV6zyIb93zc/U7NRetuwEe9JOE5vle4T5F/qC+wsMOAKK
1nylyWfCLLwz79MZFVlEdHCYc+ydCZfCvLVEsCmZ6tuVDdBwndYA353fPk/d7vNQvQRyGPcFKTYs
NA3bNxHcxREMeb6amUuXRai+9MYzpiJKClOqmT3Dny6MIVjizJYaP2E9d0OQXPFfK8xsiExOFd2l
YzzfzFbqrcuGp4ygTy9wOnWOg4aPQtLcOvG8cJGQUUBNwQoupHMGn9YdnF58sNm+C4fk0BET+rJH
rl1hB2fHKTODxgoStlno/6pi3MF50Dz33NZv5tbPtlL1+RkH1rxj0dQd0LDkkQUaTqaOHx5kvXwD
2YpNaTAvQqVhHzlNTj6a5LqAXWB7BveKILrnmavP2bx09hhCH2BawJigqlKZ6W1Zu5yp9IdyqBb7
MWqHHUbJDjvb3N4OcSWxqiTNaghm2PChc59kKoFBWBiQtVoTUlcSHSJMXOtZTeWtF5FdZoe+dvKC
xs5cNf0NH8Qbd3As+KV5ewRgxkKnRXgI/azfBPjo9yjoapenWPKtuR63dSbqQ8wIvmJ+DXFad91p
sIruNIEyXFsJkwDH47SbELK3LYqKoKh2Z07jdEDMxaQh8+uUenrFBIaFy8bVhuOaGs8wK/eLUd5O
jW6tBqwQzfLL79+FKoyO8LoQM+ARck3HXx5WwcHG84ppVXxzdyb3lzn61AcmNaxWR7IFSHsdEI4M
Mx/MI6somoDBYlvJYQoH/zSNDCVSF/6mKkV/0/XmS4F/YUVxd7J1Gi23s8EC1ipEiMvsRXRlsykK
bWzLfhRHl1LFLYslTG2Ua99Z/PS1uTDBfaio8eT9rIP408sxsda5HNDNACBONd4QFOiVH3bdsYz0
j577RCv84qY0crHuukoBuwrGjRDWT3jVHxMZgEuIzTIo521lufk1Gnt/5Wsn2aZjqi65A+eek+hQ
Z8CZazj9axnL7BK6M8C3u9ET7pOVY+SfMkpJp9G8y4uIuSgjdhSFvGgBceNiuIR+JbZ9K+XBCxFq
MiRWKqayNz76A8GZc7f8UivHOP3+R1ImF+ac5OQNeDLjBq85JUfYV2M6f9TiDAy7vFao+IF9+h1q
+n+dg7tkn22t6l/d/zdpOZeavH/Kf/2XtNwhEz8+0x/l/7prf3x9q/Qvobl//OE/Q3MRgKLQcwCH
2W5ouksn5Z+hOe8PL3LBIBAygoVAKvw/Q3OO84fteeHCEiEN/Ce0yDH/+B2+JWhneYFt/3s9fXCO
/pKXW2J8TuAsbBUuLRhi/L8lWm3e5XIMu3Df0sAWdmASC5tMC/ccg3op0LFlyzGMEQQJbxEj81AP
O7cfnvAd0jpTY/hxGvXA88ynaa1kGh1haiQ5q44x5+44uDyugfBeDEvuahMBVdPWOgzjdKTt4pIO
bLeVZEoRzGHrwo+gSUeClRWuS+U7WAenp2EK3ipDExpmzW2TnyuaTyL8kqKVRoFRCqd1ERLv8huK
0aJwUKcwSg3Kk9W405FX3dROREs0LIYL7DnGmVQFDxNwoQ8aGNKvtkLzHRK2dLqxBJprjzSYOdWl
c+Xa8ev+mFi2qqkHyvSrO096Z/ZZc0h93DewgIITLoroqzD8HpJLqimABYW/E4IJbNUqO3sOLC9+
ztKiejMBH2/8jIJuaoJ3c1tzPXOS8c3p+v6obbNicGlY/tvlBdUyvDIqjjSY5jxsUuTXoCUgnrce
C/5ezXfeNO3B5kHVzydmIYCLeh9TojADb8zk8zDX9EIlQ3VbFaM6NWH/xO4rerVnFd45QeMCekHP
PNp+TQgwZDuApahrwSvFqWLO0+i2e7S/ae0PVfNm6GQ6OeHUnTAsrTOruWK1Gt/sqgDW2lMXjenT
/smcnh4drcgBsSnx2BJa4TViicAtIk7Cc5Mp92YeW/uRKCGOWwcUKWaGpXZIIZBeQI4DSsptcfGN
sT60c/A0l8aJqTfAI6EA+a9iv6xObZ5Vz2wGna+mrbIHy5oY53He9LsuBkWFDy4jt2Q0Pw0BtKWc
44hO6d58GxJaxRq/ZE7xhppGMD0eCoNQT8BERUxvAIejp6ekWi7MgRoob2lktHPayQFCq55zVFly
j5Z4ck1oRNxvP2rPqd45UYxjb4cYe9xAXLOSIvt1i7RCOQrFBCJrua3BKBclpGk6j4at8NLvILOT
57QbqXrA3pAfCwRsLx6Si+xMcTPWc/TlwRd9ngYr6VfSYqHQlbV9COGGPU1jzWVBh2iyhbDR7h3g
mRV7J8rK6JoV2HV7+WVw+itIphsL2s2OQhz7duZOuyts5PN+dtq9dPguHdvXr77NWzgzo/LZY4ER
rQHhPOAhJsEh0v5ZBHn5RKkMM9hYjg9OZJH7Z20EzZcgyDyI5i3kyvzSdziYKXJWO9XrfT2LFG2V
V8sKdXSLsnOqu7kr1h6df1tLW90bd2qKZVJ8fl5K3pKfergpcosaoQRjT8y9ZK8YhC5twVtFev7a
di2LM5T3K23qcMVr+OkB+5NAeNVn+fshIbVyidnXHyKd3kIPRZo2u1U7GeF2aos7mrmp82ywyldl
thXuFOwM5VxkOcnTZACtHnPrxnHUfirMI7cN2IqV/1mNWsERHx6swhOHEFjrg50y2//TGfIvMsS+
9VeKyX99KP8tQqwX4RDysAm3m0V5MnkNsTZ+KLzW9ftQWdQ8e/Ato7qsLl6iso+MGRfWuGW6R5i5
OKxcRyCd+GM7vPHft7/sNAgex3Zq7+iz5gEcu3VxaHNr4C2gpy3XUh+tAeZ11cEwmFQi9pOfG9eR
9cUhcqIlCufWp3QilYDc38BKpvcaS+OQvmeYBim4ZivB/5fV9CbyPAyKzErXMNTmi+8M/hcdccOO
8rvqpy2cnsazDs+aYbKOZ2F7sKtuesENGB+HVOJH5Al1YzCbHRqApMAth3HeRIsr2Jmj+ZCh2tCB
0djZg7A6m5NGuP62M5vmiSxpMiAICaAGC4Rn4OQ7hwBXDpMr5yO4boCazSKRqMQg62Z71gaHGUpL
U1buLzprx3edG8VtMSJ6IM/a3ks/+QNmay1/0dTK7QIn+P3cGMNTmHgWnYBG9lI3mfvOHw6ubiOC
a4gt54SSb+FCy8ed2Rb6IWp445KC7NZM90QaqGiJ7rNuSO+YiovbYax6eOmlle1TF+VBOvjTJpnI
B83rtTHtud577Ew+BYvvp7oxoaCpQGKuqQYuUIZpMP+nmJ6FisyH3JX8dm47WqtSNZ1JePo3POdx
mFVcvgJPI3q2rCB2GPcbikNcDe6znss7zPjWSZtNdoclAYPvZCX6YPmOf+6VxUiga82dq7DfnOWN
X9Yh2QoiQ+nSXOfIje9rAj8MLmA+M+MtmgsqS8bCsjgekiTYDkmrruz/Saa4kAypiKd8HLCoEhH4
QzX+8qgiqzZpiZ+RF8adkKuj+sqE3PB3u+69V6hk33uN9ViRcWZDmsUUKv7jaVX47FjTegIlRlgn
umVRnRmHwJ6rDEt6hnmEF6K6t7Ohf0fCS+RWm7V3VbJ0402gJIYUE9wuqF1Dko2Num46GHaLr48K
7vAnrD2o2eU0kBF3zE5vm971QRd3uGtEhxYOw9gE5LYcLiG0/5EVJ90ZCGbYFTBGcEsPKZY4+VbR
Eq8z/ehkLEcZ9yEg2gSy6cyqa5OOudgkf8VjcD5PNoXfZUS9XhTxSQSZaq4jVdYnsw7cO08EPMWk
2x+rqe6RpQJqJWLLsQ4Ofb6XPBH2a+oEhWS6S9Wu7zPrV+NG3d1EFcNnlhvjdTbm5AXUevdo81Uw
w/Xl9MDTxCDUY7rZFalsDFd8xJ1bVtj9oSXee2FU0L9LaHwkNNv2qBOW6YlbkLjt+iGCdjcG7U9T
5vF+Lhvya4EVvBWO6e2yZJREdnF4b/PQpmHPkCxcU7wKT0kUIg5L5dFkN4r5aR4cZxegzD9Cgffv
6KxFbRhGkywPk+gr/MTyKHRotmtceHR4JQmRJ1FXh8hWBGpCm2kmwm4Dbx0Msz/AGzAzdl32EOod
Qwurh8Ju42Rp1HGviRDFAd61z4HtJ9QZoa3YrzrIvH1EWyjEYm07J7Y7xbkwdHjswhDzZ2kYiL9W
J7bayue7LDHM9zJu80cqYcfToO3knM6WmtCgQ/8e19T4XMYUrOow7xzinKL72bENeROdaW07WXCJ
M23/kKqwOqSgG7ZUh+Gvl2gqKMVduaXBowVIYPCGcmybTGRtTxetwTSMFCrc68zhcjnSpAGkZryd
K5dNM6sPymbBRQz7Rk7FjuW5+VZTiXyqc6fcsW3UBPVHQ6xQJPqbsQqbbcigt1WDObOPE86mb6L2
UEcan2oROWLLIBqep9ZaollZW177zmX/oZt4Y8tlgCUEab/hasTGUCXic+RAeI2V2X4XXUPBWgOf
g4YjzDSuhe8vDyQ0Cs8/dj51sHkUYG/grX2NbJtduEcvarY1hyli4+fF3ryLsb58hI01PZlx4Z26
KEwBQXRsOTrP2ZNtiy81pNhTuXSb2NjN30izMfwKn2KNccxbCi7kM82kiMuZ74gvxTIPon4kHlxZ
d4ufsWK+iEYgEX1lAPA0BnIGQanOYxKkbLfM0kXwyUbnFvsoryQ753ax9vnVay4Kyj/48e4ykyuF
o9mObIzYIxETWv9Iz01vg2VX6ziQpMAxzvJRUMshV8bHsQ9JAIF+WpuNP6MEm0G6Evgf9mitxXFA
9t7bnDMsNun+7enX8djrkMFyKTp/FDyIaWmIpwRPWwrgx9LwIPg3F9Msw6VknCE2M/DYtEt4kCVq
2q9YHLh7YBO8UxoE00PSxtlLUhownJG4K3F0KBjBouP51EDONIZZFOvujL4NN/hkUPLZMeL6Fs5W
p860N3s/32RTab5oIQZ+gLarLsoX9U3i2vJeVpCZIacjRE9plbprlyM64W+y9ZPlB8jjQUd4F5NW
3T9msxluEkPXj1h2TLDuI/wl9n4tJk6BtP0YEal5MsmAX8G28f8q0L8pckl89zBSQ8oE29txemlq
g3ZAlrSXsiaIM4WZvKf4IN/NwohhVoc6eLW8qb8FvKD2hj+PxN8o4fVnFT1gk4ow8A2QtoeClMBK
eW17kL7uruMMlaFMK/k2NRzAWibzGTuDQVSzMNp9mJoUHpWydd9xLeYv1ZTQcmsqNDkDP1Y2qfSG
UnYDyxgWM4xEYosTnL0GOJCs6p9K+lkJcev5kuXSfyhZTWCFmt14XfGg2fDHAToJChEf3DIwKHSg
Q+KDvh5WIC037QGELvcFMQ/fWvew3SUnIL1I6eOsfc5jsHGnIsvGvTn34U3nKL2uu2K8RkZuokbq
Gc6ZhT9Kuw7dvX3GzN+gjp0nHzc+To/2l0nN3a5SrVoXSdfvy7BOL561IDxT/MUr32iLR9JFlDLJ
Ln/DHU5faTLQAFgvH+EVTkTnWtgRHb6GlqfCVf3eyWvn2tXYvNaRcECbBU32w/BmQZxCl3IbjY6N
N6ty7WNoF8QtMyNHa6zLGpbYkFQUwLauzPZTjlasq0wtPQNUGlAFgW7YcV6DFRCHyqbRujKXzMZS
SEJRAFvzcWzGtZGxNIgKpwPurvHh8UVeeZayNfBmfZpJREBmZeY07WR4knlY3SEwi0taEN0G/B7g
NjFgZk1eOq3tbMn9x3l3MO1R3KS1VIxVLUsdw8rZbAN1syQdMXFVsVUNp5fO92J8uYYZPhp+kp1q
KmCf3Y4yLTfz+qOpfe48nq+cF8tP9Jpqce9V8ARjxpj1gd72eeMFEuwB5ooDJMR4oyTw+51QRbIp
Yy4tIorjx64RWG3ASSJziAgMikkpa5C+NKbn7dyhKx8tzcHntqNBQsaqX+y0tbhgIgPsVBrlP//7
C4/9d/gdjWY2SFYTrjQgKDf8G7QpDnJcJgrlJGuTBfBeJiBDoAUsQf5aqOvEnXc9CnvrqOrNthxW
i+BdvTfM4uMvnnkgk1O6iP02bJ8Z3Yxz3xVY1XsjTul+aqrdVPECbxkPXbHtqKyKcVPMxUOGez69
UCTlQNoLACMfEWHLi+VyhuNFdBbzgWsUH//Dt7sQQ/+ZYAbROPLc3ygsM7LN6G8YvTGv7Bh+Qbg3
NBVMnpv7n20yEPYEy6g5IoPiikJQvHt21X63RbRYqVJp3CvCwO85jhzSkS7wVJ3lMzEUU7qfbmuw
LugxJiHR+RVLM1KFI47gBIMmPvGO0Fzth6fMq/EjKvwCf6I3/y2R+P9OAf7XSLXlL/pnCtuff/Gi
uf7v34Jy8l0v/7D9zZu/779b/fCt+rL7D1rYv/Mv/2Se/Q/U+sCFLmTDhadsht/Yzn9f+nfz4+tH
8RcN+F/+D/6hCIfouDCYUXF91rYOGvB/KsL2H7QBmmDE6FSlFhDt90+KmhP8YQYhlLQQFDb1IMuf
+Q9Z2P6Dr26RkR14Ap7nBv8WRY1v7i/vUWNhsbmwrP+uB7slxid2S5SqjIHY9Xz1/iqrSufqVYrb
VcNVECI4T5W7wKjCvea/vuLQ1qfOm7NPBtVhx5ZCd+AxZMQGm7M1WZmWUPQ3SPElc3rJ1rM7VSS9
p6HZEF1xvqkZDF6FzNV9UOCcXAfEXcyVE8BKbVYySYwWYETi7vO2w6JhgaogANWyAa03GCuhmNqe
c1LwW3bUBlMz1Jb9V+CPEYt/0SXnohjNb7q1FJjAcnBvR11WapNqJz8b2Zx35FxcJi7UnSnapZMs
ElBHlaLUVoKlOtHb5z8EMCXpePOc4jgxZh3mcrJMjjkDkkBZN1w2EtdCKo1zqApRNYK2oU3qq83n
stxFKZyJDfVYtL0KBuJ0HfEpf5iqjOSDlzvDZ+4Z0ynKhQvRAqlNJkwzDUPRo3Bik8Rj27C1rJI7
5A+SmLjz1mqkE9ot5bwf0Mq3PkvV6BCMbv5LQ4reFmksd6kFLhiraMvpmdh9+mmSZaCgJO7AXJe2
P9AyUIzzWULl+VWFUbHNyetuvJqjeAUTXwyr0DCaT7tQ5hvx+DxY1WgtFmJJNL8IN0+eZWvxXyVR
W9zz7Wf37Tg076ORWfY6I3xx1JUqOkyww4izpct2irXksYkyMmvgd8znkLubXkV+gwCBotO96Tj1
H3JrbPZkTkruQwM5mLlh7IBsc1emYYaZx8MNtYF/YrzkTtHd5FXaUs3dEkPwbVFtBVF3vdbKZFsA
oSV7j1i6vcN2IJ+cyxw+EoautdXTzJWIeHpCCR4XdkcXU8vTGSEe7T681LIFYhc0nIxYeQuYO6TE
Iu/WbyKwAdxr43Wnc+ryvKI1Rm4STHVnRsIpw9je1C61SJXh7ATzx7fbTr0PZiDw5vUgck/u/YYO
orWBORqjqNfKD4SwGiF3VAccDFN1ZfOBwKq4XsNTG0sxHgDXSnR1J4rJZ5mJS6vv0PPVKh4l+bqE
dAPahJ9nDgyFbnekICf+xegY6BN0PxJek5K3c8kmm/oZJ/EvTRvViusz6fiDJLj2bIQUaxGfwL9E
YLP/Lg2lJzBU2fDaU5NDQrWcEP8DmVTjIRVxaRzA8SW3tN7RFzP0ffQx+DGhhbyeph8RMbVHd4q9
44C9mSRsll7yao5u5mK5RNlms7HolSNhJrHEJUVM0tWkYmbwZjKiToAvoYRtFLaECKolZY/G+JmZ
4r4SzV061TSy1fT21NFU32Zhoy+hbSVbSg9/8M3gS9dCJl+MWBNGbXb8jcxM3D7jgujoSCJUfE2l
Vd5B9YV5wDXFwKA6XGq6oj6SwO72tfDex34kGt3SodSKkdrpElc4DiRqD4gtrTvVN/ix0etEFrQr
CwMWvoli2pWGe5KGwWPTJQpepDgE0f9sRK/6yj6+gJAxvhdOCzwNwZNVlSTogtK+t6XLxXqmGIzM
YlrUjCEIuYM/AELypuI7Ydi8SYuWOk4+o4HKsM1omzQOacmI1DK+s0ndiIJ+BKc1xKaY/TvHyRfX
Xne1MzVD+I8YNSqPkEcIUYuAEkttZRX2hvMAF1s3jkfhN9NeMhctpVHeqvVGeB9OjFZK6upY2wjm
q1D35jYR3i9WUc+tw2KrGKebQblXK4wWufg0O2RgfQYxLEt3Y9bfIDDvjWr4nnLJBFZgSuGSIXV4
H+jgjJJLkMKWb3TXf6WkRn0Kk3Q4MQ961oHLzolh7WmIDJ4OLpCg/A2ECrx9cidVAfTXzqI3O7Uv
Q1g1W6At1y6c7mHtr2otDwveApQJw/ChtZ0tCYNoo0oz2lcs6nMTVkLDwzXE4N8HD00TveFK2SVW
/FEQE0r5OOI7al+cML240UQ1tlw+7nCyTgHdtiOR2qrAeZttWush9l8kccV+CvfoCFRxOfRNJP6X
hW5GPo0mpqXBrTspfrBj1GwqcGpeACNIjbxJh5Dz1bXOXj1vuFmSYEyLA54u/Nlp9AGSPzrynZPd
JtFPS0MmzC3WRRyJ59wv7lN1KzTWqgRWkL3uR7oCm2sRhW9NwVPYrT/smFue3VDm1k5SPXBE39dt
9dCOzcFxKIfVEelGMYL0KYP2XDc9VJo0pXssIdkwszjgXvpL5MXTcp2aPAy/XHZlm7FAdQnIjXaK
B7ezrGvgcjD6ku+P++e870Uw7CM6/pYcHqd5F9cbDhJw0V7LGqEbjY3T2A33mJoUUFtATlPgmzNC
hpcs0uWnz43yHBesXENNECJuiER4LjU58Vgmm8xP6mNgGl88d4aDt2SLjAEqI6/ez0qMem9PGPw9
E/ZTMUr5pnIWFVRvkMsAyKT6H3Zn6ospOuPSI/BcIuWxzNAQvD4URryfeIXSBzcc0V342ZxKGkPP
uKWa1yFatuWGEw/HpO6rt7pOg23gSHvHI7t/xFWG9hx1w8zmlF0zWpeVnNl8qowhKMw/8sw1zyWh
vgwZsitfKefMnxYMAN9A6KHeFEXtANiyFWn2DGucgFgBTRO71ZC2h0C1E9RvLp8rs/Cbz142XLED
qx/f8kKb1dExrdZfjgzwnZpYe83bCEv9OhyH8RsIVf2z9Bz/qQPRxTaQ2Q+e6dCqV4trwpvXjCMB
IFsXX2PM97mjdr19aMrURZYYtfE2o0n3pJE5ziwidkeVgzx7mG2ny+5T4upwvuQk3XWaa3PcVBEJ
7d839YfESkP9nAtTB7vW1Mq5yka2l7KovHdqFCl3Duh0ZsapyktaF+p9SpP0V2MLeQnZBzywtCpO
uY/7LbEtHuMs/8J93sSQUMuEN1msLSnX9CbBAajMPtkYqIo9rCkbraLVooFoFnAzPOQhaJIpygh2
yMaZNy1fV7tyO2llYHB7uc+A3O2muuXvLO3kxQYZdDAlvb3cuIpj1QX+t+bx9gswhgWxaQbGmdPT
nuyiOiIhZubjs4Ccn6xrAutELO0iWrX03Y373ra8Gz8xbfxzIxHXjaomZp1YerXExx5iKzZFmB3n
rnOwaY6Jee8o334N8zFmlBix365y9L67rMvLj0plrtoMrjfvJXtN3FQhH45q7s1ftB8rbJ4FdiY5
WkfIWemhqdJ4X/S9/kC59x6ipLVHtqPCPzqEdt+yZMiJWFeJvsrEn496pjFu5bpucYdrw9vZfIB/
gA+pHpwsa3FMZzmP/sTkQ2M5Q/aggxEmk4u49m1NSa3XbmgZpLUmJNBVpgfn2i5ZkM4d5Ls/MT4v
5YKg6nghztDU0WVd4P50aCv7XmkL8BN6zfDoezp5dEUZPoyhHm+k9C1eVCtDVYFnfjDKEOHeoCp2
n8w9+SzNCHem7lrfm5WZ7cceJ2EdNembxRadzDFRiw+kYYcrS5/ekDDxP62sg1s3uZ75PRR5vsc3
Hd03tlKfAFvknd9hjzQsxV2gmFvF+UIVLTLrcEl8L3uks5WKZXtun2fPDj7E7OSIaqxUnn0341Pj
jSL5hjWUXlnjASroZUArbmmF2GbHmvdgx6Ksq/v+fXA1D5KhQQhyncFcNWacvAupXT6wkriz4afG
hyGabKBosa9vZZT7+zSUwVV5DYXj1EtsytAD3ZsBibgNEqV/RnMPsBmb0v9h7kx6I8eyK/xXDC+8
Mgvk4wzDXkQw5kmhWdoQIaXEeZ4e+ev9UVVtdDXcBnpj9KYKiSxllhQRj/fdc853MvIXk0lMsK+d
9tEdByx7ccNU7elB5FAnaY7j1QlqZ22P5vA8GZa1tqs8u7nCchlzJBpRh/njGeeDfe/XbV7zUNFn
NJYYSHIGM2s78mn0q3WLqFsjGM/JqgDNEIVExig7gG57YqxdsemwnKD7jm4AmElxpLJqR99+TIhw
P4AFYg0NRYsJB8cqdkIwQnS29j0KGlTE9iGiASbjwyXxACLxoIKTFJj0Jbx7ELP+ONRvQ4v5wmt7
d6qXquFLSimFXnjs/8Ndo+XuzKuK2htmSkkHs+lo90lvs76k5MAYFplZysvMYD4ZBuHEQXONd0wt
w73Qo4Z3kxkesQbTl4EjBoJug4ApCA0OOTkRJ3BgRTP9PWRJJ4KbWSpzJFvhIn/nkOzx10NvGlvg
Pey9k8SACsXb3tE9wrdtf2JcY06KR0rFGQMnUIJ500ybCUVuLhtwom/kAttg3w2xrus68VGnYfTV
82XtVtYzy7Q2UlBfSUVVHJ31cbmKlDA9tX0ZHpvWHZ+UyqrNo18N8i5Hcm1wjDcqlc9OyqwqNYpY
M19QPG81/s3lfnavooeEKy4Z0ENqbkPpSpYWY15DnHnlOlE/sWLmG1pMfYV7VDPy1POrxA3WFC8X
N92tSnEX9wAnExGSI00zPFYswzo01mLgMVbWc6VlzfjiZ1V410obZZoxxvdYfhIQqiODvzptRpNY
XtDW4bGaJpyoPEn53yD4VD7PkbZ6VTuVPBdpJO4TPKsgcSItjUkbEbQGEDJcqpyF+8KCwHIbSbUT
DOr8vZvUVJKyXo+Ye7AasHjkLcW1yHjuiRlmuHOy8K4xaQL2fCWz5UmDIvXYK7M8YYZsDD3B0kTA
VORPK3jnfY6p29EXZ2jBPU9B6BwssN1DPMtomtE6v4xpqI6q0nRLSXXtLZs1OExQyHFEAMeXfNbo
grw19hxX6mv5o+CxDN7UP7Le+CPxkV2lkrWn/TK2mUIlAMx7y0yCg18E46n+kQohN0SbgsXh2QZs
SRZ3FhVtbEqHYFYag1lzlNwkN2rEbxdd26xkk5BvYGV8kz+CZZhGxtqdVcygKexr8CNtxlC3D2lq
4M+S0r8bw1Z7i+xuuvNnXTQHHFQum1ktZeWBpDIrqHLWUuXYIKfLWWEtElW8VHi9kF2tUjZYyTrm
3FmXBUOl8NoNc1JMm5VbJ+kmUFGouRFt2qvkR+JNtIm9+AA+UVDMt+VpY5yKWRVOfwTiANr/LppV
Y6tNui9qikkszqKyNcvLPI709aSY42Mxi8+DxSoaLQVJuvpRpzkRxU5MhJhwYEX+m6XFzmvMwPLu
uAFF4s2P5J3manbOZx1cZ4Nx13OZwlSCASZa6BZqjDmr59yA9XNETzcafx7HF2CfnHqmms1Z4s7e
gXgaG8+f5Xg9yIPncJboXSgmn5Y6tndkohHwZym/diknXdi0Tc3DT6WvlMHQXkrQzJhMVJWICr6x
bmfMBgE9sMuracXtLoWS6EErx0gwWwoYmjRPn4zpgH3EWPmRJP3IRGSenMyVZ8Cx/VyLTecPl+WZ
8aaiDPgidR7bsCNZP3aloJoqHKw1QE3CKzpidFEomLOSdACBzSuY4Noz+viuMMS3bdd4p+1mCgh3
0Ga2HfFdPScdbbV9kjj5fSqN4dni8dh6jl7ZuNO13HwnGTEu/32CgRWYQqRb9hyhhyEOCkHSzbmw
XAruvVHePFU1UEooF5Mtfi8n+ofW2//74vqv99b/9Xc34P+E621N1QQFHrR0/P1e1vMtuKW3/Nef
nM3/83W/r7Jd8zd8yCCpWVq7f1pluzpbacF0wBbbcOgcxF38xy5bWL+RhjFcKlmFATx9rhH5Y5ct
zN+oCsELz2PYmj3O/9Au++cb+mu5xVERbliJ0z9mmQ79rH9T6MTN1y503nQ7xin91GqeRWpuySdX
edFLFc+SqOxdObAMzA1cRpWpoXPjszECSt2HWPdX7LcPPjEHeidwbwIaSthHuV8aHr1loYr7Ru0J
WsfOp26SDu8Cm/JhafNET7eFHmefOFbTRcUfqWOV2lWZ2A8Fh2/lD2I1glPYuqqBK1VJ7VWUWe3O
tP23aUjcTUwNLlua6japtbZpXFy05LMGJtwl8CjQ80W6q4ImZlfu5aY7Qp+GDO40nMfKuq7CJ3JZ
J8EaNpwecCOIlR+T8JS0evdaw/ph0LZc/5Y1GalFAI3KwfjBmArykxaSqDuz2gHZX6oKdKmgExxt
8FYTCBYrQT0QUTAnNE+gRu2VkSo4c+3IXuPEuAVTEh2TPAI7T6XisiFQvwj8NntiarG2eheNCy0c
lMMUhxpkYq+NWFaxcabD3rSSnava/d6pk2EvbLfZku5e55Ch1UXkYs3LSKId5oalkGyknnCESK0t
j1xuuPLRmnvJNAD6sg9+AZlk1GyHBw1zn6cG0j/EDtiRvm28SAMuYlPhnc2IHz+1WMfPY3C2nKLU
3RmzjT3D1Usi1GJV9G3VRAWbQtklEdTnpK4eCaIdIzvTd8nsmyzbF1Na51K2R58XM1F7wEZTTNRG
BSUaOo9KipTCxiJY1k0Cfm9Lc94hmFp45JSVmGW3Z8P2aIh2mxCGHSO4yUTLCpGQCknlgtXiHD51
tnnEL8JR4YqkO15Zdb9yf8D1Qw3rQfN7EnIZYr/C0b9KWjpEikT3ce0Y9JwEIytjQDeZ/lzMHANN
RZxxq7hi7ILI4Gs7S7HBOFTGm2uBmU3ghb7UBbYBBTbcIZt/aSTyzHzPpKRsrVZV9uzfWb7qe0ev
1w6T+pKkd7Ey7XuzGBNPcZ4GXuqDAW3eUkkAOjXWBXz+9ZoI9i8GAWet4wrEshDfWzI6FAZOFU3Y
ezeKLmQ0AZQylToWNwokDa/Oou+YGeLBDBw8E8W3wrZja9d2sKEn2Vqht2gehKdbXtOki5SKK057
Swbb4oqRnyitBUzXEfZNqvZSNO8B3uV1TCJs21mhQcmmdQzN57GkMgCMH/eulC3BVHQnm+z73F2v
PVVBt47HUlvj5mwOPP54Z10p2wtepzzDGtiFbAbH+sFnbb4XtcL/T6uquBnppWFxnM2J2Ui6Bn9I
d2oZAaAnWB9xqDgnwcRFLw2rFja436ntdBu3zpfZVCVb3QeElhYIJ/2ksJhguxdmVn6qyDrsxtIh
oDAwDMczumBYSt14T3PlIrVvDG/e4MTik7Y2bov5xs6adm0nvcUh2LYbVdWCNR2k1mK01H4T51p+
7Fyj2fWF/lqqhX8IodiWXeHj9WiD7eQDcZ2CMFvKRPnIRtISCQUmS5EfyScqhGYodgEU7l9iQv2s
Jd+cMh7JDY4m2wH7SuQ3OhF446ZhLfxawy3T1YxqfbiXEoBcY5vIAdHIfneidHNqF2AEtLr6xIGB
aqQ3njFrSmOgxBsE9K3WTluZkbckS7MjdAA/yy8ufkqiEP96YjONMxEc6HZuFoqAX0qg4nkSXAbI
ewFLqmw4ZjG5szy+RTJ4YXGXHJumZakFU2UpMsklVY1AogRUNQxL7LzsiQelJTzHolfBvcXPS6xL
UqBYdz+bgigmt/BvXNRe3RZUk5mDvEY8pRZR+5EICn4xKNsbApRereY4mhKWU72E6x6Gb8qUfWEG
8FdGAauzcqhkY+JlZ4SFSTPYx8aoVJWe2TuN1iWWBbyf9cf5307Cg0xXmIDwpSxMgErbdNQ+HEO9
cwFGr2WklpsqJyop1a+CFtwNShOJmVFz57nP3rkA53fpKKtlk4F37n/IChiiEyr3nOQJKuY7aSHt
ggL7ZeZhTCw6LD/DsgI5W+vqUQ0lwX1tcrdW1+6InYuHkaawE85BXjcFqwsk61uEarYAnmdf44zv
0E4adufuJY17cQms4MJylQCvbSv7n39M8z2GqZTVbT+Z60pLq4sLXsILSiZAm9X1BcBjdelS+yVh
63lp2CQvBCirh14vAC7YIjlGotrxBtR2ZEYxWYaTcpv8M+jI/NPyVc6szmjPuY1OQnHogyTHS+A3
DNYRyUQ20zWg4CgJrxGUjFXhVG8Tmx2PAqNkXDCCS5aUNbiJiMGAbVvOZhzwXxuDY+Kxl5ncRRpj
WySdQsgUDGil/FLwES8y7lMPCgz+tSkSrkWWrE76IJKVqLRxL1ybEEdS8cITt11jI+g/zMSGGpwD
FAraB/pDSk+0o3Xf9FhHjd7X9n7Zx4eGoeLCOr61yv5SumXEVpdHblb3LIGxJJlV157DFtTBqA8Q
AaMiPdRu1XqmI8FUpOq9jp/uIUk4QrM0Pv08W/wQOHkQ8Q/hNPa+6GGtCXlvFBmVJpncaIFWz2eQ
Hu9NINlkM6iJvyl5oa5wl6f7wHRIMQix4nxsL1kRMvGYrUHCqmk8V9TlvM/nLRI6+TUY05WqmvLb
3RgZAoHqa5ypdE8RfFxFbgLOugNPnyBOb5oqe4MYseJtHO+UiLqiskC+cPVmVceGdm+npPIZtADd
GY+F2lj70Bk4CbScbXRXdXw83SzbNn5CSN8i8mW0+XgtC0SxoQpfeBPTXYJ8P4WRfkotXXJX5GVH
6HfJqbc2kSbHR9YvKUhiQXGF8NwulcbnwZ5Dn0FtPTmg6TYWOW2ewwWNBQmtlkGXXkfG4gOO0tab
LfFeCnzuOlsleSLqUBVyKqbNOo+PU0ZKl5u0CaQHQ3NWhjPhIbwEqC1tpkhWwEh6mbCrjV7Qk2k0
+tn1RXW2W2qDBY6zpU/HxkPRWJz+EMw46aGzgR+cHmWrBV4b++49mXbdm/j0XBuGV7VrUJPzIjha
wkObqDYxcbuloHZ4OVT0s5Kz4wiHWdBSaQ4qbFjmYY+Ck79YExWROJyO0Z3tuOUpDYdzPrHPwpmL
91NFCqZIamzrj9Qq96oNVLZwIARC45iWVQVCpsAkPsgcrRyDDNiFghXUQAt9x5YjYmEXB9G09Jsc
d19rP/lqNZzT7jjhhFia0IR0STrWRNbeBgMWXzX4GE0sUSxwdkkPREkfbk6NXypsmf1w7T+oirbJ
tOKctbeuT95Yz3PopteOSB2sTqJXdkhkzrIfWEew1S/JIJPvg+JAgZot819xlSWLKfNbD0DbtRw1
wldwcr0MOLtaQ3KE/PbAMPNSRPpj1UdrIw/3k4k9to3HrRoo+CJH2190qD4wBuPQYdFV5tl5wnZn
GkO4K9Wa/HdIQZ8wsk2iduEy65NDatV8fTeAdnTgW1WtVNj92gBHq/ozCWLKy2KFezSGr2MneXyO
mpbT3mCx3BG9fU9A6Jcdb6JQLb4xZn5qUByX1Qi6FoijD0/sd+/b/9s1+k+X7c1XMbdWNn+bN/5n
vGtz/eTe+fcv2vtblnX/8m+3rPyPfzncQGdG9Z/u3L9//e8Xbtv6zcYDRsBOw0ro/FjE/kgTc+F2
Ve7aNgWppmE5WAv/Yh7jVq1zA3bxjoGWs11CZ39cuHXxm2AK0rCPGTrGM0P7R8xjxuyK+6sLt/Lj
HZvtaX/ja8y527DkZ0NdC0qJcPBrz5URlntsyv25NBKrWLEVC95BToycnX0SrlVljofI3t+R36gA
fdn4a3IJNUfRVPoNY5XMVpGtVMdnhIyFg+RnCinXTAAxzwrgAnoF6nzw2SxVMF12nIKMWYXIH7BE
qVuBT2ozDRa2eVPTjhqsjRdzUoCou+600Ju4xThDaYQbuO4unwZSGbMjP8NRtM8iPqBlEWlv7uzc
J6xp4x35MfRHCVYxh5jVJpn9/vns/B+GoAJg5QfJ5yAt9ny5Q0pAxea/QC8ja0XiUTy2c6BAFpli
LEj3kjNg/igep6mRF1jgHM813HxQHL8QBZNzUyvpq5K38aKwEVnGnwiD5VjdI7gbeacHVXuaJkMc
gPKMZypRw51Kc92mdOJoo83pCCTw8ZEWM1s9NEFDs6Hxk6eQ2HvQZFLB2FMbHcfKfFVUBv9gznEM
Ru+evCuKfDSHNeI5tuE2BDiKOE9etLxnqdHG00qdgx5jqmXPDth9+iOxrz1MPxtvpw/w73Yz4GId
2g5gwbKMQqA/Tst+VflZntPKySIdx1B4h8+E0rbAnTftguY1QlCaeR0Kh4ySI+WTgCu+tIVSH3j/
siYHpg/eSK/bFRq4sk1iX1x1u/cDL4g6cd+XmjwrP0JAn6T6VUnzjMsn8kPwlP2IBwimCAnTj6gA
Cg6BIcS7TpgV1cEU5La0Hymi+JElJltBBulntULEjglD0DUP2AcQM+pZ1+hijFerAIjpDMa1xsc8
wEg1mZP6GkZlNy3bWR8Zf5dKfmST/kdC0X7kFH9WVuwfjUXtEpiirTkTXiIEOQtGWkwfAAKNabfM
LZPLEnrd8RAn3GBpp2mE6ei4fvQpfTzOal2VsA7hXdNzU9dtRzWNEvsQWGik2jSzPuSbynjTxyR5
tvuSFUJXxeLLCLkCYRc2CwxNMpzFWmtQyeAHWTV+ZD+qVPqjUCENoVYhVRtEqGcNS/zoWdaPttUh
TQU3CsCah1y2drfA2pVlGNxmVSzmLUPzqR3V3wMGuZ3SRngoCSgEtVch1qNqqr6510bUSt6arnuP
76mXeFkmYNetL8MrV/f2vnZNSAQQLOWzVOLgFlIC+k40IztS3VleOwPfdlr37iGXWfELt1amoCGG
Qp8N+rzmQzFoB5946DyjK84GSw+J39Fyu3KVxoZ+ZRmTn1IFxXOR6kqE586U+i9XCucrcg1ckErS
Qp1X+E7ugDWD8CTy2rJBIz6KeWc03pV6pCtNiWpIbrNHByhQfLETrfOETCTFjXm/ZfevX4SO+Qhe
nL71YwG8q4deCZeJABvC+UvY+GnDzB4T8NEy9MvMD6XXVrgY7D4jsEIkPaeNjx4aL6186D9MASLd
gUUfzz2Vcf2SdUvF8rEm37jy01alpG4MnrO6446Vqs6Z0OcVG31CAKBSsQAYXLFIiHE5thnlqA6x
d4jh3RJ90fhEwMz3E9Ti1VRB2jIKc3rUoyBamQ2MRX0iVCwixfQwuFReGfhiVQ3crgWNJhCjOn9r
BdJ40+OUy8ncrrUhMaPDRZHGZeyU9BAqkaRsiOkrccAYGFk5rXTg2vcD77djIzrlXJmD88CEYh+N
rnHoChrGi97hCwhi/kscfLkbLqbYjdlsMhvlYaVssHDm28hKy41r+NllKidkHiE0UhdTytZQr2Kc
xK1intyqdkxPR8x+oxW5wmEIjnVP0cdVzl3I1AkTWMtZPvL56Az9kcc0EuAkjHc1GoqnSS0RONyW
q4SsLPVlhOyTHms58BLEsgi/09jU9I0wivxiRgSAYM5phGuSMmBlNo21l9eAdVW9lSeTDUW/YOGk
rHPu5bRN9YN9zSDgH9N6sjyroYFY1JNy76eo3wtJJv0sYRxe2rBvuEdE/q+obtApMzd48kPKCbRK
xeZBAqj+UjFRh2dh99ONJlxr13WVeW7Zsc5OImDleRy227pEYQs4OIhldvmZnUj/IoDvrCsB1kZG
ZfBWjoN68Vlh7uJBD1eqO5EypHbtrFLgQ0kBX/Kg9wXkatjiADU1HH8qv7cwGx0vR9ViikoNFnGi
cobdCFcnW3QET+1lQHz3hlQ676NdEVzYgeEfqLuIshm2/cugtvRd7deqCmchGPaqk5FuyzAauQod
jvUUDTurrLJPJa2jXYRedMxKZbraGcT2diKAhW+2guXcVk/+wMO1CZntoy4q17pmK3emT+WS4mBF
aGK3vwv7Qd9yEVM8jiDWlCdHsc5AOfIdjcgUWE6we8CgUf/nIjf/npD5fxub/xknYt10/k/paXur
x1v+5yL637/mjynYhpxjaxw+jmoytKr8af9TRM8uzWJvyV/haj+/85cpWP3NcYnfuJoqiLcLlaH8
L7KT/ZvF8MxvCU39Ye78JVnyB7Oh+Ztf/3UPvGY7f56C+UBqwtU1F+smsAYyq3PC4vN2H+VB85//
qv17omFGTZIw30SqeColge6h26pOOzwWKNeb1Oc4op+lfhfpvu1jyk5ZH69xD38URjKc2QrgFGBl
bL5iOquepDhOnLFU9AggPM17VzpA5wTykIhbnGdQWvzCWmXkbt1O25A9NhAaWoi4dvCojnG2Ijhk
LSO3aO+AnnRnVnxLDuxTLhtzU1OS7EkibNQICc8qbYgHHTCTQhviNdv9fllNvr1rmfcWMiyoHEst
f2FN9QiaQ+aw1e1sNUjH43vTz033pbi4MUozZ2nZtYL7M0IWgQOs7JQnrxOF0g7sbsjLlgkAjx3Q
jT3AqjIKEDBNfY9oo+5LqutoqRyjjW5B1h6sV4U//aWtZ49qn94NtpZfiD9hbUkRwLDWyb3TBs+N
yv6YFHJWPzWleEy7mBxB2z5imSPBUk14PWzcowG4O1SCO5jVUVVdqN3BD8GTSFhEC3TWI+2tr1Em
mtASS7st9klhy+VUNWsXwzHlDd23MfrNQp3xuZWeeGpERLkEycGjBt5e8pKRMvcUDFyeMYExlHtF
x5+n9vh8sB0zi7y6uElpj5gXMnjIdbdcu6WNw8rOX6k63MWpOHYDmg6exYKfFcUCQamxNRf83JMX
i0vLSm9nTc6IK/iJOmgmn2Q+G1sT32cKhnddA7yVSvQ+UsSoSJquSpcFLiAx8DBffgwEh7+bPDlk
6FhSpd1oPJz7QPnMAOgZIBzlqI7r1mwR+dnjBr72GMV3fOMfFM29FHWS7hSDwhqn4zdxIwFNLSgs
I9Fsqm4AnqAEx0CowMELhcBzBMdAkjdWrtBr8bt3gFTieGk505YCeuw9w3gAVHoJEI49Vsh4U5M3
rrX9givZgRLfXw2dk5e4q38Z33V9ysMSsl2iwtix1RXd9oeSLP+CihA2hiLQKUOnR9pw97gIL7Fd
3fooukY0ecNNnPYdOHhfi7b8grZZ7IMrt2SJi+HnO+eVG/jxY3Aec8HOtIy9RoFhTp3cvih1g7ge
JGWGDEBV3WZM2c3orHJ71eBe1l3J/UL+nxRP4pi9GgFUPN/4HNoUfpaSUqYZmavSEftaI/zLiA6x
ujVmYwcUw159lHBM0mF6GiLzTguIbKA/XZwOcqXbOfAe+Dj16ftACHYf2kQhVHV2YdXxXay3zhKE
6NUFcdObznfqRydWiyz6574yzpJ1NWkZ9Bs8dOy/ZFcxOGuk2P2k/DaGrnkysvCLWvHmiZsm4IE4
oiscMxneZpbwbJvOjQK9FfOrv2Z5l4Ok6h51fN2oNQYku6jXmVmp0Kwr8vxCLR+C9MnR1PI0qCyb
+u6GmFTcces54OVO9t041qekJJyR+tfR79PdFI7WIaRWixxBt6ETT9AaZ6abbgjddR+HTwbv+rva
IfrlU7DNNSfx8rFo100PBEIBHAP2Kj50RbftKkZtwGzNoa+ZaisWqiu8u9W+oog8KqnaSYBw4Kd9
ww7tv1RJcB216iHJ0pfMnFoUAGX0ukm19u5ICyeYhZeyb3f+3DGL40A9DVXgn6QpvoLirudjsY4M
pVvhxHw01OK58cM7IUrmDNsE2Gmn6gqvOfa4QsL5Y4cyt76qG8w65z6zu2PGt3J0phLI0ch4ODg1
Ap1Dg7yEbcBeGDaa2TmI/AGCseX6M4ATrG2e9Qd6zqoFXi8X0Y+Cynp8cBHtD9RCOrRSrQe8coeu
Hpi3TPxHDh1yjhKC5QTNSPOcAkkwqTZDeRdgzaEZDLg/RUn8jDIcywHPjyQcZmIUaSgRpv2+aIiP
GVbJ3db8EEb6GHXhK1ZAddM3cCnDXDxU526oiiX+gQofpfE6dMm9Hxi0uYOAxnivE151X9tY+9RV
91AjLa2wZskFNWoG6XFaPADckhviHgmx4KPlWUCMn4a/aXoQbIdbExQi8TxuJyDSmYA5//0zDt8I
v6T/kcRMdRQyWrjMHFTj96bFCCpocSSgpa4LXS83VDSQoKgJM4wqtMYGm3MPDFyYabWhu4rDsWQp
a9cBaYryu467757iqWUJGzMkoh5lb9AZHigSYztFtksQXOfqVjmLfOyuHE0UD430KmrmN1zIwbPU
4FWO2gMw4HpXS/OJdidAtWb5wBMPHFnQLsez3gZvJKE9qZYIa2WP7MqQO7p0w4tpFbCyalgdLW24
sFlhcriVN9ziL6ai3bBE0wlrGtyfJy5pR8ou7/KO3lLG8qKIeP8P47QZq+qh0Q74SI52/4oz+ezD
EKLfVayCCvnJJobBEsL+NoI0XZrAtxYxCcRAL/JFkAS8VfLpnkQZF2HKNxecYCPfdP/O55iqapqA
eCbOt/kUIY9VDvEPuajj/hkIxSeIriv1tYRAzZR6dAt3SM3urocxtZwg4S/gcPAq82YPSuF7qahf
WmWtWfJWDU0LGwEfhkbWc9GjbVEShysDuXfpKvkrJ5pYOxq9hgk9TXUXxhvgbXKm4c2MGbSmXk1G
z9CRzaisguWjZR9mtnRy6lMiezwgB14rHfJ6ESLuhl9+LYEzV+M+innyE1LJMNQWF/pv2yX8QXJZ
DdjBDssHnA4PnyBVYOzGVoLtFGkNB/ulcg5ngArxcAj14J8xKWPHAE90Dnq8E5Z5pUqQMqeeACL0
AGchZLTVe1IdYRm+xW7Lx1peVS5Yx9THe8SHvg1SyjSAiRujezXK8gMpqvMUkD4e2Ltl7oRXqIf+
WqdsmvOAp2+hfDEs0jCmb7p4kquMdg2eBjhLrJwVRMMisUFTsgtoOEXa7ELzi3AKbYyQjZduWqSY
eprHunOSHVM1fmmnf2X+jEl4BZAPumKnKWq4KumtOKlRe20tZIueFe7WR8NeK3NHb28/hPLBDtoc
RCNtg26vPNhuzyYwrX8pMhyX0nHuG+c171jXEAZks5v43zEXSky6K9MNv+phmjCvmLvAMC8+ovmz
Hd+UTiarUObLEWTT2NGRoI/t+IZd02ObfITd3T+Uaiy3BD6AuoC1hBA7vjl4s2SCGUfopsSCw7o4
g6fjDwxH89QgIYUt3bwqvZn5FYV4PzvXi0S2Nypa3PTBeTKoJ1nGpbpNeanWSEH38eg8pelVtSS1
gH7EODn/gzUcHMwh2NaB9UFfGlGfjn3NyHNFyREWx5wbJ2vCdNWnXyGmnkPhUCkTTU5zqvxyVQHv
WBYu3xCE33U4duOhqeh+MpNyp6OEbXNrOoLlDNhNO7HXF2pxEp2xTurgmRE53AV5um2ndW6KAsja
+Aj8Tj+aofmtutkIyj06p8kYbwt/FF6A3j10brfvdCPciIQYZTOl5SMgF8usCEYd/VI6j+E4UrVh
jkDPKwAiVvoWDSldZgHP/5SdCQ4EI9q0Fv4pwGf+Xavi35mVKFc33GNudHIrmTYPBgia/Qj7fuem
I/Ht1N+HjSgxS1zV+hetL+QO+zo9YvhPifmufej/64H08G4MAg2DQPma6U69GnSyZJ3GBgLPPus2
R3tT2XW+NZF69Ss5eM2ENVv1yewQ3gNoBa6J9lHS5KESTgA+/SVeEG1TacmdyLmJFKmu8gkK82U+
0UaYkB1bVRzny1J3s22YcN7bRebFmWzPA5SvmaeIfpfYyUZkhcowGiZHnxDYMm0pD+gxa91jXHmp
Uvs1zabxsQq7+LGjk86UJBuDsl8A16kYjgjoaSX3s0Arz4BAr50U8QHPIMONon6wShvuwOIQqsd8
dSpsW+VEcLbEctXlhJ9iMUBkOkyiihZW18tnV8rHOpw90V1Li6EaQYUCvDTEAiBmE/Is6AWtfBiD
M7qxzh3uxdXkKO9T4d7lpi/uzJiStBmMgx4A0K5vMm9SafCtNVOsVeqZeRebv1KrwNwtOFuKoTwp
aCgevTzcCc0pWMHwuAsdq9oUorRWYRjYlOwW7dIYHP190JN7SsUZNZNLF6NwaqWCSWAKSuxszEws
6Mst3kUiV0a70u0iWLdsX+8S8+ftV+KriKYtfQLp42oqA+BjeG8+m2Div3DrZ24iQAZ5i+26Rq/v
JymqhdDDZYGs+jhHHDaJ1BhuVFpSIzd3Zy6nu4H99C4b5J9EK5wTG1zHo4PlJe1V96xV7lZzSEHZ
dXNVAutSN4v5jnmhbHNPIN89EjHST2JCDzEQie25be2nci2CYqdHxS9Rmr5X205+BO1q0+QJnbwx
+RmkensMNKxKSfisRXMlVBKZO7On3KU3g3Veuge1N8XBHR1/KWrMWDLFvcdxngP8AMuEudq6BgEr
sYY6D9BKV2hAhd+PdzCXrEUjJwM0jj0yOzue72vBsYqKm1oSd4dCd2rVXn9oaTtfRoFubXreG3D2
ifwGCaj4LlEeOKbUW2tzDOrck2wTd+wkZH8IUoONa+O/1wkHHGpmS3dL0V+sGueKZI+RNZb6VtnK
K9Os/auJibYmBqdDKq0Nzk0CkwkPAzKamhe53KjLigxHF8T5kmoSsZcgtjepQfcuUa7qMJBmoNW4
FO8u97xSmvaHW5jzNR3LpVMQnK3w1VyLbm74lhvaeKzHzJrkfeU85drepQPhXDj5eC4igqA6A+p5
GK4kabP3WIlAhDZYeCMNWG46XIPQKL/MMd+7/JxeQytYmQQGW078gcmSAYNGrWjtRkV5AnRkr7PZ
R0/wojxpnct8o/nFlueEeg6ZMy38FQlV8ruSYj8yEA7GnsLmcUG0s00CjQ9Q/QztBZ6k/qlmprrn
kW15GWCy2bqf3bPZOeRqE/PomRwPVUCskgHs29CP0R2fqJB4jd5jx1nYGzUbDa/lFHrEbBrD2nLU
17guvyh2HT//m73z2pHkyLLtr8wPWMOFuXoNrVPLF0dlZaVrbS7Mv35WFLpninV5SfQ8DHCB+8Im
0SxGhAuzY+fsvbYVGwRQ5yaQCo6wgyAsK6RTYgfWsBYuIXUkXernSCjYsbY0McX1fBlb1jsMChiw
LZLCjYgetATIFCEVQrtcccHCeDlRAdDvquydXRcvfURKmFZhdF+K5r6a7pzZjr/sflo1P/Ihk68S
6+PGr6acvfkKIs1Ud6MEeWWt0qdeEgBYFp15U/tzshIWlmYsDwhz5zRn8qXfLCe+RHOZbsMpHbZG
BzCCZQxvZdYsByDComijp75hFlb6iDsw/m+xR/bbdIxxyVtDuRga5TFDls1NDq/+SIbJVxNtqfrG
Z9w6HIEd4GcYeXY6dxACZpr8HCNiplzVXJGIMOBxWXgqO5FehEM5Ta+V+QNtgxg3LKA1F0NGa1aw
2TJhb1mEDVobIYt2niCa67JtaNfkQ5ONt2Dexp2z0wCr3IgdE/znYrJkver7yqQWKKd9FUQXfFF7
RSVzyq0sXwcd66E/0VmAQr+SDNAXHXT6XYfdC9RzcayL+DnxSM3wMFA4gDpuQr+hjva9k7Jku7Kw
o6Elzs0NjOUMhBDogmzYcb2c2zZu05Nhu7edFvUt8jSInnNg7/rR0gujSgqyP+MEvQ0tBNhG9WV0
U6Z6KRTM2QrWTtuHG19P6bbB87KwtC2eMmU8Mfce1w2jjnXtkPZlZ1rt8J3EO9xpV6JIbx5FauOz
Llc9WdBQRs3qiDo8WIke6amv7WUFs2nb5xhfG3oIy7Ez/QtKBYtOjrI3XVMzTPQBRrLQtEehw3ad
dk3ABpPuS91iuiSatQ4dct9DHGsqwfRFH3Nb9Il6El2PtH56ncMwfW5KkodU0Tv7VnYBvlJ32jWS
cNeOGbiPfHjD0Bc9LzHmfhGW1B+IjXAc4ICosFJdYgsQZ2abhyg+cnhWl4CcqyvuiWmagUata94q
HcK4SkhQrw0pjj//0l7/bq6cgpC/AfvfmwnY5BzTsaGhWo3sQjwIwEseYpKT+oi+ie8VZ8wVxGsj
gMTNqeOVPzs0mmq+zaBik3l+1i8MuzNI6myCq6R93/tBSfskTVEPcsTPPZfRD/JEAH75QUMI40sO
wcFOjU8RuPBfe+OlGEl9r67Dkmz2H/IhOUzzZN70uNogo81Lf/LpWblZVexClwi0XI3Ub/YSW4Pe
N5387uN8uq0FHcLyGlCuO7MCN+RVFyhjS/uB3Jj+KCyyYxwzP4UqeOlRiFW1FW1bSL/L1ujsU91b
R6md5BrGpjC6cgPrkQx4y+vSk9QqW6Pt9pXxqUbElnWtjtpgYUqXyCppQ1+zLa1zYLsfIc0Vcljr
ZOXkNg7pwdrb7uAdU0gJi5JyfTkBFaQ4Zk6lmgHxtHRBJY8fETLCbVVOKzSd5hbbbL3wGo5co+H7
e9DoMOrTxnimi1ZDEV1kbhRvXHhzUvY4LsqxPdmAOV6CmiszY17vmnDnl4O3JdnVX8Vms7HhPuIO
GKqlJDIbSTM97CAy3s2o/pjTYT8HpX3vMPFYW15Oxe4dQBxPmyZnxaq6lnZUoD7mDpKgcMv+FOiS
txQ67KnwH4g5xmwGJ9p0w5ti6IaDDDiIxVfOWyablgZLQ3nSVPo0QH9ZtkSkLBLUnAfW/Y5DrTnT
MunjzQKhfNu4nDLIN+/LARQJvk8fVuno9cNNzJPOHUNm29LPGb3kNg71hPGmi0FD9g4Dvd040bUF
Iz9ugZi+OzQHzloF6uGTcGt4fTbxP0k8bTKjKZeRW84bKwrdU21vgzn/QnZR3OhB9FsnQh0rAmd6
tNHyoN2oHhp3fKSdVz7oKjh4ljFt6kCQxRNQMRdW/eBhGVw6MRmsdRpNi36aaA8Uk/XOAWLthPGn
VWDJVEHm3dUmcb/mYAFrvf6jjqtgrSDR8TiF8WaIQngudTy/qfk1mEb7HF2/cuFukazGTz//YgFv
s9DLDvNdlAKaMsfaXumRwhm7NUYRJKArV/TqVOc9yT20NhZTdA1mxC9/cAf4P5biOM4jsmYcMCIc
7XHEhPuitAg3m/Psxr4W0j//TgEHlW0V7RhLXjKDED9X55D+3dnbZnP/HGiCCBoGIg/uhxmTwcDG
0t9SouPCudp2bem/5HWEpcGrynOmK+Y4ENDpNr4EwFBP9Ek7ACrNI3oqfdBB8uTNDdNg8hA2brLB
vGQ/FTOuV6+/YLcU0C8y3I2KOS2/Lt2UZgVsKpvDfe6H3TLtC9KLvE3nj1THYHowjOujCgl9cu3q
RpeYb1rpntDGBbfRAAoE5fau6tvqQGfIXFTD9aDmvqe9W9/Fpf9hAhu9MRjth/l49AawenFftxeF
633RyxDvE5EHWx6Yeh2b3qOdEl7uagtbhFcZS6ETdxOhWl/Lad5PGcN4AnUDTB7mu6ri5ERC4IkE
L+9E1hd5WWVMIeLtymL+oUUZ3ckx3PdVFy2DcYgORVHbrwEJxUwspGp2kMgfEKT3x59/GWPslCrL
zTWOgyPy/GIF9+VTFbo4zfZ4w6BavKRVttHl3H6hZEZTZz90pfdEP3u4xJVysEWGem+iHhqqhnTH
emJJkTLd96JZDeC1boKJdAHJgO9i1fmxxuWzw7EEN0tkPseAVz8KkmNSEAzv12VzlDHlE8eLtUJo
eKpEgwRnsI+DREXrNiwExpiKXSpBKQV+MS0NolidMXWPE07XNc2RbNk3LNf1VDG/cjpKIpcnqE66
u17n4Q2EhlfTSeOTk5YLKO9scn1N+I/WZHBQsl3CcthLefax5S+9Hp+Z9Q6McdzCiHsMEy3JqudJ
ApnonlAIXUdo6PGg4tDGmaYu30uV7vnN7D9DeyxtNEWpArkVCwwhJVkIBv8+goFJ37tGGm4iRnEN
va6l7ahxDYr4WchCwGJGuMXcCJG0NSZrWu79HufDYWqD+ZulT7Nbs0mWzaUp72b2r2ef4r8d8+rG
nVD02ln3XJhUARIB2CaxRLeK5FzsYVFQg4wmIWzi3qhKd9/UpjgWxKMuEmaKLjhku0eTZ1gMDwIo
0IRNZwfX6PtNOBDq3vg1oxYr0xsW7osRGfZd0rv4IdCpgdaLnqqR0s9Prrl0UOYKbArn1rRufd/N
dzhcSJ5j3rEPgSUxE9hkPV1qEVTv8dyIZVUN5j4L6BLX6Cn4J70kOEWv6feRx9fEJXU3+MoR/XnW
tPpqQmAlsCuL+NcEPneKu037N3UhxcugfexsrWVdUFHJvWAj3XJ0yjeDCj6DbiOyPHpszSsfr0G8
5UrxwNFiWtL7ZhbQrD2LZzrW0chSQXuzantzZVFJrlJA76tY4QBEx0k8Huo8plnXSsWvCILxYnCn
edp/jrVzqvHjPXrprOmvFglbt09wcofEBRHgsSqd6OKRaADDz/JIlh+GTaVRWFfhWB+7nPBVfNn0
i0CO3RCdSuwFk6EtmWIO+/4888yGbDpp+oxwWu8Kw/n+Uwr8vyb/+H9WNf3TaYwc+S+E06tvxbfy
P7Ao/8cq6f8gmf6vP/xPvYj1j5/SDtOTzk9x9H9nMCEK8WzXN9i9PYmTGS/yP/UilvEP/h8PUqcL
PM7yA77Lv/QiEDxdaJuBYzguvS5b/juq6asa/BfRNN8JQbe0cEq7pqRiMPigX+UimMeaUZI3tgYo
8dV7IFtaB5RP8JiGNdPd1Fzn2mMwL8LHJLLu6tl9Yyq1hbgXj9cpGBCGMJ5x09NOSZB6CbHGOJK2
BzWC2sbVGYXDOR6N58ayt5mKNvXs4HNud1fSciYw8NJvw4PR+xt3FEgFQcbzaOdpu6Pjvc9c+w5U
yMVx7e3YyDu2zwuKAeTcH8TQgb4O1n7ePJAN/DBP4Tp0ERrH1TLjlcypP/MHHTXrtJi3bDkbT45n
D752H10lm/JSyumZgTpRCtCUwe/UWm/zwmXopFbaCh9nnfsrpuePnUsXfUyh56Dd8OKAoZUD7zOk
vE+j/E5FBEXWtEYSZ3hXbfBo+O1rKrlskSG3dsgiK64nNPVdKFKG6+Ik03z9y9P3TyXQH5Q/1xv1
K9335430mCbYPFA8OTxMv95IjV+piw0kYRAiV1hSaQUXJ3woN5wObryWPmrMCZuQ9LUAkTBwd/76
C8jfhUdOgPjfc69bhAdT2UEX9esXQLDtMy3AQCg4YqK5vuZ8bmhJMYTQHAWz2LqRYeZu+3C+TZv5
eSgTxgEm/UdQ0mjYFj+0rdrN7KIgGUBsbzwzLNZhNZ8m4Ko9KDnUGpHYGypDs9RhlHfyYkUhiKg/
azFq+eT0jTZakSmHzF2FbMGBfWxw+C5i+lxreEDf9RhqLD7zHc7K7dwlIMks88VuLDIkp7Of9kfy
PZtDhV77+P8X059M5L+jGQeGbV1VaP93EwrTv2/tN/XrKur960/9cxGV/5CewyJpOmCIeSj+S3Tn
+lAbHDNAjBcYPsI63ot/LaLyHx4mFdwnvA7XP8OX+O9F1AQNx5si0duaiPX+nUUUNPIfXj2DT/AD
QrINVnoyRQjv+/XJ56Ef3C6fPErWGD7hPGv9EujaWqU2UNRfrsyfvOfXt+jX1xxst0s1APAK6ww/
7rfPopvtpiOv91ojcfgQDXnnNSM7mk3U8duoIDvnrz/Q/LNPhIdBfqCBPtG8qif/8OvIHiDnOHTX
HiA/qAwFEy64n3ExLkrPpkvGEecljVCIoOV3TCzatCbRIdjmtpTkvE1CRkeTlv4awBGHxWxENmRi
BDn/zRf9fSu7XhpuuHQcHgVWwt9WwNTDHzlOJRg+TwRn1zLcrc+MykLB5QE5U7q+xnAM09Yz2u59
aOcpQGJhevdR32dPJYSwQzTN1ddffy3r+rG/3zHPtg00ozaCH/83QaYXNCTSBNqFXlXLsxrzK13V
QpTtQgg7jpagxVVmw9HIUqB9KsU1H3n+Lp6k92LpiAbDFB9Ns94bsWBqT1JqGITZMRx6nxk7p/tP
IVu9RzvP8a6yqg/sUNkWFHB9/9e/xDR+X+KvV9j3eG8sm0M4//vHR8FP5tFQvU1fr8/jq7482gik
34ecY/xzpUvvzjXyhn5K2bf3ourGz9IlOHfBZCfIFnmTP+SwAoyuInTGIz6bhX8h++ibCHLkJKm5
i4z0pmqJoZjLdm2UmF77kplfQO/mPLcQ1+x4vi0JpiIe5imVjvmY2elOlclOaA/ecxeMtHUBHdgA
tFPLYPBOaBitIlocrn9EnL3ph6MT3A2N/5IpKEa02rCBauuhb92jHmCR+MUDBfuGbu82pFGBQH1T
mcE6wa0ElfeS9NFjmdwr4q0PRg2eFFNqXrLjlCNkwcR4JZ57WkpG9jjcv0djBk60GwnMKyrUT9y0
BVio56ruj3HgbgwIsp4nP2AafxIUuBrm+DElWa+ru+vOdLLhRGo68gxV401tdN0yN+wnbDmf7kh9
MdpOvGJ4fJrn8F4JPhNGCwWM50E81ei1mCPZZxtAMgrOLrlyEnu7pp3dgPrFBg+pH7HyEXIY5M8s
qa+zCnLfqr+pDX6Kjn97BzxKAml7pm3arvvbGgJusMsc7E9rM7SLG/I4S8JyR+MEu2drF6g9PC8S
YAwL4n8wJGXIl9p8/HJJn/mYmmJ4msJBfAbGmO1IM4zWqagZ0TpEtpBxY9e3VVx1u4GhyysDmfyq
4Sn0Z9CP5kNfh9WRaZ94Ne0sOhmYHba9LCg4zDl21h46rSNsr3Sjetf4uxfmT1591qHr9udLm8SK
31ak2jfqwbu++nYT6DPnSBUtU4s46Jot7FZg/dk0Jk5j5oTznZW0LSSLecJW6In6YEJqfcqHrv2C
X2p+/PW7/CeLOvyFwAe1DwnBd69b2i8qcXSZKJmd0Vmj5HRANldf8UCD3Bjy1ThFf7My/8ll8CWp
SYFhgJtl5/rjh1Wx5QLOVM4abIb3ylTOWyN/y3f/g5/0y6f8tjjlWA9dRu1UmjQDfhhEBkPTkB5D
BwITYauWevPXH2he99rfnmrsmijEqCGup6jfLiJPaFrXVuOgibGtI6gKHKEOYeEH0tWdZx+WbcSG
49er2CqMV9swyluCYNvVv/81Ag6QAYURCQz87W+XV4xO3cSU2CICmRZOLjJChZHFDYAKBbAN+ggU
bY4sA0PoyBBs+Ltv8H+ePUxqKcfx2d8s5Mq/HSItGKW+zlN3nc8O4q+47/pzo2IGsnPlUwWNehX0
fQchZbDvIColVAmI6WD6+TCM/vpy/F6McQ4i5IQCQJo4Lsil+OPVACuXNb3LIxZHoFhcBayEGD1U
JybDjr/+qN9fouuJ57qrszzi9wDz8sePimegdF4vYLnkbnRQMA33hTmNZ7sL+x1XKfi768we+9sj
RweBFYW6j1XUcyg2//iRo6XwiJpjuM7DRt9CvyTtL5xGHArVjByEGEpSCOxmz1Kq1cJroTkRPLNi
chyuCUrwttQWMC6siQAX3Pk7lbXGDdk63XIIsvloluwJRF6a3pLlI936CFaHdUYax1KLPPlOB7fE
HVj4y9ISam3OpjyEUaCf9YBeFZxBRpKBbxfWqiIV4DyqMf7kCsUXJa/jf2XLN6bdcPsS54caDP09
EM6IJy4slvnsFtsaPd+yraZKUhyAKAxa+N2pQrI+5Sgm0bfkl9mRJTKQGKrP5Ib9grqHb5LCZk8G
P34sYpQZnZ35Z1AJjKHgg6wUHcFsiUYj2Ku5USTOTZJ2LWoq76li8IwTDqHJlXGjCmDw0MsORs6Q
rMYi+OUlej2h1p2CoNkjjgZRYfsN67h0nhOL5vgotT4ZTlxtuh58KgAMDOhpat8NiTYc/DF2/11m
Bl1hoDrLuDOsEwVDzxwixGeC+xqxMwGNROU5/iX1i2SHPdC5VYNffJbdTA5R1yGiqY0sQ28QAibL
nXThDJ116HLffEUtCMEbOaWD2FpqSNnZQN5q3kO3iowYroXVEFvRDsZTorrhDoEmUR9WGixLDB+P
ep6qHelF2UXUDZilqRXQi9rk0qdNvEwNy1iZpIvCNnbrSzgjMs/GidM0tMtvpBy0e6dN+nM+W2pF
rIGzELW236e+iLB8e91rGhH5Rhuzf4OwivpGZ+FhSL2Moiqrvrd9NTxagQq/3FY2z0R5raZyGJem
pcRLD3zjPNPRfxCkI7y1dqO+T7qn3YvEgYE6Mi1a6TLCyShwa61H0/tRjqE4hlEL0Toa4eqqLn6b
0AhkC8ljeybAuH9qdQ6MRwwAgUPAYVL46YmQCqY/QevujKHz9x55w8iJNJG2QTy9BUC6j7hz5wXD
JeznoMU2oCj1CRwYMWLtyHLDqGGbwc9dMpRDDZQaJHEK5hEYlaP4gRxBfz3gg9lktu/fhF2NLztE
az6Zk0PsQpwQe6bEoqucbFvW9nzTVjI6dFVM0310vOQIcCt75nR8Rak45jowFemnwTguCeNoLtWE
HRbcEhyZnx8Ms/ylauLhtpHEC0CtTTfIszXyz6BeoV7pnuLIiA5ujHonmcP8TnpFvhndbjpZkXql
Sa/v4a7G+8om1i8cMn8dwsPd1D6iai0m67s9plTEPkI8lVjweI0O7ZXA9Ek+QabdTRW58qBmxC6L
htCBgSSL0AByK/NtzTT0YhvIVXOdWJ9ZJTBg+KHRXvX20bFgxdXrn1gpMumqTZxpzDA9IvpZQsBW
ceai4LCwzyR1cOkI9DkPRREQg9Db3U1sTqRaDHmrnMehFh0fp2JrN+m8vETEiWwZqDCOGe2ZqALU
Z4B7CmbEE8qttTH0zmdlC94fM2k2MnbUiZajta5a+a0pU+OtDJ3+JhNGuzcs03uLA6PdmQAInyPi
D+ltscTB+BmHVW+J5Gg7pkKH5s/b2K3jb4Ep0gNkZI9TwxweJvQohDUY8mQZFTqpysSLDMRGLDOi
CM7dYCbEtgvdPfrKK5cM8POlZ1X+VqWRfY/OyD/Wba6PWhQRdtqqoK6cskNSO83r5PWo08l6uR8m
dgGRgZilBZdu4fgn78BWodkYjFCSsi4eurkO9gVxtBekLKh4vWF4KVUZvTqKMV/Oo/1GGiKISfwS
nN0hqd0WkT2emGnINRsKBzaTQ10b5vnZR5jb+ebEQj/Mq0FX52SA/1X0DXoJkOOaQxC4h8H0xTaI
Y5NzYU1pWFbDwAhH+HhB8gQgYjTi+8YGf8qYJa+7ALLjbGpAd/iRxXrsDevRi1sye0tasWJCmRpg
AN4WhUGmxVBV5cGDjxlywrfzaY8RkbPcHGXlW6nmkt+ez5/cLCwGaClUsTIQmJFcO8z70jdeytKH
Qc2p/EXUQhFx7trnCaCts0YXgWab5sa6wWr3mhHA8oXuzXhsgG2gDiaioxl9b9sweWYvzFLjqcp0
f1Gqi544J7jmwnRbpkC8QgiuuqG9SDsIn0EJmvetDSnerGrvgPEJdw/zxM/OSYwCpVgcP47lHN0K
Qzo/7MkIvvtXHY81iRiha9iiWgUx1Lolqu/IcedLR8TSWzPZQBemsLzzQWiTfeiK8Yzi3UU6P82b
vHGG9cTdOmGNJ4ohZe58xAszbCXj4q+SfsA+ISB3JwWgOsub7XBlQgg+RypvwY+gS+ToEp5DTCYw
QrFnH3mXDHS+QiJu6LB9tw2MRI29IUf3Qn2y8GpPrFJZtW8pzJPnwSf2G2lT1YCecgT3VoWt8zAi
6zpmRiIuWZwNG6MYC/rzVxZhHArnTZZltZnB1hPcVGYH+PZ06Y1kuJ3bKNg6hcK7E/sFHxrMqb1m
HWCODBd4vplAgcrVnEzpgfOYtfGs9GqEjca9shJy1sdiSPeRp/oNdFeIg4blYT2S/Yglw+KMccr8
fNokztiwg3XhQZZjjnHkKjGcpqz4Djis2paij7+UW/TPXkgIK8AmgX0lH/xMobaMR0JtQ/urrRy7
2madmE4eQmP8tU4JmZGkzKQHbEgPvT3kaUyTJB5I41vEsie6GuJtCiAC7gRxGlZ/y2eV/oLOV3Y/
waDHr4kWiWngOP5gSth9o1ePz8zticysa28HNLP0YHw3KQdka1pVsqx2shu5SU4YtOs80eOzScW8
tmvuYdn6AueTF2b3WZW37zWD4RvDkvwOhReuQEi57usmbTcuZP7PCR+GhmvqJl9mxzWc8956n2WN
k8wMJqLDnAJj6SIDl3BP5mK91PMAy6RwhnkDU6pBRWhLVPlJrjZpYLAhJvAI0TJMzKTF5BX8d5JC
vpam3T5DQTOOdoUSjZc4Tx4rKt9r0ie6+4RS+EtZWf3eYC+7ncNGbqkykDtMCDf2zmzYZ6YSiHAN
4faPxJyrr8rMq20gFL+c2u4+LXz/m5YVRjjQ0A+SYPY1aRgtFsUaEXM8eLdNlxVfHLPQr18lXZZH
wiP/leh7PwnxXkRV/NCPReOwYZrWYW5gPtSEU6FXwRZci9awWdSnZpWFQsL3zeoddv/paTSIWFxl
qZQbPzFYDMYhW5GOdWUJEssTR/58ylUSXcw5au6qoBYpjsrZf4mpXxi2ed1bnZvGC3YH/3vUixkT
+AC5MKtDnzwqVMBrX+py3wwpji2YXsnN0EXDcybpmkxCF4dOd8at31vxrYbscmdiuF51rvajPWti
AEVeG1818j1G0jBA7myerLtYMF9D0zpeLSGtJTGjZW3JEHsSvCLLjln5W5NKEqdtmOOQhXBEByuq
t/SpBx2Fuj8j2QQnLT8GaBVuZPzfJA3J4GW0fO4hYoPrigpG8wh+2zqPtO1YTkLEh/BSYv88utn8
bsT4cA+jZIKIvEal4wbVdAGBT6VoorC9vUyu0kCHgLSs4iiB71lctZO5W5bG1m98E0me6VDH+Xad
YVaEBWesIGSqbY7EzliJWffNETEW5aXlh809rYEQ79mk0ZpXiBl0Ox8CVDy4LUPT08Dgs3ZcZREF
xg0zXeUfx3qYohN/LntORNIw5x8q5S9mFyDIkvRQPDf0CSLe58bcqWbEDsS8n8Irr6Z4XAuvNtdx
0ITFqgorL7ultRDCHyVxgxFE5K0a1xueoGMUFxGk+jE3JnVb502/HgXs07HxAuIdFLgTEkE58FSg
r05tFbb3A3fqBJWi1ktPe4hbjHGwT0wS5xeyb7uvOHBcYhz6ZGJJMp0zWXi2wVk+6k9tl+ctEsEO
Co7uC7+9OFcaTJPpiYrQqKrD4AzGqfXCwgMO4OCcbiAH3YhExjdDYDdvvtFRyXtj4xPL3UJlslib
XirXKpK1h7Bqr6oheiB+cbqZY06IuAoQOrI8BU/Ia7mZbRI9IQNEHTzkRHe7SfUwQYvK8dVr55tI
ybQvrWptjx1W0CGZ1pQowcYwqzevmcmplmrajs6AiCMJgvjGDobgx4TNbgMnVRx6PP54OzLGm3VE
GsrCaqd8hzKKbb9oCN/QXVDSLp7nE6jJ6smr3GEH4dB+qppUUf6yrX2VufzmjWZ3SGXjfLiWV687
vxa0iSq1Q92V7XSSeLdGRiuLTcfoCEJCrX1fDETGUxTZzDllOw/FumdMvpLTMJ+D0ms+jBC6oIFt
ZJc384CfFel3Q8LKsuja6GBpz13D4iJyxgjDZVCnfCtcjyc4iQFuEFf8aGaIOgvXMqddYkNt9YSq
N2VhYMVVFO7fVV5XB7ITSGF3quKDTjtmSDnDxsT6X4mPPMWDiDF3VMG9MRLIcZy5xDbcLcP4abBw
FgHkK4Q707zAVQY3Ng6LFxAW/TKzx36jJcnjAQQ1DlSuKu/93jQx8/MTBbZlpJY4vwc4aeLK8cob
VI/rvoq+PEn6ktWb+a3ReParTx126NokXBB8xWuUi/QazXcjo+pzCBxwyxLIoM66vT1WEltH6JPl
03k4pYuAgxLxCEyLa+qIUK6AtAQLkHPNCh8S/xqpou+2j6WdA2S7ZisT27AuhqWYiCFQcI/p97F1
87z3mX0pSR39Klqf5HjVtZiwHTBsk7hapVB+ujaORtsL1TakebOMQIHV7OpY6Wja2zbevyGgoh4A
SmDeAjhnRUW/trjtS1034tEmda8H++a35wSwx671bRvIc2atlTDFDcibetOx6C7arI5fKiKbr4Zf
pkLryCn9h8H14r0lQSAASU4NtHReux3NjNvJtGA1YetfKg/UsWyL7om5hcupMWleB4hSx24yYIjz
sKFH1Uw0en8ArhDY8RUajASkWgw+MJ2FBxFzy7FZLetrtLGRW/qCD9X6QkuNOz/q53shIu+ZgSmB
kG04w3IgA0bu/YgYKjXxY3fBYJqfs+XgOUlc86UtI/8md43pyRGNek+rlNC5Lq17iOfs/wuzqPg1
iQcwmTNPGK8IQY3gVxXqCTyFwuwfpWaIWY7gasZ+3APdocjYAIAYLn3pWQSrh6hfHU62I6Lcqw0j
cEYBg1enlwZZwSEn0+rBgJ10awJxPpgt344yxQoJgeL9ebqOWNAbwlNFwRyNi0il8lZSlzMjIh3t
FEWxcV9T+2F0tf1DpZmLdVipFOAS0dzEVn3rtVI+FkKR4lHaQU+YRWhbH+XoWj9CMUcPcEmKLbZy
l+TZ4cOPnPk44m7cDgxvTgaS2PvQ8abbWhWwp4rW2IBV+hKC9O4FPXENAB9IgxXLhFNsla9LoyZd
pqjc60aaDvcl/p0f2rm6vpG07CV5ehzbetXy7MLRu8xodHfISOJzT1j5s5sE6V0+VvVLa2mOS1jr
rnOEyocW39vgC1QThiBiB2dfB8G1H91lZ74vbJIwMu5SqGVLWdvmjSrycTt4zLw4i5JjEqfBtEyV
4z5OpnnNsHeYo0VW8lbIUH7xePic2EmxoyZsXNDcOhkfHCg7C2Oia7sZfaD1S46rVzVsUNb7sPGx
cZLPvUgaJ9lFHC02ctbNBdjA/O6Ywj4lAIJhw0bZsMoT56Niu3koaCJ/0CRIQrhmA5KnbwTZD94T
0bfW2Z+ZpFTI6FP8eKB3KS2aLPetXUoC4DOHtwB2QDyrH70HMRLjZcBI8nuUueb45lm0TS8+DgBv
TWXUEQc69CvtC4DpWNJYqWRUeOSIN7IFqhXKt5Hp1rkOJ73C8kkYsQx6CDUBx6JBTVG3ltK3+lVH
ZrIJsMK130RluM2mrej29cxcVjUny+e+lKyvEmHkYgbS8BgI2zt7uitfnWiMPlriAqg4qoZbj6p2
1WcFmisa4THPkVEdCqchiZ704x6lcQmXpgFp1mHRBGnQRG51p1Bj0CIe5nnvS+TuOOPIxkothz5O
1NczmHW7uVUq6m7CsiqOuJ/C57LXjFhpPZQV21eF7jLqk1tg8Ood22xH3iABGkdtIoZH3dPJDUnt
6StEF2NrN5lchpPCYdv0XXzfWnH12oyBuZEAAZYJjekla9GP1EJmC9aXO2QPKxor0zmpnJaLImk5
ODK2nkgVtMe1lXbGR22wHeO6jvjt9B+wVl1nzE3uUOa4IjtWoBncI8tJztHqulQWXRTe2Druvidm
MR45eYaXZIhK9MwtgUkgLVJvvhNiqhykwvJqjGw8ne3dfhT3mgkp46OB4mCRZqY6xMVQvCdCz89p
k9Awsab0+3+ydyY7cmNpln6VfoBmgOMluTXSjDa7mc/ShnCX5CQv53l4+vqoDGRFR1clqha9aKBy
ISSgkGROIy//4ZzvwAbL820rQsUn1jY5hoJ3K4chiZyDEQaKQJO3Y8hSASTuyglfidTrnxIiZu7n
ueJSTXROuluQuk87M6fIrWden5QS9hnWcP6iT6JtAhnrgI8izaj4ACCEyJ5I76BK1y/RAovpWyiW
JZy8cXkk0zQ9LQ5BgL4ec9s7KaF4m6JcPe54e95HG0Yx2dzZsxWHE5zmjjSzSKXxHBoCQUQe2kAA
gRGpQW2bxeDrWmntcKnTe0YTb/XUHuQGAyl+uaTPymGzZCV2W2gmpt+HYy7JA8iTDytFjoAG2DHf
Y+B1ANIdWbgAj9rwoUwnHjzU4mROdauNTE/wA5ZLUDRJuY2XaQgWnBcPCP+J2e1AeKuWrt2sSm+A
Rwhj67Cn8FMlkzsNBRKchnBGvcj8kocf21Au3KcBpmPgMhKgzVKx867weTut9UtqZYiXy4bWPa1D
7Q06E4d+X9s7BuXOtqxyDi0imy/U28qro+qDn3Y5PqghadKABAnT2HbRapFskth6WjrithD6tWd8
B86Rpb15mpn7Br2AV4AuHoTnUOJc7TTIcFWc6EGjZPMzosYCPz/5xjIYCxQC5IxK6JFLnvXZdVrn
uHWvmI/W4NAONl2n+MyaIxV/Q6WfFSejlBjL2vkgvpY1Y6+a2Yc5sfrblzUzTOiQmJYu7sIyIqgo
sXvU1gCyPSWCW2CmWgudaK2ax9yJD4hNoxe7huONnoH5oF/iw4e46dr2TZuwMheDFu5NSp5f49yV
j6VuK48gExvF0zrNeu8b27jlqSWezMpWv3XGqLyZgy19M9QbX12EcqSWQbxeIKynfyB1MRsHXOdC
ykfFtpo3sIkNtsW8Zui1aM4hUpV834lee3Ij/K1VqMJkFcv8BMfHouHNQN6TKOt1WIx9BnzZDjvj
uAmpEOWGYPPx2KVkrCKyH3xX0cXWlKHisXbK9n1iDicFU1G7IVWj9pSkVRBJusN1GvQZ6FCqfKRR
JF7VNG/2Xau6D1Gz/GzYwIFrUvTmARs8CFbYYquYJVrs3UzwiKeTZAf03Gy+FYuifclmfFpadXws
7JbiX07gQHxyYkBHwYkxHkd70LsTdhoVF0uUjignxEKaCKCkUzdrlB/LklhvDWq3T3U0uAGn2bXR
bAqkKVaM7dqhLj2pFSyTQoJhVQVD600zk6SWIo97GxpIBrrdTlu9CL9l5Z6k3dJvx6YiXBPGZFLK
SWyMvh4g4vL3H2ZM/8+ENQ+PqWznR6rR/j0tRXuzIjxGRPXQ2PhZqU6gMokwZXzcqkEWxfmNNHvw
D3VdfQ4D6KN6ROrT5ADOWbRX2HKW0J96NdvVTUxTOmEoX10hI50Bg8hTKoRy63mGYfdEC1aAfKhe
y6RE/WJC/vF4gGe/sbrZhwfS3w0twu/nahxeedTuWhWLpnCBamDGGpNNE68DKJnw+qBdLgxWUDI5
zUk7BzPIj4BBd75b98iHalDjh6IhYKwGShG4WOxo8mzL+VCw7oCy6c1v05jDXWH8iIUK99bGSjT7
bqWJ+VUbvftmu27yC7MhoNyonsXe5qwPzNrNglkT9tozmfvWmeTO1Dr9PBCF/mzlEZ4J8EHUkqVE
Jx12yr3Q8vbNKhZ2S6mOqZowre3/XkqVyICxCLcY1ZPvrlHo2EsAUij2ovvdJMT/Gyz7/0/A9X+o
/xEd/OdyVy/GNpBEH038V8XrP2LRTP7kn5JX8YfDYY+cw0Xcav5mqv/JmYTDriF1VcVKOzdsZAd/
Kl4N9Q9oMrAkLZNuz3X+km7GbyHdQydLXwmPW0Xm+Teu5L/iTBp/lz6gS3PRWKCAQPRtmvrfdAh9
LOxczSV3t4AZMwBfqLghsfAVtLk8uYCjhHD3IxOJo7OEykVV2dAYK0WkAyfSrFyRYSWMAAAns7nC
GwZ7BAgceT7wmXdkTQN1bNN0m5BffUcUgbC/HcutGOAmVsXTRNpBUE9TvbOWEtyTNeyGvIoI/ZzK
B6NtX/FQvExK2gdE5Yrt7+/rf4wx/wUtN7rZf3VzB+XHX+/qVcf9+0/8U8etu1gpNAa6Qtiu+Hcz
jPGHsNBQrQJeFVPLqi39867WrD8IzhSr6oTsmdX88k8dt2bykBArgLDMJFtgfUj+G3f170i+vwq6
1k+mCsR6jDFRKv7dDKPbIynT2ThivGO25szPGNO3K5VoynC95QMLNOB6O1IsPxg5MNGLP80ikeSE
Vu9/uWj/gcz77yqmf3wSPgqKLl6463X6P/V5RgsfEFLBYhKzt5jR1/A7P2VUps2//pdMaxXG/e2n
thyMI5w1iBQtdf39v2gBASwh942ZKwOohc1qw0OxTNMOsqVvtkWduYGT5caul/pRM3vj0GXmMQ2j
4QJl5K3AlheQMvArtEV8ncpvJBA63hh3+QNCwG2dTPYeWA18j9zWfHVKyiCenb02A4qxE4KOBTOT
4+9fqszYx6EDLpQn9gTr2RddOB5oVlHbMKLbCobAfsRCjHjX/pKgagQCMm9TiJ6gtFLAc251pYPC
Iydnhkhmf1qSrv4kPOqXao0bpdDNK26A+EEzQnnoptBZu/QnVmnZlekQGPYIuzDoxnwnZf9dU3MK
XTdpA5lKEOpd91Y4S3xLEtG9zmAWxhZzvprMu4xt7x1v4nIYRzTBLHzL+7qSuKGKYgI5nMp5vFcm
4puc+YVfxMoa4GK+aguDwUaKnxXL3BcXvzvU1FDDeJ206x6iKOMTCT/RacqnCz5VZc/lNfbjCq0P
dfgAUZWUhwjmtp8ixkfkpoFoh6a+m3Ty7iYFdfsgTBMYEBZSozjOon4pOzc7t2VzhyeRHlRYFnA1
obQw8jr+/mVi2nYc1l/E6MYeClpa7JAwGTu9VgSDbBGSgeiXcXzA2wsFsXHHIBryaJd35AO4Iwos
TWrku46MHRzbZP+kA35ywlnFktkkF1tvghipgU9j3TwMxnyIogKVQqSwOSd7+1HM1bZzLNRASlXe
1tQLymftCXFXvREDAop6VqcDfLreI69Rh0RCysYYxi9pyfpVUiRzi1ozbLjk027FwWaisInwuHIA
wPiv3xW7wEktnm1ntjcMOrsNa7TnqSj2bZbcxzj+GmTi1ygMEBvPBNXl91Qa4RF2wXFQ5Yfbow0a
avM+Q6pPKzxGorFSf5qy87rS2sxDe1p8FQQaCUgDiXfVO0voNUOv2/Da551HXlcShiB5jexcEEbC
xgu84lZO6upNIH4z+ixMjGqG/AJFYJDw9VoK9bNOeccmOBcYfQIlIkI0AvdZAUGtwvZQM8gBy2Nw
I2UHlGjGDt07vOE6+XSGX5k2/ch19BFuyo6eFbnNUkFnYaKjzCkM84WRyHviYsXOJzP1Hac86HF4
jvPq4pbj0zTY10VPb0ALfiZ0slnrepjKyFm2409ZiXZjIYYcwmIO0ki/44fHz1xcQX35Sdd7htJ8
rFfr9z9gCy4ZCVgAvapibwlPTfdaI6lWjbszWz8KRbtEE/GmzfRKUOCXPSjPqmbcrV5+AYnHxNXe
6pTph0TXyalcEMPETdnY8m1xZg/ZlOrj6QVsKPg3gkyMdzMhlt6MP/qSlO/CbABce+yhv/RqF49c
4NVUSFt47i2S+0KuLnU9iyfrOCnOs0oWkm1fnPU+Ugb7ubIyREbkTqfcAhbIeeao57Et3hTljc7z
MBgvstax9mamn9h4CTnCXVf+KH8y2LsPqXuzj/GRsBE0GYSEduX8Rqg6YPn4U68bY911XEHq+aou
0m0aNu+WKr+G0Lka3A+pm1Dbh4ck4iKG5CayNkg8qE+v5vcS734Rhc8rJ5450bNas+M13Hg3FfSQ
bEeMjcK4fT+ZbQXSJh2RtJEbNVnzwFkm5N0q2/CwECwJh5XoRNfEt856vL/14y7n8L3aDDAfNLYg
5diMF5KfK3L/TnVnXav6F2atBxEZdxYskPZukeO8DpO6a3FFhlINSKxgLOTuqqjmhZqgEoiJBUtz
7p1mAsGaIWOG6nwvQuEQ4nHTZHcvcrEPzWodMuG7JzcUioLDjbj6K0OcMXTJudDu6IutaE43hIC8
gylD2kjUDRer6/l7lwxBDMS79Yqw3bqBOf5eMMTb4pl4dxBIGFn6iTSRY80x760tiMMgkavDKcpH
P6p4ErW6x/DRv4UFeVYsqbMx+WxVlF3IbPlXtEL1q6F5T+enMdKec5XPGRpNfjYq5K7iM6NrzAFe
u6P4rqjKr36qP0PNfK56C+uiKUgO09KLU+i3wR6QV1mEUaR8WdN6c/GMH2M1v9OcPw8ZP0+BuXMg
gRI8JJGLiGbSLtx2Db/D+PT1f6rd/4pzUaOeRH/9nzdyl4+f8fzxv27Nx89fbfzXsvfPP/qPotfR
/3AsvkEb+D8bCtuhWfpnYgBnFr46NDu8N1cDwZ81r073J2xaP7r/33lb/17z6tof2Gwh61BAE0xA
m/ffqXmpJ/+v+o+aV6Bh1yl6/yPjrgY0f0mZg4gpq49orCKcelPqm6WIH+14fCgRZxApcMotHkgq
hLtw5ugYo6lfhHYgIBYNaqUG7Dfno8uh3yqFcbXTKMgwXnqdOXG+9Qgh0JxU5yTPql2EfWqjzb16
GpsMaPQcG7tmQB6Tmb27sdCI+kWHnlaDmrEdidTY2q21ETar8TElLRPC9ietrvIoLc3Tk9cse1+m
mdRVGRGBAiQG0AxrhJYQzLPDTJxwXT3l4MmeIfAdQtY0yLxbx8MCaO6Nuq32gFuRKbdqyGwJoF8e
t4anVTiEktDRn9BskWWpNbsYGsZ364fqdmLjgNJ8owwdim+ukp9qU4oLq0Fzb2qZ39r6axjv23Yi
Otmyf+jLR6qY084Q7ug5INJCXE8EqPASpH4z1FPfEogeop2D5vW1tGXqRax/+tL0xmJ+hatyqc2k
85EL9edeaLdKCZwxMfxo1l9BEXu8KPeqy+Q8QtIspBHdgC2VuTXv0xL2rkuwQRPxU6A7jVprJpBV
nnGiuZ7Exu4ZGsTDMMrBLl6sttEepzSmjh2m3gtJUzg4giKj1tUd0eobXoKNp2mYSswpTrFvC9vv
zaY+NkV4jVsXfLI9qkETgbYgUPoW45nb2XF0E5joN7OZfk0TKMyiZ4oewU/3Fxaw0kjprJLm3cir
9wiWHaBTnHPlZxEV3+KximADjKDwZ0K0tUmaF3yKptc2Fe/5ZV9VU/PJZXlwtNh80bropzMn4T5J
occYfUllSa50hgWUGstMrmQMEIbcRc7WWG9ChI1vhapqp0JW7bMmioudTdUR0vwbUmTnSdTh3YFv
bJejfVJ6RTtMQgdMmYTFA1KTnWMAJmRRF/llDEmooPFRQPuO+mIcTaA2+z6qfakvZP1y/a7ktSE4
nbsjezztNOv9sWKFukHRA+yVjd82kd18TYf+ie0aa0xD+4aKO76Rq0jPqbvnWIhsy5sQchvGnGsx
R2+YJBneUd8jicHY6Xq6obZBPAiEz/HyMtv2uUyQkVltW12dBdOrgf0elSaOtCE3tnE76/smdxAq
Mf4EKB42D5U13AD9eks7VecVLt9azbGBdHOUztLvhVR2Neq3S4ePgBweEPjWnDz1ToMD1GI6Y68s
23TRLjHWGydJtYc6AfFWTB+WKsK9NQ1s6ks1IVIJNhm6Vq/Rm/TA2ikghWLZEzI0bpuJrnuK+IhF
QYa7RrSHBsxvO5qTzabZsf2mYW/oDpF7cspM9cqkonPkOb8aybkh7cmzpVbsrDgJr05mHVW3qndJ
NY1B2WAL6Mu0OEyqOlzX3vg42uWpRbmyl3D7QWf3EOZIheUSt4Ds8n7PsBhTyaTdRBshaSgMxe8g
AmFD6NIruuByj6bZA9OYbTINfNXS/wA5Fx1ikko7yGhv+mhvDHt84GYoivSMYXafcjgf0/oz05Hp
V/Is48nw7STU932zrBmkEH2EFs2BSY8KO+yYHRD6ivMShTOPhXuzUI9sisaC61bYnSei6IFLejZR
bHrxGlqGqoKAhFD47OvBBK7HTi/2ZN7STjVr85IOZwVEJvGp15KcCGb9gvQw/U4UydbouBJjeV1i
klpQw14Y1PBfUNRocXRYLEjVYYK6wcBRxFqM01SOif5YCsCTpaGf8b6wxh9tO6hcGV9sN2WWZ383
EnQRo20YtzgznjSjT0BLxsbeNsZH8mraCyVU5MdYOX27n+2ri4iqqmbroWkyji2N/GpTO6kq8Ibf
/+/3L20VmfUmc9ovrNMs4Wl0Orqzh5YuJ2oM59KIFFCsro2vSPcSablBZBHlYmSduWfTeNGj2H0C
podigNl8Zr3VEWh6pufJljUM2QBo3nzcqbhmlxFhU0h9PjljRNtH8k3NimiqZHct9bvh2slBknFK
us4ycq5HFNBGiMuclMwAvM8ZRQuzdyNvfZsbzZsMvdgRKnY1Jn2rN+WvZGHNXQ6IVsMEn4psAkwy
qke+QIdzuOaNm9WnOaVWzZqIw5OzmYivI8R1h/cAUIBQVQ+TtsxbCLNPFTB2LXIOcxcdKI5Z+gyx
pzguwjwEJo+QEMmBe+YRUjYW2V5+55ZHoyo1z60Ly1fd7JRouuIvM4hyRGqcItHrYhGxEiKzabV5
BBKuo25p35VSZz9aG2z/rDccP2ekQleUQxGuuA6Ddx8YLJq92ko/TQHyVkqQvOH8I8PNg/Tt3Ibj
W5emL2r00QKa0szLUswPTTwlXphr1z4TP4zF2KiNzRa/JyacsSGIGlFsylbZCXP6GiCDirwDGhdW
7yRXFH5ptMlWFhN48Iq05UhO9caIE9Br5oMyEOTHvbcZNZMhUAE+cVWxpwq54jNmCuI6mVTwkmMB
xHJ+OVdNeokUEmZi9TSM9oeOa4ctG0T9tlDdHaDlI4cey87OBe5Jln0wN+Vn2ZFBFGJP5cZqEF8i
uQLvbL1OivoMwpGQEyA1nOj1pl7Eijezb0g02MCm7OB5lWf07G4G/LqR21bNH2GLx+guCD1Drx3Y
M8i8Dqnipmv058SwLM8t0PSTTfJpA5cmIEQ/KY32Eg3AmFOyhKdY7bZq/nMyw2et4Cuz1ZmUjcQ6
OQZAzDXnnIDBYjvY4xq7YiSeGkFWT5I4KKMMOm6D1M0pEX1ZNbdvzjId4s23Tlk7M9iai6leyxhK
QYXrYabTNIhWVONTTBdTLMZ3uNT5JtfXsz98MvU1li6Klp3Tu/cprp/M+BkVE47WNnuNDeJ2Bq2n
IRwPcRvaXpsvnmvO5CCYoGpVUgeDKmvf8Cwd0zEnxGp0QYbpj8DQk60RT2+qO1Y7wgWJdTOIA8VG
so/lrc8ngo/HJrwwksanFvlOo7/ooH8uPKuwyUDIkoGjXuB5YGC1l+chH6ctPjIv7cDu6SQgkJFU
2TWKWcPLRpv4atI4W5xDSpXvVzXTZrBsUttJSEKZcKqU2B/FGjuhJgajXcItBo6sagy9aKm+WROm
iT5vgaUPUbOFSbTVAWP3IkHMyK7TKV7HT1sR3KN427aalZ7qbPk0DP2dbfZmjGufHdVPtwzXD+ls
pJxf5XpByq6bjq32kceFCFTqyyKziIEJtXf0y1EgivDJirufDgt2L8qL16Qzn9Xxxuf/iSwLxSUm
Ly2FWaBo/UmLLSpDwsbI6fuapYv8DgcebqJM0pISO4gC8ji4gngwPKGeNOOdG6EIF6WvxOoBFu0b
gg0ZLJN8jLQZ9SIpfdM6oHCh+CKIvOW0zjaUVfps3YVypoLXa0lB7A3jVVrZA7Y2YyU1YegQZPuZ
E1/syApWiffCjN+okO6Lwnddfdi5c+rXEGq7HHIfUS8DrQGQiW1RvNEkJESPFsu7DUsdrYC4N00I
4wqpHCRJCjmtuAruysqJc0+FjB2QDOhY6CfklP1o4nbZhPDAJ3c5WGoVHtMsP00mBYemwl/ou8hC
5eN60IzdszJg7tdzy9jUCktZ1X1PLD28GCNRELMQB2i0QUKEhjssFiVMbm/TIv01tYYeZOV7zPjn
kk3jqUyyYgvp2PVrFcfK7JDvKXjJ8tDNbzjr0aeOcbXJ+8xG8vmVqkbjmzo7bSSj2BoGubVsxmNx
gozdHBocKV5XYYrCQAQZ/b1yAXIxzi0YvTvj3okd81JgrcL3IncgmLUdQjy8ucQR5SgxkTVxIGTK
Qywlu3PqRK0nzM1GjomAr76M7TDe9S56W9NTCjwH23opf7QUTkFZU8N1/XDXYjnwEXuSMPJ0pTN/
svzAM1lwJBRa47uf1ki8F/LIxPdlUfBTZC/MmTGyaO47I33urNkyPUXpntIBWVHW4u9pRvwJKmUc
qv5dD4iMaA5io7I1dWZYnO00159u0gOUHWGUKQD6zGKNWkEytugCWRgUXPuji8WA6oKuaoSarmTG
TWnVLGin7EVLC6D4xrwlocbZYe6gWtsxjZ+83kUriO+FyTdGFVTT34tFvcSRu0pGno0aWygxCMhk
bSy+hv0yTchvWVqgCS3nU2yvYEusmse2142ni6VOF2l344s58c4BDopefMKzte7wRWmhSFUXpnXV
DwhKxzrNrTfBi2Hs8FJVIadJhPaowGKEnLDXLwUBASLUvuKlVwNwPBt1pmuuOqzX6ORxerd9tAVt
H0D2ZO7eRj+qRTIIHEgPsDpr8EuYhY+9OZBjxY+/ELdMoF97NEZiMFCRb3r0F/tkRBXbx1q/STJl
peuWdQAszXd60vhIYiVlrY7zHXE8mDmzeGZ0Lt9mxEbeNEwHtjGtV0vEG1WDaLtusg1PdBFAbj52
pmN5cnqzdNk/FdovSOCxij9XwdkStNgUyHXI3X1rPLBe2aPABW6PjccL7QuvbOdAyNwhFrHc8rLZ
6mIASw9RVHP5boxSljvH4bU0shEjeLlPdpOV9Wyc9ZBXt/Wz6Ad5Ztx4CpWaBzsGA8fkpNEGEu9K
LJdOOpKmBaM7L3BhEWY2btpmJA9K0Kvb6cLk8FOKwQJw0v8yzUT42II2dRcCK52c1leswosXKFLj
KMeg1pmODn6Hqu0fj9l67xO+608umxXZsP4WOVP/XgDo1SzLdypZgpZF1h1N41fTlyMzFBLdlt5Y
kwK+wDTlHkXgBwUBKLqpjmCtRgWqvRT7XXKB4bEx6xdugQTGjq0Ey9m0++U2leGrdMI3cL3Lk0TG
tm1j9Vcjuy9h9UBriX/f1rIetmpElgDPmutXmU2QnxJPrElS89iX2bWtKvNWdMdJ2tmNlMDyqNni
M3XLE1LB8tJWeUDmtrYDofNiojy8NP34aIo63yvslaL5AGYAy7VcfCerz5oE/ofpaBtGc38kp5kM
WTLPDlmyCBx/1uts8yTE7rClt33pSyP7Fl37UM+JrbRfWzE6QTtL/iT5U+pQrapo86soyEGcW1M7
k53yOjhNeiOy+cEmdowyoCy3va1+sUEGmk0YwtYYWJrlQ3oXmaVcalxATgPAP16wdWBbIZeWV/w5
G5zoWFfa9DAuR6EaAOsICrvVc42O3NjNMmr2oaK3G8wkx6jps61iDCQf5MbkV2Du+EpmY18VBNlk
axPfdjy1ul3OL1OTellq+N0QLj9zBtsh8KsHPFFfBPORmEQYD9IkJwxItcVkS+gvg/Gs8qj9yPqQ
av+qFnPloRJzfUKTfkpm2U9LpV60bv1h0L8HLUOII7jtl5oE7ityxIQtmvtYSUkv343a+2xUIPcB
mBKWEGirn0OTsYXigy3WpJJnmJg/ylGT+1ipg0iwQVZMOg6Y85GXADz19cgMvXbiRyxrF4OVNHco
7zioW0wIQiHBfSq6fe3AEcNmeXUVWtzcqdM70rzXrGWvXOku1ErTuvYsSu+9BsSxlvaZpYZzYowJ
TznUA5jzfL4FsHJvSEwT6tmem+iiEdNOOMDVTBb1kGX9NnNxgxmvrWk6J7osl4XjROtQmQq4Yg22
RDJf2xGerhHdWZj5rVFyS8maIOo6R4FtP5eLrrCiVHLzxHI/SIGCnYtF7lvb1PesmPGT0wZw1VlA
zbPmR8Tm7GYynR9S+OxJb9VXW1tDSJvW2ONOpvp3smpfVB3tSugQLFetadM6APvG+JVPkDohZDVe
qsnvo9K8USO9OHrierRx1UZkvONUrZbbOBHwate/NOyrn9FYAcupp9lTXRXwlUUmsjm1K1yWYjp3
Kfr0PmMB0Re8sRhSEPxUdhipMjhcoxDsp/oQ4A14fSoOcunYm1BtqfkHMAK5S535J+JNk8Kv/QHc
L9p0CCPfRkZ84YyvtzXYhxrVM/3O/Dzn3RmPqXugzYLwHi/uLtJHd6sutEX4S6erVcHaTg0qFJJN
cTsbOeE27XejOpYwromBsIJ5XH72UltFgIeoJ9gyV57TbnyPql8SDyTi1R1ZVOdyqoO8LL4ZuXll
ucOuemDnSEMrbOVZx8KYwhPDHeQn6sR8MvzJ1muHQNXD9nBfJkFJKs+a8kO3Udc7AbX4FczlWR1E
gFeJdDbyckuloxDOLN/ixTSyJnbwKZA6U26TQt/rKTu5CHfD+ur9ytzp1Cj5j4L6jvWNeY/Y7zGy
qd9jJfmk4WIPS1Mx8iroJgTKhmmT9p0kzJdJoE2+bDA/dhhuVqRpHlVekcbveRQiGHWcZ3dKPvrr
DM16A8w6UHodYQJTWBUixEZbP4ddODh4SpanSNC/Ctya3F7Sq3lphbk4oKP94jgHD2ZYd4dV+m/F
i7PIz2giMEPPT3kjP+fSJnGOdSumjJ+11e9imfxqsVCFNW0w4C57k7Mvw0lIc2/Qvae+YsTtLop7
btBQRb/dCw9LaLqTaX2p2r1ia0RTJvnLZJoPaj9HD1bpqtumomlp4softCX0hMlufb2GJh6edR7r
Y3DkR+Im2kRj+x5HPDVh/gGlgWR5Lq05GLVncbHmyD2SKHxzSBSAaciVL2TET12F1yFDqVswu+vL
cN81XBh3ISTCzdaRZSNP0E/kyUZJgNuBuQOMx/KhJ6lJU+LokZZTuYMBKPZUxYwzsqp9yMfS9apE
t/HycTuTd6odaigTG8tqwi3giwV9SMWpORi+KzjNY3TuZ6XjF7NaPrjd7WM7a7jTGkKOei4ejzvV
s2kkx2TAGGOEpnECUkcOoJ6VPqVyjMPeJtNhQHFBHklB5QdWXS/txbMAiTwBTW22Oah1XxnLC3lp
0zmFK7TTSHHAn+aA7yY+6WXoW80jzA2tbpo91RgeETIj+oWy+BVSMlzDrLwZvSN8V0a/Or0PA5Qe
NBG9HLZZO4pNUwyDV7lPMkZuL5v8EA+y25qDuXjg2OdDM9vP7HVpoGLyY0tA/l5tCwZ96qBe+Ldq
Rq+wwkFfkNoS6lUw6w7B6zE6wphYzhlhzjaqlC/e/FfmD+lhkXZNSmbK0rRL+l0dldExyTG/4V5m
wbBgbTW0xYYJR/JusxhBXCYa0cp5dSrGiu86rm5S18tjw0h+qLvuPCXJ92rRzQe3sGq+pX5T4Ru9
OsUTl+KC537cN5Z2GDMToML81RNVc6zbvt30YwQsJ4oH0m2Uhww/6FkzvzcpY7dkdnZrujUMlasY
zfqO2Zi8GBfxuDOCMxLZxagBiKAHCDdqnubcf5Ievo67bU0bUpcM+1Ed0WivjswUs3Nuz0/6CO6n
KYW5lay9jr0eXRx1ts+1aG5qyFLBstF2VeW+roW+xVll+Euu31ESzwcEp9XJzRGWUxF8qrqFrOXZ
wje1bXCU8S5VTnE8ifuIo5JYcoTQEsAwVqPNqlea+KHy2ojObJuIehUqwxRJDG/I8t/Nk3dG5qcq
wk5gx/GH5ZTzhpD1Q8WBvMY4MaRzuMM2xcARgjt8uzT9N9AavB+YwtbOjaTt1FPbYd4Np36GW+di
nN4kMrL2TSMerEbTOJjKW5U+kxiyxoUqTQANGS9IM23anK5nYIiG/6hELO8bOrd5YoYvqb2gpLaq
PVlJiW/yvx2NVZtiM0He5I+V1nvT6O4XZDBJvnBUSXVntfFVkyLh6xupscw31VGgHTXU8G2efajF
W5poKHgmujK4UPtW3pCw5IdQ66U3q2lG65PW2wX8QGDnBqbcGYjcqCX0m2p8mTLzu+4m/PW5+lVb
I6Ixfek28bzor0bXH5sUSnHauXuyDklO7JpL3DLptB2sH5mUeybSo4ecqD5WAJe9MJmsfeUm5I11
WG9Bapgnl6EXx8u3GZnxc27krwYxX4peVB999R5L1TyloUZt0RXHaapeJFCAI5vLw2IQdar2xLRG
DJoOJfLInLX2Q8hwdwsTIhmy8Wy23zP3E4sGAekzW7lRqZ4c/a5l97FcNjFheXsc9wp8/3xiTMDY
PA0r9Vyp1Sfvo3rLOU3fm5NgVAPyaUv1xeytq9vqLXmeLqZWTjgSuHgNPqsDo6aIZew5qbUT+edm
QBJV5jGI6R6B4KHSsJgmlqRFblZWFh6OJt2pjTIdVVyaHkV6gDInDUAZuJh/mxuWy4RwY+vfiDqP
5ciRbIl+UZgBAb1NLZmZlEVuYOwiCzKgA+rr38Fs3mLGps16isVMIOIK9+MGqybrExpTc3D8Itgg
SCNO0iaiGDoKeqEx3QY0DqtGM3fpmQNcYHjtIeh6h3YI75JK9jAtEe+dHz2XQvermqLmDjuA9fbw
pD27fKb9W3XmkNxyurlLkOp9Q+d4ckbxbQVF8SrhrA1JMhwNTha3bPJbXjCtyclBSBvJ76ZnYh8N
GxswrkVcdkl06GSKeMghjCom2mqXJC1ikYrfqZ+J+u7immK5g9UzAqZYjyh8eK4AGYzpaG4bitFT
CG2nJFpv37pduXGbILnxifNr79Ix1b8u5i7LWhZEY+Heu7JL131fDWu3dcZ9MddLCdmYp1D5JItA
WtliQAtIy+jZUWl5se+Z6c93gK7xrSsZpNlj+gSx4e7WLJmTyWU5/S9JNXdrRCuQEI5GMi+14exg
HS8MpGuIxK+dBZqssogJdLqaVOw8ZXyYlvONLVPEXwh54UhAXt3Oaj9o/dDsga6d574zGpc8QYNe
mdGh8q34G2AoGboKfk824qEqWKxanc0cst1HKW+F39vhDpUSE+N0/jDDmKf4AprJelLMQDdaon8n
q0ugNkO62qTWpYHrduq9Lt5O5VAdWo59kmr+0AW3f6hVg9UMDogb5BaIasOUwFqTP9Seao1Jz+9a
dXS4opeZ857Lqv+WXXkmLSQn7zIIjkETy2OSkks/oyu5JbDM1wULIeJv6MDc6mQbV9uz8y1qslfb
wYErC8Lss+nJFDok2wYPqJ+zGprJ4KOQeoY5AYCLiXXme8bK1X8FoNhjpcxuO7cMlEcvIsx+IKZD
u+nPUI2P5XiJZpzADHK0C93BRzyytsj/IK9nF/mM4zPPvYS580dJqBYDouI8crapMX2hBX2TZu/g
Jo6/SgaDNrIoioV/YGkg4rnXtixjSH0K0ZRJULw0Qq44rlM0UvjhVgmbrm3rOcehOUD3vmDtcjaT
yZrTjwiQrthuCnNeD5Oh90jToZbwtqZBda294p10bdxeDYLtWCY/dIH5/n/lYkzJW1byZkZ3Eq02
2qjmp5iFaW7Mb64sPn2YaWt/Nt9shBGh4cYb9lkfEYJn1MvGUdfjAysT5rqQELBXk3RlalID/6Tt
I9GLtlNWJntE0MCG0U0M3sCq9a/dSd4LN5HnYTb1h1W9I6X2/hCG4x/rAUPd//6xk+KtBL149FLP
vvStTY1kFQh0hMvGS3bvYdrEp3qsvE2BC5u7n5Wpj1lv5+pTDHvjQvI7QcFnZSJciccaAsVQrBFs
k0ju2sOj7fL+HCqOpYZZbDxn0XvXec+BaslhDVjB1RbVVwV/xqIragmVXOFXGQ6UnC3pPKFHxM0+
DmTHxIDCJXMkfvwp/xdSB9+FVeNGZ3WfAqlciTL+8JIbbZ25qnv2qfCi3lxKGBHWioug2/YuIEi+
n+ok0mvtCu88uiURVX4FVa8TzjNLHz6zlgoMUPaOHss+mtzDTPntr5pw4oRW0x9hIruV/Y+s2V0E
JeUwC9qcnLOZWz7Wn0l0rqv5kcqkuDHdd14QBVi8vGe/yOy9U2c+6zH7qpCOr6uB9HRh2vUBZ+eh
TpIlSYYdoZ1oYnUiaGj8UfKeEQNIqu8PlCvvFC1b9aJpkLXrnsUI7vxjZcbtMVOcWoNC0mPBL3oL
C3K3u0xffYTpiwbAegiU8ZpVWqKa5rlspnct9HePgONA+6F2LSwSq51fa3qG0+Dn0wbVplxD5liT
vDWe0zQ+tnEfXYl3FatGGGS3YoDMPOVCFr7inEPI7JCtFHawY+bgNdaA9kpj/kPADsrnjO8Mw9nD
UMFTzPrh1LAHW6k2fVRjmb8UcD2hitIx9ZvKWTaphOdNQxLe44EyaqDI2Hdtd4viWpyxyyEfSvZ8
C2TrJiC7k8JAOeZf+4klJiW22tUdSPYpyZm7gKl1dZLvXUY9a1hwZJdH6WZqmdI0gtlK5v3lt4jW
TsYEWxfZOQNUuVFjULOPEtlhAOXAij0/lWQg3Tvz2fPc30EQABFX/a/ToDY1Bk00IQno0rEOIp8v
5dQne2+s9bnW4xIBdcnG7tdUun9LajpQZLSbcszCp6w15XoiBW75IJuWWSsu8C1pZdMduoa7V3WZ
b3aJJduHjLtgEwdBd3CzjrzE2Sj2gJTUtiFxDfAT/9iUJAul2JE3jfCtqxx6QDpjvI4YOR9m5kKu
Dxs3jfM9Uuqjsmrvkbd8pUO1N3LSAS2GUscGgujJCaqzr5OPcF7Ea54/nHsOvc2Uzz5kF2Ts00Cr
QGlQQ4g7RZnyyNebv2p4Loh7UKhEKKXYK83/BZXT7ubEZaA0c6IjbdEEDQl9ltBjiwysjvZ+ZCTA
rzWJePaZI+w1bWVRp/7RA1G0V5m0tlHZwtj3HUbS0HG3VcGak8FoAKNS1VuH6SIbNmZ5MhDXMCMy
Km1MYOe1X176MufZNw9Fyk8yCmfvhwKGZ0d4hEHY61TCfgrZsvQChaDJUP9KrA49QcCjZlTVzi1a
h4sUYyQ/INuBO8W278vhFNhAH2jQ0Ed4cmuKrtiOVVKvcWrcPR0UT4WH7jslktxCzsv1oa0tRuhh
De7TO8dDP67z3kSH0SYdQGPDOOGNe5RVpbdWIeSNpBjzhodANv4D+wZjnygmK7qUv1ia1ZPr2GfP
a20itnV1XULry0WD/kcbXXWEnxiy1L/o3kJRT8bWkIwUR5jaOvTIYR09Bpmw12MpdBqS6uEPpjpO
QQw4s2fwQxbLSQ2ADf2Odr5wOlT9YK6eAh4chMaMAhbEyUfKtI1c3NGq7m7fVmhuPONWh+ifSp+1
MFRDlUh9dh0zfs5s72W5HJIwC78Af0BadLKLMtEkwGA7JwQAIPcX+cVSRbM3nXDcsyq9J5kqnv7/
v8IMikSvs0M+cYAw+ph4nXVy8SBtYU0dSXDBeTCYY0TvaaJrEjY7LTN6tet4eBqRSKzp7iVTxZQS
uhXt3rUX9scc/xSFBUclavt73Rdb7DjqoYbiNR+ytzohotnypvQx27RX7A1I6Ar7e4V5Kw0kYlPJ
isOPzfiapNah76qzrdiBFaFvPZHvAa3qhhBMH7G/w0DpGLjkbLglpERYTDY6Jk5LxVjJLpiHYvnB
YSNppuITSQblDrztP0t2N4W6CAOBhzNRAWjJw2eqU9k3gKhZcTHm+Iqm8jGZ/rvgiTsODgP+hPa5
s6Cz6ZR5VJtG/kVBYu+JS830i1mPnwPBES+RXbWXqchvvqAq9PXIgtdLJBvTDcb+a4zW4RIjGwFS
ApY1NElgQjeLizNke1vtJbgvRlIF/Es27H7lPgpmQiSqmgUaoZ6MyZwUnDJM/kBTXQ+lxNqWO4xr
IvO/fHSqKy810i0GESoqaDgqgFduGJx059CHcLzGMfQRy35YyJqPheEenKbqt/SRC9jDwTqd3CeX
MMkhBeKR2JCzys8WpglIYSjI+eDf0ZqdR4tKI0zg4bTZLstcFqs4N4iLlgpAVfLdZ5P/iHvrJQ27
VeP6BVgDO2G14JEzV9X/PJS2Zxqav7WT2heVESOROE0G0aSyTk0z4evOvXYbOk2zxRUhDpnFOECQ
+v0SEWHcuYBtmrIlbFxZ925IWuIHWJvxlLhLKPc27TMbd0TGfGBMoDrO/rVx4F+mRjehgpG/Fqwc
QCdlv3ad0d4ncNw2PUKUVcL6ou7H8yyLl1qy7R0dOGeejDYCEMY36R0bRkXmgTBpejKbDWokJrC3
mXxuW4q6yR8vnRvzTGaX0creAqpRlm/9YQ6D70VSNSNKY+aivaeuueOy+mJ5f24qVHDVuKXHNtkM
BpZgB8iF7cREJDPqBU5Cdk3pfnHl/6d7YEIpTtuoHvcSGe8zAIaA0eylNmu+rPQe6vajMW17M3rO
L/rtJUTZ/svJdupKglkNvq76ZXL1v3FgGkEnu6p6V2wKcs+vrZ8fY6duoQWunSKx/+vjcAuVtb6p
ZvpCs2uvo8b3DqZbMtWA4jWJiB103T05Y+BxnZbRI7DmdeZM9nmukJYQtSd2ZQeQFw0i0RZT/g7c
CdGn33tvPYn2624wyo96TDkcZWbscK+gy0g7jrTcM/hgQieFFzhEm9Hq9iNFpzDqZhM7BstViy3M
4Kpq6+YaK1uGZQjtXe7n6ZPbDc8Cwxj3eeguLj9FlDMP2GwSGJkzOYFswVPiI+vys4L6Of1OmujL
dz/qOIPCF1n9UU4VAMY+W+JJ7Kd65ueGOUYcHqlFvfQUibLZdvavWOalfRX/FhSlbA5YLSJn4GKQ
jyxpkVP69r2HIrnqR/+dJ8lfA5R+9WdIR0XI6gxeCywxA48TqYjnxJ6+eyqPrq4Q+IeTvZos69vD
KIjypoYGikPSNuc/daN/+JD4BtcsHhiehWS2OdZbKdJHwHONFpHem8/RHsAKgiGlOxdivTzu9PII
h4EO8FZgcSQCiC0GAZHxSxha3S1LJszZ4kKK0FoScbp2qoSkNAUnMsHk03gJu3i7V7vcQn42v5Sy
Mg5m3L0wGv7P1O2f1Bj4TthB2QG/LIJK1IQ5mwY130Ij2rjWxA+0wUN23UxrNCbGS+tgNm2WSb50
00MahvOngBgDAZwZeLwbWjk8hfFVNm6KikWF+zgZd97sv8kmso5jB4ZjNo/96DFSiKNTD3hkjbqH
q6FlcslSr1kPlUGlCmYTMWNSoP5blMBgssBNXVRkplhq3bVdd8Pjjw0vC6hjm5GfNJp7nLk7h8Ju
TYn+F5aUs5shSSSyf6kEj3ukyr/Uk5tJ0SlOKaqLlOVPVTSn1o2vQ+I1J2nU/xBqdgezaHsSRX10
6Nrbl507k7LWuWsd+S5a7zK5EPwyoeExxRa86XxwCqdaTWY635ZgSzHds0pVFxDq9xKEzMFWkTz6
ICizAg9BC6GXlUeQbXPKGxC8BBCTFPztJwm6iHj6W3doOeWixcQvazKqGI9JXAnW9sZtNDrjod/z
bPpl0TryR8DXa9FJMH4v97Vjs222pmxbUfJaIOu2A2M826w67KGTdeY9Trc6AYo2NS43GtdlxANL
jW5ah5ZWnqyPtt4ky+JQTu51MI15I5fxXhifkplxgp3k6Z5tT0UqrbjM8XAUNTUU86JLSHI8iQCU
gTwZDZXsmdx57oeeANmiNqkG0yPC+hdGMuEh6zgPNeOaasnniZEfYLvmUqzE1R7h+HV+3aH9qoZr
iYQUmNhHTTjqqoEGtR6MZuPMMxF1gc+crMbBiRdkY7TIfP1463r5vE1BICUxpxuXj6a95s1yLe8z
YWqy68nERtC46VkDEvRHUGqzbNPz8R9KW7mrlPygYnqeM7ZeXJuWiN8bu2Qd0nOnVKa3i7sByS0y
o6mkqvXsg5pBFCvBEGeMCJCofaKexbmZTLDduX5NYbyuY4cWo6R2zIDffc2mszG74m32piPsV8S+
E5YbTOErywBdkoI0hmPa7EXe/AorERthB/upMvdG1D2cYD7R+a0bO35MX6DP+42yBJnSdXzu0irf
xVhAcCV64yUKZxpHMrrJW67AdjnOzWy0dwKkBfqv2uq4y+/T6J8aAoa3CTmCexei1c4p+2KDv1hs
Jns29/CBuPZwHp0MaGOSIOoTn02w9nptEcgwJ3tYjncLoNDJUbLA/VMdXW86lw3yiTHW57xjLwHc
f4tS4T8X6cCjtAYW29besfxLNY6nijOLESG6l6kQp6DQW8iVP2nMk1iLV1Bwz5NsI0Q80VdupM8c
2m+p0b+qasrWgLlYDYPQT4h3x3rVHoM8/gRBMMv8PYuq19bATWHaL7RzJ1HQv8zFqhPTR9m4l8o2
Tsif+QuEH22hX2fLFFz2PAlcCj9GHV5cR757ULi2VVs5nM5JvEs8dZrBGyGfM+ZD1EhzBY6ve9Zu
HB2kSS7WkLaMQez66FQSS3zFyLhmgWnkY33wS3NbdoAp+1QUh9ktXkfmi2PMn54qkD+EYmwtErih
jK3brHqxvemR+8y6w37YSIIFHNl8VG5zQZdWrXXvM190GMrF0xpOTXhEUG2XGXzuGESqNgfKUgjX
jExxzofQ8XOcP9dJ815ir4cTjzaKzdTKtusv7dUvXgoTz5aoQ5g8BubwY3gFodX/42vvPSZPq1YA
C3DwpsnRf4DCRhB0KqSlNo5Av9/6Wy8WknLOxxfTwLbLNHxJwBA3itfnTCZfts0mi+dgX3neeW4n
VmmltcLR/zzGKdxfjcixoFlO1HSoXR8RhTR3egwIKPU/VLGvaWkOrcF+Qs1HzfgVKZmz6P6mfoUA
X6+0ESVHoCcJwEE/2zQ+AGZ6LYkQcSp3dhuu6+Se5IgSskhkmyk00itGjPTqzsVfPzymuWScYzHX
tDHyKoGIuajeR9zXpk2ShdDrPBztrd1SALVAabHUWmtJy5zE7q4q1Lpz2KwV2U1qe5lRPXpEFath
BCzOjmqV+ifa2X1vC4b3xjcbmLOpi9NgvagBNW4SM64d82CHvDTf2Cq8ynGST2QyHaNs3Cg/F7um
Gb6JuHsGhwQCoWWrmuZjQYWKqQvH+Hrq8vwYTeGlhvLNtzxz+8UcslA4gbrues+mdBjQmDITiRB+
Xcq53Kip9PlkeAYRAr23SXla/hMuCNAFFEl5ggJPLsq+NnlDTsD1PDpfY2/+emYOKlVXnzTQ3NML
Z53Kdgd1O0VKxDePcHWNRt3FEBChuQ2rrW+rYJ/HCCrYMTMJBh871C3twW4YNTxgE6bsGPmHcoie
F4Ti3g5ZTUndXFVm/44VkdukJB41IqeWmOz9WGefiKM5m6efPsr/03aMULuN65WfPhlI1Rdi81SL
Y6TmO9T7Zl1nzisQ5U0U4h9EgZUDC+VFrlGLu19lzWM1oFBYe3H6mTpFtOtdyUjTsfZdx2ma59Ub
KkMGeoohbDvSgblB8a3HpmakGBMMMATVPusR27PXQ/BnYdJAREW5x2lI5HpAFIe5mXsjWxFGwUPL
ZnLlEC+F0nBT1nl3HGaiuuMKFnDYUemIXxvJ0LrszNNAUMshEigey6j8aHqn3psGrQkJIxoocugH
FjWJe5alEjvbwK0QjIVY864LqhzgQgBhqf3ey5YvqBtwS+mU5tk1N8qNty1hGAucu9irhyNGdQbR
d/Lr8klGiXsYatdFOiLY6C6CTIbCO3QYmTUtIlofVyOiwLou/mlLpQA3oqPVRB0gMyZQpYrhbDPj
jlWebEQZQMhUrKic8prOCL/G8H1YrBWlRF4wxeNNpjRYMrEfhpecjHA5fDJUfwGNThLAIWF0y9Fs
rUpilHY1zyBjEkTPClNPoRCDjbNAjZwwdm0D48eOk0c3FZ+Z5f3EPhu/gNxKViV+z9gNrcCKQIt1
0PLe44OMzr6AB+DwDWN8ctcds7maQD13VMh9ZbKrah7zMIl/Wjn/U6p/VjeUIyWVN7jhjg+1WsIb
gc5dkW//VAQwpTQMywQIpCxs5RJxo6mcB0MpvpYpuI4dYk/HHK69hS5qIedG6MM5aDedkwJnaCSC
7Hg9kXxOReBxPPbIc3h8aI6mdebyW0zLxkyNrLP7DI2QTWpbbfDXiUg1tkOP1ZLmVM8YvuwyhnI1
lWJdJAzD42KTGo67IfmRikuy9WfI0KyG/Lk0i/6A9PgKOrjl4XMG9sfG3iX02quRMOUuX5G/qGVm
PPfD/I8J5FvaI8S1TbhxgQgcqOS9t/bs/jDpqV7HfV8yTEGGKKMllyBcHG8wNxGlkUdF7hgavj9Z
Y6uNrD65n1x0jsjQZdNQopr6mjU8gE6IPB2nFF2cmIetUUasy50GkqzoeJJn3uJLlI/dxvARM5kZ
LECzwFxdzDgOHHk3ZP+ueufT65qZu4E8RJx+KzTk2batrm5dXxPP/M+252rjVYwvWJneXWPIz42K
3qz5K+LlHgjqAWbNLT5ZTD56S7wV8oTydljXEQjlOG72M+vdTZjx99ee/MVh3YD50MfZ078lLqw9
GMmrSzm0Ahq8Kws2NWRvGf0SM1Rv2qQpTuFrpNAH0FNZKMzVSeEkRqDr/zPD4GHlSrKbn49JRwRG
b1ktNIdv12jaB2KknYCg0i4nvMKiAecSlZeVZjsZpne7awtUZabaDv257Zpnh/jBQ9X0Z/pRDsUY
lb4njN0QOek2Ayq0yV5F29A2UQHVXvfSVBHaao8JTJIUIWL8hiqjJ0YovlaNIJTEXNaYil7Ud7ML
eZU9VE1UeEM2dJsGZf6GhJBVaXjf7hS4NxMmM9BAijxsKJHpfBLFiVUwMvHaBr+mlVDc9faTZ3eP
/L9BmD91F2CS4sx0ffEX1eDTaIEajyu0IcLqfgx/yqmu8lc4SfUerfk5SngqIDJj0OE+Wc2O95lO
DXWnqck+r+xuVzAHmkvnz9ShygQQyV+Paw6Aq2YRbIFNKRlB7RNlfxkhNUHoRJ8GXXIkxvFQG/dS
yaOuzPnR29lOZzxpac4CNq3oiBrM3rh5kOs3dYQq3ug3Jp1uWinnoEPzb1fwbzIUQRKoNwkMl/U0
DNmW5snb2DnD+GUpiL9VDrwPBlBnOOu92Nb0t0dv73DYA0uhMNFh8C4j558OWrUrh6e4qd7bCL9S
0uNwj3ghQo8Sy8OKp6EVb6q5fAvqIDiFHWzzBklqHXt/PDuOV3WzTH9SAMzz3ess3oFgNJ4COTQo
rZ1ta5PCxq9MlvKIVXQO9oxPumPJ2XkuPXknXqrk+HM5lfI52vYwmYAzMWgMgZ8oTyKv876bQQVs
pP2DMdPzzV2O/tvFDVZp7CNTUAHgmb+bvD8aqg830lzeYJ+HUk76WL6mE3pEMuqiSx51a8eJmJPB
QYBJ6rBGdaurM0FtNSQuDml2L23MVNRO+SvQPCCrpL6Dy0A0hL1ll0R7h6ybjxVbM3F5F89SL3Vi
jezToQ4tw1ow4PxIXFl8CciiPKpc9i4PWKTpAU7xGTvSV1SH3bGWJV9HxaeySgFLI4TLxXrJTRfT
mx0bQBnUSIZGPJ7Gsr2DiwRApXAtxHjS57SbjxnxWe4k8ehFEYkVbhauYb9ti6GfnuaMGlXQDI4/
eg4AS0UFVVsAwg93Z8ZXy/szFBrLbNzfciqXHX7xeDMttxLf9nEK42WJ9iCVoEkZ1IStmWx1lv7x
tSuYZlrDYYmduOZFOuELwklSMmTaWWVuvrgwFEaSiJ8ayq4K7e4RND3ShYJ+o0KQTPqcPLa5OfFg
dBn2OlT5mD/IiSH8DARMfTTL8J9DCuaLRTEn5hfAuMaL+mB7M94Z56Zbt5o5fNJ550jg4doDzj0b
YfzrYUQok9fOJSZUdpl7CBpxGxRTcJgzXFxDSfRiF2GikUm1ozBjRtZuTSQArxojyC3yx7tpRsZz
UmT6lDnZryytbNfGKAtax0SQBHeMBwKphgAg8ryIMEyrORSDdxuKpt2pKOq3Tqy+gRVIfFqaFINV
Ld0O4+nQnLN05EvCOL+u/dC7EQ2xsmrYEGHcxndHcz8QnaP34GyrLUNi5vqerg9BNP2ItM1OIE2J
QfLsl4owZGwmoCERZzcxuWGpRKViaWPatg4Udp+wnzEA/sBKKtum4KbmyDYPYcJWroe+tBvIEtnG
7mQAutWXcMLGY2pM6MhDx7Pd+Pl2aNXVhA+5ImFAoLgxyUwzuIxYthfrZvSrFdph6+9oTAelMQiV
sZT7GNU3GWCBfFHkTG7DGeM1Ih5msczMDqVLYothN93Dm0ZUlnXtwLGgoEUxx/7eh8WHaHbFHe1e
0/YZlzDFSNT1F4fBxgrUJNJKC6FBnSixGZp6A9INVpwEUB36N91pUFcJ9auJDRfnGaz0afqOdcAV
jawVqLPbTmpdtK6/IyLuRXfUw83s/G0FxbQiaJql+K6UwzsTxUMV24vDGkpGpcZiYwh4aSxxor1x
FMw+TnXiH1jYLHE8y2FgKgZk3B0mtPUdkXvpYZSvYFVszM5oRIg/Gi/DQMRXT4zgkcXMKjbr5I+9
tMk2ibXCS/qXkSNvxdLLP89D2zG+gT8nMG1ACOdcywFC5N4jiUgraySOzsC80VB6q2qeWDFgFqlr
Lq6qAjerOvOTk6rYxXb1plOrPjfeOJ+YDLSW6ZxLGR8iZ1y2TP69oYfcy9Z8C/sPKdAWh3LAfAIp
OR5+TO7T7jCYPR0ZBq/SOqtAWydFE77RCAKIZmJE46MYZHyFfkK5f/uKFEcTTzZDOuRdrD3eEDjH
JGCauAJTatU5sY5BbzDcVP2p7ITactC4JDRsiA94SRv/Lzl9M2DAsx1a9UkPTDSxrTGIp3ULmeWE
WYnaZZfBKcOF10P/RqS7ihNW5QK1HsKMdMd8/mII3M2KPFwui5TdMisT9kxXpjHZSZjmK9Pzcdu2
yQNHXLZz9QCWpFVbQiVbaqt67U9Vf0qyaZ1wPqHhLT6I8QI418g/Rsb62WQuXaOdxG2izpmIqbOc
vN9AnECrHzok9zHb4A2HDybxlGWh920B/xVJ2u7lrCzm5oaxR8TWHFXHveqNbJRjYffPY5GD73+u
Zzv9O3Tpayu51yvLQESMU7iADQlApV7FotopFkMrmEjdnn2XeaI+ojvA0NqNAu9205F2iWVlZXT2
dLax7u+HWrDoGlUEMYW5pFEP9jXWiVhrWzMrc4Zvm/EzkI54wBTvhcyEBB6OJlfbWjlvYdBOr8wI
9bEwW3z+ExpVC78qA1xrOglJ30OX3qxa12nPooo4Qio7eQSxTwDrhK4kmsU2KHv7ne7wxYyDY2qS
DB5oFJ8ViwBKGOeqMa3TZ/HEJHzjuCeIGpbQ9Z4zP/obkCcxuv5Tv6SrSJDfW03+2652iDzyeVH3
lUAdZuHIOSYMctLl4+p9mjN/mFq2bITmtNWEm6b35lWWxnhbadTWgqkH+Y6Ax0v09iZi4pcmBbyA
dK8zCuPN7xHQN8v2GFLIU+foJ1IMFcAewq2EV35xxDdXhryL0voQDbXFNrdh/KZZ8l88R7UvIykN
KzB6+Y52bNElOIwgZ3faIzQoN3nPgLz1Rcm2Nc1fei9p2ZaZz1bu5OzSM1ZNxLydu7ibD7QNLojv
VyrYmx/+OjAljkXbzk9T0xd7bk2ibpZf25msq4WG8UigKuE103xTkFY2RQFRYpgjmG+8OD5ckZfB
wpLct2vt9Ma21F5/JiaDIHgvZV3ke6R8tdGt79AZKb8VJBpU4lSFMVP4oXsdLdL8xrZeG8m4Gd3g
jfhNuRKIgdZBnLSXNnJes6q8eEnm3RlXMAfH7huXOciHACYHuV4bEoYQW9SEwCm4KGuP3f0lzfvf
MN6OvCYnY7SDU2XF1FdxeDWHkmqm6eE05tFFZCOOpZh+LxJNgv1NvPXdUJNAtwRYBh2Yw756HVI7
PLFRJEchGU8SZ7C18EpShUDeXHbk7cyYPvX1SZAo4TFGrOKGZizHZlb6iO5rL9yJypSoLgqAUITL
MH5NH9oYveMYdpI+JG6oEtxwTVm5ybWez235Wctg+BbNjlIfzzLAiVNQ0+p0vUOeZEqs6lgY0dpE
3vQ0M9QdR9Ag5KsQCzOQaKCcE2a9O29cvu+m7i30R30zWmq9ahjaVdxpgiInhlgJlr01Tt6HXiIo
+hgbSE+g58Y2bXTKjqB4N+L5UiSv8EZDQscKcbEcTJpToH6m0bHv2kIvSKgYSBRqBkZJKTadhPgo
VovCcF6LCtUyMqlN2aQ/aAK5u50I3CZ+tpUz/dYMY+OGJAi7RFMTetwK6C+PtM/2ki+xh2CyT8OR
DpNlHyyt8aMOBuh6WfvVLvqaxvAYX7L++t+f2jXjlpQ89qNwN2na3W+767+YA2ebbJFDGtox8ADx
WuvazjnGfvAvjn8a039OaJ2nGgMHEQK7IiMiAHvfIelFy4AFKk9fctNJSjnMza2fshvymZGoFF8D
YjtCQgKCTvqcFYeMBctBeqOmKfvtBEe1RoG/5cxZtV16TMw435kgPYHUHiULiVtNAaKk/RGWW0SH
ElXlVN/cavi2HIZSNbOcMOz4/6MO8CYX2XtYEPDsEJmdo9r9D7/bMdWlcSz7Nthr6Z+rthg/4kJx
CLb6lR9cPbWupfZBlUznYfpkoz+ehnw50xqHtb1KXsRCicITTkqUto8ppwH3dA5mSIoMER5xiblQ
+z5vkx1xe1VcmFuCQ5m6qObJaOAhGMZ/6PMw5TfuVxbMEH5MrgxUl3ofNT8O6mKIlsdKB8175Y2A
Ctyzi+hvNcgm3yoC6PvyNQrG17mCEMGmuDnDCTtVxEmcZhG9C11n55j/tVJViytYp+qNvImzawMW
zjzz3DYieB5CxSsCM4R1o7545LfSnDjlmsCGM+id9qXgkO/sYEkaoKFlWZW5cX+pM2o2xaw/UiNp
QzWbW7Z634rA9h1casKCWpx8BhCJ1FuOmW7Ay5zWT34vKUcRN/4fe2fS3TiSXeG/0sd7+GAKDAsv
zJkURYkSNW5wxMwU5jkw/np/wbJ9qtN9qu29N9k1dEkgCES8eO/e766Ek9xbuT3e9130K4nCnrDq
OqBwrK+D5AIQu+b3U1RQgsS4byXGHai1RbmqlHXXya1kQ3GX3RthjHUq8fCsWyT42qihmQuH92jZ
tWNJd7MycAtnojVOSY7zWOSRvYS+nm9DztPHYuBaU8s+T/qYP1ppRFTJQFHo9j+lkTQ8DnXxDNtI
bJk4aLt5AKo39njAyRkmBCnM1gn8J5i9ICuTONh7eeoumxyVVIyKd1/q1RpkD4Btrwkwaslvf0ZS
2pF9sw80gvxSPzk6/k8tNLNjT+vjvqu7//wD98JSjGN+EL3p3jW0cndmbR5ZXq2DJP3H48WCVtUI
QFpa/RYz7dYGmBDYv0Il07tv4rWJKfkHvxHiFK7+FMD9Y+pT4nd80AJgKAIvOvUVoit3KvW71KqQ
NjYcwtygAZJFd+iCu7vo6WRWGUoab/ItWoaNtZy9Kt0aP2LDbjd63envMtdRrmcEezJr2uDUb3dp
IwVMrWhLnh60oLYIVviGGI/VlbtnRXjFDPbBIAoMbk3yWuqNCHanjpBsk8TjeZZnc6TQTAymz+gf
iVnNi6uHRL3rhuKhFm5CRodfr80K9h3TcrwA1c6AnZTFWUtzacKiPxrPRVzqrJYm3WkDjKHKmuL+
u7SJUn5pKDkM6jPnY4/aTdN0ue0LwsZ1R0k96f0ZMwFxZSIPRNomzF6yGDEnciDcOd426TtEu221
tYqJFxzidbpGkKit+l7hq5UZ2orTbXbtkBXuUjNB4hDOLKc6IJ7F0DIMVJRx3n0LLs1EfnpRD9O+
Zyh40KPTjLUPCLbVL1y4ZhthiKUtPUXrqQBIWYH+xx9hYRvE80V4ZlgWlnkKQkIvmEFpnqIFeVie
iGKRZjBeRjntfb6iU0uI5InSLqkz5wAh3qcdDd/PKbtpw+0gwaB6mqDLHEMwbmc7zkeomOG6mJsR
NcKMXShUvB+/AkxOl5MFTiyzNy0U2IIIE6FIMaY7vTOfSxaUJQ6cYNmH8c8Sp8rS9QNtP2MsXNJk
0u+BbOBi7JoXyzXfhs42sMVCvBE4zKcaALcVKHlZmxQPHU8vbfG+P9ErTCCu5fXGbeWwtLsqfbz9
s9tf0Zs9xEVfHCfZgtVJ/HCTz5XiyNQZnEY8XQkoDJR169EC3MRocDgbjnCXgWwmznOwsfBZYh+r
yrsJJpGwanknY3kX6AxyQhkatF6ZYnDemcasO88Mm8yOnGW4pRgkijB7wBGfPqR28DYYFf1L2bdH
UEuPZTH1O2yew9aaR/o6IdXNHFcvkWW8RDwu5z4LX5pCjPhQQxqQuz7uqxMvtvwYW/c0pZ+S+Omj
34+PnERRuhJ8F/ZTgZBuAoIcCUEQZqQfsy54aSCePVHE2E8sEv2S4D3VslRzpxzAEblFqNXz5ofX
FRjdCJ8qJxghUYkftzANkz5JE721+k9R59F9EGL+cEXFmpxjMjb618z33gILcSZ34mnGXrZIwC0f
m14r1xSP73Y3JGALEpK+OnMiOdIZH5tY+A9llcxL8Ah7mub23e2PsSPEy+aYe9c6hIUmLdbBecWR
GvRUyFlHjCpp05qyTedBdMh9KsaBk+kD5AYJOzxoV1ljPXu6K15c0R+x8ePocjQETgL/G8CUTRsO
aPldegYA8DbVtM7wz+5iXb4zZuNAl6bAo6plAvN7VYNUilo8chwOioh0tl67c+TOT6WzJpTgjG06
od958vzkgrQZfSPbQmEBbGSDTMz2aFqpeYfY7tPJib+z7OyeGDsEnvI+N9DMVQ4DK+eQQvf6KlN7
k43LubYQ589hzqxb/wlm5ioa5NJaQDdEMvY5tnuCSmikeeBapWp5MXXNWY6okQlcjR7QlAWbgc72
Ajk2BAKzWOEtsFZmjfKjnIOKsOfmg7N2/NhKTpPQdq5eOth3gqSEjnfoADC1WxYde2w/djxG3d7q
nOw18Wk0J7Y/fGay/KBrvBBjbhxuCbj96DxFmT39jGizzVond3h4g+UYywirbW2hB/LR43bGJ91c
9zGJqxOmVPwIpd2pPCiy/8ysWAlv5ADcEMlm+OW4tJENrEej3NJRNK6cl+hxsjc+NHlQH6UJAkpK
mzFmb4v70NkGp7Gbm4/cwzTn01ZmRWAKGaXNdQ6n+X6MtAvlJFUCussnMh8x37Rhu6LB2gBqigjv
bQFBupNX3JsaJiqCwOpNiwxzNRjttvKgE4pw3CPO5YTSI9GVxegsLUg1K7YXfWUPrYfWETGj02gH
7EbmemyD4xTO8y7tnfmAKwf4SeJWu0nz4iN8pAePXE1JwfOzS92rFIAJkIGKleuj6uxpx62dn2j0
yFqLxTJvLe0Rddxzno7WmkMUtrohPtR0EhCI4U3rUvpmQc2hOanlfGiy6su0AaGiN8S1a9wRb5g9
a8lzE8j41BqkDQRGOq1Nmai+bHPJ2KLzEYhIbKmP/2OY0xa3VN0uSsHbmNOdX3j5bmzk1+DXbxP8
EgdjTtl/2zYYynYq6bbB3mD4RlQdL/WTWrGZfeIagws1Ldn+bydhbw9Aa5LO2dcG/U4fkE/5PfP4
uPTNR0uuXFij57byD1NBd7RnL/ow/GkJEC08TgEI8shAvFm5SXlX4sJYzG104QY7D+wNI3ajNtoN
Mo5XYETw+9TVpvfr/DLm3JOCzHtPQoIl7oqJx5zvvGHGLOWsRQdWzkil8UwQM/iIGYm34cs3bKn7
moZ3OBTyj0Itn/L0KNpHgkRQh3hiRPlZncsG8v3kieESR3w1Dc/s2i9gJDISpBgoneBuykF9SoJ1
V3kyjpsIZfOGRmWNbT1Eeu0T/eDE2MHbooi3hjy1qQYBds47dkQnJtM3+pEOB9MU7ZI1G0W1wzMl
ncOIlZ94jcZBAqlXh5o2YVLznxoEzVAZzt3KcGoPRwjioybCTBDX0FOs4VQ0PmebEIdr6gD9b5DM
zG04HxtQfPmTTNBWVAW20CJApNyjhh8bTJSm30JQ5ABGpy+MWdYizsksiWNKop0r8ejxZbynaLdt
ywVyEUfuge7xS9p69TOKMAqHiaTgvBs4oPfOoTQbeD3OwzRaKMMS7QwANtqG2JKptYrxQF1AlAoJ
SVWCkYeqgt70NAZ3s5bdmT5EhBo52VIGTrEzBj851IlOnmxCAdk02r538bYVRbcRRRruhRW+RFkG
L5D2+apCrTdTih+FKWZgNxzZYmGHW6OeWDQ471dOfcya/KCRcLuZNKbRjt896V68nmbLJ1/VTelQ
FTkvULM3k3nc262GfGgOi40MunqRiCo9NiGgp4KoCRwLZ7+vFWUudTddNnyJvnMeo3Dy6M3w0jW1
Nq5jHomLIXrEuDUy+TrOQtwJobvAP4qLLJbjwiKfb4dGGm2LE6oufEXiMLIVnhqXKaVoG+bNNeiK
EF3LoEHv17NG/6r6+zDPT1HyKiOUV62lnxu8/AvdJQ4Bjqho1vidvMOU/7JzdPWe508Q6oaWgdTw
OVIbpIha9ZQSr2zfOKhWeyslBrb3ui15cB+yxS5WQFbLq2Za1MwEwJgM7mpIu2nvCH+XV0a21913
Gi1soYO/wbLEXDTPie6Nf6ToWtqqKemzRMlzzp0DxJGcUvR8VeveQ8F57JWi0eqludcBfFSmYdHU
Bvk3RWZwGOvg1OX0OmtmL9glTJQLFF062+i9iOCVZ+2PLkEE790ljO3IvkDByJSP4WY+pM0RCDNB
7JlvbkrYx49+UxkQFuolCZ1k8kSdtbKRvAic7PsKsR/KebwEmg2QsA8aj0jyOtgUUcMyouOH93Vs
B42LMhbwTIz53y0kUs0GVtuMJ3Ch5RAeUCp8VDJYMqb21mQ5a8tQpNNj67pLwsTDR3PMq1XE1Jf+
N4GA9TRcghAaZeGZP6wJTgbWfGibTrophYiwPuXxym0nUJlpK97LYigOc21/I1IzNkBZ0RV6uv7u
Y4xaOVnb7i1vvOulkzzR3np2M5ztU1SWK+ypchcb2S7QA/1xbuWXo8lg68hG7HH2TBt3pNFY5OlF
b0nfno0dofMuWLR0OUZB/z51Brq60MAAa/XdekhE/GbrWwSnhAq18TsM8l1raPDmqnqLNQ2FnRfN
q0yJB1N0ePjGo5rJusH3tbTy8ClpJyoLpoyOXDsY+BNfq5FWIMgB8xquJPp+IFVlSunCwAc94JAD
hwePR8O5aXxt0XbMLxLNeNZJKL7zfT6jg5aoy2q0BHp2Z08QOCPLx1gTg42TxDQmVXqyhvxlQALV
sLIuyiF4b0VordI2XevqfdEYNwgr+ez1QlvYpDAbTvOjNk2inGM6gnUdkTSFdIgsDjZCAFYrupkF
nFSuHtDICxZgZH5zvANwRT3il/LREsGrTrgsCq+8eeyFSaC1vqb/o21QfVQbzxCbDAYvMsUGWHrS
QBC2n8ugwWEZau5hVH/YTULEZ4RDu2a1O/mM6LZO13xrxSTvvIbNO23N4+QEX1GdYOOeu3qL6OYt
NcCGhVkA4aQt7geNmSSZOdq6y+kr+QSeN53TbNiWnqdC4nosedaHaDpkDSd8fBDHsc1ftSrOFv0U
bsOMwRbEFno9kfbSEg9Pyw4PC9QjuIuxbi8x8FePpWvxKmbBJhwtfZ1nprtuvNR9CHUhFhE+NRJ+
XA7ylfSYzVyTzpOPsqVBIPmBqYF4Y4Ehaq31ATS17Og3tdwSJY/adK7zg9fZH5lVRUcgZM9uZaF5
T/pnTKU/Ct4ffbSae56ruKnRTesoSZR3emCaQmcQwxgJ7Usk1vZproGJ3/5qjO/+P5LkfxNJQroj
rta/TJf89+LnV/5V/I2Myb+d4h/l9av5G4IF/rb9c0LJf/+kPzJKfOtffaEDozMs3XIN3bf/K6PE
N//V1B2LaBDfdFxxSy8pykZG//YvBpl9LkQEnwQx29Up2/87mI+ISoGuzfdcFBIEUjrG/yWkxPwt
btJzdMPVuTKDK9OFx0/7u4i6tq0ZwcRjg4tRe82MYZeI/FpUHjpzvLVQIWp1+MDE5/bRtXLWgd0/
CMc4cBaGyvCamPklzTFwdU7K3MehzonRa/cCRLBOfWmn5tIwWFImDMJzdCdaxEN/Sob5B4F+hskl
/illT30EslpI4MCFSECn/9tHsOic6kYa8hFyWp625u9dGV1hRWApZD7hRO7IvBTeW0sngUm0oewo
wDn+2XXwRf6D67At3+SOur4g4ebPaX8mC6I32KiUaFE+W4SG0E2B0GVk5EIl+5IkkaiukFr4moJY
M3IAm40gpFlltvXoY4v/6/vyW9Dh7bYwCtQN/LtAoX4POmxBGDG5zWouBxaNb7iXLhKnuC6Of/17
fJWY+Pv9dwDOsCIRq2Nav31uZw5a8OtAaO04veJkrEWuA/oZOIXazt7HteKDvMKmu2T5jjm10aj0
J2ywmRv/rHIqPGLMZvqhGE8fYXzsaORlLa3IOhZnkNq4e1CGLMT7nGxaOWMPzBbpJN49uq+IGCkx
wSuvbZ9Zl+989iaiTmfiSdCxmNjjgBUjEQAsCPkq43bPlEgUIASt1OiXjc53Yaspdz6x0aPAIM+q
Q+PnGktPhzJf47g16Y57JdHCRXyFxKEGl/F6EHJv6e4LaObnuKoxTqcYqnVt3jRVf8MLRgEfoZfy
7OQbH14iuktvZfoWDdH47AWCnEHdPIeF5lFaY82r1ddkuko5Yx/b+c3sRbWcB3Qvfc4j1KbekZEC
G5ZZTrCYMJcBARsBC7b0b1J65SsIU6jpLuh/+ZFaetRm56RS3cjQWXpkjbFOXv/6uzdYIH/77lkG
GJKRemuTVuuph/BPCZfuXKDeimtUNpzeSrlpK9YL2XFX8TqhPuJTxqVzChAHLDkxE8UyMWGzGLNG
RLf99cWoINPfLsYWFpE4nmuZtxX17y8GAJBbtb6XbCmQNmjPZvJMeAM5972aFrnlHobk2m+ggk/M
i4myJVDe2gc3zlTYUWd5NJPbTteWCXsuxIOSQPsJtrPM9r3gi4ha7VcGgqCNnGsVwnBzWV8sw0xR
l5HTmI3Xkk751nL4DnGk4zrzP9FHccBDe0XgqNiXFo6yQUciqPIT/8nn/58vou0Ynut7vPC+4+q/
RZvqnW/3kxtlFLHMRYukOYuJNTzP3IvldBbuVhIFrd5/CvLhMPMKEctUr91GbGsnY7QikCpiGxQc
d1xtjSJfX7Wzom2OkCjqdJ8ehjQ8dBlgT8WvvK30HSeZUhxdUpeQo3M7WvLopvTJM/PrACVTRe+5
PqFVtntJyTc3nOCfrD8GKbm/f+2OaZmOMFn/he2rZ/RPz6A0Y01vej42ahcCC22uxNOpnTm9bczG
xAPjgCmQVI56xHum2Zn5Ty7hf678RPXZ5O/qjjB04f+2AnZmHgzMRLNt0COM6Tug6X5MmtJff7//
4PF2WGwAPut8SNb0v/+cRVZh5qszPic2Q0B75cP0iq4/yqJtPxG6oxIO//o3GsIy/8HNtX3XRHNv
2L5n/vZMlXlDLE3SZ1t8F991nX07HEj0oUNjnIcYVlI8o0E5/2jCfkubHD5gYWG8HkbOyf6OnhoJ
LDkPoRaHV05F62wOtn7LmqeSFAne+Pb17hQ7m3JMcCGW7MpoZ1HlY7QA1iaKLlqR5cQgCIBQpCGz
zqXQGGjL94nQsDJSosQQxmh9C/vLnksjwf+olnULOhc9QSZHjnvq2u57HuaLmLjEGAznKqnjM0rW
xuO9cIG9CWRv6v0YqHPSBP175qNAMOx8nSYPevZZorPVxwBUvoFZrJwaDnntaUjrpxKDDDA9XmyL
9XBhigsd1W/d5TclXfx92xU5yLLqVe++Z62A0OCznbVxYc4AYg2yN8PM0dZB7NNSxXyXi5Wsnsjv
clZFp7qfPji8Is4RQuefptniNmOPMytgs3iqrvkcX0VinWm2jwtDxco2RBMImLCoPhDRP7ST6qMz
V38NLO5tkTwFFZatlvH5QvcLpqP6OkCfoQQXt+8EwOsaNAdHu/i7p2hoTfvclfAoaccYUPIWaU93
2FOve+Aj2696KDNVdr1dgT0Dr4RjWDefcihiyO8ru+Xj95l/UQXBbU3SJPlMrnWOKu9Legks/JK+
q9u+awgqF/dsdO8oR/1lQbDC0nhysHScGP8ifo4Pb9XIvba1xqNnBlwdFPyOoRZex6h6q52OmC6X
4YfRFPTbqFJD97N7utF3G9NNVypdUuAAYPaE27dGVh3ZDFkEx2UBNs/g8XXiCWFeVZERGRgsoOFF
j/rVQLxoE3uEcnGkxFx3Tdrgwt58Vd+wmyXfNNH3TiXuIn9bq0vMcm5nzp0KpXxqzBRFU9izNhVr
lUxbVmJvJ+RF9R5bixjFto+pAOheX2vQ3eWwL8325+Q6W9+gBpKBv8kDY6eeojlMvxGPgk1A2bKo
0zcrLU7CI0k4tIgG6mx23AaIAc9xrLQZG/U0WDYPpKiBekVo4WekXH0afaecQomXArI8q4wZnEhe
9VpDgMVqyNsQG1x+T08CLV+wHUzvADohqN60hpc/sgGtZqo/7yo6D8kC37P9y3ebHTX5NnCLa9dZ
29s3CpvrV669th3S3oJxmzEiChz5GVmRRws5iV2p0BKVDqKNRSZvOTFHLvwTj3IwT78z4mS3YwsT
PLS5otZgTFhm7/EcbgILAUTVq8acFTyYII0mOX8w6AHuQsEBj2YFrCRaNlq6D+i/ijSFTVDxNXtm
cm3JAFFKFVJ4lAVKrR5Tn36Tl3xp3JEUFawHkxt+56M4375v6RGXMwRAyHVCThHXnnWMlzHHoqwp
MS1PmzGZYP8H4XeJX2xRRFRjaqGbKn5sVB5pyp1iRuCRYlFnc37F94NwpfgKZjRPwCcwhvkolIXP
P3bwTiz7xD1j63hnJLSZk+hK7+49aVhZmeVfHCmWpFk/shTGIGPcC9OXywhPuw3ITbXN8q0IrYcw
VY/1mHxX5c9ZR41PGX8y1BKl4nNdRas0hFzd1pRp4MWbKM6R/fIQGXb0PJP6F/Bi0m86Oy5rxx+P
5JRd9cE9lSoii0XIkKxpFc4TsLrfjaocgmJkpOSvROPtBDYNTG2O4gxfKsTt0IsQLwR29HRbN0Qj
jjgpLtPsvBrl/qIht8otb4X/qF2JXu0hGNNBMj7RS0KvVU8vt5caVx8HTo1ffcOVJ0H/bMTVq2Xw
4VqdJS5teWKyn/mUwgDQ+egzwu1B17S1MQQx4zkMHzr+7wyeBzy+7e0mNG2GhCWdVzIkCoMmc4MT
a2EHfPaEhD07aF/DzJT7jOCbiYzNuQfJ7Njc5Xn2AD33jLh8esoii57HePxZVyRtk2gT0f+DSk9Q
W1z5zyFo+KVJb37Z6g/qAZEeK/sMuUAtxRiTeNLlRxa8iDgvl7rGdpE6xrnE0LDspf+ho7mnKcYE
IH0d6/w+Z5MmY3yXy/xT7bh9cAHMsHSr6TyzzbBkpKvbo5/r4tyNy1IYL9Bnv8j+gw+XQFi2z4BW
T0FNlkbI69mIH6iSX+XIh/eUz/fG8k6YiEO5lT5uUZ6QS2NIiuMx24kJgIbPv5xmTldj3RDKQUK8
bZ3VCgREirQfam+yd9AR1SPxFgTnRcJglDFX7wKE/K2Gy7BAOO0IWI6rdNNv8lV5tkmcrJnB4K7l
0Yc08j0wiwhcy18NGLXrypFQ65jLEv1GckVmPJTjvc6YZURVyPpqrkAb/iyM/Fg9RZXx2MX+xVNM
KNd1LwVDMwoLdEQ664Le3Q+l+sojoIUzYEDrXMvs2wCHnhTtu1qrC5mjUfIvKYaSEdqF2oCrBPle
1h2jzDnB0cLWR7bOUiQP9C6fZoyLQ7gp7fw97pxTEjsnVcXcytWU3cXERTwGbAfoKMEUqnW31VSo
xsuEbBwlGasBaBJeQTrARXdf6ca5jll77cnHx8SeZWmQaKKrAzB+RJlyw8pPTXsKEPSoJUwdp9VC
hIMF7QxblqrLRkkjAjIARvy7YqT8qq3pW0uGk3oMWvz9C6NQlQrM/ElqC6ct2GtZqUujeffi/pcM
Xm57N5G7F6HSmtvs6hPngfDQPRvwFvzhZ6Pzst/2Xs+mASIi71JOgvfVhR3oDzSHWAknk/AMDm33
unC1RUTSUJB31iKznQt6dljVGW6KcO4IbVUcf3rzHcP5hVbND5gzYca85xa5r4Z7Z9QaB+n4gcGl
Oq/jAlUxWKZ8DjCviLk8qhzrW9q1UNuvo44uOnNAWb0Yefnd+fW7AcExB3sxckaMHbJ17CDneoFO
sWPkzTupiqmjn/IgP8oh+u7D8pNsEYJ3w5pkKbLbchd0E1dNWRd1xrDuB5Yg3X4lJY0j0qjSpFtM
vai1bwB9mXGHUsNdYiA+CINlTotnYx3bl1vZpfz0q1azz7lHJFxd/gpmc2kJVxnVeCxu5eDt12UO
DwTUAfZh62xgvTbHul4D5YUqqqYZDJKXNsulmRbP48xSE1Um2xo6mdHjoIT7aFZS2JK3HTwx30fF
u0ysVbW81YfYdKhWKlgkPqcb9Rq0SfMeF+wMaVQcNRj+vKInWeU/biV4Hao9nTdHEjC8tBL7YyBn
LJv4eebA3SlbfHYtTPKBR6xTCQyiZ9Wuk1auVVXL25P0iDvwfHEs7caWc/YymNqDo+oNUJFqLgKl
X+P/wHDM/uh4RlRZjHs/9aL3W26CUMBdcpp/JZa2J3vXWuBTJsDDDI9mFD7ELqUGIe+LKBRXVNyE
H47p9fb+8Y5fDR+nR5W+FL1zUf0aJlsnU89PREKsXFUAT+yfeEOujlO9eOD3Ap+7GTjOh2nFOZzk
5r21rHU1gx2xOfakxhlPHznCGuMiG67pSMAtGuhPApnpjaX2GfFbuio2LlR1WL5wI0y1sde9x8Eh
PGXts1T0qxIqX5VMJ1u4m4TRzi4koAe7vnHf2QAB9Mb+siwEG1hnlz0JwSsNu+PaqsIXe1CPoCDI
hahgUnBMdAB44c/ozTy+iV+j4VacjqS9GJpfWWx7zApZqJEmbTA6876YboBUysV05cl30Uw5O7pe
7zSt35dFCVOntpmVMjjRZHiXlugD0zPCw7xjaiaVfAliCfpym1MTyJRvpwi2HXCHSNQI/jGbR+A8
SBnxZhov+oYUexZ3GeKQCHDKoKyXu3mi0lV45DJZ0ebs1Djm2dI13Ho8e+CBPMT7EPOJh+y2Q2q8
IdcmYs42CAzU6JqlpcUfrhWvEn9Gq4LMxLJmfUf04mZI7Y925PkwmNL01S/Wc/KzeIIGrdtmOmVC
nfMQ6uZzXzFWY4wZo5Wf3thGc96rfqtaRqR4Vu8obu8aE5UpHI0naCBTYiWL21qX4kGHX7av5+ZU
Ie62BmuDJUSSYAaM//YDdD+8puwR9eD1PB9wEum8U7Fj9PYEp0zHEB1Ol7jf6tawLTqSSsCQYaiM
rz7yjqXO+SNnNhxJG9mGC2Y4MuKUQOcIKRXpEJEqWruaRM00PPUavA4QpO2y0MFFTnBsR8QpzKww
b7fA1cdWs5aTew8E9Vv2CBp0sOs9lAO6AClbRBcpCcj8Du7pV1+OD7IAPDsT5IzVoeJUEa65e2SS
lPQr9ImK33TtvWShzdgmyLSoKIwcvV3SNaowGXfvvUVOQIpSa0PYQmU0SNsQGa8iD9hBIfHE2gZX
EM1FtyDuKY4Y84/4uRHuXIz2IUZZshxMg6gbxCFloi8trX+3q+IxsvgBSXnQtHBeDSOoLzqJPyp3
WCfh9MPBNQHGGsKSoegaGlcUjtpHiTBKowBYdnFyX4c4SCQjBUki2MKviElxjHxH0GrDyLbwVnn5
WRn6M0N9ZK6TdsnlsE9EukFzex0K8zzVzjn1jXMl2Jr0aV4jWl3R7nnUFM67Ih3R9OIVd3hjeIrA
3PZ35vAG1//CMnevYSd1Ov+TgSlKYb+3TqUb3RlG93qriNTKPTG4T3LzoXLYNSRh5CRPYOqA/BJq
D43bOrRk+9e0074MDZHZXGWYK1TLWNIs7Sz/josmqfE4ltlj0oA2zOpf0RsHtYuZZUem51c96TiI
0QYMzfYrcQH8D43Zr8ZqEflAcaYMSp3LmTWb6HHjzdJnUmlieiEd1T7vMan3Aat0RDHMqxviTYgg
BMWwNltNu9eEHqyk7X4PY/sFoOlJJN7nkFHJ2wLwAyPvME27h5gnHLCkiRVgPOSyl6ei1daVr3AQ
mm8sSTfiAatnDlmtedWUWUOlsTb2ftQwbfqqOvUQv9GJotYq5a5qg3tfDSdu36xGC2NyWAXZYVco
WnU8AqxYUk8YphBMXLD2d+jD+ozNPPTtDAk5Gm5af+4o5RprEPWaZnITaBiryYvqyEfpyYjbjzpU
O2DyK53dik1A9XEqLCqx+6m6wjCKR/ZT93KbIGBJIQiLk5av5+/qf4HgXYLO/PownfBaUAVaPd0V
Q0QVouLoaq7Gzn7D9cQuT44QhsxfDPcXvtO/Jx6X40/upeEwnRb9OfLopUW99isqWhJBkt1Mmaju
VO/p57Yc0TaBDeNTGXR8VRPCKrs309t2RnSNzG1fRpdMjifqsO+e5kjUz5AWMwB47PYasRJL4ELY
6zaGwRUSF7EtdCgqQrVYaDZfPYNqkLHeiUQ95CnhnU5YHW4c/sPb0M748knpVhv+e0JJ7YXUq6H2
wRHkgPUzY5qB2+AyNDzzddpghob5h+RkkCM0DFJaS1LV6bP3962Tb9Vtk5qz09KDJD4ag2MAake9
L0RMT8vade9vu39RDmLBmHLbqpos6Cg0Qt+6L9rPqDMP+UfoWKtqyo8RoUS7oo6MPy44nwSGG+fR
zIZNY2V7j4yvEgPo6lZfSLUNYNXaeJQQAs0f4vDwOuhEsSfirNVWu3IqPl1b+pe4cU5dx3WRfqYc
eMXOaqJLSewDGyrekYmoDwDEPH3ai07DdMWz1y5J5LgzUnrtbvYkW1S4XY5FDt2ntWxrZImd5pVk
EGVfTds9aYK6dsoBXupG9YzPDnBaeKBpri3zuu83oTFudDU6GaboWo/Nowe0eJ/akgpFq59MNdfE
2POugqCQqNIXmD6I2bwDLB8vXcc66SnCEjt7mUAHFQg3IP8N6aGNBpKoPoTL++Go7oaZ8+j38EpW
xMEmk5yAYmCwAl7CIj2wJMWK/+Q2xFnwku7N2fmZ4GpaZqGxDfSu3RcwmGgPPDIK+w5l+940vUSx
KE4VMvllY1jrP16EIjv3afukjrVF7/+ctOGQeJa1Q8j2GdgMqUKOZCFuN/LN45dRzWfUcfg2SXuL
4aXTRRvJboiHN3MYi61qXfoZ7Sk72tnUrq4j0lUIsKeTT2H1BXiJ1Bo1gfN8b2t76REYzQXoLOLc
8t6S8V2gWuChGo/dlqBohsBasGT3zTs8bky31XwpLHnsHkWfvZnqu+gcxsVxZlz0omhXddezsGl7
qpulFrIJocz1NyBHIeHicLnV7D3EhXXlIOK34QOk2S8jco6+jb6vgW2IrpdjHATWpcRQNsVwwjJ+
EftlwMQ2XLa9n9z5Hv8maPZSZ6QbVx4CSmqjGaAAut7xgFOYVlFSXzzdOnZaZy45hlP0MGjn1BF9
z0n6TTXHOMQjnWvAlKDaSiUdMCeyJmAK2m6cSZED61DxPNyKo04dQUa/3ERstciiOYF4Tf9mE63t
se1mnAvIPNj3LVI9FjmtSK51o45PvODIpYbFYDUPbod5MqPeKjIHYyXwQp8XL0E1YwKQC6f7LmX3
vbXIEufOHgVOhvS777g6nasDXHtvAikdCytdgbI4zbGxFK11L9SkFt/JSV3zrVHmhqxtXWnCxeVI
vkhwWDjbxkLom4wFVBhnFRo0KP2wp5GHeJwY5ZF7yj1BGJCu6WE8d4O2ud0ld6jnVWqVuzY06SFp
3kV1erWE9ZI2JSI184FmjHrripqzLZO2wm23QqUGBb2Lqx2vyHC47c46hig6/Hy7Tm5AArMBW/JP
/JHdJGIf/OtB0X8wdmbLbStZun6VjrpHnURiSKCjqy5IkBQ1T7Zl3yAkW8I8z3j68yWrTrct7WN3
RF2UtywTBBKZa/3rH/5q8ugKZSrLAy1xxbsx8IDOpI5pSTBi41qjFFBIw7g2XjmbdEQYYUtaQsfG
xIDH/PvPZsD2FzMqCAhSmJLPFq4enP00ABzTEVp3uqB3ZxvoyaYwqhLdGGCG0/dPq9TFGvdKzur6
9BhOQ1hH1GcwV6g+TZjwCdYKoDmuyZvkRzuHPEFqM/egUwDxl8WnDL8bPNW4gWAbpU/tsfr1SwJJ
VzeqRJcaOw2BcCjdDmm4b4r5s5GWO+2jDbTybI/guIMuWTTwighsLd+wnT9iUMz5EvOpC406OWef
x3a4OwEEOIN9CvGpK+v47YQVo1r8QdX7hdiYgXlXuM3K4cjlNFR7vCSa8AJ94KnGQaIS46G1YQ00
9nzmYWk2xOIGZSODaixR4cGujKOy+i7rSTX0CN6STL08p7yIXU4GFE0CYOU5JPgRGCDoLf1aAG9v
GkmymE8l1gkOoBO0rWzGBHhs8Aac3MMCwxffBu8HPnL0HKPAah6Xzo4a0Y5AW+aYMUPIHHKT4LMw
SaBmz3CYT2XfMxOixe/XhvzIT4AqxYBfKogBAnLFr0sjRUZQRFwJTjYszEYCJVeWeHLhokfk3vsa
/ysDy524TDbjVNy7GIATZ0OBRBoRY/uDrlsTzeWA53/IGtCPNBzMTcgZA+StYYzfX7Op+Uq/8mls
PPhc5dqmxeJ7P8a3PK9x8J0YDlwc+mnXRsncGCgKWwB6g6w4F0FGZkCVBBaN92FavpWwDP9wFX/x
SpNo4Xu2ZeEOzOz31zuXSwuL4swfDoibRqb6DfvGMtyG/YyWV867SRCvaq2wFyFm30I3gK0CkyJE
uj1+ngf5Jmq32o5V8bkZgb5hsZ93jSse/nCZf/Hu+6Z0lA3pSpjMsH69TKvsBag2bb5nPU40mzvk
QfnWWsS9zaX4yboz8+px7lqwMj0sTlec8rDbvigXRyePIHob839xKL/P/xm9MkjJl6gq/4OW+rZK
yr77x9/+YlAPDYrLYpp7Yvf9ek0FRS75bkZ/6NooUC9WgwNoxpBvOw3FY2MjnSvuf38b/vITqR9c
x2N7/MDi8/paEo3g9IfVxP7Qrk3NzweYtuVbM2QZoN2ww/Yz+dPr9ZE9CBPB8VmSvkTAoTR74Ked
tynbyCJuBfX2PfJ+wQ7HOSigxhJoD8c4eTkNmpG3YLsVAhLSO1YrQPrkPcYUjmRR6h2RPqYgdTGA
IY65pcArjPGeai87g0rALTG8xtNqh1zB/sODMv+COqKJma4jWOjQN96dWxMWmE0oatTtIvqWRUN+
MOfp2DIoOJwABqNm06hR3spEXYxL2J3//rnJj8wRx+HIxJ9Fer6mev56AwdJcYHhaHfwSMntdfcI
wHU5ZYG5WIQT5m+ihJ0c2uy/oBEbWzCjabwbhP2Z4VwXHul99HO+Jj4OMvuxFPIstMtLBveXqOOe
CqxYNnX8J6aR+/G5Ow6kPYf3jX3Ale8pl95cL5GKOrKMSUmC8MLGziiNzOandIyXzVpyVOqL1RCW
3cvzCQur1EDHGup4LX20rbLdeQIx4Ik5gV09oJlRPQHsvk3QERJr303jt6KgGcxbGu/Whu4B/py1
yVtssnYSOAKnRaSx7hX/XT2mkX76ZhEvWVkPxRp/jwdvj0wPMA+3rRgYZBu2FCAayM01A3S0GS4Z
qOEaXD7AAuCRpO498bIPbqYLPRhbEyozucxfiql66hjMk+x2pUmUp0zhCD9nAX7alMVRKv/gGisp
ZZTBv18mJwrlr0eC5gc7NmxhMsDc9yxd3xznHoCyxiAPrKIdEgQN9IZ6JDklOpLeWl+UOR+0820q
qeQHHczVl/41Bv7o+LhDox/u0gwx2KKraOy/sR/TnY9JtX9CfsgTfioVYo0BAxTqWPzuRt3IS0lK
NrFuu7YoLmWuLmDqU1lVLQ4sOqONMdpohZ+Nzr/Hev6P1d3HN4REEyEZnTpQixzx7gQfxp7zqR1h
GLp6lttSn4jPdoMF9Moi0OsL3JeAKg/+PPBHrOkBWUQ95NcoXdri7feP4uN5o0hmZcmj5hFC2e9W
fuzWlRu5ETnXBC7LiVspWXaEPf2pDDj9S++euYLZ7Cs4vEqq93srtCuS3vKsJqvwDmODT5gOV7B5
eKF9DYTME69Y62CngBu0EGBnqeO9NWP/rBSwCnpbhmMavcBOHUdjrnNAthii3awGpkdTDVQExpxm
/UXMZJAbWNcY5sJlNGrxECOZMsye3IH5USN+lcbI9EANVsflaXYmSnXUrGo/olnnZL4LTevNC9P5
T+XQXywAqIxQTB2FxoLy+NctsuxHT0Idrw9K0TMjsXuh5GMAAqdPb5BFRxN4Atoahh9zlz7oNm9B
5II9TPy2FN7171fAx7NWKdOBZGlJy/541uZy6FRt4uDf4u66QZx1WUXNoyMhD5TqasjBH6flTx9q
fzyplLIgZMC1tUyBPcKvd8GqzN4TLnZ2y+SpIA+hTOED868nHM3ri2MO15ZicCiWVhAkqOEj+1Pp
I6pW7UM4qO+Wh/QTq7PHDhYJu93sJwj5/ce0JLyiXj832B4NYXXWt5/tQluza8yTOIXv63h5Aozq
CJoUlcQ3D+88qdlEkoQ2ORZf/G7+ChQvt6Jk8BKPf7jjf8Ey5ss7mtOrXE7J91T21sGTqZvZAyYH
WgHGGYN47aldNwR1Mhh4I0ra9fAmDkk6HwTwCUNtEYxEx//+0Z+InO/fSbimrEdaCsd5//bnVHxT
hYPn4TQOPfWC+Omz/vG/GP0+PGP9885E+7TDthrj533t27suT+4LwXETa7KVnrbi5PQJEdXG63uu
U0PbvgU+oSecJy6MVX4zzetp6IFoc0afTEsav4dhiwBw1Us7JDcg6DPwxembE8F0zuGiIcZ4wYRp
jKPXsYfo0izG7kSHTyCAxy4VluX0T2p0j0atHk8IfamJWEYeyLy76XsCwE8Hbj+B3Cf9nUeCYw4A
aYv4ez6OX4oIpcciih8iwzE0a2ge2xGzpKKSt0UKEqXSz5mwGV92HC+FyYzfDJnO2yM2j5wsJKVb
m9WM3vLYdrbMXO1wwho2jhPEkWeirw4l6XD/2tk0fchfEMiSMqGxGZOTnQDVO2t6NFB8IwGmEZs5
b6wJ5JvMvnTDj29jpK0rwQl/2IXsjxUPa8+yUcvA9BWIHX59/2pvTeKWVvdgeccOfyFnAHC11DgH
aI/BDgBaCrt9wgqqZzfankbyaWLL3bB0eOriXMMZx2ibIoUxBm9i1N6Pkuc3wEvbcSdcLCANEuEC
7E6DYSQGDv7qmrbIK/v6drY8xhHEWoNU4Nq0iPZTJ8CYmPy+2D59dUqeSeAM60M2mNsTr7TEkn+3
4s+w7eW+jWeH1ojwV1UxlsPi7tPvXw3z4zaNkwUFLJIkKaRw3p3TbWRbU8906VAqYK9hnmirOy86
pDXBZqEPVo47Z9T6Bd4iyrybYSXiT7a3MUQNTF6NhvCX31+S97GR9qStHAtdChoh870gx2cc74PW
VoQ7TtrT3j2GRAhtG2Ht7QmCCZ7AhMz350bcvHg5jIbQQSXtZimjawLKqCDMCcbkF3O9VHiWblrB
U+ZUcPGZlOcnGsyM6812UOWLiK3rLsLGyCfSOiLYCM5f+C1aK/9A+QJ/GZRYpMhxm8o9K1X7lGbk
OVUCQR8ZidH4hL3ZpSbVuB1cHtc7G6YYQlk+X51mc9Payh1N1XF1R0atiICZAYj7xYG+CtcaNKp1
NdjIsLlgNkfiLK4BSLq27sDQN694yUmHxoOdGNMK3lbTtLhE4cEKH/8cLTouFQ7xQNGoQ3esR8uC
KSgYbBHtggGmj1FRvqJ0NRI9HiZJdJP6C28dafOHorYvBeY+3bT+oT2z/uoB0tF6pu+jUHZcveZ+
ai8Rp+OnMsXVoc5gYowsc805AcfCv8QET009kjbDXDUbXICnDYCOwi00ZZNaEypXF+1LS64YaU0w
RIfbE5NpZXS9jXOHu4Xr9mlgR2Yc1BhoIEIPHqqmgLqb91/yT9FCHVm6dr1fvewPNf3HMsKTLmUt
26wA7nkPXAw9vWVRRtXB8DDIwzNvozdnfJ2AYtjfdWmeQy/6/Svxod9UvBC0bIAlNhW1UO+Kqdjs
wqXNAGpFSKaXvSaBi0P1ZlrtHwkGEidOUOF5L0WagFtSawPgQMye8J+xLDy6NA9Q47hNqL5JbLM8
ji1PdU+nH/hEWMOMPdSzecfw/U978Idu/XTxDtsw+4vW9+g9+qfl4C5empIvkx1af3pQEWY1zaUz
daxIitliii6sobq1BvumZ1bz+xv3fvvno/X2hr7IMunVP1QgWe10sNoyKhAaK137Lwa1v82QZAvS
88eu57Q3/VxpKE4KtlM0qcjqTP/0IH/6rjpk1V1xq9CIY0gg7snclijdpRphTNqtCmYbekMBRQFT
lECISVwCtKPQmZtdUkZMQjPP3UctROLqmDhkgvhYPmyiRWqyrjYzT2Cf4chnHqwFnwaji3dxBwgN
x+17l/lj0Lg9VAHJaEqa3V0s4wAlIWQeFypSpVKGo/haEo88PvZKHrD5+dYRmXNhnpVWyoS/J6QR
EO0lWftynzvIIlErbpKRpAZIOHct7r76AP9a1dMtHManYZ1iMnCeFuYd+9HkWoU9yI2K7PpsbFfW
Y9F/6SUJyQqC55aesIUcAUkoIuGogkaz65aRPEmcGBx8/hdsYvZz9z1SL4tovgrg5t1orfTKE2zb
IbtZfMm9QyHnKeugpMXIj4ZLB6NuhQtVGWD03G1I+0zn7opsJYeBVH4XySTDV+GucOUCuyW8JEDJ
g5cyvMz++iUu0icQd8hhbJ2+eBLMQwCQ8DROeucSM2xGE/4VBrtfbNM8FpTxsJ3GclsTibNjw+8J
wgElczC6ivtkjwK4vuitFFzNxTJ8FFg3hGzlRnmAxkTEfec/rXpenHgFgWJdHABcL2Q773oiKfqR
NsktmpLkYfOssxWJE5KcN8bvkJGw78A6s8aClSCwwi7JITdCvFrCWm6wkam4T11x4c8PRh1GMEce
6t4mfzqRAaEukZOE5x5oB9wdQg6GpjcDo8GF3HKMoyzsiv9j2dA6uH1/eBHfnwlKevRBEsk0B4IA
efx1E/AjlIYGPl97c+2j7VqR9X4CRShN71hbdKmdwLPfJX4jFgD/S5zhcbXHZszyItKN8vwHqpw7
a13sncssmG+RIHTJ8Mtpk9d7j2PmQjYDzhXpTTqMhMkROrIaKB2SPP5uTCnp9Q6Wf9B4NpQXLkcO
1ZtVAJQUMdQZL4WtlpukLOHQUbbYDmZYSs3CuPAj4qwEF+2ZndImYPbG9ttm14T8U3492UTH9Td9
LB/T3v1kJuNTaff8mG4wEIcpsbpjToXuO9N9SFdMrgnnsBsVV7+/w+8LOcSTbHDsrggJOSTEu0OX
rAdkYkS1E/S8HlrAPJr7P1TTH0Ycp89QygNLETDVxLuH2FCNAnxG3n7qJiKQE7K5RiasC3QR8hXU
PaE6r45sg9o3vlnLAp/cgNz3++/5oavkIjgIbSp6gAX29XfHCRFJburGrdr7xDQhTK0g8kV+i6aY
kJZlds8KmMaO0Tx7lke+BPKxA2oQLHAFFW2f/UmvLd+3+DDVdXMr6eMZVAFJ/7qyl6bACLqo8OJx
a9zgik98bLhpe2OP71xe0dClKR8dOaSe+YsLCEymmVP0ZKt7951ZUTeW2hLfF7Da1Loj/CgPXDLX
GETO+9/fPPcvL5ZhqwQCQVt+qr1/Op8yY22VbA2XdHAsSWuj+DIuTXc2GQZOjDDDVJilsAkFZRZq
6wuzwoNlKLFGbgR+XPGS3iDH4NW9m5PWuV5CJ9vUGHMcrMmF7ziED7iut9sxTG0SJJYHS5FykxHc
lxIVWLQmXDu8ChqMjsyxgRupxb7TPjVhyk+K4M0GlLkwoq+DyU4Oq6bd9k21G+bhgE6vuRvM24ll
dSzoVYs4zs9QYUdBLAVpGZw0ZjPXmPyr88pZ1lu5ljdZDbA1MPA/L3KXfF7ckQ8iHemXq/KmTUoT
CgBd7O9vsvfhVaTftF3XtSyL2SVV4rsVkfQuSbC2C15DsAAmJzfLZDibwUGvJLDKgi85ACbUzzm5
KcHp/qjKDBpqlau4ND1YZGG2UX77RpSFdkUkZLqM6s9hzMg71zdrTWxMX7L5U5yN91nu94eUGJco
9gJVpUZQzx37f/Fm1zRG8yrfitV6bme/DIwRkilR7WdyJLNLIgaw+otMFtYOfgnxCgs1rIKVsa5a
nZeT5SCq717ROYf1CpyWcXuf7DyMtzeGowHsOvqKuktHRvWkGMhKjy1ITayOTU/USUG2Aa5c7h00
KPR6ntjZVfu4DHl3ZtUksHSQn7di/N5DvAk8vfRmx39sJkontYZfl7X+7CRI95O2hWmCHc1qt/gC
ENKlKMIvW9tYUHNUX7ICs3RSODaTR7Tm75+m8+GV4Wky1ZVguQwqrffgUe37YbImJBMNZX4NinKe
DkYLZDJeJtH0UBQ2rN3SkkFIj5U1rP4EG4Mtjnjpts8isS1Y+xjS5goxLVaS5GJsykKzgHyQF9jd
UMWd7se4EHqeV1eZWVW7Sm39yiQFiL5vHecngcEYPvyeSUoFHoMuQsAE88GgbCLn2sovCKmY9izJ
t2UqnsG4BMM8VIUELpJj6N6EKPv3veTS3OQTpOQbowrx10KZvBkTC0bwwnf4/V37WPRrzMVUNlNG
tscPRf9CqCb8He7amKNqhSqbC8XkWweJJKjRANBNLK6eTBhzwWKEf2IQmB9weGULihUP1zUQX1+9
F3dDESmkGHq25Wi49/3saCXxjZUmE1m1+AtnbZFvZBh1cPxLUjiUIu/KCL/HmWzPBtU/N2vVQdGa
afU9vegU8kOjOGvmEnuVtvjaKpr5eWxoAHWsJ2yWL8xqLqfIvQpXp9vjww4JANe39masM+jRp40x
7Z8IMLidl+KZicQaNDDLIKk1l23KYRW1SbbVszA6wLfZnZx9j158K8dnJ8nQPZIDCOmaNSShkaSz
+3muTari2peAlZS1/XGwOI8ZNiGcR5wj81k7oJJOlEU6SJBwXvLQrJaA1tuM4K5bT/NmeiMMMPaA
oot2hlkQMuZ8emq9CKMB17nObBO3gRGjhZzYb5ziD62RjFfSzm/MFDqXku5d75EX4/n+sV6UGbgt
mgbbRcKQJeNz3sfmmdmKm3jCyVRjmhgpED6UG0S+mfKi098cnhBfACE7UHc27thwNioJv0t2O953
fXJLB7GVVCYcFus8Ybq9bwuVggjNB3OyYA9S7haGHR/x2sZ/wyl2Dk5VARoPcjMMAS1jGNUOB+I9
/s/Lvi3Ft8ZOmP0Not0SlLfgXIfrl22UNRxL/ts4xOtuJkzbz7VTVvja4Y21b1z2ONQuV6SvQ+5D
IHLptmBlTUjWL2QBhMsGKbhyhubd4ysb5J7801zxPQbB0uaVAlrW3gW67Pj1fOlcN88KtOd7j6no
NlV2tI/uWMnAeDmltV0FyqEd+v0b7X3opW2TSQUFjuV41Dunuuyn0iFN+sVlsuXsRxkXZ8vUf84w
Ym6kH1+EpEiIWpGhqqB0FElGwkFLLmZhc9ogByZTBzNbrT0xvPmqmFf4fy3st6pDQWD4xt2y6jA3
7Ds2OF47KH1MbQ9waCvAtDQOGYySvIh6HwMAgg1jCKZoCdah2ldm3u6jck44ipBGx7BzkBSW382z
5rhQYO1TQUvshlCvTtsmIdrkBLYDAU8OmVraQyRO1ZVvojw97dgHD4vnbVa0z/MSm1tT2g/TaD3V
lnxri+PiK3i3yQ8g0wEWsnPpzIN3CJEAAVMqYtBzazdFiaJUsp1d2Xi3yD1Z2IA7JN1mxzZC4OCT
Luvj5r8hjgizTKO8FX5rop0b6GUB/g+TWWHMWBakQLNniiQPoYUUt40DbJYQ3vmHeuWDExPFtMmA
yvZgobBVvwdcmZkXrUFI3t7ObIKrW0oVJpj7cqR4kmn0iJ3n69q4x3VZiz0GMRCHO/PczqY/XIg8
2VL8Ap8AbjmsaRPgEEai/66299CYNTKK7D3BWtYuWXBkz30yHiciFDfhipVcBnqxNTTPNMUeux48
XkQ72Q1QZ8bWvEj9qtu3HatDH0CBScVJQikTjqlMt1edQ6DXDDgJmMyTT/vwixjZfURlY2AX1g+e
0+ZB3RQ8+Nq+6orh2S2jdA9mwZbUYoqLMTDYq3MkWrjFaohfa6e9G3FfnLJ6XvSSIWCoghzTXSaS
jbX14v3gF8dU76Kp2zPkkshGw+Le79OBbrXBiRabcrwntpUnOpBi78obams3t0fS2nMv/i5BZii8
igd7qT4PJYWzRK21M1DXbydreBog2l5kd4xqcOsi55fioX3EChznSYPxhG88qranwyCTqc6oqdch
lpsYXx3KKCaSJBQzhLGqB6PIsQ/LMcUmTWaeGSaq1nhwJoBVbDXRdeCULCBbdDU+QSsaybFkyjz+
KPy+xtMjFxdkdxC3GmIfAUMZ+VxBSceLCYKNiGNLVg7zqY3c+bM85mbkkf+OrBgMnOCzet4nWtdd
SJqhzkMVvNplgOkxQj7phgF4GRWS0aYmVUzUwo2ySetAxxuoJY62w3pr5TjlRkZzlySZsRcEvWHJ
oqChUHUNhWFslCCxDi1DULceNEymUQo/L/QGFurUFNJ5Xhl7lV1gzjvt44KMG7u1nsbiQWXUTp2Z
Qq/nFaeusjhluu5safmtMbR+rIx/kbQxR0iw7tp4L+Mur0HBGteB4t3PawA7xCf/Bs+eqB7PCd0j
ZiW6o3+5YTvfJMT5nTlIt3yXcDEz7u7aRvUBvqruNoTtiZLkpe9hiOJNf+hcaw2MyRBbGr1LqREL
/Kgv4sJcdivcLjLLLHgO5jkPG2q+vvOn7aapHOr3tidTjkSEIKqGbtuM3ZvtRzyqmPzMvsQ9X5IT
h3+sDWBfyh1ihhzK80JExZLfRlHU7mTiv+ER9FmQxthHnDbRmK+BJPyVQijdi0Yu+5TkNh2RSOYb
CAAAydngknztuwNdX6a0nZi4OYFhtU8/w82mbqYHWiLiPZKYCzqdXv/nF3Jf98//4s/fqxrIJ4r7
d3/8J2IL/vdf+nf+++/8+hv/vEq+t1VXvfXv/9Yvv8Q//O8PDp7751/+sDuZFt4Nr+1y/9oNeX/6
APiH+m/+b3/4H6//G+tDU0AooLL96RjXH/LvX75+Ll7/8bfHNqmH9vlnn8P/+bV/Gx3Kv1u4MOkT
4EQbVYxIp9eu/8fffPPvYDxg2OwbLsW8xuz+bXQo7b87DlRgHwjB9rA34kddNWgPRCn/7kufw4Ti
m8ZbABL9v3vwbw7mv57L/4eTqX0Wf6HVaqtFzPlol12Ikr7QwOJPZQcx2tSOsPoILI4fZDM9jag9
09T6lmDtvmlr8bgIe9OU7lWvIPlGxkJgKHLEOJ1JHYzri6aOz6cLU9Ggpp73lC45uvPOvppMEwFJ
PwGD2OMQ1MS5+2xhzLqxAUVKMaHa7y3zRwTgVzZ3GfM1SLT4YKemf1FMz9E9ZqbuznPH9oJDJ/Xb
VwoOhoxswK5PnFC3HkWY3ORyPnDoovrLSAhN1vNOFPtEzmLXef2nZCiBGcPnwiu/1qCwXbLEu9VZ
7lL1SRSU0Hiffl4W5wK5/h7PlvvOneic5vphXEitjqCLVvKbiKyXdg53gJY/7MiiJ2wZ/cUM8hdX
ffEnjh1HzaDWTLEH54fjkhxLiIjDPoAXEd4zohKk7pZGeVFF4zdCmggxxNWBU+6irfBGGwGLVxe3
3Og2Mr8xdyLNRGdByhHoL53jXR+a11hLaDfxkbbBu4iNoTpLer6dauRxUgIVjDsnZ0kDS1KgHcY5
HawnjXd2ZkyEqdn3qehRDPnJcKQKqO8IscT1Zzjz6mlPrvNCI0BhxKiWOdJF6FZXeUTkOxltuKGo
joc69tSIYXaLMXrIZxBEXRZLQBY44WqGQ7Jna+Mb6yfHqUoYM6rozvfXYuMKZH3YlDFHlWIDaRAv
/CwjG9IiDQ2U5wivACZsEmEARJS7W06HBAbjplkLRuRIoH13uiLQ5Xp1yN1IxSXOnOYV/dcUjF5S
bpe6j6H9WEhDwJzx50ArHCZ24M/GMXFR6Go4F6CLRD6EMJu+xfojqdVrueb0U9B+eumT2pJiFA3U
0gaqZh4dlZjgdnmdH/N0eRlr0z6gxNorAiITtZ7jXXzRUq5v0y6/6fqipfmLcQAbC8atZrRN3Uyn
1TbNAbER4GQr7/P+CYgoxiqZXEyJYtAf0usCArufE97rJcOhdHFQyjNOQLv5LHvjW7XGCMTNjpi9
gqkRJgc8XUSLU+3qMoesB8zV1lmdE7Np8CBKrH7BqbchOTEKoyQd0paa2oOv5kiI1+U8DdW+zkqc
UVzju8ehtJ0iip8c5BG4IMaOvvK20oFVMbjQD7AvGLAWYxRCehiGQG5J5pqTfErWMJgc78Lr1h8Z
FdXGI7lxC93ufnTktAVq1epsK+aBxl+Urqw6jk3OIypNnNGS0rvFpP2i6MSl3WTDrogRj2P3vVkX
pCPZmL856ZDu0nJENRsfVOVD/Im4WOiwTZFc2Q0eluBBazyOl+EAjjZ6argsw3Y6kGfVaoTvZSzE
eaVcMs7aCsxPUS8MmPPhUYJNdRWfJSp/TFz3kWkDedx5f1S5fCKheDvbo31cWkpe/qkuSFu2O2hl
z9LN3YO5vqLIf64VPmvQBdgdELVNfext+8l/q2zvsGa+tXND+C00KRFWHVF6KML6VQHnHqZ8BYCb
UTKr9JCnPSQZsVy7ilTmAuyY/my1z6ayPx+muiEUyQpW56pwiNoIx+ERWyFy7QYYj3kaf17BRyoG
iF9CnJaDrmQjTdruboTjYAh1AS33wgKD4rexw2b33kwFjyp9Yh9/MSM/22P+N2PQPr0a/YPjevfj
4j+uc3pbWmSRJWjcLL/QVKWzMbbJrxJzFIQVmVYtY4pjHr5ErZsccM539+HsmYesjdJjrt1hOrZh
4TW0WjTrN+5EXEhrp/4n/N4IJ63d4rs79PtQ9u5lhif0LpHlPdGzrY7+7feRm8fo+tJy6xjcf2HM
QSa1RhtlOY+GAyiLUZ/S09l4hvYGvlKCnOd9pl3BwQgeKjuCrp5bWNRU2HmXNb3E4CX7JqXxhTC4
FZE45AQyH5K1m3d5HHPQ+92hSa6bsE6urKwxCUueriJSsnCfUMOu7e2ta+UD3kAhPY75lWM7gcaG
Y49B4jecPwaf8AE/z2b4KUrj5ED6B7ST0sj3OkYjT1NiW3rvWM7L5952P+UtAZaTP/ebOX+cWRLX
MGgesziiTzGmCxiG3TYEqsdgsCfuxssvW2Kr+t58WiEVXdS4PmyHcah2qOjCDIQLZ0ViFiLrzLDt
5s5tsY2IO6gutPb2Ja5lZ7UHcaFmTohPXXU+hO2rV0QwpQv3epqZ1VcrLCRukN9Yzs5oS8VeCl6d
TcuM3l/5gVEWDhYOdEZN8kjm+de+c8liDJfznpbbsBvifeb92HfxFiPXdSOM0t4nZvVNJOvdZGIE
YzlYqBfxgNeapmqqnmiTrHI/+dV5R2Sbw6h4FcfrWtToIuMyhuSrGLRVKSk/Baf6st5F+DdNhfkD
M1UAQ2V528EX53pDFD5gdxeqbWZa2kc+QiHgGQ9GieE9ZKCHYUnBG2aXGfyAJaXnPWBvPu2wD9AU
8Dpl8AzD2yQzOUCLUmG0Iw+DY41XbWffLiebFc0ysEz7AcxTccDXmza18wsncUJsbPD/EPEUtHFn
Ye7IXzIzHzk7zalK+lt7xUcCqq4Jq3Q6g9JbnEdOTG63MwerhLae4LNC8XxvxwWWPCR+DQT8bMjC
inaZKm5nbso5Zj92QvBIlpAtGo3Q7EmQKtBAxT/qkkyd0oztTRvNGHrNV7EJaF4T4Vl3863vZcah
TyLuWbIS5YTjf16Z3h4zNjzjmuneiFNzr2xsymoEpgcTdx6AobehSL+Mwo60VBWjH88AWoqc6drv
rg1DdmR4r86+TJopwO/NYDyimf8laQsOwRJhUsWHvvdAzUy2VU95PDGQj5oaZVDNcXDWG/QfeWCQ
QIx2V772XRlRh6TBBOfoGPsChRCUh8WwLpiaakkfe+QiyyeqtPYawwCO1ZwEmTkLCZ2ivPFLTCua
Kn6wRhOf4FXgdrt4fjDH6XFMc/LkUGPA9nNQunUuS0QMl4b/tQlLuV+Ibw8cwTJpmsLfzObyyBrY
jyXZrNNU3nYkN+JkWL6WU/gyJKYEtFjUVl4ldhTvm8764peo5wW0sXXmKtaIL92jSmvs8NCvZP0Z
6XCTE1GC9UNzJ73SDKLGRXc8u88k/u2SGktlnEAZz/WHGNpVUNd9UDvO/ZCtw1kWAgjCeYG83Mor
Zib3s8ubSbL3aun0xRSr58gn9MhenlOb0VSXjp88KJrBgMkJA7HhUynJ1lmgA5hd1RKEMjkBGOvn
udqLDjfzRnux+IJaFUsOnL6aYFmrB2vK9k3+Fb8cyscu/eKn1nKWKa+6GqM229rjGCR5rpghouMd
Hf/YG0SZh0ZfHHinZbe3IROAK/Pm15vaM74aRaPwyoVIXabCCKxSkoHtvK5ptWwss7ADEP4fRet+
d7BYByQBnOom8E5VWI+zFZ33lvUlG9Np24VjtJPtQxQ0CL03RQhfoSoJZ7AriLhm8lg55TmYqrWD
//Tc2vVru3F7AMgRjOzg5+XZyoDUKznMoB8vEaec7Jwv0On2spjjCwtm1db0rXKbkI51gVQGeAsQ
2MsZ0ltVszPrYr1MR5foEW9rZ0D/vX/ZoGDeNvhmXEJFwFMFTyRmxfVBlrd5e9bjFxDI2ntzuvSq
mLCMJf7u1fH6o6ERMundEPIJuXmBwZViHeAjYsbqKAWCEDGYDKyka5waQFkK/3VWkCRG3u2NY6T3
BJete48UPZ8qscnP+slB4Ob36x6Up0ZBs2sknt8Ds8vNgmY5MEtsWjEZSXnTgjrE0gMaRX7kQ78u
DdSaxrTI+u5hWdc/mDm/CPT+m2hyHhonQ/NAConVrAwevS9kPZIzFVlXhqj2QwWU5CFRCdYlOao5
JCB9/pHSDK3hNWklEqaRpy27taqYUKH4IKT/aajPHd84axMi4iyy5MAwmPGkkXdeZeIriDweImM3
7dYCoo9jDA8mTombNTIO7MJ3hmN+JpYi3nHfX7WtfonF+TrUcYDn5K3pJ+eVH6P37xcCCo3yNYKi
N3vdtTkzNV44DmA/enIj8xR4sGMXXfFqQNdOhGW1juzO/5e689qRXMnW8xNxi0HP20ymt+XNDVHV
XU3vgwyST6+PM7OlM0eCAAGCgHNTMxe7XSYZsdZvm0c7q+QVokcGKufdwjYtype0yn9VUcGk41CR
Zl01AgTWfll+pAauozptbpTr0bBRbhZEL+uLU7W07pXGXln2b9H69qrS2iCUwIEDBuH/v7jMv2E5
u59qgT26/xrgDWTVYhf5b3+jI/8LeBP80Hn/n6Cbf/2if0I3rgt049PUCTsGK8P//g3duM5fHrUY
vu+iQQSHWXQef0M33l8e0jigG+ELJPEGeM/f0I33l6XjgEXcY4IHmbbxfwPdENH679CNhX0CgMqy
BAp8Ar69hVn/D9BNgre44O9HO0/Wnfxhru6p/6V0Skw7SgQv1vhS2O1T1xDtNaMmRtk8mOuwp/M3
NfNuY47qeRgpBKdXRdu2Gp78VO9pHItZMkK6yrBzJPcJ+HJlq757AXz8UcSxoMFqnz1VrKthiu60
CGxyJ+vWvtY/Gm07nmNgH8HE3yN7JcUsIGvCJmc8v9Q5JqmilNvZNEK4moiE3OpWoDl7YDcFDWJV
awb/NlBjF4hGuVeP3rxO8DLmODr6zgE1mswAen3dpMS5lVbnknhhf8+91V15Hl7kJObvzqAUvgka
0b0pl6YHx9LMzcxoSssuDhTe9vE6RlStx92HQf/aGZs8I1WzCYdpg79nOJVmufW8/i1KCS73KBhi
G2pQqVE9Fueb2Gh/lb5B/ZnfB85gBqXbVPQEfqSO897XIA7436sVjHioNuRKhQ1Ii6rlWS/HFoyg
5V9ANmpeje9u9jwM0wHfaLkenejLWCQJvWlMcAyrsfnmHlsYT9iwoqWHfZi55fIYiWgX0daZMqXQ
HkBih7LISyiRKqvwRihNszO4EpIRrMjXYpNaoJDGsdGDw1ExEFUSn1jbnW3n3cYYhcpQqCcZU99q
t/7NQxy5Egn7+ahSlD9JuCYyuD/mBl3eKanuO6FP5tYzWQ4qM5O7sOwJIwHEhyDOsnOqj/1ZMCCS
5jIzQWNImqqx3glJ6oHm0D2nEgPhRBI3xy4C8GqLVz2xn3GX9OSN0VIc+Tc/0n9IkvUvsaf0ixHD
KSEUPLjESrzV8Xw0zNY5sklOAZ2Acssy9jaK5qnOAJ3yNAST49vIy3VMGt1zU5FsG1XtcZrHctO3
Bvuay/Aqm3LYF/qwt5YC1H4W5b4dWLcnlJGNxCJAdlx4brz+0TSlIsEifpGKPBk7svNdnTTGxeox
SZcKlWQ8OacxHPJDmIcPaa1vKf9oL6Mjsn+ao/+FeP8bhvs/YPT/l1D7f9Uj3RLA5P+n8/zyFX+1
X10s/x2Q/9ev++eR7ul/kR3BEeyRIqF79v+sHXKNvxzqzmFnLY584HhY/7+PdOMvbG0ECLgWmjNM
hpz2/zrShf0XQk2sr2D0Bqc6WrW/75t/+yb/92g8IsFFW/AfGFqgSMh/hFAmWk5Ubu5/YmiNfvJG
adAw6CwN0+i7/aNcfihAuX/+6NKUZDjH2s0VjHdWy4fIw4IM5fWSEHty1KxNOjOI54ykjyLNRdAZ
FI1FrrgYdrXxUuVdnZRmRWRRJr2pBnHpJFjwAeCQ0mHTO9lmS/EMltgq1q+53VgbRRc1VrbfYZ1N
l9plXzCUFXESOmv63vNPexoeuma2jxIT4i6um1PpaXADOiWLk4cPs5DdqU57AWW3Ak0qjrOnso3A
UriROTi6H6tug7z/tcyt7gbtsIlsThBBSSrniTqbg/8qstk7sPhNdzuyKJLr66B3SiDrtHhDuUa7
Y8/GnPuxtxn5kPdugUChtmIsXhLjrijs4bIEwZetm2xTsqf2maXNiA7qm5wa7QRr0R9HttV8Gour
1cH3Ec6P0LhDOUkDuyvvUW/pj0lI6x5Md+M6JNLOnvOkUr177LXfuZBMc/Rv16YkOLghlt3uLzR6
+xcMI//6QQNfAj6IFVBLSJCPp8TACJD/kKWOpSeP+nOaJnlg26guJBm6aCtJt4wTD2LWA5hHLEgD
5kTuSLpIb0pn7+eJfZ5jhyhDyqSveD1N9o/8BZYwOxdLcT3r70vui56CzL47GkVLBomrRRem2aVl
u2o+SxYU4aj8TUntxzDLwBAyeQIKvcWk/+H/gkAJ0/6RM7N87yMLn69JeC3FgNsRmmqX48Ddzrpe
P9QGqgDV6fPJs3NvzXO1VFlGqL5UdQ/LKT8KXf5U1hdw/fSZWqoIMDvRXdvPG5I+W671GFW5Nf34
7CCqtB/w/laX0cBV6Ciyjwt9V6vuD35raoUsAupKtJYSV92hukwYslAm2e6lsnV3/+mRCrvhqa7P
lpw+HK8AtE7tu01LxYE/teCqz8tT2GdvIVNKm5jM6zyC1N/04y7G1/pYOVx7JklOqFLOdtP2P1Qg
ICqswJORSafcpAoZRa71u7GyaUsq+wu6MbUdp5RqvkxYZ19F6LB4NivuzIMed0d6crV1QyIkZblL
DlPTUHqs0ubodjHNu9yYzuie9OVHC5ecTRVF6KUbB641ple7JKnQdSJqNquOW811H+Kq5bmtSExF
QIUzRo/3WGRswjOKX02ohWceJN6ZUPjodyoszfQ6H7p8ujtdcadEuniN8zooBINcQR36p+vFNywW
2o7RpAaED6nTnZyB/qDs1lL4HHij6x5UkTkBRdaUq9K2fjbFdUCbvOo1OtA95f4h5+kUTvgeXJqw
tt13Ycj+xLo6nVCFmRtbos5u08m9hcZ4sLN6H81I40yODuLpB46OtJbbrM23jqnEezfTqjZE6jou
RpSKDDxBJds3SWwXw78Okyc+BGmCu77Xh1MzWIsjBRtubjuklMVpfxl0/Tb7oBllppK10Ej6I/ct
f+CyiIMkbQIU1P1Z0qVGGj6BOCSqrjTCH48xLdsbSrWmnUOXN1CjNYK3JKXazgkMV241cisyLCKQ
ptnO7NAIqzLc5qyfO1s1cq1VtnbubHmbqs0sh2EtCxfcbI4UdBsbaTO000GJGxuLdXEUVJbPM0YC
ilrXRfyT6c6FVFKseAg3kLHa4M3De4PNMB8h3kQC0jSH+m/cPeeZ+FmEFvHRAYuSE3SO59unpHH3
c+TcKx0uQ/bJzs9Ca500j+QVlTBPxYPhqLNjRkBOlbkedWKoEr04jFp7HpMu3fyjpyAGjSQh6qoL
uswF7ipAPVij3N57JMScTDLfxNw9S2hfRuXpxYE/X+UEZdKmfEjRzwVGkoQrs7Mv/Tx+onQAJx8Z
58dBBUmdPKtk3OGyJP2mP3U0wmxrx7hOpj3APqgPMym/BTZnNBTpj4vA2YhMG15y/jMlGkekWPQQ
0sV3TP7YAKbqDywPnm7f8i7/1SQ3NSNvidpB7QdcOZPTv1ZG/DYD8jt+RmUO+SoLifg5xOMexBnu
JE0W1NOJaSH93Q5IoP3QyAhYFVtR8VnTc3ZOafBQIsNdT8grskVeXqJXlbg2FDkccy+7uBYtcP3y
yMTOHzr56iMQZrJ6Gsa17xcoM0jlJvhY32KfqeCudEjYwZpPqrXfgV17IoM8iwSx+Ci4GUhMVgop
OSm9WKj+DDPB6klBboxqvhsPY6qdJx6dpkuMeY8Il6gHRDET1gnErC1FoKl+V/7wPLrOY+VTTc3Y
Ckd2XgDTfBoGUlfHlQrb+qlQIVWvrcXGhBZIdx7chuaUWbYcEpEghB1REDSS6WOatFNxSLzoy9EE
sTPRjvxaHL8SSjLLiR9wi4NZGPZp6gdiY4f86LReuppKO6Vh3ibor0qIUh70ZIu9wwlqVVuPUZjp
K2UN3T7N8yMdB9ZrMQLwpc7w6hDRa1qRD8eB7N13jINFnfeW3/TTbcCuFVkoW2Q72Q5rWnnF35Rd
VP8a+YU4y9jsT7orj3n/mYPi3bJhBCFHllMKqrQJHs72DmG5x1C2WPraZLd0BgYFJU0nLrFP/Bvx
zo9FI1cF5s611vVGQALnruJxCySc6TX01Is26yT/jaa2KltTPpY4/sO++9XQYPKIpjrm5p+rAMso
3jbcaANhPxDq5IlPPHX7LAPSzSksi6tZXpVrovwh0LdHSdnbCJzrcpeXDTnX4WJ4MFk6x4Xoqc3i
2xi8j8yohm0oxu65996x9M7ULzfjNS0w4g8tlbZKmcUu0Q9xblVf8PvjpnR78j9N90vvC+fiZ/ZO
9MscaWvqri8CIubF90GrvN0ku21Gm8maUD0uz5EY7pj9lrEkRU2N3WaboUFaoyCHiQ2FvYtwGeCg
5LElnuiK+tUN/MqTR1eyk6YWZZSORFZW6w88GCKk0X7Q3js9edRdda00oQI5jt56TGCaQ6gCJegk
dvTmM6ns9kj2KNn7heZtyGL1T3GULRXaZK/lk7chUP1q0/p4Q++NVoKh6Yg+fc2oDO1qAxwX5GLS
mQg+TemwwVd+8qm59UvvKL0x37i4PzhnqJOJzCFBcSC1nRioH5q0+s0co/GOZ59sg7a+e/RNc6Xa
m6GDtioxvq07d0RCMc4IPUXivIkwRCQQLVJCfWe7vx3Y+lME53zWzW44+Fa1n7M0ORW68az1XnYg
Fpl+I0EbPRE/m6Qz2puyrH2l9f0jvpWBJx+MPhM7OdDNZVqDty0nj4p3NZFg27TYUolUTvLxebKl
t1u8ccEEi2ARjvrim8v+UABTD93VVhOyynjSecdok0hrqM7C1E4oYBj2/QgqXXq0CaS0mEcOZCCK
1aCsE1rNJr89Wssgkja6zQFptjRuoGd3+77n/dSabe91/Xam7abwtNNclNVzrsSbPfF4Qbx1j1FW
Izomk/CSDCVufrQ0gMkufJIXDYhJm8dJL5o9xipvNyZHhEzqWREjfC1H+zTD+iqh3DtE4lCU9dHn
L1Ub0jzhC/ylCk0ei8zuD0Rs3ZUuNdgQx97OEcAA3hN9W3p2trb78c2dZX1wqqq6l3VerXP+SBhe
vwmGxDjL+QysHyhXm269zsBDPOVej0cfTaB28DKh7qVtT1u366O120QXn7yNx1HusdvXN7M2UDhW
P600uxt94XSIv7IumTCvxVE2mXuZIiZxs0Q2AibSYx3qyLW3QobXOpqeo/KpbQZ9C6aQ7y1aFDHy
9toZu0p6csO0CFgltimJUbsxaqugaFnm0opdK+5jNMfKezENSqz8nIJ3RV8QCm/eoNFVRNec3Yrs
NMLuZ7xk2xTjKvnGuzg21aH4o3e0IjVzzT/cHQ4iTqG0SpsI4D8zPNd5GLPp1nnV7yh+1/XsVYZ8
GHY8TfuwH7EDGObbIPxnQ5PGLuXzeQwvHvUDOwggRnN7JkZyJrRLy56kpvAZUQAUhk2+Uqmvb1KX
9HFRnOpIjpA1Oz7IdVRk4gGk5yd17G/HKuJgStyP2uT05fmZ9vhL9lRX5xtfNOfYnzUQpfSKvmC4
ThNaqiJCVu0xse57q5IbNdvW1ZQejqzYwaPXqAeH3unXMvyY3+QYpXeBLB82s9TWdSoPoZdbl7bX
L37c+/dyAMLU+B4DXnP+uoVz7orsxZaquITecBRjmu9pNs62WhiHOx0JL/yX/1qq2iQrIN1NLJqb
ocdKIuKGYWu0oSGE86Wz/d8cyXhpjeHZqAo0pVaVPkQNwirb2kjlmGeja8QGWuwaR3l2zpt84Z55
JnvpH9ouKvdOpH8lEpVTtcRMpojuoPE9TNumf4bLJzVC0/YlG9km99SwA2w1tpaVIDpN0bYuvifD
3jl9nG3qym3uXTnvtLGeD3Y9YKtevkU6XPMsqa4OBCRWvyTfmT5hG6p4sofZfMxtIqI5apx1phr/
NtqDWJteH+5qt9auVaedYKyQEYdVc4rblKc+i+ittd38pA8uk0PSFftKaFfSIZtj7uv5fhhdqlJ0
TpLomceyuLIwIwEe2QunWq0dhTxFTKidDKPPNyTZcuaj5j4QNfEhULBfoMj7e12oDXdydFhETFUd
+2cvdt5tt5yP3HbrnA03q4+439WX70ENSSPM4XCqN/61I549+Dm9lveSsD+CnVwdzBURHDM5vnFr
bndlh15jLBxxiMCp96Uqscd0Cfl9VvmkIo5608ixKFZxehHkmu4bIX+McWZLZdlA1Lyh2c84UQ/T
HEjv3Q0wEcfBKc9xjRCvdykPwVZ0gO47Vl59FvRgBWTxnk0LzUQxAeIIcn8bO8xQWpiHIaHdqScf
2nsim+BM31S96oX7k9X4NoZYPQArB3NOnni3JI9XJDUhpcLDPewnZDJBMyT3PGyiteaIl7wzWTvo
0nNI7CYWm2wdWIE79LTyWM4bD0Jrwu0V6ynrujcvmrmLTdzHVsPuSpL6scmHbsOiS8T28OH5CMJs
c96XwxNR4UeH+T33OVpU6X3QfpTgeIx+azm0doYgU5X5Qi06h5Eh+0BM9EmKLtAK3T/0HaQ5acYY
R3Lqrhb5kDH9CC/G2pDEJfQsaISXgQ45Gdy4YeK0wqa7KlRyTZguEcSjGykTB9eA/unCYaxFMr6m
6bTTnRkPRL3RehpSgCiewqJ010lrfRP5+DBQdzDX75ClqLCK/HUYhhdj2oPvGUHWEvUPOHDSmvpP
p6ltlGaEO87SIJwivqC5K8DPTSrw5M0e6SXwSs79PqIklF/gIhbcGSEe58Kbo40bNfmJhIxd1tXR
wdK6y5gN3j4s9O9KjiGFJW54zQRZCDVawo0VQw1kUzcFy5kAT28nbBgcNj0GvIstiwM4Yf5BVzS6
jBSRA1qCnnz6uTv6yF/Yeo44oW6mrK7Ur3aX1NZvHZ0ORCPH1Yb8Fz8QVZFdu6lpD2aeXkuvRJo2
GQYFN2i32QXt4eTqsOnWwKKm4qxk32x+HN0qVloWqpvehNZG+zDdwlvxtJ+FGp+arvJOhWsUWFBa
CqPo3dvWMucdDhv0INIitSEdJFJTA3WkNoq7O52iSOtv9IesiJnWANvkvJYiwhSdEWggcFAEVldx
EvbJI+jol5nBRclQJ16C+sKgIgaevR/+u+XVaFBePCd9cmfGPblFOnyMHhmZ9CTjFljalXR0LY+E
hSDYdWv5zEUS8Bs0G084E4RHwzg0omSlpJSICj7+lPkrkea2Jm3iPZIxPJn2iK2a4p80bPetQ66C
KM3dEIqPNHfHC7sAFhdOwNnjg7G1Qa2ybN/MLZkVqHUhlvR1WY8470sHrkbjmJ3YfxgA6cnGgTDx
CBW0G0AYYSAWHre8jvzKjx2uogqZjBaC6xm1HRi2/I6S+k4xpntxUl6i+bc3ctHCPvpr4sPeRBf/
GmxXYSA2PzIaoOvIM9e+QbRjHhMY3PU4lkfSSPg+6qBxia62+5rOnMmKnopQey/Cfi29LH23B/ux
0RD4lCotyd++2coqri3l5SsKXcGWGpOboYNY5N5+VN2aijHET32+HfSoxlJYPRS17dwSr0MzRWeC
DvHimc5DrDvaCkkVkTxe15xM5NED2fdXL24ODM/FOscMsqEL+RkZa7+a9T7da923sdSCaUyeqGuT
574D4yFSWpAdat3cydUp0On2bSERoE581xTW4Cm2T5kmxVK3ts2cisaKMp53jeecvNvU9s4bGkTu
BCx42znMckyPXfyh2fbWNc0zSvsvXr1yg76lXQE5+9d+dJa8oZUm5/QWx4eSc2nnONmGZkro0MpA
HTQh4kQciPia9XVV+WJH+RrIZ/UcJ1N0KTOMspBQ56FhsLMrVC083hyqTIHUIGuQry3NFYoebI4R
LyM/xflDb960lTL/HKPaO2RTefVChFZIhv19NV/d1r22UbvQoZkeNHSbHmsNA+DcjhHKo4k0lTCw
4cmuRT1bK7qf32U7mCuU3G9M79m6zckf4jKJEv2Xm0b9RsJQ9iafKxUKFXEpZRwipkWHTgq/x7dH
EYZdYkLM+juVZSbSfgHOE9pHt57P5MGL7dDQZa8VxXEsmOHyqT3lncA6ikKSwXkb2vXLqDXEh03I
RirlEfwwDE/xENrbxnig4CKogOxWZEzQwN433rpOXBDEVkO+6xyKfsCXp7ubTkUcgplwFtU7xHkE
mB03z9MEKgNS8cqdEK0GOHAib+1HCiLOkTODTPt1A4yv1mlP0FZeAjyxk08VsumwkN9tmJonze5f
WMArEtXs1dg31X4x2CINMXgD2xoZUVuuu6RAnu3XPSnzlbXueEbKSD9OWs5xIz21vXCwjRveNiJv
Cg4CP3ePUSb+OG7cIM5DrJKGHQ4yAwWYk6Atiafhjf1I23qD9WNVRN91qU/xZ9uemAsJdmNdsnLA
wrlz1kNRNDikcJwO4z1vRns9UMe8Hmoj3fYzWhlJ8nrhA1ylhM1YNUniwHRT73xaTpVtXef3aNn7
JVqgtUjFj6CjCkoUkwEBGrfB4EV7V6dGYKpdoi+Wdl0HMREKPgms0ITUslMxo840ONOYoPSvFtUO
GAjXg5wontfy50yFeKCpmUmo6tsnzFWr2Vi1IqxOQLS/WsGUn9evc08wmsiGbWrZ8V6QeUPdrf0Y
x0Q/kdCjmcnd9bf5XCZnWJC723vV2WCU4ZGoKIWcS4wT4BTcJ++UFh2dgo8evXcfyehmKr2le0Jc
srbCPKtRIcZd+xl3g7EfTCi3SvAktESLEs3L16kN4ty42PqooZdHXeYXdHpIq5qG2CZqOOgUgTdy
HlWBGKAOv/Gv0yPc7V0PxktP/GWAnlYYUgCsc8c4oTG9ssUFFZBXd480ygKTifzL2rUvjaiA7q2W
mSut9uT8havaFiSP2Ic2QVhA/mazRdwcTJbpHkmyvoRt/N4nBelxcWbuSoL8MDOJwI201xIf2EaM
1GHlerPvDPstrPMPWdV/RKJFW80aO4K0SixBmB0VloNs/gX71IJeaIjDIvceV1p495/MTv5Z8IDn
BH8/9gxBugN46Cw3mWPIUzpET7XpT9dW4BTwCXYAP+mLQB/AuGmKJAWAHGmTijcWq5CcJ6chSLHI
PxpTpOTP1Pku7uZ3io+KYzxUjx0T4V4BzadR4R944x9VIoeLh+xVNOjBZi/Pt6WN4T/EsrwW3Zid
WcOOeE5CYDwyASu/t/Capt1rZkFiVYHfRMWrQl125NInL8MMs01czjSbLSyb1ObldycAOWSPlCJu
11aPbrx27ImIaAw8ohu2SYJeckB1N5iadWrc4aIlxA+3uA2DqlG8CxpmSTPUk31aTHdAj3DnUqi8
r/v0BDg/vzR0/+ESL3aeNkZbU4btG2Wx5ToKNXef1KkbxC7pHiOAsmdl1HU73XziMaKiduEBOxzz
/WgqVDdTfUmTEg+BpfyAhr4i6Kvypyqp/9M7p7t0ufySPrtv0Vm7abSte+HF7s1s24fZHweuStdl
dJHi0mC93odSe5n0CzX38Xe+NBYWGvlPefM8tpQRSZcI8/qoMfyAv2ec9WGRnXgj9EOnoUHlBN16
Y+QEJMqBac3pPp/ygZqnLN9D+8ASLkRGiz+pIcSAyM95Fbk2GT4N355/yK00/9Qi4xKBdGSsZtjF
YG0LpzlbzDW9gXVm0hO1oxk4gDaV+6bvDkMvzOM/fhDx8DY7Ytgj5U5udGeWay6QdDsZaXozWY3p
9T5aqR4FWYYhiSnr2Puor7MkrR8sn6YoatM2dUbEeqHwRJFFxDeuQXFlyzE9ZRpYWdwYQZs0f8iV
9O7aIJdSxcncp1bqHQTdTfvYh1GF5dmp2TBvea8eBw/uCCi82CeZ6W0HYD3eRkYGKYiWlJn24M2V
xPzsH0nVxQYs/WonKJtDUi7FuWqiN9QEyc80slaD6lLoZDSHFqz+Xnuj2Mz9iCamHoNRJya9mGdw
7Dpp8QIXF1eI5FJT1kIicnPmDFBBmNM+zLyQnhP7wTOWNiDp/BhyRICDHzdwIoN+2tiZL0TCPtZz
D9Ze9cFckm3h5cl1LA0QaEc7S3T2s6UeJ7wNdQ8J1i4LkVGH2tZuevfit8wGWIAfZmJZj9KovzlF
kYAbxhmPiY++Cvg7q0bg89J8sYpEf8CKwh/iYsy1vFOn5TqtkD3cjaN55zjJ+ifH4tYP2xsyWNZr
4jDXJk/d5R8/QqvCTJTSHq2Z+iY3dHUrrRa/k07lMVKqI/1fJOSALUQkiqyjnthY5bKuV+743mSO
to9NGm4rq+PKJCPNJGnGr+IjaRxxEIYdSw15MWKBduUSioHS+OrjiORR4zWp8ccTihbJ46iB2vJi
4w2OtX0PSMKz0j87rX20WC3Ya8XNiBWWhKr91jtza0+tfCpkPQWelfqb1jfuWJkMXjbQfWxy+paV
xHhHHLEuZ2OH6IKinNRMUJALUHIttU7pYsBJw9EgOhUzfYcMdq/1EIomT+aJnDA6OWPra/Jn8pGN
T8IkGde95Bedm8uqDYih8SjiYlu70byNjPKaufSWlYp3bnDdD7NwHryeVAHwo3eZNIhnqw35G7ek
wC0XDmAvFYfPMM4s9tDz7dB9sfC6Tv7gWvFblOwr2PKVsIh1Ywyf11nLqrykJGR2jlbafJ06QZRK
phOIoQx/N2g9/KjIzlFa3ScfRXs1coGUjtpENbzeED862ZjusHzxu+sHl3ksanCIWfHWFYQGKd+B
1OmzY9MDRaZlTm0TEodgTqmUjqc/Wob034htClahKY3Md7YFZ/KmpNzOq5LfQMGptJ6toX71BbuC
E8vfbhk+UWqNBSAU71VueytRZesypmFciq9ayvFoskuuSKh+xaTuMV1oG6+zf48oGX0EeW6tvzej
+jbs7BRisdl4GuGH47fnvLiT2W0HJ+FCLBEVTIwb2Mg5t7VVnswK41/90ZChAydGeGRFLrcOzzmS
Kb5GGxoQ03XK6alYKdsNXLQkCx67l7Y8Tzjmi8Vy5k0ISlxCtvlIueeDXHLZhA5+PDVuXHd+nmtS
I0Wk45UZSASr6GDmYs0vWaq/VFTTWYAwQxOHF2ZhhInp3U0gYSvflFgHKTuWhDa7on+D5kg2Tak/
LqZCPUslboToKOz6zSsImusjXPTUzoKKdxPGDtsFLu0Ps9HdE7PGgNXlr2g/qAOPn+G7nnC9PVgN
qHzUIVHspieDkCdCJwE/00R8is59Vnp8svzHmZWicQRgEzfnPFv6NWbeXcJMo+IjXCLtZdUk606y
3c0KG40yomY5Xba6xpQ3L4Wa8yBxc2nL5Eg0QKD7xZWu7pOno201SkYvcqCeO/NXnvaSanoKy2NO
8agTLykh0J6NslAO9ndYOsjeTdteo1R87nGf8flHmJJFHeHtgH1n51xLvUDd1aYbBOc53C6K+zqb
iaR0Rn0Veu69nTnxRmFSCTk6W2L0AAqs6Rnh6mtqECJoES4GOazzvZs0kCRW/t0XoNQRT9LKN6rV
xiDqk5fN3+IDg0cul3+nb30lOuZjtuamzS5ZNoNDQ0DX0gk8VLqAN+96RCOxHQHsx6Ii1ptwmmyM
AM5U/+laNytmd8I+3qBdxbWsUdq2i3BmbvyRFt4prN9d1GJrRXAcapc/5M5sQV7whvquuYqG7O7p
ET19yFmG3PmlFeLaxUilzEy/9b1zyextNnzVXfGCIO3N1jPnzEOjTb+yFOON7XTVusW9YBmYZ+q2
32Vae5vzOdqje73OPtuA8xY2yMQiLH3Ap917MkH/iAlFTxjGgW6XO3+OXqfCvpaotdbYpbRAb7KT
7cR2YNWAnD2GNifMqZHOOcp0omBFtXYfZ5I+5sY79tOARa5kAoy4OUbngBiDuoTiCfXytAnz+YBH
q4cqsL0t0/UxX3rx/LyNSM0s16iqmlM317tBzyT5X7CZyq13eRMSSIL6Jp47ayva6icdBDlv6ior
Bb1s8PjaKu6CcTBmFN0KRZTBfRkb8tg0SHtYfhTcsIOoCs/QwWoe8hBZdWlh8YAKXOeqjM45EqEN
oY8T/yVu/jQ2RUD6NX7NMkk2CWV3GwQD1luMzE8Z6wIR5hN6rgt1utY+GqHV4tT2d37zaBlCvTZO
RrQQay3pryNPa7SMW9SW5CFZbMxKui15gCO/hyZdfuhdTFz68v/MgYyOiE1bljYJbMPK6yf3mtRM
X6JBGOdL1V2Qbj+i2jX3htknhyQ3n0ZwmLtFa/Ld7qCg4JsaP40vGfTWjrrPEXDCNM416OkwG+Jx
VIiS2rlQuEAYuwbHxrsTRwc/cb6REOcr1BcXnY8Qg1jFSmaCkGBBEQYqZGdTWxqRKqF1TZv5IXHV
2SVQCil52aBvcfbKJWN6niTCfCQPRrUoD32unxm/amGYZzeKbjPbEW7yoT1jUUKPUrh3MzSnTZmG
pCP9d/bObDlu5erSr+IXgANTIhO3VaiRrEEcxOEGQZFHmOcZT98feE7/PlK35LAj+q4dYdkKSawq
FJC5c++1vrXr0uKIbmojjWDayWGBrNVzt+5z09znEzFCSH8E3vltI98IcjKPjVPsizxHFri25XAB
HkjGvV89GcmApqMLyKfu3sm5OAFzYYrgxuspBjTAWCg5i5AAVTVxt1fI4eGIZ8Z1DhnsMjXfY5Ks
Dy51psyziFkFTm3apGzehA7SMtGPaVH1Zz9RGXdWBbAfz+BONfB51Gwd3d5yz5beLfcpzLQaoUg4
jygF4gHvL5Q/yE/qhgw9oG+LcWm0R4x35gRX0SCoo0AEOQUQcZpRG1bWhMlJKHPe448mXDdODrgM
ce5KA4Z8Fd26Lp0xnmh/D7jszYFIR9qSfjGI6rCT2TjV0tK3vTB2vappVIspYsaBZCk35KF2XGrj
WNtqSdPtc7iGR+6y+hhAnm3G8jbBwFuJ/moxQbmQU6OvGzoHHm1gc88hy0LXmhMcZEXWrTvLO6dp
ynNJd8SbpbwFcDQ/RvSBIF82OxwhINsd4HYiQwCjU95FT0EeuWeHZ5iV3kmh5JoM8xAFlbYKr71l
vBCDamwZ9t2HcTudSztgVu1zbmgt3ALAFZieS+PGmNpjWBmZV2AsOSfmnK77oPJAZlU8pgqPNwiM
GX3NoFy5zeyGJ8qKl4jdaNtHfn6ZHAITgl4zDqoYJImoIeog/wtmFXVftPJJpWN5NJ38VMRl81CQ
UndjyfnJnjpWDRSOm86YaaH5bXQOM4ZnQVh2247q8oZk3ZWaHXc/Wu67Di/tMXPni9tH9bcICp4f
6x4GHEA6Y2yfWrQoJHUMsRcNOGWLIH+Z2MmA6hQuXfFZZM8MnJ8TK8HiWGbbMAcJWnQ+m/HItIf6
57us6VOqMLi2Vs4KG3XXBmcurf1B3yG/8HHWM1qx6+qYFYb0rDFMDrrRccaSfkX/F3PizGg+GbOv
FDfigEK9W7uhD5cMiNBdHeDfT3ayg8zX90z1C0WDEAzJrR1P084yjn3qgtrSpmOSt+OGYfe0tzli
pU1wjZoI5ZVlb0ut388QKoac+hDosVdpu94xrsFUdYA6o9bLx/5UuP1XrCA2CZIg6hMWN4I6WXz0
Vd+kb6Fj6TfmIZzw0TOBQpCAirSiUaXKadxmhCDH4r1uRrUnlwLbxVfLSL0wAUhQ2rFzUlp2g+gs
f9k0IA2eeHSdVfqWii55VUO1HUs+xWQOJklD0saVmVtISfH6EejpXzWduV1tsprmhmHvWx7fzrdC
KpBuOFBBPATCTJCtdPjc/UzcxnOOtV2mzS6OAwzA41QAYn02oq8aLU+MN9qdqdcQCPB7T7PlcOvb
8PpVvyEZ0tlQQMQ7O8daLJyK3keGj6chwmE7LruWudyEYUudGNMp5BCVl7ddJzm3Fw0UW0RmawsR
UDK45hmyzMYKu+lYB3Cf+3xYt8VkHJAkRW0VHEXRDV8wYl31JAlvmIhpZLAHEMDuREbudlVmAc1c
heIvYi4x2+dl4nX+/H+qZiHgjLpQWZsbw1bGDYMx4DBxtMNgu3xDJ4m0OJvVezXF/b0qrXtldPeZ
VYa3tKdemrnKjrWvIvLbiLr0tfQ2GPxz26QbLAEOYgPZk3dvctQd8+7amt/CkhRCAFGkqqPnW1Dg
YtUAOLjkeCc34cjpN8j8bSmtgpiztLzSoeGUgKICgANElFb67SULtUdm7MIL06zeD1OAFQHqqhsl
iz4PAxgXUdhoIP0lgQM+7ynV9Pumc2qQD9O5z4IaqaivbQKtTBhcRfmJHMvn1MD7rwlqhyGvdlAz
K/Ct6i1a1DcAwZ+CYmpvZFd/98epAsGdpmcrROJk537hpYkpj/Hyy+Am6S4LzPs5F9W5mOL6HPpq
1/Q28vSu3BqDqW1ZjzaDgJRWZfXVCP3xaAv/K3S79uqaMAryaY72LTI5USSPFm2YVTZxTlFLTZf6
OU8yvJrVQM7M1ohArnaD2phO/S5EtB+APtBEDl8drefQQRqQTpmuKml6QaSem8nWVyPFv+RHJ2XC
CIi8oAVdESGmZKjCydYMoaRltAagYLQr3y08RpsR84P5vqWeWfe1oF+BFV731WEMdfxpiLbKxOjo
JZJHMbPoTcA6Uktf5TrvPuoh+Qo8fxNJ76y2dhbc9XDB3oyRQRqT4NTWzllS4P5W4ez1+YyuC4WQ
roF5Y13fj030jOJ9PgztbiT67KlZEAJJYGTg7oBYT6HfP7PkrFU18x04oPWN5p6DVvKgxua2s2CC
yrYWB2S7KGGa9k3DCHyNcVJ0mmj3c4iZmK5Zf+Wsfs9AJr6z1XjDAtAQT2NLWmq6/jyXFSR7lTIM
GozvBZHfx8Q3nzVEB2pBIUReEOvhxo30ZOsvHv6a2IdCme9awHHeqqbhgfo1goQX80hkpYeugnVf
cowUyXRldI4q35jVpmqxd0zW+BLkxVUvEMUKXUYbq07kMSL0dhhopxfMiOyoLzamXtyR3s03xaXa
zhmyw1hTtZcpVuyqRxbomJk6iJ45X9hZXhmQ68ROy2MLraecLOPKfNvcilHCwhqS+jaquFOx+AWr
hJIfttVNH8PyLuV7avnjtmHZP9FW4J6h1Fs58yIQyuyvU+WfgWL7RxoKLP6E9R0BOTB9b0FEZSZ2
uG66EgohT0C6/EUZlZcJ5JAwvm9LgozTzDmyE74PdnLI+jDbtqXaVtqC4Wqfu6zFGt4o6tZ0OphD
Jb2p6idGkyQbuRNIINEoz9XGF4R0LAkk+SDLKQ+jKp8aV0M20O1cXXs15/a1L6uGYg0XSxDIbB1Z
H7Y2qKPLPB7jfl4w415ULIk5felCrANR/DXMsnPVnwCS6m/M+eKVjwyRex4CVlaH9ZfS4GSSOk7u
oZ76wso0HBKLuVD7VlPlrUzNj1jaYZq1iLdFh5hxDJDXDtQNC0eXZqwe30ka66bePogZbhmgzP6G
+7J9GAi72AjbrLZGfjPYxP/GlfYqLAYjViLro47Twu1QVC0W1dbFrZkSG2jlfbJPneKm6ONtlQO1
oOm+marR8tJoBOOVcVqrzWpJNkInjZZ8FSbpayIcHl/c61Y/hF7qXG2Ud9mkISgAkKO3h5ra2syP
DDa/Cnt8IIgYTXVHkzWmgkgyL1fWmbHtQ+2nCCz6DwDmxySL0ecGOr4eZZ1oIfJyvvYaRS2uRf2S
1NgRsgz5WIM3bj2b6cPQMeBjbp9t5rka12apnEudl1ugVpS6CDppkSFNX6Zx+8pHA+OXCOaJ3MC2
Zgyg40KrP9xMafSsSbhH+YlsHZJXpH5MOFBjeQm242hBPYCzi+Bnm/iANy3T3chuCB+xwFRTdB1l
v5UVHrC0AKHTI5UncgL6obwHL3AsEE8fZDOAXRfWbaOayrP1efI4PYtziUcsslV5V4G5WKkgDL6Z
DR662LZ3oT9ZcJpgXWFrstdiEc+adt1dXPRWGVX82OXjIelB9qRVeJYId5g3oGVSlhEs3mEkTpVx
Ew6Sj0WS5NxyZlfmxNFi1B+sgXWSbS/b93a0YPOH1dB1Gukb4R7pJ1RIPdWPmLoPGfiDs2MWXuNY
/otqodRmRAqNABYarXiwepDs2uTC+E1IL2eEdJq7ujnlLgOXZDK+ITGi1GyAtnRW/+JGIQnoMoiO
yihf/cYlCw+cNfB4scWMMqTaMa/GTdY/6BwhbwqaHAc4om9BB3LDLocX9E901Mui9iokwSuGmC8R
yq1bt4ohf9g9M7kg+PL5C98/bysRHy7/WTd20m1Zjw5lTOxK7t5mOPE2YxpoXlyV876dKfdQem04
NExP8Vy8sA1sx6wYvwohji5V2c2QhhwFdfuo+8V9aaIFCUfj4jNCTBC2ntHEQ2cAZXVyTRrkah4Y
HwcuqrIhPnZpkF00WhBb9ub91PZLmwEGxhxGwtPsIEDZKQqqCFNtxEaKIFnZdklPKcCagQTSoPmK
TnJW9UiqXvDgdrrtMZTV7k3R1Z4Y+5qkEcWUeOTGNAqs8pkwi71oEixty6jenCvYZiwQSPpejEYM
KDmMilgzoh4it5C3Izzu27Glc5fMJNFqQ9vdOjNOoH6M3K07HENMe1IN7SVNLXD1pnNKdQNWBZQS
TyOYSGfIRQMfPlnRJS9ZVTdfGs7dwEqzq5kyncn6tttQ/VymJyt0DnjO5JshmFLZpbl3KNwOziii
uyw/pUIfL8AUN/4U+4c06cJVT5ztbd5I2rBicXMAv2UNoTvg+ovgbgi7DQj98cbIqR5MxJqMmOdz
O5MSPFrRverycgcRIdvqGLyBA5fuqrdBuII2nZAmWrs6irYEsbWHoF8ZywpsRMaD6RdyZzKKpxsW
tlszDf9gznNVeeAAsJXhti7nb6yc3PL6Mjkdaan2FptxTRPK1A49bVu0+rF5i6Cox5L2AMlf8m0Q
+rcoy5qSy+hKB4WOrPVbpbsGs0ZxMHCeXT9/QVv34iSJz5IXAinDVkInmd9GYnD2lZbQR4/nYy6A
20dDc0EeNN1wZqdF5b6bc4kUwmqovvQpu4lt1EKFXLdTan8ZS4bMs9Ee0l69Z12rHem5fm0lnlIO
aBfbyiT5w/2IKslOd1Hsvg5+a76lHVG9YGU6P31qcb+h5ufxMQ23eB6R14S2Nb0aKdZFPbe9RIQM
g23q2qZPb5PGQRTuYslk0C1ymu5GSMkSOtl4TlVlHxdX0lzH6VkLrGITZRx/9bSNbtEkbBObr1ob
qXzj2t6VZHPD7o1OE1XzWqvrva8b9Oq6q+gA1WFuOeTyJTNBR01BdwpH/SPsZrSiecSZID+0dpqt
c0pG/GeSAfPN6ESXHBoA3SNg26zhnpWE7U6LaGnZUlushe0OJ1oGXuc7PHtQOVPiUTM1m5I1sEDN
bnGoLhtympi7v9kVaOY507+XU7/ThodwCK7+gIbJWTw0/cTeVMbBtSPB4gKCLjyNwkdI2Mac9YJu
lXYuHVARlpdYB9LpvEJA1bAkmst1DXedKl8/uzQIvfpTmFRXVAbTfhgQgdWsSS6Qttu+fNL0Bpmq
qw5xIdoXn5qyDlm/eQoWkmWFxS3EkZDEt5Mzqi+Or72ojJbyjNUc+7NitwZ/js6vwQ2TTN3Wop1/
otX9YPl1AKpxpPSFXYTg1Fdnu6Q9WIBVClumWwD+iznKPUSc9ESZ1td+rXsZPrFtEdj5KSgI8YrM
7ABr20T/VY/XaGDtQV02cfJNT0PspOsW2OTBGIFq09oDtOTnEDFBve6qRA8gLA+nRlX+2tFQvaJC
u5bgbNhg2vsy66s1GfHPs4/kjJQMWEERiS+MlHuNQb0JPC73m68yiT7qNkG1GdrHLOaoi5BgOX1E
AnkL8L8qMTZJBJG6k9YdjYFmE7vlWzH433treO7qA/mM99OITySypvvAQrzDae1doN0FK4TFJ09K
yGP8ee72pwEkbAq+w0BzHVxazbaY+vEwD2pCGjLfFxdU+8POjZgOo85gJwgowzpLfwlKPmIJP5ZW
yrjq/XBcFfZYcV3IEEGXvYqcoaKg1vBRufE9AZhlK5TX9i70EzImaP/iACRsj4yXpvkyxNu+G+8i
t/6Wds4fWTw8BRIdAlhApyPblqAIMqpwyKjsApua7oAyjXWep1AxjHNkc9FnY/5owiUoNP3uxwRV
I3540tG5FVp81pv+1tWlweoT3fX+nGyqAWzq4ON5UCC7i8ICG2WucFAA4a4oLG1sU7vlGug9H6uQ
A2piBySk9IuRZ375GOF3o2Rar5iJ1EM/3IBA3aUaMk839c/DHDnQB6mThiIGxETOHy6TFeF/I78p
B6/IBrireVsctAkSu0mmRdRp0E4Z1hWj/BgSEL1pOR+1magWP0qcTVM7N7kdP7r2kNPBZiqktDQ/
tkZ26GKLVjYpPx7pzRTJMsgOiTkIZugVGNV1qQPAa+MqIEEiruAxzs8FvQhfX850MRlwrJGNss2t
1OVbOd7H5s3oYpeyphAyaZAgTEw0yi/Kp0wR+peU3akxvkPkxoqBd90zsrqC3hRcsiT4cOwG8Foo
3ttCol9R2EBhpBBKYtOId1HdDeF0r5OvwO1m3bd1jkCZXRDI6xIVPYQY9x2WSre4FOohq9OvIuIu
AwSO4tAh7QA0/sowERLTKhl5fugy0o1qaTKwPoZD/GFP0QMyWuwvI3bbbsyRxVYXJnLfMsGbbaou
W088UvSdYNja9yiCs4NfJZwY8/QVr9Wdql19nzQvdD+sNUcuxhBNAgYuIfUn0o2A06C+TcP8YkJK
DBNN31sBQaBkIMKjdI0nABk4oGcOVEHeXDWaumSKsP6nCkysGdCBUUK7hPpwLhkxEJBhArnSaC+b
DLVdTiJrvluSIdlQR13ft9CupuB5wu8Lz37p3/Qj06tQ7iCbyRUDwF0XBnyXCWo+Riu3NAY3pQuk
uIrI8RNsHGvaWwyoVsK3H1Ucv49VzkOWV0c1UPPyTF4g0L1rfv4gl6+vGGuvGTvynJ3vPtaPTTWq
bKPQOYZiriAnYhnKfH5+SA7B7LOS2Um8LS1xmuHJYslNdkZDfLasvgRjUz7Yg3OaId8DzZSvsXvo
pf+imY5+W1U0n1EHuLuhDk9a5sgbg+5YZlWSnKYjcKOYog1bIPD+S1oG2NUs4QG5bNeTkZYbDkaY
U8qtb3F7CN3W9yjl1rpkfosbotlwkia6LES8T1EkUW0ZrrbOOsj3dRFshGwRJEKeyBPcvtjuQWv4
RBmNQfRBJ40hzvfOMTmfjtW27RSSkNK5y3EXrCUNkZVNoA8IxnZjg3NclXW2mQLmXjwn+Rb7zqqi
7F0xc0ACA3416ZxmNQ4l0nQzeka+G64LMiiZzzpfhkl6PT9lnYzl0pwgwmMkOSaLYhSrJX2CvGY2
FvGEdy6iML9pb4KSacnUKH1vOFxpamuOP21zG1vhPpzkccQy4lkz+ywtw3Vn6mKPOZEEDzMzV76T
kYUSIuYgWI3qPC624N1a6gbta1ex1jN2THZCCWPLRlgdnfwuYk60jeoYfZcePzL7XkQiWHvyKR5X
leE2m5FcBUSOzh2JNHvkPbTxJTuf5aIMIycIh+dHKDSbVllwHcbwnUuhewkL4BofuL4K4hL3ok8H
tXRQfiwPTZ1134xi2PWwr3OExEY8LbJ9H1ZdHX6pArbIuTJY9uCljKZKdvPQEXBeWFAh6Lq2Rr0J
3Ru7C50vOjcvgm1wrkWH5NwhrCsfq9pTbSyYfW/CrHptnc66Uq5up0IIKmGB7gpfcemUqLqxpu9U
0ewkCRb4QphQj9Ft2psvGq3xXU9Rukrc0VO4vaa+OKAnuR8cZsRdzAMz+VUOcKKk3LHUkXjzr13c
vhLHtMWr03PrEBAY+o9gZKyDZVhvnXCvY9b7oGF53D9v5+W+rhJG4bao+23nLPUt2WjMtpsNXOOY
o9RyuKXdiVGN+ALxRAn6EkaEDOjxxwzzc53h9/Tix9ntTksnk2LKwVrUEcEbEuo2CyC50DPmysW1
SGovCbVr6uuUSpKrLuFq59CbR6j3o6GQdIX+sz8MoEGzQKBe1O85j3bQzHIPKW9AOBRffjtqR3pT
L1rO/muHTO7ccVRojOZ8S3bIk9u3L4U/Po8hjgtSav8w/Q7DhcW0ISh5yxXzt1UHGZzbxPXQQ5QT
XMIYqz2ZbJQXRGUANRygB9hUvR1whMCkghIRt3VboeEnnIhROd5DOD/Y7ibVXwfsuRX7UDuiKq67
iPuNfzJmMGP0Sn/4rAmY0hL1sRxda5dthTM1RZvgR6WC50+2eHJRXcCJ08k4ZbSX8hwmmnY3GpS9
LhLwNnfGHc37Ym3V6EZnxxcbpTtsCylXK2Awt7JSrAeb/o+wHvVd09kBMo1p97krFyFRJAR6aB7Y
sHnO/R2GU4C8hfWgqeKEHojScgnQoPItGep87o5B1tPjdij2aXKLjWHWrw3gyFmwPBALeQOI4ziN
MV4qBDpRlH1Efsg2SKnYRyxGRkMIlYJXhu7C7SxMfoxCPi+G5fsfHEo/92UtJuxSgxcPGGYTEKT3
WaIVCgIG08IDGNFdmCwy5HEmBVOMz6Y2nPTOUAD1U68TvXZKbNajucHeu9S6GstHWBENorEu1bH+
7Ixs8oTCMHvghE6GooM/xneIu/o8kZt9698Sjnr5/B1SIngAFLoKTIvjjM22KKks4o1sU31rmUBZ
VUtSyVQd/apL1prBa/pieJgkbLvPOm9KzJ0r5vJAyxZVpkSRKIqtqkq+FJ861ii7u2TOr0MRfKC6
BraSaYcupKMCE4hNh5E0tniYaQbJWwyAzkQ3Tat6MI5LhRlPMwxqnWFCXdwMFJGeCOh2RPmhUri+
SbxLvKYIwICKQ8zOzASCVR65GQf/sKHXyeWxl6oO73lIWylhDykQEupSu0Df+9AMFicyP+mGGgyb
Ndxj2DlxAclKor1kjVt/lniJrh9an6XPQuztOZDFAythCEgezcrKs6PK9YaCgwwBqEw9DgcYAV5e
rAFVqx1JjyLou5XP95mU+E1w2296mye1tb8ol0TMEbEo51XNa3RODy0ngrwOiFzN2x2CkA9bVKQI
PpJN9AxAGmeNz0I1Be4ddtdLCHuk64oJhjS3rkmd3VlL2e8zVyUCxq/k1xhkU6LoFrj4FMFUWxV1
uyYoXUTItRGJujGwSbYDNS7Mp3CNTps2onXH03FuQboQHJDgtjcOU0kzH8Wd1wCOQG6F2J+icAvJ
n/DLOGPA58o7wn3s5fA7sjDG7lUUdFyc9JAlyWtgdEeGzs9FSS0fDGB8CkGWsRYB4h/bz9VRCW6E
tr4mQz6uezrwXm291JqCXx2t+gniPH51ToQq/tACLM+Sp8CnqP18vkwWBjodNxksJIZeFARNsFke
CUHduKR2PMJSvVi22pECcIuXjfvE7fiSF2R9b7KZRtGwyAnpSdTw+kKHIG4q63lor/qwtJNCbtq0
jD4+d9hK4yoweYcqIZa6eqzgpPTzuyzJ2GENRVRIeYhFzo7sezfrqdNLLi86Qo57OYsi3K0PGjUg
BLDClz3bZd4wru4LBDGTzXZGzgJfR8FK0zcZAnq50Rhqrdl3uX46RRi6va0T9TjaMsUesZw0a4Kb
Uhdw7TCTGww8Ha2FJQi+pihuk+hcVDVHqzb7Trou1sGsRMWZ+2xoLk4QBYBuxQwjs6fn0pU3vm2f
K5PyvJYyW7VMjuaaRyzhj/vZrjeWih4iAYU76J7BUJCQwBR6aKc/cjc91yX/UPQMD7NgPMbcbZwb
evSmFFegWpqNDWldCwHRILYCHEcbeVNASrJt0g0Hh+mADgt7lDjqpn5+HKM+PUXylGTZm2h1OuY5
o0yUeeODK85RL/TtwEJIbFv4Jl3uxsgAZ1ZhoNqLJNlwE73nc8cRL2k4zuMzyyeeJncQN12b3s82
t1UfwYNq2tj588iacJSkD6PQZw/JuRrnxwyy3Gqu2JxLf8JVDHMC0nsNqAT0O2TdrZWQJg5kJNmM
nd54SD/MC1Zsdk1OxDysT2Qk0Nwd6mDJbOj3Wtjr56AKB5q1X8nAdL2aKRd2SI7Tehne8FT9WX9I
xXVH/wiV83tt3bD6JUhvkf/Hq1HwYa0ypZAwD4qDe+jUM6RPXEAGIYJoVUPNS/Wa3+qy2U0RX8Lg
q69oDEY2gOle1Mv8d5LbeY77bSUf9IHTLUE2XMOmhWPUw5uqrO+VChJIFKxNkfkNQB8PFzY+umeH
KDJItSy7Bwwo7p1PgWXz8HxuUjQO+Eq7KafpKhkU05aykQHU4NHk8N4oqe/HAl4n9Ls/EHqdeJy7
LbCRVWJ1tMIizaWFXXvI+6gibI5MESl2x5h4wR2W4Mcy0gzWEZPgTA5d60iq8UA2BfdcCdo/NGzj
PrGZSSAQveIRKziDEundsi/VXaaIcc+6m86aDnrj1pfAYCVDpbUb6zo6SX9itTfZ9KW07Q1tN3et
xwa0uSVILSV2k8FUFmxbYmx2g6gZiccYK8dRwl+D5Lth3JucCWUp/ELffQIn/z+b82Eqibt6+8jo
KXJz1dF7+xM5WZeWJIj5N7jlt4/67R9v+cc/zm/BW/2P/Vv/R/ozf/mvn/IXf9n6p4lXV6fvB3lz
iXr+H/4yIViGTYahJYWt1A/8ZR1oM+sh+VgCI+vf8cv6P3WSuHSOzMw4Afsa/wmr82f48hLRLqUD
zJl3wmHuJ/hyHLfmaMF6pZ773LIprck8wkJgNLj+R/vPOwsY6/8dDWr9FJPM5xcO6FLFixqWy29/
hD0HmVYWKDj8DUGIJGf4+EeFl45PjTqH1h1ZD6tlyl3y35ykSQXMcMgTr72N8P9lsDzb4cm1tvWE
YTCkrxM9BDSbpZy+hdZzGtARiDIUz7GnNbiAA3IZzf3fvu2/YKf/yLvsSu+ybQgqA3z9I9p0+QSE
qiqk6w7BTnybf8dVE6wCbYy22abkvNMmFXoICIoJB+z4gmzzPr4fTLnFbwspvSQqg5ivmtkwqUBu
0Hu6orSBXO3wFjuBburJD8qdIBSPMBjEsORgd/8mL5M08f/zLSvTUoawHL5kQdbaD285C+GUYEDw
Nw2dtZ0Z24ee/JFbYn9fsdu5cJ7gJ4doSQl24Fg1x9vUWFQPybEmmesFsh0WDWc+RgWSoZbj6CpO
evswh/mrjtT8pJz6aJU7tqj0plJoVQyN8zVi20Mpc7yp85FyUaeaHV5N//ugEi8Zwk2PLXgYB/aa
YeU08IcxvrDXmJTCHMGFQ8Brm3pDMCDtQoxazJ7zDGkVXSwDXHHSK6QEJb0t8h99t99q38wFGkci
xkSm65twUuS1/coBeYUbfFX8ETQCV1fm0enw7KoHrdevgRbdccN5Q0dUQb2G7LCux29VNXiMSZbE
LUhO4w7a92q2gJWYrL2kYC7CTo7Bbc8RJD0nNaCEwTpi3IAtzcmx3OlBc8TAcRswwMzM6h7T5KUc
gXwjTikBX6ipX6eIekfl+RZI/flVt9h2K4VchYSsyN7poVjbvGGF7zKT/lGELYURdaafwtpkbMhB
W0uLq2XJ7dhY+6bJvHQqgCVk7TaNawLuT7bfnRjUtyuLOJPl3RZ4Kn1eGg4BWXT8L61GnpWUo6yy
expQ2ENoWBMSr1S2tqidtBqaEaUpvDqKhXVDAde3Zw5lm47cNNV86zTSSZGZylBbmZNYx9O3YeZ6
4ikjtNfh7sev71mELGGKjrLeExFdgplRkcELada+5uyflzysZEwFDeIS9c3BiUsUGpcYUVAjtq7A
XtNfjOrbqI4quKANOORzy0lZ4aRuAQWGq7HES26bXuN+0Qbi8OIMLC1y52Kv1WdM2lsj5hzZkWjC
RDz2N7b9zYUkFdq4aXH55ME73gGS6Ie1bTM84MSbgrZTJDMsn0oZ/JmS2ygb13WZvTYzVWk62O92
rn1VmlSIj/zXrCx2zjjRV6lIMqd9c0FtF56EUX0ZyFjYGQkSzVXA4zNLw190J+nWtgS65Jk+/2TQ
Axyx7wOe8oFV9Q1rYf8dUXHM7LtXOxHmB6FlySFPRizxGh9KjX6510rUnPFS92u2IR4t/s4aY1WB
vMMJzXkLNm8vB/u+iqvwsWy2TmL2ZGPgAJpKDJ2BqJU39Dx9zHla/qX/OsJF7xn0nZJGvtMbwrbs
ZzU97azaOCUTN3eZ3uXCs5ZpnmYy1wPJRaSOVTaHuI+DY8/4z1zmgGqZCBrLbDBepoTTMi+clsmh
XGaIgmHiuEwVpUhuO0JEHu28OQmryTfVMoN0aZLSMGtfesaT/jKn7MqnsC+jWwsIQ79MMstlphkw
3GT16U8a1fC6ZfD5nxdEvwz9/IFE/su/tRRffweh/1WMLXEO/4+jQd+LLm+XoNGA9fmHcsf4baVz
yD+iHzNBl7//Z03jSjIgDMMQGCdtpdtLuPifcaCO+ucSNkAnDS7in+XJ/waQW/KfulRUQUrBJKa6
IcTzLwC580/ISSRRKGlKtPWu+x9lSvwYBkrKEoWWWsqLH/c5JK+906QcZFvyDRb/2zQ9wfYez78v
AX6smf7147kaf9/5Y6kl0zDmclM3OKbQVJHDtpJ63bziVhlpuBvgRtetQdt5/ftX/LHm+Ncrmj++
opvNieoSHyF43RvxxYReQEvYWl7XSoWsD79/mV9dt5/CUxtHd+IhyJ0NmvreXpXRrDpO02bx52P0
y+rvVxfup6JPupVexi7yS7Cf9slxWTDvWi03pttJtfm40+Ts1EiTq/Luv/pAn3j6v0WKlEove7m8
IJ4EOR6LsAPeYzcMrje/f4GFY/8vzv3/fDFL5u3fbwWFH1VvOwLmyCIv4kfAXFbbrwgsooKrrYps
qhW7dzre//7ljB/L53+93nJl//6BJCp80cDk7IKA/gBHiZ2VMXzraeFrL/gFSW2d7AH3M/YxDQAI
Mb6szLSBs9vfv4VffeKfiP5pMGU9XBimCzjmaZ0X30MgH5VOXPMATOf3L/KLG1Etz8HfPmbBw4rI
oRWbaWpATNW13EwWuLzf//RffYSflodUxZHTWLUAShRFf+gkPN82oKxWuiUcWs5tPm1//0K//Lp+
WilIPhRlFS6j5oB4YH90vpqilVidiCacXZM+Kh41NLFdz/h8eEza3vv9K//qAv60YNQ4iEpEh2LT
FoT2bgCB4yEkzBYg9n/3Aj8tFWgWDcRP9LAcjHU0eBICrdb0iCL/v3yBn9YKM560vIDWucvB7znX
tlCzdi81Ww/+zZr6i8VILoelv91jzGU7fYBQubOkbyOHREZEnRUmE5RsbBgaA9B9yEjq37zcL74R
+dNK4RaJnXbmBI5FU3O2HWqjxNwTZUW/+/038os9Qv60NFg28ZBDqUkSCjuz3edUzyTpIQSgII7+
F2fn1SSnznXhX0QVCqTbTvTkZHvsuaEcxmSQBALEr/9W+7uZo3doqvru1NQxaoWtuPZ6+nFaCZ6l
Yqz4h5JWJnhaD2NBy/lLqeDsKQXu0ju8bz5cVhMr+kdIOcnoQnEAcAhs/4hE+gg8X7FYlF5YThd2
yKmjPvR/FuL5MgxECPIDN1dOPbsPUUrwin++Ekv9bYd+kiNZDFSiWANoPW2Qi8t/+HMr9uc/v9QN
VoDrIWgDvFb68VChG6YSuBGsrFBc5QS6mvNlLFXBinGdIxOiMkUY824A4wP205MDX2lc7a600VIl
rBgvI8eT0XTqAqkgQpCZLtw9tDC6vy4hnZKXtdVpj/qxpwPk1XbEmfw4MfUMtsIs4fEYsTszeNVl
W0L7MqiOhhGI5xTBx0mt8YLoj+JJdcopb5iEo/N172RR8GTSlvmXbdZ8K94DpENHrusF8aDQTXHm
GXLKmqxwlj7f/QvLpG9F+pQb6fdUBTHkV/BGaSmkxjsR6aTddDVM2TeF5ipfKWxhNvZPQ+RDNJq0
SN0afK7Yw0E3OLhIMBhvK0qRC4IDLFSEpTcEkDxDMjL9OF+/U/d/snfzrQmgmlIgH+cxiXEKycg9
hKZz97ujcwZj1Fm1/lNZ0ArO/5Bxg3VWUEG/gx7HvKfzxS9El29NEAbGWkFYOrAdDnB3Atk0UktP
r8/nv7609fCtCcIbIJ6QVMJlzEVl9jNBTssevp+AfqTga6evwuFjfeQzHmDuJ5zgmjuKA1vxPSyh
jVsJ8KU6WjMI/FM90cJ/MhZBAicwf47eBcyN5coEtTRCrfmjUrjnhF4iiDmDGVYKg8a9CqvmGQoM
eIlCYbhyblmohmdNIJooHw//gASl0Hi8FaF0HoFGS1emp6WvWzsDydKmcGB7EnvV6EI6TEK8wupc
me6y2PKsmaLLpfHohPfD3owJyBJBT+k3KRg3xybXgKdS3FCnv8F+7ehKzyzM7J41dzD4GmMcKT/2
w6Q+3XNFBJT6MpXvg8HUuDK8lkqxJo2Zz6XUPg4HJ8vwvd/DnaoRKd1lRFy4bfNOnfZhXvKTyG0K
PMpC/pP2Mc39YVcJXNWdj9KlrrfmAB9+yc6EBSIuKN4r4HFW7BLT0gsHljUF4BTVhiRHKNBOwiUp
I69NytVKDy/9dCu0CcDRHBlRsLwPnPkJ94aUATWC5KQLv2/FNvhGvYCRDzzaE1geOi6TB5wH+GVN
w62IZmLwRF/i630CAQuvsZoZFwT78926NPlyK6TDhs7hgEQ/XPUC/jvqI3Omu7pOv/OofJlCJ3ZK
/xCAtULr4Op8mQsLKLeCvHAd5Y5Jh84WxQ/XyR2Y4014iYDV/CaZYe4UId31fFELYcet4G4SL0Mu
kIPnaMd7x/EWpqS8L2Fh14+Bv9KEC8OLW6HNhgDkDFhqxwwB/hz1yJQhvC1XThinfvhk6edWVPcN
Jr9x9seYwLxljwB8O5E+R/hCnMSr32GtrfHCUqwMtqWusaKc9DXMbpAlF3ce8txbBX10OsM+RcAR
NGkVRaZGtVKxpWazQh4rflKWhPWxbAv4JykPPmZBNpXZ7rKut6LeS9KudGbcP4W4vbjufXhyQQFe
3URN2aysVktVsAIfF7ewl4X49qDgpNi9JCQtU9j9N9X7RVVgVuhD/zhIaE2m/ZQiBb0y85cgQHpf
lQB+cL6EhRqc3vk/rhke/Obwyp8MewlBCOhgIOvJCFnU57++sOlhVqAzAXe1pIAziGicH+mEhMih
ix5EV1z3wisum32ZFeKlmJXjdHCW/FcFTiXdeMPqi/RSA9nB7YWJBt4MuJ8R4ip6+jpeFC9toFOp
H5bs0h0EnD3xdTl3EJIL85gK/x6CSA2xJli557thqQ5WUENXFUJQ5OIOh9P3ljXIPuVIp7rs41YY
w3unCpHdPsAyEVkdM4fCIB3BLzj/9YX5CMKR/zTQ1OPGqzIlfjqsonikXqYeAAOQPg6Qlb52gVuu
tNFSQVYo15mgTQsbrD1eKmKkId0XeJ/zpgIiDXb083rltnhpuaVWSHez6kULjPQ+zSGOS6bbsIyO
TgVPr9I5psrdw5jwCelJoJPxy6pGrRh3E08h+crpocCD9LIu4rDAq3w35T/htf4SRNNlO0RqRbvs
oqnAJh0kaT/KNv6Jlwc5ZrBSi1PAfbIOUivMQWFzUmjf+n3L4VuQOqAxwioF/MogrVYG20Kc/JPR
fIjGSXPa8AAWEzM8/DpYZNfACMxTFgS7i0YztcKdSmRRa5EOMSxPxHOkPB/2kSH6gs9k4yIVEABs
iObPF7ZUGyvqSZ5Q1U41KNlJV11HRQcccVmYlY3CUndYYa9VIlhqPB33EXvrnOlm6pBoBPTwSlMt
fd8O/M7Ahts4cM7InHvMuj9Ykj5Btv50vnEWViZqhXuEjIWANEEf4+mzRqJfCuEsyCLwyL+OSkjI
z5eyUIkT2Prj9A6IqIOMD4DKVQ53eHWyyaUD0uCm18u+b0U2HrVHAdMwZ0/h3dp0yUtuyCv16pvz
n1+arIgV0WE+pg62CCZGlpQbswlPxWVSgo1C2mqPhKk8DhJ4jHPVAxKcw+AbKv56pe0WeohY8T5A
cwKFmurjCttDEMTgxVDDFezoGIhaoOHQKyeEpXJOffch6LWE53SVtDqGNeVDWZcDRMOoK+wLgEeI
/p5vyaVCrMCHT5gM4KKn43GAxQNR80NdC5isUvEI7uxlK/FJ+fCxJlHj81w4yN9EYiiUwx5ofXIK
Hs/XYGkoW/FOe9oriFMxmwzjPenSBzYPNwKZ1pd93gr3mbdRkWSljl0F+i5tW6iL2zcgrS78+Va8
85FPsO7D90MgNUsAgseivYa6Z2XlWOjff2rGD4MIWfNJ2jMkbxa+8zS4sMrS4YSTJnT7HTLHV0Li
FHafLIG2JhIuxCKYHepgt4gErBrJckP7NQnILpXyHvbyK3uUha52rah3Mhw5FBjvcamxoUtmuBF3
hwQghfNdvbAuuac2/NBWcLuBuxceOfbtPBwVWGvcW+mFpR9++vuHLwvj9T4ytjScHeGH07VHwKew
I9Ur0+HSD7eCGKblU6Y1fjhtX5B2ikTT98taxArcKipgtlKiX0kb/qSJvC+j4LITqmuFrZZDOZkR
Fh+mK8gXON4CBqlZtzv/w5cGpBW1IYRWSMSL+pgkD/CZiNu+AilAxNBsP1FoAS8rxYrdlCL/VnDX
2WM+fpoJ2Tqu/1NCz4iUHzgFONVFA5NG1mqNUS9lBThxDOMAscVrHyxGh2BcmZ3/LZr/G700shbr
sANXERkuzh68jXi6yr4Dbo8TcfoG9zrzAKrHvkVWypP6iiTdtZu2zyOCRlYoZ2kmucwM6HzAovZu
/ualyPUBF+bX+a5Z+r4VyyPeEY2B3cieZOKY441jlzjFc56FZqXvlwo4/f1DSCutXTyvooCw8h5D
0fyCbAPa7eiiZYH+j/qOewYKZqRZqZo9TrT8VdHqrgu8lc9/PmPQyApseLHB83oifRyNjN/7rdcd
JZ/8lej7fNGh0B/+p23g9TkAeQx3MzZruGJp/SuYW+S2I1k9Z92FHWCF+ASz0xGYhT4OgObItzB8
MT0cIdVc7YRsYcB02UCyYlyMNU/wOtbHKRc/HaAyRg9u9km1st1fGEa2uA6oClf5DE3VwDUSqV9Y
ksEpaTdMz/1KbywVYYW3ymBDUUdgafU0u1UznCny8S5pwq/nG2hhKIVWJBd14PIgY8hWk+xOFQ4c
33mYx+c/vvTbrTDWqYK+VQ84bHkGPn7qKvTDfTXOKzq8pd9+KvZjEHtOY1JWw1abevBPVOwtmuDQ
dtlvPxX64eMmA6wmhOlwzA0sIyt2jYTmBznUKyG8EGShFcIUz5xQDDsqhtvicxb611Xhfmnx8+Eu
Ief9+TosFWJFcuuN8FDiKESe2GRJJI5hmP7w2/qP05SH82X8OwZ8sv6EViRrcELKjIwKZnFtXHcQ
/3qEmg1HQiUbAUkbkmgH6NgVHmdgJ5QhATV3xQt3+hNZy107pCwNNSvQR4dhxuUa3ZXRh673nh0e
fOki9u18LRc+byvl+hEQLOHDWSNxWJwi5QZZn1duvXZ99/mGByKD/w62IQlLv6g4LAn7fB8gDW07
JN0TsLRwOQ3zu85TK7PJQsjYCjnYaCadmsoujjJ4pHJzX4eX7ZJpcBqEHwJmdBStoFtRyPkekNeh
Ar+4k76YQP6muCC8rB+skPfKZmrK1kNDmf4RrLldlfFXeE5/Of/5peY5/f1DHSYIYSv4KirMKEN3
hNd5v4VOle3Of31pEFkxn8JCCHsZZL1WnLyORfEM9f6eO2JljC79eCvaMzDzSuVmXezRnI97WrZR
v03xhFyu/P5TT34S6YEV6TxL01CHlYrnyXnKa/qlkuIROEIwa/X+siaywrjKPYkbARTRJcMd0qDv
Wj0d+3ztYW2hB2wZXBWaBNwvo2LFgt/uEGLPH9L+icAeZWVNWirBimQaDC5MoTFA9Wi6jaxAOZEC
LIciOl7UQrbmrZ7ggYXMflSBg2PKfPqQZO5DpqI/l33fCuNeca05yDQwrHdvYFp6U2ZNDJLsZWPI
FrlFYwoCsUwBVC/zb1CbP0slXvwhfRBy7V1iYZjaojY88isXe24Vu3gL9GAdz4i8hTXY7ajCy4ap
LVzDtWuf+KMj484PX/3UvzV4+q9gZHdZH1iRnEwcHnUw3oW1IOwZgamEV7EXplvNu8vmUd8K5Z7B
7bpoIxnDDurrNM1PADk8aSf6er4CC1ORndrsujgcNp4r4zCswJ7KColIm9r65fznyakhPpmJbDVa
UUTFPBRgBpRSfJ2D+lGF8i4HAJpJZ9y7rf81D2AM1EgwyosTbgs3NgQk++Ky+nlWlA+F5yd1yGQ8
w4AYpkT8fhjTNUnwQuPZWjUwxsPWm1oZp96cnagCyD4V72E0lCv3WUsFWCHOTetGeDWXsRFdL2JC
pOw2ScLl2iPOUgGnyfHDMmpKrYHZSZDM7aUnwuYUCFjYRXDj2JwfAAshbkvSSE1dPkaOiItk/IOb
y9vJh9OVJPDRVK44nC/k9Gs/G2TWch0EMAFzB1fErFRfkavrwbcKKFuGc/1KNZZKsOK8r6Dd7Bh8
lgPYZ70P82SuyUzLn6WBH+SFZViRPuXKVyMolDG811qgntVOlPR5gjfV+VZa6mt7xabtWDuBFrGC
087RdG53AA4yW1ntFr5ui9TgDA2D/Wo8dbQ3v7ptkh6RUwnGyEU/3hapMcyyHjXo4qhJZHcIdAjm
jJe0cEU5X8DCQLUlaXgdLdsGhsdxGDRF3OFKU6nwK3BdP72UX7ivtMVoQYm8er9XGEa8f8nT7inr
YVoXdiun+KU+sKI5TczIqiqVcdBEbwA5wNKew4f3fAMtffz09w9ThaxNEMLcRSBrwFFvjk/olUaa
/YXDxwph0YODETCvhWGdt8WNLlyuwJPYX/bT6X9/ujIONBcVPh62fQ8TVe+qbFZFbKfL4U8mH26F
rQRNwhMhbQFLMrnzNQ1mIoG4bFXCnn1XM3XjZInvArkUhOaxC5JAXMmIwmaDcO2FV1rCmwu2DRFA
YTHyfNjJxgHknJ9T6NfFrsF9NxbKsm+Kq3pMUtDOJiTIxc5cZN4j60q8vML5wx/e3L4s85coQer5
0fe6INzl0nfNYZzAr9n7pwT1H4Cc8OSx575T/IJTaKn/VA08yDHT9LK+93FFQDYqLwJz07O+GWGw
oiazE4pE3nM0Ifsdkt8EJHbSMKNBbQSM8ThGQ90gMUD47tXYJPBjbQMgnJ71BHdr+EMkLqxdOSg0
zYXdaU1k4Bxp/HLWxg7evjcALOI6Enz682NlYaa3FXdQVBpsDyswHf3ibZiah4ik10mQX7ZhtOV2
A56Qporit8MeE7NMdR20EcgC0e6yX29dEsJajMHJvRAxHjemTeJE5Waaij/IYF9ZRJaax9qRKDdl
fol3SFytwCSwxRTGRufNL9SXyypwKvfDLFMgA3poAhfR5LoRlMdOdUA6IFCGrK8vm2qYNZFlfg7W
IZzf4wDPPFczkv9x+lP8+XwFFi6ImDWRqTodhkHAJiWcFMxyx7m4wZZ3huWxolcGzl+3QDZd9E5L
mTWvySbvkRQE7HiBrG3YFspvqpFkYxK9Upml3rbmNjdXMFMI4RCieumBQmi89opCHPwD9yPlhfue
f+5LH7qcNDmZHYYx66e1N+0zJxfvQmfTn8BBlVYC49S5n8zStuqur+WYOFmPbuHVX2inrz0H7nbn
u3xh62DL64Qe1SBNANxl2fpfGlHr7+XstH9gGTj+MC1r/54vZ2Fo2fK6wZMzwF94Xa1kNMNDN81P
vraOT2/hNg5UK7z6YNI9IV5+ni9wqdGsYAfovSLuBKunIGzfNGh7cZ7nF674ttZOBGNSzCkWZWaA
QwRWFkhgB9jHy366FeSji2R8L8eNV9MC35mFTXnTl5377bKvW0HeFU1aJm2LWbzRwXXWMPcNh1yz
EtZLzW6FdTDVErRibEVL8F+udBMCuOD2axLEpdFqxTRlIHDkpwUurMNrXol7bOLeWG6+6b5ee8xb
qoG1QhNFJhjlh1ihTcPegQCc3+caJk8rAbfweVtV58EPsgBjCKdWPxicqzJqyNaFebS3ovNYkL1R
Ev53FUIydJL4VdjEUGz15WPeGBNuk6ChYjd2rfMl7ep7BxZMsBrtsZ5ch75R5jpzAKy8bAzYwjsV
MOwdC+wqRyOzcAtfVdwh1lkjqsNFQ9hW1/ku2EVUYtJKmCrqWxjDhrgkmWS/9hy61EnWSg7eo0Iq
Nm1ixkiObchYjBxXPHyINudrsLA4kVPBH9YNv5tr1QB3Endp/r0DdgQIhlckZPw+//ml32/FeNXX
BjS5uYmFajrw6tjfuffWfvvSx60QT+VMuq4E8W5w+aGiJQhF3coObSG+iRXftQOTrBEONXCvh7AV
Zgpxk9EnP0vvnJR+vaxtrPjuM/DQCdLo4HQdnjDQA4zpU9WshPdCx9paujGAJVSDvo1z0863qUsm
oAii4gsoy3Rl9C8VYQV4V/Cm5Q2pY+zX7oNhvkl8Gmd67W1hoXttAR1IIZL7Ch7iwJjBXC/J8iOg
hBfeItj6ORiI5eFQsjrmbZfHhs/qS1vw4ZgFGpih8z281ECnv38ILh5NSP5v3Bqb5KaAFCo8JoS+
SDN/Pf/9pRY6/f3D95Vo0jSJcrQQz8bbsI9goVwP9PH815d+vRW70ViaYSRY/QuwbulV5HFvvsr6
AsxLkPja4O/5YpYqYUUxDJOS0GcpJmnfgU3y1EQhXIsdF8zY8wUs1eN/Yjnv5BDldUwr/Vy1AKj1
7nNKkv35z/+bEz7ZFdtGqrBH6UNXoQJe1e1CJzoCMfcoeb13sxbmldOh9fidYclfFw7vyCdeKffz
ahFbZ9cUYeiU0FLC2pMReE/26WEwjnhpMrhyn6/aUhFWgFd5Q7RLO+DddALucJdXsaiZF/c50FGX
FWGdtcUM63t4zFfgiVS/W1ndUAdqX5PMK5f/S1U4TfAfQkQbeDtpgx+OTT/AC8hEF2954KmHuYra
4aJFFNc4/y0E1kjwiu9VFc8q+OVV5VWbZS+iMCs7qc8jhNjyOj64eEpHSikSo1tY0SvJsi+B7teU
DJ+fiEA7+e+vBw24aTKQ0+KBFQlyD4S8Nln/vRgB2atKx98ASclXRtSp2f83VogttmtpcYJQoCrY
3d4VuZvDtVQhZY/AGQtGP2uHyaUWs0I+8ufAgOVbxGTsCXCqGtrXTehT2a2kOywNK2vtDocxEdg+
ox6Zb3YEgPsHoBrVdoYRwWW9bovtjJ/jpWGE1W1K0qm9Llzi3lMqvLWMjX/Jf5/0he1k53NGJ9/X
GFbIcqiRTypdENE5vB+RqEK84ZBNou12eH93y7gApR15VUWYta/EQ/abqMAFrwPuPINBF+Kpy0AZ
2O+DLHKq76KloDaPYszkVnvF9JvVnN/Az7QHRj4bkLGnx000RxlcVt065/OXjCBV6Ukl2WwA4YIg
9r4QmTPvWO1k3R1rmQIYErTN4fdF844tBPRmX9JTWvs+TfCMNkRldDv6RX0cuVu8XlaENfVkTsEG
8FHLGDijb11y8nyXT2ArXTYEbcc8HGZN7fhjGbO5A8aM8is5998juXZ4WpgWwlNsfZw5tVOnczeV
uK5oKor8IaP6fWSgxdiB1g1saoCc7fAKYGw42Z9vsYXZwVYJEhl5Ph+8EnfSjg982VgdUlkffB+P
6j1SpFbWhKVirB1Hhqs9whQrYwmOObxCHUxA1FyLpjn4Y7f2aLswRdhCQeKmuS6VLmO/0vkLNOv8
AWTy6edUEGflEnapCGsWchPA36mQ5b6bWOnvTDX14d+Oi7k/5iMSF1dmooX2stWA0EqkevDhfpPm
eB05aG8iULkhYSCvZ9CGwmH1AWvhzoDYysA0w71Noqoyduu/SfgdMul9P7O/omC7SQmgjMI9NED3
PTAq54fc5w9PxFYIOpMguJIAKHJunGNGsh28eDZu7wJi1m8mUu9pJQ8nVMf54hZ6zFYNBmC/hsBH
RjsY4wT9VVTB5Boe5ZAi+OkApvZlpZxK/xC6Hr7t53Bp2U2tBgq8zflW6rZ5rLDDXgnVhRU2sGYH
uKnJPAcNCzw5rwcrhqQgmwPteL4CS1+3tiRDjgtTpkkW+4aFB5WbfFtU6d/LPm6Fv+sLUlVBlezI
kIPVDaZI6680/NLvtvYdJ8fSDtk7yW6eOVKmsCMnMj7/q5dGjhXrBk6CeQeX2V2Z0xuV9cdIPqri
stXQFgpCR+kCFQEnT1GM8hr5icVhyp3ntCoOF/162y0v8QJ4xjIn2oFL7+/DRsBY3AEQrXKy9/Ml
LE0dtlIQDrwq8WCDEzeNeqe5/I78xHtYKjypiR0Sx3+YBqBTkcXzXou1cbowM9qGeakfpM5AdR5X
hlaHAdS8ayIxO3YsBd6m9sLLZilbRuiYCU9Itcrh9MluFON3yZDcjmzcewyE4FDcYtzNm0Zf5pRJ
bE3hVLhSd6yNdriPcsZDc8pcgddkOO/Od9ZCnNiCwgxSXVnxJsJDuH+bDt7BePLHZZ+2ottk03SC
H2b7qtfIpNcNpvLKez7/8YXVwtYRDsiQmAGGS3a1CL4lY7B1hu9h91bjroI19PnE7YZT/spasdRI
VsTPcKvqhl7kuL1O3V2fGf03UQ3A3+frsjCh2KLCCHJvHpRetAt5O9NNTzJ5cFryVwPH7KyUsVAF
Wzio/SZpAski5JwDM1Y+kXbtvXNBE0ls2SD3ZwKjtjSLiXHYcAMWbc1+Bv4EkQj0E+o6Mx5UvQ6s
zGH1O09u9DT2qgXUGYm5/c9sHoGJ77FBVxe9NQDc8981d3IkgTtMfzquqT69Aq+rzg9FUAnnsjXR
sxb1Js97PyQZyMrR7HjXwMqY6QAXdWSpnx8QCxt+W2UIqpaeh0TovW5hiFkmw2Oe1Pdlot49dzxo
uZbCuTBpetbiji2jxwSrUc6JbzHhIb8s0mbTaedY82BFmL5UCP1vd4hgADO5RyGDHsuNU5N7OudX
ZiavEelWVs2lMqzVnmca7iwayQAFWBtNMz926fA98L13XKb8Ot8nSwFkzQFtGYauy5J+P9CsBl3c
gaPNxN3DRV+35YZpaIC9dRjMYJCgu2lLld5XAeu/nf/6wgRjqw05rtoY8WW/790OcFPQVreijwj4
pXwtDWqheWy9YQ6iZ4u36X6fwPUAzDYFRy/fnYOVPdfpnvOTGxJbaTh72Sh7DYhloTBAdQd3ete7
o3l4bAQ/Nmn4mgVryYNLVbHCG+nfbGah1+3ziNQHz20aAMdX/QkXYtu2v2OAps9V2Xd7eUJsE++e
M0ito07+BX171xTmz/k+XyrHim09ShjGBabbJ6R6zv30sQ6ym0rIB96Zl1NC0MrCslSOFd4ewN0O
AyhnPxLyoPCEjGeo52oEpjxokp3J18RBS71ihbgzC/C+KgafKeQyAUoD8hgm+TXPtaUIsaJ7RupJ
kg8KwGdBf+UVf4LVxd9WpCu7xoUfb6vwsjqr21ZwvfeiLNg4lEO7Pyft/nxXL8x+tgivIiU0ly2O
Z22idbY3Shv4sGpg2A7Gp5U6cCXomtX9Qn/bFnjJwBJOClQFwIbfcO+/w33h94F6KW4fwisxrWU6
LFXq9PcPJ2eRJUHf+yjHqXGpJr3xHngpvS2z8BhCSndZy1mhXhaYWMKZqn0oJuB6iwELlJLDJuzp
Y1cnK0/YC4PLVuhF8Hroa89T+6HUw6HOQsA2naC6TQ0ZL4tCW6Znaub7sxrVnuAuYIMEhd8zL27r
NHsY/eEXAbhtZe+z1P1WuM9ZzecWN137KKpA8HTEdV26BbKE0gdApf82clg5wC/1vxXvTWCCPggT
sc+Bdd8IDjRZMYtmo/xBAdnqrsTOUmRagQ/8baVI4aOYHnDfKgVXWNeFXmmtf+KNT9YtW6eniZmB
bE9xcwJNcVDitRNYrzJtxy0Mgm/HEVnjpTO9eny6QjrzfZRzeYABqtoQ6R16b3IvGx+2pi9hKEpD
Nb7PZP/XB9QXdnbiJZXkDphH+JBcltVPbE0fnizwMGCi6MAdAKUH53dbNV/Ox+rCFsD2yysJJUnJ
ZHCQgMhuuRwBcxy95Jh0ALwOc6q/QTFO47JOssP5EhfGhi3pIxW0jjNc7A5zMlUA7xHStzc+qZpw
ZWJYKuD0949zXBdqnFVEdAizcN92clO5F24oqbX8w8pO9obi0wOl8Zz3uyjodpc1izUFAA6TJ4BO
o1lOll9hitSkWupgZaQuTJbUinvY7yCJxLR8NyFbwGvK20aJR/BTVyJyqcmteHc9CMVYXfMd/DkO
k0cfeJM/nW+Xf3K6T4L9f3R8cM3KgFLkMEIP32k1en/gXa+vdZJEz0A9fmdj8UMLdQ94s4mnbNBH
2fTlcwmzpL2uwf6cTNtuSKUBpmT8iUU+3RRRueafuDCj2irARhBZVLoN8LTSFN8rWeFdcCYzFMpE
XnMYirycb4elck5Lx4dRnTul4OGY+AdwL7sj0npN8041MneOaT2P2V2Pnc/a5QP9f3eYz1r99DM+
FBcYmjRDIat91k0npjyp8oqKfeshsarbqMojGKWZROreNlNwFOIbVs4GpwhX8IRCi9hLUDXaSvhZ
fRAkLUr4scqkI8euyn35xoAGh7q0bIq+3BiVjmpETknOyE2UgVd1P3TJSPyrCb4PErpAbxTVV47k
ovZLSxo1ATsPehL8ilz4krKidqXYDqSXkziYWZAg3Rk5jEDW8ajFQSPJWwcYeBAaWcn6LfQA4qsX
8GBTVbP6odqZ/wWuABnewSyd4AYO3TUYnjjqzpuomUh7DTuy7FqMvntnmqhHKqrJJxz66qh2urjx
Ep6/jSERznXTFDzVm6BV+TUkWH48NryKtZupB9oZvCaWQH6bOcxKQCtqBsfaNjD1Abe7Ot0W05ge
PGfmmxyE2SqL5u8ZEgFeG6K24ZQeKr+5akPlnUIsYtsqH6dplyQMIN4C+N1Qu9vK53tGo/wKxldD
HDYdPUCWuiuF90coc5shQ2hLgumOjfLgtUg5SIYxNkMVSxrJnTsoss3DYNu5BZ4kTfWc+XSr5B/a
3RTtKDft1AEjSkEm727gDAsqwiGSWdzJ6noyz3C22TYEZPXppm6x4sKROis3uYah5dhi5dKw7i7f
+FzFJXW7re70put+pVhzaoV/JfuHrpx+Tc7vjhR/gHP4xZxfSPq6myW9n8AxF4DYmtE99BXaCsZh
Gpok8TYMf3Ci9Kfnkb4oo67hp7QBh/wqp2gxoTa++dpFYpfN3W04fAPm/h5tfoekkStvqn+50eBh
dpgwjE2+8fL5EdkrcnOSzW97CDamqs1BZq/g8JX47XGKkIg8OUN3T/qeb0OWtPcZTZMYAmxWbfyy
UldceMzsMDaRw5wW2JXiElL1JkLDd2JnZhndo2ndzYhVD3XA82zb8t/M0KuumV6KQvsbNXrXtapu
E8O3QcHuh6w6uCa8o8nwQw3p1yIb3pnvVbDMFjtkDJbIxx2RlOtkr9SkX3TfPXozhpyUbBPikWzf
VNmvdvZ+ksZ55RH/1c3RXRXk29aMN9qddplDv47Mh/dzbbaum7n7QGbfQxjmICV6V9L+vspLjIt6
+O2MRQfWb7Tnudwl+qUOU+wfD6mA79PgIbfdsKObd9/KiLywnO24UMHGtOKZzTCyjaY7j74SPziA
5bCfCu+2oQEeknj0dRiru8itnlMgSUwx3VZBuPfEAMqG3IEOiweHK+ZHB4eQ+yqrBRy2u/sO9kNZ
p3Zp5l61bnGEocU+1+FxJFMMt5KbNGs2siA3Mu0fkCiU7tq83essvQJIcZuX+Q+E22aukoc0Na/g
sO7A0dvO5Ec5B48B8uIcP9hAT7c1WO8xDWaQvDX47yKK7nNYy7khEMLNA2/bYz8Dk1iKPXScj7pz
DtoX9ymGVC6aPaA/+xGgCtJFxU7p6iHN1VFX74H/m7LyG9Kk4iYPkZyDXWPpXdOkA1qbv9I8w4k2
27D6SkT5Cw3plStAu0lxrAIUIaZcFTtkKt5S5h5K8IQ2MkefhmqsbrsR7GJNw1+GFIdwAE9ZI+NQ
DOwXrLJxyRb+okLczyeWxjRcp6S5NVF+UAAUgEbejKcZ4wtAXI/NOB/ThL7UE5bSzCAJEbmp2M7T
KN1zN3jEagRPmBGM3JZ54uBrNzkGGUiiAIxvhehqwAiqGYNC7wacnXeTP+RANsNfTjuc/5jLpHkB
Mi4Sm6af5mSvNW2+6ALvTRtIaYLHnob8pZimKNwEY6NfGpKbncxadH+pqm2fI0ncJH88o9S2gd2I
v8X/q9uXoTbOIycavsk5yO9NXDgEcV27HbLjs7AM4pyz7JXXwIlsqRe1gBZkVQD8sIfG+RaNYJ1u
kJQAH/G84EGNjHqRgNbMev2FD0PzrY5SeNz+H0VXthynrkV/6FIlkAToFeh2d7vb85DkhYpPEjEI
EEggia+/y48ndeLYbpD2XmPMcKRWO+LUpmJr9HBIDWlVmTPq7b1rQ3iqEY1LD6GGnujCp1T9zkGK
/8gzoGzTstAHxmx0Szwqw2unMEJts5fj0fh1iQ5DLDDO8D3u74aI2980gho8C6z9iRjfRJYQbE8/
prFZv13/rGy2fbzWDuXRYRjGc5PgK1aJV2Q8UzWjjn6okXB6Truwiase6rj/m0bcrC9xN7BXLwV0
KImKFC2sjvRv4xv/u66T8SPvLcExodnZgze9IdAv+IPGrf83KL3F1Wy0uMHT9qMfRHRvUac8HayZ
OV6xLRJrpUwO/yi0WPTC4okfa7uOy7FTVuAsX5OPNsm7n3vdTHhtFC7MV2vMdLZZ3L4uOyf/SYkA
CjQ+NZ5et0HM/+RgKDmgEmr9CSeY/9sO3VLVTvbVrkZ6XqKUPfStT/7QZGManyOdTjIm4aHFp/ir
h2wJsXF2edjQI/pfTZxlT/uoxJ3BxfQ0sHR+QWbH+BqGeT6xVSx4B1maj6WdUmB8tV/IqZ58jqJ4
GRcbG/LPFl8Kb2m2YG5gZn830F10aIdPszPqqdsKvTi/lpih/7n3tE1fJrG0P78r1pKCABf9z0bJ
ejSrMMnZGvQ5PK5IGvaV2nARz4FNeL+YGHExBaYeUz+ZQ4QWs+fGcfdjyGP/zgzJ3iYbDxcwAPzY
jqO707Zpj0jgTk6CZ+EBB+b2O92ixaCKwnVVb21+YhLfUwjQr30XIpdC5NEzDzCVhLSDoDfDbxHn
RxSFEtfc9r74eOyqqQt8AxWUCXrdmw0F6q2d1D+/z8MT70xANvrW3I/OZT8yKtFY3jRxCZklLR2P
R/wrM24wbIBNjrbQniIt62/agJvBeZePaMa5c/O8LA9tzmJfopIcR2/wiuoXpIT4qIR7bv5a/ZYT
WmB2zH8sQrBP1dakuc0oK5awF6Pb7WtELnVboQQxzsqcyHg7975N+MGPGHDqwu8oFkGfvIYMZ4dL
Kyr2zesnDv2vQTN85k0oU46ksCNi0sG2Nj2Rssh04+p/Cg+qiwqidjVL5E5m67YewqABSZ4Vc3Zd
DjpBGsugHERYosEB8dQicmwo+7THJSbQQz+2oxmWEkV3ETrrZx01a8EYTxIMvCN9absu+aWofOVI
CSqtnKMaC+dcv6LXatsKTusUZ5/LhjfvEzliAMylnM+yhkJ3TxuOAaaO2viQ8WCjkmDEVvd0pIuu
VpyCL+Mi6/bqup6Xwu9+OQ7B61CiYphEvzHwrOFGBimSO5HzLOlKeIxGds0zJ9a/64rWxFfXRzBg
uNhYcRkTFy8M0iJEKO/llgyivW/V2mfPE0Np71Toya7m6rYk3HDG5OGYtF2sDq4dInGZV8ejCu2S
lLy4uXFIMsMv+6cGlJhjRkw2gqo1S99RHNBtpeypA7qvhu639N+rnMuSXNyxYf7uekdm1l6QMRk/
SY/RovJNjW7pQfmdV4ZhYBwIBnnIM8dWPAhk1oVqrDXfb92Cvq2nrWN+PbCAUuxDjrJAj9+5l/7Q
D3nIqsbRpT+NNTJ+qzCN7V/YUNbupIe4mz/x2QRkx6BPci1p25C1rPHCbyWZHYLUJDEYsGIoJKGj
RfFkD44TXfRH2H0zU8K6PNF7lthcnUYYT9YK9Ww7e0C3Y/alzIjDR4eumQ6jTqOh2DRM9Efnto1f
IuMAfXEyWVYhvTLvTmaZ1rnic+PTok1i/A4T1uy/IiSgqaLze1Mf+J7Yf9LRWKBZh6fqv31q2k+8
WHyqZiRrP+aGdjvgZ2fGEpEyQ1JsMIGN59WuGSlzJ5Qu0fGXNUd4vadwgyPH5CX+asT+sz0bdQnT
BjZvzZbtHT2YOLprxBR97Zr5fzan++fSxsqWq+gQxIcPJh9PKHkKWZmFLkICQ5/sD7B8yKOFZdZU
esuz/Ng1WjXV/h1vUODZiNc7IaM1raahr8k9hUeYF3Cs4f+RKJVozxHSl5aDFzrM1epzlMzgK7r+
SFFHAimkwYsXX+S8dPQP5xaLDQe1+qseWoetoKfRny6dabjT6bBFJ9airfGEugT/XLdpryulkrb/
jtRPSJENCY43mXb1UCVpO7PH2PX1Qzxt0QVar/0/oWJEPjhYpDcEP4gSMkPMdwjEz91F5o4lx9nG
NS+Qo0p/4LyQw7FOUoX8YpVvD9Nss98BY9FYNPgwm8rHNfs7Zl7tD7LV83rKWJq8LSiKyA9tzFDT
5byy2wOuoL0uRjGlvgrxOqVlhDGjPjVmkBC1xWuWlEFu2de+9DmHU7+ZMxjrhemLHJ9icmpohEFL
whq9Xbuky+L7jfZ4Yr1ivT7uS4yXE/whEw/U1mQ6jpucfSXrKJkOMYVM8xjpQHIsRPja2CAmSKe7
HUc6stTqGdHMW5/UBSgQER4aTxZTwjDG9kMwqd1xmw7KvCD1fdvLfiebhDSTJMORSlrHVQZBV1Zk
UbR/tr0RdYW71ELRz/L44/upfIIxCVnrXTTo+AI8Lf39PWomBQZyZgvTkno94YiDeLlpRKdLkfca
km6WxEkB51HaF3vN4/quD4vO7jIjoBJwDr+4gndh/TJqMLayDtGflTUjcjEMHSDFTxWGrkvfNYZU
DNfPWmVps9grXl1qL3KFCRGCSIJyPI5b6UeW+2YsGRZKbK6JqJ8m25DmMn6HrRZZDeVkaUZm/u3L
WqfAMTJ9y5c6xvTpDR5ZlTYeIbUZCKuSZCwg8V2O4mulNowFww43nPtajtlhx/uuSta12RNaQe1H
8N/m8Eit46eLNH/uA3RQTRR1tphjxzPAJ5IA+0FQenoeW0xJWH3R1YSzJo/lGxA/1ULo1u+QHlCZ
7u0ti8bIFAGF9EsNeMhmfiziXX+fAy6t270vulp9n9Ju3Sj/QHXmAhgFneF9/9KR1cQokNbfd+ca
zZasR47Pxv4mkU06X1jH5v7eeSMbVXj0T4sTUkMA7nqkccgHjotZvQi5uvTmMH+bZ6NweJ43uztx
tw7Is65ml9ThStFf+4QoW2neJq1rMC0BzD1FrAymvP+alg3p/b5NOXkA7rTUx5FFyXyZ5cpUjl1d
WdcVztOc/Wda2arHmCIo4OyhSl1uk0ttC5s9ilWxLolQzG4R8TmmwthHbuZo/J20PlfXVFEDaGts
BtX80W5ZpusK2YiCPSDI/aOO4s4+q37gzQO8qx09I30oVbd1SVC0fehXolKYWSJa/91RFOSx1C7b
+rWhAbzFDJrHrLs0nQ36pKEcSmQBx8JGDkYjKabY8GQkryOGkAtNBjqfwZJvyY3oFv3d5RJHPUY8
+CVcNQ8ZktBQseL+ApcYcO2iidTqYoBRnuLybhP1X58Mk3tmOkf1q8xbFb9y8DPkH4EBIjnziAEE
sAtexy+ZQ9LdFVk/9e3XBp16hAmKzr13pZkztpzjaCP7F8KvG3uudWOTx3F3Jr5DkbJ/yiY7ng1o
lu2KHSFtftFtSutPsnBqP4kPkHDj/I1W/NIdlTsANb1r5NUWTRrvCynmcYyGxzyzu/8ToQKTQpQT
j3CNVrUYW67KzMk1vW/rMQlf/ZJpebE0h0MFCK8bRSHxWfXHUbUy/8vtWsdvWKFrf9wwa29PJI7y
6I2YJK8v86C65SZa3u9VtjVkfFYIY8ASCU0jymMKk8Jzkt+6HVepK5ALq/ZqcmT3vMyNwGWHwz0i
Z1sbMiiwsyRPpyLHGLcBTkGLIJYOClyUnSR36XjyUFizKm2aqK9Gkuv6S6XaAeigngzzg27mJhEF
ukS8hlo0tTjWIKvS8T2PW7Y9xiNBuPyum1y8eZ0gcS2P+8a+RXTK8dhlJIIgs02bDunGnO5ATXH8
7/daTVPkAe3xRYFLlH2H/4Ezs9xsu+B7+VbA9vI2o9JZv2EyTaQuWIcz9IKwvc5CojF+nwRyARia
lmjbTOlhIXWiSxSerP1n10MgMlzHtV6CANKCB+9D40WjH0u3BApEj+D2pmWm6EQ+ESMWFK2kzTiO
xCzdFCw4hGigmtG2DNtd7/E2/ORkcdsxyXoVlxjljL9Ek7QdxiG5XgXmZWcLGo/DdsmVy9upHNIB
pLKDFM9WNI/j9RSZsPN78M8ZfydU6JUUq6rj7QXZyJ0dSmcQT3Nl0fxdvgiaPQ2fvcOo7cqhVh1o
ahp6YMIYDxmkKRYs2OOcpDW9NVQK9xQnXeigVuKmUVD7UOS9mWIbdS+PAtNPdgeTmbQYUZSx3ZEP
Y9uNuKviFkhHPg0jn4Bq94u7btoLWWCkpu2BdPFM8INZKw6wu614Er9BDNQipEYfuBdWnxRTEfBV
OluJIUkjzKP5xkU3g/2uSOTUJs+t27W532xK2AXhE+sOoGCcMUWMvRgqW/OWXiBIpMsBsMLyp94H
ml8wog7kAeVPxh77ffId7nFkFl9qvTdzJRNoGl9jk0j6FQYe5SXGsCg56Va37Kqj1kdoFwlJOCeC
9wBJ2rgTjzNdKaA2G638QCmVVTzH9IRUM9sfd7wGCLgHtw3qeYh1c5It3+aSJ6RJYcUzfXubCLcf
EFxgr6w7IB7V0Jg5PQbw1fVhkG7C2z6s2CshuWKuiLp02J9r1IPHB7R556AsgGDMhzXUVLzBmrqq
c7aTpv1jdwa8oWfw5BY1XlH7k8Bakhynjtf2pc+wBLxncZzur0288/goNyzOZ1ShQY4BO4ZG38nI
6IDJnlnI7IlPAaYixyLCLb8IUlKzBfsB0GlfH+Bro3HVjKStjylT23XIvTdniuQrc2rhpRweAXQt
j1MbZH9QnsfiaCSy34644CJTsQ1JLSgm33NSGoNRuCncpISrsiUn259x1Wl/ACP8LUsBj2KxwuV8
+Qcgqu+OGGKsL2B0o+N9bXH4nZoxc/Ft6qKcfPgpEtlHz3txZtMKnBSgmjxkmYSaxQcq2VXiGqnL
fhnbrOr8xGGR88veAR9Ay9kJ5FA0FogtGsaHpU3BzGxTlOK8XlYPHBFnxmfqEDr+kTscjj8QgInl
tZiyvEHOBranvtKBwnPZCMV+qBZ3/KFGHtjLipQRzBtCbe4ZGvN++iBZyz+wtGAH8Y0FlilqqpIH
Nw+y/ocuIF+/50Juv5cWwRqH1Us33K3gmb7172BX7q3PUuDSW5rLa71izL7veZ4bjAn1NL77dADO
wZJBJu+pk0GzQvShZrxQLY3W330T8unUxrqvYUMnjTsxoPr/Vhoozrx4701dwLrvF1AoUKguBZQ1
6nEVzXJb8Xdd4RQN0HCglvzJjSmwe4VMuRe5DKBatno9j8FmDwTtYs9JvDr6nLgElEDCtxxYaLrw
/gJv7D4DdsnoXyOa/S4Pq7gOJOe/UizLR775cGQNQDvkfgIWThpAtVYYUAcxkslmDqU+E85cwRwg
ayUs/S2HQ+uY4s8qm+55pU2APdkpNFbuFAq2sVvonRuoAEoZ++cJ+oKfK6MZlAfRiL8I/dBDo4QC
cLwOb2Md4KqAt/Uvk765JBqUk673n7UP2wFVVqMrUi3qv3TN21+tT/tjlM0WC4nbj1HTJte0AcxS
7Lh5b30uqAU3NHB6RDzSdh8xQs/jmCCEK8wM9XcwupZSiPo3Ps7oV1eLoQZKgw5iNyJd2ic7BDON
jpd/vBnRsMz3dXwnqx0eJ7X4O5KlWKmaiQ3+GCXL1uFikDopZT6BcWMSFa2QObNwEBknF2i0+Zkk
W3tKWqrvmnRWsDjy4Yeed3dsnZgPXYsvU3Rw97ZAhxntQGb5/RyFIe9LQMgEyZ+yfxiMsleRTN2p
G1dALUjumw9uonPFMLnIIl531HDrAevAupjokeue3Aj8A1fAn/EhJN8gmd3jV2aH9oBrJb8fkjgG
4NVR8acbUiyufA7kGMdDfUSXS/qa7W372OsUMZJJklUD9X1WMOv2y5LF/tAqJQ6ozhuRvyk5Le04
pl1BZorc3skSgeN1Cz1yEARlaNsw3V2YBjjSNjw7X0ZaGApbwHECa1ohEJJ4mGQCULD2+QuWZP6j
6WQrKhwJSpUiZfETj5o8L+JNZ/+1EcLhQD1v2OqCUqpYep8X2CdGtD2Jral6iIderVjIBv9EMv2O
aBRu4A/qX6Lz/NztuX4aEJK3HmaEJlb9bPdq6VBe79OI3FDSNv5L5DeXNeFz9trh1swxOGPt5HQ7
A+NPoKhygCLA2lJE3Bd6lTsgKY30dqQRqfUBlzdKHeM8kacuttkbUyS5p0Nr4LdWMpRZvOXxd0Em
cMix55CzKhgT4XzkrtrQ0XRdmiz7FfKgb3UHGq3ph+ySRCGeihpD+rWGyO8QEFh3kTtSkpFYCg5W
IXOu7KdW3rYki38CksfSuUyZ/JMr2ZWCklBZbB33UR6bpxwby4+GTYi3j5DxQGHCaakKVdrF3+Ym
oH2sGBDVf+1RhLgVYTQYXRhFBH5Esua9iyb6oNu8n4ulSbdrnWXh3MzjBm4BV/5zTePolVCXmWNe
T2BOEdM/g85Rzp6AvX2DrcmEUcZMy81gDjvZoXcPW0qnZ9fxFmgwWNI4QXiN0+2NWYjrV9wFdzz2
HJLDdr+P9h3aJaC8CcdT2KkWE/BEO0D4Kj52Oe+2YkFXSjkEPdybfFmPm/E/pIFumACMwbag83MK
e/bTvsvfMmweErMG+d3dzO8iB2987/KthBjBHlbweXdEsLXUuF+v3aZA++7Rh8U/c+ixqRA0Rn3t
GLo/J0iHyhZGYPgJ6+EY8x2Nq3CqFEtu0hNSK0FtRwolwqQJ092ssuWoYIJ9WDc3AFQx9SXmnv7z
9Rg9wBr7PesuqfsKzpLLOnYE9H1ODqLfm7tl3ZLvVJb1KeTd9pBmIgGmM7BcFWTqxirlJC6wedLK
ZMN09dmUfswt+G04c5YT4G9xQojo8pSOuz+LSLTY1fYBw5Cwr1ODcthFbmCM9rYJfzMq1qOAPr0M
+ejKEdtpma1ovuBUwHW+yOgUbbMuSCZiXLGkAQgWpn/xtL7m6KmHiz6ejg3Q+jepQl7MEohugYOw
BmkONDVZ5EuCi/ZIErDpxZ41cfsAAG9GywrppuY2IgyLP+HqXvQRGaY/DHZiGSrE4TX2ji1Dix96
2zsYfIt+bZikB0xSPDl7QHfpD066sN/JlIT1gfTMRz+8isJ0tF26zTG41trLlymzvr5RtCdhv4ep
Vm7nDee9VRU4wUDQBDsBgqr2EQJLAKeSZW4o4PceEf6ccdn/yTXGy18IgN3CYeG5wcnXJAEfUd5C
udACm7hbshUABoZ2NIBescj49obfwZAcdoN6VgZJRo0zuFhMZuP73CPn751RIEmX4COPCX/eRt6e
wjw23XMaMdn9Q3s6fIgkHRe0bVkwU+o/bE3K0CIOy7ThCW+RX7rZeY7XopEIenmH1EKldzXkJPs5
gQ0/u2+QNdHh8jeG9rc6q/PubSeB6b9Zs8rhLxPbpNoiFnjL/o1sowOmeIcGl6PYljSpvN0JRYNF
gqYSNwc9ddAPbL06pbngy2nsOt0jqhBQZFdOLQ71qUQ3tNlPGzaZ4bnZa+fvJkHcCF1A0tT3i2x0
8xOZugv7z0HOqiOA02qqX0bTQgdWjKPKGVawxmXR97LdZ/8NYAH8esIoFSykRgRJ3Y+EeXBoQJqJ
n04GFQAaKJ6q119R4m1/w7Paz6cd5QABynUNMpIDXRV/hKbIwR3GBM/zgN4GWVLOR/IxR2YA/xfi
sEYIRZh8/xsY1ozLAM1GSLOfMySznxI2z/Yc4yLX78IvaMe9KMKwcBq16vGMTwBlLlXcRZ5OcCVN
0/wHAXZmuPgaQ2ZbRNiV5k+qxiG78imO9g8kh8bLLZm8VQc8GPhYS6hF8fTnAv8xVhPD6lV1SBhw
l5T4jr1PS4yTqeglV/FfIvalfcebOG2vMI99t4rLOuXLJUEkB9QHKWq8gErnQWQ/ow1X1y8EB7Ph
DbkqIcbFukxm/cgJoGnoV4B5HqIMT/VTPCFp+JnT1uihwIBfB4AEZLTqhpV2ju4n5FOFh10KFa6Z
12pGNl6+amu+V1a0/lBFVvmR7PVoDmNN+hEH/BYlTwwEzZQV4Dxpdo9onaCPjiKL/thMqJrF+az7
dL3NKZ+4KjDn7hEGE1X37bkzNg3/bRtwXcznmfHxW2TktJ4a5jJIlMG3pfsR/fOyPgU2ZoBBQbjv
8TuiFsUI3Qln/WVqqN/ACa/WvYucqEGXkUiJHM+DcZgW2z4Ie6lbmtGC7hyRIQ02D/0MekYDDJ3z
oaZg+TjIiRnAYt+NycHAG2b4g1qJE+6Gjw6iu6NpkDbOjjxrlf+MhoDgkaKJLZ3WI8CoDfjFtKdx
/6tpjOqgo90k3s0u1FI+Yq42LkBoQlPMOKwH/pdBIjaJkB7Esku8qxwIC1ZOiCkmDdFLoztkUwF6
WvNHJQRA9TNkdBpkwU67bDGV3MRKQgGyPV+7g8vYmr8hzWQYgEosbO0/dAQl0xOwlGV+7pauzv8C
NBbbK+9byt+bGC/Imw5rH7/kBAs+3ucGoWRfSGivvYdGczCAuBCQ4XNaEZ7a/N7pzctr3/R5eo3Z
3s7PRK/Iz1STb9xBKaNm0PKE1KTsR72a+9DmobtlCeQnzzXXzn+GVTcd+F/DQHGvQw5G2VikEwyc
ZNvbrmAOK78F3PzaNGwnf/L4269yAlTfZyD467BA1KEi6LzyZNWnmbacHRMU87ovYRzrQE2Jmt3P
db9B9KGp4W47Q6oiBQ7hlPC6sGh+igGdgpReykUb6ctFYQEGgLdDT3aB8IKtt4DSrVE+jrCa9FfD
lzX/mBeALwXzQ5gO82qtOyCjdBwPYx/IFXoI8tKpBiIZsUD4VbVx5H8NkYXeyDug74fRYWOqo12+
UjDuKAgLA7hi0b5EEmcNENgkcWBwxhjLILSD4/03RnJmgMsCMmNX1t85POdzsVoYGC9Awqi6D0kO
2MZuM50AqdaJrdLgIC70iY4AiCvJOa4IgGNPS4JsnQcB2F886QH4xFYyg8II+YgFKluGK5Il04Dq
ME3CTkoUjKXRe+Kk/9IKz1laNhY6u4cIPAO0NPumpgr6KFcXUdZin0q+n1NVbqjZuuZTs2O/UFjs
UTTcEUhQUlQvlETgZ8RqMaZ/NiUkeQbUyZqjgqDrUygEcTxK0M8T9luhXQX1xgit3xIwKqIrKknA
P9YJJCDFBLewxlHJ2xjnl/Iu+yV40+/voO2A/ZoAExgLwm1vMqb6F5ozpychBb4nbDWZe+j2bMxP
FD6+9gGq0qwvtxHfzt1OcaPf9V0282uf4ucpsCKb9KUZ4ygU9bAbcmK4YcCPtQb7jFTO/dARq9Wt
n+v4c1FYNkvZmWguuqRek8cYi5W6zkvDxqeJ0Ky7Q2rFAinGAK3CQy0aWpeLaSf9p0cjCYBkj2Cv
0zS3PdzX84wdCFyzVneZlTx9ijzEpSWfMwdlE7ilSVcTR1NLaQc+IFoGAzwO4Z6nr0xn5Cco/qED
PKPTulCuX5FCF8EGVKyjjNtq4XONDSPdwyvLp3kq94zufVkD9UuLgKeUnIOo+WeXMQS+NSwC5BnB
GRAdOQ5z5LbO8fZjzAwQp0ZDbJQVqQlN3xdm6Hhyt05+cq89cj5lgc0TYfcM92Z0bGCUz575mDfR
HQZUvK+t7+rtsLe0/dp37/UBqHZNCo5wBXIaldX7fzi2urpMGX7iw2IboAQI7Y2Tg+xRyn2rJ4M/
j8I8/EyDNf2h5nhvFBkgjYDsmEAKCTYSWsXGrHtJwMWIA64Nn1Uo1Fj/pfVs2Q2fWo/Fo+uaP0zF
6PCAdlDOZZfyPindsoWxxPFWAxAZgPqVWLCX7hIEX7N/3s3J/Zo2Ge6VsQVjAil2SJ/zDadhNTOX
NFUOOma75z71sjIT4KbDFFp2z9AABWq1n3bcjrP5nrkpSSfoYpJ+zks17oPDNwwE/5zFKvVFhn3K
vOHiSbqqWVLFHvUCHVKpMBWB7x7wFwgEM4a+7QabVDkkg5MnPkXkK1eT+Ym7gMZHpqDVLBESvvYH
aqW+Xz10v9VkI69KUDfiEQK6ISpcvHd/V51NQ9E3OoinHVLGP6j/w9qTpQbxvaXlE1SzZMjRRNSI
DG0D02YIZHRAfMgLHRBRAGCWz9DcxgtBOa9ySHy7rkkaCJwJOP4ObK+373ndxqxqW2F+4cbpuiMQ
ZAZhXRolfxqPwkZIQp1Ju7vVAoovEfAl1P2CdheEHTlYGyop1yg5DM7tC9ozwnKPdJ1tOscyCl/L
yDAGhDBjF8MKvjePOOOVvExxg6vNxcmQVVApdCsGKxD0eF6y0T9G0Arm5RD10MmhX3i7CaxM6VAt
Tbfsv5qsZ89IP2/+ptIDaCtmGPmGMoaBy/5ewZXm37mSqOnzaFyDP3TdoFhDBZBc3rZekPRSA3gH
XbYPUbl0JtughMlp+grvJyjIiYZmRJnjnO/a/4w87qUiElNtQiHT1tRXr82sP/wMf2iOaZkKd4gH
oMkeSytYX/DdFlB3V3BcxqDsWY1BeCygJV/hy3RknWZxGD1Lm5+GrwE+rNWhDhiFRf1mwXwtEoK3
GlWP2RbF1UKbfgvV/xCKL0BdZ/kdFPKqxBWxQwybZNCvSHR3z3Z+GylqgnhY12cbInIYmhaUtYn4
AS050Ndj1IEeKdJPLuhfxOf2CGJmfSF9Ku6B624/XZ2IJ+VI3Bdk34Di9KQ/SJ3Gx3lOwglCoPF5
V0jJ3Qy07ySLSdFFgpddHgDqWtAc0KpF1xUCled0sbyMDMQybTeAtp/0StHCob/x24mdAEbpD7jQ
9eu2DVvVyDW7nzHZ0EJBNQGkF+CHct4BC2+XD8irVrQIOYM+wXQ40U3X72yX8piTeIQcmIViw9ZS
2IUD7fg/Z+fVWzmWpdm/0sjnYQ39IQdd/UB3vZFX6IWQQgp67/nrZ93s6p7KQEfmoFBZAURIupJ4
ac7Z+1trV3q8XwWLDSWqq+dctpuXSMpmp9Ejpaa/Vi3EdTXqpJWWufmoSO5sUVcTRmy6XZi1ZKLn
0wpU47AlXr2Qgt9VH+b5sSHNifMxCbf/q12tvA5LLd8SYdOZhByFkeY0bWOQ7rRT7ix/jrn8zs79
T+DJT/CoycK7qMou9/sg2kL1be1AfZZ91XR1X92wSHd0ByBzk3mjGx7Ug7UF6/P177XLLQnx9l/8
HL8Apn72Rhu5Ns70RHI/jF5lq3Wq+DCS4/vzX/JXAKOi/ZGuqZjuYYeJEIHCjdE3CZwyIrRKyHgy
3NiJacq9kHVVdpbSDD7LvMypS1jjCWVl5QjiyNs+I/LFDuqvf6Ybq/U/HfifADTmRDBBfYEEtKdW
7YK8t/T4WvFEp+6qsudyKEivxhY1PD7hsY/E4BJpiG2XJnA1/MWR+RXl9BOnFs1rPydSKwL2lMyO
TmJzPomQsDcLKH1LstS0/jW9oPITstY23dLpmmYGK0U98YBGMy08pSCmsM2Sivbpn7/VvyDjftZU
02Rv7GJSjYCGgkpSSCn9hs7mv/ZLyDeq858orbo1xg4jpRGMoiCxoFAKiApH1H81ZOAXV8HPiuq+
iZqijkL8RdQkHAiZXWinZ4Szf+WL+9Xh+Qkz64E/iTqaRmDpjQ8DSrYarPovTqZfvfhPt5Jwprdq
sNkPIoICjtWO3CFjSrb/2jt7+67/dOzVrNbI7XJs1LUwHdFTHu3W6uHPX/wXQLj80w3CbJVigvrn
tImp2n52ZXJbnJkLCla6BrAv9QA0Ts2qN+rzn3/LXx2tn67/2IooljEXKqBgbLzoTdudU4WW65+/
uvKrU+mnK1uki2aOS6QHhWWzKujs8ta9VPjf18KS+1mvSpt/KXWlNDdJnT6mK7VguQujp7ZKwuaB
BVHst0v+OY9aTISvFyu1ot9/uv/9ff4/0Vd1/c/bXPcf/87fv1f10iYRLd0//vU/HquC//799jX/
/Tk/fcrmqzq/F1/dz5/0h6/hdf/xfb33/v0Pf/HLPumXu+GrXe6/uiHvf399fsLbZ/7/fvDfvn5/
lcel/vr7b++fRVJ6FC/a5Hv/2z8+tPv8+2+KqeiWCojzT2/T7bv841Nuv8bffwNbeu/7pIve2/gX
X/z13vV//83S/6bLsi7TwdaExcKRk2T6+v0j8t9Uw7BtkwHzioweio+UFfujv/+m6n9TZFWhqSfb
siHM25iKrhpuH1LE32AKQApo0fGlQmi//deh+MOb9f/evH8rh+IKrtN3vDAl/T88vEi4EkUnnGmD
Qtka3/CnG6IcIpvg/7TlBvJcK+VNNwI18ZO4dZJxqF6bhXbHQrNhF1+VdjEuJC+HgJVndKDVCggz
pm7OsPgnwx7uWtLe1GZi7apLYAg8C8/DNO3LrrcuE3m24zxXQa0q2j6lRRBk0w+bIAdtwFXhJWNt
q9TlRy6v1iHRLWfpcvU6mxg+KRQfM+orzqzPAXzQc2xUW8l8D9fR8qKB5G17Ra97bpIhZwUou2Fp
cPn/WAyEUoawnpAVm75WE2AWBmNrE7aaFBnJiq680cUSBazsosq8E3TnnQbMk82A9g1it0rit2EO
j9jpXtiU4HdOu9gry5M5EwvIFoVllFoD7rJ8LLXZm1S0MHE3Hgk+P8cW3EiyzpBXO3WJV8cg93aY
bNVXWfuy7EycumbHkS9fc0rxyrYrV437J4qROdjvhqRQuEmm+knwAKy7XNuIJKSpPs5kFTqS+2lP
pLXTCHuJ7D1PGyJeMw1FtVAPxrENzdHtzAVEROvPZAFiPy2rH6mm0DZpvbyMv1QxqP6ora1rRDzZ
p5EjaQzSg9U1jyGCgUMWgl8sS3WUQ5M2n0/E6FLhLHUqcyHMk3jqyqaHCvyGxAVyXg0Uo6jrgKqr
2ESUVFzDpnreAzOTBRW3odwpfVbUzQYn2kwSQzBEgKAg25TM1AKCJhviabGTdQ07xTCSgczst7at
nSTL3mn+r87Y3aL98rBB1OspnEKpetU602HTSFaiX+m6DfMuZfPL1it5HfSUpW+VG46ISc/Ztk0F
dlRhsuUx9eemtHdDYb7GCRhKbMv7mYoAsfL8RLnH5V2er9iq6AmMmrJV5Lr31VgcR/wSH1wfj5qd
7QxNbp+arI49AzjuXkTimmFV37cSfGvhp1pTv3Uc8fjGdwldCd+76K5Jmsc5H6JdOjyaspp+qBU4
KIQxs/3exyjU71vKzq6Wauqm1wYGLXXFB1P/iB/HGsuKkJJdDglHk64vWPdFYdAwbNgRGhOACQ9O
h3xJ7jp95SSPRHzXrRAzMBAhEaRo3RZrVu8lPPhOLma2vmU6bTpGIcQ2h5r5Ms/ENzMRMuvSTv1I
RtkBEomXbZuX+fdEa1VW4qRHzVtHFx+SM0Xtj6GdzjSoCFbwvGrBIkRIODaxVOrN8uSX5sBeKAHI
Cgm6lGSja5Xo+NhvTeVCwHc7KNGGU98p277F0NY9NkQsndqctqJK9jTMpoPOCdpbScb3ML8R2oM0
JgbTxrbmx32OdrPRSe2FReUMg7D3C7VF+iywMGIFh0vq1zEeUDLawysVPUYL92v+ZqiAwKEubzIp
LPkO8nwhx/Jgl6+FyQQWLU4ftbRj+2eu6Vam7X5Q1VkCyTx23BhExWY4a9qN1UrvlSYdKCMF0zLR
oC+oqwx2cSwGdb9m2iVNJqik1e6dXhKb2i57R7ptMHGVARQsDBmr2uc1TU+luUtEdZpV0tPEkeKN
FCEqHadnnCPtVkk6sTdFcyGMEx3jHNNOwsSpbR1uqIEZJ1oi9wWD3oOOd84WwyWc9ho/3Wa2je82
QZDLIOUHgiPKh2gbE8JCPsT6vG41M3a1plu92CLlHrGi2lU5bdzOYNc4Dw+p7JVCac+1aPaZEMW5
Bt+jolqicoRscKQ17Hc5OwEt14GeO5Bh4ynt7W9LTQufkU4HEZPjytvcwZmJAS7+1IYYuFSUqOzA
5d2IoZxVqB7ToRvZPuXCoyufG30TpBNSpNlm2kHSXlPC4h5Daq0gLNd9beffrUG9L8v6rYVtV+fs
1JxqI/s+RL3sMK4idEGzZW1fEe08w8sxb8puLVdNe92fcotiNfesg1VPp1KL8kM/KvzmKRAzFErn
pQNvg6aD+qHDcMplVXdhFD53I2LPQaFJB29QBDaORz1K9oPJNr/vws/RXL+oT1BgYysYyWiKqLpa
IHFNcUvP78YFbcBoKq2HFMDpjc/VMCH+48Wx1ulHH0+7WclhMtR7jYO/AVki6CCq2zi3Dz1vKl+U
jOmlOkTOXXPDDIrCYBqEG8kLDwXTeiJCo7FVXnkQDPdaR8uXMO6zZPdbNRtmJ1KxpvT25JBuTgP8
aY/FLf8SWvNBSI3ticZOvKqJ7qJklM9LmfWuqieA8cT9T2tqnGQrbbfhaBi7us0OudK4NKfnz0xj
hKVu1bDMlf6sxGWLZ2GOvumwYOm5L8dzr1f5fTtRNCPJPB+qfL3H2Rl9GQUt+gWztxpqfQDDsG9B
jvcDHRZMbtO17pNlC8stNjTcul2uEYY3onTcrGKlmWQbYEQV0Z/bH0oT6uA1Mjmb15DkzmNPj2dk
PR1IGc8KoTbhdlTMq9WU+YHkISX7UR13KN8tn9ZbvtXT0p9ohBxr6v1uMxoms3qmxlMY6vLcmQWR
mKaLg6oy9S3tWYRwmvwB7l0+zvFXbUuaY7SVecadtDpxHusbxWqWIKrYVxF4pyeWZQcpL+VjSaId
ScM0bLlRaQfmVCADWPsA10J7gA27ZqFtH9ZI+xpXPRiIBLnpAFslgwXx9i/qydRtspDVPZHm9Sza
S6P0w2Hq6s+BOfF7HnNkgJsrww3UAAT7o2i/LfJaPFRwgZqancw2unRDY2zLkbFWcmGSr7hxPHl5
4qER3cuRgaxEkoKkL8xT2Bry1TDyb1pcvmcNqR45bYjxDJMVaHTybmX/B9W0pUveLQsTCFdP4bxy
Jbkd9jQ9Pg1Cceu8paRDcgdgzCEj3r7m1GIjaeSYVAb5kTR6TdS69Rb8luEQ4eMQCJCaWFP9SRdk
/4el2RBzEkSX1M7l3ZEO3dJnmyGsFAJVzVHg2vfUtqZ9ZC8rkhT5oyvXYaNbQ3Xo7YhbWdq5qdyC
K6pCOmeadp0kq9yTboouunlsO7X0E3PckJMURx5g0Z7wSpBwnpD2Tmdm0pguB9IRoGCpLB0Bs++q
pbovi5UEUnoqLPFsqKUbtR8ZnQVijNveHL4VqfnKMinjtgEu0mMWGJmSoX8lmQJt0jSPpOmhfi1c
Q8mgR86q4bnv4t66qgQhdarsTjnhwUhNzCS2XihXW1JZ/I3RsagazU2L+aFZWewxmzM80+a7J1dZ
3deD2u1LHWmonM90GWijepmUASXxT0YyPRlq97bSwtiHehhfbdX+Rs9xK1KluMNNlxMp6GDj+yL0
4c+4dCcJ3B5CbGtLie3SsyNVN4YPo5GYVx7ge81WziAa4+MYReeJdeKxbeXhksJoQaotK0tYnWdA
w5xuqxjqM6KQ0pdGHbwZx/SV1NlHRITy1S6xesRjd5ojozs1UtKfKmn91DJq5PMgefQtm7tCEyaB
baKbrDAbt+HWeB8RMnFhIubnkCvCKYtZ2StS/tRMwyMQ/uANDa2iarlXTXwhtsL9UcqJu43dl8Xx
9lRjWbxuIQtLJHVw1rRl3Y5tVzLcenwtZjqNZC0OksRakj7jMRmT2S0V+8kuLZ2FX/wGwEGck7xa
v8jfiMFP3hKTzDZSPWb1SYraGh/WRWdZTpkC4JtetBxe5UQ+T339FNrLRhj6SZnX7DmDbJfzwSui
sj/gq1AZnDizbM95rpQso0c6X+dIVO+2UDweSl+EMYDCRuJut5JgSbSoXovIW3TdWdsIZ+n0g4Ar
LVwxPOfFfLQs+L6WDRL9LHWflNr3LhY4glR9kzS17egR4Z1xpdZkEQFyTcXCeT0LV1vSV0nqkuuz
bSTRkdxTvKFHRLse3MFVZ4XuYV2DEXSt6cWJTCHDWnYDPGZIE8xhX+EN6mqdpYlsBeGZMlaeiKiU
AcO3T1hRTt3tgRmqzOMGZ/J7jcVuxHYCMO+1D3sur1FlkQRnVYaqnzTFvYYGgRhk+JrNeIUi85gs
xWOmzPtcZI+U9R9Y+cWbsEnckcl3UlizMGKlBlN1NMzhrQ9pOtlYtWvO/28tZ4SkSuULDDpddilN
78HT7/Qm6TcEdgje0xRFMctNKF1HcwPiKXOX92rLGo4JmMhmEP2jMbVz4SgwYEGaVJm74scILG7u
e5NO0QWZT+zoEk3/EmbdpTocXZcK0Am4hztOo04HADu5TzS3oX3rlrkY4eaaC+gOM9G7aN/yyNoU
GIlAA83xUlCJbupMAsxcp+uUFj3LoB9FOZuHMiJP2PAWG1JieZqi1PfG7Y9WnT8q4GbS2AWo+BjB
Ngyx+VKv65aGxnC2bPOxUa2KuEt6SVFI+pyBgGWzvtOayTjq4zIRnx4qTyWlHgz4BkGkIgxAc0hu
WTZP+ThLgVC68lKNxkHpiw+NHOozjZumU04UKZZgnAmorqPxSPOQRbv0Ngn1GWaTD7CnyKrlOTXi
9xqxlg3aStZEfw2Bo7aZLLYdgwcnc05fUzT88HZ2HAhatxNFF0IPG6Kl636d+3MYFeHGmkYSZ3ly
1GygnsgCELTL0S9bFs1I/c5ZNkiuOkwdbDl91xHOI9CVdtyFlrYjvVJ7IzUdl8em3NxO9WMVKapX
leHI3ULOd2qBM8KK2e6wOUw8biXzo2QU3+JYQx0lxa/J7cxsyuJAtHggC6Jku06uWgYgdCmAOkqr
rlWh3xti+XVM2EqWa+ljwImi8gR5NgxFeNkkhseyTcFz6b4VEkPlweimfcoWFwA+3zKNgB14qLYH
gg37NKR00azZ4qhEQBxFk0jo53q6s+XRk7I8fujTb+Vijj4puZFbnzgTymx2zJgPAyVVIImTfj5J
DUOq61S05y6b9haudYyY1bHsp+mURgSGJ+LNEvG1Iz2J2JeNES3+1PaXHsbuoBjSSTHCa2Eu5dlc
S+shN+LWD28jJmoRvyfE369ERXNnCu38pSWU6RYs7zck30nrLZN5VOm2O1TP3hkfpdM87dOrhpR1
ZyDsI2KbJZvQBEKsJvIssDPJweB+28vGgjKLmnM9sdGgs36RtS7zNI3FQq/qOG0gxndkGU5tn+zb
OXQYEWh8M+1yE3GyxFmOV2vViTKva4nKIKStVrTNPpEZJ2yNxvska/VxVlpxo31DvxQgmcJm/jam
piRW5UAPUwiInj1xOqnDy1ByWUpS2bwB1+wS9Ao7laFAflvFnwUDFeFnKfqyaNdtvy1IFLJ9Q5pg
EulMyqBdST8TTVa50Onfwplduri4lGOybCCtwW6Fou9a3DosPymFNMUkmJ5SjE/T4i91FMwZJQx2
LSAyI7dLI77UCTefqbb1ABZ95cEaEam3pVOxpMpxJri0J7t5TAnOumu/zNtE5UjquvRlkYR2qz4V
TinMC66i1CsKFqXJlE1YN3Li7/DlB7WafNPMij21piKANCaNVhGJiFaruFCLuM+pLxSAcZtByYgE
lrUAkbNLEE29I4IWjqxOY5nlAhISUjKtXywqEh+9nTylYpOGEP+5yLBpdQlVASs2OdxpaR9bSjNI
PqRtSChoo+vmo6wZxYPgmlZTvx7G5aEYUmoRq0gOsXWH9VR+WDoKfJLNSlJry7t5yvdhXitnLaFq
1IWIscy0uW9ltpXkhPRtZ01vPSnYQz9MGkDbYuUHTq+hL5RnBvVGYnlX8qWjJjht+liwO8tceW2y
R3rhxhlsCtqDm//RSAILjIH7dJQe1b5OjzVJYtROZbRJeV2jpJAQWs1JV5KgEHrzMOgz4zGN6G7R
b1s49YHptzs4GO016mm75xqPqmXNzqYe6p5Q2OkSokX0uXRf0u03qsdjp5COE2SYV7MbDjhDLksy
6Zs4R/mSlKzcxqLwiUi0bm3IvWOo2KDSTOqvFiNMxaTFO6NoFYc10bK7zZMlNLlQ8StaPjcR7TFJ
p2sqqYDMYQNaZE8PU1ipQa+sXtmR6gwFVrAl1qmJyqWTcbymqHiI0vQ9zER2jML5Q4Wg7CtxgGc7
rEb6Nqy7ZrZvYtfBl6vxawa7dBBNpDup7Q9lnlsbSwtkxA9+m6uxk4Q6v7JFWyB5XQdMV2Ule63A
N8CUutmFUD/o5XS3pDx21VbQLrHwPEAo3Iust2j7U71I9SSotCTxC24DYy27tx8+QV1XE1NY1e4h
itN9HtmDO0ryO41MZGZ99NAXxVGVaotoaEL50gw/tFb6HAcmK5iUsZIwY9Tisiv79mLM4UW5QXVd
r2zzquy3pFUJNnyvO4kMKplD54Zz5aa8jar+ssbZkeHPJhd75MWjsSEbQ3xTthTyXp+zybLXHhPF
S/LY9BRVCTBJypS2x4VnSvtoo9007PFjjeViX7yJWrqKtN4yZBxpA1EJj62QjBlYDeRWe5j7lnsF
Gz2qHuY3gpmrOzHUzJfb0KUlWfm2aTEZy74qL2VEZDFdBDGRSttJXTkFmQGGp4cHajBuPnzG9ffa
XpKdGa3nTPox0M9vTHx5MwolF/r+uUjFCwl/6YAV2e200vD41u9rxdaDuh/FrSY+DDpsYYPWiZGn
o3LS0/ZMOvYzSfPumtak1rOayjt73IbJZDwHeKzEd1lJVKtAXQGgtBziAmEgmcAOpGNZ9s3tj7SO
dmrODtlCkVWwSx3jVD8IvWIvrnhqY1TH2H4xmPZ+KIQpsy+u38I0bvaqGHk8W+on8X7Q7DFMDq2N
VLLT7ujBcbmyNBsorUzMUQXDwa2C9nnf6EDvirW2QcJQWFcYheDxOh3w93ytpNniSX3C8vc+1Mve
VNVjWN2CPbq+ZZ9EooSALyMn30KjuZRq0YHB7FgCngHxn1clfRjndHbTVpzmYXonXrVJZ+vV1MU1
noN8Ha51/T0Lb4u0En+cpoUBWk6Om7wjweg0htqTIZK/M+Cx8ztlsrdhzhu9LoqjIMvZpSn3D9LC
cLDsJ0eLk4OTN1bER1GPgp0izgXiRuGW+xJgq6DUL2rVB6r6kUjVazbSTxFkx58HSfBi6l2+zj7M
KnfpJtIp9fOCehU92It4NNWMkcb1a0SG29IaPQBWeoLWucSp5dLgvFsj61HS2KUfyPV99Ib1gkXz
tV1nvE5wDkDG9GpA/GEConY46tzhz9QPO6W2vHLidoA8njSbL0tR66XmkwWx6PVIBHwIRs8aoLp7
DfQDfi1YrbE9WApgsy3XijNY0nSWWyqCVc++NMo7OzBytaO2Z1m7ZWqPlN7nx9Z+gGSXHDXSw3Ol
VK9ajtuRFl1ENaD7XhnMVc3y6TPKzSSQkuy9q8t3E7nA3bceM6SbNg2a1WgyzxgQQD7Ud1mxoKHT
rdIl5eNgZ1CvCe9BPEFgxlw0lg2vcRuMs8+beeFcYrEgDfUnDmlta2cyySB8vL7Ik8GTcrYytspu
ftQ0kIfb3PfibRYJosC5zhyt/JJIDAd9Ry8oIcnqCAldKOOPOH/6JHJ/f1EtbVZ3SceGeH7srJY1
X2K14alGKNQrNQqY+LPZZZAH7GlNbqGDtl20qkcanptWKgheyi0IwjTfdgFZ4a88meknFUemT3p6
T++Eyg6HYwF0Zps5DtIxMVowTGyqxNdG6xA3yAZLnxivj59U3kHRnutMuSsN5rUvWF3piqQnNMc+
2zVlM3X0WKAQGTq1WIemM46DAE4kizfd2ZZ2zhvV2MxwRB5V/Gd1klJ8b1hxRVafSexHBxs4fNsg
zDAQKbvJjOAwTPWgbJi/3bIC3Sq83/zKKB1js4yQXIEpSsag7TgvifHZ6c1F9L2fKw/7FY+IvKC8
SunetQtcHmIVwayRpicN81qlKQ8F2b43YXnJV6vVeeoGWv5lt8dqom7kvqE2VeNSJQT7YFfaJ9Gs
G2W1IBeUh+cpzuJnT2YQkVsoNCTwULB+RIawKbPblk3mvs4E7h92KKjhsRPtmP/0mWXsitvMVUS1
PJH2596ajBkbHglUueFXrHToESBl/LraqPCorXK/WPs9xanOmdOo3XLwAqxSD5TywytgsE05YV/X
ynypCTTvpX1XTMhX8zjx4zRe/clqN/XsGDk7hnzM7tRxsvaZzAZNIWnl9kL+sUZV5ZtIrXGbJZfB
arMrbcZnZAfKsbU1YIRa+dHV0XIgjU4VJh32PS2rjWlwxxn74ohCpq3zb3ItP+Fv85fW0F9EqD7X
omMq3TzUu7oa2F419YCdmNYqW0U/m6ojpNjqzWN9lOadYBphVDErdmyH+wpNwanrjKfObJRApj7K
6NzyZNXloS71j1ldqr2dTPl1zfZZEmrXYUjPlBARPY725OZEVnZhh+iisw3ZN9OM+omiWhTyG2QG
dfMDNPoLMaCCKipeCUdaLwrmABwX61ViTrOgz9MNiac1T0WNMldHQMcav1/0YpvMBRcpd3nP6I33
SGMnAkf0YzZLVkrMwmMm5LSpNDRnA/y0jEJtU+TMAE5uOsCFnSBltSaYbELt9G08LC73ZimijUF3
xFndRiPRjtVm3EQrghNyBC7oAyKynj6ipLIzrqjRF2v7lZmj4dPztDJ64ia2m+6mb5+WanKaetK2
YR9u5KUYjtRD8MdGNc6YoQ0yxWi2Qw9MmMtUxIvbAln97NGIBAoZVw8lYRJMiFZdy6ClBDJYBgZv
ODyiCGlvjYB3s28nVuJjONrlqS12kjiVetW7qJ4UnyrlttcumlRgSmqW7n6VSn3D4Lj1kEjBmn9B
ovQPWvpiRDoSwM7aJ0bIHHkUR44Sats2zVvQnKxzoV93azXWcLcp6EG8eBK1bN+wzBzSvVG9LkTK
rdGaRnncbExbmzaFTMEKcYdB8aINtwVZR2LVkT+uot1jNwEfkeUDxQdaY318r2Rs2w2xhlgDJB1t
HAarhOeOQhkK4iTyWxMwBMYhdhGNIwzjorXrUt6Y2fpjvWUbwlRls0vMLiTUgEKRI9VOveSbttPI
uv6iFcaeldz3emRamyJRrprN+iXC8H2caDdNCpWiMo6nJ3xrJx9zjvbQKaq9J9gwu3W1HJIFw1ve
y+1GDI14SnPjMweGhlamAyI/ROhbnGJl3leRvUl9/VyuqY7QltwCprMJwrobgsYl6USnT1tID5Q3
f0T+BJjGbHVK32QKAqtNVHdelNFVc/FeBYsKINDogtIgeQ3bShIXT+x4qvPemxY0mCuXcMj+ZI6L
0utxdHpZJgJJQs0u4WqIRYWHtGrxOon2wVgMlg0KNt1WsV+ticVZ3BRPt3PfIaifePpEasP60HCO
e2mZdY4ZLQ+1rH3YBQF+FY5cjtMRpLO/QwYu3EwfJWiQ/LtYaljnrnbUJHzWrXS6i9LmZFZcBAby
H24AjFcmfk/W4fL7ZZaz7OeH7nYxFJCnC9bzdj6nQZVpmyzS9FMxytN2asNily8Uh+dnVbBA6eq1
dDvoBX1E+5w0B/0/dz18907o9zd8wstIKLLA/lGslNnmiezirOFFkJLlxbgNVsFshb6xHrmVrzar
pSS/aVmnQzSG1imrMIbA4nZj/LWUkfBnqeemsdCwSeVNmC8mi8lp24DknqzxNVkMsSEOr6GwY8Eh
VbF9zEbasTJlc2aBAe3WYxlkC5kHLQr3AFjvsDMNXSE9PdANUt2OK3cbmUocSAgJyLrWoV9Rxj8Y
IzoNBMuJP47p+CJqZVMh64hx8b+yoJGDpmHLsNSa8iqhNOsmGlYFBKLXAxQ+dIUa8Gt/gOmNEDGG
fNFnrNiGtqdcODyqvX3O9Vii4zFHm1yUD9WidXs7S3UPryHNyFGsF1a6505P7I2cpcmhZkVvh938
EEsFpEkV702421PNVImuTftrT7ypyZJoR9XwlS/ngdLPhh+ZnP7TQFBqgP3QdRGiiWiG08r9BePu
RAsfne+SRuxQMfVjLJxPv/8BHzkA31HDW9BAXejc4WnrHxaEwcfWqitX7mL62ki1DvVibjRuA7qi
rndLKD/JWVd58lSXG4gQWjrsNZoi0Q6dWn+MRpjs4Qy6OwqPm37UxWko82jDiHHKnkM0OaAZG3nV
p3v8dFo30Q/r5DM7gZg1Nnf5pvdgSpWjltX3dmyuJyNSC1RU9eAp/dwHoax9WWJMTwvXCUJLqny4
huoqmry8N+oj/L1votg4VU1xIhDcuvm6qp7dDfOGUvfsgXjuFb1V/HLV5auOz3MHSIfOc0793C6S
Lww7zyOV1COeI0AfxJubYYV4wGy57/qo382JfRc3jIesNZSIwmAIc1PR1pxAarZiLHq35gE/rqp2
Wcd4g6sl4V90eTs2AmverfAUwoUHRRZZV0l0P0gjqF5CscSzWsvyOqnVfGQCjCKdisWrMpog2dy0
vmYTzUrS+q63S2piRbdPM2B3LZUj1EJRtV+rjZkYyWVCJxn0QwTuNA7JRUqGccub/QJOQKTu9kcS
tTuIqW5raZJr9mKkFgpjxZlJqqQ5ZrbotjkppiCeSAjE6qnAePIW7oAekLULw8Lru9K8Mlj0aH2F
uJXiR5Zmbyxms2225EyluuVgUvYRWF7Nm7FmDlratGadyDs9LGjhNlm2D6M+do225tCK15woVUT6
6bFPuExgu1ZoiI+lOamZ/UTiBEGsnionqpxiK9ntyHy9+i63YA7n2dCvQ9Hpm842vTbv36l7dqey
1BJviJovtZALmloTA7QTcijcQ+rTwOPn0malRy0xPZrWauOCwr8m9KzdmbPF0kSE7OlSuCJbglsN
zdJVob1fBBc2+cS8QAQtBwZOvKdqSA+mLGVbzHCE8Yrlivwy2TYNYNeU9eQGmlZila9jPk6GUzuo
/5e9M9uNHMuy7K/0BySjOQ+PbTSjzYMk0+QvhFzuzsuZlzP59b2oiMysyO5sZDVQQBVQL0LIPXyS
mXjv2WfvtU30cHogYm7Ljdb0gczFBgr2tDE6rpiNhoqWE03ZqDNd0I0yn7MpR+MqIP8oegh3ymHx
3VeAKxZzOj7fdYL3BDZagymrM32mUpZTM38bLNQHtRlxQxm8ernlVBtkR4oPZBjdHPDK+Ln7M+Hw
R4XN/D6KqRTJlHkX9+Vjqdn5AVDP27REGCejg46fZ+8o58Xac8Niq1tzcdYRsFuNcCF0x2lbq1W+
BkLGulGWGKureboU0JPwOrbHmpI/iXuLCVM9SbXGMiA6TMnyl/XQhnN4S4R1S2p7mXHq+m52w2cR
9/sZ6c8ui3VkjY3PQzQKurL6pXApb3Xr1cDntBNJjmFItNjalBdeYeYwuGSJ4epbAnTsIZXwlTnu
LN3OOZDZX6fspYMm1ieKTKy9ZBk5kRRe2U5S7jqzPtdaKa7SsZb0N+AZ3nWb5tHE976ENhvRXMLM
1o98hUGFDhPuLhMGbFe7+zbdZXAKCCl/H+jL3Zucn3OT8OVg6SmyHtZgqPuuhoWrcRsuhzj4ams+
qWrEieRA82TRM/i1jLS1NxRQxhvspQodB8SKOkJNMJWLsV7pTNNXyEwx1WxBA6Ir15w3c1KddQzS
cVN12S99AaApIdZMRY9uKWzmE1UPoRFjvZ1XhBMXb5H5KKZkaxST2FVKG/Q9wdzOyV9IzVFjFn8W
s1YeSc9KmDArMbvNDizQLhkAxUJav0/09PjZhKzfhHQWeOOH11JlUWfDKWOL1dP5ooMBsyvcDHkH
f0xqhrrq+7hcJZNCB1YHGzKBsFMcy0gxN9KE69mVLwTgmZV+mG2cBhCDvo1GHYwMMBuewE7AW1yo
RpCboGsdt08CcJU8gySsR5iWMOPGdccLvMacwvV2IYxa6VKwMR2yqa6PdeL9MBC3F3/BTxWLPvyl
/tUiJLNmjS8RgkFxYYGEB+5Ap1ES7Zc1W4d5tshV56MLYdYeNpvO5Es/Ub2z0jtjPrjTRYK/820j
7rD68XISXGuqnh1MWtwG0A4bRo9OljuPhBnGzHIdWt0zKV7j6OXt97LM1+zMA8cqH7mc0fQwxfmZ
HSY345kZtsqqTSTcU5KE+jm10JTV2NoBhUIq8SRNTHL5wg940qyGKyW7iYxBm+3h7DhsOlpgzS0u
ZQmkZy6nlip7B1Se/WjE3/qexH03cMvPWFGmQwcLILQmLu1aCFUKj65XU8xQeM4tsw3xUZfJh5Pi
pzFa67VL6g8tDQPVifRLMtXhUzd7WLuc8iVCOwBStfPgqC5Eu08KWfgSEqh8d0NOvG7LvaZ4q2um
0XSu8H5l3s5lBljbljfuBOXZ7CDbdpPyAq/hOB3TPhm3jdUDZwgRUhDxjRX6pbkxa3ySg0ohdRzZ
OfpxPz2Ipl3KeCx9/fWpHtrTgyEpJOEMUnCpsV9xC6LHWPOfGm8rgGH8WHAgus7OwjL0x1G1IDex
Wjan9slxWkTi+hhXUjtqlfc4pFTl2fWQb0I7Bq2m4oetVG40COiWLNMPgyFDhR+uWP0vi44DjlHm
/5nwpXggTOzWuzIJw01YZSdd7YsdRvmVG9b1rpq4VFflJZq9EEq06/pwAw+WppSbgVg+7BPAf1gU
EDY4XnLruZ8xj2nMs0rzKy5r3BzVWTeM/RBr+j1EsDtglOZhPxbVcxcp+MGkewTCggzUJvnVKvBk
U/K0kSBBd1NqK/vQwGLk2jZcChxVlqu6gejm06jjfZ2zcrhrObn7CObtfio6TDXmzAszASERWtXC
B4XmZ4RovwqXuBW43Hjb5heRqObx6wOeymIrZP8Umw6PhcY9M/IaRxdw5NaA5vf/kUI5x59wU8pf
7T9mTP4US/kXsir/9Df6TxlWMT3iSP/zrxmQ/yOocvxZf2Qff46ofP2S3+MpjvObgVNaJYBiaK6B
F/+v8RTH/I3ICuQrW7N0wzQcgiN/xFM0/TeHQ9bxTMdwHXaRZK3+iKe4v7GhZhj2NFwLnqPb9r8n
nqJp2p9jjY7pEJCxNEvVCdHYhAuX7NXnxyPLTuIs2l+8LlGGNNUYpKm8Fr0QJ+M1N4bwnPNs8UOt
S9axDJVzaWs8qGeTLKKWoR07GfvK9j5jlT/E4h5bZembMVsed8Q/V9NJuKoLhvEwzqo1CJNkJ23j
NRJa4HrleHDJ06yGJtcO8KW3hpDxBkc+joCZgis9LiD9NEdlYCELOixKGVnVUUZrxXGxB0w9GkTe
PuT1ZF77TqUUwV17JtVhCTvxxo3qwLBYlQ1FGuCv6G+gZNnAxUfpgFKDsO4PclaOVZJttCgtT7EE
mGQOZ8YNc1fP4LNY/8bPDI69XnV3nOOfmGPUqwHIMb12zty81hZDHrmQq15q0U4KK70nFXovc/Bp
llxpirSis1oV4XqM2pmMqveI5mABiW8ZfwoKSLy8Eo+NglsFDe5hFg2OIZWgCB6m6gFP4gsICXER
86gfCtyos67nl7JOOanUcp2KMbt5cYi6w7xHllvmG0wOBZbbCt1Mwbah6oiOaa6qB+SagIh3/4if
nVK0V9bU9auoixvylcCPoNPhhrERi0jNrc6q23WIKhhEuGgVUF1H6Zoda3mIPWK0xo0DnXvAMfM+
uCk+zEw/Umgjgh4lfOWViXHQY3kamcTfch0fWd+PuP8y3XjuXHfFrBy9jZNVHyMN5WXWCt/jhn2k
8WZTeJg8ZVKiKOgm8JUORFCpA4UFByYxL/pTrACIhrbVhyNDvxiOCeUk6woKrQqg7qIJ3me6V0MX
wCvKseW+qNCSrosf7OxGavrYFf05V5l0TSejeBW+1hbc5bvn4ldLrRxLY/gMdXYM5r6/AsHbpI+0
hxTvgtvLmjIC/BpxS4cb7mN3ikgkWc7ZwuO/a9XsaSyIzI8JLkPVYVqps3hPs+i07TouFIX4nvZO
CNUi8dbRmCIlq9q2I8B8yHppHQzLPbuUEDDrxvNJYkU9ZaytQbKmxxkpxUfISjbnpi3Ge08FxmOj
w7NOmphDxTCg8GI4KI3o1exhNE9VQxgLFwJ/wXo7ZGV6UWT2bkWdPOQj3xWIfTcM+MuSgXV8I3n1
MU/0r+CEfEfO7glU3XApzBlEYhU+AfCWVxX8+LotmQzM1PvBSqf8NkH/tmgWwIvdtU4wLde2pAiX
pJD+EyfEq2pSAjOPqnKA9Fct2RY7aKF5nkdFaMTS7Bu8//RiNKrxpAGb2ViTnzpUGmj26Bx7pdNY
l0LpjmrMk3TnVHtv9rRjaeJiYFYtN1qhq2d6IooDnr1tVDBjtL1t7r1KN046hryga75B7R6vYwmz
gaubEuQT0OmV46iCWAYmdLZdWaPe5XKm0jBlHnsaotd1v7SrafXkK0lfb3hOl4fSTs8tSM2zwyYu
mPgmxB1IQRcFX88F4JEAV8Rlmof+wZX8hXO0sL0Y6c5yImOvw23aqlxOAjOZHmnvwcdFeDxqXdJa
LV81MGDjocUYt49K8aDaUbJz8U+1unMOQ/c6SqXFwoYpj5D7RQlJiqVm8mEmo34FMS8JnBEFcHDI
k/uxIXKoM+yIyV2aLxbjmh6F2BHBWzZ1f441WIpp2HzHdeute4/dEuK+cqw1ecobJ3nWRdw/DRhF
aPl8GzUrOitqjsUsZJmY1Yqf6s4UWJZlPHRKy3Kp0E9GQ7rLhi+7hVT+BNJwvIEv5bBgY+vjkdJ8
7LzlQ+gsjIn0JGyIY7QL8aiKOFKmpADdqowVAnGGalSa7pXBOAqMxQCqEmE55qIy1onTrTJvYvWT
A0tqYQhvUit5I7R9d9Ra+KVYkJjE3WAUmfcwBRakJ2LypzCcgCjrm5OBMfTcCkoau3G+NXX66LIv
WhntEADn19k4kbcBn7I2ly1z2i+/Q28S36qxnsLYGjd2MZHriud4y8zNPS4d3uyqNN5BDFIpE6V3
LWVBVmVzC/1YoMo0Cv1/kULdSZwFjmKra6CN6RquULE3U2Mf0We4lyQ2KaRgwiefpBp9eF3iXbOj
Zs8xMmr/qx/5T9oYcaB4Y3rNgU0VloFunONrkh2isgT6ctBcnJllYu+yMWJwkCSrEqNjrql2ubNR
dHg/RIE0lQxCPPT6vcQWwm1W2XhyqR6EwHZpY4gqaDU6XqI63I6ALTdkHqIo5EkS0oECkPQcutNO
m3jH9yrfJaNmM2RMubVmwchzru92fWdUZ0xoJF3w8UptBz1fPVUphvhB0zmsBF+IgRKWgyE5TwfX
T6JM+6G9IX4kSz1Wi0WpejD51xKBmSihrJIUJpm6SduGfllHPY/p9K3Ite+xCgoa7EkT5EqS+01u
p6de64Lcmz4ct6W7YdHctYXKBCxgXSWYsuykbwMWV5/KaH0XNkRCdrPKSXeNhzZKjJs7cl2wiIpu
8o5v5CydGHtaqEam88LJ5p5UhUdK0sOrVxT0JhoKiPOlWGhntz2RFrXXLFgcJKPePgDWNUMHwBD8
ggPeSixFmA0oJlEX4C4JC968lynDRD1m/HhSJT+NWY8OiVs4u8RVMt8om6byOZibcPb2qWsUh3j5
8PVfnWq3GG4YbtwY5YAY4GOpE9qxcWrsJ2FB2oyq5OqY5l4bh3FXtBPlbj2Y3J5ADtW1Y6BHabHB
Wg8mFW318GURnFrhBnq+dNx0IbUOczwwBs3DKiNWELgJkFkq+nDN49QkFBBGnN1JvbfIcq6VsD2R
MsUHkqTEKLuexbztzXuOe+Bf09LgM0XeDsi6ugFuCUuQPPhR4Z/zMDjzA9WYEotqUW37eMZ31PYt
PvK6D5w63eqR62zy0ux2XaOKi972q1TN1gNUwl1s6SUI2Go+Fp7ygJ3G2jc5ay4wQ7h65kM0KPo+
cmcZKK4br7OlPW5ozfGBpYjiS7WQGN8ITY6A1gLZIE+qtY26VPXzCQTr85zYeGCE+UuZuiGYSyck
m0bpkjEsljzAsriToChnE4688pvn5ASPmgmVwjV0kMdY5cxwxvgkInmBE4WQ3DbHosjXuSwBi2nC
8rW0VE8QnIA+jxHymNesu96JrlGBd1/FJUakWN/YCsGDmSNsVbpD7HuZNRy5otDYw5XzpHiGtTUz
DwStnj2r8AVXLnvGbeo2rK3qGt5bdtT0hMuyqSYopglWE8Fcul7QYUhlIR5Jr6NJLifv7XopJkgj
Lu+zM/Unr7F/KVJjUSym/Figvj7NyKF8QX3Jg+ACdwKm9JjfVNVK16BluoCrnPcANwhNwmmNY/aQ
x55+h1Dp3UtpH1O9yC4s8f2p0fPnnP1AoTxSPPIpRNXRQONuGfQryFfGNmzt8pizab0LjiuYoQ3i
KHLhXcWEFKiaZAXdOu0OWP3Es1lXrwrdjhH7psKnD6Ja65w3QVRn4eNsVPVDw+HXy3GB1PND2YJc
4o1pb74+jRbkogO8MNAmAn1qgkpu6bD+DNxQa9CHexK9WObyRqc2z6vXc2n5Bg2j37Gq3DDeV2vb
9ux9BZ5207mFcoiaYbxFQHJXJRCTZ4VI8qoNhSBZQynqjEcumZUNPQnNXiOnvNMktB9HFzsbBq/P
2cxta0ywDbJ+9725054dawY9LSZe77omrmLa7/XcPRmZ/t7k4bT9+iOYSE4U2eVrRRmP8eASmR3Y
+RVCvbXUA56qZqw3Qw5iTmLZLK1dBVvMlK9tZnxiSzaXMudXCXU0woQVly9lwsMuOhjDu6bKp7Sa
bi6rOMMVT71ACTQVMiUsATTAkh7WGXxnNSo9Ryuw/U+lJt/bd1sIgdua7I8IPZ8+131iEdk3JzIh
Eu1sKPMHoEf0uZV0PSR9UT9y7ZCPsiksX+Rc1/7+Y1SIbdD6u2tmxR4ra/Er0uXP0UxevVzdD272
PEgqQjXBvawV6R1Sik6GXQGraLj3yCFC0Alx6bt8SdDmB04I+YxzKHxUpeSrrslnivVow7EX2p7L
/jt01oRcqSISRuWPP6cu4iqgcRyLUU5XA3M77yWnODVR/gz6mZ9kub224tRYEfMsAKujn5sqZS3t
0PUv+HZ1F3D41At6//jen10kddOVRoB7JfXHqHKBXHEt1wQdNFWlE0BvsxuY/9gvaiXa6hRx3lSF
qOQsaFzVZaJfZG5n3O8re5u3nXZxSMdfQAzLXeFy5aElhNJrjuy5aJIgSQsqIAdUwwiQyR4GbbPy
WkO7d3Mj/LiqxOHr0yHHyaGgvfPc42cZ0eu9G1Gl/fVp26nJxW7kiwyt8GmCkeTW+hUz9beRcvJ7
VrMadI3qMnEJm6O6fvr6QFUT6aheHQ5fn/L8y5c04IRrWcMhqaCy471KbjbegatTPYZjlNw0y5vx
+PTPFK6a8CHRIOpWa/DA58QQw+ZShup3ahIWG+n8HunhAxrhkr+b42ubVfGV4edYixEeAW+WtdTE
QSH7ceaQf7PaxNw5jv2ieRGdE612iPneYBxfSrMTdw3RHy+JbRNqpPbBfTVLVkK15RwyRZoHc7m0
Tw4ielg5iu80/M8JQ3ZAtKM5u05SH2mA5drf26ffP2QRWaohxLXTjfLkCa3YFcN45dGI6wu9IIB/
Jk+QI9td5toXl7Ho/PVBCIxBSKgnZZbegaXrjpNzxsfQyW9zOpv7yQCeb6B68LxOLmTISg65qmJk
LawThSuf7ZLA//qAodpXVWziPfCprZ3k9V0hIogeq+mHr09j+g0IupnDhgAFuUZriE/MLcNBSpCg
su7NO4bO7JoK42rnunH/+lCxUyO8YHV2dqAqNL3HGVQok6c8UQ7W651M2i1qhMb5GM1XOhLCQ0LY
YrSGksB0/+rxb3qEg3wm8TCi6RoRKkOarpsUXIRTrSFFGgz2K66f0yXCcrKJ8gfaX8qj6DXnpsEj
WfXk6L+PdnbNMU+96B1CjLNMZBFPW6JR7VPWpBmdVpn9SefYgUbb+s3Cbx4x8C06VnZCVcL8QCHN
msG0QBgC9Bka514dx5+91bHQMhZKqBfx7ppRcWlfubDaDQ8kuTuSzLNzZwgQq6wL4596zXBgmYjC
DbxjojWACthdPjaRWm4JG44Hh8ZtKgB43s+2vMbEeaghzFYIadmpLaDJ6Dr9FDXETd2lVHRaJtGq
LGkO0j4GJQ6MeXGZjOK1Lel7riNrOmoc8xcaMklXVUO0NUbpbvFec44xT8R4VGk6FKmvlHl/gVXu
rf+iJ5oDsL2RkDw09Bsz+sSZt1MiQBFVI7rVXyx85mpXdXIjCTWCwTzR7DwGlkq5h6K0DqZaep1C
kwqU1nj/D8Ej/VPJ+U/a9X8liJKqwVg1vP+XNH3+GQm06enP6vTffuHvArWH1mypNJmRQdQNNGB+
yz/4Sd5vLgk728Z65fzxM38I1Lr9m2rzp3ueAw9yUaj/JlDr1m9oyRa8I4slExq28+8RqB2TP/7f
sP8c5HHVRDdXiTagVTvmP+CTupBcNn59eih0746ihqXK7DWwFGV7RxCx9nqK/Qz05i8Cx+nRcluS
nZW2I9ZG8pRMnN6rOcb4evYLOk7XGunigIQmXja3FYGhGPhs0tg9z73xrTZUfQvtQ+lM9RTjr0IK
mTj9MutCqk/xwz5NLmjZVcCXcvTHeHhXaEnEKRM5ByUhruhWeG7Ssm25xCU5DVz9Om/b+wBL+9Fk
4YhcXVKhVgbJ5M0vBdUcPBZC69BZY30daorfQ2xHtSL0O0ZGtFHTNo/Yy+xX4Lt+AXUb9lFcXUps
vp7KndBpmingj174vu2uskaepor7gbFpvJqqZt00N7JvUcFeerYFQeS6OVJglm7bMjLP6nyd7QO2
CWtfppRGQ7Id1nZIY4XDtfmiInxt8zluFjq3epGNV4O5LWys1VP81FLxCPw1uiG7do9s/mEZDbj4
yavSCODdTGF8xlxZstL8LBEn/Mkqm5tNfE6rGblUM85vOFBoLBhcHNmj+osz9NJ1ZB1cNT3pNXO3
4l4SWAB72fXjejbM72plf7ewS0/1eUY4WdFmx2I1fVWEp/mmO74lRfbYwl3eO0L9jKf0OhEvw7Io
L7Kqoz3GtpYksr6DrgN1onAfh5n46Zy+eu1jSCkRozbAgdzAJ6rgRTAsf3LidpWhCwYz9yog2mTM
2L9d8cOKKSsOMImwkSax/cD/9BzXkziUjnQvVtsZq6iBBIO7gRqCZKP3jXecbFFS8bbUS2DJ4B0D
sgXuN35D8oCwAyInCJvHtxrl7CUV86tl2vWK29qhc2hbsgT8fqUefzk4t4fR20jJoTXVw6uCr8FH
WcIVqz+7NT/hfk5oWiAURB0ArCWE6GnPCTVmrCdTey0NZFlAKSfKaSC5mUWz5+bXRgw+PelEEE0o
lF6dHXC+L852ZVXW/bxvlQREEIOhT6Rr3WvjUQUtUffWpal5uyFPrTny2O586LgBaG8vfabcBkhz
bOytiYAoC/nwJinHuGFext2YIOPhrbkREovz/LHuS3pPW22nx/p8MP/24e+fNppM93G78Lud6ogW
B44zkjYMQomLX9ci9VEftJdWdGRqMKL6/S8q+Mx3mUUgzBeGhiof0Aysh74Hl2UI17gOYwKAo1GR
MYss39NrSymrLB4i1/jQ4gEeXIvwHxvqNw8i8sqsoNXPzYxqMSKSziWWXhVDAg4qW31Oa6mvYqf9
loeDcZEWj62qU8b7wDZ9Vc9O84HZ6TTm7U3QifdECzdySTWoJ0pEsotmAi8jn0sGvH11MjLnI9PE
CjYzPHwu3xC2629ZqTnfuGp+eqSPr11DRZNtNY9JJiCMsY48GDNdO6PVTgQn3AfRe/JJ8C2RKNRG
0Z7+yzZwpQO/QGwKUTLWTSb4C7pUUXog5DpN3/eV0VMNPLEzeNMaB4Bym1HuDV4NByr6lNQG61gW
FW+/lgvg8pkFfPxolxO9mnlob0bQEaeuy+pTkm+prdZvFfd5zDOhdx887b3rifLQMftqpKGxtbVi
2rZWO59xDvxg45jnK6iSm1HIYVeidx+40wouFWZtHr4+//uHrx8bEsp/JqJ6OxovnFvT8qmqA54e
I6PZKKjw945WBR5Ei9HH7ddwquRlLiw+NHlEFygmxY7h8oxRn3exzhYl8z517EkBRXrPHf7+m+vM
2zpajAH24DulQ+tSMTYbdYJ+qcw0BZnF1B0ni3567SsTAScTo1sH4afzfI/b21YurlhPpHWgdVQq
1rJ/1xZf4pRXHxjLh83oJOIgdAJNnWffqHDH+NfH5jakkhcsrnzm+yPf52P+o2/rrQEJ+Ui9PEAj
MFBFMY0nUN3DyXnJS9QN0TsXz+t+0tHmHAr61FhvOjjqYAntqH+cXvs+/agVV9LKNrWBXZ01xYpI
znUaKDHSaPk7Qr3+HIJHOIg2ClBPngBC5AG+hGeMnT4tXzyJ00wG5I7JzIjRDkaQNG5ZkeV38q1S
q2u9zLU9fAP6er2GyF/hlCvq0tnBquo24XQTrAKCySR3ZZif5lR5TLAcuhRp4JFKy/BQhCVU8fI0
MZ0EKTFpnv7hunQ61cefqq/wnd+7dJYbLNIagzrcKd1W+h37b7EWCiiLhhN+a/DAxHJNbELkVmB6
lCFJN8zPvNXeFAfsF5hr7TEGA05BG6M/T/WNEiC9p1fVtovfP0wDfsO5cZ6oN31KKoS4phzG80Q+
m5ALyGQl5hUVtmB6V1XFt4ZGI2KBIdcYW2wjsr2FpLdaFZslhYKnqaKoitpkesnIn7CKxQ7TK054
4UU7Z8y/p26Y0TxQ5ugQJB4/yV9YYVlcWeNaNbwajaRfKq2pO8cw96ZEJIXTmNOPqaCPRcysLvct
/uFNX8OKLN3+SsJqGjNMI7pBeIJesMasPpLOuqPa5qziUSPzvvnWFqz9RtSbNqyoJLOKWxR2mF2m
plmZrLq9kX1qAX9hZV0xvr+IUjODOulwp8J+uGg6UZXUyP22QsZsCrvZ0JRn721F6X0NI7c/2nW5
1QznlqRpyzjCwwRjTwJahsJGI7OjgydGZDAZ2IzAup49eGHJMpivZg3vpNDpYxDaFIEl4qQc3WQr
iVNuybQYKfkXTZlZLYemD+e9Aa+kNOeJxTlN0do2Sql/jC0Q5ibm96Ble3ae+uxD8bwmGDDxOWyp
6a2twnMFehs3s70nQeQGWkbJlDp/5B2+CE01Gt8cXRulhf3aHCqCv3yr4e0xQeolzE2clb5VzOoN
AlJByHfs1kMfHVqKTnxR41hwiFnnKVXDiUaopSGiQvYeqJOVH/umfG16nQqgucaoKZQaRwAVvwW7
RkugUbcVO5e5grgEeEHEIijIKrgkxLY2ZYrCmr9ZGqGHsUvJs9TYuYuSl73qJ/LFw6mbTd1PNfFA
xQy51/RYQ63c5x0N7kRGNo7IyO1IsR/dUIDu5MEo+F3xbVZbtWB1Cr9rATtW6zHHv+cm0QvyJ2Ca
gitLK6+laKeVKB08E3H3MCISezUZv+ZiT1YTGDGRNKnQ/8PcTE+aHR/59nuvIt3bDDLas81TDkpm
IRphHPPhWazjZIr2VmPMVL+jatCF551LN93FFMvvYAbXy6RNzq5eVvlIaFUvop0iHF8a9k43m4qO
k7jx88b1eGpvZkQnX+OmInuM4BacfayDTsZe2/xJb2+3V+mqvMmZVidqE5IAbFPWX4esVwJXH7/R
WZ3b1m1SofNjwiM6179UXdH5I5gurrgUE+gNuy3wA3EB3IcRXwCZ0r5ZVkRyZTIyH7RCvhOUSft4
3bhv9zF1Yb1G+HPr0V9wsikOodT1UEHmgkFR74Rt8M+iRWXXFfM2rWJKlGCU2nD/6DEIlKp868vU
PGQNoRq9fpeY8v2yoYRPycyTnLOXmuibi0tnxRXnRZDrPmiY+Mtkeop1+43CX7BZDS/1f0/r/xLy
2FrG6n9uIvtfxQ9Rf/yPW/3x42fzZ97x16/8G+rYsV3HsXgtPVMzVbxcv4/qjv0bMXiLW6JnMCbb
Fj/zVy+Z95sGxtgAaOxqNr8GCnLzB+pY/83Gd+R5Ft2Opg4I/q8ut3+BdKzx+/zbQd20+atptoc1
zbUtl+H/z0YyG987+9akDWqyKs0TblD37oB3lDCp2vqmYwhCk9QEvScdJgCTkBKdncThTVLmm4yG
n9/fbCg2/3f2Mn3Ai3ntd6L2AprG3MY/HZYzUGYDc5ur/QNRHzCOHSsTNOBSY2ijL65bh7YX7il1
q/ZGWLLnxaS27tPeOJRjYW2tPOeyMrggoijsw96Jt8aPpZ2/tHRCkkCc4i3fXdYJAIB+TLUZ70GY
1CfpJT/INDafY9vRpUuTME9KVARfYaPeIt1n4aZtnPiTivXhTe9mi6cF9XVHu0tZzXp6n/qJUgMO
ImGs7QELjx+4esrAGMQ4+H1cKLSFG1m44JWpJFp5woUWRIJZ/aGltXXPwihlARhHQQGqNSA+3Nxi
Lk0UIOlp+GuSvblWi5JqDsdt9uT/avIbSXxlPaCubOGynvPM9hbxYFnrXcHOWmGa7ArOykGronzL
tAWi11b1Z1RBkpq2YT5Uqst4OWqO9dIwvJ7YvqYbkI7f2MOo65Fo3tqJIMYBMywA2XqkjUxuD11s
RptqkBwtndRT8MdK9R5Zdnu30KXXXlwaawhj3tEz4SBlxWC9qe7svrIuiQNMgpA06Dh8ZmiL73gt
lNdhkH0we2a9UzLXW4XjwHqmrBJ/xqbwPvQ1KZtZNQMjBC4cNW7+M7SVDtwZejMlc0zNTj8tX9g0
YFkrzhGevgtWFaCdpVe/uiHOdm4lcBPwBW2dtPC2lG+xxTei+CliL86mcNFImBzWQ15TtAb/hOYc
JblV3GjeYsaKLYhuSqYo5/QNFsubhOK4/QxIhK1vJG655fUEFpY3QOZmgVRVQghGk2PjULHNUNi6
tqknOkd1622HsYpeZ13RGYW0fjpTyFKuuH3rpBNokk0pSrnNgxxODfIFq8xWOTBORxdiEN2DmYXg
PXUdNn0JeLwRCpuJmXLu0HScx9FS25PTgCQ29BiQwVRJNqgtt/dC2v4o496v2T2/dhg1o1XjSOUA
syK/zzVFWGzTs02X0OAERNPe2fkCaiUqxQCHJlTVZKNzeiX9pOS6xFBHv1RlwM+jTBZHaEO4phrT
7OCk3iIVK+6mTVoUbib4lAqvfDa+FRp261JRbJ4dcMKilQIhz4A8OOU7KLLGEs/mZOzqHlUprxm3
JlkfTaPuL+Pozlu2PxS3pO2AUhbVx9EowusMrnFXm1p6mkq2hnk0IoJTseNrZENP5EPU64zl8S3i
6bubugYwTxdm2MP66lwMJkDeIhFHFZtU7udEzjYSB95Rr9yYjUlr7VjudSxQM/nIA9Ld4y1Tbrjv
8y1rJKKL2O2FX8UdlfSspLpuT8cCO9zQ6bppu+QOZlKICiYaopAqW6Q+n2DraJ0bgnYES79NFM2g
OR2FHtCvCzcoNg3xagLKhrhleaXOPJax6LUtObov3gDumHWrS2VTTG0L5L+wQq3BhNDdzb4vXnIQ
pvBtTUqw1pRMYn7qRZVv7AbSFRs+/LHHmmjOLbQStgpTiN/rANsh+3CZRd6oAKf+qq6Ny/9m7kx2
I1eyJPpDzYKT7s5hy5gHhRRSaMjcEFIqxXme+fV9otDoadFALxpoFKrwUHiZKSkZ9Ot2zY4p2NkP
1lQqesKzHHZJPYU44aa+AWtpev2+1ouZ7nKDwihpcEl0ZhX/IghjYROJwpIpJGJBbNakVYalOAcj
O805z4sDF+Mxu0e5CDTRxBADT2XjQPA9GNV0sJN58M5VHpjpX9sgzAFCP1cvExt9sgkY5HkoK6P6
xOk3fQYBJG6XB/zUi0odJqpeHsakZ1EMeVn9ncFYmkxClfcQDgNFfp5x6pw4L3mb31nj8WB4+EzB
32Zr+/78KZO6iqAD8L9Nss7bYkO13oiGJr+WIGKM67NCZS9d25YHXnHxS0Mo5g/diTPwbPp15HnI
vfonzFtUYD10/S/qLae/cZ7gFxnDdA0zVh4aw1aXNJ6sb4kvDbtcIMt9aIr5EvN3+TvFu/pB7VVz
GULX+oOztlNPS5FhjUbFfaLap35WhGpesI3V9IZ6CCScn1xEOnwc9J1gyKFqcnIPBNFMf1C5+x7z
Wx34kVD97qh2eW3NwCHDbdnOoU7qeC0i43djKkI66SRj+5n3ZvyLhBPZYSFd/aczLOxGvddah64d
6hBSUZxA3BySGMCOQj4ouYjzKmCF/cjmDbUGCOY1GvX4Qa/q9Ao13LmVnZkfPbPVW9Lh467quNZW
MiTlpZ350nrt8GkPBlxA+DbJOu06d69CvqYZKOfJZLmAGukaVz2TTJ1pH619h5/ilhJXY15hjxxe
qTZ+MLAsSCKZVIP76dhYF4zarMgrNRa48aIhxyKL9vwzCjN/ogCIPkNziE7FODofjsTZbUSRuYIg
IVdhuzh/FGi5774D1FOabr2h4/OeisrJLpNIGZTfx2mTlisgQd10CpUqom0zpNX0mVdjIQ5NnAze
G0KRfaMtPPctWLIbApjWStiVZF2M8dx3h6X/hAPJyWwm1rPXtNNGFMWyjYZJn9zYK86O7fS/QmeM
114+mJ9DW5drYLDcOgHDYv0PYI8Z5MxYEby6Ig/3ng15oRmrEDsvNKcGs9tmcUpjZbr0Psd3nDh3
zND3gN35mWi+6j69dnwaaTfdUz+6KtPglOfgBOd229v9eZJfS6h+NfOpsxry+geBSpqG2CND+xqF
t6Y/jXX7TUsf9zGsciUU+SEvV7K3r4mCVtBGr0WtDb9ygMda9nmeNfdMaOYz+TfIXVlzKzOsxS9d
kGxK1Db2yj6a1p7Gg4NTpOsODChMzUuv2oOYh28wnqvWnM4KTMKEjwdsIdziiU4EKzq4U+7LaFr1
LRMc3IuCZTHzZurXFsgfNzgLLr5cSFfCcFZCjR9RMf3FldFIQhT2ZyrtQ7BUv8wsAkEJo9qZgIS0
V5558OxpvuvSbt/gysqSO5b8p1J/e060drxSsQpNENNpQUUBFAW8zol7vUegYu81a15ApSBzwfXw
bhmriWD6JcZp3SIm51CEWwjAQA3TzwSBM82us5f4Uj97KlrnA190IIatLFIcCzPufNtwnsgl3nG5
Af7SAX66Bm5XqXrdNFxoMR71Lqbajl7apnbhwHBm7Oy7iMWrda3s6YDp+8tiWXWYROc+2IA8T21Q
Fb5gYlm31LRibL7785T2MBSP8YNrj6gpxhlMRnlTsx2vHdnS41Vne0Pa/bFuAnPbZuD3MG6zkaGq
fq3bnOg4pLVxZmNULiUipRfugErTb2k4J1pn0G9hX2B5p4fzIe8hPa6LrPlkgViu0ce9+7AUrY3R
HC4Rh95hMHNcAZ3rFvGqnYTF5R97hZ8b+bDjpeI9UDwP77Jz2P6xNFkZafBUje3fYjSeOO1DQBAl
gFd89t90JMSKyHY5/x0I+Tqse0LnI6npiHO8qX5OHS8I/SQo+RzNVKL4DoZ6hpxENXD5Oju7pVNs
6c1UtCIJCJPjKKPWWmeH2CUMnMT8uawVK7F1qpQi5JINnV03Bc9ZXe2c1uDXdLEmwDiQ7FxHZmR8
aUDNG5xdmCvjqPU2VltZeF51VNlbbLQdz0bBzzQVYehPuDMcoC/lZB04m9hILVHfQ/GnFnhrjqH5
3kbpeCoIZ+4Xt5oozBDWn1YnOHElMApYCCnjcUmSZOkFC58KNrKTcbdymxk4QXBH2KWNq961zhGq
SHPT4ySb3oOTXTnrogX656soma/N5Fo8vc3AsephbcTMCRa47fnYVTnPozu40XnSMazD3Ll76F2g
VSbxozfDXhaqburmftHgMogwkrd8Fbp+XkbYjP7UWfLSBMJbJaIKN9Y0e0edZMG1BEv9lEiBsK+q
fGWHglsrq5C91ncwgBHIg2CvGXNRc+WvUtVgM71SYIkKaciMA6w+EOjfmgYClGqmaYs17Q50vVuv
uQt150aH6clOG6LYGMa5+yUI4pRqWweh9MwHHjOHyopTVmavBFkEthJhPlqhsPhrZjoj3Gp8LGBM
jqwXY44H2TwkGQL6bHfjSSeQA5jOlq9YdNNHL7J5B/yOBlvKAXjWpMHKY7TYTNghANWAbjxGzGpv
qORsmOPT0Bfpsx1SeRrbY3oq3LjxaZwlxIuYVXI9HJxzvjANg/kx8j0zgre2oExDYsmSpEaR1Hnv
04Ys951JusXBg8yqIk5O/ezQMJ5QW7yTeWkdPMP9RT4blVBB+p8imTzAgNoTeVj11g+grANkyHJD
t1G7BmrRV8hXWpDdtsxfhpO1h6BPAvyUi74lBr6YYRlVutE5mGEQuqa/dG5H/rhL9kFKJ6CLSezV
MfD2+DxBvFF74hx7fLfeh9CV2lGkYBx0BdGxD6d2V9sl42OZwWzoW/OdBHOQc7coyjdntMSLjIV5
Z1/iBK2G5pgXZrDlxzi/mkOvn9k78MqlSQJzbtwMu4az5iGipx0MQTX+IZpXHOJEhl/VbCHQ8ibY
6J4lYEGBNApE3O6tebD9avTaPSetc2jYD+05kI2VzGb3ecaDtzYxRq/CrkvWRqxoQRXeiIOrmJ01
vWi4eAI53ZwpTn6xVsi5lRJVMD2Kujuva495SAI+dNwPEwtaP+V/sCcFH0XtstzSXLxh3g+rnDbO
PQgH+tU7wMiJu0DOmPp873WsoWNihEeIGsXewU54DrzKfIj7Qp7sJjI2wC2y/dSG4RvR4WbfoJQc
XUMWPKVjcDbZkrx62rAuM9uewxRg96x6u/uSVlKe095JllVM8oEA9diedVs61yxbrAP+7WxXGsB4
PXPidlcGBeYvY+Eak4TTdFlkXm8qUtGvxECiM55+/c7NhpnE7gkfoxzkJMo8Y0SdH4hTrRT4bCbE
rnxfeq4UrkxHeplBv7bIACdbgs1OZt2vWkkqscmSu4fMzf6CXRjxTxoJqacUWnLpWni+qfCButXT
3eEA6v6wMYfssAJ413aBuDNVIj64mus6abWJh9ko/gywoAjbyDw4J16LqdomBOa7BiG9KOsd1uGD
dXOGkc2oRb/cmGNdYBUXbSwxhBdS2P2LZsbFRj/32JExwaYpcrEvqhJnsjLFN6YrCXG2KWGEV5gP
MZrSMzJCnTby8aLHnkixxNi+Rhu21lHd8T63u79eHXightxyM2U5ZSHwknd5PMdP02BXL1TxRpyy
FVbC2NOP2BSQ45HWbVgmsllJUhz3xh7Xi9PnIG7lOWAzdpDlXQ4R3vSmurG6aFXFx6mRzsuY4JFg
tHG3uHs4MGJH7fKgomelj+BrLBju5xleH1faOr5yS263lFy0N4OEPHkh4NK0dlhQ9tvhYPc6fVCY
mDCWVu3NrBTB8sQI1k1FllMZHN4beDkflDxhmIrNf3aJOHI7tnP1QtIR04gTBZ+5Y2U1QnqePw5Z
utwgX8x74aUL4v8Q/m7sPHnAAHQISK//obh+IDI3BIeKEoK9dMIccJBbmUcdDhNICxDRITRLuHte
WTSf/XA/sWzkvb3sJGYUqlZegdNqv6jr6pDkfIN4E0nbRhYRz7HjUJOkKo2FPKtv1Mhr1SzGl0R4
km89689mx6YT7mN28mTlvjp2Vh/MOaPfRwKvCgQ3j74lndt1uH0wy5OLz8bqZk1Z8pOUBfUkdD6f
3cCzt14g7d9RIpfH1nX0js1Y6wCRAfWyGsAxWawjuK9s0iGIcK30I3D7ZTbENzf0mniBNDZpOMbw
6oLefGR8JgXCfdwCmtvRI61H2W1kWMEIn9AtQVZCAmRFZwXvJuLiZWwKe1NGKSkSNbGguuMa7ymk
JNq2RkdWjdsd3Rvx2GTvWd3mDOQ1WlFrmOYNFoQJbd1NwYJlJby6qS3CkxPgAAMD7J2maqHJYzAh
g/s9xTkSCAepevpPKZkwHElmN14q8e6A+HpoDDHuMEgba74v8ydDGuvZ1/IIr4o6VnSOi4S6qy4m
nRZJ7ONeo62XPielk80WOao+LR6TyWxIisXjt2jqemexI6+3pQBmhTvWLuFGO+JlzGvSTE54/9CU
nAefpkt8MgkaAnwkxbFCp2JihO5xgHxVWIbTfRdiAjNoX/ldWYBStJLTazDP44tdQehYCXOGb7EQ
OuZNiKozpkZDfKDR73PqKZD8GJitJUgunIvdu8Ceu8tEyryydGH8XBOuttYCIvHnoCUkUvBYGmyU
DK+Acr2DTKb8bGpqLdIuhlZWTIgfQ+96N/agIS0Zg7Z/l3NSMs0OWbXtkyj+UQYgnjFIYWjE5XDz
atpOmmVSF+IiCtKOrFjgB1lyyCiTJiQ4jRUaarA8WWaLP90xwmMaFpiD4fO+tImgCaaQpnR3EkJM
utZ4WZ+5p1UfMGiSY4ynAtmexs7vZamqq7dQIR9i46GtWEQ3vOOwTJfUdMi69YvY25SgbZOIbiA/
b9wY2rhw4Xy3BWRCh8Yrhosw9e6qKJ5oA8FsZ3pN9dqXOTNCbzr4JKaRoDRc6ILyrwN6RrMfcxgT
MxSwyAcIXiFOFAlJwzZ4apZlOfYYZX9LA6b1WEzBwelzcRrSURPFIWzeSnc8VW0V8cwF6Z4EbvM4
45heYSDAZTb2816PQ7xdogDyEpe8NzwmNl+sOa0Z4UqyuVOzraNKbWZn5Blg5WI/xJ6sv4siqf5y
Wi7PsI+Ks+oavB09P3Img7G+5qDfn8sWU1WpwjEiDEN4r4ZcT6k3kuYRycPDzzQYHJIdGxWOvDAP
PaijnX2yWp1epxlRaWAHgxlEA+9JuPHUPqAck5eHEvJMosn45oClUsnoWgItA11R5E2wntc+yFFq
wSPtgP4Y+rb6UvkYfS6FwO2COeUpcrphD9Ff/xF5W2OpJIGWMEmr6H3hiH3X7EsYQJMRFFonq4Md
Bc2LkLrECjUX01s21gL4T5sLKuDcTnwvNtvrY9hlrSTDUQ2G35QW+GzhaGflVdL+m6SRFv4yBSJf
WdBvLD+q0pawxBh07yQRltkPMKBXax4reSo9FT9QUePSdyMXbBB2AFGUI/ZuBEn4uLa9cE8D1KGA
P4n/rBt7qm5GnBRXKYX+QMrsHG6FJgS9Qg1UzNSThYZVV4uxLQOnvSGmFRT8KAuQjwSAzj0RXkxQ
2M9GNfdsjHNNqGlCDjpBO6bhIanFvsf9NFDLGNs7A8ep9ikv8Q7YIKZV3abFV0eC7GV06mjLDGsj
pgSENvxsMao/nphGbq824Yhx8fKU+A86uWSPyI2gaYJ4V4xN/tMOHqR1Yc3Wmrq49hSNbMJ93Tfs
W+oiDFiLCK1AKWtjuqcaFznge1zigxL8YfhHhvrYWFZdbxIbi+ta57Q0ka33dHiQVKPs5l4Uj6AA
4rexGGMsNLK+ihLEdduZv3JRGwCymvytiF2F4OQKH+JFzBO99AqLUx0Bde9ieN4DEsUpZ5pXPuib
6IMI11TurDwOGXot4BDam3UBDUZ0YPCpVfFZkqnXvsrKHVYA/Xr/O8bIErVo1h7ZU5TQBCXHDt3s
FwGb4ATzKjlnkF9Wec3jAH7IPmlCM6uBf++OEhwe0sYsPueyjT7brnP2aVU1uHsROtK+Fc+856ha
my1usXk+zM98q3x8umIMXpDx7EsZWlQqsgEyn/hOFV8hLqkHM+gJnLmaVsqlidACBzGbPzZQj2wX
8gZHqirIlQeOOek7JDZ/1Xi9Nl7PLaKeOvsA4jPBvGjr8tQPqjvFNNk91UIvGKDCIjhaoR2/2YUI
rqONcOqUsv/OcvzVnZEF+4zLHQyuOuWZTLE3mjTbDnhUbZTsDWMRQH6HSOcXVuj+ko5hTZyFiCM3
zEUR3nOsgAueUgzmfrDE08YYLRJajTmceg9Fzi+1dj7gTyUIeBrHEY4ZHI6Cs3xBOY7i5652eW1A
VJvpLwSjCUrNyOObTjUmkHGe2/1iI2euomCk9RLmXfJjlWG26k22oz3xuHinOZuueTaOQOPd2Uxo
HtMdpqdIYg2G3ZRiHpdywoxSgC+dpsX67MM8Iydk/KqRqF9NT8ntwD+umWXi70oN7TEgLEsOFT42
Lg47ulYVE04S6vZlUqO9k6OZ7Ev8WD9TmVp/k95uXnnXynMejtOH22T0Hjah8F6otmpiRKKedhUE
F7xrbqWHdXgfQMNE2z9DPA83gCbZbSnSYaEEwe22ZhuWaqun+ZEbPrO0yo6s2JMv7iLRpolL0nVJ
2PKBLtr0Orizi1U5HOZdDXTyVphV+uAMXfzA+5AJz/GIzoa2krtBZqiRgGqHHZIMzCiDR/qSYOfJ
fOjs7Ag0kVqabWlmTUr4qjPrV5tnOFoeYjrEj9QOWTcg5EGChJJDw+yoK0nMGF877k/ew2GOTtoE
DS22o5xS30Z/XIdOlT9ZenEuM70Zv+vBlRhkZY2l2R3dqyVSMonYhaariM38mYyT92IZanrCjGB/
LePc/BrgujE1YQWKYdx/T70L/FUPGUnJCLlgmNFmmr5ZHprBASary/GAeoK73A0UCg2v67c2n7Jp
XbsTVHzQEk8j2vrkL32WvmWqBOQ+8GMyXN7YDk7+9Tx2/Sa1CMqxgbPJpy0O28xe0qY0NDmNXUPj
9ZAnZX8lM01jO1D79qgDI7wERcNyUUr5XgAK2pdpR25qUVjsm5Z5w2yrh9r1gnUaBvVtTirn3Dm5
wwhMdvNYOHHG9Gvm+x5U/cwbypYPFXUBfAa74lTUucurY7SzjWuY2e+oqR3U1tzbaaXyV5T3NPbp
WEkOqSrGCzrOfIaDVSOC2N7aLbxl72BuRCL0BoXiWBTppjDwJ9T2SEExZNM933NxHIGWsu+tK3x0
HbDoqZ8t4TfopRueX++N9wse56EKl1tSZ8Zz1dBOi36r995oZaWvOiEQ5cDZVPdrDIJOyL/ehdMF
qWfce727POOJyTaOG5gvXDXGx3pOm2ezuje2qdl0iEUH7ouVxd476QD3x55k8Obdvwq0FGymuVmk
7xxYEzITRNK9tlSwn2LtvWNkmI8TbYankq3dGioyKhNw+0My6vIAfbNc8+5J9rwlxnPQB/2hFMwR
gLTT8jAQGCUQjBWTmYTBDAaROV8NbzTPPVIHGsE8v6BgUoHSLzNLB457i9InkWL6ayCnZkUFKUdZ
1vI77hUrn2ZxvSMkuOk9zWfwLpE7xR+Mu6iUOAlpNvIcighAEdHWqEbrOajqjNdpEqDdVDpnBU0P
oa8FmmjU16yvOrd/0uiWJDnkLE5dlKQ/pSmHFwgiw2Gy5gDgTq01PxesaTlRSG6atv3XdJu7YhDo
4tWaXEbKnveKQh3BVsHg5scmF2f4qrV6yWls2MNkCulNkbp5DMmFf+piADST8hT7BHiEr5wY3gKV
UCvHwZLHB4Z8W4+zARNxCsuTLp4E6TEj7WwlbnBi88utqAIVyYCNUvCkwA4elE6Ni4qs31WXD6Tc
JbIE35idPode2u4yM5yfiyB+sURirQYN3LVhD3GwGFQ3Glo/NULZ9BqDoNiqJbfXlCGHK+2MdOIE
WbMWS5++e0nFqqs2gugDNG+TwMNPxi0aSLtaYgdpzIgN7CNCQo8xwdDHi9nuSxUYJxro1cq7dzYs
dKG8tJSA7vkoZOsEPZtNk+jbnzTNQGmWISn62lxoruXptBQ9F5XQ7hZeUf64JMW8qnMWEvPQOoJL
QY+9AvnD3WaNxotoo8A1bL0BSFsEIz3g/m4YG7sCfeulBQR9dLqF8E8kudUiOAbw9gAKkoxQyWNe
Lt7jhHd0xQcu3gHeASCDh7d5FHklHwuA485qsV3jdQjmFlLYEncf3ayDIwWJCNT/AnQroV4km9k4
jpBe6rucPekg+5X2ItyiCzNCF+StH72AI9CuxxjCB0/Wm2nN9VXpyDrbxsC8/H9iOdz9LS+f+d/2
v7Pt/l8i6UzlWvip/idH4RGKJGJW8f1fyXT//iv/zVHo/IPEKEA5sD/AXN27qe/fwn/yH9w7MNxL
mHXyP7HpyPdZruO6nnKFxp70H3ZCy/wHQDoLOyE6ryA4qP43fkJLybtj8D+790Dyu9KCkMfvpzRx
lP/qKBRwuqhJm5cdebehNKiLGL36XXrLI9yR/qKMEJ/YUlDnpvRPa3v7sDV4JZEo0gUJFhczNJbz
YGfj4XnlfPhcKqc4mhE39jrgzIs7BZg1SWa/KnRxYdH2u2vFg7kkM01UnzP8BryKEHMWJZer7u4d
iU7H70mhXFHfhKnkJxg6jtEl17husmdslj+VWZOhTwknNOifwsPpJHIwK3eMKDDmajXCWoiN/rMk
BeGL3sjWFaQ/ftsWaTqvrLXB9Nd8DA0UrMAocdXfF66ANTphTD4aAaYSI3+os/sxHZKmyZ3o23TC
bR0SWqlcTOsWLLei4J1djrTBRL9oUE1gJrnJQ2NVdCGG3nfEe9mb4qNRxR/Mz5SONvkRkzGNI134
qtwPSp3oLaJ7MTa4BlYk/oN0oXWkym9WOWBhnob4Qq8mwo0xYV5pg4+sp2vFrCd6g8xmT2Dl9+Ba
+ksn1sNUnUMWNi8kpJaHZQLQ42J8tksBELSG9iez5DHKMjazw94TIFmdrHx08fMw203WQwZSEwOX
uv7z/yrr6Dg5C8dno+xH2bszjm80fYl/0M9tlW8jQwbXu2OMrphsfM9oQORACaPDUFNQ3ZQDLzfi
ia/IliFiibfQv9W/zpGVnedFUc9uQAQ2QnF05vLRUD23v2GLSmLfmtaDZyMmcOntR+jWycu85MaR
kBSTYETyQDX1p+Nhgcf42Fmgctk2rGtKLEjXRBQnsYp5YeROQCKRVi/snYoD9kFNjBuuNyj3i4K9
MV1wiMV0W3tvi6lj+qcwUJGXWFOcVBOFFe4LVVC7xszXYJ6TUzJLgLcN14LWokTrn/+jZuSbLK06
3+7c9MIEnsN+Sn/NE0mUsnGmh3y231ITDATOsu40mf2ls835SOnlPaA4fFZsGPfs4zj3nOQaFM70
Ns0sKBt4ZN3EVJgWyxMTyZEo52GGr/+76721FpN+FB3lvVoCVu3Ib2LSSCKm2LHcGWpZQzSrNz12
5jUb0tLHxUU8foXg1x8M6qVG6nJwGu/IyZ1bon7+cD+F7QH2FkcmhW871tLMk1yDs54N8RCiUOcp
F8tuRlJwJoDFpAtJ5nWY3CqaNvcsjj9UL0/oTwXPGRX3Nu4Rg4+d4qvdidbCNtBZex4R85yMZgeJ
Pz03okwPBGOio6DE7OSZxZapmiSKpSg26vv8txc/FjSH6izHUp9qta9ZCtJ2Ns9XkPoreEjVqxiw
E0CUYGqLutdgGXaeDInHWwXhTXaDZ0GCkP4s7s+Y28Yj3hg4VV3yiEXvTAirukkw02QZ8wP+Y4XT
j/0A/KsX4JLsOSwPUxJ6ti/LdBfHDkECOzhlld1c0KgxGOLaMZv2TG7X23nU6s1ETl4Wab7hD1rp
FMtQMd/vJSA2VmXQL0cbVOQpjvH/MrKWjE/qrZqS8aGIGStyawZf5AGW25GLZZLOhMDKVlng+7hq
dK64S0BchlX8Pd+TGY4mppnl8cGo2+YIBOgsYoILKtHeUTITBMNgHG3ccfw9ziOI96jeKdoVBpfn
cbCXeW2KwF27daUucWqotZnbCBeBpLW0S5JdaJbxqzfOB5PWeYnB/JzFvEmdoG0PKcFxflbFRndp
8LDUltzKcgZF/wvWDchm0/Q2nWlDN+ohC8FbuuROfvGSxNkbVHsbRq8uQ+BttBJ+SSXwKijP7UD7
i1nlGITzH7Nu7iibwxBaf+KaTRS9eE2UbayiPPFT+KxqzgFXGD9LtyAV0ZNDt9p6zsQdZWZ/N/n4
uTQEZOPOuAEOw55tgGtsuUby+LxMslvrjtq4KoeVKJNsFRXpHyXBMPK6uYmerdxwYA35uxopPpjT
S5Rb+/iYzMtTh4OErLHZVJuBYCJqwa6qh+e6Agc4k1NZwWq8oaHox67OPFBAbCK4xV/KVB8rI/WO
vW28UnXGsi2LdmGjnszJbHkw6ToIRPSUWLgpgYryMMSHPnuaSTKnrA/z0H0AO2osyWq2GeaLWdL5
UrY8X3Z9ZIHSHIHEc5arkmqx2mEVac8LW7PiRuoQd59snkj80hkQ0ZQU6+uYBONvRzUgwur5I8nB
NGPkIypED/ReaGws64p38UuShnRfeGTNEqOtzgugTMy1Oc4h3Ro+5VzDPhgHjSC8TWOsqPhew+sy
i7d6DFkTed3NrBGvemzP2E/sx55FzQnxqfcLY6alHbwqJuba5csO2LCsIkkAGHz5LaV8r+ljvY1q
929ZcRFe8Mui4Ln2Jo/oT/caw9vXHt4XczEfWI1Yvg4i74HqhFY29VO+lK9KsY+aEtrP7QBCekMg
fDciCUyFG13RK7EllabeiDBln2i65/ptsO1jg3ecHBu8fAT6HIXWvcsVFt8kayIX343E4+dxkfDp
/Xjqs2xfcg2JQ+JZTpjcRIgJo+XRLnS1oW+qXTtasxouPT4H0cOcdfu5JOHcaufWpcrysbwS7GWj
tnJ8r+FeaQ2wcj29NTualGBCSDJLCStNT9MlJV6JQZVP3L998trUnUTUMHbuuJJOKtamWQISx0/e
UXDhNyBVSWmMdFM/Zrgeqd7LzgOHWtp/JapgS2d62OckYUduENjCV6ZlpxtFM9qOMabzK1vcQj18
UAXzwbRQAODFEKbj+CBN/m1UiWrlUogFUOZcpJ1fA0YFaz+Q82ehkAb2TZdiPzlMUtYG++Vzo9W1
5b+jIE1QaH3p5uyrYhaaGudYlgozYZR80Ha8H1SKjTFJX8wK0zt4ilXSUYZI2RviJUlVjDLRekra
HWY/7LSpTddBTY7E5C5MqvRPYUQvzMBfMzzcbEKYc4i24c3bzAMAP1qZYXBapBnSCuB4FFrZdg4A
mxXMjXjIxNSdvZwlZ47BEeQF/2CW34YNss81i2/k7ISdehgdTdNmRKQ8kmRpLzq5r8EZsvH+0Hjh
/caRD3Q2Het+oAd9AON5oaaNm3F1LFi++9QT/lj89IWAaS4qkEQxGxgufb5NWKDpEfe5Rf8MUZeA
1wo3Mk44e6V36736o2u8W2rP7+4I6WvChr+cZ0fSf/M2xYKGkzr2WDGDew+ir9IxNpA3GHutErQt
VQLoHRV/juOk1YoNl48AvWEHfWU5s5lIGVUS49uiwh+hQBeUxsFFrfMBc6CXBvwaIcxbzW4xjKZN
033QAbFvsKfRc/ArGqkPN7FLKokqHNiHMnfJoxpEl0J5/ee3J+HHE72HLc8Kmxr05C8+ltYnIrm2
VEQPQxvcApxlmyK3DiPrfhxPP6UrX20WaYTHvty8jlbpBejnZXqro+V3ahHhsJZbzkOFcfAcNTkp
Ylpg9SVOrKszGPyG1lX3yU/TuwfR1xjP+SM9g6yfPa9xGtAC1zsXZIifzsy+lEh+lqz/EKgT+Ef3
spLXIg9uC6pOM8yfJQhH3sTelxMGN93rXYVzNF5C2o3pfMySL7YoNLZa+kIc95Inwa2hUDcajL9V
wdSZP3qVcYuL9iMvwm1QJ18sRb565TwDKp4758Bn6il1jy2/yLH5BvhOszH+8qR1Dap7XhZ0R+/+
dQQWK3yjYcq6wcYxt7n/+R7VMK5B0U9boh4zFjPHlivc9q7vZM1OVc5XGcLWM8v6oyjiL5SHdRZ/
WCU4JqP6qCbzWtBP63gWrUaC06p7un97dZ39dJl7yJo+8SMj/io87xaMfO1RhOlxfBaqvFi7C3xc
IqxGfpzSye+TQ4GTaM0XWPFZGVnAl7r63WKdYx+uT9McX7kW2n7Qvlt0ItEXwasEb5GfMWr5gtaZ
FULxc8u1oB7EvUS2+ZpqwmDNZLDPIsllmTAzJmpEhzBqASd8mW7xFHSYCfHfNT6dkHhLLbo1ekad
Bqfev7J3XruRK1u2/SIe0JvXdEyfKaVMqV4Imdr0NkgGg1/fg3XOBS4aaKDv+30RtlVJmUxyxZpz
jonr7Pc4pecpz1v+96XiU0++pRfcwSrj1CJ0HlQCj9bchkGefuPOtzHmy6Ojgw/uLU4bxTuckmFT
ZcINI9w2PJEm41KAIBUptSp6TjFQCoR5sAY6NE0KJ5ZSc18SL9cSUiU+Bvgj1T4UnjUVK9Eyy8M8
ourKmf0DUrE6Ynm2SOSk6HMZsRF7zOZdUS5srXzYqaztz006341+ikI/zVlbLmxgHEA7pdS81sax
PWlEqlb9XOYfHJSlK77Jwrq3oAc2YigtP7pTB2Occp11POTtkRUXjLX2we32V2sPzRN5rIyXnE9o
MK5VrTyaFMoNjDP96HN80AbSE31Q8MvbWIFNPakwbzUBvdrph5Vp47kxdU7hjso3xuI+zP32LgVt
I40sPojEHQvP0O5Ok4agbEhjKe9NNalxcA3x5Me1PNcMurpEqgl4k05TMo5n2YwHcpcEDlWdYwYk
Xiadq9/zQHZHwyBKmFm7ifYPPH00VMEhGvE3T5xPglYeeDhdq9TIjx1Ld7AWYbNUftKxCdOmDmEJ
hvR95Bsgc+OFZcl4oVSRFaw5RAebneoK0H0AhugwBHj+0SH09TS9OU7nvdm8NYAjfZzBbr2XaOG3
Ifbf4szotgqb6bEZ0vfAX/78pcckGOTX0HePHOfUM6uh7zKJ2rMmunqj2CKvXGSII+tSQQuJXQLg
b9rQH1Ala9nZFytoD1kicXoWuQHfAZGtwmPMOtq3Dqnbp/vajbV9Y9QK6rc4+GmdPlAsc6jFMrsK
PMtG4j5HOpd12mgbU8vvvlfCYHPgIDZwMwmlOtugiYYjk0OO94gM9b7NwOwIoQ1PNW1P9hwLoMGx
umI63iBc6ad0+aKV1R+nzDhyCLjznWiQsXpDbYYaz5hFM+8LK6hsmxktjkGXhh4IJVodFXvU80uH
IWvTRTm5ydhbkY2czxEx7LnVjZ02+MZrgRN0zSL6c1KCnF8zndRiZE77BnaGq/VPeklwCC5vsyLF
tK5txZJVMoY0PQ7bGNu9Zbhk9H2KrnBATaY9Uolo7sqif7UgydG/6F1Ac0dboUZ7PXfKPwcIaqEw
9PwAjuZPbSn/9/IXoqQIE3/8OWacemQdMJuo1T/TQnstdGlvQuhYM4h346JNSzUDdNqwChL9KnWW
Q1Pi/eIGCPjd8NdRNWmncgQ5Sm6crKI1Pg0qYv3mJA+Nkhvyg/lPFsc3o9n0edxt6YPJtn7UbvSY
5j0Dx9kGYkkAADnJN661M/0o53zQI5IYM88Bvd7mrUF4FDwqEoHlnHTL2sducyNOW650nJUbNV7M
ukpfalQGqcPsbNkiEhbVjFOsxtXUQW31LRvUYRbUe1eDTgqixofCUI9ES1gagb3PpjfcX/PO6Cj6
ZNSZl8QhrW5t++F0WbwV0Ogjkee7mOXVGl+PWovGNdZK47WnSYsGnU4eC442l+Rdn0srjE08k7aO
/0qCT/UoZ4zyaDvMyQeH0vzExuUd1WzmPEbbc0n0tPQph0ymkYZ3c643uDS6cOwlmyf8M1VZpnuz
ZJJC3dZ4iCbcSsgjOgX31BXtF2wjJ+yCPqo6C4XC32M1npEYizSs7TG4/v3iSsOkTKajIKD0ATMI
sgT6SI9Uoy/MrIRS3HIW9p6+dY4fFYMmLli4EvuGQ/dapNkl0DGgYVO9tFpWLy0hbIQyj/1WAuvK
ja+pHbhnl+qADFYjdILu9yRt6lUFaJrWX2EYYu6NYZFkL1TNfhszdisYjGuNW+kWrc2hwR0bXwlE
ZF+K7tUeZbxpdOxhml7fhed9ZpoJOBbV8eCN+iYp2vIEjjPZz8X8rWldwENp5DPFB/IE+BMmSK/e
ut5tfhuqqjZcDMPJ7zGhdZzpAoMHvsQwCHyGXviAz7Xbt4I7kIAAVWNWdNl7bmTgegx1xVcxOIw9
efCL6CyNYb7qjpnX8K61P3SQ5S/46N5MOhtHMdVP72nejJz90d9KsA4snx11iEz325I5l10FWCx1
mhxPDZ+f0YCPNhn2C/bEcRON8XBwjPHoUTlQJMOLYQyffh/Y+x6+77pL1A1f7XgCY2IQki0uVC5k
QICALXnE4O+eXT/h+MNHK+qXtmBB173Po8SVRhNZ2M8N91w1R2gvtB6N1JkfMVNyDlFsn/zRDKsC
EK/TgnZZFABow/ggY7Yfgt7LTaD38bOnPTq44ezQaTzqvO6SRs64qyizWOMnxw7cJ6BS0yPa6D53
eAlkJc6GhrEbrVJuBbZ4lodl6Ch+WwRpeuk3Gi/2XbF7CuL0qe1Sb6Nix2TNIs5u47HCVuKsOtvb
eO6xternrPecQ5P28K6t9DKy/ET1I/kKfOwa5OUn6UxGfog5O8l6s1SNFlJbE6/gmwXIBWa/Z71F
fLhkG47pOrhkGaW8/ZchhncDf9BzndE9mk3uD+pZe8U3OxAgxk3OYUx8EnHbD1Oi/skmzhx025mV
2/30PbPLWBubqaLBpIiiad/PMQTrpOekUJxaNysvMvHwmSv4MIh6X3jb7DPXPyqB5R7Tyr/VZTGf
a4nUWceWvSpGPbrUjEQOLhLs6bTJ0Dl3bX3tnDcCRkCWxiyG6O/FzFltdK0CgmPibiSexICKg3mH
++acmgviJLYGZjS8K0Yg7W0/JSwxJtWecjTH4/J3RT1PgO8dBs9uyTd20W1Ec0CLtUoADoyKqe4Y
BBioQYGhPsOdbjgMcnbfSc7wcq7lyYyDaAWJkYd8ZX5NqUSqLP34AHUGuHPC3TLlFsmVVGywrlP4
iTs/LyPqfrGPhXGGsWBEGRi8ejwXDhJxzy79PJS7NOI873KMOBdx+w8HAXU0ZaLwIKc/7KHzqz+T
nlaQDzjH2dl+Dhg0ooLlYmPQeUEnB578PnjkyIu7wip/TY1QW4+ilXUDZWdd6aV76Uua3ewUO1qK
SL1CEum3jWmEuH2M0C2DaN8mnJkjx9sC0/h2lG7cCRnrd2zGuwKr0Ll0qQ9pKmPJcWNjTpP7gF2I
G4xth50DAKmTnhXiU2fIqliN2bpL7oFE+YqtTBOWLelBh+h4IAndGENBG+owJGdEBH8l2ZxtmkKP
jz6om1WKT2JvWqxa+iKHd2UsexQukjByuJsrU+Zb/pP0ECgmypLTA80D51HI9mR5KdQySxn090ah
AXUDdLy5d+YuDT2fxMpg+fscCNcqMmy1G2acUvbMxOlCARJNWu8c1r73rLm2UXQ3+6J6zw3jbMIu
A4ZGxUuAEW42u+1cxSqcaAf2iKKOOPfakoQZHs6LE7Xvdrz0I5bOfdR6gIB9rl89fMXE8va2EeS3
Zpo2rodTw6fZkYAfHtHaQUKY1FeNLWxfDsG+0tPp0DaUvZaae2qUcE+Eov9MuZyfSwSCYpx/oErZ
r/j2/iDu7w24QFenYmirZ3nDcDAc8sLeAUYtTpVF10OmaaGR8jHx8FLu3R0t1EVsXKxy3FbL9JYz
nJ86VoJN53YHzHXqKH2J2N0Qb6t7v7oK4bQ4uDv6HJij0DcYJ/Le4cA45SxZnbu0cGIQ/N8OS+AW
9C4df05wwKDen6l6XqUxAonQhb9BzJS7InlCNssPVZ+8x6LLqBxEVqiceq+5zQ+mlTIEGjU/nF6j
yYIKBj1uDn1Ve+sGxfeeGQSAjKwICwSobSFiwAdwGEME1L+RvWdXCJ7n4/tgqfiXCVALZMGw6oVR
vnpJP69dDd5eWygW4tZX36hpR5gD5/qyn6TPdV9kf23iXGRJeVSussi09P+MdlFsbduPycsu56lI
jHud2ZqwXnaxDWXdyrTgeYk3MtWrAlvrsEZ1SA5E4qEKN96CkeiJQ2b6gl0sN7Khchv194Jgcoin
9NMxInPbD7q++nvBihxlyfNwNy+xMmu5G3ONJfHBqWzIUWMAER62sa1YqKlEO3GidK6xCzW5rZ+V
KsyVnJ8QOt9gZ37NrXsSYW11clc3Z8EikhfhlXw6hVDGwQafnbpuu2oDc6folZBDhDSC8V5K6kcd
EoGuPoZ9Wj8wZlcrf9HGElCcipRsP2crulM5n7f/1MnFtzmwBcugk9Mvw22alFaHfINxusAPXpgd
/c3Ei4oCUUwDc2vSdVgkGccL8J/EERhbq6kp94ygfyrNzlcJXJETm8eHP0QZZ+0NbLCeC9jYB51P
f6cWfHYUbO4iypv/1jgTPlgJe3Dhs2RyD9X60E2tdlda9wIrXgs11kQeZ+RDAmSMsaY7G9Ux61UH
9YpWJBMxnLC0DQAVDBhKksjWVap3O67f0XNPRQWbMmqpA3UqXGTqrk8d/ljoNV9VHoiwD65D14Hm
SuhMRISgLY1CL8N2onVn597RMpx10eFyx8JbnOqu5XZlDjfeRxbRCepjNL6pwkFaTxsAOJ6mTlon
zVBF6cAK0J4vMdTZ3eB36dPUwtkubbInES7fXclHxqsT6yOoiD5AZ4CZMCC+7IUWDx+D613w5/nn
XE8Osb6szmvrMwIkRIgwja7ubKyo2+p3s0RLkCrvj9Ang71MkJRsNwGg4Uy3nqbTRySo5OlxD5VN
Q9mcBSMh78odKwFcYr781CvK3EdFiXortVORee+mGb8RkGrXjZuzk3At4ED/OPF8NeC8Hwr7Ox9+
KsTt3o5OmVPcIlEtRSQcp5VHUWzclWf9XTIS+ksLXhM3OIMjmO56vO0IAazRvD7sZpBo93SJzJ31
YL7e1WWM/Z4MyKbESr+27GqvNcG9+K0SYPx2MH75Bg6ApHsJsEvuEhe1XTcNUmuJu/HHJZvtGrAN
g+9Jsw0OZOQqyR+HUuOwlNsuRQn5Wav6Ww0idU8BvR2jtdRCS/ECf7MOC51JgxzAnboJ8D3YU3Qr
+w4z/QEkcRE6pvsxwBnfmp32M7jRl7IwFxta468Tn6trSh9NE+Pp1fTPPEZO1eLsqEzxCLrq4doT
3ly8iP68xs2NKypNt25mY72e/ZOF6EImdXgm/8SqscOal+pSrqxKPglGTHPoccwDN9xYtA9trCG4
D4b2Xin/J4mo3S34FM02YDdSZSXzBunX/lRNE9mWuVl2suKPRAvatp77XXaAVZPfozuenNk5Gew1
tGD6CnKPVyfNPse4fGTcBoEDkaFXwPjnkXP/8sMntNaOUc19JyD3E9EYkS7OjiSTqHNTd+7LDpJL
Rw0NNRzmtphgQNplZ6A8WtxcqWVFQe3vtgklpkYZwEBBRKcdy3Ir2e9iIgUqM1g2TJnxxlF6OI1s
O0Pdhihhn2d9NijQGv9QceNvXaNpTg5Vgptpzq80w/ShxhYC64Vp/Rp0+4BKZjxS8eJjVHuKIkky
QrQPe8LsEM/txQ9884ZLmOVRHGJtGblu4+zsUbJyJo3vnHhr5pheKzMHnTdZg3PVsS+8yKVjrw1e
Y1+GBJ0FsW/1iSOcx4SBBr8REzcKp4hMaMCq7unuGX4brmnvNaezjm1SP/tLZqejSmo7WJF+LWKW
i1ZXPUUBtYWitVZ66+iP2H/C5J+eiiFr1/UwqgeEPMLBu9lyyge8lJfSDcZQRstkyELQzqrg7CWu
v+IMU2G8UNY+6d03vcaOENsdWaHas9f2VCM9BFG/n8tEX57LYwgUSZBxDqqN6QzehjexP0bI1mGe
40xW6bOm/JKmyaXfoPVYiRRJtWv5hY8GrFjT9g1OKAVnIEl3GKidgHdCZBvE71vVU7sgGotyTs3/
o0ohQUq20x4EOBe0HZ+Z4/1jGTj6ecyii3BdHWcP570YGz4r3ILxBd/KjXNMsoCIi9YZvtxC20q6
yBFHX1unBicVGbAi2dKu6rGHHqEG9Eps6WFHh0Mi5+bW0GYPlsq846RFJNO9cudgO/vttN+a4Dhm
GnbAvUkgxVQUSxxhEPxEWHH4QzqywjE15jab+GhBcZNlGt6DKmIwTWMmJjbtOzftglfOsJ7uCHb+
FM8YfukRCBmac4qMR0DKyc+5v/w+uZjX9pBvoszOnmI56i+0T1wkWt2xb6GYTVNy71XJ+J4n7yQ3
wI0nN9U1yY1K1CF0POtO/6CHg4X3osgxkeGHx9WPU2lFRnEZeQ1jDbAlWcXNAN/M6NqjygtrbS5h
6KTAqCAaNR9c1OrtwDpx0w66sydFI1dGbUwXhIyndlTVZfAZ5ALuEIXip2woTrWjeG0mlr7Pq+bd
Mgg8G7POehc/1dFBW2VHuOOybfksIw5iX/JCyxuTa1mBoGk2cRVbFw450xp7mYsUDPUidfL/fJlg
lB3L5aQEujwcCdddxmifVtGBXjT8K7527KpRPM1Uy5HLv/z94rWK3HZgnsCXr6Ha0HbRPED4pHzj
klvoeEhc2tPwYalfy2HFSyTnJBeIjdVe7NGVP0kB/wes06zGO/c60KJZcRw10GM6p+NXE67cMV3s
1Ry6KCv3NVSpPHilh6PcU6xzyvUyIIveQmKZJOX0hV8dXZ0ET1WKa5WjJzTGaBzq1thYtLm9MnDQ
s2TYJ+ExPwe6aRKEiaKVsAqyfXNrPTipDQDGSY2kLrdttnwgZE0ln1WbfCRNEJ+bxsxCHNUQ2qL2
Yx7wZqkZ7siE2JZpbvUySp94tpyOQJOqsy+KDP4Rg+lkjZjJ8k+P9N1NKhzo4+YXtL6ajpejNmok
8nqfDw2WaKsob6XkQhFWvCMi9yiGMXgN2lxipou+deDEvarib5wyrzqNvK+g+DzOqhY/i+G/U1nw
KWqEf3bb1nLFrwRcilsuTH2nYSzaWKWGXUTHDeBQxnqes1Y+4yCyQ5E0SFWx4PtLHIHsHRzWYVlC
gLwtNpNt91e3oWStmCztNiDMrHWu5yO0nRN/uHZvCAuFAUMGAO7QJsdGrqbXfsUj4/8UU/hdR8ZJ
QKigA8oX17nByjibrCCDkkNeYlkxi9UaV0oE/4I0GztCcRSTOa2a3jtVhC87Kdk1jObvnEZI2Rtr
vAf7oHUHNr8N6qLds2dDxYRjwV17EVz9a9NX/6i82pWg5lgrV9+Mh/e+nSZYvROEPxEAb+dcysYz
Dw162tH+GMXt5NlelHd/yo44VLByataeBwFG9ZhpUSd0nJRfhahWQYaeTWgTJYja0VinIRjgwAsZ
u4EXMpEsIH4VwNjOJGPudi43pvQOBrXRH8JF+xv1/lORLjlpJGFuXNTlNnHBKM34w3DOnJJ4Kv4/
kPXP/wbIanqmTan2/0xkff7MiOBhoP6//dP/+b/+7Z32qOIGmcXyxvo/Ful/W6fd4F80llDNzaff
dm3fhkr6Hxirpf+LZQKMsYCBg9KV5V/9B8ZqWv/Cbu3gnsZ37Ru64/y/uKdtYs//zT1tmLiGdaCs
C/+Umpb/xj6t9WbSKqK2u3hqxTb9p0VXA45jxHhx0zDxmczKIWcEatUWlvoAZcROr5l89HVVPDAg
nSqz2bMDMvfQZj6pf56PpUmes4xt3EJsB6GYR8PWZ3yiIi/gdGNZ2C+CR2mm8ZPvO+yEeUCCPovJ
WbgBLBzV5M5mahOys3bwhY88IiTf7FLTuXGzzc7STts9HFeyYzj/jlOMVSPI4gtTqrmNbV07ejNg
r0z5Gy1wiQ2ahrMZqsmlEWpiq0F2/UQjCS6toj3FUR/6pdts0hlyeETLBLFSv7rEPWaISJr1LUXU
ZK/ooQ5b9gLomutnWchhy4rgpdKq+dLL+ssXcQB2NON068NoV8PcfWjXxA0RclhmpT7+zwRbRmVV
3XI4HxZ+fA4QjCWoETRh3ZUpElg9resO853rTxEu3aLasNklCxln443YarQZ/fZamaN3dzTrt+6n
DnluDsQ9hZFAuxCIKDXp9/1IWSDJpB+g4s8A2rw9tDDjWCt+fr/9GBMx/bZKOOjUF5dQ4w7DNDjn
Bbm7Ecxra5OsHokdcKe5tNmX6V+4fSTbQje9E5D8iO2shRPWMvrHE8dxNClTxijKvk1DrmVGu2KZ
BxtPRIBFCIkklL+yh/az9ygG9ekfnYklBS2JLH+6Wh05xn41NpHrmZWcTgXEugTPlDNcWjL41FKX
t5ksHGvT2qL3jh6AWVYX5QRofKb8bWo9oF1TnD1q96rKkpuEVovFpOdn5YvSriNwOswh1ZMDm32r
jD0ZVu3kDVBuWhHKIoEReQOdam7SuF1PqsO7kDKPJfDa8OTve+YNDROszxEfbW2ioFUmOzw+H9KF
QMDtmpyKQ+MlFq3XkqNyS6h5M+ARPkx5lRGNWeo4fezfgaWKHYPPsIHZke6IZROd8nVms9+9K4KV
Qx3aqQgmWs/5GU9/v3QzYkaDQCJSJ7gl7nTXl+XKSo4Bmaqxyk7t7P0SVBBvc7eIz9ayCgcFkT4v
dHin0d69MpWomDS3+E5z0eI0dNsyuRBy5xBGPl7A4Qhs/Oy12y6Ejfwz783gixDkd+uBSfXKIiNd
yvBUS5xpwmkWKr9nY2KpnOdyiF6tLNHPfuI4Z2UpyRuuqjOgqm0ae8kzaM57MlbJ2VVUkgTXTrI8
QYZvMOseGpVsLA8oWtanr72o1VNqGa893ayvHnsyewaUQs8VJMfFnukLnoqRLc51QzSMHMOvlIKk
m+W1xc2YUdgjKGFYZngXp2J4StmPk2x/0gSMskAvtR1kCw5CbX9iI/Qrj+f6VOBSORlUMZsZtduJ
HjFO6458KvrM5Dm+rYZC+yZ2ipXFxco4oKgRyQA8MvccErJqrM6VaI/O0OR3fBXZ/e9f+QLscVqU
7e7vPwPYMl7NgnRiBQvpNic1LkZiXCdXM7eSW8DnNNgGpcHmu2/2r27JMTD1C+OiDzKmWDXSDoQg
q7WM0x+vCyLSI3gn/Nl+4PiDldhRCMv+TF7zdwLI9BE1nXiqg+ZriDGSoMZAQpu7aeO7i+2unI4a
n9ynqfGcs9E8w0RTa6ceFEDSuN1gZwnWaVugOWXrrjJrci8keGWvcMJ06oX7/I8ltEPXWw1Fw0TX
zNG0Q7KnNGZxhsHvC5wvKhrj+vfL36VA7SdUP3Oe0PRxogOdKC02R4sWzmvnjs2xm22+vV5grRu4
rhl9KP/DL7GZsTqtjHgmPZzRRHukRrfc519U+zGw+dNtwHNLNoIIZpJTr0wlizC2MinoBM76Pbsa
H1Iaqf0k0ZLQaiPsmLTaHztjBiLGjYyredtBdCK61vdh69vqhEeInGzcDyHxO+h+Lo4rQJN8fuLB
38c6eZoUN5aE4/JAjadekopMHWUYBE/NaZxQnhmfuBEAnXKwBZOUrW5eDO+/rBC9kpZiWDycpQar
l3Rj/9TyRxDMxRXqT8F1pHuB35WSsWQeP/y+f+vsyTtMsFjWlqhoaHfxJJreEuirWAuSJN8HHiHS
yg6yPQ7ara5i/RctWmKXfI64qcIyqSxs/gG9MkU7hfVIoGJuH343mC8+i6i11S1wfwu3gatq/VRb
3gUKZI33wMKtAM07TxOu+3xI70XSwtsEVcVh3fq2/E1miovdsaKJJGulpGzOuda+m51DnLCu6L4Q
AIJhkVlH7NPnlhZIgj+md7KnifUE97q+HfrL3y9DY/eXCP/q2Ql+yhz7c6AZm164mBpmA/RKIf+p
bYkZavCSL2m027SuxaElE4vJiUXowOHyMDKKkzu2z4AHim1XFjam2bG4aq21nmxP2/MEdsJoMKvH
FMFkAr8hf2K+fQYQjmNReWdX5TyVfAy0LpvPXD+UhZas2dJSo8vHEcYVIzK9MwWkVBShc4E2crGs
IvStALOJyzIl4fa57Z24uDille3g2aQrAPI8YydHO1LeUm0maKCMOaK8ACTjtRbtlyvaaJ0mLDOg
HvxkNGxcioxwT9UVG280GWWy9ur20sV2AN4Vd13Boy+gL8cGRDOkJcwZ8ckWvaPDukJwLDAUFWw8
9coezhYPyDEJ3gY70O41tPrEHwSoMPM0NPwARLI91J1qOGMCYCM1FEcWIQEbz8k4tVKEWmmetKUq
OqJg40QpJhb5oc1PmF3eSAW4RGLE0VRxd1JASVaaP700FBa/FE+jSVWbA5wCOCMr/0BiMJTdW1oX
h961OWp952k2UOxC30feSJqLXeu38ip0Y13/giv2h5jClTd3aQuLjW2sb4aCJudcK0NdtWyH8HwR
Fi3ibQr4bTUM9iHXkJcxp6WPDHXi0XVLY9ZkrabUno6j+nAyZzpBGSxD1Ouae5V4CapUA+HvyHcz
wQbCPisE0wlg13Hpuo2dL8NsAa86Wotfj6h7RIfyir1AD0OvdZ5s50EM7rPoVXuLa4qWeCZXpr2w
5jgJDtONJTUyifZOB1AOuTQ5gHNiDIPINVvqgFtu3CZ1zqcLDyP1IdXGDRr6jGA2s9LCSmD4OmtM
H9QzIvIf+FJLfLx+z3GVZ6MmYFoWe0bfnFY6uXMRZY9uKv5Yk/vsJ7P8JbxvMgLLqRQTm9Axh+aR
6C+ayPINFbO/1QyTtonIIwpSfaKbtrYTL3gaqaF2e9zxg45bs/jdBPTxzcH03k9Q/FJavFlDy1DO
LAa4k1NqhLDsiZqSaDzgMdZWZHS1t9UfL2d7+ve70s4Na9CIf5hhm03dgM3vrZeMFGNJFytV9rhy
q5Evjh+rXW/J12ly7PsUlD+mI/0QXJZ2DmrKT0B5AKqfEY+As9mdpnazhSdh1tDnUUOKHevSJyWB
UNUqIa3YDzCQJBQQhhhaisFL3ni2v45jSonBrN/FvyvMcH9NNlDgCaFZzc96aplXxpZ48YulaFeO
tnGSYDxayoWooCOazwrJRkyfwvxIDGs+GWO9cdjDMMZUdCN5Drn7BB62DnO3YVe2nnpm5K4IzH3D
lbezyQQYy+CHi7JbseWpQh4KJhmEo15YoHlARG+pbaK+3ScdUnZ/SqelBJZQ598SnMnoXijRJoXh
SyxNndvi2k3f6hjEYNLO+MFqtztlXnIemhk2Uz7C+bW6CKNv9uJjHeMOHehHs9qOwfRnnJL+zN6X
vrDWQqA3Cucolmp0VrA7w4FwWhiduQ5SnVUMhxI/IqhWeS/N3DGLNwUOkJYEJonRV51NhsPifC2t
YdfL/qWmtHPlz412LHyBNahPWY+LGDJcOu2QxfmU+lrM8OWNp94Z9W3szWJdAzHzhu6hiASNc0xn
cxUl7J4UQIRA4U1MSCilcjrYiqhCFY8QgGdoLBx0cDyJ+WoXunbwoj8e9cOODwkzBsSGiL0vG6M6
DUTACH3GkCxT+zlbDgcx8ZVHTkSSME+JbG9rGPC8ZA7Lmv7DLjWjlRXg2g1sgi1QRMXjF+utYFv4
iPBULFsX1O19NItfUnbdZe7K33XmQHK3WQs61E/ntTkRXRbkN/jtBF7kV2w7XGIJgqMxPOzaBwpe
TQUDlbZz2pHaqAzEHi84kZhGcSEZ3NM8iQdqYIVIgxC/NjixNVJje8DNxL00c5vQpYqCoQHAPARQ
fgAPF59Ki+DKmIbn8TuKE3BCcYctBNsQnkaD19jUDCbAzLm0MS1twwTgjyzcs5kEh6zMHxFs8rdi
KUeOapWfQP9t7MZOnyB8cJuia/DEYgEePJ+XnQlA/Qh8QPEh5DTZRbJZs5weD7iA1Us7eq9J0ZXb
ucmwluL2xYiV0IqXBNBmHfk5spxcpySu1kYr7Ys2poiFA0XhMUUMOwvtLpwJa59KyZqs7/qcJTwN
dVmP0kvhw7nUBuM4WkMfFvlQr2INOnJBIuXfVwmEt2jW9IPu5js5F6BySNE1znNQVHfDIQpQGcSk
zE6xURzs7jC7+DYHrHa0onOVdPQV5FP0mQUlhENPCRJXZBZSKBhb7kmA+BdWsUaqC5PCSUW6Q70B
FXMGVB+nM3/1Mi72nXKr9wy6esacBzB9PAbUX8QOirRfiJImFEnv2JTvSA49geCZgH8aL8LE/a2V
5UW5wz8tlgg+rLCIjKUOokzSs9Cy3VwZGDZ0bjypxykwB+OGDTZL1vTB62QaCHgGKyKRjCBctaMc
3uoWk9MYnEytmFdAmb87Xzw80XDx699Nr5VbAuvHiFbrHbfFA9tbG5sEV8wESXQ/1O7r4NcA2Bkh
V7KpQGiX7jcLUcYTn6dCxDE3HH1gfUlmboi1Wkettk5zjwA9CvJS+mhfY/lT0y6+D0z5HOEAXQ3B
uyGM15aBNyxi/w68B6WHgtsOC8ApVc+tN83HPrNY7NjNK9SOCteV8dH7DhyoaDYwkw58O1oXo5b9
ruVatzHV9yqDn6Kq4MkU/bBHCdnEs7XH8YBYIAG7UzTvn+jYMzk/p+MDTHS3cUiMQglNf2WQqJD3
00NM6dwae+p0dlxvOle1ydYge031ZSbHNsNJBwiiHKx9Nsl8RXkcrpkxoOPHqo4wfeiwCzlTN9ui
MWGcNSX8EOUrWODunt7Gt2AcrR1uX5xOkGVm+hJ6Q1/nRf0oBRI+d9qSYx+SvNlgUIq/PaU+pWr1
LdLsSXMpBCpdKnei6t46LfuKRCR3Oo83LlI5hTo+T0O39lZG1RsswcCAN/9F1HntNq5EWfSLCDAX
+SpRVJZlyaHbL4Q7FXMupq+fxTsDzIvRvrjtNmyy6oS919Y6ggStB1hEcYXahwbN8MYdEcXaEfDK
pm4aB4/D1HOYcb+WrotEpqUXiRg1bmBVMQIx3HhXkvD4zPuuhHvtm3s11OSaSP1AP2r91kCvbrAd
l9tMI/WyMwyN/afPSrciPHyiNHZa0DH10kzrhp2KCsgxf1VdEnfWw6lDRSQIkQnNrsD7IjQDWy51
Q4P9ePY5bDRiD0KcskdboXLMTKQNVtwiwlFybdrLve+6G30goZGEh+2CKP4UyflPJ1RzGJ1l2Jno
Q/HAxWqfz2gxoySO76nHtcxYckN0k3iJfKCQOqkkW68vV1iBBXBfMDfEZsmgEBFK8R1JV9HoZyT/
zc5LDbwyy5xLqinzUZksDByIK+g4acJwxmFSrqwszJ3sb1pm6vRfWi1AnztDu/oFno/2ZoBuruX8
rgA1ESYCsMseKxlkDLig2Q79MVb+izl6DrK9BCJjlbx5w46kuPjvINoBZFZpk/WKB0fUYKiAp+14
OaZ7+Tnl7vI0Yf4tMb7LyiNKQPyD9kvFCz2mLxAwmQ4teV30Gex4zItzOZiI7DR6jCw9Uaeoba4s
96jhdsl9Lbs1eRfYVW48azCJIRciyXolTA3CrKZrN1srqcnVAM6kP7TOSHZdWkR7Dpquyl5xfe8p
VqrjgiTfBZIWFNyfAC6Hl6lEnqILmLEap+mGsNIhHGTpbYeFCYkx/aF33OtZ+bsah/lmUepJgY8m
knLcoSFA5JE0gHP65ZgQ6Mcim9+ugphFCXev4+k0FRAj7cp1d0J7Bxb1uhTNKtVDzMOquzYPrVm5
mxj4+jF1zK+4bBjYWemBpve1FwAHrNHmcJ1dAM5x/9bwkKsFbmubWDihreLpqOpiCA6DHucW0QPA
ekpHt3fSAjUIinxkEbipWkRaXY4Qwx2eepFM+OKIDpSLW1+zxdm2JhVOrgrmH06PSKqRl8ETVFof
KO5JJowSZjHAFHSXAbK2jMelN7+JbWjCfGnCGfPF1pq6dr8sDd8aou5mhMrnJdE3j8hBUpZw8Kb7
1kTEyOJP7iKJgdQpseew2rjbrRufFcTMY7L4e6xm5kESOaK3qI5bk3hfyewX4Ip+G9job2Gv3aFR
bFsWgh5qmE2LbWSsuVcZKO/qqohObKXfTV+XwWAiqY5GiwvL7Ndr9aBnHQouvf2ox9vgE30VueKf
Ap1dLenqEnYYEh8h7uvHPDe1XVehQyxq390qeLC4qP7ZFh0h7MwAyAAHBDqNLdLjYGaaETcxjmzd
/m0h5j/Ekj4wcdHOqTjE/+fuNMeISWxx2p1V8n8qC7eBIIdLEQXwOhrWcc1cwnx88IoYT2D6sxtY
RjZQkytipvYRWJuNHoOvswXRL0WT69BIO2trmeJHO8lfkRf1YaPp0U4bFOLEOvopvZoQlZ50r6pj
A5v5yZl9bLO3ZPWWDW5+oCT4k+eAMUfLaQJI5bdkSf40wMZp14jNM+0/2S8Wna9oB2+6lTB9M/2/
vTSwSjFXsTPv54x+nEkd+Q6chfNQiZeqjL5X9uvA0iiQndEHJOOlvGO0Ot1YXCIjH/muckHzxbyt
bK9TmwbCxo3ZSMjbdQTJjWk60cmSVdFcMSplPtZ9dB3bdXhXHDW5GcqEWORRd6rVaXGG/4qmeOwf
pPBEtSigyAy0u4xTe4vMtclh+saO+YcuEckJpuYxeW6Cp4x753u0LHIGlEtQC6SJBdLEBl/bq6q9
f2oc8Wqn1YkSlKi93CAG861N2hKECRraBMOR719HifTIdnCewV9ouhxRPTJsbZn+Mro7Zl3a8mQ4
f02HuOzSUWMAiWefQOnZuooPKUsnmXyQyEakHy/uQWpMvSqsqWnyjXj5fTac/Cyq9K4NkH+ghNYB
Vcwvfv/XDujhTECBZAFuM0vFZ9IuQRSJn3S9H4qGt3N50qqph92M1ZS7ioKj44UobmbPUzEImJGT
DyMOUeJ2BKVNMY7iy45GYKpATLjU1NWgGdy4WDi2cuJ9MNknw1ZEP/0jkiBwkfCrTTbW05bC+AD3
fkXDMbA0JmieaNmZWGYTUj/sjw6brE3lLkwpTE600vLfs8b850PS9EV0YJtGcdHUXDG2s7MVUhcr
Gll3yB6bW3EtjXI4DPljwEi4GYthwrKjog2uTTeQWO2C2QLU3PmvunBCXa+rUJ/1jL5Rs4EQMPfQ
uQci8rNDd8iyoC2YZE5jfUgZzm8GK523CO4RuRawHGwcd3bnBGCEtAXRNaMDNvC6A5KZSEOAzpvR
8vagyCisEe/JhSehZwdZV+J1QaPGdcDjOfaAZ9r0kU8lyJv0j8m4sxkJjVX9CJV0/XYgAG7Kl7IY
Ht1o/iuc9A/pZyQ3u2mYjA2COaf/5fj5RhuImC0dOhyh2V+UyvLsdeh9sHVthxYxUO2tme59ExJ4
+O7LQFfRHzWXPx2WGL2v/9ETcirmhaSZihTCjc0idssDxm2cE0MRsYW0fHpnRyNIMKnu3lLa2zZr
nktEYCyan5OR2K+kLKRk600vpclkdMhQtdumBi3Cf/Mn9DY1PwJZ+0cYLEkwp67ckv/yxfrk4SX+
YViG7FXocBqqznAOuZFeER0NBF0zB8yrJlQdX97S/CetMz3uPP+22/a9HX04iut3WSdv7pwQIpQg
CnLEeZKoD8H7bpzJvle66QVjCb3FyU+5dBhv8QO2e7qUposQnCfdbuiJS88JVaOiG6/VhMeVEmeA
XYJ9yA+FdzM1/42192HKb3YFjnPujgVuZKSQctzYPi5UaDDvyKVf29q6NVr3IzaMfivz4SI7umk7
Iwq5sq2HNhj1oa0ItCeXbBevgxdXtheIjek11mviJykqvLa5Ii9GmKpdCaEoYTKV6a2GuMQ77Xjz
Z4ZALUhTwCsykRhpoPNeXYGyuSG3APM705GzP8jlDGhY7nMv+1t78Xjnlf9NxCsDDtf+U7rGS1Ri
9ILuOAY6OQQn1Tv0Nh7UqLbxqSEI49EK4SA++kMIIoHkdb3QKENCcOL2KEQ+nFrd+cNi57MzOxJA
J/RhMChHGg1kogXFYp0irU6oFMAtwSVUyn9Dlsc54JmkR0SpvjqvKMFAx56WiaYeYM5G2PTvFouA
TOEYjIfMO2ivmWMgR0OpFbXU3e2oeeFQO+bVZ4atuZACey+6Wkns7VimgYN1FKXO4JxiY2yvK9MA
pOsU538Go6HTlrZ7xYVlFrtmbuxr3kZ10DnqLz+H+gUBAibHwlnOTNlGHGaOsyNWfgR+MTFK6azc
g0eJGpGFiH8UlPldtz5uAJ06qEMIctskMAuMjqSXZ3tCaol2s9Wxl91flwAXrTS/R4N5cr8EZhUd
xzy66v+6Gd9Oqb2I1bthAI1Ipvg0RR9OROHjrZ6KDR3PWH75udq1TTVvPLNYEVLq7HTs49LOOMWV
9QvjJ6RujvtJM8j4cjkPRVCN5g17WE8Jqf9yM5/wj64iDQllbJZccSG8ay0b8XZlPWI654QhtivX
5D8Sn646Ia9bsuS2SrHiHi0yWRLVbNg/cz2R8dKRNiYNjAwl8XPI0kIq02uyeC64JqwYJWc1lgl5
cg39n2+9a0vzz54yCEhRsX6XV4PXJ3OujJE+oX6HNokU9lJjK+9LXNAruAGXRRW1oQYenfl7tsOr
wh2F2WqlbcXavPOGp/r2fRZli2FRnxISQ0c8DoeaBTXal+SMXrbdxR7p1CIGpILs/c0mMvQw1OOj
1T15Umbzg6YcO1LkEZlg1Jd47OPtSGV/RO9gvup9c8CLln7lI+Ao6x84ETLoYtt4egoNeaLN7l6R
EkBDYiGQzh33QqgpNBW2ijudP7R1PTz6iC1t2k3PjuHgZdHsn7Cm6k3KUilQ9B7bkurnMg0FRHMa
/9ByyHkB9YzSPTLZ2TXNzXJxSxsVYmXXILVwZLW3gfK3vJmR/WUjLDgjAYhCknotztS8w3bjzBCL
slNhkzVpj2j+KOp5vs59uZhngN3mWRjLXmDiOURpjQGIqQlgsjrkbeOe941ia0B/f9jtl++zpeyd
Mt86nf1hIFc/A1uowiT1QcHqmnsyQKFg7jFvUdIzbQYVGkKzn3dxv47thRufKuYhtTkeyMJTXyQM
2xuPuJ4NYbvczFNBVpM3T1ATSk7zwl+DO0r0NhH+/F79rRPNgqEhAtCqzI1GEnBdOj8WagxP8ybG
HdCD9m+XSBx9nOLb2hjTkPRSrrBkGY5A+czAAJI4VOtQG1DfHugaZrxsi9xS3TBv9/cR8jDCBDbH
YKuf5ZC7ByEmoKo+FUhu/oB2RC+STQBl0v7isIfqa2ySjD2+2iw3mYQS/Nhd0LE070X3Y+FN9ZhQ
1+yhbwADfkUZQ17H4RUt/KOd5u1XLaI1M8jq6M7i8a2EhIQidte0+nupO7+XiGQYMCYf5gyCzbMU
BteRbW2pd/2e65j3caqyFxxwyysOOaYEmNfP9jLH22gxhxDYqiCYaIUSlo68pbZ/RtSMJHyERBAt
+BItqKgbyq7xbZTigoD2j6bL8qArtl7GZPun1KnB53ZFu0t6yrdNNpVoLcgsDmrq+yDHTbXtBbeJ
NlcerybrajhedVFO2yjL5RsXVv2K6SRYhkm+TUs49v4fDQRjKHGu7qUL7GppTZYiMzGCTWFrn6in
XjpVOgebrLbKwoZgkWe4z5sWJg3rTkb+qE+FW4RMoxtymuaZbhd1sK5RVad+8ywrZLjIsZjF9MUX
4R7oBDoZEvyJhSKNjpnKCEwjn/6gGfodIbu8NhEgs7T2/aCatRery+Q7bgnsYuS9dooEb1NvbjOP
Y+iy0NuaOmOuOa5UmCimPbXtnGGcNKeUUxKyw4SVhJYX2zr2rVY7eyJyjr7SHtU8GpdJDcQStMUx
GdyO3Y6dhaUB6o+l2IdYo6cQD1cv+Fc3uiGqDywDDIhvulvnrIkwKfvLd5KyF/fhQde9mexIcmCG
3dEBRCA3qFiSz9QlM7xFPsMOmeUO73E4YuF+GHhRMP4ihtNccw+k2IAiBf6e4r0917l9qBhD+irL
j4ZG177wv0M0Wu8at67cS+ZiLPdpNh5utoKwVmcCCDDclr5YV8n2VTn9EZ5rc2O/WYAIyiEM+6xH
83Wt37tIi2LQxnMO+TlZG6/KhPvVpWEzQTwbGlPuUcNmWxAaapeXLj9X8qadLpm2mkYnm/HzOSQW
Ge8Cv+ExFngSGJvxNWz3MubkScfwawgfac5xwd5PQKQ7u/rnVApxyWuL58Vu7APw7jNxZ/nNm+Bz
KYDeLz2Y69m2QfPodNQtKMedo5Ar9OZ87NvcOSR9PMDLtN+xrjwzODBLubT/svXw9xrtU7fGF0VA
9CWOsz/5pBdBo7tnFCP6rpJ4adPVMvffB9BCz8rmZumQKXCbo2j8EY2DPLHCAQg9RkeKc/laFctf
yxEk7pWIwZvicygS77JU82ViaHyxbOtLEJABHpnZny2No1xYXZJ54YaxQFrCJQZRlVQYlr3+G0Po
eue3GIDVQhHptLTaiarbm0fzh0FmPBsp24m6HF9wif/KlFu/5u5XDZ0fV/BEYxnr1UnFjHNq00O1
UEX3YfAuLrL5Y6M3L/XC0DfSURINmEJab4wCE/itKkC0eayD7WyJjunSx4E/Ia/Xep4kgdCGWVwF
OI+d3K1cHplwrXeBqs2VDUdXo780ef6uWdVyWszurXHJz6t7TPu+/umxr9rmM0+QzbjsWtTUxSgs
vc+CmyqwalClvlR3M45wKPxqm2Z5RnOvb/NFffguhwgbPItE2aw7e6l7c9pKHpTvBNjwshfbc7OX
//5UlqZ+M6HWpk52Y42NrbccxM7q8xBhm9hCgO9PsxyLgLOlwsWqSHfSVH9hGbYEcev1m2U0p505
oiGHgM5GEqrJq3W2Rm+X+ln8/t8HEK1xEk8hsfLWVS0/tDpefiKJbA75BLlVGd6alln5O4WF69WE
8LRrDFYm/31qFam6uFH8h3XNDnao+TVMEwMCsng2XG3lFko5PEq3fRpoIbYGIRSA3Nm8LMjfmVqW
zyRe3vLWq56C0F0ZOdMbCle4nwYppQgui5e6r/4ZEdSRUoAPUICXdMR8Kd8xacHWKY5Ecfi7rNhZ
18mz65JYXwPZvRjb130D+eQcpRdhdjE0By56mDd3FFcYN5S1zQHUbKXuDC9+075EHr++WJXDQy3V
vW3JeDc2gW/pccg/jjKplH3g1iI7lTEqD+FhOkRPNF8U++RNbjctgdllE9q8jtsoX0kXhhu9gGYC
8cT2YnjaYDsvsZfyBFarITqFodfU7a/KZbjewvXb5zjxQgtjqOA68zWM1Ja7WI9yHo+13v6KpP5F
3jJp6Qt7ZSMGJcZhS6jxWEPcEQKRXCn2MTk86IzldmJmwsXbf0qzaC+VB1Y+oWFl/gZOOTcNjilm
JY3+QWAuzLtC945azyDIaFFOZtI2UC7iw0Wwv28ZAwwdnA6rZ3oVF93XPEu2u0hvt1mjUQO4gzgX
iKOghFpHcr2TQOsdJLap/WuJO/PaaWrefGbbRXeNXVnX/VmNxOZ6SDljWm0m8pbo0kszkvDKfYZt
vmGqW83kbNL5nzuOx0vX67hGiaTbDwbood7/9B0jv0gLcs0yq/PyKgARmO1U3VxPVbhXVRr2kYMO
MTem+2wav63Sm46QWbcOOpOL5vb3ZGZrTurIAlInY2vFMmzn24XxEiOQ1Xv3SUBRFZajmne10j9l
5M5H4aIjXAuVWR/4AFAAAwceP+H2jJrgAJIWlp4GD9Ob7KujxVInNKwOJ5dZKqKdChxUtZBHnBHO
DhJhHLQOvp/aYe6DeYVTBR4uyAOmKqJ6mp5Ex1iNh2SiGTLHNQ/wp0f0yL4kwmY/0JpfyDn7vw/S
B+7EHMLadvZP6CXmg0lAeeJIJf+nH/qbbM4G+4VTYpqftbpZDkWAbFt5HPkrnY2BFwLjbuhIzks1
EVaNP+8YdO3dYZ5WTIcfxG7uHNv1odGjKP3AdfsDyeGxVElP/SIK9ssJUzyM5xAl8rAtOJkbuJ41
Xv+hVv4Gsly361g0nWPwZmDtZvQZhm6FTUVFO3WGd2vVPCN6wjtIHW/v2ScSOD5g4aenDHqpVTxt
CSARsJ6PsRopv5aK27JM/jpdxLxjHs7VKsEYlLY2PRiMEB7EKtBnxTCYRcqp1UAvbxIE2tt5XLyt
WJ8l4SVQsisDJ3S8+HHo02dTUhFfmQ4zNl4sTxgfplPLq3H679P//uSY00/Ved7u//9TNci/OMaR
RRXueEogv7rDT7kG6y32mO+sqsWLPTBuWMbQWiqWr1GHaVcmNUKqIUxHQ7xiPwyjDltTvpIn3dEu
nioz6fgdVHmJs2doDDioBuGRMqnI9Uu1Zrp0Tfte+ymkbd+1t9GAl6AVPwSJEiGLy0sRDemJmPVb
gVYOjzN7dWRgbDFyjVMtZZBLONiW/OW3vPQ8zuI2P6aq+oU0okGqbACq4gmvCecMMD/x6EYJT3JE
Lkmir5yM2TP3cKdRYflmRNyGERHbLa3Aq2wAN3FWP4a2+Sek/EwNrccCNRUUiIm4W/Xv0VotBR3l
B2cGxX+XoKKtPyxjLejgnfL7qCGlUsW0aEshUy3Ueuc+lcQxDg547lG9eN2o37Ui1+8JC43L3DFD
jhLISDgzbO6mkNFwTbBN8tt0qJCaxfphO+beVnK5MusNC12dUJFJtAl8jUY0R7iFBc3sQmp4Vzk7
AMPpq5eMMtSJqoTCR+WWFk0U6K1x9fop/yT6DglK0SNNs0I2u5gjSyjHInKd2+BwxPb1Arp+2o1o
ilGrLS1UIa0+olc4SljIiEHN9JE1Hcl+xgBQ1YLnjNWWEwilr1w+dacofuaeDiEpKqmwtJq3Xy+f
jTNdBX01JC+9vyz9UH7UrOwGUnO2tsl6Z+l1nakjpkB0WPI+sK3nFJmiMzv+P4xZHBx66NClwQGr
pFHcsLQvIZQubMl4Uqsxf3oCmm3q+cfJi/NXiG3GO4K8k5mwa/PHHPcZTo1mXt4qWfxOC5ug8jVh
xu/6jyQqvhfo1lvqu/PsDn3QktLxYJ5B6Eb5Vx8UYX9eJg9goxChzMv0AGbxjp+XzFzYHQc0+hzw
k8ulEN37yf+FXTB59ZvfyYB+RXFNhU2jvbbzV9zppBFItzkI/9a3KKtFywI4GslR9E1/+GR05gSs
MMlmi9T3fNcaZIwjcuuRTfGR3yI59o73NbmsYhm+boWQ+c31zR9oaUCBPRsQQLvOAi6Rd4jZZ0KA
64FEs5F/3yZG8w4yvT9qeNYxIuqbqWgqua3dDtVT0mwGbbmNHUw2TWlftaUnaC+AXjSNBMPoqRxu
S61dGxJnuJuwBWdoxwPHLaLXlAZixRRTnJXJEGpFXN9tNBCFoRlcXKvdU/GslVQfh3lyYuwx3RsW
T/fVYcZ9ZAJdId1usceW5TfdzIERLIhYNGG628w3yd5g0pV6QbVahEVGVrKlZfFDgDXbYbpK9+wP
CmUvn4yt2b9jeUcyFOlI0ODyOF4DqMnIr1LDdGgvbN+8GT1BWms+ilyId76XEQVoCPcXqrCD7qCS
gZHxiKXv7QfzJww+EeqL53zMln3t/QpZPJuJFzgkezlzATVt3B9Hj7K3QvlaLGMfUMX/y12xPOPE
WQ6m3Yz7oRzSQ8r5yiXIVzA7xYRfi7cWdPDdLJf+SPDaLcGIekXinF1jz4HdUpX8IBpOUKXJv7Fm
CqIboqek+9xyeFRwvrCJTXL+2cymfCyWnezbmqf5v0+9eYaQRz22xUTA9oGf9gbp58B4wvMfyttn
bW6/2IFe1wlek0crvOL83yeCadRFDGqzVJAFFsfBzDXbhr8BdZ4H2sSaGmUGynoGzDa8Gapr7grm
p4VBu23GaNTJYwhyc14DcDzChJQH9FubrsP6IXbkspHF9EZTwCgKdereVCZrm+WI3cR4dI5Qz7z+
4Iaet0s64qleUQQGi/JjIpNiS89eX9ye9A92Nc+CDW9UDs9Rk94DhWqnoVuw7HHlSDXNM071+eqO
5SN1/PJiDfV3VaBCY3zV4+tfTMmCd5o282gyTnGdS+yk0cbPENT6Rf07TVVzTtJdNFnLzjIokNUq
iqpG/6/oU6YGsvUJEcZ4p6zHbBjGGTb5sjMm/6yPLG9A+eeBUTD/MqfmqWk467U2Cbva/Ue6E3O4
4ju2sJ13bTmFtqgPPW5FqoPSPKIHrfJU0D+jtZ9dbOxpkS6BbRjjiTNgoQ3Cka3FWPQmiygpwPTM
frfN2LsXH9rkTtQFXotl/mlX3zLhL8D+6N/qKB52iVcBhFQp16qmxGMADMisMjt7apeCyD9ZDWM9
05f6rm6IgPKdhmIP68SudC19245kDBEI5SF3g4ha1s2lAv+6s9op2y++USEy6vCUR/VDs7wz+Uq4
InIuJXh8C22UQ0x0qn1GFkhSMXXskZlAb+KMbaoByP1HStO3BS64DolbWuqKSRN6BBqKbwtp0adm
jSXt6xda+upD19lEemraewTi3Vud15YIEW9vw+h89/PpPnkucJLRYz7lxM7dsYnU0qvikXm/tVL4
T8+SJQm8I07g9VPyr7A8ZMgY3aRugmRtBqk26mfrhgv3K3YIWaLOt97agQaslawfYze+NsmK3R5d
eH0sI7mTp6u2oHwHX2sxIHQ1FNiaDFz2XSjGtPIOHrtsoz/9QNXYpIlzkcv4a54EaJSWLwKM9DEy
papBLLedL9+jjqu597aoFKzTkA39TkFOCZwl7S5ggcUNKfewRbng3XvGjNDo61D0Zff0Bp7fXGq4
LSiqgXzgUsVZw7qy7QMtZ+XUE/hIS2LXPzITg0Pjdy2XyPKLkb9kjDUfViu91yUKGg4NTS74ntR8
Zu27J6mqvSWc6sJOxmeNUGZTD+jHMpJ/NqtEklmSg+ZzaQ7mhK6L7BkjqNd5oqpHG0+KY1+Ia80P
oxJ3t+g7BjDeEtqL+D11+DDMSJyNnVNP7a0blbqhVftRiHzeE7M4IKYInVQUFDqxuOaO8U6oV3Ik
uZP1CTOltmEDaTHtIoLYeE28yIWzbKVH1IoLSzW05BjXS920wWDM310MjcYswEGXHo2wPsKQM6HQ
QQrMn8tAl5OI5q1nU29zbOzjhja7sxOE+Xr3cLT2xI2N0sZKn72p0+ijL616Mk3g8iZhlLZFIIYS
gZFkiweyfAgz5WERbVwnBGK4jzz1kldVv+8S65E09BhURb+cpmfZ4csytDrIyH1BFSuY6vmDhgeM
8L85+1cYaXsVQ7XsQN1iDYaRe24khFvYOAEJ3FhJ5TshLiIsI/2hO2aCADl/R4OFhhA1LrJUCGdp
E715udp3s2aHUZH/1T2yZaXXH4h7ZI1DobJJp3VNkSWEeIphAMeIydNG08TK9BCpoQtAVQ5bLM2K
H7m5i2aQn0lmmpfpyzO0iaNAw/GvhmHXa/VLaQMP4BnXN24zbHzp5mFWju8WP9iXnGDQI+Cqrzry
l63u9uzgkjRQMv0RlZ4T+vyaIAeYmIYiFiQIi19QdWqByjR+5Qv2JccIMOjY751m4Xfu4iP7u36L
hngJFmtUF8r6wByG6isa+ZWCSLssTSEP9BSJq6pt6ZoSMxwAKhxf19EnUqbHrRDiAMBdV1d73xPd
CXnHN4KogtIM+DC9+HdS6OW1H3h5KZEOFJfeFlJj+svjoE6L2QCwZWubCZFpMJemD+eWNJs8Nlgq
NJb+NRnTW2qse9COSi0lNvuA5e1HpO6VqZZ3NRf/qjzhEWS4u0cMi4Te8e+pKhjsk7eXe6oMMuC8
MPuNUO90fAiZ96plunskSxxtBYuXOxzKQ1pq3kFlTFkHEMaemB4uC6EN6I53LmNWlSTekqeo89uE
qkd6b74dJgUNthrng1lMF5zgSAtc6LojSZRuDrOfDrUOIkzEobHM9UaLIXOadratpfNBSPFFN7iC
9TZ/9MyoeBUHc0Nygtzomry7rdOEFvaUYkZkglr859QbTTCkOYdGmfrb6d22CwJyRhIuqnWKi8Po
RHtuXgQpoPgbeM9lojmHqI62DkQyVIeQyzVYcWCVlguuXsKBI97R/8BlY1Iv5zW/HoFaeVlcQv2Y
IH/kQj5yCTHEHf6pPjY/S0egl8qsjWtM6xRBI6HDyuqd5YNfYj3FvyyymwtGeyN0azq5qNsxQ3+Z
edH+dDQblYTuyquJ+HUDNbTYlmmKaaO0Gd7RpL1arILosqEu5VVcHyRG8LAkCgY9MDE5iQUWkA64
j0R2jWqyztLpzUclcqgsiopSZzhZ9uiunISVokc/heJxb/bPdkyHu58In4nGeDet3rjlc3ZPG7Ok
+PaLN0rKsGiM5EDygdg4dowMFxrw0a6LKwTb4g9jqO8ynd7HJmXSVQ4j8UjI4QsXXGcqcKKBLhSu
KzbcPaRE0sjx9DFYdFxNh0oOJnu2uudce8wPZua1rAm2WWpHgc0S0ez1KzlT3/1gfcjJLgKozqex
u2TWi23Uv9IEiEjesD3SiV04OXgy3rJEMI9EIx5rWRX6MfFltuGqG2z3EKaWf0UuDYTy1dAHpjoG
uloMV+M9yvtdNZQGlvbXdqzEmcKCMCPuSjTRqNJMb3lLY8d7gLvFlJKh45f1S7O2gbhKfyK/EhzN
1GHFjBY7GUt5IaAORLgs6v+ljA+ia0OfJE7Il5//fV9ubJEbG+sInWXXHTCNZdtpMQ/IockESGj7
Sq9ERwvgBLv46EQBFAIQu7KXp1HWVDrO9D71/qXVzQcx5t9aBj8Ls8EPd7Wr15j50fXrf5rVTtsv
LnS+qemPkQ2NsDaMvW+2xmHUuc0Gn1hiW92hOKbX/z5gUY+CSYnuaZ6rxmi5KaJ8r1rgYEYZ9a/V
bGoBfp3ihdxi3BfGHB/9FmoDrKDr7AF0KwxLu2Ve+Vsf6vmsCwBq/gDnJy1OwuZ5mJhr7oaMfyVL
KjSwYBmH3jOvhZ9naLPAo4618eLyIF1ny3/q0VnhJICERJoHk7kiqryT1pLJMVDlmbnP9y08tFTI
4wXuzWDKAePFvWZuWehhXRkHNpjICLdrBvRmtB3I+GPpBg6xTeHiwbg1CqjjrgslMav3tTu+k4at
saVkKeSwNb5ieg87SaXf1E9tSqASIxF/j/0LK71qV/lFw5nqVVfG6ztBotAWTAGZZCmvKw7Hdd9O
4ri026ArUT86hnduMkS5ToOKaenfIXRAwzRpp7Penw4wxDkP0E1G/W0qS/UTNCFnRpnd42muQkPz
uw/+g2OXsDXy8kdLdbObmOIzh1bxAc4iG6p1BTJkmD+NvCI6R7BG6prU2FXJHIdaDJy3aiOTNQCy
hybTQhPl1sHsSannFtvZRjxf6ihPD83s3YvUms6FwGg0pWvzAE4i5EC8UO4As0ti9T/MndeO5MyZ
bV9loOtDgd4AZ3SR3mf56qoboqu6fzJog0ETJJ/+LLYG0EhPcACh9DfaVWcmw+xv77UPjqt+y6ZF
vFtscOm0yMKkqg9Dd+A4Q2Kkng5h6NuXhP5qX7p7hxPuJgWPYMdVcl4Cbr4p8jPsU3cssksooy+j
UcmVcBwpVd/g5DAttkazTrdo8Cmi14THu5T7mY/wY4OtD/9Lah1aZwEmEvz/82Wa0NgqpuHHulNA
Jn3NeSQLmxOeWpihYe8AbKXsOqzQ9Bn8r93qYa4x98qcdFBYw9uIgdees2J+WUhtmJuokpa2TS6p
jB6jyaJAt8SZBgkueCZt962RP1faGNvHbCz5AnGCJKR+MYPv2SnHx7F218C43ZOUHG4CvyCsKFt3
F3Uq3FtdDOc/RZYSZfZWO8avBUPVUUWcgM+klCYGlJbXc3pp/MreDkX3MtUw9iOJKzeP4/nDGWAV
eDkVU6bSTy64RRv3K/6/rReJ5Jftt9w0zcxiIc3480ZM3pjdKbNnB12BsPkZZzDJixiDedbtmYq6
FFbkHz3dVptaRO5bnCtvO3CuGNmmiIqm8lmweJaVdZtbYz47ZOmjMffW5Amdm+n+jlxPPqdR9u45
CHnpgPUHwIJT3KxUfgEiy7PkXcFPWKAx/moWOY0sOcQuEm4+n8VmG5WhfDQaeZmg8p5BNawd2uvX
ZlTSLJJ1OYMKKN1zhVrFwjtszJLCuDmvzuRX3K03G8Ouna1gG2dlsO+qZanFJUSajKNm3PXyOYEx
mXQU5HQeq4hF4M/JNgT/5C+KRn6E/luLm3Vn1PKrqfS8qVyfLZV9TKtklVmyPSU8gYcyPnt9Gv1u
q+CVSUO9xwIisH9EdFvM7kPS9CAoiuhOswOJPhMa12RWhyAPUvIXxrAyBu2fex8DV9bcfXtTJpGD
ahl0W49s/U5Q6rI2PdzjTMOyYzBPpARDi3FNSZeMk+DUUPpn4/ckC+DKHrLyZzbb3QVd8uaFNOVV
hOBacsYUoUcARnMIWyk67CAewW1usczHh8TmFWc6zvOY8gpMgNez1OfgLuWFeWGID6XA+x9PeG/c
BZLYwVmpaoegw5B6RwIZz7kLy4KURAmJcpZlcs/Hhvi1EvQz5e6wM5Pm0ZWmvc04X/HPzT/MwmBC
HNcvKVrwcWwHrrRJs8UeOF3hviypFVx7rqjDg42xcfKpTCub9hYG2KA5u3YHErgHPb9J6yCXE34X
pvfYYNRoT262d2hmX8vBO6dZPHNMAVE4GqQFmFNSO5Z6760wvmOu3+cu2IaOfRo6E5lh6ayO+h7E
BdObIonTU9IGOHcqDK1JZtfHCaYFkDeUzZZnKDQNvY88yh3TrnBYxnsAGGqEXu+jorvqRqC3uvAN
HWNMNjq2gKYwFh3QyamS0TVlL9FmUgAZNaOUWVOWXjJ8A8XgOKt5Ksmfcs+VNCiEyhA42FOxF2N1
ihKKBucGJp5LigLB//UPZmvpUU5+1w+8qwkTln/8X378XctJiQQG/r//8B8vdcn//rOK+X//jn9c
xbeq2/qv7j9/1f+Hhc0OZ4U/L8I/X4PNz+7nf/2TUrZUTv/331aCsub/zRn752/4n4rm8O+O6XiM
oSLfY/LvWH/7t4rmwPZ92/Ecz/LoR/4fzpgd/N2zTQiqoQVqLArs4F+cMffv/A4/ZCpvesSiqJH+
8+r/55vzrx//V9Wjyomqa//7b7YXgCz7t5Zm/p7QQUZ0Pc+N+DP5p8rvn08kkfn11v9piKq0VUT1
CRtQOGu9CzmWbrIFYz6bQI+ausffY2BbYqwQQyxg1ELVH9xCJI7gwY69/GSS9x38yViTnqpYJyko
oWimWTGPYU6dgwQZQhJKRgtwvVag16GQrrIFxl42YNlt+OzpAmovXgWwsi44SAZxKyi73EkwwNsL
4L2A9E7GoUf8mO7W6OnNaE/zbeo4l/rZbwlf/lWW9i97LAEshSAB/Pl3EVqQ5f+c0aXYlgtwvljI
8wuCvhqnL7ZJQVuvwhmG/1Rokgc1QAHHAmEfwbL3Ydr7C9yedhuxgtLkPTgQBl0I+NGCwpcw8WdM
NzUWyy06Ia/KtDdn8PmU3UOWkizyRD9D5Vx6d6reGzorBzDQaW8+0KCJ0TNWmNR1ee9d6kXiBY+Q
+xRIJQvGfzCpboE7vg8WxL8J6x8awR4blYWhn7LBfikEiGgGKGgICJeqgKYBJuD3zKJiibMrZaa6
p3h+IFHAvmjryiN0MScHDA14KiycujXq9GakzwCrspNeZCC7tWejvFsOZE5bmL9Rf+Ue222L8z6X
FxotUX+WEoQhEO7eMAiOgW32yPAT2ImS7EH2/bBhZoyZnkYFEgwOg19kjqVswV1qFxBMv0sRUcTQ
uYcGRu1BLyUNNW0NE8rutmG/wKDoNCdpYsFSrqbeYTEiVlMvUDvwJcocZRFP4M6ZjOexxnZZL1UR
0VIaMUXURzhLkQQbKiempVyiHamZMOril720TzAu4IvX/jV52XShQpyjIDgeaTXM4HDrDkuFBd5Z
+P6UWgiTeotiKboIabygP6U8xHRg+CkJ87LI83VpzDCZqjw9dpz/uGu52MJHvoelUAMCmz6P9DuQ
VPZ3lFxxJARcueaoQUI3Tu1jBNB4ZbsMfPqlssOnu8NfSjwwJvEcLcUeOiX2Sw7tFJuLUlcW1sqM
KAJplkqQKaEcJLWRAG36Qrg35Tty9v4qsSkTwfBmrfOK6I7lTf0OVZgTiGypPZtTLuXjfCuYyB68
mFFOTcWxFQPDT9hjKs0Rifac+ZLSbdJUlJwwXSdpRe1JbXpfeIbbHYkZvZNLOYpVnBlJYBdcalM4
V44HYBzGpadTpYWTx0WQmhXMtpgRsM0tBSyQdQ/9UsniTljaI2X2Z3JazU3Q3IJIgBoaT+XT6Op3
XHPwzEnl+NHVXmpfYktRkRr23UEUIoKJxhkHcK2xZ69/mwuqY3xBiUxIm0yy1MrUS8EMwcZz6AjS
Y1TPiD8lNE79RAkrTcLBxlpqajz6ahQWuDGhwEaCgd6EiXgc6baJl5Kb0d0wwBkApVA4qvCAKAUW
xaAYx1wqcgYA3MDc8Q3QnuNTorOU6ZSFAtLQSYN5KgnYNiCQxyhk5WRBf6raF9l4CfASiDlKUjTl
zwmlill06EoT6PvEMgmgyN5nhMJlS9lPv9T+2BGQhCg04ufUW5KeAkprVbjq0LzLpTaooD/IHJSL
DbV5/GMohF/GyA871tEJy6uoTevUjIk+D/F8J9mDO7vBiJnW40+Uwv6FjEWB+SO26/6oK8pQSFi8
gM0Pt8NSe0TIOd8w7sflZSHixW1EnYo3HXHFlrwHvARYIIYzFDUvrB9tI9x7UfmGryB/6bxfmPSm
jRgDdXKWPqaIYiZ4aUhHZfE1LJ1NXkx7U8rKj10cbhfGj/aQuhNJ8JT03YjBu0VEtjdOTibAHF6Y
PfdnaWFdd8y6+Zwd860ehYVMHy3ZRVgembJwaAcWs3r2FLG0T4WDuRn6wTtWnA8RkGNS4Il8iJpk
nXRWQnype+0TfzpES7NVUtFxpRp8CEOYEmmrAJBb6ntKy5dM3ZOZfix3pinLjkBYRN4BRMynYeX6
MEXw3vAmXIS6LbblkzAiDqHY5lcC4+8WajsIKjM/dKgpTUhfF1Uy86ENzoLGsi7kmtsPpgskMh2h
JAqb7A8tmbZrYvxcoDkBu/XWL3yyg40f4XziS2+DyoLgMJOn68JDkNAu1qIRMMWlccz9Uz4WUENG
ZD4GuEIzmbV0lJVLW9mgKRQoPfOkak/t5dJpJpZ2s76yps08dmB66JbxiPEe7BhGMcolaJH8o0Qc
2FYMybQmpeNiDkmamtzy0qn2nqPFUZc8njCccZla2tdIyFhrv+unNT58csNLS5uirg3mb7IFToLQ
ScCB5R+3MP5Fhg70vCkK3+yl+Q2faLGWkFHWAcYjgwIqBNRDsPTF6aU5zsCqllfcc+XSKjcs/XIV
RXNgJsXLCIGFGDvD33U/Ud/CGkf8Z8yiW1z/Kl1AelUUupu2CJ0fsz+8xRlmETiKZ8oUVjxC5rUs
+kVrfNBW5h9zICULifSxSq35+ucL99JHNTgxFNQhPU3tdKzBiq2DHOEa5AT9RiypJFNFFx8yJQVx
AZLhq86GLsUQRD44I5GctFZQstqPQjcfFd5CZiOlvv75UlL0SRmoOKBlMe6wYAegeXOVvVFMQbV1
Js5paP6waV/A7ySftF0+KTen84sGBA99Elhc/myKXTgZZ7OY0w09r3u3s/0dojqVgCSmE7oriO3X
hL7oBhee+DG9R9FJWm8BSgEZLGZzdMKQK8VPX08d41FoUnTifdJgvS2T55mdDgNsCac9SQ+eD7Au
i523cRrBlfIdalN99iQqwbVPqNHUkQPlxZ9l6qNvhpuoAWhgFIciHfep79d8UJ1XZ1KvkVMJcuIU
ZA558DzgkzVl8tJKa6b1MXlvzHY7EgTEmWDtFOgI2ROTEjud548TwB8P+F0jbhOW7tHyxi+2cXoh
W3xnEPa7XZI53Pya9kdeTvGmBAny4I3c8FkFkZW0o7eGidJn9IDRIsSYV9UDx4LfBCK6LHb2xCxf
y0hQxM5K6ejlX5TjBGlYMWBbbRS+iCqVn2Is8Y+SRKJOsSMpIulJIc0hzepmlNnOxspIe8ApxSi4
Qfrm1k7HYkeZ/GNgR+cmtmlgzr7GSvyVzihcde0ZK5on2Gx6+5jFAuGLzDvQ3DW5RKZNTvYzkw2i
R3COvPJtDtyrTZ3sQCh+S57axSCO28LnZtpazKyg8yNtQXakYgULjtfj9HJzvAahXDyxE6nbwEJu
th/qOuNtz5h1m/zLM87SI9bYFW+dczJN3THbraYT/ISrL+f+4i5fHOJyLaDlV1v9Tka7OLKUnOEo
oCCiFvB5e0xtOT1KrtybKoYdXICbX+GBU08D/lgryLzfitxq8tT3GDdKbcqHP1+aqPgsGFMYNITe
gB/AC+kVaSZvYFi7oBEldv1dhCf1ONkfKp3tb9zK1VpZTQyRY2OwilPSWws8M3Z9zpB+MtvmRJjI
MLvkYMO4H4TFXrQBMwuAgQQxkvxROaU4y2x45Vkd76a0IWTY9HYzdVOrhFHDVVskGyM03nVrhvND
pp3gUPgNDsLlh5VfmQ+VWcjdEDpLYfe9VIFxMpVDpfZS5sD6sB6Jzli+W14GmQxwQDlsiehTlBXA
Ds26nEuXVU2566Yp5p2jSLkYM16vFKh92X2Yg2tuARuuyy570VVBg7sKmIPyESQ8gfsCyvluDlJ1
xX690yEfSLLtcu/Y3hNdTp8KUy6Pd7Qmv/WjnglUkAUFF0n/xnSkBrXAkhD1gNWx05hg2U65cp/q
Mso2MTcxnJ1WtzUhmLK4j8y7CK+NANhSxd8ft5Ae2vYNQzYZnWmyTpNQm87PM3pngvKFiAsU2Inw
YS/vmSaWasNsOmv7xGyKhFrfP3isDCT74isHOaBtEKKg45MbscRX35NZ4caFnE2jrIHZZtdG8QOT
m5LWm4mWUOKw0NDQm7OYYACnk9GZOGmVHJlSTjTEkbgfpJBFYoO8ZMqRU9j0RnuG98uJ8F4WeZts
MKPto9R6sDlLcyAcwVlU71Vb/DDhOtLbMb1NVrPOPH0hcPw5NMbIPSuDfwb4QSUOi9Z0HxdTbFvv
HAY9dCC2zjlkS/T96joIypbUAtc78mZfOex55DxxqOH3cIv2XnDB3gVz8SS1gwE/EWQmp9dRK2db
mcAtY4ssD1HVO0nmaTUr99tsGz4vDe3LQLEbJrewGMM9/66aITf0PHcOv3FhDGxicbMys4qEIZ3b
69wZLny4ndUk3krlxoipRy9HdGbM+JcS0ts1TkJFENzLLO8uQppi1YPowRJQ2nABaVxKg/axxR9P
I3r31cFQWQOQe3K5cxPVHQ7KMIFLwBHmfmWpjEUrsL11N9R43gA6MP2nB8P47bk+x4WZ0Oro1sCs
s0RcyRPl5B1kBxMwmjbBSNFarNfYpYoVDEqO7INz0aAi1pmOfyCysKP7/FQUvHsW4zJmtRQyia07
pV9OnByzyaoOwkvOGuFvXXXsPJ7KTzr2Lsj39RtXTU2Vokf+uk+ZE9uDv3OHHIxzWhx8p3uxnSw8
2wm6QsQryJ/bflQZEAAGUOPy2L6QObcO+Fn7SxfhB8PZscbxU2+9UaGmjARgbKwLCX4obTxqkANc
ZLD0dpUBsTxicloG7B8mcPVjptg1DeFeRHVpoGRtiPqAnSLk4ZJRrmF97ho/NbBLOT+ibpdaEcDe
MPzIpkqfHORAAq4hIbaJxDYs8BE3zOLKxJrXDoQIwnyT4drZkCbv6e6UEU9P0/Aa192uckD9lb7p
AQ7A0TaVE4H8hIA58YSXxLwxZTK3VKBp5nb4fhRuBKGtkxQTlKye2pTIbT8EVEKYfobG1HoQfJsq
uQ0MJkKqy/GYNAsrbb432LuQQVGtZ89FDa84wWAQPcMzuIU2vlv+n0Il8eGy5frY1ZPE3WbZQi3w
S2IAr8HQnaK2JBXUPEsPSCeL2HSa4HC/5NDLw9xC50qNbC8q2ubwuk5bBjR405In66v2UPFdsAMD
fh16JgG+JSzqQzn+VTRAPwcWSCJlUBH6LGTy+s3Yrj8y0/mZmuat9REqvK6CydjUf+Zm0CW4DRZu
0u+scSZk07qbQAjnoSIgAJZpReBE8au7As2GyK5X2bDwe7p31cJrCKRH0Ss5F1rnNjzM1b7rx78A
xQ+vzdgQeAbi7WFl2Ug85eRFsoe05+2qU3SUxGUhTltRn8ljNPCwI0Inwv9Jayfgm5iiZT7vQPJj
DIzYzDjyo0OPH4q6UvBW3g3CMAlWKDwYvHlGxgICILZFqxdbUt/IMGHMuYoU+VCH75TfPo2BGZB2
H/Z1cSmVvfioEAO4PMSYcEoO/LwXLm4qcJmcRWyf/A/SNp92tYPR8QrmgxUjSz6GOCWO6h4TXAaA
2rF2UOhENHu57jAI43LXEvylFRv5CGdiBxhjrUMCdpQP3MtZUCfDCGwdtAwTwVAbuzQJOAJk08PM
Zyl12CL9ZaOfaAaafHOvx/hTs5Qgold34DPh2erUglObcs5P1Zaq23jHsfEtMD2ySRl5Gs2xV5mM
iQL9gImoOdQRcljEkLOKvIfZ6wC845LMumR4Kd7d9C0uYiRC7sQ5NiuilJF5jFpGzDkL15Col2Qk
BhGzH2+sLv0MimoXugvePwYlMdTuL7eNP9Pae8/ohSKGOsGnk1F4xK3lWcM5c3hplQmGyRdYaT38
ZGWe8VRK+HD1G5e531bCq5S7nDNUPBx8qJ3bvNS/FJlO14BqHA8OMXlMkdIqiZSwQST9EBzyyN3T
ftqeIqOA9BwKRID+nnADWTlVR2NNZLgUqRVn3ZLNshJNugdkJZGIkuGljy17DDT8c99jBtq5BUfG
4cIyWtKLbGxRMmEHBUXMvAoBqrKNs5M3IbmwEEsrQ/pI6OyJrES/JStYHkY0Os7VEIYiHvI+P5JK
9QLOXKVTbO2cegv5pQH2zGRgdh043prrBGzlphb+cTR63FcTWAdyInwfhGb4o6B9+lA5R5+lregu
zE1vIm7hTzkT7pv5w3Lsjzgs27Xdg6woR3JMcQhYiwFkbceHwOt/BX3H8SqlR8lLSY8an6YKBurM
BorIW1Q2c7h6BEd2hUuJVZ6fXPjRdt7uS41lw3Bf46J8qhims0uOySYChApLEC9xsmduGWBMzkBo
D+E1CTHQaWUDPy9m4BFyvPWimmg/OpdkV85OVFDPlN2BqCY4aapX0bGm6Qxr4my0bEcOvqFQlv3e
arXcNyNHzC5Kh03gLJotxq0geg/cGt9IxTo4zOXFsQICWOamU9HHsFBiwXdusm4I1/ZsXRQXR6/F
bW0viJiYvg/ZNU9NAykQkjZ0w9J5tu3YeBIst+fR0T+SiNucy4o7IJ92Hi1xYDxXDT2ca3pK1oml
P2OH5Um661GFPyjqBFNp28+eUo/KsB8Nr75XPWHR0QUW6fUXVTrEHjwY7HF2MHkKoj5ZB775OnL5
XvVTfOF9BNORtBtCcJs8X/AP/rNfI3kUmLppHu0wrUF+SronMJDLSQgtTuiAfcSUmymQKJnYFafI
2HLTVNuKjQ1QaqnfJ34SYCegVbbC9DqXXNbJB8m2JJhkh+a2TIeTZQf+1g1YT/LFWAEo6VIVFoxf
DSipr13v0hm5sQ1tiLKOH9PrBsTNS/sHZvcPwNJawgPtDZYMfS1JRVbRYC574z51zcysP4VVjAhT
TGs8KIDZne+gDeQFXYm8aZMxgC1OVqWafRgRqZewFHVKHVLUHNy2bgFWcUbU4Vsh8JyrOCZ45HeX
mrYnOLwuehS7sHQxNebQvkEx0v2MyJDYi1lTlfgPa1MTDjNvCT0vugfXOjNlBbxMG1bx2md5fSBa
xNvgU4pbopliRH1hLgSfKo88CoDtYcNIehU74ohRx6QAi6euyOxgIwoNzPdEzI663AhVcKJaAl7O
sUXJzsuBBxI56WRiN/HJGeRB564Gu7tXiqhAydhpQ8kMaRWkHzRIQtJX2dPSSEcH1kSRcdYM2m6P
arFidHcIe/2xGN/PNNywy8jqMex4/Fq9hRLU7DSc/NZzl/A/sIg57jcgpB6NOd/0HQMJXMqYikjl
AahkWKQLzp9h5vZbehKheGY1zwOtegrQwCYru21pWfSM8VdXlmLAgZ2dIi12tyXhPI8R16s0Rc+H
ndYya2bckO9ya3ghA/JLcHG7hPQMl8Z0DFuYHi2nmK1DFy5Hc9AJpSoQGr4D1saJa8PUG8cR05Jt
+QXw3p4VcoDoRjnG1qwz7j7QL0uYooK9UGZpS9TmHYTXV4GFYpfnM/USsk722CX/wjdAH7frUuDW
4OYHnYqlJ1H1dSL9JmXtvbVGTBQJxyeSSX2zW4dsQZ1BwPDMCGIbg29aHQHCV/CDMIBKBM6jQd4B
jBqGNKYWd1WxPncDBS4qB0kmuuiBc+t17KaPwun2pmW940H3t1ZVntIFgELoxd50XcTJproTafk2
at5lw3cOVZC9c5Zc0VAxrfK0Tg86i7aAlvIVmx2KWrMuYLVs8tCTyE2MLiDVZG3zYgcMOjPckwdh
GD/4WEXh3awANcUmM0B9UFfrjVp09HJOJhFtJ62MNciD+oZ4zqcxJ1NlVzBBGDuk/nPfl+jGo7gv
rjYQHT0KcKU5eHiPfet/urRs9Jnejdx7uTJXR8koYmURolqbhqAbJd1O4WKMpTBgaoPfePROjK/0
KmSDWSFJRyL8ChsgecsHZjDcL6+cfzaj8WiH3ad2UAh6hCcKa2i41PpCh196s6InQugOFg424t4K
Pt3QPglLjh/INxu1XIWlG7gvefoAPjEn7OCoU2hXgFMdyh4kU80nX8aPYuDfxOzEuylomC8pg7sw
n18dTkMHmSwv41gN+Iyamb6JGp/RQFG4M3XGE43Nu5yaSslR7sgkJjwGLU5d+oOu9MTTu7D8Fwrp
eO1V92l0BOr+9ZNwwXFx6zbE7tUFN3O5GIGcPA/u/Nvn2ItPry6pmACIBaU4eVTpALrJ1s2t1LOz
r4IfntcN545b3G6cERqtNsuOdc3lCFZm/5TgOXmKYxrcKacrVPKiRdBdq3k7gBrdEXUmZJFWuXkI
FdMwuxves9rC8xNyFXSK7B4V2twaAYFc+AU24hNP50gSkDFyZhMw1Mx/BxRPejxMtE9OHu2QHtyy
LfeBq9N7aB+cyrDvY5slF5F3165u7HsZmBepJ3VxEu+rm3W0681+F2h4qjHhz4EQbhw56cZmoFzN
vgLJ6R76APqjtoYtuRZAdYG3Rai51nV1q+qMDBIedWpXWSAHiUGWdukBd/zK1qX/kCbza6YL51Yb
UfaI2fEqmfa4w2g/+yVzLN4ERAzmRbwV3RczwaNR0avsF59Z4ZZ7b8Re1HslzHCk2LZM7dXMbH2J
ZgervOifccn8MJjShHNe8MqgRmfZ9N20nNw9Wb5OzdYzoPINAgf8qEPzCEAOc2AHDEOap4xOoJrU
Icyfbp1FKt3ToYMUa9PY1/c0NlD+B+WIQG8d3FLNJpK9zeTdV54DfGYwB7BNXKFTCZEikdW67c4e
vToYgww4h1RnSMeBlOwmBFlhtEf9a2bBp4AqOxwYqWKOkCnlTLqaH8h5bxFIbvArMeFPU7bPzP4H
Za9PTT60e6Zs11gBou6xLFGxpjlUQ4OLf5K3jHeEXxOK2uZq0yTC3sA0egmcWZ7lcDTD7DnRNMSz
3CYgNulwHTpqThLd79wpfOnK4Tn3upZzI9mzamCemfQ8lCGvuYFhdmvaQBrdwiGnULlMFKgyJTLk
4QcMXAYT4sI5Nb6PQTDAM6raXZkwBDYA2bX1zyFtiqeKm+cQGABUpgr2oHkfIXGuLZ8guxMAvPQQ
w6gtujnodStSUPN6jhP2YuON6T+XN7BA6wnMNQX1hEyqswca16QPagP7E+eot5dc+1e+N4iNSzgR
Oua8LfF2g4fsH6wka+E7VN8igt80oJ5NWIkpDIBSYbPv28ZCg0iKdmeBE8PQvfVgIKwQu/W+0xQW
eBZEZ5nSHEc7NZjNUqPw9TjkAmBfqy5Nj02Of8Ic/W2QW+3lz5dWTXKfQ0heJwp6QS2YdNWN89gN
2XCaRXvk+E/w3+J6WziMk6Pks5d1trZFQy1Qoa5++5k7sfxKgvjEOPjWjFSf6KqnLAvOMEfNHaiU
92nk+7Cc/KuzKEwpuOxvi4jStVbk/VUPHyJBBemi6c4QDIuckltQIj1nGWhZWmlUj/bU+qV38vE2
1GHe7ad8oIjG47uNIdV30bMe4r8C3OMZqjTdZ/nSEw2kRQRfbdMtJyGz3VXnmsuXj50RBH/T79oU
3dMWzKlaCq98yEErUw08/IKC045jmJNeLYRs6LK2hhrucoqI+Ixk89NclfM27oBLRbFDByC+Hlj4
BKkEhLPS5TrY1PxwIqlGAjLb5Es0xA45WpdVY29ZhlGEPDSBkQlX7tafpmt+EBAKsNg031EdPc7u
aCAbdM86jfG09Mm7IUnLLmhZXlbIveA6I49wY26EgPz0OpS8g67Xz88CBz/aoGsSWSf9mSqsrjGi
zNG03lrdkbSz5l8BgKg1sb6cA5p3axXdE36AUk+0ZyoqosMMdSGJoMSPzkNWEUCDSTDbPyxXfPma
DCDDZwQA5jYrW0W3IGN8wFgg3uRtux9Ve7UlO4w7UD8mKwBqkXoPGYdEAmXsnqb6hz8znahFeslS
rJzRTEnIFP3uuc6tTKHgPqVvefAZBiH3tsr/pNWt3QlhbnPX2LFKkisxLImcvB16cIJYXEbXvlRd
AbFe7Yl3X4WbvscGyq3q+SYLjzyTmPmhp8l+aSxNSUeTLEyjzxqdZlW395Am465UD71bbWLfwTDK
NAAzkV3ON0+Az6AUZdO27sInyNYmLRtJ07DRIKJyQzgQQNi0DGWx8lI3nBgH20dUGgyHPGnz5kev
vvQuPVeKHuSRM8zs3JQl6zR5KVLQ4wGBBMcMfEQE84ihDcu5917M4Zn2oRX6/roye7WG4Sea+anW
4XUZCAkXT5dB82HBVYiUiPqwfes9zgVBOCvUG+E0G7vFNhOYyaewyO1FECIoVxDE/BMaurkVnaHV
8Yhs6myettrsjlNMi6AbJl8i0OvKkCCZx/YWjZei8NvtbCKKDqHxki09H/W4iCtTxi8cMfb28UFl
wT5zegZxI+XODHRcK+a85Xx39lNBfURnyYt0Uw6Q95A/P3XU3irMlI3Q2eYtyBJf3Wx8QulUHotA
VKtshm9jgEmue4vZH7pnlPE3h6QC+czgt0npvYnb4hgI4OzaKj5kRLjfifGUbjj1rnv0TbYUHmuH
ATd0TO9tXqII8qdjEgePNIjw2GlL7rdcHgLzWizzzBp/L16KhCGXxdXYPLQz92n2RMhn/i5fmL9m
RflJNtyHrHnQQfpKVBL1mMGMq41NK8tHu5M5yzpMxaJlVx4xxDP5xONCUJqSJzJ7WFu7BJAEpwYD
xuPUhfuQNlDZ09OGT+9TNEMGoBOgxNzHCnF1VBfDij9Ht1VnP3DOzF2ql57vZj8lTbaBr7WFAkW6
y+P0NOLxP7ameGLJZxKk/LeqDueTQw49ExHhNt/5KmnZ24nOfWWJaE60p3E3op45qIgDBl5xnbF+
rNmmlqmlTswXDPF3d0y4YAlu/uVBMgnm1cULHbrVebaYUPbjLik5kE7J+AWhlDlDOVubUjYV55VN
nJISydq1EQ/VzrQre0/VOvXE7XH0351wTEgE6RqK3YDuSJk3FfPNK80TYi8HK3/tUvOzatkbmhbL
XGgOmBGCVhxMJwRhAUPQEuKUk47DowD6q69yYzWNFmkfAG4bamKn1RCpmzv+rkvLfbZKppqSgleQ
PDifR9/fjBEcyDBEyvWwT2azee26UdwihhsTnI9iZGeJhc08Exdbn2tMCvUdyxOlfkNmf4UuyZzG
NB+iBNdzF5P2rdRdce87E5MSpkJdaKnEkY3Y0d2BnwwQHfbCYcEnTupsVifSadS3MpBAWiSNOic7
LsbGXpT9C6Nq46HPJOxARcwJUARuPWjBXmY9lBFuVIdXRU7Jl8wLlhhiVU07d9dAbAI6I/dB3T3T
6NyfVcLlkC6ov+ibLg/4fLA5AslGfJDWzs/n4gKUiIOB3xVUpqxMzSHbrdqQPB/PnQFx55QNrkZj
M3EFuBFZKHJwUfVXVtK118ECHCfxNabhN9HnY43qxYi3fvbMYe8udZsDbQSlIH2YWOG1SbudjOwd
3gjuTAnGF9M6ajYkhtavykdGkpdqufer/dT458Gcv1LDfyPONk5gi2T9ZHj4CnAJeLcxRViFxLAO
6PZSaF7wwNxk46TJsW/e4dcjigW62cRB8KTyev/HnToKYrYMaZ2tK4qfJIWOrtXSzlsSnRkm6BWh
/dv+f9SdWY/b2HpFfxEvOB/yMZREzfNQwwtRLtuc55m/Pou+QdI3SG6QlwABGuqy3V0lSyLPN+y9
djEZq7wQycpUQrYXUC23GM0heg6AiBqQsDgQ1/lga+dcTo7W0CDrUdknGIIPHsg5f93qpIh0UfV7
JCqcfN4UYhUB6XFkoAkqN1LYJmvTwMwPPgzIm/ajSEaxMWggHZPwKK4RJX3OZBU2E+miIQvw3cc0
ZNRsXNt4uIkoxMtgh2uWuJTehsfkA2bIOqSwzoVmXWpArouCcfA2F7yf7AuSWJ3u6NPoIc3iZ5qx
ZJRwVkrVPHdpOEIjKFD/t7L6fxDfr3/ls3K9/n+gvVcVHe37f5/z/S91/ZX+VXv/9//h79p72/yb
zPzdtmRNN02Bkv7ftff23xB+GSr5MZpsGfacvp3lVRMgkRd/Q2RIkLcFhFzouvKXjG/9b4hSDP5E
EcYsvlf+V9p70+bn/0V7b816exvmlgKNR+iKphj8+V+09+y5ejlAFb9RrKC8xLcBdAObWOB1BBOG
R/PTl6dhiYUARFg7dZuRaGMYsMpDL2IL57ZHkSXJH35STYt4IilyKDTiTSdE4E1xbiY1PUVUQZg3
ya3sjeQFAjFgHMa5Si64gxfNJVRspnwxfu+zcZtMxhyr2SeMrEFhGt5wUiCqOWzUQd9biCGsepp2
JhGuSLZ6m0CmhDo6a8qHUg7bKW/gRXtZ5TYimt7SSd/WWKSpIcOtNbPHiqpODn++EjpDNkB0Fv1K
3ALSUF1Jm1THQNn3PfTXxuyp1NHnseKl+c5UhwyjYWnUAk8jgzMN5EeqkSqReOXe6nWWd03hGDrk
oqwrqOMh1BUyWvaixPpIjdQrZ5sbmdsOOsL0y1iObhthUIQ8AT6i6H6YlPATq/4YSctEtlAb9twz
jOohK4artdhEoS0fwp6Rt9H9oLAUrl6KD8FEodZzw/H8tliR8QguK1HFAgkSu2T724xQAwGVcoaG
wg5WBemjlnXzGJcuMEnCfLkM9FtLdMQ31o5oO6VLaZMvU5qA9AnwiIsaFDADoMBgWJfno72wavDv
3LmdWO6+lM4+jITn0MOBeeyoxYjyJGr7Opo5OgCSmno07wsjko5Ror6xSMoWXcB4s5gYxOe1fOiN
YdFakb9PR7GwYaihPyTGm8ydJUImhR0D1qpVbmg/Gyv+HUTBuocQIsEwWWHNH3HDSqk78v6esqbf
MsgrnTTxvmOpe7dLcfEQ89hshlyhEFiWTikK8pJRiNUgRelKW1+mTQHfk0FNX9fvkz/uIyn4BQkG
/z8oOkKHMWZbQ8YueEIF2xG7rs5TADpNeTFZESE5Mi2i4cEj0T7ApoCLxpQ8w4YAFRMXYZQ/h0pl
fsHadSy/FEMBB0KWXoLAwewMjR9zYJO7HeVZ+AUTqHNVJEB84H9mGbIq4dm0d4X+GJRpYWrVPtNB
punS20S0tZgrWM6oGnAO1mv/HIThWo63iIfdTrkksTcPE7RLIrV0c8iziwHHI+64rSZLJMvo1HYm
4J+wJKEdRO9yJDd1gZMU9Su8NIloj67+tH3/NDBu8RsiKUAuFCxBnVx0J+gsFA9ICvIyLpesSX96
LLQsncYlfXJ0/RJm+8Ggp3IylRW+TrwbzW+47fBGXkO/2sTw37l7WBdPKexFOvYz7X3b+cJf5haq
wjrVKyduZAqbAdcIOhsGm163S0s7dfoRIbJJNKgXUADXAYu5SOuTZW8l0j4uZNYTA/t7b85/8aGa
LFTGwc4UMfIQqnavZzU0PwCTh1wqzCiphlnWLq3KDgm1IborjWIyo7JJWYFKejKFyta51Hzbaphu
0EkQrJSb47LWFRIFpmncpGG6l3GYL7CUp+sI/VIpM40zmZvSzHsM47P0FAeWAkNDQzLpBCNgaMUn
LbeNCDEy2PUZWbADwuXmQn4YafHWAfFRKgLFMwgYBtMDQiuI09MH/SqnXsO+gwA8Pp8zfxsGLZci
i3W23V04scwVdyugigj81um4Y7ldcu1pqJ2uiz9U79Mz05MCgC2o43sD1Bg+AbuESvqK45B9D2TC
wehQaGXRj54pWoJiZyNCJLO2Xawzn0vX0A4qyQynSENQqVd0CUM6LQaFZfOYTXi16/3QkJMiGqLk
mchPJC7VPRFxBlCLnixb2sfFJAjxCSoofUH7ow6CBZxZnFdFTKvAlB33+qkzs/IYcucyYZjaJV3t
W1UxkVCxVS2K0tqQVF4s5Pld7iW4+RPQ0tiuy1m+Uq5LxEnT4B8Iq5hBHdayM8OKIHdUDEZYeje7
NP1lWg/TY0z5DhL1vtO3Qb72pFK5p2bXg9oYWSN7aglxvdaQx4zrTBXlGnI3+7KqHC94rFjuqcE5
hXEjq019xC6L9juBZt8YfXToo8l2J4NmskIN5MYz4Z0qL4FNDAaOFZ2+15voip8jXlueJOHigJ4g
8Misg6k6Agix9iJK2w0+YMIHuZiu6dCxpwAFxH2/QV2LW9ch3Hh0kM0PbhfX2pH45WLZKfqxNrTg
TWFUPsPVr2qEiRldLwN1O003iJoQhqmZJzmhRVvNbNfcdTLWCwaqKy1CnipF6i0QpJ2MADuwlUZb
VmfRtuyUVWzkHzF0l7VcE6MO+XhYSyXsvXo+vQ3MWxZzFO4nQzH+1sc5sTLLrwlcewpnpThWwVgv
zW7EkI80xEkNdqW5ZKmrHGiWHtPRiLJFw5Vq+hd5lGOEDtKPd4aU4kDB0bFma2vCaifpEXOTZtVi
F4RZtKcOjyCYQafMkuhIDntLv2219zZXb0rs158awVIoUJGIlCkgSKY3SD9VvTnBGOgcWkWaktHB
7o1upzYLJgeDU42RcbaLLtr3RabuZGBOpD175q1Si2KJUpuGDRVDJhFYP6X9jx5DWB3i0g3QVcAC
BZS8iwqLiDxdlKSeNPE+YmJF8d7q9woJCsoOQ/oZQI2KOGX7cnZgBAN+v8okLxNCDAk5pcRnDXQ1
shiFsc28i4rHlCCxjiNpSbH5UaYSPQRHN9oEphvhSCIq4BDfbabQ3k1CuQuZXFnPCGGOTAamclIA
vrPijA7H/yEKWktyRxXG0PW2LXw6pqRLXaR08p0wTFQuVjue4RK8WVWPA3x+kHI2wqB38mXBWuUc
dZMxb+dL+N2Nv5cRav7bA3EMaO3Cc8FuiDjsC4lp8UajWl2YgW9dx1qZU1BG+WuUmMXjz0PPFStH
3GzavbTbbSULe2NrebD27JglejBUL9GhRBmZ6NzaiTQxXf0g/BHAFg6BrRnF9qYPoYPqwpgl5NqD
mlIcI/pYXgGjfU1ExDqNSIc30oBglQzVxSoZLf55YErYjPvMDNUDcmzcWVz4C5LN22WXR92pmR9S
I7h4lSEvgL7ae6bz2oHseCfotTPdQf1lt9ZGkzvcTGMkbVUATCv4nKgeDQQQJhnNRF/o2qWsEXjG
Y8BLkr6CRlMBH404QEkkXRtGr+yjBpk9WXkIyVlH70OTxO888CGURBXarqq5h5gRj4alFwtGEAsz
iuStZ2gvS56C658HZHtf5UR+Y8zrkLQtdOGKO21lQbsQUH833RiIrRgn6djqZbwqYq08YyzfTnEa
vIpR+YoHYEGkkREloMuEilakREztGJySgtNDbYYlRf/THn1EljpZTng3VwNjMuys4gdhFdGOJAhU
dpI4kkhDwociHiBW2Zt2OjYEm9urEO+KqVaQNzqKy9Fm0zyIt0IriZnTJKxvPQvfodMo0AKbqb1K
Yx8HHLZtoTCXyFN/B/ZouNhhEi1SNbMOSqLPikrGD+aoaqcp7m6pqgZ3nd9hAqRetKY78+4btyrS
j7qkn9vKEGfUOCMAbbvZQ3VO2NbA5wyKfo9ufeXV3aZN7AsKSSf1OwhsmQmppK875r71Tu+Si96E
1MX5pga5hArUmEPBvK53U8GtBLk3mK8qOQR+oq1SEhXdMmC2S77q9K0TwYUPJV+2qlntwr6b9upo
M7XLkbZZadle/xzWpSmXtyHylU1ihB4e1qK7dwUT5kqZuBNkAJ7ieZ1e55r694e0YtoMuwtPbpZy
TvNfV1ul/ur8vIIbUBIVjfWHvxL5Yr1rp9Iv8vX8tcydzdXjz9xWN7oRLExv7mJIg0asyDU+1rm0
zUtx7eFfmkjX+sRCSYvgbjGZjpQbP6deAqXefumD95FL0Esi+EZ0Jvm6RaqzaBtEKSrsJNTOpjuO
OmGJsk4slxoS0JSX5k4xHA3A0dXUzOJk5faySBN1FzOf3/356s9DFfdEzuurhu0jB04ZvDSBuzkn
dHEXkuT4zJtdwbXLjbgHDaWG/ls/Ra4V8ZkPBAofGbDWk+R5t9Oa/vrnV0qaf4CosRamRURwF4YK
hNFKIXmHr2puDEirPNmF668dFGsI1qoE9iE6jOhJicZ2Gbx/iJCPhqy3a2o4DHsd+h9PeZn3ampe
EXeGdU3G0LIh94D3Y1kCfxmcBcY4nX2xJx+eUsSiBaHgqbiVj/RRvby7EPIFGVyyM9/HXL6hkDpL
+OgWmCTraDsW/oIc2YtxFUcCOk7GjYO6SLd284X7Tro2hAnL6JVK5oqh/tNncm+exVEGUv9Ca5Pk
r9oV6SnZ65dSX3JUa9TT29sNi0A4n9hP2GpAPK0sP42SqVy75mZL9YWIXv2hApa9U1Cz5tDGG6M0
2IVqeU9zAiAHmchDvw2ru5LY9EKqujFTfNwjA+5HTyd07C3/F3ZxWG8omBZBXfSLNKbbGFm9lFw2
zXV86OxXeCHiPy9ELDb6udnN2VavJWS19qwhVHrUlwIlyNn4bX3LzS76su7TFTWartGtXajAnBXn
sOudFSzHOFa8+8jUm3M1JhidoT2WQyYO6wTSfJM67M64q220ibTbL/29emn+cXw37ypJ2u7aGI+Z
vObC6Z1T1h3KcGksRBkvww/jN+Fv1vfwW6iPdMuO38dVzr+Sl3rOMN0e5EuirIhlbNSE2GegTGRD
ns3wJAqxNZdJicbfZzDQLO1FFwXbSlFWt7gGQe0vV2VHeamz+RvJqV4GqnkzDHn5YWO7KxNmL+t5
1fKBhuqe5PAja5erWrNP/FP9brK9etaO2s1/RvxoOLSnMJLWc154scE0SArpNTlPSB6oyB1Wnk+F
Z+mZRGyXKLYV79lQsN2IfpsNU0eDICjce8Gyj8QCnGAvtoyAHhGHPFTIRmk3fZ692b508Bq+N+FD
wbqyQlzsxMCKq0kJQdjPOdkrREw4WcPT3eOpUL+at8EZ+OYv0ODBrVcgHYUeHsKCv14hbypu382r
4HJQz02gLzK6B/0dJqj2nQ9u9KaQHDc65gEi8Jv14X9qiLTOsvGWkvJaOCpgs2kTH3yy9tbJXr2w
BgyfRPo882d5jFW38wDDoNd1WjG4v2w7X2GTXJmXdtjJZeZIIGTJqJtnBc/yiUTAiVxzHvPPe0iF
NegPD2fzySnaL0Bhm1g2nNb7nm+avFeUypa/H0B+ZF/6dxfvrPv8AngPceveoE0ztC4CZzC2D4Oy
HqXUJhrgTR6zMy6BovQgg94C7tZEh3Ws+7G6Ob1b6jfjaB7US/UWP6e3+LO4k8iD+kQ/z3/5/tma
p/GoA8gY8i1dSJI0z28tIqS59a1sW43E63bssttwJKLH3Gc1/awRyV84ZVGicLAUXb8c35IYTQpx
r3cV3Ux0Tc+ww5zi6lc7mda8uQqgxJ+YOexXdauchnI62ocCQucjG2CYux5lm78G8BMBXEWzGeve
psjzldIf6Wbuqext1E0ElgrwgThs5A0Zeu05WFn6Vrp42mb84ScMlXCjTB1iSMmtnt2zvoNfvZQP
i+uzeFl3qkiDBMcPHJXh0/T6vV9tpS6HXGkt5ca7pGap74GNnYqC3CFJ3lklm+hUtWemMa85un6f
VBynKvb1NsWqHsIhsbjfZ6eYWxGExod3rzTDfQuni2mtCd4jr03LfhdR5lKTXnON3YD2KMdcu/Rx
SllQLasr7CXyBkqeaM79y38oCTUFky1T/DDAqivH7pRfhlf6KPgWGHx2zSppoq0qdSvGKzErNq/u
t5pJ2E/nrVc4gR3QVNlvmpudPo3hGrKnse7JupzqqgX4zB4+8NXgncJuH7eJ9K0lyW9VGctHoVp7
n10WfCVd7KbRtw9FO6gr1a/Hx9Cb2HuAKV6UXkHgoeJshS7t3wGnj9smwTgSmWPzPorJzQZ473KW
m+dZ6olhR//FPuMjCTv53Ssftl9+JewyXRWl1GLnRT2z3ggjjOUO+nT0R4O+VZV2xS27NS+NwaHs
t+mSgPIW44b5HRl8JmU/xqH0Xr+ruRlCMzXOciy/cKTAMOKSMroy/wF9d2/lvf49tO0bGh/FLVLL
JvkWaaFth9EWAdidCW5AgtWAO2YypzvEgC3nU3kXXN+EhtB0KJ7a7//+JTIAxOVT8NIn7ohWp+1X
nvzSWEo6697ShlWk8nuT/KBpRvQSMM3c6ApmoR7lwVoptHQDX0TR5G3XjuANNHFSbRUJw58vmS6d
sTdCbst5b5tM9IdqfvjzlW2l91AzckKEiNKrgOETrjEmEAIUbNCeSzLYbPkJT3PanidtAH49iHkv
7Xh5azWLSlL2U1y+ysY2SPJqlFisOxMletEM3omRGu7ZThrWWcXnnNj2aBWqI4zxhHo+nFCVYvnH
hu7yWgZoI41iHaQ4blWF/PNUVQJOPKS+HcCxk93MGu+DclIqrVn26Ze51dnA75qNXkRPYgY4Ymqr
Qpao71G96zuCCLtRcQp21PehwZFe1Z+OhZn1XOwboi02EDvesGl6i1jQ2Zkmx+agZseayMwjApv8
mBXJDaFOthXwRfhGxoSRNJ8TlJt7UqPqUmOcofp56jKgw0kebt7CdPilK4cyp4LEjfupFRDwE6Sv
4+/a94oVmpWJNAGhgfRM1NNArgjSPvt3IhnxJfdKXjl0aZAvM2aqkGN1q46OphawRzRYhQamLO+A
z2FzCWWxsrsS6DegxtBrSu7WLeOByTsmPfMk8rs1nXU1TsT5cPKf1sf0I/7sn/W1uXAXqUEPvHHd
Nkp2KYnXiObgRLWLFnYeoZHJEszPZXHxy+FoIq3Y4wnwbJQQ40NIebbyRA4moz2mlc2oCIEqOJrZ
TZ8hpVGZwafdt9FVEe6ynIFpFATURAw7tNnvq/ysfYYtiIaaUxALm7XzOCGXHRgvAOwBEPhmKj2u
wuJiKPoPZPCj0yoNV32bfPRQI5KCDHO92fEkoJQNSA3EvFXRxYtu6VNNwKN4BDAlTbMiwhAwXLSR
MsJIRXK3cnOT+VXEJDJBzFRp36pdbBLRMgkJJhqodMXq+FTy6VyCCkWqrOG9lbSEvS9mWmATkiV/
arYZoeRpsiPkCDeO/eYgBFe1VfsWNXbSuGN2rqTy026kdeHDPJl2kKxQLzOyWkwTcmwLNZip3tAH
O3GrP8e2jdcNCoeuIyy+bLaKHRUbS7E/x9JbmEKqV4VNIm8qwIfITU2SNP5Hq4uZaqNyxA55C02/
Prfep1Rz58APit8lR4FrpAp23nB4Vxr5LSGd3cE/5K0eEVGOFyExoLPJF3PMdEYJmm1FtFq5wjD9
jgDY3prFNYl3mtVOq6IH4Tog+a90+zIh41iMWu0WdfxFxSkVmrLJ8QqsQCOEG+13gIlo5Wlt+NUo
x8pqvuWksh+lj37LCPr1IFXdptfAK7SM5FbCKpbkLgAZyuJvnPFMPNmB9IwDYd2NvttrmHGHOaMG
n+ViIpP4oCphtPYzNoQ6059a4ClX5hGQvuyszGQMRVBGg4RlbyJpXkTI5DhbkE52uXHt7Dr44L92
pQmppmJEMcIg0uJCdhluHtUvWMY/K7PJ6MwnZcesQtnx0ed5Viqy2vkHDqrq7yndgp0ZfLatf0/Q
UhKQwO8C5GfUkFAUdaVBy9uTJ9uUSD+KyNqQgvnp2903FzGhCiMXjJ11P/CLmygIQGcSsej2cklB
SGSV61206aako3+WxplP2tliaVQ996DBT2FBRnutRhUXTv4+a4oPgqo4KUMCzC2JYTIVGGlWqptE
6BtC7sSbzm/2HskhL3v6IaFVJWJ4DFa9SmgSHSN+T5TZhDk6qVS9agsWGhApwqQYtXFzJNB9VM+w
floELjSZeROR4KGuRUIafMpE9+jb1Uaykgaj6qCsobK8TwPnaq1J/krvQLhXNbOUKCiWjC+nhVfm
t6wKj6Ue2AQxlycf8jQhZ8yA7cIu3OKraw0cszgfgNTA9ovwy/hQVssoMY5a2jgdLjq6HYwnSDqf
5txrFviiUa2gG0wJPDgjXizOfXGdcts4IL323YLqAj/Yz04nUqPSGMcXKksmIsO83ksetaHqi5DI
qE3SlryKlUziAtK4PcTXfu9V/UdLLNZmgI64wYgSAWsSyR4A8kFmDHj885AG6N0CYt8mFkp7gfxl
79kJG9SpYxsR5dlByPY71vtrgtRxJyZNdyZVi1dJGMzCKAPPn9qsB7ZtPAtp2k7CPBhZa18t5BuP
AlqTxf9InGtdu9MQYx9MgodGeF8bgf1hK1sgRJvkbQk+gxGdvW26ZxakxX2s34vCah2OlG4tzSk5
cqtHr4LBbdAqtLxZjGVLAqhYZ9HklpOmUjqStVhgX1sZir2SNPu9K8CgYCp4FBJL3RClqT9N0iJI
xxjN9CsxdMAeOSNIpJROyN/QjzqVb0aUF7BR/w4rxBiIrhe9+dJTjFYEgo2smpiHy/onuj2oRXV7
4MZJPl1b3XIsdKoRL7Cx8fJowKOp4H5DTyEL1FgQ9XLwE0Yakb+ocpRg7cQtLJaqvW0bJgoBG40d
2rIQ7gV8J6nBLZydKs/fxV6g7fqg0RdCQdY4kQ90qOHFLztAe+TmKDtkTi+/mVPM5RAxqGQvJzX/
loAZ0/GkBz8bP5sSobyGxhiUplethU3IQR9GaM4L2FVtfS074ipgHxwbi7iCAf9gYv8GuEqjy0Db
hqXlyHkbojauOD5li2MQele8HFgVyRPtgdKWPuN8qhtEBTzLNw/j3TIXPQIDKvUdgjBO+6jda6Ij
tSDtmeBKH3aVq5cCtqob27mg9x/2cBrJrZdx4sZil9QXczqSGYXFPfdZGgXZF0Eu41umBuPGG4jl
EBUB5YB+xK5Qh1/1aAg4QtCAPv4knglTDAeb2Dmr8/ioy0nKR71eqxm6IV1Jt4SllE81KA9o9PV1
avvKNrWJ20ir8cHKEXqQ1mLgwHvzFTCNA+rVfQytxK6zrFxTx7EUqIG+5iy2F0pUtScjmFPWE3VV
cv6yTxdkBvasK+qkSDdWDGdCKkLi6+QBml6gPeJEWWNVTy9qLz1pS0yXU+JbItwb5wQ48p6tR17m
zZagCUwNI63imHEbCk060MoUS29CdS+0LHg0s/I9nihT/6xvw9QQlxGC+cYP2c+JSdZ3vlH99eHP
7yWxhVbrz58oxtBvcs5RDi/CLXvZ+FkbzXQ0kN+tVRbpa6jc2lvTYSq3lY848+xHrlDBGqUGCbVZ
txKZAE2bVAe/jcUq7MGesRsw93iQjD3bg37XY+f68yvCB38h/II3NluC4FQTjaRiJRrLXVto3Q7p
rEqJkcNk6dyKC+lhS2O7BPADB1rYxunPgy7U39gL6o0fyN9+Z8MUqCwWvM24QX5Avc8T5c6DtL+T
k+aWspnlHavPwieORI4sMGGUwH3ak1uTdNtkTkvREOWgmhXNG+P9oB+BXwxVcsLGI3N7ZkYP5Di7
N0l3Scr8ACKh+fJTW6Vh4lMz9hh01QaUMguhT+gDwOb8THkCSmBZknpMv4jcYFY8SY5WoNK3Zo95
HJIUkTWNK4e9/wvl8BdgguyqJf5RlE26NQOIQzo3e7eyU/0siACmPxXGNVavucnHkG2YvMnixvio
GKnEZLrUQVszSlBeiuLLNzwSxUaCR+ukY5IXjmWKYg+eEgDNGG974U27dn7489V//FLtUJB2ROYZ
Bi5CuNtdbF2srHBLS7WOZjt5F4QM3sXuwYwMeaVtRYb307KB+dbMyPwPTZsbaFKXEBXgBZ60kwJV
D9vMHjLJEqsrJlCoZMTwZqRFAWzMiZuDbRMlu2E0Q2orADz4nYzVWzhK1TYI7BS6SHWgbpF2aSYR
G56gHals5WmOCRkAYOrcgcH1vBP/Jq4eh+EzKqEyTSTOEe/2VpRYn+jYVuShcXiCjvBlXJ+oQJzU
6nd2qyG4UGbwYSRehzS4WSXjeN+g9ScOk0NgsHXwqVzCmIMARo4cAWoc2Wym7HA1gZyTKmbGDevk
TJTWKagAz8VD8Byj0LzqaQjQDMfCTmqWfmJFZw32jqYkuDfLXHfDjKIBq4yxGFRpY6JZYJQggaiK
loZxk4Y3H6XPIqy8myxDW5FtbWN1DPPHYvK34B1PZeNVbtmmZ5NLgtwplUTM7MYS9Z3wG3UxMYNs
OeUISgEioxxtRf2pFOYPqRI/TF0elhLNyBaZyKmt05VeejFXtO5oOb9B/PPvpLccEQjyDfUwvcgV
ZA8jHNeUNPUlawMIevDrv4EEaYH27Sm1fRFovmBipWj78w1IiPZm+IN/qdth5UG9uft2xoiIlmBt
xqqM+iuskagQPvrnl4ZXFe7EG7PMgDOs1FYAjzJ3ForzRCVwoNfj9RCGNZgD6ennKdUOirGL35TG
JbXq4Vy1X00hMronpZrhNvEi05LRtWQ12GRjeffrsDhxwhP9BH8kp3J/s3SToZiZIIqWAvVh42Pr
KhRBDViYc5Z7xi71iXoPR3t6GbnbAj5zNDk0zh00uhtN3cOEa15EUbqN8qbZiQIK7USZtghaYyfM
EZdKMzUfadbDdpMsvgXjnFOpMasmvEPnle4faAzsQ2S28mFs2Yc1eAg9+VOVNLa2ohHHln7WBQkB
XVbWDXey0XlB/EVeUtcp4akBbuvJc6m3NwkBmpcENOnenLLfaugFWGNnlpEh6oflI5/OWitcJZ14
DIXA7RMv62DYZbPjGPnOCCCCHU4qofzuqHNAO6ERipE2CuCcQdispzhcxOByPTXDRiZBfAXeeA0F
Rotu3OdasdCyCGtnUO8mnpaeP0ZaTMUeH+WEiaLOtB1i43EXh7KLHUcsZESgTm9Fp7zqX3wEuLuY
hWv4ab8epxGXgxYRM2yrC70mx9wMUuzlRfGFCaVbjqO0YmVSulEavkf6WbUTa3azklc81vRZMrQB
Q1RbYu7I2OnHfTPlOsYYBAVD0LC5CBe5wuhTgA7osuYkJwqrEaRGDGkaeAsFIVbZOaN0f+J9+RN4
lWwIb5S2GTJtp1R1mqnMvjU18ASCT00QkN6wJr6a6bHItYNfae8hrgp8s+GlGaxdPcjxS/Em4BfI
QjbArhZyrekuBwK51G9YA+AaoTGCjTaviFUyHYy2cQeWnN8UqRyIlCJPo7cIt5R8srAs2O96jf4p
NoN1VMGftwdLWZfYBly9mmZfwg+pmKRt2yrabtLYpLSBztaMEtKcmHCb4z6lJUJMEVyiSjwSjWF9
c8/V/ldQGINbTGrsmgWGm3e91jUU+4KIqvmB+03ZluE1aKBbVDpuKnaCLnOo4N7g4V8WRsFxkqnt
YwyI9QNzsUmBW7Bz8rI7kFwqSJmOfgKFj7amWv5FnvxvePR/IG7L/4PmF+r3XzW/2tBmMplcwxZ8
VvTm96wIGwoTtHO4R32O5ziNPlQldsdOXwKlVRE0oGT5afKJQbRj01SUkrn6589KaP/Fs7J0ZjK6
Sugd3/Mfn1WZZzq3L4mdyXCS18V8aLMketU7tBNXnS3imP0a2VzJRNoUMEFLiEzXwSL5EH/4Sr+p
J/2one17V17fSx/1nRFvyRBt5gHM1bualXorv7D2QRcW6iV9ae/ta3w1j+YivK2PIemHYZDrXmKb
ddy0Rd3m9uxgMTg4QsLiGM5gwJb+ozHZZgbHKnevV2Or2nCJ8KIvOdn3//wlUSyE5v9Jna2gHld0
TZPRe9Mh/+NrgtZAbXBMttvprF6Hfj9bRjCt5OchZ+QKngC7KGUvqGyTXdA2tFPQpjRiTqPj3ST/
Z+Q+ljlUeugPR+dYJ7A6isW1ZH3Yska0eH2W1rxYpKmDBc2y0QhPYXj2Sy6PY00fgwgnhiZyUY9T
7PIk3vE79QZTWEbnuy56AtOSf8vFCV7E+JWR7q4sy2wp9ANJhg4CWEGm2HEvs5w5hK+QYNqj9p5/
1f1XZG3baWPLy2UkpVi8d7G8ljaVPC2tI3BZh15oJFHi1VGAAuvycEPb7tEkwSsprwQxIVbS7vFL
+66RX/2ef7x8bh71zXpN4bI7j0+XZdmLIchBv8ZE+PKG17zhgIyqhflqwaMOTqvl3QZIMlVYIYsj
Kg/N6ZOINTYpZ53IlkbUEnzWRB85+8sQfEP6sNhpkgfOfhMpFbtOrnyfzafNBvRaswsFYP2Mqfts
dqQyu9LpmX1W7E7RMy3ic3AFVuNsuJNvkmPAptU7UcnwOksP9fbPPz54BP+Lj49gk6AT24b34D9f
UtTRsVQwiN9G/0rdmTW3jaTp+q9U9MXcQYF9iZnuiOEmUhS1WYulGwQtStj3Hb/+PKBolyir3FXD
Oudw1BEdVbYKBJKJzC+/d2vTadIv9I58w+rOxKDyKdaNrxNW3K8My7q7L26aC2Srd8UdRq8zmP6n
nBdcsDU6UDzgtaUuvGlXXXpn0hy7cOMcO53gGg8LELpby57IzSoDtwvB7zKVlhrOnPIkSCFBjB1i
2ZBj3ncBETrnLoACpNfb9LEvx92TYt5U1xJYoQvv85qxG8WXXHdAE7/oIItRsOwfMrDGkhU5YJEY
l7K8NkoZ2n1wLrOYkBkuoY6tXGLygmRBwgtcFwglWGEmswYLgwHkXJX6RX0nPwiPunqJSjm/JgDz
qXvw77IHDBNXEuFYX7CSN7qRgWNb0k1LCwuEgkODvRBx6L3MVx6wawn8qrIvfmm0ReJiMo2t4bR6
0G+sW4y7roN7vzxrXo1ndxNuzHRJsqYcfaHkHJE95g+w75m+ssz1pOwuqrPqm6g/Yb3RNwuNKNJZ
A3Cc3jnK3aA4HgDlKQegUdmeaVf6lCxLYKlNCQCNbVnpQ7qZ+PIsXcV38Z19494J9lxiCWqN0+YM
6x0DZ95JSzJjgKTgoQouh4cn+utBvuFxJQC9M+/BUWdJtBFP6+gRUxbXxEvlOmJOaF9JChyF5jxd
mCaBbfB4aOyMwttGmEpfG2XejIqHQl67q2xJxNWIdHnlaRgAshHH+rXwxcbuXMVWAC13BYUS6IAC
EHpbpdT+IszUR/I+iRF12uDCAXnCtwUGfNrks1B3MHqzO31ciuqVJ9YVJL0+nloxjTxaNK+WYxRI
2wp/joXOWKshBbgd3Wbbio1561brX79Eys8CGZQxooGGR5SANjVkOu83S3p+roGhGANB/LlsZYCM
tXwPpHFpiw6MoSdnXeQJ/H+VWdi9uhkKUyg+BDUg4kdv9jW/LW/9Gh4vJGe+TGkVzPMGKblsi9b4
kvY9wDqmPLNa9lCFNDhR1G3O+cAgD0Em7Itumrwwgsy/iYjswdqnKW7zpKOXhF2/bYezf/PAw+7/
lqmy2PzzH4MiSBF1kcRdc0j+MMQP1UGOqwj+kRbKV+UVShWytlWmCVDtQNKMdlFENvkAI5lcdU0P
Fu1MyNoz4YvEbmp9TW7yq+5CB73Ws+cy805dHPgSVt6GlTe7kaBIaOfFtQD+nYhARLSU3X+zacqf
3j+hJHxfiqGo6oc0ETj1chyaUblwSmMkfMFoMk5mvfJa00fvxlkwz0D8RwJxYNF9cq+7JG/c+xzi
kGQr0L9J2TTPKNhzHLyIGEPXA0bfIkD59TB/dpts6xoSMMPQVUUbQlHeCa/kqJDSJPPiBUFH0dyF
qKWvHFBgSfADTOFq7YywvTvFVpWlatHUXRqaQ/6497DSkJgsHTG4Tiz/XhXLeLyFqTmz4nWAN8Qo
I/ungWWp0SoqfNAoX1Mvfn371s+VCYkyqoKxo6bIIpNx//adAA271mv4JtM2Gxc1Tpe4E2M4PZZY
RaiQAKpbcyVEsblClrSI6BSfbf9t++eygqETLMVzz9FfqyoPIfnGTI5IwACYGjCIBO0mda3iwo2c
JdTR7FREkMbmDL9dq2Vjuf2n1PAN/PWFeZV6zQICknZuFz1518M/AVkRNdWSwNYn9dKuAmwBWuJY
TQnpx4Aot0DLxYAxJ0tjQJzJRS6eGromyYBGiwMuHXJeAqU2chVBP51dFE9wp4Cyi7ky4Nraoo7W
mCSXE5HyM01RufV6TNuaQorzkgk32YMzYVFRj3yZqirM2UWCxG1msIfjTm5GzoCzuwDu4YC8RwMG
Lw9oPHxtH/AGhL4asPpiQO3NAb8XAfJZe6JJOWD718qA85MfB+hfD+g/IhmoANbACehOf/2tyz8t
hpIksxBaOmuhhrT/47cuqE4JzddbKOFjFmMPNoRi0sU3C+mVWi8uXexh6qeuC7KLRjhHHfgCJU2u
YRMbyCHUaznMQuplDB1Y2pE0qymOrmJ44aeBNSOcrIPd4eLeCPrWm/GF5NN6tmXXHg+Sln/zMD9N
YWprimcNoSVqS8X68AbqmVtkjlO5C3llmODvrt1OqIKFHtGbZNkrBxO1zJcz0mwK8SzVgcAVci2m
Pl4B564SXnnVtIwfallFx3uRX9d3VBTfjMcfldz/s0Sr/63SW0nkfyRNvftif4q++u+8itfP7jr8
7Spfb14K970U9/cL7OS4xomKyZglAvuBgmnKjygsSzrhfMVKihbW4CCGDva7Gtc6UfXtTFHhmmu4
Av2ehKWfEKqlAB3y/2yWqvlX1LjKoOvd23pNnTaaqSvkbemWqG9fv3d7QhRCW1KIcV7gPW2wV4lh
NqfIwH5Oo6E0w7QrREzQJh6nP71pz2hqYs9Sc0w9r3hgklwr/JrURmIZ6wwsUWylv8+jOqUlHEry
aRHgU4wdmxb0E6GzclwyQkOm1VylKZoUWzGoRcA2SUNRMpSArtLIZ8SKtpym5aoczHPymEDZ0sPc
JGH597Fd86GRFmHZTSWrEk8TN/BXEm3qVWzaNhL1hExasQuKi8rOsquuBQ8b1a6ODbCkG9hC4JZF
nR0Jm8DKWE/dplxApuQgBxtIGCOt0LlLN7IQ6HAuDbyq4ryEt9Aj7B3xylNNGlNx2+Z3HWkyL4Hh
W+YoKJpoIwCM45in+PhHRYLyCNzqriOvwcm1CuNppOLtzxFTcwFBDQ08Bw8A2gawym3c2eP2FQs5
ugBmYeEQU4d5DZXTUTvCMAvhAZtu9R4JZn2Jn4VbTBqquZnDgHEGxychDjR8nuIU2wY1FwREvNgQ
so5UsGtg8s06EI3HGm7EreAW8n1v+/Z91kd80Q1dM4JD9Ka+jcDc5o3jGleGK/l3jRVkcJt1TKrM
tHUf4VzT5Y9K3QaBRZkKGyuLxw46iJs0FNiMAouQUhoLC7eVTSIkTJwUo6w2VDweQhyfMoF7J0cr
El9dPMj6KbQPi4wFRA/kQ9gqAbpl2X9NOETC6bTQJYziHKOjgHYqiCWuTEUbxRU+ktAXBlhAfsgl
TBUoeaj+I2DVxxxgBqmiijH6RIlVumu5OiQFh6LQ4azeOKy7cY9j2sgX7R6DwAyqm9LjrDhCpQw5
wfNsx6eb26ZnPQZG5YWCm4b0xe0IW8NFslLzBV7Yojgl9xVPcNekVTP2jdZGxyPAWwHXKHNvkRWF
Jl6CyjdpMAUtLyw8wQzXvBWqzv/SeSFcBAeJo+DJnPRaHScv1vtpKtnR2u3bepEqxI5+iwy3li4d
w3TqQbmuYLFN5I9kYwSSeonyKlkKzWsM18ZFhXA0GeS2AiA8vHfkKHZVoAwnz/iUmDKI1oB+OAs7
3izTfFA2dJSYXMi+Dskizrsb3YtzhNOtBdVZRuCzzJhZL0FkqKcGqjXMYdpqCuUjmDIDqwUGV9JC
6l0OBpFCWF5QEW+Mbbm5FCLM4/zQ82jgg18rjjM481bWivg3CVO2KDvPHWZ3j4zqmRSU+hRLmOjB
K7X4AiklnuelVdxodYGnvomPZGqazm2hivHatXMDlVebrRu4i1/dPLxMlMEBOfSF5kyLXGWemKGF
1trRpyzIMRnDhjJzOruaNVnzLS9iZMWKE2SQEsSMNonTTzBOrTeilkO89/Pokhvqx0mt4gMk+bid
YgnazxLBYKIqooLjlGAvlVAxT9FEklhW9SK+0B2oJi5r+asDkLOpKtN+zeu+oIuQd9DyfDMNv9ZC
ZS3hn0eLRNTTb1joZBjquM6lrEXxQwPMvRRTDERrLahfbRcyt2STjhAobXyN3SCRmg2xIJQx9mnc
aYPNJSHHZ46EQabV46huk/U3SuoiieYqeqGVqhLZ1IUZHGhdCYQ7PrAZSZEhXehkepODIHtTy9W0
56yV24VYmdlZq9M2pudtwf9TPapqxT6re6Ol74SUQTZdf1MjGZ6JKOvxydfxDbA7WZ2EtWjOVSPR
HtNQEu+yUJSuU8HDvda2s4ZF2CAbzO57OhtqcI5rHwRwTKlBNMP4S2hqsL/ebclXb6fH9y1nTl6/
3tqUD51MsQ+rQAkTFGUYrdvkGDjWmakkzoVdJDKlMs4U8riN6kaZwR9s7yxXcQnaC4kKGdu1HZIG
oZQQUds4a3Ctany4SllklGdaT6zByIiC8LosMks+VQw9wC0l7LqF6gfeDIdYiAmqUG6aEGcC2HsE
87gCR4NabehFEUMJGRHJhkbitzHyhDS61gW5u8fuuT8t0ja5aJTGPlU9jZYQaWrJUvMAfXHoE4GB
8Fo3XewJA2KwwrHeeDZSuRjjCNmvZ66mCN/CtK4Qz3ahSinreItGaIrnVKSV3UdDTCPgORGOvZBl
s1rLMGfICic257FbJykyHk0pJBRcSnBZsU45yBEiQJKcuKR4g1N2Y9QjOIM5rrRC7gp01EJEuSNU
klWzqLE2BMhtxUiaumA+i0ASVNSyrl3Dm8AyVAvmbqrqtFK9GG5Ok2Xkwec9GLmbxxhfYvj/nHRG
uhBLQeAZ/EgbAPXim0rhMBPxEp2WpHNMjRyfTlwY6nIsD0OCUa+0FIW4uo7AGpaqnonfAJe9U8Xq
A9wD1e6UE4px2+g2RpKZlJ0WstSMYONlK1PXSCnpANBwqNY3QiHo875z04VA84LkWDFYqj2bSFsX
Lk5o+YUttA1AqWHT85fQPiTSazTsRgZfyVJoW2WVbzcqqYYY5A+7VzTsYymav+qUTRmgNkFAi+EF
hs036XYXZIeWuqnVy9Jrut0nQ3wsCEja7p9iEwwhYjWVwTjRJBvVbcWBL7fIC/v1i6MNOat7NSH+
VKYuiqaoQWuSpZ8MWpKcXGNXpFcvk4ExsSWIAJOSbPLLgvi7uyYp1WlaJB4Z202CEstwpK9xXse3
cYaJee6G0kaCDIP8UYWXSMoWNsszSBL9XJAHH99cgt4/Tkx2E9guDX7hrmGbqAIrL8L+2ZTchYY/
cHPZqiFziUyp5r5gAbuh4Z2nFImNnzjnqdebq76vgiswZxzHWIVzKA8KbmSSa+GKJKXUYGMX6Qs8
nBSSCqFQhb3C4AQ9S1h6izTy00mSCht8b71Zm3e8E0rdzrXWsM6srsZOWK5glPEK4JsAMARhxUFC
J3IKryQ8r5gY6ElqXuRY0oNJovZ0oWipEqqj5wIYXC01dXgqIqCnK+v0YMhOITtzybFCFSOPXpgV
hawuQoc0ATzMBeMCPgFMSVe2sSUpMFTsCu+s5L0aZQ3AipIHM89LNeKVCLUcVThBzsmcImI+ytMr
M5f0O2z4lElNB3qcOXh5NSjZyYbpyqks6t2V2aTymJd5KIPTSJlS9WN/41GPB6ZVjL0orJ8Uhwvi
76hjmmM78g1eVOZtxCs2F0SCMj3VI2hG6mgQeIOvWZab9nnhd/qVSmV4VRuKsG7kTL93Qwx1m0aA
8Qh/4zpxs/yVk0ZFoyAMvDOEHsFG1e0EfCuuYSNswk5Nv4aqjmWtCftb5X2tNVzeU4yNjVDCJw/f
gEjtvxid49UX3bCUNZKMjhfxevQEOVKS0OpYHrQ5CiZ3ongp3FSXXCTvDJJmD6/RwQY6kTwo8kqm
2DMNH2wNhS+Oqeggh7VcH5Z1dbvCk3PLYi9gKQGRTAhuUP6yETDB2BSs7QYRbDcLc7txZEnX3jXb
7STFt56XNe8rfLDtzrmgYW2d6dttKFBN+zpO8/4rIY3qC8NczV0fnsGoU8i8V9IMY9IAYT7R1rJ2
VXWNnS1a04NS08DDvNfh3a56J1AvXFvHldm3rK8VpuK3upIgb67QtPRCAH1agSTyRWtQG5JQ0S2l
gYdpZh6hjb0aime62dRLFkX8g/Qgq5AdyoMDo4QaLVEcmCFd08zLUCeDKmqyheYSp4MDKWYpUKfb
6xqzxlmdVsIQZVPI/qTRcK4Ngq59ykmlIjKeswGasdiM1gLZuMu4i9ChhlgLY50Y1VBhIopgAi3I
z8I5R8aOmf6h598g8LPWaZG1t5LaxlAxYFCO2lhGmdPHEvzaBuk2ufMdLAQR5hjexYZy7XkaukNF
62p0TqqOJYkOOwUDg7bsnkQzFy4akQk/EmISSQl0Ld0bQfWzlVoZOEzoir/x5ZR8GBj05gPGMjlJ
O6lrWrfEJrjnOGP6NvpNrjxKcTyjq44L56OZ59GXtBXzOzFHmTxLazXCBzvJ41MBVz0IsFEWghOa
8aPY1W1I2kIWIVkg5IQTplKJ/ZSoV/dbhxm+PU5Kw3oKtUR7DgOj6JdNmWrxsmt5PWFjG8bgV+Oa
j4ZSYK3c5wJykNStYKmXUjGH2yOAo2EGUOpEx3KQKb+YtZaG08QISKlRcswtptlwVPYskXc3sFwH
eSspnoipo0yUcVzR67FXF/DrszQic9QorMe2D4VXmEh0SkNPxyOiYS2JJpS/9QrL9uqxdxXlmyMU
XTFTff4L8l0b7wZRlmPNAtfAsrKwUpzBoe5AvdWlUiezje6sLWCJRxHlmc9aSKbkWIhbJBaqW99I
ueReWoFJOENJRAfbjNuXyyL3rUtsMa2b3JXjC7XP8UrpcsJcYlnRlSnSFfoKMXlsZF6bJRaonC78
da4SOa9EnMMmvqbxOS02lRwrJR9tBNMTQ15BKdAJK1WE3TBmE4Tek+ElUw/oEIYisaqgw0UIRsU+
yuOpjwWgOiI9Se+wi0nbOdUHScNyUNm3sV3GT0CGGjY9WEX3p5mOnQgSKf6EIO0Kg0BZUJRHk1TA
x7SVi69VphSvLT4s0UQoDRKJek6u91IrQsTxw8zHYLYSNOG8qCqBuOXeQQkETS9uh0Byz15h9om/
pFUJgyYwN5sLUr7zy0DKoKc0tRPbI7UZjG1E+ssUSrmoXGShPZSnLdIVfH1T67SvLKcey+RfG5eD
wA6zEjXG9IgaVF3WsKYWVSYmF6IEANtYBpJfNVfBZnI1Zb93ixwmg0W02xU0avcUq+Li3lCccuPQ
FCBlwG6Bv4sKmA3XMzFdcwQHnyNnyRjTQMomPIiMb4zWGMve8bt7p/GJetZ7Af4sdj8+nPTUbQpO
aYM3SsYbRHxqjU25YJgZ/MKqvFU1EHR0IjRKRiK8ROcUeVO4LLoqnJqC2p6GGaFhZGt5wMd9yMUk
WYU5XXbMLisfVqPUE+kPsEgqSxwPwW+8qG+6cYoyoZ4C9ybeaZupHeizkWCGYukpMl5XTqZsMs0k
F8MBScU357nPe2VZ4AoqTqll+3YEzy4pxxHBdXCnA8jqjauK1bhWfSkbQ81X0zOpq4gYsNWke0pJ
xRyLlR/dtZmVvWhBY3JmsuIHTQvce0nNpLUiG+FdIwrSIpFUiON6BzO/KuDrUf2+moA88QRLttCf
ETWMBRU5Hsa3mvmN5V1VLCXdJ9Eugsf6rBpOgSerlWq3Rp33Z7hqKAu6YMTP1S32HyEWyBPe1uwy
thIIlEkd+leU3MiCkj6VYQQr+Q3aRfbnlJJv7BRFNdPcVN/UfLPfejr6nF7FOAI5V9vbqGpBGWs3
f8pDnZWeZRb7rBBc2I4tYGKdYrk2vfqUw21DFpVpED1lifThXUIGyMGi8T3SpTC8E2LFutGIRLlI
syadc98YjUeiYj25ECzmupp6xFR5ag5TWwrOc4wUXtyClN1RiuoWFZSuuasuN+U7Nc8t2PqaR2hZ
0ZzWQWhdUqkk38p2IHWHXY/rBXCAN1dV1TqvdPhynLjx81eaeOXGNbAqAexzKzHjamIlsfVWj//d
nfj/C/aWu1sc+t/TuMRS9rp6oQv0wrtaFv/6L1r8zksy/O1V4sXlbfI/+6VfX+i3l+0nQ7t8+ec/
1psIiYVX0D97Lt833RV9e0rZc8zc3tT2jn91jXDNg1UbLi4rJ6ZGq14cuu2UpuSobP/cxBrTkHWQ
R+vthz49H/RucP7o8X/9ZG/j+Ovf+dWdvw3MAKDjjQkMsO8X+pefXj+xZEVjHMW3H2CK94Mgnmi4
hmqyuRsFqHTHNQgD7mLAmzh0HJQTQ9VExgIg8t0AANYYqmwgbZffxuf4ZoGs62839eHF/AvvgCTh
HaszlN+/5v1BMMwTVaSwBXw/tq8fEGt3U//zp8cEVzNEuCgyVI7tz94UMHl6WKIgdrspAA3kuN4B
WVdw5z1sIWAKmJYM7AjHYvuzvxAYeAjzDhjQIX/89XENArNXHl7UA8dBxkZZl0xed+mzyWCpQLSm
ZBjmbhyO7o3YjQNvMN/PAS+FdqJBFRqITZ+Og3QiwyYyIW39+Ovjmg/qwKE7cBAkAHlNZokZzKuH
Hxhe7zYHQz+RRNOiYcOfH9fT72bBwduiegKxDZqA8unSaFE7GVBwNck40llg0NSG1H7oPJBPaIyL
gADwKN5NAEs+MRVJ1gl+Odbn5w0WSQ+msOE7lGUo2geOhaKcWEOlMGyIbz97Q2KwmeJprqribqc4
voqRwyyY4EGroyK9lc0/ysIPu6VxwnjLEmXjdtkQj65kkCzW7gMHgZMTvDzUItruKT8Mgnkim1CV
FGW3kx7dTBjKmUOXBuoFvE0VWWEh/Ox1GE6X7A8M09tMOLrzA0dc8dBBUMQTU5UlVbM+bJAaJDje
EVXZLQZH9/QSlLpDqwTZOpEsnHdUnu7d5kB1wGNTMKtHuwhAKWRDO2gllMQT+l/DLvtpvcwgqCKF
GNPgbf7//6qUnpMqhnJz8+J4Sfy+hwQ1988NwYcrvOsgySd0SDQJ3e/+BLBO2HR1k+7Kkb77b1Wi
euhuKJuQUxUFHunuS/6wERgntOlUg7LgbYU8ut1QZuX6k7PgQy/y3SygVUatpSKw+GwjMDk4yhwk
qBSPdTKg2zu0nUgXQYZQjAqQK71fC9UTUSWAaMt2PrKTki4R6Ex/68+tAn/8/fPoEMhJDf20gWLK
jIAkG9pwhjyyEUCRcOjs51SgIUvQqHU+m/2GxknZ0FkfjnUJMKiC6H0dOgk4KFoyrH5ayW8/+68B
1H8kfqje3rbdIwIThufX5UN3Akkbtjya6GTVfvb8LAMaBaeOtGf7c3z1IKe2Q1cCiaYJxYCMIPBt
qf+wHdI14lVBzXa0mAoNUEQcyqGLgmScUPrqBgDS/mtgnZAFpwMqvY3P7vxxRG8DYMh2Uzi4i6qc
6JR/pPLtvuv9bdGkyUpprNBBensfjm5Z4E0+eE3UTpjuFH8oQLY/+68DY0B7Sucocnwb4+eisL+M
sdISs5RBALg7B/Cg72ojghvZG+GKf98yjq88/jmX8i+PAYdhil/TQun99rM/BjRSqY3Qex7tmjjg
zIAhhxYI4pCqKat0C/YGwFCYBOwZmrHbM45uJfi+JB56RKBXxIJHT1rfIUf7SyJAIzgzbWrtKJcD
cOCD20XKCTHtrAWDpvn9OjCACbqIZHTXWH+ba8e0K24h1oNbpswAhpHlYFAbDD/7GwItI9BVICVt
11E9vlcBgcSB6wCFMn3zQQy+vxkw/XHPYS+Ud5PgrRj9U5PgT/zSD/oWPnHhZkvc8l6Kz/hdf/QL
3zHln/9+R1oamElDT23vFwce19tn/87r+tfeUXpLrHr3l9+JVtvP2f3nuwf8+aP3Puv7U33/w7n3
kq/zZ7fb/kW3u80hE/qf//jveOPm60/13Nvv+Pcb+omF9qNr+svr/0oyLsNL/N6J/JTo9uc+4g9C
of+YP/enLotJ8zr/fndbttm2Ejx0QObrHG+u9fsL71rwB1/Zi/5YnP8G+R36EWfrKKp++491lP7n
b8s1UnBvb4QocIc+yqGfslznMeTKYH+Q3s6lB1+bVyH8cOEtBnDohc/XQeGuN83LS/p9BLYLwVtP
8dCrr9Ybt/v8NX3DMQ/9gMuNx+2/v/NdS/jQC19Vm+rZfcnzbu/ib4Stwy8e++tv+xfegnmHXvhm
7a+L0l3vASU7tPTQa3/xyPLdS7HfcfgOvfAtlgrhbxfrTfV+RDhbD/TIQy9+V5br/LN9YkfCPfT6
Dy9F+dvoJXbW4feb3S66bwTnQ6++WrOYs2CV+d4c31GkDr06lulcvXx/3z+6qQdfO9m74x9dykOv
y8a/jtbxb+t489uF95x849tdFCH/Wuw/x44+dPDn/aoQAIaDfjuAL4d+zMrrk3y993YNF387tRx6
8dvcS6v9GbS7OEXqoRefrDcUYtuvY+3wZczX9Uvofb/udi/5cQI/9LMu+IThq/5w9R199NCrr9bx
ME6fXPxvGKbVi4MB0brbeyv4FoZ7/xuKyclL6H4cdC49IMSHDsvkx/s28fZW6Le7V6XDP2LMjrXx
mD3u92vt5s3wCH9DZTZ23XWJ49BPn/A7hHjoKG33mXUwPMjeM+w+4W9YIs7YCv7w+n/DFLp94dVy
Ptb4vyMKh47Q+XrD+LwfHOMzjuOvP+azk+QPbc/P58vvmp3P/rP9w/PwG8/hyzr/1/8BAAD//w==
</cx:binary>
              </cx:geoCache>
            </cx:geography>
          </cx:layoutPr>
        </cx:series>
      </cx:plotAreaRegion>
    </cx:plotArea>
    <cx:legend pos="r" align="min" overlay="0"/>
  </cx:chart>
  <cx:spPr>
    <a:solidFill>
      <a:schemeClr val="accent3">
        <a:lumMod val="20000"/>
        <a:lumOff val="80000"/>
      </a:schemeClr>
    </a:solidFill>
    <a:ln w="12700" cap="flat" cmpd="sng" algn="ctr">
      <a:solidFill>
        <a:schemeClr val="dk1"/>
      </a:solidFill>
      <a:prstDash val="solid"/>
      <a:miter lim="800000"/>
    </a:ln>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Dose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Dose 1</a:t>
          </a:r>
        </a:p>
      </cx:txPr>
    </cx:title>
    <cx:plotArea>
      <cx:plotAreaRegion>
        <cx:series layoutId="regionMap" uniqueId="{1C4CFD54-B67B-4083-B642-3606EED3E6B4}">
          <cx:tx>
            <cx:txData>
              <cx:f>_xlchart.v5.18</cx:f>
              <cx:v>Dose 1</cx:v>
            </cx:txData>
          </cx:tx>
          <cx:dataLabels>
            <cx:visibility seriesName="0" categoryName="0" value="1"/>
          </cx:dataLabels>
          <cx:dataId val="0"/>
          <cx:layoutPr>
            <cx:geography cultureLanguage="en-US" cultureRegion="IN" attribution="Powered by Bing">
              <cx:geoCache provider="{E9337A44-BEBE-4D9F-B70C-5C5E7DAFC167}">
                <cx:binary>1HzZdty4suWvePmhn5oqzCBOn7prFcicNEuWLZdfuNKSTIIDCM7D199Iy/axsrJsnz66vVr54CGZ
IILYiIi9AwD/eTf+4y5/2NavxiK3zT/uxt9fJ23r/vHbb81d8lBsm6PC3NVlU35qj+7K4rfy0ydz
9/Dbfb0djI1/Iwiz3+6Sbd0+jK//659wt/ihPC3vtq0p7VX3UE/XD02Xt80Prh289Oqu7Gy7ax7D
nX5/vbH3Zvv61YNtTTvdTO7h99dPfvH61W/79/lLn69yMKvt7qEtIUeUE44R469f5aWNv3wv1REV
VPhcYPT5A5cf+zzfFtDup2Z8NmJ7f18/NM2rL39/a/bE4m/fmqYMHh82KHe2bc4/P8xvTwfzv/65
9wU83t433433/lj87BKYWhgbmqatzV2Lf3/9tm1hUlzW2/uHJvk6Bo/j/uSn/+64iyNFKIzul+FF
+Mnw++iICwHI+FR9/tCvXT8O/y9bdRiGveZPHgQe+fL138y6/y8RutkWJn91vr3vvo7Rfw4PxkcI
w9THX8dfPYFH+kcMSUQQl1/7fMTl12w5DMr3bfcQuQFPeEE+c71Nt02bbO3XwfnPASHiiPuMEurL
R4fYA4Qe+Rxh4mN5MFz9kkWHYfmu6R4q18cvCpXLzqbbj88HCUVHPiOYcUWeOgc/Ylj4hFF2EIuf
23EYiK/t9lC41C8MhfsOCEVdT8+HBEQrXxEsCCWPI/40mUAul4CHJF/w2OWa73P5ZfcrJv0dKP9q
uw/Mny8KmIt70yR7zOrJE/27GR5SOKaIMcoPRSyfHTHic0aROuglPzfnMCBf2z0x/ffXF9cvCozz
bbzNt/b+60R9lgSCBPZ9IOqH4FAAh4DsIf1HNNBeYv8Vgw4D8q+We5Ccn74oSG5q47r6OR2EHknG
EdDgp7lcYfieSBAfX6LZnvT4BUMOI/Gt4R4QNy/LN87MXNbb4hldgx5RJEEDUv9JIlfkyKcCEYXY
o8vsiZBfMOQwEN8a7gFx9uFFecTZQ5xAlJqe0yf4EaecYSq/6L6/uAaRkMslEt+C2PeZ/Jcs+htM
/vUw+6i8rDi1Kp8RD8x3ZRCIUMT/NuDfV0nYEeJEKEHI4+W9UPUTWw4j8bnRHgarP16WZ2zvk2n7
P1A1oeAekKU5/5Km8ZOABbKc+L4SlH7J8fsB65fNOozM2V77PZDOXlbd5GwL5cptk7TPmdSxOmKc
ICC2X2jtnjYURxj5ioFU/5q/Hgsnv2jM3+Hy3ZPsg7J+UZ7zh71P6v8Bz4FABl4jJKd7gKgjJQAs
Qr7k+D3e++v2HIZmv/0eOn+8LJc53WagEe+Hhwf3dfr+58oE1DuRQjHlP6VfEpILIwqy/V5W+UUr
DgPypPEeGqfhi/KV0+39NnvGmjylR2pX8iWAxePnaXaRUILkmDH0pY6yl11+bs7fIfL4GPtgvKyU
f/JQAxd+Rq9ARwxgwPA5CIaACrxPBFQaHwX7Xj75uTmHwfjabg+Mk5fFgY8hH2ZQf3/O+gk9ErBc
RdTXFZGnwcoH4QJgUCK+EGX2dSo85vdfsugwJN813UPl+GXl9tuHpn2lHyyUtr4Ozn+ePchu5YNh
jiRk7u+kiS+PlARpwr4Kyb0k8ovGHIbkSeM9UG71i0oia1NsYd0+f36xQvHjEu+3OtaeWJFHhAqC
oc71GMHE10nx6DH/jmGHUfrrHfagWr8s9vVH3dn/IawI5HZFqa+gCvb585Qlq51skVQK9CUX7WH1
b1l2GKwDt9hD64/rF+VYJ9vabttt9pycgB1J2KlCGDu8zgUoCakwp4c3TfySRYfR+a7pHionL4um
hdtia18BM3gVmu5rwHmGLISOgBoQhhXk/e+ykKTgOIAYl18Q26MFv2zOYVj2mu9BE74senC2tbsV
lmcEBdyFMtjFBWuMB/SMAuYgFahL/K8tFU+KyT+35zAq3x5kD4+zl7WL5XhbFN1nVzmBKllhnhEZ
UJpQi1EctqwcQkbyXboRQny9vJduHi37X9vC/Z9Xv2DbYZQO3mQPseOTF5VyVl0KFc32GT2IHAlF
JIa9RQdxwsAaJKJI7IW1XzDkMCjfGu4BsXpZW42CnfY08bZ+zuoMOpJEweKY/0Xx79FpcQRr9xDL
+JdotgfJr5l0GJXv2+4BE7ysHPNH0zzryrGA3cMMaDM+uDy2W0AmkiukDhOyn1pzGI4vzfaQ+OPN
i4pVMKfa1jTP6yMESslC+EzBEsznz1Mf8QlUlDEggkDefJ/qg+TXrDmMx9PWe7AENy8Kls87o6Gq
/Ky1M9gpCZUxBNB8Wbb3n5JkdQQ7iSmVfA+WXzTmMCpPGu+B8vZl5XVtoJ75dcY+g1jhR0C+oJTP
6UEvgctICQGLYl/7fKzI/NSMw0B8abYHgb5+UX5x8wDb8eKtfU41L4+g8iUkHHPYdwcE4w9HHx7R
QXvrLL9kymEovmu6B8fN6kXB8Ye9/ybkz81d+RHOqGya3Y7J5uuc/c/9BAP7BQiIj4BLfSfqP+8L
w1Dp/05Xfp9N/i+NOwzZD2+2B+IfL0tghg95Yp4PLuIfCQalLwS68fPnafKX8ghjziTEvUctsycq
f2rNYXy+NNtDInxZ62VvTJaZ59xRCeVkOIhC4YTQId3ow/EhCWIGMswjUntQ/Nycw1h8bbcHxpuX
le3X23p61kRD1BFWPpQm9/IMiBeG4FAE+5sFmJ/bcRiGbw+wh8P6/3HK//tTkd9OhIZQoV98Pkr6
3cHIH1/9/MxwuHWv6Rc9cTDrPCaHzf3vrykceAQUvh1R3d3kiRJ5srL4l3YPcKzs99cKHUHFRQnY
HAOnK+B4BaSnAdZWf38Nq9Cwe4P4TADBe9w4Y8u6TeCc6261DY7sKdjoDBUdqIu+ftWU3edLUMXZ
bUiDXbXS9znsPf92gPeyzKe4tN8G5Mv/X9muuCyNbZvfX+82srnHn+0eUDKxWyGHhVc4vAnHCUCN
wfW77TUcEt79+n9L5sVV7gt/RWz6pynyM8nQzSj4WqXug9dEuou9MiDTuadYo8fyTVkhICffhuyA
DRz91QaGMYEgA7lbwdM9tSElYwR5QslVTfJ56bj6JCU6s8zvF1Vtbaju+iHydEM6PYJoWTbvpIzy
xTj1Q9inqdG28tcT5QsPWNqinQekTTw4LZOZByOqO+37dCMqhAOK5cXk8k+8dEnA52ndUuoFdTut
/aRNQpeueeXhcBZwmdXF2mI1amyiPJhr+MPOmkbDKSV2XKSSQTd1EdQlKbVH43k54fSStb3R0diC
RRuA1oQD8z7+eMAwrJXvgwancZDPYDsvUbBa8XTAVNMYlk6Fv+IRu5n7k8RrizBDa9SmSpeWrSdv
6gM+xEWQZ5H2/NgtkgHsJ9yeOkUajVS+bl1+MiADu9x/hCaGvP0X4yjeSXoiQEfuVOL3MyrzKxGN
aeevfNR5weimhW+7pU+SOzz4N9yrkwDPcx/YqjkuJJjoxR6o8h/ZANvO/2LC7riSD/vSJVRzIGF9
b4KEmZEmc+qvaMnXPBtuxzxzuq/RLauzy8HkThsULWyXFcGPez6ADMg0eGwG8hhqf3vuVJMaozH1
1YrKJJCoYNprxtvRH3M95JUMYILqH/cI8Wj/WRVEA0jcAqgUHEJ5+qwkynA18EiueFI4XWXToG3e
XffwfoAfd3RgUBVmApZf4Nl8YG1PO+LeDCO981Lp53eW8bDw0k8tzL7epfcZtZfG4Q0jFz/uFR8I
DgrDHmlY8IbjNxztdTt2rCxlw+TKK+QdlvQin/LjeHJvYWX1fVf7ZwVtg2IWeTCmAsqfP5pHEsLs
XwaXwKlqCtwH2Opuy+P3E8lgn821jOWKJfIcvEwFjaNVCDu9fN2IIToemjnwSChzxXQ/GrSeWmdW
NTpFzVtjcJB3mb+MCXuTetkcJtl42+OqDeqmJKvPv69yUgQU+YlOM79eeUQzr6vCZKzThWIbjJtq
lfZ+HSSKlrqMg1qYIew8li+r3vBAzk0SGD7czl5GFk6wj7Jw5x7D2bJt7RAInAVywjQgIipPIpqc
mtmz61j1ky5Gr4MAgekmKn3NJ1atgADWmozFxzKnk46mvA+nar4c8UgWU0OSIJ7rYz65Ymm72AYp
nZMwNRAsS1uFsUOxFhRcOumsniLpFg0sVywEx+/9selWORulzkuc/wQneiDmKA4iHBgq8//qdoM1
ZOCTkatYZJ886zmdVhyiMz8pRrEuSH8pOvGnP2UfGMo/9WRcjeO4ZmV7PGXlZafy07J0l6SYEGQY
vGyrMlRD/M6oBxKbTxULahwbnaWy0VU08IAZP5h7+PVE2LmbpyyYpb388eQ7OPMV5Hem4Jg4p2xv
8tXpxCyPcrWaq/IYp1HQ9zYNRN1dVHN2rmptpgjCPcNMw7sbwh/3vrv5U14AO+KBeEBAgrdq/GXm
Jy5pBpUqf8XK6kaW8tJT2WXlxE1dFh+ERWeJi5ufBE+II/RAt3DmEREKXAlqLXuRuyow9SRpwOFU
TxZN0ZxZ0y/BEBSgqvhQq+G2qRkEU5M6wANXweRJsyZ0WDAcnaM4LXSUpKtyyidNu/gMhwPM91Pk
+VanUyV0GkNqhk1OmnqTbqhf6tZHVeBkqenYjyuPVUkwTM7oQfBzz28zHYsEerT0OM7sTduQMOtd
p1HUIu06nOs27pIAlUZ31SAD5LsgG9M/CzQy7abyNHLeDRX8Zp6bVdqZT0XvnGZJonRa99d8rHSR
Zn3givF2rqwXVM21aNWd6dtVk6O71Ft72Ftyzy67DiKEbJMg4zBRVbJpWdmsEG2rsMzXpa1XuSrf
z1656ByymhWWhK4eAl/w0x3rwSLTuI6aJRsKpMVQnbZwDFtLH5JGY6MAmfFjLkgWzr47tSQfdDw0
6Y7lXFWDuN0xmdqNSVDX+YciZpDD1ZAELr4lw9gHBhXnuRvRIqLbsoEvsK0+lM77GGf9dT1ka5/3
m3FGOQz0Qw9n+XQscR+gmAORqsWg+/dpM+jMo0x3ojgtBjTokcy5JknxYVBjupx0ZXqkPRyFEWOL
sulvi74yQdwB77Plp8qnVdDY/FMRTUucdItutG/ydt32gCfPi7s57d4oEesGz4MepvFalNBbHUEn
08gD3Gaepix/13GYWnl7NsDJT/hd/mnu7a2N+xU10wI7dU6VnZfCjKcdr3HYpAQGw1SryExkkUT+
TTRCPCEiHLKu07Gtw6ke/bAD8hsMufc+S+N1HEMAqTLon9UwlYqoXRFUA1OL5RZXVactUNLAT9uP
jVcuITAbHUeoD1LHGz3cjE17VdgxDXPsGu1Ypa2BG9bUaqADNxR2JQU4VvUyG7K7RqbvikYJjVh5
ObYEMEDjABMQWrR5BxhP996UBq7pjuNRhKM3o8AvqyGcXdpq5lhQWcDJr9RlPKWlnody2foxD3JS
l+Ggeq1icIWSuyGM/BqA8jOpk0bcQiA1ixb+G45dd4ZPee83GqdTqLKWLhBnD0nRKo055A2DwH9J
752UXWNWg0j/zCBvge8V8RrbZM2NNlHPddr6/roqVaXzMYaE1cZvdzMG+11Am4RoI+VtOfAE/FOi
IOoQ0blXnEgPqYWbZL/gURUaJ+gaSrtM86q9RZhn4SBnpuPMAT82QdN7y6zGZpETjwdZn4+6JsoF
8RTfezR1AWzR4wE1imjhshMvHUOSe0onIpFLs8uoEMF1BrV9PRRAw2m/SaszP3szVOxjkzCm2yia
NB/7Je7yVWpZEnh1DXKE+w9MOd3WIF1Qjq/qFLwpL8BzsLFW2yhdVxFMYKCaiQY+AC7PwZGcuxQt
sPyOjdAbAUoRUbPGki2rJLPQFpt1bJoqSHHACk+jbsyWqoC57zz3zoim0xmF/pWrLpFfIXDF9FMB
Ezmxw21GzF3UucsihyHKUHHZN+7Ui1EW7iTaYOuLqOW5rjexcNMKXlpldZ/MG4lpo7mwQ+gs0F+U
JUHVtkOYDO26RN5tkTV+2IymXoAZKTw0cQ7E1i63Fl4PAciCkskLdyLAIUVUnYwFfl93uRdAXP/o
HCCTD0CYSjUEdUU5NBhuO85xAC9o0Xhy2XJsp0b36XDshqJdVjU+69Iq1gOu3422qlZzVoJQmG7p
CK5o46rRHupXfUdXoKBiCG+l0x04iW5hyWzhesCbuX45ZOUnVXc88EwrddOLQiPh/LCceK1Vk7+v
a8gpkZyNZpP9IPpRI954mrCiCr0+O4cJc10UBoflHFYNMmvrN6CGUnLjxc2VdUDXhl2UauCPWMGA
GD+9E6xQi0E1QGz6DS/zO6dAzQyjKzXp3PLzJIHENEAMYNeuQevIsVWHpoveiBWh6axd3/shKdMr
kEkepMPJLHpBz3lmlzWrFh4uTplqm0BtyMzOaVFeigiSbQQkC8gPXZfVGEIt8dyabkOy+kKIUo8p
D3wD0bQb1CLL0kqjWb5TrrjqvVlPKr9AA8ZnjkyFnipcb8q+rHRcdmIxj9MbL4fogJ2T2ot5E1DO
h3Ac8a0tcax7U9xn+XjNlN1ONPnTpnm9NrTSJI1BXpGCakHKrVUwgdrWh/gfNcemnK5p7zwQ/MUl
UIqzWfZ3Q1V5QTziMzJ4tyjzmzAW/cbSa2/MSJg2kDIHUm1xPL8pPGXDcUrNIo5PfQue17Dicqxo
risGuQRNCkJpumSxgWkJaC6HFrLQWIUNAn+PyvasLeNwzNCHLoMQ8jnF9j1MsKqaAcBqXg2+kprm
dt3kYwoRBNXLMl56NvYC5KUQ8xk7tTa5yFSeneRk2GS9D0xnF9GlF/GgxzDF2onqtqPeKqshRDhv
wMvZ608zkulhaHPNE6FOoiw/ZfN5idpaV5KtsZr6xVj72jpVn05DGz4ymB4MdbEiwTzCw7CyPu6R
e8NiKGLwaTiZcfM+7WEoUgPPwembPEKjdkXkazGXSchMd1F6+GQuGhuIOZZL4dwIyT46GRncuiuj
B9Ti68hPP8W0BOKQQqT1XXvbj8CrBbvAuT1NMrifMX0UqLooNC5B39AEemVF8aYuvVPO4m0MxbNL
6DEaTEAjikJjcbHqPTzA9CKh8j2he2HeOjFXAW9dsiKBN/ju3Hf0tgHMwrTumiCPi/XgxcV1F5Ob
1ggWZobJUDZyI12JLmmL7QLoVLyqqqTceAYn4cxqTxf++LGvqxGCiF8vCzsc8zytVrguWy2y7Nb1
ULvybGW0SIYA4ylfF8zLQpJGukyzD+48zdJh6ZXTO94DZ/xcXEM5pPuGtTshGYObDe2qJ+wCNNvK
Hzx+UpX2Pa689DKW7jxntwmUpI7botelqXqQjSgwQ0NDPwPtN4/VeY6rZMPS40yYNzNOCAxEgtaM
pBuQzNNxSvyzPE5JkNd9o83YXpBCQm4pkw0gPYct8OalHMWS4n5a9RVqj/sICoJT1nYglyCYZ0Bv
RbaQSb4x/pxBrDN12FmfrDyhcuBeji6AaS4ky++NZ5T2bJGvslStRNXdZvAWQQ/cKKXjeQ/VmFjZ
S/C4lbJtt6yzYTUgucQRvpyjFocAwoPnz4tmknoJhRW3Epl3nLjpMmPlbVeiTebPXmhajy4apdpg
NEtgLf0mzvNAqJiH8HKoQtOiBrol+7AZCNX+2F61zF4mdGqBumYBdfx2pvOJ4/QhMrsy4VlZQ+1m
5k0ZRqq5nIDZjEkBwZ8EgxBzoNouCxC1BvbKrRRP45B3u5JbpN4w4E8bOUGKj0kdLybaXvAKyFIK
EZx4Pl/gk9Y2nxpQUyG2IO3KLKp1ndBWxzRNFtU0XhV1nAR9ckrrtA89S5Ngyv2bIZ9EkKcpBK0s
IE08Bk1H83U9v6v9VpyVXpUFrRrOEuvkggxnPk7WTQuzETEXLWu8KNp+XCA1tWFZsbWX8ncChHUw
1vitAXXO/OnjnArgdNi60O9dHVR8OO0G9DCIm1bQaCMMO2dlDLWAIkxLpHSbFW5p8/YkoXO1cPYq
GlQc0iL5mLdFEqJGnShZpNoykNO49k5pZEE5eZfUZXWAEYRQVs7HQpB3qATlIWMYpdks5yp5l7E5
0Qk81Cy7dzQxfUh5o3RUwdcw3WeoxWDdeok5iWJsdW54v4SjE2czCu29P7pEFyQ5w321sSS9GpxX
a28cl6bH6yifF5R37MS1m0F2iaa0HICe1pezGE+nJsqWcePdTNzXIIlH7fFKhsqR+6oYSp2R6LSH
ABlQRfugrRbKG/gpVKuErtl8Qqpyk0NKAYr9xmfWBTaJrmRvbgZzIqMeytnNG1eRboH9FC+G7sMQ
U6x7K5e160JgIFBgwPHN4PdBUmJwMJPJoPO9B14Vd55XnybGJMC9rn1/x5LaGcgVT7a43M0elVQ6
cukbEAQLKwa+VLYJssRA0OrKFFRvsVJtVGplOqN9OlhNG4uDcW43ZIxJyF0aEtcBuSUmhmot5IS0
q3XjTLHoB9qHRJU3fTy+Ydi/4hXxFrxV53HVBV7OOk2qCCTRjpYNnkmDGG2Miq/gPMSbFIYmoGkH
HOuU9u173jMRgLdBQapKa9BSYmnrAYdR3D9wEUstPaA4cyNJSGwVgXNAGd5FQgQ4edthvhx2klWN
85Vt5EOd1anOiTyrEFrmEW9C8KEVivyzKT7vGBTfDBuqJZ7iULYzWuE8XrZ4eD9162FYlClPlnWX
Mj1GeaEtAQICPDPCBGt4beruQg0lvnC0Pl7iQl7no+evcOJPwOtAhiVRokAqwL9Kbz2biybuu4Wq
401v5sCArNcZVADSssh0mrZXXhQFcvw4jmpeQCCBEkV9Alwk0bEHCp80071rIyBTadfo1uxKGMzK
xdDnoYU4Z6KM6JahAYDsVt48j+ANw2nvha4qQePO9J6VSbugrX0v+0RnU3KSq6SGMBeiCXi5tcU9
VpvWDVnQj8kpSt2fUTYFdO7PERQadCHdSSXKTkMF8t3ITatVAdOKZHEUDOO7ugcn9NAyMkTjYnpg
47QoCw/qgkxeV8zew2LPivb4ZpRJq6emfp9K72OVDKtCdBu/LAOWQmmSGWHCKgLBiZJM903yRs3R
RQXUva5RBAqqBSEHdoVKrfKx7hYmrawmAQaJApS2XqcluKtxF6wqdsFerOeRrNrqTEQz0jgBYe+k
uYRXny3aaIxWgwV9lE1r4RVRWA8QDSbcw0OMQWKVCOrOKdDDnyLRaZXRfpHxTgRlnh+DWm61wR6s
Ram2WNRQG2jJ6PSUp+V6TGDVr55K4ATZZk5gFtKxJsddN53lZo4CgCTTVc0pCMxRBZJswF9uC0fy
NfCAKzmHkNyToB1gmaCqT2XCBLheDLmSzQteWG0U1JsgTcRtCyWJap35dl02w1Vs0FXk+zBBp2qT
I35Ry10Zs71IqyGIVfo+rbq3OPEK3a6dP162SY+C3Ys2dMfSWzpHCwnTh5X8pC1tFkonQRB2OJAM
b4d04DqLc6iGTcVdxOd1SSG1F+N41yXlQ+LXUOFgkHa7O1g70FGDwZva+q7i6aoFJw4aYXxdzj0U
3wRbDxw0eYKLs2HM07CJHIaSRpeG/pzmgayLjxKEhChnE4ihfKhAmyxVBBwsIcAhZwWK14Dm95us
0SxvzhqWrrIRCgS+S+Ogkuh9W6hrf0Z+UGccFEUkQ0dkFHI+LsuUFLqU/hAOwt1S9ycsNphlRngM
har4LrU51wlDFyOOQEMkgxYiXkDFc2nSeWERgSqTSUYg0Px4lHkNAALWFbxNLyh6dtfVEJnE2Jwb
lYeuz9QxdQKFxIw1xM550zTFhWJTABky0VDLWzjpn42i0cS0Vyn2eKgq7yqR7Qd1N0VvYLDmVTv0
IY+6u+4a5zNUkGKI77VlejbZ+5w1pW6yEnLfYEHtDSrTLbXnqrWXEWZx4Kv+NK7ZVcXPS/sW2XrZ
IkqDwsu7oI99SLZVKHEFQyIg7nDPQE2ynN93eXZFk5kt4J1PH+DVXitr50LPfRaMI9mSBonAZnYz
SduDymnWcmrKRZLki7QgIuhaftLZygtJpq6qPjqtUF9r2kZXvap77XJqV3Qy73Moja2iOjZBi9Bt
Wr6PolKBogc9BytIsIx51pNsOoYcskgFNcHklz1QyeghbzkkBuVAODcUFC+KN+V1XNIzb4IVoDLL
syDO5AdTmzJwVt34Y8lPhxIyVjqhNVmMCJJgMvveUjTQY4uBz8Ki9GqWkp2QmGVAM5JNP1KnPW+8
6tws9Jzl58KghRrzmwqKk1cKuu744C2RLN0KqqNBDpRoxXKbhFGVhznURgOHwcsGHzLmOIzJYkqx
001QMAhziYWab8zTD5Hfsk1mmxBV0QqWsNBJlyIW4iQpF/mYv026yzRhZul1RbvI5ipf5EpUIEYy
CA2jVQEsArsQXmHzSWbobKQ1cF/n3xEvHt+1Nh21gDC/8KHyqPu+hSWruCiXKeM8gDrMWeXN1abM
4w8FTfkiBbFceGQ+JWPZBDWDBeIoTnWX+lPIOuzCPJqjE4vQKZfddAK83t80snVa2C0sBa25df7b
aug1Rkm3zpFvggzK8puq9CHCz1689lPdT1W/mgpWB3BCfANCAuoKMZRq02mCDpBB4YBj/0ZF8kOM
ml0Z0sowqx0NQURTncOmiHU30nszAt1tKD+jqD33zrPec+sZ9fdmqMkylX60mO2FdN15XxRJ0KUE
5kYTVacGhC4IwWLNageBNBtBqFpzBzhCZTO/RVEHtWLuhPaKNMxyLgMVk/sGVj0GNoVZ0rcBh9HJ
xmJRsmZR0+y/OTqzJjl1JQj/IiJYBIJXlt67Z19fFGMfDwJJLBKL0K+/2ffhOHwiHPYMLVVlZX7F
nJBe00L1/lbSyB/3cxRe5XoOFrYPEmYqsaW7vp/ewlrrE7UUAdmsVY7Hd5fQez3PLB9NMuwohoXN
2Wdn5JKnmW/hBFHoXPr8f0HgpuXVN7N/wrn5TVwDBauROsC3QmCgZrgw8U4JOHEyXmhOzHQJhSu2
PoyPGfefo8wdVsXripGYF8rAxth8JBs6eu5E/B0g+jrU0Q+ZMDfzjJVdqFjld2opLGx+HbCC3Gc/
L+i/5mT6bJ2oOhZMeDO5uKxUf4bp9Nb68VCsjSrRSj5thoJkLAxZxrq+nKd+rMhUo7sSOPEUeWfX
e6IK0UDgl77wGcN6gEaMdnm0nSDFNszPqyUWrrH4sEk3VVuyqpx33gFSc7RGFJtbwn0MgbomVwSA
CDKYt3MR+WWU1mdY3pcE12GHsEQUs4j/rVv9mgioGdo889oALBnwcnVTNL1UhRGThiXN/yBM31kF
3qTTkZf3E7wv0AyimmX7skr4fdSJMW/a7ksy8R/zG69wkxdUtOmuY39eQNYXGxThoSMwOzsdiwLR
5c9IzVsQ+qQA4nWEB13vMtnnm062fWzrtupxHE36beMHOUJt4NmXXPHDSKY35zJ/33TDEVhQGdl1
KDwvheAg8ZGpcMPEr/81GhcugNFaIcCCcpzwffdtUgzw9nba3x5lI6rad7pIqUWjazDHStTfNcHE
kaYvWbM++HJ4NH4972S/BIVIF//oNEa2uUkKz4/MiU2ROqqgL5jznqPQijxK2ePcdl1VSygq5MAz
M14J/+KR83TdmxbqCJfjr9xs8NxBQm1jmxazGbzdpOaTjQ2G0kZ/qKCSVC74DvVvP7Odb7y51Okf
MbZLXo+41SP16hLLJH8IHJOCqD3Ouc1FQwW+W+i5DVnLDNUbp+GHU9aVmxdPRTiqW2ib3KWL3UU+
/NUsHj5nKIDjuIYPMOF3q0IBp7D38za+a1Ab+rtaBRbWKPvQbSQK3eCvS1r35Qnj8npK0hKfGlzB
4ILP8TFasg4+I8/OeO3xWHguonurWeH19m6ho8XaupP7ekPCln3KlyzM6jNu6Ctd5Bsa75+YEHsS
EUpgGt7zgz6Jj/WqKy79ADcH1VvCioUt5F/VYN/8cQAgJSEdhBB5HxLMO5CCmtj5MNbW37eh3sft
a09X8rn4Dj02aHLDwmUnjPwO/egPohqLeKc1eZTV70MXvGRZ/aB5MpchW6uWLXAiR5nBDu/2wHRf
V0PCHQ1/s2x5G6hn82mAY2/jOg/Y0FTjnPy2JJjyqMtoGYjueyUihgsgK6oQjPI5pvteomGwXCN2
qzB5IpwzxIcu7OCdxmmpHaLWjTFEqWK2h+EUdrggmfBpXsvYrwJn7kJjAezR60Js/eOSWFSMdW6Q
jOuXUPKu5LApGgmbF+zDScYbPAe25E0U0v1fApG8w/jaIr6Ic+qvn/Dmb3PTnOKEJXm6ZlcXsmNj
OTySBBNaNo3R3h/NX9JDNVraGjRBSnMxtI8OhgD+wqvZJKuyQWzXTowF2g9sYzd+MNTAfQozSXty
FwfbLhkDpF4z7JROi3YHWV6tofkvMS4srW/8ncAsElAhSsOTEtdqKEy4RIXZtescFYNc/sS8eZo2
rUrY5l7VIPKWLBTXQIS3STXtPuQY8cbwVWTw8+5++62WDpb4/bHGvlf0dfaf6RuXq+Q1WZfdwFHH
Ei4+PL5tRxN0AUxYecz008yhwEWn7QVGKuprVKORzntFl2THV3yGK1uPy6JCSPHltxs6fIxc4Zhm
/g1HsX8jKULrbipcHC07mBRbaYzQORxpk2vhY05Oxo8uiv9us/0Y63Auxrl7r4fFy6dVPaAxiwoh
1qNYMFlyGkPbzujcQxLaYtLqutxbX+s1uVbx35SvolpJlfLuKQgxUlAYWlB/kS7HbQdphoRn2nLu
L69Tyzr4yu7ZdDAMEyAuwabdgcKYL3zXYTaBsViLarh/jUT3MI544uXZQl7juIEVQHXV8fh9WuKy
a9Og1H6ACNK7UI8gQDhPCtF+xMx3TOL/IKbmworlnQXbO8bOdFFpGbWphxgxrYuVtD+BCjCfsg+i
6hBqPn7wCD+prd8rKAw1okq6HsVl4YPZj+5hs/a4BsYvNG0+U28sBQwANwLQDDp5nHlX1ACo4Hs6
sUOAk8E1H2cMMY78yKl/HXp8wzx0b6wOH1LmcQxR5E8zMlsuPvK6oUewSTFp4lA8btnwvTZxVafz
R1LjaHdpnW8u2Vvjnzbn7ecl9gua0E8262KKkAT0W5f7UXjhYyiKJup3pM3+4+u8ozNy/bhF03f1
jDlWY8Ac7AjSgTaF9Mib7OEBmgG62poeWUA3fvpTVw4RCM94g6neeem3z9ZSm+1byfUbzRZ8A3CO
piUImMIUs6ds/1Nsvra029kgPoAoeOgi9z0uSYYjrE6WwZMJ2ybYN+amM9ByGONIpTxztp2PLg9g
o5w3/Omh7XK4AC8i8eLcGwBXKhnpYzyv+Dam7ryxGKoNEm1sgS2kDccUhiASb5VYD3fwr45jr9qy
OipG8lSbrckz3WMUbbYfv34YDNPFBpN89MjRay8LGIF8GWMEt+p3wSM5Bp3X4SrLFGouvY6CwS1q
JJCqJYJzpXSSB5L/TdoQ1INGr+jmJJfxeGXoAbDOt6peJrcbHd1wMJBecr97i33UT2O7tlw69S9J
WKFoN1d66Ui1NMgzpw7dxMHPLZDAIAnDT+QhOj1RMm4QR+3JutrlAr/LfWWDnGFiB25R2JledIuQ
ph/RtgeoK7EEz0FHbwlHC5+zs53Dp6HdyRY5Xjy1OZ/aJ4Q5cb75+tv03Q63Ksh9MeLTb9gTH2DI
ktu0xccwfrVx8oEwaNnVtXL4R3H4VwZJGtqTmYU9paE91/7cF+oqBQ0OM+LSignwLiBOcjPhgrBl
K1nX/eELLHIO8idr3QccwrcVmum6ZofO4fOOV4Er3ZfhQp6EmezLbL82zkzZL+Yx2WCBxzFcU8HU
Hilgcmi0d4tY+71wbzmp4MEbM/qiYUNww3+HxTSliGzh/IznLHoNV7WeqOIANRLMhviPLX6p6rgi
MeG5N+oKzlpJ+frW+bFADYLYDu2L78tzliwPwQqZqhdZeMbHE44PTfIux2kpFg33Y4NOZ/dAS/t9
3vlJtxs9EEogkOQ+YEJXTeJy3cdtIWWDu+e3MqfTGu9NCud3gQTv7BtntZcPODR5PVDoUCERAZnS
uAmkgyfFDlVy25u5v0akFXk6j//o2kJPzlGdt5R2uRtU3ip3S3p9C+cFYSBMnmlE2+da7czozVUq
+zgPt/rYTfCVFowgIYyc3HCzm9r61V/jqUy65X1saXMJvLApJ4uIwO6DSZ+1qKtVjH/DOtXHlGU9
2In1TfgrwBqNoSejBxr2x0FNFxGxBoPeZPNlCIDIxN07NfVTzYBwRtSvxJROaELg3muBiL2Lfr3x
fjTd9gK29x8gvwiFYUirya5w64e3DtnITkTNz7ZaoBoryJOAv6YbhEMgkNnNFth3m6lvN6MVJQ17
ZzXs5N4/h7F9aWjr9oLVBy/MdJ4GG7gRHQO4YrtExf2hGU4tS94TgD1qQ+li7NtpAut64OCWm03u
mrqu6pk+6CB8l20z5otEqxEscqVrY/iyWUPzZmYhAAg40DVKAxt7YENjBNVUig4XPopw/ijETN4P
Ms1FphZckxjn0TMvAh43vNd7VuCeZYjIIRTkUmdAZ8KJFt2SknJFaltmobcjE7+FBn9vRJ0s2g5s
RjCDdsOJF6nXlIFHfzsBurKJhoJsi7/T3oA5HAhBOKV9YRUospZovkd7ee6ieoQNQws64mtfk7IP
RpM7fCH5Eh8xxtAKwPun8upnlfQfNJaQEmuA1FcuqmBbAj+UDBmU9zlr+Xiaa+rBr9y8KqPLrvPN
BemWf4PleQZpgvFE9JVK6vnxV3cZDh+FFWD7CnjollO9DZUP969FoF5qhia2IlyKlg3ULsVxhw0J
amLo02JVGpldIkAEKYIhKls+M4TJOY8vfdj+pxUVZxr9TMTu2cSf6Nw9RWjd8RjkukOdDMdhKaha
KkWVhZFtm1IOrEBi4CA9k61YyNyXo2PvfWxCuI+wbQhcWywi/KrY7IdNPU6Wv1lDIjAT6Vh241XM
pnJNVExe6XfnGSRLkTrt5711OhcpWjBRgGcwgcCi/fVdzavEhDdIr723hagS925FHb/GaoG96YZC
t0iO6GecLZXOQKKuPnLWYTht08lJ9T2PeJqi7n8a3yKRsWNl/DZGXLM9zn7wPNT6tVbINRtvObfw
uVe6nHU88B3379oQ1VjuEOFBo8KPY1q7subdyxB7u5V1pLBjgzPThUsOtPDFbevPNnsK/ApIEjZM
j4PST00Yfcx1tlcOTSWaFoylS1elQfDgQpsrabZ8ipNHC4snh9+Yh+wOBK1+JWtQCOHCGuQRCF0i
F2nA2qeVgzOLRQD4LV5TBC8C6wJ2Lbo0gx7rvZIPMMXkKo8KfuQZ8NZ/dNV4dtyaYhnqZ61WmavF
y3ae/IKRhZTSXNso/hESSVYwBt1xQtIdNCI+y6T7Vw/dGVPqD0uHa99mZdBCGIRouTSByE+br4ln
Rzu+ret2pv6AnDnu9tLvMJqrHmjbHnwEQf43fcRAnAoGCyRQ3s355IdCaJP20ef+dPb59GtRD4vJ
dn/n6E8KU7tMdQQgmi/wpZagsivB0Oc3DOBFjaLi0c+5VT8bOZhegyWKaD4uasXEY494Oe0eEyOp
vKdNYzDu12HfO92DZKdfW0DVHvhhXTovcrs4lMdVGp2jZfzIFvIx9cFR0MTCp3lKyJacgpcEviWS
c2jHdTY740gR67B+DcdmBhKTPTYIV/NFwDRsQ4sDAbTDR5AKrHBnXULzIXsXavnjTT1c7TY7L9lY
Vz2LH1HFJKofebfIH491C3M+xHzd1vN8GjdWJdH4IbeFHfrMfRA5fIXTihNbm6wIcJ3aCSLfsLpo
suiIh+pd2uG+Y5QazGjJPadD7DSC503XpaqZfMPCy5LHtX0LsgZ/TtutyNanoPXObiLj69zAJbeZ
umlvp4gMzh1Kbz9Gb+B3soIYgYE2RDA4tKdNjuIIbOzFtAHMcoLrCijl0sAtzMm0+SfPfRil7kB0
0atHnxm5a5e+uSSbzUCh0aBM47FqEO7Mg133fMZ83Vh5a030b1T+P4vkkgVgmrsOLmZwDFXFN8CE
IkvBrdZK7cZprQvjOWAMyZ2gYP3e497O6GB+Gvv2OUCxGGcZwouB+5GYXSTpI6a9T7u0O5Dt2cnr
+pNi/Tu8awS3Xl30Q9Jfgml8Zjw4WQ6LxY0PjHAoG7YydFaMeWAT8Xy2TxnNroBV/cEnTBaZS6qt
KeIN0zSYo7GKenETmLx7rVkJUPM6w8ip5YHbFWN79t80/xtURm9z2xTYpXoeE3PRqytZ2730Eipe
uBoVO8Mn1DGaLxm7LjGBd4a8dJkCu685koy5OXusc3AdSFB1y2sz4owsCfwlw4/4sTE0X53eQ/Bu
SAvoXNAGFK7oop+UeEkJkgv6lsO495P/0iyCj4UinIN1h3uRtQfJmZ8bEz+0xmEYhTlh4N/lvQlt
ZcewAQa000063y9IEc+beGdWgopOqDgoCjxlTD6h+ocXOPDNprPj1jd3G9A/wl0aC6Qd8XEOYWrU
/AGWjDrLphU7FCt/77fTgYjJe+Z93LzQoD1wgtFYgn8/sAQzEyLvKvJCisRbIkfjeGQS39ypZvaV
r+Obk1lwSXuKfGjoVoAMoTtH91+spOrYM4ZFEZJd037Orm04n/rO287t6n6xdtgc9aCWw7KGf1LI
sDOE23om3uqqLG7Q2FdwbXUa1KWH3bVXCz/1AQnbNWsFuUOClbeRR4G2uBuHejt3AInOKok/Jin0
vlW9u3DSWwBbQ1O0sodjGPEnX365WQCTTq2HzMqVaK3ZjiSNyptQgmhayG0zGWwq4v5L2FNG2PcU
Tt0pkbyKtXiq/QyTjf6b4ufX5b7PAbEsCAtUu4KBYebieACjVSwRjhajxbB6KQDko6OBLfSGrNQX
kw+APyo2UreFhxZS9fXcXFQKRxui6cgD8ghQgVYMHwOs1v619WCAwiInVYPrlHavmUF1xmP4MlvP
K7VZZIJ2KGtsdYKD7z64/8gwbJQqTqMTzKnSS21030r4sQGirW0JtsI1yY9VIIPA49p8G0L0lca/
hm1LH8gSP08gE+tuugX+Fx9Ra0c/pMWSYMdM96g7y3AaBRw3H8hxoTHlI0xAa+x92FdzL78JhG7D
0ZAB6NMqSQFPdxu/KJbsqJqTcpTdePYHW2Dn8yUGT1LEXvi8BmzG18nEOWiwcYOtgzq329TsbcYu
KMqYqDMI0XCB1akGAPsCmepE8W9xithRW4ync5u9ZSYILjrupqNcvH2cgikJyfq+jgIEeYik2q/p
ArkfA3ZKMM2EKgZYupmHyIQ5NXIstZBV2LmgbN1sdwnBooOJ/QhZGOh0Lmp8RX5TkPmLWNBmIfRT
18Mnn6APK8vMUWMjqRjiI7xNdQ7i8bJEzp3iu+dGouASRAouqIU3cge8MtZWXUy9yjimdhQsy+PA
kG+OoPNai69onbMSqF42ogvMYtttzZJdjHAvDYcRGc4HvuE753Ok9iBjDkJwJELMvpiVq1x1HIz1
cQmhLsxK8FNtk/VIXJrXdj5GyO/azXplvGI9pQuHJy03NN5ZHZSnJ6hNge7nfCBASLtItr5h0ww+
TyLqnVopeAujxt06zpXnG4ZZo93p1WL0ibK0qFG2YHmZeMcQXud40gCjBKqkNQfYwHB4LIAcrIu2
oIR8SLFZgRxtvCqRU6m3KICX9Y8hQdqrexYZNvNTZleFo9LjE+wWrJahKqFHinIhpDv6I/8b81Fd
eet207w1RxpilGg0aSs9ZUeHPPfgorrfN/36R8+kHFz45gfiuUUusKcxHL+x7e8lW56DLoGPZ2oI
APKnnZayjQlW2/wQfghbEnTs9gn7HkUCKBhc0jdZY5h/T8LLsH4iLtyrUfzAMTKinzG/QOASVUqv
AwdOIlyx8MZIt3dqvXmYjXeBe8Ao3le6owTgFOqsf4ThCmKIDGK/NP4FTtJFrgSTinGiTDJ9Aqwe
HJ39yy0Cs3FATTHY6hBUvMgR4WWKSl0QAUE6uOeQ9E2B0A64n4dkJt4ekd9XhDRgutaHDUuWUAfd
KU7lo6EOsU24tFXYo8B50RZXcGFXVCQrSmLsPonr82QzekmxGVd1DlZP2LS/VmOrgUXa5n2KXdDu
FxWzOaZ4tC24vpg2O2t9MGLmPbK4Yx2J3t0yXLOU+Y/7kMJdrZfkHXV9382eKJKN8rLBgiTaaLU2
4Bw5J3oPA+iBesuHHLmt+mU5NWNy02v6TjhUYDDeuVwHVFK1kPfEAkPDuF/pIb3vdH/HbioJspTd
jAUwWCq/SiizwwZhnFsCB2M1wC5sJo8I0MHv9qnYbdt9zXQ+1Ckc8fsqERep3NFBjpVI2K9a+e9d
Qa8SkyKA63rfxoC6WD2Wcmuh2udun7TQyc55t74PPx1g/lRn22EBroEdUeREyPQJwK72Ib7jRXMY
HFmwjmfw1tj45EOJMx1E8XYSq3zDFoq9KPjtPd4T8hZHEj53/RCowZxCkn0IZJc2sq6oOwVllXge
8NA88jU2USfbI4SPUiz5/Et9uAWxAUqeuU9tkItoA9GYJCFBdrU9YI2YnVgUPYdT8zgHWD9Vgn76
S/gvI7BbIgOoNayVd4wietsYGXGINmxHeQCpNBzjCfHnMk5P+PFH62Xo7dMkzIAsMnWPCszrY9iK
vxPYwNP//y8FQ1V4s4uK5f+argf8PZMYC35Aj/dt5OGMDvRzw7beSWAp6SmQozswvm65vN8ylwGC
7unWXmoP40PeGaBMU5ae2pTx6xy0azHrklHePCR3SzPEGvdffuc0/eUUZHLaDQZjj/F9C3QtqffY
xCGnRcT6iuWMt2Zqv00KtQNDqZNg3P91/vS+zsr/r6YTZJo/PqP0j3dfzavwVgGQ0AEAXnP/JRhv
fs/kZR7rG4QIPUgPgi8asjfSw3kc3Hyh91/qsL42wnTnQU9tMXsyOpkO7zewLYIux4dzk07noW/b
nKUC2Yx9WcmElSctElC63R7YZlAucSORqHnproWnU3QKgFyfKpbTu0uqpYTfskFcNDGKSnQlqnn3
O3ruAbkGyX99RrqrAZcvdQfjDXmVmcMjNTwo1j7wEPE0vDJB+s/R9k+fTifRjTeKTPlxiWaQinVd
TtjwKtOA7L0GwWrTIIKRNw6CJE4Fzpq6k6ZrhEvFm7Lnw/e4AUJIurn0QWAxC2Wz2RnxuwB708Cw
vjkZzIid+VM9IlEZZ/TalCbyzV8cUpq48yAokYa1Gq47lI2A3nL8cR7TAXp0+OyTsD3DM2K7KQ6H
ZxNnbRF40/zTtt0h0GNzS7b4w16TmlzpXT4Gb9h1e3FZuMsWeJvJpvGuCfo+DYEr02F+BEh1aD3y
EjKQIkMCSeHG4W0y5ImHHEAPt3s9doehQzuMbbFm0RkUjZfzGuxDLztYOHYunFPfadCe0QdXoJzR
O4fHVwx+tB7qzqgSgwSCeQeoIax0qADEIO8atmkPmA3DAx4mykTJopthwL7wFeeZBSAaoSzEt/u0
0ODoFSbrT+CjEGaG/rHlEmkk1ph2NoxAvmJ52+vT85hWgRAvfRjg+UNydjNMBRuq5yQFaLViFM6G
6LNpm7PZOAXMs9wiL/m1YJYjXAgBxu/QRSA94vp+02rv6hjFSzc8crF40UbeLt2DW5usSJdleBw2
IYp2af8uGiegwILReES4XWd4M8eKIN3DbnU9M6+I1fAVCTAQZolYzu66e94Q5Blk2yBLvNvYmOSI
iFnK2cdOFxAok2RQ3D0mjJ7CG9HvBmD8p9eJoXRu0KcQaWGq5W0IA4AuG/EKQRAlSvKEN1KkgLcA
SaqAXNYhOQGAi8+b0n85rkoJzQsmCzWS1XyCwQNS3Lmnvk2Rp1CswygcuUr69VTFgM/xgp+28gMk
42Z9xMf6kBigIsjGLwj4XmYXZgdD7JO1OLYakgDDp/XOkQhS7OB+8T76u86o1JM2/i1YNBLyDYID
M8QVPc09nIH72TL2yOdM7M9Y39MV5qmXFnnexZvgI/bpF1Re+tPiNysbw6Nlndpz1OwL1l94adck
A74Un1fclxJQ4hunwKVlumCcqS+IWXCL2Aoue6iLKeyy0l/9w0A2ihklKtoUe9PZ7GfgW/zpacOr
WnYOeQx00GDP22ZwLpOfBouKuItp8IYdJqzgwCGJfRBmeMdEvpFIPtXYxi9NikTBrf6e+Rv2GhFl
zbrfSWxXlFqBlR/DyaJ1gs4xDXAzRjHJRtkAPNJjP5jylhFNzFV8SfkNr/0IqtogGM3c/ARhClci
XqEr4fAOaD5sYPOJBRlwN433IlATnNOeZ+XM20faDPA1A4NXwrjpJVEF8Wlz62cHqdmn3bOg9LKo
aSv8YN4OqwMwHjpaH63DZp8jawD7HUKi4Wt7RUc7SxX1uAgYX1F7PGSgWC63GWnLVTFz9us1ygfn
raVwfXTmHLYrFnbm56SNLwHET95gqH1LXOJfY+n/S0Dpn5hL2opI7yvGmHJroV2x2bxijtDbicQa
JWouWQIPOWQayYk7kHqsT4ixe2zvKoagEHa3r9hyTdW4XEk2Ym1+PraHgZH2wYwjICu+5z3WVpHp
zydNp52ihJ3shpKDpY20pAqJwxYIVkxDJ/ZhBm2ewdTKhTby5g9fQTdHFyT242nFIlA2y+USN6y+
TE6e2zp78hJ/udDAPI1A3I9SBdAHNTbQGr7HMICWAw3KOya/dOrjtij9MCwT9PgkSpktyAjWYLlM
gfiyWIU7Boz7Fd7MGIDIln1ZL7UofZCtljJ3mgiUEevpGSTfAklDxFH8g+/LQaOOn5vi8sW7Bmkd
nAxWmjF2gtPAMiggJZ39auwvP4gQ3ciLgNIr8QV0+4fISF7stsGSCiVeNRSsj4MMbLmuDdtH44Ts
W7TXoBZYYarRvbdNYQ5p6pIbqXdmQwCP9HA7+Yl/7kBQY+u/FZgcbXaOImwSeWG/QHSgDOG9TFkR
zsOUB+HcHsiMAmsacRs3nAhBvV0NlhBoZ3Dt75wwU1Tvw3nDCht59wQCHTk2hyxcT1zN8swm8zVN
eJeIHWA3IH65ellwSLYQa1jmbQ23oERZHguqxCW29jsel4pGIVjWITSoBNi2wzSYw1r1wdIPj07/
gQqFnbsB/OIJKNQ2xjnAe5SmKQGtP6yfwKgxDo/ty7h0z4Fy6G1hi4QR8UkmsA7QcLQGgslmq5/6
CZ10DNb4DLMgX7BF/r365HdO4mSnxxU6AXJquSVgS+/m8Bk0yldEkyOSsDr38fC42nbEIBgPU3y9
K8Xiqql/eSIP2PZBL8OLD1KDiRoZx9cwJK94a9BtakUZqQBUKgg02LWJPQoNyTKb8b9EYEO4C/r/
YAwKDxZTLDaZ+1RfgBZ0hWhKQsBXhk0MbyPo7zwwFFubodE2I2LaNMIJkR10A9A0acCBBMi+/Gm5
mSl741k67EZAyKvAFovHgODJ/zF3Zr11I1m2/isX/c5CBIdgELi4D2eeJB3Nsl4IW7Y4zzN//f3o
zOrOdFVndb80GsgUYMvSmciIHXut9W0XeIBuSPOUFdeOGV4rHKo9IZxVTI5jduw705m/9ET0Aiv6
tEvrfmiHVVmr9zDFfOFN7pMirOK544NV+GTWo29z6H+tazRFlK1yVUt8AW3zTdo3nt/dxTnB2dzj
u005fJut4j6ci/cFe2HU9K6a7OLXPe8Nav2qrdrj7LV0+NWR5O2bnmJvVZtugufFf4oc/EBJuuq7
pNmEeARXtpruOc5op79wfx6F8AvU641TIyk5KRy1JF3S9axKuNOx6W6yaLrYla82rTTsVWyQEmB2
F+2VoX3TwxD8vGrMGe/52K26oX7SKDQzbsjShsQjp+hE+OWQkNCiZeSixuCKrrp2y1msXRuOwfG1
mEccMVsMiewXfgRGoaINYWCJDTka5GhCm8BUem2RdeipgK5J+DLWM+nOjiB5mc24EwhmrgzP2RUi
TTcc9zfSe3SLNkXUQ4xtEnvBDOhH9zRmx6myudwkkbDcuYctcasdByegoCtX5k65hfggg4EkuAqe
ZN1VaF8lj6BP5mzcaXMxcUKhEZxRAfe820j85EbmGcnbQt3wMIiwvQUc69p9Fj1AirnYhiuP9RyH
FNydufL0EN63tbfuI+gCVa4m/GVtyjnYdACZFc8gUrIrrSShxbJxchZERbmli3U1GgtXRNgZG9+f
qx3AjM9a0NyH+/FgxhUVmWtQpMZfVY+nwCzFUhWkklbfaB+pfIjtHDiWzssxVJ+dcMLOz1Uyh0Gw
k2pon/JhPsxhe09N+dJx0wR4TKEVONTIuZ0eONkl62Ya201AV4pTYVzSV4V1UOM5vbGHkdyV2NiU
qtyF4gARyMM/hzih/W584/i3huLTfbUD674Ky3WWJd7RMVte15idWvexQoM9zVZJICRJeN4uRrmt
G+B4JH9g9CtWPlJi0AxKeoko7Yc4C/SN6MaLFa+M6EfVJEfagmQFLXoBjndnjpCPnAxZEQfg1cWo
ZLeEoMPCfa4MsiDa1dvJtp+7EQdR24fdSZBhuSLeXQdjGtYluZxNm7cPho72rSV2UTYP2/lmdOi+
TOM1PPFZ7QQZjYIe6NY1iRD3R8dqH5txfrLpxW0wbn14FqYcWT33DamLwaLPMaSPYxPjBSud7cxO
jvnGeGI9K1B0ghcraBJswAK/e1QFm6wj69YWK1cYn17JYY9OwddOZOeQyF+UV9e46o9uNX947rS3
cIxCGks+RZndBkR59k1NvFwY5CDRy6pOn1sE2htXBXeanvKhk8WtrurwNse/HUbQSTrfpQilZ3SW
XxB0qf3H3tr1c+ffJEm+bUxkoNCxNc1znvBcq/Yy9gc3ae8MaDvPaRvH+ylHJowSfjgOl8SoglnA
ekOhgvsTsoLw72IzWFWcMvZdwFuN4egt00NyMen0EnzwTjPYwwPolItniPqk0yw65iPNJ7vybly0
XZ9zG6cmLc6Ow+nDLc3HKRXiSBvxaxXW22n2sm0w2vj0cDWP7XDTB+mTLHxyec6IWaCwyoudZvNp
tKt4Ud++x0HO0RPJDXrBtzJRKGG2s4/ryuS+WVQ6HHW9KjZhxQldimG8VDjazAJjUGPxKYXdsGZ1
py3aeckDL3Un/KVoI7N4rOrhjj5x8WQDD3C8KL6L+wehlX9ym4xrcnJLpMXUOXvtXOy0FWAZS4ut
msLsRfrmh6i9c+YH5bODQ49hChN3KeaRKnHIb0WW/0RxutXRnZMH2buAsrLRoZMdyzHbjXGSLnuz
OKV1Oh/GIbiWlohOcRDKyzxNp7nhs4A84+wjh2PeRJ71gsm3R4i/8yx1Dib5RpehPwStnREXKnj3
PM4k/TSztOKIW3CU1PSdTcrXn+k54LegPTTJ8dOKxbHzU3o8gsUTH9NFNt02y4gHdiakQaM7+ouI
CTkkhdDROpbiLjWrrTvOq0HU4DFCHRx4wvidaioHkWbVaoh753ay68MI3ex9tqOjAvxTd+5M7s6d
LmNrHYCgfWCRGF9KN76vavVBT3I6eGn6GiALrQMzSk5xI+9HFuuz5Rmfo91+zWt3vBnHRu6C2Xnk
NI8pyczS2zEUP1yb00lrFshbvWdh3RdL4pnMd41X4dzIbBOxXhCP00+TK829rcq9rEKbzaSPbrzM
fTF6J7wNpttxsdjIUt1x/mOXi4sRP0Ea37LZHNKhSPdtKaDNLfUxmJ4BO2GG0UwYCmQDDXuRWOe5
q6Nzl1bnrurtq+Bq37q562516xIUj9JL3znJb19yzgBo48awMl072eKf+qgx57+qOHU2KfI38VoH
Uidp+xYLzLbPivTRjNDhyvLcVt0ET+8pyZLwGi1f6LabWTVdFNfogRBXuO18n30icbMnr0X8BVIU
bWqLsrFMGhzift7eJA2x3UK1u3Gov5uJSk51dOsYPrGqqvkR5m1N6IZGDbkci0jVJqU529X1pkau
e8rtRTUarVNdJzMBkHncwXVpb5M2+Fpxyes+WFu2hRUbmENXJHIttf/cxPE2bUgMNBY2CLqXmNo6
FkfP2g+N8Qr+KIrFF+HVCWL6/AVb2wc5y3yguWO1wtv1ToMVhfoy62jeD2G7a0I/Xq3avCf33NXp
Fi4wdJl5g8FL/sAks2gCZzb4xflrTT+y3nLPVhT4vDeq3qVwKMjuW/3Vi+PmKAjF2aGoL2mo7w2r
4VjVhWqf0G6g99xcTbxj+yz2Hnyj9i5TYL4uNzSt6/GlaxS2Sd3sB68Ibhw3q/ZDT3WcVjh3/C9K
B/ezRywzRZXberKE9SDT6MZmwcvIRXehoS+mJ/D0iRSnPYSWUGd0NABdeOYot0nOzp4T8oFskK3H
gLS4ipubcSaX18j4Q+Togg28U27bM54pffYszLiDKK+ywJYbZnBgFbEjCzsmPW1IOV0eEMA0AMmi
Tl4M3Ji0wNMPx0wePQ4AeQ3vr7WTjSNJMFJGP4/+GO0Nv/roS50cJR8jnMdmC7JErHKlUDFbfWpQ
7amxu34HxsFZR43lHHVysoyDHO7D6IGaatrwinB1+a5zNg116TgpkzT6aoafTTU/yrq+hvRoS7m8
+JwvYePtMEHaxFlyr3hXDXZtjanjeSNoGnRZYBxxXHbHAse0u6VK8692jOENqOm+ymiiRREhB4Ed
oJ1Mc5+r70GIuymcXwtCLFstmoaEpzgHNq7txiUGENI/KTvnQrDBv7JvZpWFjpTh427D9BKZOQ2c
pwayGq3E+NadnYPrcnIIlbWhartWwYKymhYYxdeiRpNoF6d8hPc4mCus3T43uTSrqx7oUIMgGEgr
svvl5dYP3YU282SXfEfIWB9s5w1xmZIjd7Yo359xiL8M88cmrsxdVwwUYCMvoo97j7XcXBeOuZkU
FWdFOo01GV0giOgj3rm5wnQTwqEyE+B7/K69CELcYiz8pXyYZhSFatQc8ITz7UFsO8FTSWaoIPSF
gWZFS1HVaMTQgF8qkmTfVMGhLtFz/AHwST1hcnZGABGp97XXIHhGGbw1M7mjoeairSr3LZOkG/1R
rGG8fBSRhedzPqcpKIre7QAi4fiLjalBLSakKsf8EQvS1qu67/DGkN41XAlQFKpJB5RtcphT7X8W
gXutZfqE5oK7KXuvBivCzwgRopOU2zaHrzR0Dz3ghvWMvkTJsknpYQHyiz7NBpHfVTBViA3nBApb
3XyLS2oueFvwdz2idqqlV2jftz7nWT9HYgkEinPELl66nFxK1qO6BQA3zjjVdbaiJUCHdFLfm2x8
dIqJwyeH6qmuVlCHDMy2xesgWeImNylWASN8KBK7kW8jBN8FhuHuRIgdeDRZvUg4rftpwmCRvszm
VO/GOtvTRUx2TsY5I4cCtWrMHtJfxUmmNbO71iRC4OIN9VFoSP7xJZvyW9sLL0WAqS7oISfGXr/L
ov6lB34rS955FPd0CuOjR59LNe9BPI97E1oBruby2s/Lj0zQkB2qbnKVVK1taxKv6QQmAntnc5gJ
ipaUMEhISdu474wfYRdfJNBXoMWDmX1yz1wI5wM0yyG6UH/c/DWH8yfxsvjJ8f47oNsTNu0I2s2m
TRJs4f/+AdAdkn8qy7DS+963xq3vNQDdAO31MvjgLl9PHsoMZiVcewsAqxHRZWiba26pN+gW3xen
8lqNWKCH2j651N/Y2Pdm+WS55s2cpeWJaPANPohoPRffinD4wlb5kCQ9dOysuBdtu4WGQpGIlYGd
xSv1t16eYXM2/wJjLK1/ZLjyQrUyBVRs05T6F9DvzJqpI2/UeyrtdOW34A7LgBzi5GDWwQ6AUe+t
rxu112ZG0KwvBUYNAvRG4cAM6Lm2a+cm6JoDShGK5wJC9ljBLPpgHOjy+yJHHrF8lHOYbLQYzY2a
y2/4KtKyALxC1yrWpzYgYVvTz5dJnbMEFWerUKe05aapq8e0xPIxLjSSRiX3vZV+AaHzZqTD3WAY
y2VE+wQlkCyE/zLzK1cItecoIhoyDRj2krA6eL5BzkMO9R6/tFPdUW2c7GJvCuCKneU89HPCg4fW
ybA8jNnlssKwYOCAPeNAJM9pxOgeLX87WQeqvQtMXYEpJvC4ZJHzdfTy88YpHUCMYItO1qRfCS7A
G9oFdVccbci3IG02taGOmavGlRvjX2jS9jFtrSNGT5fGJ7kVUFrKCl8b1d7OcfIJOOczr+KPUpAg
jLl9rawxyJJORxEgVFTGHhYZfArFlWjG6V3qTbtGxe9tuciwZKiqRfMc+vGAoOmtUNPpf5jmsysB
AqRPtreBHUeWpgfYVRmEFMb+fojEK3w8HJS0QljXxMfYVOVWZ4rqxrRPoeARLV5xLHd/fdf9hFn/
ctd5tvDg9dNnslAT/3zXZXljc0HasHe1v8pm6oqSJiecEEGXBJc7YT8FKSP7XjS1vyekSiyMLV3j
yyYRWd3osfs+u5m5qV26yEsG1HeNd45A5JrTz0bWDaEy9Ur2GgSKIrjhRQdV490w48LchCCBMoKv
qMj8hoKMrLEgD8aUbznVZy6sadsa6ZkQxXwQNQoFee0lJFW8qDjgwdkcRsd/c8fuyV+iKCUI4TUS
EdsElE1QLbyMujmJBa7ml3jE3SJb3tij5wDXtum3mrxSncEcmpQEmEJh+tfvsPNPbnfGVzMN4edk
K4Yg/PkdjvLeB6VYe/u6eQv76FWWp9Roz5NCbItDWj9Sqh6TS3qEbQha1+42RhIg9stJUDzaX4aG
Q7Db59gfk03b96D3wuCDWXP4BgwUziKG4VCWL2h6tNHGgxv1H0HEHZp+dRoYojK4sWr7AK3uVDbt
a55x5XrSfdXmcBgUbwzBYCJiYAEc4eNuSS8/906KfgIjbrqhi3Lk2X6kJWa3Kn6PcqojHdU5e9GP
v36zlqETv9KYQeUozcK4jALzfrkcAzM0lFSZtx/N4n2y4g+JrRBQ7cv72CwlBaIxbPD0fRr8T22P
yNgggYHNbn0mAmyE07/+9RNy/wmn2fNsUyyLtRSe/OUJlTE3Bz0fb+9iBEO8ib7q9DFNIEbZw6Ya
hlMujC9zD8BzDvUx909dWT8yToIyy8TEh3+e0z23x2RZH0BOzTikC1CSl+nMbTJyC6BwvUdZebIX
KKdtQjX1tfNmQe8QBtR+0P3fkx9xNFCOpf1rpotTkQzk7NjvNl3jSS55mFBT9mQWPqicilD/EqBL
zRsYGMPGA6i46k2mQ9yM7cMQuPX93Pg3QwbAUxkI5INVr43vuSacBXH2da7G4AafoJCL8TtIKW0y
b2NZ6T7L08uy0FkV11tvR1+CkbOfK5lwEE5sSnwy0Ofeh9J5DMv57a8/B/tXOr4r0LYcfIdgauFF
Wr8MW8CXOUOAZ50qeJabbCqZTQHedqQ91rrJpUwe7Cq9j6LoAwLscRL5t9inok8ZwmAPcbUeF7wy
oke+IgO8Mg1OATEE2GjiAmc5jjrw0DgXrEFjc9fOpmntaZlksLUmTiL99NwrymlGXnxkKelPoyru
R1oEG7iqW/xveq2i4K5Zbk6YTbwRpf5tHfl9GMz1tzX5t4kmH0U51RHy+i9//H9PRcZ//3f5mX//
Nz/nvvzHn26iD9bJ4rP9y3+1/1Ess/OaX//Rn34zj/77s1vGwfzpD9tfZ9P8J9NnHn40Xdr+J9/8
r42mkUraqAACbvu/TzT4h/E0fxqqiKwStdNSVP7hZ38bUaMlkzZNj2k3JsIjCw2zH34bUcMYLse1
+GtJVald1qXfJ9RY8m+2YjnCbWvJn1fff0yo0Yy+JXHLsG5LLIuW89+ZUGO5f94pFE8LXU8xYdoD
SK8c/UsFPM2VovkVhYeiQetAmNt4iL13llUVLD8LM6gr6eu21nAJ4DrfjGbU/pibcrxXfkY3aMDN
xUIeaPbJGfROucodQwJsB3+g2xyUeIypzjYMgvyyS05d6yJEBK4nPlRElQU+hoXFpoqzLZAXTDFB
H3OIws91TP+pHBNwYWlOBBOf+D4tMC6Qdf5i5FAMdaxeJqGuvlejijbswqXjAXWGBX9bGPXwMI0x
gOoqKZ9mkiooGAtqoFKauQs+vhB2g4hjOmHGEIrJzk4Tkt12CR+3n5r4ArGvXYsueIT/hySBgrE2
epoQvJmPBQUrc3NexlhDalQLQyDDvkpcnLCd1PZ9l6hPByPjAlczWSPdNEFGK9sd1X+odpDWSGWJ
oHa+m7Aj0cFt7IPrCeNhuAW1WrzO9CuR4CKNp7kOFWKfSz2ID0M9qa41ji2C2n0SwglN6qQ/UKji
g0nDM27V9GvZ0T2YWmfXC7IOMdFKtEtMTOVo2/vJ89XW0qVzwf+GebCGI0PcFUhDPRxjs/iS0VFc
tZK/MaI5ORagJDi7k7Woe/GjUSPGXtN+HJL0ZMCrI7t0UwzRt8RgUyAwMezBqlA0pW63R+SMDwac
s7U0Wy6WkvZV2xmHDvmMDxOCWIjRYKHrvcClghs3pPtIJe9xupSxhRWv2yKVu1g7FGy1TfqbVTg7
N7rudn0zvgUNwC8xIA3mnRPt7BkNzLYgRutSfGBXELiwca3WXpusk2xEvI7x6oU4F58Do4OmJlzY
IUYCecymk7u47KdVPpBpc8yQQG/P2XvUPfAbJ1QYk5N6U0TjzazI71DmLEmXTF3rwJM7xyeaUGWe
sZ/riLCTOzERaAJiKmfTXcVj0C0Whuopt9pm7YDiATdhiG0WRu66JeC+jWqFAgE/ASXbKK9MSXgX
o24xrPfdg0hADWPd7794knRLn3Y98Eu81Vztfb6mwZ1sLRLTl3gi9uY4QJ0KgU0UJLB8z+AU8kZM
/nHqCAV7hvTeXLh7INst9VBPvnUWUO3vp4HAPc7qYN+YbQzXvDPWGPgzohmRe+ctkzjEmKlHo3Yh
AAYjSSoL0mOYWMZDqVV5YHtBAvWKctex3lzZ7ei99gsMPdaPVhSnGzKD1npum2Cdil4v5yx7ZS24
AZL/aBLw0zAhCew+HArnPVgtf0vVYD9DOaNhWBnuwQQuBAlywCM1jPOpyQL1WltBCuXZiI+6BVTf
993a5K7v8XZW/rMdJNZV5Rk5KcdJyM5gaNKMW8G9RIQ78zPrIFRJ2sF57h38HyzX6X06NnAERv9r
WBt3olwM8zYG9Mx/KZlas3KLFMTWIGPE3ry5K1KBj1BGwFrcpKIiRvpD+bZ23QjT9NZBc5ih03Wl
xPBiqS+NQ5xv0hMd7U7mXMfp5HyLkjD5as5NvPdhDkAOnmjdMgCg2cyco/QOAQUPQjsUdOAif8bC
RpPafRGs33tGacg7lIVwR06zvlK55GS4YqI8IClxVXnVQZrGi+cOLJ30uuDb5usqs6KjXcDOGwWN
GPJoWLJh9Rzg/C7DaDJ3HYvwparoxHZizHeFpTBjDFqtIaa3a0JOim5fAySpBxOden6JRxJixdNc
2jZRCqihWi703wb8ST6a+3nwz+0c3JJAIr7f0kgT2niZUPFZ4+g213B/Tn7Wlq/IscFBMcdj31gg
fUFQg7WOFTwsBihgsahXvj0CXZzqhzk1prVrNKjcnRcWT1lUdE9dnOanJLXrPTaHatdnDe3ZMBQ0
/e1gsUrk0JkRMyQx41xBtxyQPRIfeWFo8on1JC+y+0o47UmU9BxU06pjWHGyjELq7qktHv9QO/xe
af1xVpzj/nkE1D/uxL9U/SHmUExQytwHsQPJ2U3VAAF5GKojAHDx1ky+eU/XCS4uJXi3baayjbcA
1ty95zri5DWg/Bon4543e1DmkVUSIIUPUM1O9gZ6YNhFg1dt48igSRi3gRFhTc/R3HvtzEeDiWcJ
LYdIPICuSm6hmLUXD5L9Ic47HtRWRrUdCuYz2XGKZ0R2c7zxS9qEOAob486B6nIjcGNdAm3K7QQK
ZIMGKh9t8Dnbpo31OcarztmC1SyMLe87KyemAgdU2k7KzN8F06QegQZFd0kJh285rW0yagLYA+0w
Y5eT4zZKUwQytF3aOwEpL+JYip53ZSGKF6g9HsfDKRkIWFr2Nre5laYiq4B+a7v81gRt9NhGuJ+9
niXdq32LcJiJ6uKP+qFqpfMWxkHkbQpD0cHmUCCvjhHSvZZ96X6Qsc5dHMa9LzZTSkSwToBHQTbI
j2Xj9WAAuCofW68WPbsR0HyDITg3E9HJdy8eHTwNurxmfW1128qzmHODXLWpiUUdRmWIGx1V+acZ
zGpXFtm4c3J/IhVkumLTYUp8DMionNSQzHTGHCVJ+o9TsqKrhzlsyL3y4iQLo4KpHd4PRQEEY35e
Uk5R7ZeHKXOr76WbzTmROG4u1bvFtLWZRIaRdypSewnWjl9DyLZ3aSy993ZqW6AJHL82RSP713gc
I6w8k71tUtM7tQbX2GauJ9rJU537YCnb6mD7Pdbmhqk1x6KKpkdAZeMxGxog4yVRlXXxcy3LlmUt
43UCwuXziZdFr4hCReuThbBhPQhXgxNYd7WfR+/FzzUzDz0IvzLIYMt4gnkFqAc45jZdaegvQIaS
zyaY2hfO8ePB7Ntmn7g5woLvOB4cK5W9DCJzaM34ht3jBl/2Dlrw6opnLh032koImxKwjW5NHEQ8
fF0MW8JB4tq5rYGfF9LC2Qm0D5glF9VeLdthMU8ISanTwtZLpwaDx+SnGAe0l/pEWdmFbRqxb4LY
xrFvpHF0hk6dKQ3Hg6xKXPazqKJrPzjylBhjfYnIpqwpzwzGXcx4vrUD0pf0RTpdszEeNnxi6vLT
wRhZkDXQKFmLIxqez4aTQ+nOsYBYayOXscdnMjRv8SgA2/l9ewSiCXuzJae00VWBt8cNpp0bkREm
Ipslt1GHHmxOuXc/MRyipUyu23Xpue5mLhLw04Xn7/w00rtJ+azfrlFdjSKq74Yg0a9WZbmvHMLl
d0NN/ZM7sEwFsQ+mgtDsp1lOPS/fdF60B01mwcgmtwFK+pcqt6xPKyxYyZ0CFFviT4wgmKcSEEjS
ATS2y/mombB26Eytz+T8h3U/B80iGAQ9vfiqehqMUW1zSYSUzrAZPURNQAvKnOExao9UkowhHhQw
FDhTdKlzStxIX9zUt+5yo/aPVt6OxDOq/iCZXbNTmFP2JoNabnuV5t8mt+13tiQcYHaR9z47Zn2H
zQwU2AiEI+oBEEL6C4EgmEkYfomz3JlpA/b12Was3iksbJsBmoFPDikp79ohL3amoJK2ZjogTe1A
pzGBL3l2kRx8Isn0z0ERXvwq148d+9JnqT351NYDTbh2SDw4j+h4GzWxL2MHzNPv9AICRiQl3bmO
cwRjyEJfItxwm1qU2KsCS2+EWZLiYnDnNHnjLTNQU9oTUbpcoNNO5MQwqZlNwlxZdaBjyJ2JnZgV
ZYLNY7KIQdASmM1OMVsQc6Pip9KdUc+xCEkiPQYuQjMkwdkMernVzTxYz10egUkqcrJKWX7su8Kl
6axAglCl+tFLXZbFLR6hknxGM09gRiLz1Yp6Ur5aE0idSwgdaYZ0zptVfis7i7enN16HJiGm3A1U
BcuU1Jgy5NpNJCeHslGoX5iyzKHj1NNAD2nddL7MZuljzffNvTBNKodlmF8GKX7rLB6Z1gn1ucQt
f/akTThKkkUSoRR3Yo7yF8hkDCOomSKDupYjLwBzZ/6NE0KQ1ZmVnDXdzvexT5onaRb1i0OFdbHC
uj2YirY/UuL4ljE+4qDN0j21Zjl/xdbYPQd95j+G5Crpu+W6OmcW1ac2p3ZrN1V4KwNGTjEzbqLY
q4Mb04WRB9ZXXJooyt6GXvTbPsQrQ5+OtMduMOOGQT8mIdLJM0Jkfc+CeGAOs5nvsiIjwSqYpbRK
Mg7tYnDl96ComL1iNLlK92JkmuGuD93C2qRoiNhj7dZ/drraWYdHwRQvvbGdYSxv6znXdwNksXsM
qNGPTCqPAXBjQxRNk5DlpqieYM0Ym5jBoeAVtHp0YEzvQBi+p5OLsbMf7HSL9mEdMj+MdlbMmagm
6bYzh77buzKwTx3G0odcZxcd6HVe4ggd6+bocNQ7DKOVEyIcOBzY0zx+DToz2+R4G7sNxqnoGjjR
fOxm+LIzkSgKIJPAQ5mP70SrMlS8EY4QGbJ1AK4BiS58MueBU6QJ2q4yPAy+Wd67JzPrxlugxcbe
LwbjkZkL7Z7lWa3JWqqbdMyj760RJFx6TAZkZIa3xSE+PIhoSJ7C0gtOAK2A2QRRcHZDERA37jHK
ZNhIJvoqz1jKa2JlfYPxxoe1kVZI+qZigVm5ec6cNYyD8mulGdvj9L137wAyB9cC0KB2G+zBTezc
8ifymkHYbztvYnrKPNMeGUIJGCuKRof6Wbbb0mhx9JnR4DIsTYQ7wEBJuzJSAkhGJNKTOw0GamXd
b2U92geGOMpHv/WYajCYzoUwv8fgCbzjiHzypa1RoLCpc5V2Tf/MQzVMSVAzNWRAZurNibjmqyEp
H4SFJ9LL6uHWjrktNdO+XsLMtj6ED4SpAmJ7VNT3mzxSJrhpDB6RzPTB9VtglUBaPnWe6BvVOOkz
xhp3xzkUPxU0rx39hPIUlJQsbuyLoy3hWE1pQuFEHfltaPQPD7LcJopM79yI9t4Rzc63PRtKnKl3
mWXgfqnzD8MvYPczHgveJ8PWqMm2Qx3Lk8PMEJBxWXHjtnImW23mJ9T88VQ68P0pQzIw0zb+ra5B
r1Ydn+gqbHAbrLI25fNPHCzvlWVtXPpW8b+QcuSfxQCOBSbitOUgrZga98RP9eIPErVXU9qA/td7
LpPH+c16q74ab9XDcNvcwx3N74z09q9PIvbS1v6jPCctSwp4XtJmsLYl3F/Eo8EP7Ey1RC56pf1v
KQoZYOaElWtFpxzXOqiz4GqXnOwYqGMMn5LQ77a0fXwmBpBKYBwwFuVQJoTlhNeRDvMt3rgY6T/e
5F5UvcyOb7xyIKOV5Xp0sFReDHLNY8J6sJgy+Gh3ST/SP4/krgcZfyjN0X7IioQOoC05zTlCny2G
EnwWdayeSt+Ijo6TTo+pYZQ93fCsJ1sfVlOxDWKujyNx4OxC4rh+wbaMmOxlZvovVJt/UAskio1n
SxK8QjJ0XC/nuz98UI2H1bqv0GoNOE1kQlpgKlVKjHyu4ueSoZbFKu174C9FFGDZduWXRodQJevC
Db5rhgWtPQvQNbTj+GywN141reE3KBsMnoR2u6Njd4mItwDLlYzAALLDbFIwasmFmWBWv5py4nDS
tiRZaOGGzyow3BPJ8CnddEtD0fIojdfan/Ov9YzlkKtXhey3Sw8y+dmOjH+2JmdZewG1M16q1Ui9
ev/z8vof0xT+F8oFlo0+9Ieb7J9LBf/nWn/9/qMJ/+13DWIRC37/yd+FAvtvGsi0wC6slOeZ8o9C
geBIuAi6JnwXvQya/7tUIP7GeqeQeBHTTdex+KG/D7O3/qZtGxURt7gtbaH+W8Psf6pdf1oWPNOR
NpKjgkViyl/VMAz0nqo7p99XkWKajJ1dFh9l17zg43TzcZ+6wV0//Ojs5FNO1n2fek/L//4kT3Ba
aK+5R7tj0HNpXNmqbpqSykEVHs7SjoA9Bv47l6lrz25AKjM5REl1w2gHuvK0wkBHR1+NYOkNQtnb
/eGj+GedF1v8eY1l1IZn2+gz2mF9pZP261R1jJgsN2y6ex51ZpZVc6JTzRGQrhNjc/ylDXE39Fa0
azrnPs+YYwuf5uwIBqPC5PkuXXgtP+F4eADfuymUu7TtyrOs3sjZlBehNnkg7GtdNTZHZc71yQg0
k0xpUgbH2sW73S5fksZoNvxCe93bcjp3eMkT28NEUqnwfmKFOLsT0l9Ti+TY24uCyOn6Wg/hj8Jv
bpEy5c1UamPrO5BKEi86R+As/j9R57EcuXJt0S9CBLyZlvdF13QTRJNNwgOZCZMAvl4Ld6KJXoT0
1OpLVgGZ5+y9VuxiyU0Fk0P0mifaZOMzOJMJEwfwzAS+8pj70YFhApMuPSakNutuB9qerGcX3+LZ
JR4aeH8b3nWIB9KjVlF4YTF5pQ7SfzTmoa31vpgHNBOkfih8Oh91Z+wMgo+72mUHADqj3aC4yR5h
XzWkY9yZ5mbWr5Tt2PsxE/OZiV+xML64+iJtI8/+gBeHYys5wbte2mkSYohoFHgRWrPsNCgBmdh9
fLd8EplzwHeQUWSPzGvp0KXlN0bUmjhHnsCF5WVGQjc3eZ0rqkaW++yNPxxmb74BWrZCM7CZINSt
hxo9bViQJCzHjg0W09yTgDJhOeFLGLT0/cwBfWib9bumxVDWpyb4W6v40xGt2nul/NMyYOOAOgDp
H3VzcsMxOUz+G20GbRAkC5PB5vDI0RzXdLu2663db2oh66NfgcIZfDOD2jp/seMizGNOO/JUe6gO
56CXLCjQwABMbg6MDW7OmKxtr7qPifkSZHBzeTdbzL2csb7y8O/WTJzA2lJJ8ZJenvLO/cPU196Z
vvNVZFEMoGbhZ4YzbUxYpxYj3M7MniKAykdLhop6Wjmcam1vs4SbGYY1PEzMmV4kcfCJLuA5seNP
IajsOS69sBFZ7dkfvfxGo/2zRL3KEEPexy7cK0rZa8oXW8dPjzYQRBhiLPta+o1FCHt3bGb0PN3R
sBCxEWhadYgtXZ1sOUxQG10KYXnxB6ko64ThXuTkopaxFcdk7g4ulSz2hyPmigLWd1ESLOH3v/IG
Krq4Aq695mXvcOQOyZOCwMzddfRtBGibzTR8DRo2D9LDDNkNdCe8iEAc0dEi3jDyuDRF8+FnrFjw
jR4tn0cY7W0+IZkBKpfE8kC7ftvUznUuPQLCE/FfgxgE7bGjM4+Xxle3wkWE5CHi5ZuzThy1J8i+
VvEdcslNKHUpqura2k+p5Xw7VoyfTbUgeubrMqeC0ronkn7IUwPGa7Ng+d1k6wzckXPIJBgm+AmW
fruFm0I9/IZ6OufzM64TnX/NS449yQc4K/O0xX8zMZVM5vaMJwnhae4yRxAbvzj47AmMIv/sk9Za
p4x3lcWOFDo8oarKfesM9VHQyqEPj4LVBrW6stoTortrLucng9KBSZ2mwVbvhbS1mvhs1+Ebv08e
fvaRkjeFc+0RBWkAraXJS5ax1LWH+dQwX9pVmFaS4OLL16zqXnusW5Y/gmvpEM8kxcmUissc6US+
M4dGoQMRC7pUqauXomoyS//adXQFM0IXdGCZKqwgSR5Z7MNvC6qNV4sHtugHFjR1qJ0VUqFPHbke
T6MYxwoeGeQW1OYN3XKb5GXGFh9lopu+lZO+Uk/cUz/cTK598WN9Yf249/xtZVhiPZkBtkQj2U+F
te1r3kk0qT6LOunomn6qLH21mI/FUfTL3OXHiGZADqlzFFl6AUax8Fynd3++p235gREsVG/NQpNx
BtiK9JmBTeT91aR8CHrSIAjTN4e+Nm75xN+xKkpYtCnuT9vNvkz7fVTBuzFWh1C7D0HC1sqiLuf7
oJX6eWooy0Z3cyDkqINbM9nFdqA1ymPM/hcO9KfC7C02mh6SF2jyKCYM5qDCQvzuuHtS0vMzXbqK
pLVeNyl1vcoycvQv6c/ccM6k0RnkaC8tL3vTKY3f3hieqXkYjPWNx37uvis2rAfmbx9moz5HqYJ1
gyd6O2Bx6BWPF1jt5JwjXILQrIjLhwNDbpt6ZtnTcJh5+QFQRb6ds+edqRjgNqh2U13N2z6fn+C3
L+FvF6u3rdep8KhUD/m16OJl0JnszHZ8nGqyMa1Cq1FhNVEpV+FopgXsLTieBbtXgS/hwmi6GpeB
/G5F7m9ovPhYOSu09WGwTyTnZMkw+Vk3NzONoNm5AIlSEhPUk3nyDt7JMNSJUozeBrwaeODQI0vQ
jRM42LXRdGdpCRNj+OAfsr8WUQEEUekS1gsGX9MpvsYR3n0swrcJ5Z6s6QpQk30XI6MYFaibQcEs
d2Lx5bWfVqmuVkbuNlMU3gbQOaMfstBkHEyAvtsCZj6mVTucXOU9UqnHh8MoY9UKNl1m7wmAh5D0
/vsXLpzbrDDzPbTho08CCuwEfw+rYsHDtAf/RQoA3rWsfDuGTruWQEL3LKvpO7dbz6UGAhGx3VUh
wA6pXDgBLUauslw+YNFdDvPMS68GKU0YJMr6h3qkaZMuPj648+sskEyJFb/eyAOYAnbZMpij+8wL
K56FzHf4Qwke9m7E4cBFDaGjVzOmk17CX3JteuUF8iib9JmLv2Rt+xOMrsr0cF2Zd81q6qAD4420
Jb8rWT4lHTsZA0dE4p9cq24J0wcUYIIhvlNNv0SBeyCrjYy8N5qLWbv92luABBYmkE0yCmubh5Wx
BvL52AwZyQW61YDh2eb31fDsUReD07fTHbE1v8Fe5nvRb6pZWuGfpKZ/pLUuziJyXjBz2Zu5mxmF
xDUXMA3H0fhbRrxxZ6EPFWpYRq3QIuO4uk5G3e6ZMD0VZv9uT4BtmawxPEqqW9tP21DX80OzgKyr
QnF40+5wKKyecmTU/xly64Z2C3mbcJy9HF/kwNLEd8gWd6hEBRlsMQTbBJ7XRpvDo+80/c4cgdRy
vH3NCIOYTXDjbNH0iYZ/wPk7LOzg6MNXLsjc7NWyJ6DTtzWqZskCnOKhjI++Y+wmMm1HnU3c6o2Y
r66kry6qP4qXTJFP36QFeK3i/tol2tywtXwPhX4uJyChpgOGFampzTNAbgePH7k/UoB3KqPaZybR
EM6tRZ+cvEJ/wTzyUWX6gItCXo5g8eznKJSPoTtcXSmIkRuDc0uS+Y+lCWr0ERkTr4zY2JU2Pu/J
3ZXGssirWPpk4uYL59oRjmEZxpnGYtgalBjNfO8wx2gFKj/fM6ROwTGMuzD27D31+e1g9rt+1tEu
t4KvjrntpQ7MS99I+54X3ZUkUXJxa8O+RzZlak1tlNwUloQhhTPvrdx0NPcpfdRjrAEbizC39yAw
mKlbSu9MbQOnDmcwlyVMZTKR+T1V7EOKxjo53fCG/hKQU01Rm2g7U9EgMOCZetsxC7orcs4Xh/5c
D3CUigJNVTsZnpKUN4zoFc2NjsnoKOsUEaANQVp8EFrHypIEEsSDle4SfqqPVR6YK7pCsPlDvjog
E3+EStFgL2j4BU/mUQFaE921NxlC3+tYp0Rk+IsdqnD4zCbCi6v//weGyRNI59BFJqNFU5nsZrxp
8+QhPRpIT3njonmO5EzcBQZhlHf0SCyrPkTFDIB12gJm9F54IHq3fKB0EIj4UWaxeiodtfDTa3mg
VnLqwxCQIjVw6QbuS5tyswEFtmF0Mn54oX0arOCzcgeMS2yPqdE9OapMb6OmBK3If5WTXDWhzRex
05+YcJ84ov8N5uDL9ih/pQnxgyz8wvIdGR7JJMpFq9G0qeAGPwlt55UkCEdUlcdyevb6ADdRyQ+x
y0EX5MAu46iHhW1tKjyAs+89MmAnyToRxHKhk9gWN+me00zmP2c+zmwYQZfJkg3dUBOUdHPrBCIh
Ym9yzZWZkE/yJ/1or7E+GOa4DRkNkTi99wvswXivdb4Ish2DRGn7MuJDcJEDm3nEM8Mny1t0au0z
apU1XJwErFaZNikjd7Koiq9BE+RvCXP72YHpKVX+HcTNfcTIh4+ZXzgtY24y1UkXyucH4755Rr+P
QvPDg1SVZl0ErRhmKXLrDbmKbiVb664DQKeJHHOaEDo5dhpI+cJCUyJ7zjXLbVZg0T4rsSA5rWOt
BzE0t6I3mY3FcitF4zFzqJ5YHTe0wVEYtUbHEZ4vIQnpGpVkNP86+Fb2ZbH08Cwn3xlm8VX3bzJP
20vOP1lkSeOIrScUElNvIFHO2Zi9bUib/LbK9cSlpgKGfsyG/s7nVKs+23oGXGObl4OsSUQoaY4X
3ljDn1KS569LzF917stNkvkhSGkyjE7eO6zRcvchCewtBLzsxrbqD8qitEdRs+FX/2DKITkUrMlI
58fNKfI/LAqp+jI7pqZCzw4m09o5sP5112HIMidJ0r8EuXUQnso2vQYoc1YK0Sii1hnu2davBmDZ
SXG3jHQLghgylajhHwz+Pv/R4E7zejzHqVj2zCQMfTbc64SZKHvQTVDH/6Dnzus+sA9zP//MZvdH
RO5fM5hWffjluN23pfAXtX33zOoKeWVtwFdpwlMWMWKQ7Du5N+S3kKxXNDsX6bik99KXWDLfdGxm
85G+DeHiGEhitU9sEBywB1g8DzsdEeueBDckoUmMq24G4NNRSZ7wUqFInql/FtUtTLnp+TGz3SIC
7S/3Q9iwzk4pp0+R0+0JQPTCTq9N2YxrB1QfyzLfP5iiOISJoJ8kJIKCvKOzWAU03lieQEypukZz
zi26b+525W6yu2nH/xzsjNymGQBdFEsMhSgkSW+NK6tT8gjAdQB2ObB8w3e3q20eOCxJ1nWn+5Ph
i+gshQc7YkY3NeBBO+c+zxPWxNcwXCzdMxxkq/galEXqkj1MgZSlkIuKoViXXEj5+tkkKZJV5jnO
3UWwOI2K3RSM00FshmGmBY+tmwXZneQVA5TZ2kkt33rmvlG7nLQmyG3LQ6yLu/fO7NxVnbI7NKzk
NY5+JURcGlbLdNgHCJKlYPml/5GF0zNadapYhaKh76OHYsKwGfh620zQVu1EI8QFsBKo+aymgSti
ce2Ft+vJJTpuzX60FzMfkHgTJfXVNdRO5wkXOn9cCsJbJ6kl+rhx743hS+KWPTw0rL2pG++ykQhX
4djGxQqe2VpFq6bm/sPV5MKx1qrsLTRwmgPNQxL6zcmJqh2JTHU3Ex2sYNgySx8ZWrssGJME51Gw
NEGHhvtG4MI5nfPokbMVDCJRulyG502kM38bGO0VyM11srqJyaN88MhkX3jzh0wfePtSYu3OXQMf
sLbK+I5Ogt7B9AQYznqUuGoKK26e0rF6CaPqe+T0dokULC/LnV/mzlQ71WnrXQb+hzDs5GTbNWGq
KEXoUqLvqCkah5N1MPl4bhQn6q0szGNNZzXpZLjGLV/v7Vodl486ut8ce8kCN0/Ba7DAyc81WzYI
s/K5DfpfTsuw6hH6PeP9xPQi1YZtQH3zfCiFXXAGGfDq6andT6p5alHy7qKAQ2fDvngzs3Hkq5Fu
mTHP59ZqnaPMzR0bu6uS2HcJj3zNxki0RcSsNlFSO82fqiU7PXYg4YyAsFLMoQ6OOCGsGqFZrX/5
1kN6lU68SVy5wrN3Y9euz+HEJqsuvlOHNKo0GVAEdfEvKkT7ZNtYnHrT/IMdqtnFuuUiIPP55vIP
u8nITG9T5bt0cc2/Zdp1FxZZB97p8ij7tl+lkWkcGds8FFk83RP3rYyKfHmkcIvQUNX6ypoOeYAP
qDJV964c+cQR5UG10Xgo83B49PSMQGxqYdTCxEgSVRycKL+V7N+2SUbZucwpwYc1TgZu6GGWPcMm
u7gkBsjfkPVODRvMGA66c6FfqvwhbSEsUp9/bprxWrdpuc9TfA3Q7pihDCXj1RqeDOyFOSPAOvQw
xw23/mGOCLolCs+g4DReKTC3U9rxINjyP8dJpif6Vti2A5+RE/hcjFAmBOITBoim1UVbNzK9naoz
8j6l/Wql7s5k5AX3uaR7XqS8DdulOId+QxcEnoUhUAfYIGjpRRIe8l8SRtooDyz/OiKkHDGoallW
ABdYywckxvZZQKk3YldfuudmEdg6M8hhk9neaqyS12kxW5aK/y76zHhH0RRd9KlppvwcRfI6FMF7
1Pb7zLX5JyfxltT3LhFnrAdPFgfBYuHAJZcBTe5o4a/r5UPCi6U1hh1Uiq8mGBc4EVuqQo5MtKpv
g5G9AQFrVdn5oZEpKdWmWFCJT2p4CHu+FvxXOLFUPxyQVqMXGQQmsjMYCkbPJPoXiQbJjrLpHoRN
gsD1q79Fxlq/IoPVxZwOCLlnvNubxq8QahMF5oBPBdQWa5Dge/7jALV2Cl/XO6B8/uDLuTGYomEW
1XDnCJWr4uLzYAfdendbyN4cmqe1kaGiStBEbkef5zSo5p3NfQ+D1JgRWOtG5j3REaMiNJ2RF9Ky
EhiD/g8/4ztX2pA/gCOzPaW8T43wOrFsGCf3xTH6dTPi9G00fBfSfmwC6lejMgHnWBCZurNN+8ux
iYJ4Ucc5z+o/AtP4l/fej6/Umdg5z6AP+q4LgFS/t765Z2cb8QTqk71Q7pe2X1sfjPLAz2cG+0Rs
y0hfujKAKRNaW4/2wGqo3Gtf2OVqH3Hpz3ENoiOyx73VgWVxO7UtqvCxGiouVkmzZsfFJI7J529r
ToivFsJ28+pawzv4i7dB+DD8bGcdcCNcy8585On2QkZ13wHraDv14LtOyIG2xR7bDNDn3ZjbOVqB
aHnrQuz5F89htem1faKGzNijG1YFB9S+pcOv73ab36KmVgdXIIUxzRsplVcpGf6G7LWAhdjtFo/Y
yjUZ8Q/l+FyE7ncuLG480aUjUskGllFncwlUdO5t9RNYxT/AnTXxMwERMX5DOY/+engwMNlLKa+8
en6HABtJzvBE1xcxh8jaInPncZvb8ylkfoLIfHlEOlEnNmiT7l7ZMOUcMUBTRjUT0BzCMDIOK6XP
eHLhpwafkRfbm8qcn1RRJOdY/UcZDdZG4WfbsccV1IDEXMU982DHs977YvF+k8ZpvSHaWU3gbbiS
E6bt1A7z27kZw5b2igb53DsMpa6Zx8fJkYO7kUTdjOCj7Xp9VtjhGLLIDUrQeTMInOVl5X/2muML
goBjG9rbUXTjqZbLYxL3YpQTKJ5awz7GKZZeP2u3/tS9ZSZZxrBsicbkS59CQJDCRsR15b3vEAoa
PvDbIjQrQrTjsIPh21NnB4tWgObcuqnxRJTt2NbFW9MxWrVo1MAJhPNoONYpbeE4UfPBQdtDyPIE
SuW88y9RxZHDDmyq3hyzKIa4JyGEubf6wjhq4mKroC1O4aL5HJsSoi0RYFLS7q6By3zS83yUMc6U
AtrwFePkBs/imZhB9QFm+XmKXvLcjPe1iYOuJo+5A4O2QFQNjoqV56ycv4aFqjHFaL3unQE7UKBP
PLPeEeJ0cQZzVeBtEWbx43geFkwuht7bJBejE9fqVW+O576xXl0F5J+2AL9h0R7IDjH/gDFFEpON
PoGZWIOmMilWWn1WnBnt3GbSAtBJR8YMvg/6r/Y+m4S3DPHXv5qZcOAu6MVxoKOAPmvSX7bUK+VP
XzVY1j04jpNNnXOdKeIIdTxXW224P/CpQblv5gldKcitcSOmIOYJG9hc4cRzFiXUum1e0Y15p6vE
IWss8GxW1HyEWB6nRMD2tc1khM63XPcTrOOgSF5REPwO1XjmWu9fazh8PpTbvVWEzSYe+IsKDgA7
IqccL+JqPCa0k0IYZg9hk/0NqmrfC4cQlMMNPLWz57kjIsaSFZAq40FPh4qXUrrw1eOLPTQvvopN
SITwTkIyXX6cVAww43JDYOM9Xm46Do3RVazAA7XqxiCp4pMU0dToZYU4lMcChwXL0MwX+XSuBwBK
tUE60XCrfG/Q1DzNMP/wdoVbc4mTtoEy91JzLrVmuQCD2ntX9M7eTjYF5uibTtQXReUVF8qULOm/
3C/C10I/MkY1NSNqBmt6K4b56GfBpVMKpYozWicpkZOy2VnlHD4O3qig+Wvx4Jr5bxpb73WZEzaL
qNu4ghOQ2S9ceafYfXNZkJcuYn4sABeDi+KFP/GY6qzxAH371FqEcxundk8tEgHobO3N8Yd+Jy0Q
vZzzxyCbbgCpVwEL5w+O3mAepla+DEPAXaqseWmPhLDdWPGzidtrWSfDteWev56Hpe0BgLCo0KNA
hz5Mc10+xw3QJd8Z+u2YCobNQFmGwoxwOoa/PkW13g5fo0xER3p3xrEX6oEL50NBnZz02Cjpx0Af
houpIX2y6XkIAm4wmIdwkAt87UkNPNzIgfz1Ij9XTUQu0ohOAac8hmvdUxHTmS8NmENMB3u2ll7Y
fWdt6Z9nQu80eSGZWrFrrkuLlJ0DkaCJi2ETjfFCsEtfPdHY26ma/tUUavCPp/okuFpz4ErhzjTp
syPBzEa8WNZ5qH9IoYPIs2GoLS1fQosgO5hLYWpgeefhwQSJv21yKPD1vOhCdBpsZ77Ha4J4LIGX
fRjlAh5UdY2/QY2o48hScDakPhDWmqM9mKUyY3Db5ZjLW7OewOSyPU9idztr0PEE4w9dR1eudGsH
u6zBHCVotkQr4E4GSu2tAVgEDQuPT5Rb7PwYGpH5d3b5xvaUgPrQuTpJP7Maauat6DhupubNddLs
wFWMaaYTZTD8zQiG3EsJDzsvk+4SRwFDZQIJq4K14DAuZbxieIzyqnvK6S+wCzFf4JrBolMVaQ1Q
JE1qW3/gW1EHCn5BMni3sTYehwYtaWeZr5FfRPuYPzAMSg3ieVwP9C7WVane81lcwXXnf0aamKEj
+meV5fHJgny4HohHpUZvvOZwB85dzfqr40357jclG2A3fwR3BoLfcOWTjzDz7HreH7A7nMfntzio
L0Ho39xR/CtHk68ViNKh3wR9zOzSowwGNhRJySP/l8QxwruJ7DdpC2LVKgQOYRBg5YfeNDS/bKa6
2HmePBk96HhvDO67kU/7fHE5Lpxl16XW1DvhvxRf4qr29UkZk4XZMTiGPNlXoxG+5EX7nmX/4h6N
YPKbkETfc8m4uCq4GdP0rklqx1FN8Z6cBr/8N9uLnvIIitc8EXHPuGQ61mM4WCcSdWeTaguuB4xD
RYMywZxXKcTccBbvEVtwbji/ak5/HR4wMbvcVT3lH23LsTh4t3J//4vqj64f/99mZoabXJm/Vj4e
zbE4Bf70NxL+saDrzwsnvHEBetGmvKjIPi6AiBZt7IjStsJ16c0U5dWDLXz009nKbcoPhx05rmIN
1zHkfcK/G7XZtxvqh5kaKOybZD2ER07K01bH0c6dgL4YUW6tk3imwGrW6UOkmDEZNzZV9hdb3itb
CPc1nvLfqSMHEuWcjQbpdddSLzFiMd4y4z/85bTX5KeJWpju85Aa19L2UNdyL4btnPgbU7rckutA
3XPK2BdrnLe15df8W9m84z7cQtzcdjCGGeCG87maoXJk8isvckmlxXvQ84fXShNTzkQHgJrKCgp/
dxytetP7bvYsXCtm62cjULdBnkhXlNck0/WBWuoXqfNpq5Iiv7UJaHBmSxcbe1PlBSTXefKsLDdL
153I2k0+ojNF/841j3i3Ded6QxHDhLnPScdPwr+JDT4rsfzT6LN6L/DlcRlkxjBCgQ9LUP8j2QnE
GLl3SjG8oTKy9zJRO5onNeRsQa/Qx1tIvnQ9NaM4+SmZ0mQI8Re4yb5f+m4V396NbMu9zRo1YTKy
UX44H8pG3owsEiwdOYWKCYFhjKTY7D4N2/xWaeVtzKrLz80A4ZoKw8ZlcPg05O5rosGM9gpPF+kL
uyPlEYn0WAUtfy2e3zhWsU0PqGL5uJrXLNLx1krkSVI1NrhS/JXWxk+ppgZD1O6HBPCaZ8wc9SoW
Pm6l/V3scDOVJXu3iifX2g+8a+dXxYvnyFM5lvnBx1+YkD1998UvY1p4fqlJpGbG6ZuJngXQckvR
yXtWATpLvMJkleJBdeUxkpO9rnvuyUOwAs44ftgxWXqEOem5MN12Z9iXaEm6jHM2P2TCfOZdQ4Cm
Now9YhYasZUKjjrQwaaHT8vXVu+R4lhE7blMxj4mNMPpzqga1E6O2UHWjOoja7a2KRe5oz1Dc+Zq
5rH/63jYK9CY9gSTOKbpCXAwsa5QGTOqZmkbzR92zUnKtcLuxmGiPo42d0Ewpkw9OaoAq5sudgqU
0Z2c4DWMWc6mEpi+4ptVUAD6HDvG4P0w/wz59NgNxalg+3DpQVG+tCHErEwFxd7PWBXlRIplOhEj
ybINBapsLRP/a2mGMAxcDmvU6f/7l9kfWTdC6JjCP1FaPnHwY/YRTgdNVG7N+uqPBp8Mt6Q8WX24
mVCsMKKHL1AKtFdJvwZ6awMoCu5+At7AbjiHxCMHJeL864JhHMiy8YNpAvcN/kAKU5q0T9Q/T9K7
OF69yZlzfvhLUmJyf0suroGtCGBYn/Ho+K/ad9gJOkcDw8LOj9IfXrBOTwpByeAXXgHu34EDCnvf
yPWf6P4QHRqaf3VLPV3IiO89spchpHMb4RcJMoZq8zEmbgM7wbEOHsC/dZiqR95oUB/FwF2YSNWR
Bet1YM14cvvuvaLNzMCKQGEQihfhpuVOhmRIXNegey9+EkcejZruzkKI3tnd8FAYoX1Pjexsl8Qj
+gx/RDNOzr6wL+4Q/hisUpVBSnzkIkoyACkgwSuWl2SQSIDzequ+kjEAZEKjf2JcdhnLk2dQIa5x
M4Tp8DiI9mz58bs9jNUau9qBT0yI3gUgO68rtrWe+6jD6ORyxGQzEq+02xLsh5Cy7qbE2VRdBMQr
OANignAMiHLLC6FczRZrKPJqgc2iePSqZFn7wi8PqrvXuyxJ8oDFw3TiJdAge0t/YE7theOxhEn5
CLEzMVngrFHEoZn7ass6Xrmz0WxmYYwbq20odrFsZnFPO9Ho/WxvUjgJGRlzUSnsXWhwcchBtQuK
t7teDHeEboK3q8p2QvMdEs3wd3R3oxRvqbBJMHrOrjQR8E1M3HnFAyxTyuHJA5Jo8kp4hPy117i3
H+cy/AaS9YpoUOtu3rO9Bq2leb7w8eMIMBGiUNbwKa182sYQdFYFHE3OvAS4oFqgQseTlCn5GFWa
Mzm87nU1u3TzmAgSZOR8qAxSTpyxdG3f6ux9SKuLss6jlM9CTzNHR0YPOVfCqjd2Yi4fDAok1Tbu
uRNbfIJWrmH9DUwi6OJviQpz7Vf5Tjn0JBvZrgMHJ6U/vOceOi4vJ0JhCn+XqmRjd8mHddVkJWOh
+BVb9bN2TLY0jUPWslNHPVnPnpm8k4zTG0/89gXY0U617Zbd3aMiybiyagivGc28KoNvBcXyGUH7
B+CmYg0dS+LGc4T67bT4jQOV4Nns6ZQ7zcYi0Alh0X3VrYcx2u4RVzMIqiYOzTQXxb5cessluxjV
KUbT/icLuV+HxcSKar1aJ0HwlQQVmzLzVs7DqfegKove6NYjm2ZGFlwY5hmnPZOXocGDoOTXnDLb
kCksRmrHtNJZ4BpY0VZSaGtL+eCMp/bbmKP3lvvuDAQD5g/hStQAT6Xnvjcms8C+IYoxXaLUpEtN
UZ+E9byXqfFmT/kL0PXOwbDHgIEgr5/81YJvTT9MR794KZrxnXitvePzRhuzY6Q4Kx7Ag0WLkOgf
k+jDqDgo9rPvrDPff2fLmzMfvvMX3RhJxBF3tvZgiL6nJIRiDd2smLbE2HjJ+zVZ5rF9qyhyFV0/
QDmcqKKziZtsEAzQMru0/QAVtZm8+cbXg4rNdoKe7bmkAlnGyH0VdG9tykcZWN9kzV/8Lqm+Zt2t
b72vipnqMcsbDq1I6Nk7O5uBWPeGdc+mSFy2Sos7qAxuDKa5ncshurdEcAvW4RR/psc6ZisZIuBt
eigZc9LtuKVeWoiTVbngNH1INt34aJigoZN6BW92pMvVP4FAhi+Xe3hrp+Qh0BXrIgVIQPwyiHdW
mnEAfvSVJxWQu9mqaH9AIwjHDqs3GSEKkdfeC3/HFDQJLlxDT6wrRfkwcyQmdw2OYAjt4mQN5WcQ
wCCHK1h0FrbMomTtBYgiyZ2HQs9/NJ3Y2LZfnLDJNz3j/3nI5w1feWvJMZyczNs6BliXoSuHXSHs
b02ap0z85HGc400hlFjZSf+Yg9Mpu4pgF7GGIsf8JgbekJm80cgDokh9rHXBNnTsOIiQ0kPnxBlz
+LxUdNnVLxQugDSU6rcpaT1OHOmh6um8zDlUyIzreZY9kvv6O3rD3a3OIYu3tc3MgT57RdYABMVq
5NHCfmeLfADUF0kMNBnX5B/iun+tbPM7UIh/QSeAnETUgN3iI1Thi0YIszGm4i4zPZ0TxmmZsJhb
IlDw6kPhWN6e/Qw6ZbZv3gikYPB6QBD7iTM+QSQPCbNiLOqbUcOx09mE3F3Uwpd3URQeYVW/oR39
QmSE2eVloqaP5oIn1bSktL3yUjLGBJ7+nUf9f3eeHH8ECbAqHXZ9gmmCb9JPSoqQQfk9mQaAjbl5
0Eb2KX3FEiMYdy6DWtAFD40O0JhN9i53IYjZnSYiy6B+WzivcTfudU9ip/Ulo6w2Bw2p2T4PvXkx
7fhoBvU7NH3FJ9oRHCiwnMVRRsJzPNEnfB+K7cx7nwqFN+/FeHKQxlCIp/tZYJXt0uLNzei0NfV1
ziJnHQrcVbNugZHF7apjvUg/L9hNst3h/wLSGFWntrVsVLeR5HT6SWSnJWyxCUf3bkjEz0Ay7pG3
qZT/4CY8/fgzrnAozM0QQD8Puu6lgNKxUcJ+KRVS2W4TogaOOtQJRTSeqtIJNklLCDypVH2Pdf7A
OdddwQ133tyW7R0LeyVUtifLRWLBBB2ipHiCoj9dQ+9/1J1Hb+RKe4V/EY0qZm67m50VWnm0IaQZ
DXMoFvOv98PP8OcAeOGNAW907wD3Sq3pZtUbznlOF/al1l/AK1D9uKSu+Bw1+9Rv532p2K9WNZmU
OIzNzVgG/QFfsHfxfNgElB1s51ddi+cyd82j1mYKkvSf7EmP1WKB9nGTM7Qm+vSk5EZtc5bfoh62
PfGTyOW4cm3TPRMah1BXdfVeWBXRy9p+005Fek0wyWer/RQio68POBNARnBrxAkRWgNCyaxJbjji
vKMrl4O2Ys67ajEvfToll4j8MGs8F3Zq3NU1FkqEEDu7QY6J0sgmktgDpEF+8ZVp1CcSn+VlWAFb
jiSNVNR2ujfdqsNcoNT9EJmnlT+2a8umY3CV+PtxKHH2TG127TwulrQsSFQWlCmzYf9quzy6pnp6
1pFckDY0w9NCIgZpZRPMH/4tLhyXaHSIIr2ZrLmeUP+Zc+hj4rbymXYBrWP1FwT7Jl1okHUKMCj2
5A3EiXmSfZPAJq2u0hH1iTcouSubmg+tiM9L2T9ZPXxXfEQvbsJkIvY16qgSOQEegvRSO82dH4y0
YPg7wHmOzJJlHoTRR+4/d4RYrWqIkaU1l2a/C5yZR6Ff00RzvXer5wr0ATM8qu+FSTbkazyq9R5f
8LvTWsjZdpSw915U/oJGIrZL1/31LUQ84m8RJee2xxQweTwsCfftoQmqO3RDaJRtaAwCc8UK5Url
mY/nygugx5iQ+W+6vv+g/9z6BgHaXA93uRH/BZZ6nXxCjYaYCxCWFtI+037V9tVD4OSRrrFxCF/D
6C6+NZcUqCrzPkWLihtio30Pt773ayDAYpvWGD20PLt6wbDZ9Zfcz1bIWE4gfdGHzlh91iAU14lR
2DkYfqK3bErOTaQ+/LzD6N5wQcp65/+OtX9H5tGpgFYySQwXcvly+wBKSfMDFwmA6IqcjNL80M82
iZhOmfJywPJLSmw/g12OrwbwPCkxXcznNC/YDnTSZcuqDbgWQblwe9JKw/4dlgvZyN1WF7phYKh/
ptJpQC3ENh3LWIZhF9suIYj4/8eE7BBzZ0XuKTBLBjiBdQ6cfgDpD3mGRs8PtR/dtWmEfcyyd145
mHcDjOQ9T9scKkJ3tUrlS/ZCd+QfdYo8L2XTuLMM8WI2gLEtmSEvkfGZ2SZwl7YRO/Kv0MA1DmmM
0njJxyombs9B3LdwzhH77h4d8NxJTJPv+KJ5z4fF2ruT/w5I6I+7ai2gDrQnD45K22LzyCChh539
xyM165cjl4Y1PqrnJqbEKAPvlw+H9mx6cMJ7UtaQ4FkP0+T9EbbAq981v2s/GR9zP/9JyGY7kJ+A
aFLk48U5aaXSGzOeQ94F8o4gJvhLUYcA1RurXVDL93ReK4OLPREBWsEDuB8NbdwhssYcA2HXZusk
mguz3OxOuRjXkfjzBGUdXBT3jOu8Ia/QeuLXpStrmfjX3nhNpcQfrYcPizGnNvLb5IjXMbcYLRkx
G8SckwRxxckhOH4u1mDTY1nFrwRYAjfaZ81Iq6bhP2Mm7AQOjMRDkeYrYgsStoONjl7jiII7oRzc
5quGFZ6uTTkXVz4fqcl9hI+P/oUZQOJ4F3SYW8iGLIWb9CUeMbSoMXiPEbR1tfxNRVXuTSN4BkKV
bScGTFzk6UXW2OKnILkbh845Vg2Nab8M+c1LgyNLxycAc5+5glieFyjpZrwpiYGtqSZEzs3U31gO
OAE8ljYKpxObFBwf7GftauGHJ3eDIpFMog88eqq+N0t06Dg3LsWNoIuKwTf2j8JNwnIysIOlAJYc
CayFdtQKojcHeuMuIouUkIyNz5xsawlcEbIujb1S/gV2jc2kxgM1bGF9gFsNyP9QxfW7QfbZbqjG
6Fgx/FlL3G1n/MwRqX8x7jsODOQrquhOfloj7QJ1alc91/f6ZWD/TD4tJBPSP236JmTZdIk6Revj
DiWXSuZvxzFoDqtbL+wmNKlOUH3pkXC1sUKsFPvQk5uufU0WDbKMZFwvR+KPNjLeD2Pxa5RUG5Xi
t2QY8ekZKByaJdh0CwiAQFwaXPtz672Yc43RqJCPs0sZ1eFQWFjjkF9LT7DpCKcmgaj4TmcShUS9
JYv+lz/2CXK5gtmFc+pKi9yC3P6RfXuHsa5g01WyPxnjJ2OM/aOS6jxM6CrT/cBsnykfwfN5TEIh
jMWbZ6944KgJOccoUyfJwQwAi8HT/DDgMNnQ09Ur2pHyhdwk1Te/XMknjvLsx5mcT9seKSfy+BVF
FIIpfIdiNhAPJ4jzyVteM5cJ0amxQZFLFLVsDOsRQWx858dzvCE6BNURr4G9hUEOEDE2eGc5Lbsd
0kABm8u/pm2Qn9pZIduRZDZBq7hSLNNOeqvW0vae6EC+SKch2rAcd1SQzNSpVuoOfZelip0vIwhz
qF7JBl3Q8j8LoiKxxFzkbH71tnHfr3NI/wzXCzH4BLjTLIlZzvubpE1lcvjgaPvIU7WdITZIrq+O
C1CTC7nhlxeUUZMd1uhShL1cxs47teZbNADPIZIMR4exMIIozGOenZ2l+j07UXY3RSK7Y0DBzYo5
Ytukj5ZeB4Zzvbcj6Pz4FOedBR9mV81IUjsRky3FEpO+aV6HaM586XI+VpE6CWFnXKXUIiWD5t59
76YgZPO7b1yf2JRyPpL5sGK72MYx7KCkNp/Qc1obobkrPCrDND04diwQsaWfiGmegrqnASv6LfsL
qFq9aYUu6i9o+qHsgP1lYl6DhE5oKJj4+zcM2tvWIHjL0BDHcx8ATUXugVc9J0b3xyP0bFu3Nytu
Ydp5Cr1Y/ZlOATBsSyDbrBhLLP0eubh9B3LZ2DZKmbupyaiCinHc+dr8JhonO9fq24skYaTJvG1H
ZrXdwCelJ6ety9W1aJt3Mx6fHLFGT7TpJg7EDdrTM9SmrVkuT7JmPJmyQ+kUfZ1s0OqK4sUbLPx3
4Gt2uhShGBt1bFGMMKgjtVfNxqZTzWnItH9Ap59sVqwAgvO4ezIUI+FWiuU4KBaH4BDOaenH+wLW
IoCQEoHHIN704l/HwvzTUQzvDWs1pcX6pW6j90SZZ4x956p1r7SF7x1xVlFVhYQZntPRfM5Zmmdx
Q0NWvLmUJ1b0kSSNPoE/pLIq0KAYAWElcCtTMbwoXJPJnDwlZfxJThcDwAy5mTJeLBJgXHsiQ7gP
UxmcEbcEYHBZCQcG8eWsIqPYYhY4cpebyw1p0XdRgLxg4sPzri9Vi/WGjBBWN6uX11yTx3LnbJf9
Y8C7fWAzTj8ldLCV7uKdWcNCaQ1g4Vpjtl1shiamXxs7t0Yu5Kk52/dKkJpjGhN4GvfcQdV8TOsm
nFwH5FDhnV0PPTCDHu6FpqSIBj5XVfN07Ub04Y4kolxaxhm+w7iTNCa76VPZya3pUM0Fy9k31E3F
EHIgW0dWSg5h0f7gb8GTYkxbE4jfTtfMuibVHsqmYQLpzSenKF4H097d15E1P9fRAz6nAlEQbBXy
cF+YyDASu8xgqfYBLNWwXAbULNxZmwZf1VJjeCM5OoVeuVXS2weAtei+6gAXuPE62ez0K/Mz08aT
Ks33zOOTAJoNwQenbdATtjCx3vL87SK9MgQtlOzT2vmVBsz7phQlYZaQt5TXzt6D/BSyIGFaR7Qm
TuWd6STeqSGrHmMtbhexRh2TNKUyqrQkH96btd7umhGpNG01uWyrLyKK7mweLtU2/TlfiUV9svNF
pq5qHqKjKbznyElADhVyS5bGPoceFcbGOSJcLuQamLclTjMsgOq6QBY4z8l48ifjWpdR82Ch9Twk
C2d6kJwldNLDiHJjJcrfAYgNQjGjkPZzGv2RGdKxdoP1KigwR87RATAK8wGC58LRItqYcJLuZHtA
MOP15Kmxklh0N41jmwcf5OmhFdYxLzqKSuZ7IRLJn/KFpb+4MQx+4GExrgkLWNl18iQNlHIN8U1s
qObfnHjZdYzHr7mLkn0ytiTZNVYetsaIxq8axdlTyD7L2DxVKIqOY8sgyvFrgv7GR2QdrmfPiDpN
ZtxGvBwbNRhhWlrzPh3q9NrFzCZt2RE62rnLtezxOq+fC3SCw3mCn3osvervCN7z7INL6UzQBam7
OrhdeaF/eleVxpRX/A40JkM1dc9GL34Mx7f3HO3fMiLMuGacbk5KHlLExnB7GSFfYy8Zb43tbPu4
501QV6cnDjVuiCQMZlS8GfJmDjZG9zi2WoycOM90zAS4bzyxxcF87qFmHeJFnsaufZCMncBzQhNO
p31mlNFBtm62LW3yQgEhZXRtAVSEiGolJe3zV2eyNXLIlMCiNdJpp+JZU+js0KczL6GA35SOwRzh
AZZggyXNgZIYIAFxXPc+5eANRa8/XHf4Fkn3TPUvjm313JhlyOCjhIjMAiJBOmCWI7kFEVau3ox6
wlWQgtTRVTjDK6qa7oHv+ZTb5FLwstCL9R2IOS+N0aBNizo19Gs8T+gDR+YSgSRkSAmKw4lyychu
vmOtydkoWInqmAYCjr5m0f6xJHCiIHmIUlUf3cFFt2BZX4wn0KerJnlaFSGJPX9Jfs2LigRrXHQt
IbPfo7cYzFmS9MUp+V37yX9bUPHwKTcf/QCF/Khu9mpuR0xInJ3bKFrj6A+Uv2Xr1D8sH9pQxfc9
6MVNUMzDGshBUKFr31O5o/ybaeqH2BpOTZK7G899Z7fwOVjZV4aWDOU62TGClaFVdNV5luan45NR
l6QsfUlT8TYeRLuDO85PTjZm98ayBwXLiD1eAsIHdROmiteRcqXuY8nPnQ3vUsTI4yR4SDmQTph7
YrV+dfxFcncDHjURIDZTRvk0shTpmb9tMT57r1x1w9aeC5RMsiF/RKD7z9ZZQsPhlsHkuqzJx9Bg
45s9AcvgvLqfGLzvC4VSx5nVXQx0iaTeCrWOLz6xK6mHrDBCmU/2d8zu3lH6Rt7PqfSr+a4eXAPz
ZMXWCEr35PZ/a/U8i4ZxhAj9COWl6/4el6amtPJ/sErbO9Pt30VfPKq8+1Up8hkRId7kKHggUBBN
TdibqbhEbvDtOP6nmisPmRKfRPbrCUc1VR1LOhvvvr5XU6hhxm5S377gdf6czMcodbz7qiDUwQQy
BuPi20OWxg6OqGujfC37a+8mKMYBHugI37FR2U92ZGWk6XHP5BnLWreqzGNNI+2NMvqy5mQHWJEx
oblOY9zmGS/BZXb0fdtz+ivTVjvF6uQw+hrpWbN026o1f3LBdgZEM0aLYfHJkYRskDMCGJA8sBlE
hOpb7o0QI4jvzaBf69J51LUuz73rJHcJOwXa8ey5sFaMZTUaR6Tp7bpT16zSZpCHfWydXbskLKkf
pz0JoKvfZP4Nvd++6LH6Wy+j+RgjujxY9I5bGLOblJJ8zGcfxV/xNZgZ1ivpwz4nBnZL8bj3sUpt
ijQ/Zql9wT9AuCUNWN4A5J7NXwQcn2wbg/biNuDGRfroD85eW2jf3bYZwlq4Rxsc7KnNn7rGI+je
lwRHW+5BTcZZTGSp9xn+cWxQvJQlQqfByM2J5bePAzokUwSKcpCuc6APsyB7E3ObWWHsoNmcw5qE
XFj1af1Yg/LfWmaEmrJoDhBWo8PsaWdD8uJ2BC1Axew9pi6eCml5dy0TFy/FOMfNsPETq764WfWQ
2I2+TmORP5tq+kU6Aa58E9bMrstiyDSZp1dBVEGOHYIUdj6b2NbitEj/bZzKm/QQuU7ZuzXgFs2n
cC6ip6LvgIlE3r5yTHmwze7BSKq/Ab3YngHfbNqXMgOb6lSWOgKH/yDTF6ZGb18tA8EQNYAZgsfp
tmPbPUkx9Kf2Afbtcu91lX0fj1IcPNxf82AfmVayy4Ani9o0lqu9Y0tm9viIwptQemoIOJ4ZrqJA
XRK7fO3N5iWPO0DUYx2WsR4eS7LHNtOS/HFsh2cHAd5hhnSH0pCJVZDQBtU4ee8JMMMEYBMIP8v5
MMgpvhUY5y3JVsktI8xqMaTmOjXnXSMIPKvIETiSAIToqKzu/+OLduPHifbo4KmeaE+PCJNkhPyd
ogC6FBxoA/jRq9UEkAbz6NPjWcxs79lxZPIUlUZ/IefUDdnggnoqjrFZygdsYM2jsaT4rOjv4wck
FP47Fy6zxoEXRv883ZfO6i8DpRwWY8e1Swt9TkzjhwEd6Et0iac4rW4GRMAz2dfZJlDxrTPN7DvR
OFWy4dFVONm7wfoTEIGbgsEpHdmcos9Y5V8ZOV00s82d66Hhcxz7ks8Tbvra/IGsHoOuR0nH++ff
8GiZkXz4h3kbPXgfWpFxkzoQZ5vnYOvQ+e6loaZtGTTexRzEyLtZW1zG/RKmM1VgVkdfQ7FUpMVW
jwE5U+ukqWLxiR1UOXLv274m7NMYz8HIOpBdRb6nKuCkrLSDAy9r9gKmChbxfDtFhbzL6PM3XlT5
ezkDZ+0y4d0Tw37AwX7Qk3vwuBf+JJg326U8ardoULNH+kKyIC4aK7ln1dEd7czDBNeXKswZc2zr
ag1DS5YID+ykTwjsOPjwzePqXxeAvuudTKwTQlZQ/1szeoomeuXRiNw/i/WCxH+nOS0uws36g9Wz
tBtIXtg3vqH3RWZ+15UXf9ROjLe9jMRDZi+fsQHf0YWkfZ5tDhUe130e5QgZ1k4wENbOjlF6m6QC
IndgLxU0FwU9/0zdrU5LsfpZmI8cSJMwM8O9AfM8kZV+cHwd7eeck95MkmM80V+Pg3OnOK7v1iHX
bshrumGa7sOgTetV1H6Jr5A/0pdAoViK/hiJOdgllqlvZGLUxY4YAdJcnWp+lNwU4VD5W01OwlXR
0CRQo+psgJJV4bdLlD4Klp2v2QRsdb66C4LjwVz6Cwxk3FLlck1MxzranAxQNvodEhKiQecflMbW
xfXcHy2fqrGoH3mnz0OOVoopM/jjNG/3uWOCweKh40gx76wqYmGp/jBAV9tFp+LaxNmuGQYYlBOh
JV6fEmxA6Y2tTGBhRuHMSq3c93NQ7B1/NQpV4ibShLEeE20IGylU422SKOPS6+5hagitTUesFcuY
Ro+9rPeFiyw98XDGLbBIgWspdNzPvS5uA3EJwEwH76xT477IrZvuE55Ht6uOlVg+4p7TEhME1KZy
NzhFRnZRyWNW3f/jL5IzhemfF9PQIRhrkyG+S7Pk5Dn9dGmYW8hKwOby4R42sx+dTb28tFO37wLm
t5njzMey019xMr6lnaGeGob620we/aq1bj6L6GOiNRwEFEQLC97XeoQA5fO0MBhx2pPE+nhia9Bv
y7Y1z4ZXUVvK3iPBsPzjM8ZJwVk/srjlFhmJiEHD24RNmtr0PPoYSVsd6xHtSZF2ajvmNtCJ3D/g
ZrQPpu3LC1OANlqc56HtqodZyVvaXAjY63+xKwqOFlIrtvNzhOvI2hPXjYDZSXawYn43agw5VexP
AWLZc1r7FMxLtk9cXI5tucDvN5wnw0MwP7r0dY1L1cnIjLiIBpkuVZZbd2EUYUZAzbYBCPDaoJYL
5Qgwx00fojp5BwM2bZa5tEKIRFdAsfGtJeTJd1B7JdrsyLKOe0htB7up/Us7pt21QTCByA7FJHL8
9NiWxS6v1kyBonr1S43Xv/OAiE24NbS/LQVhOXpG7GGqfLo1uNd3C1rzrVTd35Lst89JKBDMIXf9
dJ2tM+ZpvWcQDEs9DchyzwZvdTIl5yUe3xwzQk+hO7BGGteIm3n2tZqN4oRW5q3Vtvfh+qxobNVS
xax/9My3EQLWe5pq8zK27kp2IqirmK5WqreLyT0KivOQxDG8TNs/LWAbiFlxts8V3QkKQ7/DKTzc
kKWeYriDmwyIZiDcZGe18gmpy6s2cWA5ZvUrF8tr7JP3UhrzfQF225EPsRYrOpo0ExdYZw8VBr3p
n6ovqYedomcsUr2haL1rfVxMZA6SOST6A6vVrduAg/biPJxA/WCA6RC3tta1Xo6t55wSzPOhNwC/
CVIqnVNJmtimkUwT9ALOua1rKNfuXeLDOOqy4a+l+1M1jDc/in71fgsDeDBfyf35tAwi7CpGhGW8
igLMjzx3rjFD8Y2l02rPHN+3cbNzi8fAGtiYjwj2Wj5w9XDDEfKH/4ikSCzSnC1r/Fg18KqNLD25
xrdf2Yx8cTdAyoppDRG2MC3Stg3CrhuKndM2uKQYLya591K7vQFYynmxybAObXVXqpWDAB4MIdVD
QsoL30XgFiKBdoPj0jwtJpgZTLnFTnb1ZfCYUviNhJTN8iyfRHlSI9PXLqv1uRQWszeoP9pG8zP3
91XZwLdRaOJn4BgtwUoTdwmkoC4BxxSRKJNZV4+H92hEmbEb+HmUR06/awdp3Q/1VUTJzUmz5V1A
3fEGfOtGWne7Bn2wGiaQrMsagsOTcsjKl2SpvJ3yreTLjI+dHnFZtSYZzJ77NmQ5+Xh9f2t44xgB
TZt+MBnCjVipqTeXh6DIppBFWHcistRk/LwqrAdbE1AD7hVYPEEWXk9BFpFPxCSX1rOSEKd+MN+4
Z0e5pzguHz2bhQEZTRt/9BIU6P7yaD1iuzevxDMQ07vuG9OEnOga/EfdCnkuF5VsHO1Mh56t6xbo
cbblWnEfTRRE4HOKTTpl/U+857igA2+D9KF1u5qsmmk4BG3NwByY5Yg0LIxngBNjjPJu7NFG1R0T
Y45byUIQdVLboo+b52GCKYcsw+uUuW065hceiNxjA3Bsi7+73+b9kh/S1sw2jaiq/ZTj2QwkAig8
WqNSIw7CYEsjW73Yk/GlSts4+9QieZAFVy3H9GHdRZkLjGqJZtQgsXlWUfBYGayLk86PnyZI3HA5
g6Me45uYC9ZBSKjHvDKvuhdsEDq2fek4ZWHK0zoBtmL5QGJ4MHQBUrlYH9vC/YWzWh759KFHLrtH
qrjV5sF0r8PQJnvM/rI1VtkNMc75kpiIgpC0Tp0b3GQXkWKSqf7Js9lMJW5hM5uSF1J9XAaI2H90
W/gvsUazjg4yD/aRNqnUlHefT+YrYwhwxz00wgFHVmZrzEGiIYywEVe3Rm1Pls20K8rI2BEKEh+H
mv1TcdPtreyW5nmK6u8otZCm9t+W/kyGYoTEiBtJuiG9jfNQ4Yk1hkSdfIFpyxrQ0RB0dhqaejkz
+Hylj6zORYT3KxM0881HVpnNV1vSRsbNm9tl8oUC/9dUQwVvawLcO9omZpggoCDBHmvQ0duxbxUP
/ZrdwjDC9TvnEmscFIbGeG2vwCyiX47WqC+Lr8+dLs23Uo0sFp1xuDWl+Gt6EZe6kJ9Lq1jfTglm
QOWEbmlZe8Ox8kOyxiYypgZ44czM3YkTObXZ4+IkR2/Cx5KlOE+1+yZgzVptRK/sAxWr7PdmxJgw
laAOJGQTZhhin3AF015dZRAdRws9QJokO0IPKIu5Xui099Lt0p2B5yFjfrS6kV9Nk3FAVS3GbnK2
DBbiLYzSu7hquYWN1dZjwEOBCLap8xerqh/tVsqTal3Ovdg5+ikAim4eicG+LHqY93lhQQxU/qPJ
eVYwp5rb/tfSe2E7s5ZAj1KQldt82FACN/Uebcipa9HSoZ77wuRJkr3ES1mmH2Q/cYARupK7gqi4
GmlWoaz4OtI+i7HcxRJdXJshY/Q9jSsu40jymX70ydXQPuZnO6tDIV8W0+Euar79kvNLwrOg7HXn
01yatxQt865RK/adWoJBw2ZB/3rfuO2jJ2b8iiaK9Nnpz1UfO9QoCeY0b36uCLMJAXWH8MYLrD1L
fp4LmnQFlb2DC4VpNGfo6RfQKagaaEAKyCpjF2Z2gHDAYvKcdeo2505337Zb1bJQThGjC/uTjPQB
7GTy6C8VqeZDyeLHmpC5jYgt8/nvUNjLngbt1Hl6PDpZeud7T7IsAghR5KNU+H/qxbQfxjT97BUc
CoVTPjXN+jzFLeJNzSBdDc2lM8jJEIQgH6bY2WZxwGxwYaOyEH2+z8ik2YDXj891t0Jla8gZM3SK
k0rrnDvOvDdq4y9NYB/ibZo5clB7TAQskCjYUCkUlIisCkKOaxpl08G+oqKB4hwddeeB5PLnwvoE
Lf/Se2RX1mlAPknXgFKxIZSycjjI5kVVK5JcIzP0e4KWXVzXG41F8oBe6MfsfQwhdCTm0Lf3QRL9
9daTKqWxvLh19Tx4cqCXBupWDK35OvR+tBN4hjb0jBgv+366Zo1isRLBq5lp520VJM+YzJetFWNO
bhpMEh6Fz86yARjhOUgQlcaIEGaUiLQmFhulMd+N1ZCe6yk6mEQ2IBBFQt6Ca9lGduudLbI1OKDr
a9zzxXdzEMAZnVA1022DO7/AjInCprYMLthJsniGEcDow2PVzfjSKhr9UKRoJ1SXVMeZheCNMBnj
Fglvl2kbcQq6G+KfOxnaSOMuxYwlTlYs05LJF2HQ6BAZ6MZVBEVNiX1bJODbRHH+ldchTWAfSEzw
0gs+M2kyidbAO/C7wqN0T1FJDV5Hw4dQcJZtgtDW0TYOA7bYi+PmYWS6wH6n93QCVmXSuhF25b9U
QwmxuTs17FQcq37o1WPeIfPzRf5Uzkhl4ohCuhEfQo63lvHGvRMw1OhBqWwKUVzBvX/7NVgcqsi5
Sb55kKmCzDR0FVQDQLEjeIe1yw14wXEKcCEI2q1OnLdAwWWwW7Vf1uwXp+MLbmgkCsyv2eIL5IvQ
ZyM97HHVnEqd7Mq5PVqWuCiR/QZbkJ9j+UMnZKOg4aMkWyuMbSIAZMYMdcwpYoCIbCMS+wLvQ8TJ
twPzmGMZK0GZpn8tN/trtlmyBdCGvMxw74sBaTmc3Nvofs5tfMFWQLpdvsvrNj1FrYSHSoySV14L
SBp44KKzyMrHCnAPm7KB0rBiLzWvDmqX908XwZ4ROu4/+qTMuuUnDOs/5jJh5G6Dl3hx2BF1msoL
SF2f/ZVG97GaKcH6WOxznJtZPyO5YnLU9h9VV37jQ/sWdf2nTHhcUvd7TOUDqm4ocJxflCXEKPo7
YzJ+7Bzt570tS9Ljy/PQdY9BYOCm53uVA8sPq8TDb1IhWTr+S24j8ap5tZaUQEniZ/KZv5ugexHg
Bpmen5BU35nLStXgu2YBfYg10kxTOd4yE0mgoQP8yPGzo827LPHnfU+tvwPQcLOX50oEhyy1zA2j
dz6w+c1Bm7X9x68o1pcS58Q6zlTlEx+lOXpJaUssp/sQCwvEhPYCGucLhTMGtNi6qXqiOouqHzd7
W9jIbkRdsEa1XzJ4bcSmh43N3/xgoTyM9AfO5Pv1n8Hw5Hkc/7Z5oUYmT3PArFesuEoZO9/cmb3f
j0hLZptfX9sc9fJeqGQ6+eRyMV2uw5Zm94jdHuHrIn4rPWP2mXn3GkGKqly3U9F+nNh8afQMnf07
X/rHfxgOvEcjdT8mVaC2Hr/wnd31U0Y2q8yeteW/Afy7X7AQmuym+4DAtGb8bOb5Lk8RGQvbPgY1
ChriPK4ddiJfFF/Q519nhN7O0v3U2XhxndIDzmVFW+Ev7b/h7P/P8hX+S87z/6/MZt9ifgbb/3/O
bH75Kb6q+Kv6+s8hDJhu//3//GdiM1kKLpYql+9nCovQ5H8mNpuW469hDO5/y2yWwb8ArzKDQBD0
bAl7jXnWGCMTIqGdf/G5Zklh8H3fEixr/zeZzZ7/3wNaXAcEGZEPrIMC3+Jn/tekkTT3U21lY7z3
F8f68FmMH+CjazRPFHPHLtPO45C4SLQavJskfS4GmgItxl09OtXDaFpBj/wOTqhdd9UVLG730jQL
KkJ7Jn4KKibwotkJlm6vBf4bIj2jBcsH2jX4jXW7AvlN8mFoOYhh8abFP4Eo7CaGASZ4BDsbuntl
2H67JdKN+B9KBtxZdtvrTQST5juFroz3xkXiAGyawGBwmEw0NwYoDetQQvB98spsgv42WGiOjCUR
zXn2O/Fn8htAm4Knlsgm7davduTQtbqF0s94LZtTqtzkvmPnhHJxasQ7qsb03dQ5HCWU8dwuElXl
y+jmAwoEVx2j0a5eZncp30TaoVcOqrEVXKNSNrycgD2Vk9kgfCM0wnTQc2Zi4xGW8aeEhMD6Z1lV
LGOHTotrNXvvojWlDi/19AxjOWEPmPlxAAhUwvqzwT6gf1zYzmI54CK0c6IkoH52AVraGFk8w0u8
JqUTPfUBO+9+WqZwzGIsHhPAiyumPP/GEqj+mwSW+iPJULybvNGDfdAtfUjJx2Chr+rdINwJ+iJx
CZ5Rpm/ItOjm8ibd22MPj16I6qwEkMsuntsHAKYE3MLVvyRBLhj6ZfHR7UtxsW1U36ah1b7EQQ8E
dcHCY8fRI9yP7G7Gy7jn/cBBTsBvHSLpQxUG1JCeijgl3PEjNivfg+HWTyczaJvXBhn5ngSTukR9
kQfMuYIC4nRh+GREDG+ynd1yG2lr9Nl1yAYwZAP9Hy1lf8yVRT3LPDSVm9yYqvdxYepgxLK5eZlJ
OWIk8xJK5aiziRn5TYrgX5k7s93KkXQ7v4pfgI3gGOTtnue9pZSUkm4IKQfOQzA4P/35WG7YxweG
Ad8Yvkkoq6uzUltkDOtf61v6C7cqebDKpsBhbxYYzlde2w8ACKf5qg2FwYB96mQpoQ74X/oHvasN
DDSb9J7lB8mxCOwaYarynLcy9R2SHb59KADp0zvYQg03Yp5wOSR/RZ8zdopsrn+0bMtPkUN7ZMDi
By+yhBaftgkiQkwx2FWKsriwBwTHmNz9E3IxqVTXpvZgbhv3qx5VZG2mNkqeR9/nAGuCjSdE0bc/
iY6nt84zzdMkSvcm+sb9aam8Pk5OTo/qmLvGQY9OvdV9Gy/QJ7d/IWpivXaFHA7eME7fOiq9nzmu
AYYKod9+52IkPDxDloNyEjYlTYy24II1WfGX7QTM4fmEJm8VxlLem1IXeHfiBr0vLWyFnytVe5UV
wZWxTnHgsY33NQnMe0wdEZQOYIdh41o/eGf6AyFWnKBxZ7tXukGdlNJNzmc8BybLRDdpcA1krFP8
bmLgFmy318Gs009vSggoxkJiSQzCvrs6vVIaX5TD2REXIbleibPl7IWkvboSuyrxEnE2/Qybrs8Y
EraZYZovxdz49ZbcDxoUMJM3mTFUpWFPPM981iyMbcEx3hDT+NdOgyXD6XYaI7MT4OpNB3b6Ihvd
aUUxd7FAsMviCDUfUaoYlOYyOkDvGwdRMoSxWWtiQvYHiO7FUz9DiWHhwMYnzIL3rgRTMobwvAIi
GvDqsE5uTQshRTVtfw5Cw/YZSY0T+GBljiNH3Dk700dr0lXrdsAAp8A/5qbRHPSk5cdolcmVKAja
DwUXSq183SwqMuFFNYUePEAvqos98E0QE/Qkv09DEf3tPVE+gzEQmwGbVrJvO9lfLJuRH2pZz4mm
NTe5nfj5uSeVS1R+9Iu/OJzzz0oR6eew3qQnu3ODCzmclsF443JDCqN4o0JSV2DjfQQVrwkWGoHt
mYQ+ygz6CgB0nTCtnqWqfzAuhYnvcHNcXMoTtooS5bTCwj4Uf+M5I1Ub89i8OX1tXellUd8VQKpX
xy/ATVS5BYJrhOjJ7m3LQx4P9cfQGmjhGNhJiSfS8ZKNid/zT9FGfbItRV8xTjDM6BwB4ZOEaLoe
tSmqLbVm5866FWw/2l/kOBU063aOfyanFP6GgZ/03B9761kraNvINpwH154pOOBGeLZ+Up4Tnb2s
G99jXaavwgR7zgKPARKEAcQZA36mE85QhFMLRKMR4a+JZD6euralpgP2db6djbj7kn7mfvNayT8J
/IaDofzqjm9Izqum6WyqPkfv2KB2b3xZMqTVnGHYofzB+4NrtP0sYjc++3lZJIecrM2BXmC3xs3W
1P6qLntiqI5TPlCBhj1/UvKZ86xufMYSe18wPE9aRG0K90hwzjhTnxPgBDhGY6c/L761pXK4/R6o
yH4Ddvca2WNhsD1hs2UJ8dIYplxQ/pxm/TqGQ7xrklpiUgUD71iTcxB0pHIPS0qkoKJPy/e+9Sj6
K/v8m2ufvrreDI98iuu97BoNFhBgAdDxkD4TuxyRp1zhzgPqPjhJ7h2ohiEJtcltp6uLqwkjRyU7
JjC1OV8zmbu/5JSET2VeAnseujZad6bdXDTRm5c6TiAXBl36VaTeh4AMwkLq+uROtM6fB6nDp6Kz
sjd4LsahTJz4RCMgCWg96lPdtyEmo4l8rYeasJ7COXziuOBfCtpUL9BfgJnpJmHX7R3/u65jOh/J
rD/FroUAHlepR8SGdg6LoGXrfJS8ZDvVOv6XKzxnWKWqTD5A3QKZoXaUwUvXBwdZEpOMnLS7tfA1
Pqi2pVTC6Kb6CFAG85iyKcKxIxNo0cyt5wSDj9QGcT+xSQwABC42zF0TVC0maqBikMiC8mSP2fRW
6MH55XAXxRMa6WcjkT43uXD+TaF9RaqzV+YlKly+jCq7efXA5BBrrYvyGuSec1KdmjYcDKr3uEzc
z6DMsxMfgbHzmUnsfBMrEZz0oD3mwNmfdBLFT5GVG+ui87qtX2Qk9z2h90UCkLGJouqSU4L8bRo8
Bzs0tG54JmhUkIxQ9GU1yqL1uCzfzcpv3q0EPDR7SIesqeLfhrnEUWeh0D4coiliyJtf9K7YMfUw
OVCa3i/3eGtYICvW9HKmYMidPO+apnbCZ2f59zgBUZklqHMmOM9X0ZCR7DIELj5p8xPriXFo5dRe
iwCEF/SrHP8gTK4gNeVz3BG/pNEVyagoCvcbrJTEktCYGxQ09jY71d3TBNSR1hahsHFITLSlrIxP
auCSvWw9j1dyCjJARXkdrMGbl99e65uPpqfxaMFPgjWHALOvmKq5q4id+wwqjSfELzvnCMMsI4jb
VD967g6vc+Z3T/D51dVSs7VOk1Bebaub3wyrxXZVD8G+aylKaWeM0kWGe5fwYLSLk9BFcOdQ1tsA
hjJYMR8K//jX3JvN1qSU4B7WhsBEVkm2F11AeiRpv+UoElAWGTnboOj5L83YTsrZtz51YYevTTFq
UHocFjrbYICUxEV1CccgSPfBDJIOrLIxglQv+bGphJyNhJ150nDZnqex8ndhk/q/RECsZBVq9mAc
W1AuPWN5kQD0vcGaNLd1MAU3auJz4otiulu2bW7LWPgfXhmzmrtZSXAocN2/OPGqn0mXGnfmYiMJ
6Vb8GpmbXTHysVQERdB8RVO4hIor84lMLv9BeIIX8jEjpyagoyKj2z3Hmbjth4FJlmidh0D9A1Ip
4JasJkb7r7kiugjZgWmd6xnWFkwRV4qcPffZo6XlKLX1N2F2foroVaOngBTMcchoDhvYd99oiWnX
jcBHAUjQAa3aSvs1d0OcerGRZ2892coXmU7Jc+w0XDN8VpFjFZcEop3C0o+MfPydiCNpADuqpkND
BjhdqUL1z1GlcBBVrpjPeehFe5oE3OduKMPvyFvKsQo7OqQGbe/4fv2LRWh3rfJSv3rCINJTQFwD
I9u/NgunKc492EdQ29PjUIJvnYawOJYz1Aid9s17k9niR2CFzlNnDRIwSGq/NY1DV5Ztdje/kuKE
WUXvIEvM9JT84WaEpy2rBeTfcAAF6WKIpbtnyspHDM6PmBApSJyWFYWsuSJaEvU0r9ANl0BB7Ar/
HQ2NvdICxBgzci/Tn5i7KbDhOfbP6VRXO7vyuUCqEBevESNszWEUPabQlq+aGOUt7+ANVoVHNXY9
1/tBpfmDYYJ9MX2T5ijpYOhV+dlVEzc+ZMBsYe8yEidPNlxN3uKNK9L4LvDBHWVsAXdCr/Y+ZjqF
167GBdwJD7fQSAF4wQoBUgg5lSoRCnTO1FFTX8QtnTmPrGWxPKk8htKtqBhiaxsPVG3RC2Q4FsTF
Oe1pysl7/9MM6RFejXUtwVRIFbMzeOOPWmfltyTHsPPmLvn4RzP5fyYx/f9Y4Uktt/t/VI6+iiT/
b7ev391/lo6QgZb/279lI/EvG70IvSZw/YDoPJ2g/5aNvH9ZtDYEnmcL3w1giv2P/k7T/hc07kAI
unM9af3TPflv2cj/l5DIhIHnOJJrMdaS/xvZyPT+S62vRLTyKaFlEBQIS1iIWv+5n7ZRNinx0Wuo
9KsXzATcFOdgS0YHfrF2XGPrWNAPi/YmPWZ3gOeWss0VXeuvhevtOCueK05n/+kz/N90b1qm9V/F
LF8ICRTL4uOyTb5Z+b/+tYi6inSQNV1Y1oQAj9NuxYEkpfzA/MVSiR9LyyfNWqy8lGwafl5qUuCd
c6NdS8MM2QDD38olrFP7LSU62YkehAn8Z17uub6RBc66kzPBffWL32YqoP45rbxAMifQHAn49En5
oEd93olFte7DDxop+S9hJlwZAyEeD2LOlhTut22jzVNT5WxhujIfOyaA468I+3Lt9qSkljreTIc3
ZiSUB9neo3KC8kJb76dSM1J0ToLdwSG0aTejWuLwM651yFhc4Mr2o5F0ogEFZxqXTc+ihnQBqbEg
ixRUiz6iX0pjGldOglM9skggBEYyP8uxUFTxGfdAn4jPgBgmktbjxKYuiuFCPH7XvSU3OWnUXeAy
POOeyx7RtTeY1NMta94yVCkyyZF8AeLGkaoclrEl37xHWJ/iqWmdhMQSbNE8BjPV3J9bFk/ulbM4
Depv5UfHwaaiUJYnRkoo4cHZTTPqbRKLXhI3d08ti3hIkdIlgIZaxM14YqJJ5gxD1mCUB41RC4+s
vfdJ4m8GB5vDRCsAIbYppigQC5sROhecsv/0DxpbZX6FUKL3KAennNlOag9cIQSsDTv7FISqH3hI
rob3x1wOE47vfJJHYKhJkdZGx1gIvew56H47GnNH4n8TLAvWTQc1CCTDtc1IU3YdE302GUZU3Qzt
pIlX2JwfJvjUXQ5RxfXwq2nnNGNVW3rjmDfAnTH5Y0D5kkIzbCLM1N8kDiDYvG1+z42cXn0J1b++
ZLSxkxhIeQIT57OS4bgR0PEQcIYWgNKY/ohU9eGwW33Z9GGsOUH7XfAEtLrbUQGVczzq3wi3SQpP
LRwPbZLdCDjhtGt9f28PXHVUxj5hx4Hapw6qVxqJFoA9skRlGve6DF5rSZNVa/bGplQGHpTAULuk
ZGDu2OPDyC0K4Gtujho9pYORe7aX8HTDIXTvwBBZjGzfRvfgG4jOaqJwVnuLb7RztiO5h5XypnI/
2tM6t0JQAlTCUNzDA9XOxHeYbJN/OzWl0+DPjNOdo7FqcZAyCAfmzyrMDgoK9zWOLHX36nyN2+e/
/08srIvDKjWIvMf1MQYsnMZqW5r2qRsY10FpGM5psUbiHW9GJDBwODgDOdrQChmQpvI8IpSDbEjR
UK1ThkOyG7lB3BJaJvapiP6EtAdAiyRbOdrqFOdc4G3KDiBGIl0TxBlO0gtujf83iPuQsTs1k6qU
N0d014BOrpXltYpPGxsr+sx7kSXtTs72axmzOng05R1FXnYb5PpxN/EkYijcjqGiHM72GiLT0D3T
uHvC76OfnIaokrDTnz4NIK8xjXz7ygGJPRcRDqI8OYyJW95aXFRrncKEmofpU4YbG0rlERgEI+Ae
4TAvW1hZ+EP6kSwDIJ96Y2jUsvzkFcSXOgEnKUA6Xakx/+vH2bArwvcAtMFZip9+WZvnMvgFU9iH
rJf726BtpgWXCj826R9JhloAtmmFElLuuThh1LKbnatIllGu8nOm5QTClHNPGt4iDZyLJAak27nT
/oYExXlq6EYYpXlJWqc52p03r8rIfvBX23Kq7Rgn5MGeTvgIoTq66YAKXaY28KI6g7ClXdO3CFdv
Fj/qdmiO0dBolCgmutO9EswtRVXP+4UMTMLAu1CF01c4WfKCVzTuzXY7S36BtnywYsphpqJ+JUWA
tRMTv/UYXJM/SdRwyvMT1KtnE7bFNhBM0Q1XfGRyaV+yK32o3cq9xkudZ9TRDjzfKtLeG00YaWV7
XbYzeL7JQdNG07RUyNEQi7HkLUV72nnJ+Oa27bgeNBH4fzY9HTIisOCIDyiWR5pYErQ2YnbWgDzp
NdwnG5dwtse6o9x2r1uclc5bShpxjGzevNHq1/E8YOOCj+5i/ZYqoHJC2Syo6m6M+qsKtM29JEFl
JaODIfxuz/xdxpYXFEAD81tfYhry3ggWXWWPAXF2+60tRr1RffzQuv7jQRz/sOsQele2C2G60FtB
g2rcKehtFfsWQuDeizRocfjd69oi/VVwAjd8z9slVHVsyoBWr7DjRsTDG20bN7JO6K34+6QD/XuO
qwsOueoypozW0aLuknMYzgLY+BY31QsxK9jiYvmyZcNssc8SEPAHLnEVO1TeUprKbAWcqztduk5F
w66JtNh3RdJzt6BDGaZpKXGcxuGvYWlmdfMYYnOrPqdej/vRc5a0i/hJGKG+uHwUl3uKiRTbR9ac
ERXVv39ZfktrlzrvSIpD56GDDEW9YGndVpCpVn1jl2f0x+pcVrAfU8G74VCDwcdM38zJz6lRqROa
cEq8VcmQLIRyLOgt1pkrEzhuAn3a3mqats+UipGQpyLAdacWs/yHSt8wR13Ak7toEsNXYPrFOSYN
uRYEac4Tj0LAtZFLg3PAtnjmD+0Xy3N4iiKywoaONTETZzwSULaIpFiYdaKvCKPncWbytiKoj8so
codb0dOUK+bu0pvBnzDrXns5Ui2BUfz8z1eRx1f/87eAyLmE9Ya1+efjmqB9nGc7YY7RJPeeZ/Qy
Lr8sE8ZN1H/WivAYUA99C6uaXFWPk4S0gXMWMcqsaZcRHFUK1js33cgAoRoRFiZvTRmHXVm7cWwp
CW6BGrWVnNZ9YPt4L5fxRHmwozl6drr0zQia4WSY2YYWiJ1NhO800jxP5lSbD+K067CigYQJS8zp
gnbsROsjfmBshDnQDeG2Cz+IkjQrvNauDq9hMVxnt8vOnlLyTgceHSJmfPQbcQMfal6zTprX1u4i
7KwGjL7eJNmAVvnQbsL4BKfQvoDYBVv9MnXVC1ihbVFodR0WOGHLJPHglnG4DsdX1/HxJmtzh4We
aSVkcj/axoXisIr+MdMBr2iJBBe166fiaVDm9l64Tg+dBEiLaEBMUQbOGTMi9M6/7DXR70IDjAkK
n0km68jG7UsTt+K8lhKqHZV6F1dz4vTcCKWvw2IuVKF3YzP8YK47nR1cKWviJdUWPMVEaO/s9yrk
2H1jc+gOSEH4f1vnyYPKdOXjz7BoZ2yWTfDJKCPFylxQF1Pim404iPq6unMQvZgOUxI47MN5LBKG
lTFVO+y1IPrGPtzhDdt4PBVdb4w35p/A92IO22lAayFlniEgBWNvSKSKGcbKznNeWb6PfYB1EFIC
A2MkBJKE5L9D+Tvq8AYVJeYzos7OyCqVli6DDYQeKwFDYGpFpqDMtyJO91U/ZD8oQjtUKbZ6mzTo
zc3M32SJzF3MNvzcYyYWyfTmZuKp96n8ZJp5ZBNh753ct7am3dQH4rQJ05jSJNFvYurD9mjOZBQU
WzX9Syc38FcD/5gbAmyV2mSOWjrOmXqOFRz0goHnZcqHPYNI/CbuCqWTUzI1tU23Hmn8LLPPzOKc
ODinBmcpxc3YpdozHRB0nJWHpnmvyqVtF7rQC/3Wp2GA0OU0gCN4/I9wOqZ9TjiXsm5fngxyjhAL
KQ6a/E1TjdbGqvwUOtw0HcoSb7+vuWvM2PG6ji0u5pEZOaW99nVuk6LlvCtjUMll5RifjImpSllb
vE1v2ooXIi90Ng7F2zidi18d3HFOXCebv+kPRY70kIUmbJBC158mIB4FHPjs1UTaZxiYz5YVfoUk
cvw2Cu9pR4iP5vlyi5n8MCoVwkf26fnto/a3qG/a5I+jtCM6FGPhrYx2Dh7m0FSn1PCrXez5dKW6
4XSezQSOjJUzGhmxOFRFkV6Fbii3LEyuh9Jtf3hJcRatv6sBe4JvDOSh55CNc1lin/bLTRQyQ+by
tmqJlmw8pok3vsD5Xln4puDldhaxiuV3ksvnE0VDK2WExSNRfz1EWGjzlN9B8kl9UrwVeN51OhHV
9icrucTU0wdjap/cgcZyZebR0Y/kEQdydKOVUV+b4JD3XbDpqjjfjFW2SFg9pi9OpFnHv+2Ww5uT
c9qV2Cf2ec86XxoJKH5x501tkW+BLMzJYlQYKCqLeg4oRvko24MSvFMz+hhR30I/AbnlxOCSII4g
STqOetgyeDUwx21Nz6hZzlK5wR7NhZZ9iLZocGGiseRFqDDc8HMd11USFnd6xdHq05aKq+4geSV5
1omkYKe4ZrV5t+0OlsHScZWNcquFQaVqV9knWU0vuKmKkzRgW3mJbayyrjNOxOWMk+SYcYKR6qTL
xdoP76Wn6HSJJ7mem0TjOziRuAeibj2RycxPNu4rq/aiDYEKDcBUNWdhkaQKK294sXZlYTtfbdWY
tE0QX0dVf8pbeDV9Y8bvPUtOV7uXGDD0T8ITzM+mtnmwuAxrp7Soa/W999hguCGGj45TIgMke+Ip
VdbRtX1sK0JY18mft2FtL1maGg2m5WkP0YKT2OScqo46yfsDvg7CMIk74WDwHqEP91jzM5Khq45B
PXqAsbYx5+UrDMCNRF5ajyk3jxER+UwbiJqAkrfdw9RYKQFhzkc4YpxGmRPYteXtOc/ucA95T6Jw
KMZzctgkdfyUmgk7glOfQjymGzj21XYqY+99Cq9RGPjMmz3u1Ek47mobwpmZmAsRkAgs3p+ZktGx
PZiGT/gjVw9kFJpFB2IgYKDWaefDuZDqrhUKJ5ev+WRANUITYlJia703GzNdTTb3rXTkmpBEXDcr
DurLdkMfgc+CA/yhyRl8cxUOyvGp9cPmMENMO5NEw9zXO3CnZQcUW0DNIRPkUCBkB3Z2DGBSZJks
XoSR0QXQuH9olhrOBvWQSd9cXIGNZRRuegJ7a7JpK+dhB3l04KdiH7k+7H2vBPCe5m9JQqAakuk3
O+X8EAaH/wpBtm7yb+Bc+mgxcaSxz/+inbc7qTE8dz18UIDk011UJbRVXF2Hqv5oYzmeYJAlB1iI
cDgUkGVmnvZmNv1XGOXVcSCXdHdDr76H42Rt0oIzs2BFr+OwPdLuJzYwBFCEVO3dpjEMVgPbxHMO
MWtTW5H7EGaLJQwiHRZv++KXqE0sKhkbhzD2caVB0U39MXKn/pOEP1SC1uJQDheXEhl76TQlAZb5
T302s1vh+V95lY5PieZWwzx/pe25ugFJWmZ05QuSXX3unYFbhLLKlzJ/q1LBhBsvzPlGa5J68SBB
MLPEtD7Wct+ZMts1NHv5DgeC0QysR0ENCbGQngrSJAVcMzAoSOB2b4w6jR6pMVwqoUGEOZ69iaXo
9wyo6CSalf2FSfilwCw8MwxfBU41vBZMX2H17EKZVbshc7N1Yfch/R0BjPUI3EBQEX8LY2+C1Vh7
R1o5nCP6yDfJiS9vqO2nITQktm/ySoU6OAGH57SZ/FuVSCQev/s5q72VjsV7U9Fubif9L/rhxI5o
9PhQvc9c1HfGl9oAKs5uGH2UXfYL7En3Urf6HebZi8fh6N2OXL1xzEzT/Jp81wq2TN7bEYli4e/y
bOxvIw6BLPcCMn+KkqqWJzmpv0iRjU86K34UdG6sEy5bB6J4T01a+3yqPL1Lx1fRmIACVXmmkJU3
LRiaW8/a8pQIuB+zwJNvzNHR0lW+GxO7vFMxUBxy/EsTBFzUi/kcRubBSsA+VZ7KqXZibA0SKaNI
Y+SrGmjhlBNjbcJn2r7QtqcrlOW1hPZ3KpX7g6Yc51QYAdkIaoqk3Q7EROTbpGt37TCEu3oBDhet
XIQvWe4Gw4WdP3V/xnGaHnPRXwOQ0bGw7Ns81uvcCEsAtDh+x3z+JbJ2eu7cLYaKuKyMN7QyeHMe
Eqff6D+mQ3SyjHV/hMdLS4QXSSzORQ8CMP1FS2DPMah/a0qolaFfDgRDUhJYVszDkE8Bw31qzdsI
QKenn1Ucn8l1g9XxK3VgRE6+pcAmmOBNWuEF1U809egnKRJiIIkDk5c7989g1IcpXxIekvBd0bF+
m+axc8udb9e3kEQsQMxR8kqr7hRaCHBNfRDKG8gJ80s5d9SZIfdw/dgGiIabEOLzMffa1xxiKNbL
Ef8LXnyYfoRIcCqkHR6MyPkLNBG0UNLVR/iYZ5isvxtezk3v6pMRkqcBcuLDCq9rvgMzzzH6kFyt
vZXCH+E2xDEDP92T8/PIOobizWAyfKbGkT6/Bl6sHzKfdwiAkeXOtp7fECGfyqNIWQS9OKMlK6Vt
T6A9VgZVkQ6X1hkfG+3w7JQhUUqER9tpKXVO3zCNpCAWHI6C4Mb0lCaooBy6c6iXNSTB2cEDxPCR
0TN8GMfCp1LWX3q8u0YCojmX/c51vbPZunSnBloAlKITmu67msFbkD0CF+UW40KLvrgZwEwYQxBD
OrDILxftdjAivBouLeODdayrjvOfsQ49WqxwP1rS+cKyBpUqgBge09Rki5ub9A53qJzvh2vAMc2Y
l1MsqkDoGpew9/9ybGFe7O0ZBMHy0P2+Am2grfwtjyUWGAXE86eLbkgvB1p+4tjdxkwJYajG/DLw
xcMKss9MUdEQ5ty4+ApQlOqLdQ5ckxBDqY+jAOGL8fHJaOL22qpk+eGz5jX0u6DRZVvLoJxe6fmh
Sn7C0Uh7vMi+WpbTVT6NC47Pqg4tz+6zMNWOYsKrU382PDvruZjHjUEVui1LF4bRsFdNVd5MA83S
51OK3eptILnsjuajcPOelC2sdBSxsJDGYasJkTAiWffJ3csH5vwaTr28uUYKniTI1MYMNymIR1t0
3FKQZLed5D4QEUFmco4I6cSRXKFrxyHcGNo78apEq6oG0G6YMXAbl5ZO82TN8aF0I73xHQ9Qo81g
GyMxuGZ2Nher1Nr0ycPm4XDhcs8MOXWjLSs/jUh1SMZqQdsQNyk0NOqJS+WJnecNgYWOuhEEy0Rx
h6uhExDZxQ8UP2OUxOBXp94m832cGPOn54/+1g/2g/3NlIIu5z1I5N9N2WF1nf6q1D+44HmYbRT5
+Z9fytYQx4kjEKoHCDhQ/7YdMFdw1bPrNu6R7xA6axLDACE2Bs4A4dp0bqpq37Mi+l1y+Oe4bNLr
ZrSnQPQLfaSB9df8sEF7Trb57k3jjvMEHrwC05WZiO+ga+ZDmLY/MwxHT8sXKZS2D0JaGMeGXU03
BCay4E9CBnHn2fSic+9FriCqsId6S7A6mXADhK11Lcz0So8I9IwYc4carK+Ge8nGNBf6K23Tr3bh
0qRL/tpz+/pIvvUzX1BDdO8tDQsEwTE+eteoVRgqUwgvvbROYF4qJgJNM26SsE/oVaaGNnRZ/xGZ
kQKYywOAn64gv6JzraEZouJF539+i4Wl7ZL3NFXt2fMHitCauj4EXllsoeNd25jY5mwXwcmidSoL
nNM0iEdO9fl2bFS2rUrPfhGPgNbmqwphiNT8/FhHk+yvFcTVocQ6alLScaVgNNpGpjkeB2gzYhD6
B/iidF2/lbMpfkOUSh1/JgjYDaeZAe8mSvryQP8nCzJFXpcqnA9GbxIk/zN0dn0d0/YQFwGp4Im+
qsHkGNOk5bQeYylv4TAeILw5V7z2K8MIspvuzgN0NtAZ3EfDcVmrqKciwbpUKyqDJqWW8AxM/nU8
9NaLEEv7Nl56q3WuOTEZvhWDhXMNjhHbXNSfy9Q7CD+Id9ypq1MNFJSuZmXQBcYylGfeBbtwBp0Q
7jBqR/GKfjlF4bac+NrCmj3zGt175EHMmYhHvE7Un7VHO7OPOYh7fvKoV7TP4TqjNGFXxQwkaiM4
cB2tXloHrvfYZ+alcLDgg6a8eHhGPgarfe/Jra3jdCFl5hRI9w6596YBkhZaxrAXZlITQpuDXcDB
dNOAnc3zyr4087iTCQsN/+qzwCz/0HH/WyazcX2vcCUpXWMrEflECwV/Anu98+JbHOnAnFD0QBBU
dsNLVhTvrimGLQ2keH2DiRQzLSx5XHMSl2Vxtsaxxk7GmlA6/j3KG4ytxljz2aWl2gsW9hVMEWT6
guIGdqMuIy1oc4N5CgZBu9ycB+uR9nXGXyaw7rj7kaRuxdVaUFcwiktrtNHJwbVFMEtOuyZvDDpD
E0A0RXsfTJdDSO28w5FbmXHS/8i1TF+BFSOflgzdgmUenjbBJl3qKcwxQO/pr5aJnJxZDN6MYJyI
l9FaUsMWYiPFMNpj3lnHYYrztAaA5kBzgcqTftEw5tw73ca3hnLgQRntEfbg3WoteZXZRtRucogq
49FlWXcciG6fnJbhWjRRGk6RjH/EL7AmyPBMqGnamXFuoKHDR0RS3uUKRo9UbPzjTGA7y/3bQgjd
ueMYvCb4C8d4zJkk0ZZAPrK/Yga7lqWJYFOy8wTLa4JwMa47kBabZoydMw1WTJ20eOmzhjMMIB+/
oR9B2zqgbLsxYA/hB/ULzlKt/mQJwmdTW/ZFgyY8EovAgpPL/dRkJWh+S1xV3lZbsBXlyp8D84zL
rj4ay18YxbVmyMx9Oc4hAQuFa7jltq0nbzuLyOHnqbMb2cwHGRAT4hZI5THWtJo3uj4wkYNGIBoS
brH+abWm9QfBk7NjgcWqxm2fYxjktkWFTmNb1Secnt+6ir3VDKF2IwHy36M6/MFLM8HPn4abp2b/
klI3NeJ2+ing7RDuQdoF147S6erpkY/Zzok6dQpV/tHnVQZPq9lb9QildmSOZPeMm8rKjn4yTOHs
AyBjpvScPpuQzG2mn3WAELIFd5puwVDReIDnjE5wuNZJP11g6U1gEZrm0ETyGovYPRW9cjGwi301
y/BUCzD6GnTWep6+GKojB9rVtEe54ZIjpnVLgnbFXI9T55D+IEzqHeituMopGlccae0VP8mddqih
M5PO3VQigbDyYEneTn1/J1cz7lDiX4PMLZ59P94DWfzg4F/vbXy/u1yk5bYt+6uMSMNOzpWoP7CW
e9b5b6GpOuIWqAPxbKWHTJTmrWUURTDFBavQDOcuHDlFxuF5ZOxdB6B87X4s727FMGPo5JoiDue1
Tqs9LlDjwkmbj0mPZztgPADYhxz00JzdPIre8aOt2Jfs15Q4A3BKBpE5mKP3UKOwdx7CFgUnlEdR
q1Y70jxXTvof7J3HjuXoemVfRdC4WaA3gNSD4713ERPinMgIeu/59L1YtwRl5i1lQho00EADhVt1
0x5D8v/M3mvPnLL32aylS6vG+tOn1PdZU1U79PLgECRrhvCch1SHFTTqggzUGd8+LI946fVoAaQi
PKhdnt/D8J7H/cpHhneSqfICyj8wto4y02JOg9xmnKUZLEj8MCSny7OShdvrXD5OFB5ShaGmBalb
gbKwQzu6CHn7aD1sZ6eU6Y1hWHpUxT4fd/SDq8jJjrkA3sZkfnRKYgcgsFOqc9VxNDDE1qnhXS0i
kVjsKEix1rIQHUEFDTbCnyzgIrjYKtl/ombsObQJ6gL6ezcEb99PQzCz+9bpPgDhVReNDbSZedes
LyHI9B6TMzICKAvGohMkuGrCaZ31+JhEe5yyvhl1ruituQcNR60PdRzMZE2nPTaJpPQo2zQ56KcF
ITOIf5jQxSp1az600MnMqCVtLoqhM8EPxvGZYvR22jnilXXEBNHs22wsWHDlZDfzEPWE87aIpJXF
Mo7kH6ddOQYRSpV0l8lXWNh4RSZ1hU4oVsD0GS1ieoo5VqZakrBZO9dp1a189wL2JCLInCPFRlWC
H75l6OKLwpb3jzEvsIURdEx7K99BPruYL+Jd4lIvVm050BwTGlcg6OOsIDU2i5RTl/riMgQuOAZ5
mIxjU3/ze5RendJk5Plm7F/Rj+MQUIWpUoLIosI7CfVSIugBSpHp7EN+W0Da6BicyywOIJI2aJTG
XhzuQETKy3agw3a2utOZ+y8NdkijJISJIFjG0vMzZe9hnyJK1yhnEtvcrT7FKEw6eFl0Y0VPPMAM
UCJ/IyobJGNJCBcgXn779381VAYNuDBZ7SgI8SRVRW33vdItBrRRQf0rp7IdvisUGKGCAbpP4o3V
KgTYsW6Q0kfTxMvYR687ePY74ZmG8bQhZVXcICIdixiQpYoNC0XRqMEjb/bqQq2M3aD4MIZE4SyO
vmjtUHbk2ejX7wCh4D+9AWx4pmpReqjA6X98A4FdABDHZDblzjwM9nLb1ssVHDjav+7mSz7JGkXw
Gy2eJA2+0Z8/Nzwd6PBE/l7N+kmK1xV9DQ9NrXjq2zc1RjMjtbU5ljEqLStLL+ZaU70JbmFvQncQ
LcuMHggXc64CMrWI0YNeE7giH6qyjB8CPjnG7dCfLX3WCggBamEbNQ5Q9aA/GDGULPCC5ImsG7nW
Wf+j3KnoStDTOeg/0N7Q5EvsSmIipGT6QpQMfi10M9aFYVFDrfUMQt5MFH4WdeKYCetHgqUADbm5
tQmq53JbNI69QuuAGoyz3SXgR6mhDJCIIz1RxKxaUn/JL47PkabtjDh/uIq5qmk2wmguCsqoiqKF
JZE94XtfoIG+qa2288G8wJN96n5y8HLtENj1UdOSq1zLn6qg79NCvxROf9MiYdRZ0RJHB3nllnDp
O3stOlCgVPgTbeFvbQWovCMu3NY+pG3MXNS/OscmbhDa5Wc3ig86gXV9E7x37JMsX5+x1jwaZLYu
6wKCcAAlCMdDNklbUo3MQJcXlqdUM1fFYdq1iJO9yuseXuAiIPJFSHrM6xTkVFOkNMNMAcKg6QsC
PBDXXMeE0wuIkv68kv+vSYX/X3Wjy6LC3YUR/a9PavIsn9O49MruWH3m3emzqMLyf/8bb8/5TP47
P/kvn3/+KZcu/fz3f31+i7x44hUg5j/KH3TJyIy5e/9rI/zZCwIv+pvf8peU2fzDQiwsq/RmGviF
QbD8DymziSpZEnXsCj/532XzDwlLOupmU5U0TTYw4v8lZJYNlMyWLJqKoTKsHYTR//HWD/94/hQ/
/f9/gYMHDBj1P8/zHxXDuqWpCq9KlvBhspNWtZ+EzHQZYkwSqbwI9Yr4uEZiTOmd5aN1Tm6y6e0T
KPjJ03qIt/oShNkqoKe00bhR+WM7tR9pnU0c3VoAy1m5GaxoKxbffABzVkQMV+reo9bElzxYGLM7
Ce7zNO+2wSsng3SeftSg4j3ZmAa36BY9q5v1YH5UyC9UA8omw+2duuWR+h2wOXJg/yJGKZNjVXpL
lOLkIsHdO0E1zXWktC1JmDNPQRyiFCAotOCaXeqdqsHjy0dKc1IQyZkxoTm1k89jUWedu7MEZkuR
AWP6u6//r0/5+09V4ev57uH/z5/q8PMfz5MXO3wH0v8ighdiFYHbizhMnKldVCeyZfcF+g0Rc51p
Lgke4kF7GpIwGy0n5VFCFQKnFy8iizQGf+66W5Ld0m+zc3ROr829uGsiVpdvmZxdbCCBI43Bn3c4
/vqVW9LvXvpPx2XKGizNU6VbNJBQfU1Cm9sEaBQbXhy2voAPOCbpcNzDLJ06J+Zb1ZyMBmYu0Vyp
5V0A46ylK4bhg7ZCRECRmPpGMxktG7E9k/sIdD6QGy6xIdWBbQxRGAgvU6R7WXg0VXIlPJFcVU1A
Su8RoASf5QXZrZxUKVHIthquMxF3iNpVhN9hypwXvXcKTfVKyhTM6+4laHEyFyJDX8Toj9xc9adJ
0SLQqnVviSiDqFkn2vaZ+1Hh4aSPCoKJpoX2pHcIOO5YinuKDw9Y9qpjiAaX+Q2qcV036P3qNbCH
iPVzOzeIdWE2ylvA4aN5QT0VI//FZFOeGqb+MloQoyI2QrvVcOmaSERitNRKqPhjt0KfXGnNl5Dj
jzFEYIR9SMentuOT4x/gZgrDV5zzXZvfdL738t7es2t8zs/iVow/yNba4EsjAfVPLhbfjVD6hA/3
6VZVgUdQTjK39pmF6A7SelM4yKJjTfMWaWQcirNSZ22vThiEeTPfqD4alCouHuxRUKrGRHaTZpkE
3dwto52Y6+IJDvU20h0NDjnldk/pMlSADJgdKnYUFjNKoBTisX9NjhBC2azdq3dQmCv9FhThvTGT
ebVLROVNHlN0bYRH8YyewRMRLrr3UHioRWyt7aCDtwFGv6OAh1R6qbSZS1k+gs8D72XgFl+DY3Is
FeWrgL5TElwpHlPCIkI85yxK9KzmG8821XX4mBxJW7UX9816WB+BVkytplyy2LyhSN5maQE/w8/P
6pBYSvsUS/4OWgMzX3g+6s19Ez4Ev7gXt9Rk04sxe1WD+2ByRsxXpKH6zBvhnDs2cXVraKJ4FuH2
Rn60Zv8qPCoeZr6sQcF/1I8o1wTgw/jTC6vEO0kQII3LtLdedkXonh16O08ZgsrQm7W5uJA2GeSi
6q71xRyH8yYAI9Et7fBDFEYFW+5X+5JeybspRTOMCxDmElDvza6EPnYWeK/R0wOS85EH4Tw7CY/m
ljx1CVcTOXfuFKjK2A/UduI2aD0dUT7R7LL8Vap9IBfQFWzvqGTxvFfiZ+AEb3FASEKwrnZq3u3j
Q3rxTv7F1+HZsg1P34S9fTTMeT3hcTcmgxK6ZnnPXKseo94ONr3+JNkVAW5ciasEcKVX285ck8pu
QeLXpu6RH0LQShcA+q/Btb0X1+qaHZHEjHEmZysGTDvgTkPpXLVTkglHw8apvbRGmc0dFX+51aNd
i3Nj/WK/RWw2Jau/rz6Ld9DOU4Xl/sTxGYhZ1gUUBvnVLfDFtGJun60oUneoG32B4+XqvTcB4I02
i5B/4jElS2CCRQ3iBQLSijbcK5JndFWRdpSOP+0XFhZ7XzNAmmDvJ2tNnSlRvIGIzLbM5Zvnw92I
hzITnvTolN+W9iw0Xl0FvGOU5hmYweopXFVEFJyo6sG7Rtf+rtyTY8/UyRDTN/JsuZ57vWgmqMZ3
eUkubHfmGg18pC/+Ptx3SrjsizXD5JwQ2hAFmf7uvBefzTULnClWV5GcKnJWomVCuDGd3LMvBWdi
zTPGNOxQ9an+IUTxGW0BFg2WXyGbGadN3rE1LUUub4j2h3oYyLKHdgX7MzIDKGZzvBJ7SQYTyuir
0SUSsgljX/mniA1jZxrzIFdZsLlEFdbTjNhwf50hrVL7V3Vpb9FFfthn86wz8fOJd5Hei6EWCF8Z
hcGg58vv6HNQrw91Q0gBYQ+FBAVFq7ZvUlgRYVlWJMaai7BLmaOaj8xI4X7UI3MwpojJKj8V/D3q
Q42Uo+y4e+cCSYzIW+dMWO/G1YBWWvKbIqfOGIvfo+VsGrVxBrBDEj7N0dMo8nerRsYWXQDXnaMe
FQ0y6zDcaqDi3Wdkurd2Vcff5HN3kHxcCo35pZ3K+3AZDc+eeo+KOyFApUNNBZWLUbEaGRPV2iYP
uPIH6Sjhre4JpWselkT3FWGyHzmUqfgsrO0w2UP86QHm98svO5a/VfR5xcsy0gvS+HOhVQcfCS3b
xvjm30iCcXA5p76SjcuvNklnGNEh2k6jg39yTyRyj0AVihGfg7qPzLltLP1bt5dO9iUsxvRPMy1v
1THpAMGzIIAb6Af78bO8V7Zpal6UnXqwTtE1uxbXpnUegUwE/WE4j6R7dQ0nMfdpufCu9lt/j97z
c3EMo73pnoUiWbT3nl+Tn+OcrIh1BfmCLi48N+16avAG1A/hXTLPQXqRjt2hBpeft/5LfJjn/ijt
7Et+N11hXoE4Rjq1KmT1ZonLBpQB7w1SkWED8JtYJiJ5laiqtRPSnz7tDy8gBfgobBuD9MniVrFy
MFAlRO5JOZYrKUjv6gTyB38AKVPKhECkdeRCbnfqt2heBjWJPgX/UbkxzBISIZINYfbLWKyeviWV
k4Dlj8E2HkqoT12WXqMzOqx92rVXWN8ksxUH6dbe5NaaZfYxlxVt/FRWjdChzbf8t0wu3DEyhhng
0HGwD4+5qzD+mQmH4Bzq/kRegwYZWdDP+n7qf8af8svpGL8lE+0t/vTf43cUQgvGQUfkzPNEW8bH
9JiTHpXjsULXeIhPmC83bczjSG4QTEuU5SvSrulQe8IPZG0CV2PRc6R2lno1Hde+Gam2Frv6UvN4
9MGoHTHO36JSfmi+dYDZHGxSfjlD+hmn19rBxU4MDYrVrHTPuqI7s8bwH1XNG45k/Htx7oKNILpA
ZggdyHU0LGJGEgk2kwBO2ESIILl3SHiRjeH5tdWlp0bZSAiWopZSoXnMDkhKqaxI/FQJ4lHYsUxC
S0UhXVUcvdFCjLjyfYIw8NKzwc9fpNE3QJnxCmZDvJ4hodoLvX0ZEH2UVoUzQRSy7BFR4pmwEJya
w16x9ybwqdOxGbM8iVrjM4GiOLZNI2Ubj+pHIu5exbHpoWsFn9qsvQyBct8TKMYTasaAtx3VPTmV
kPiEkebZAYAGvl3moo0L0j5zwCqijVwRQNEsXF9la1LG8yY2xI0sxEvAR8CH7SE/W48AyzZw+cNM
2Lks49c6Ms5ZiL8D7AlRlRKaWLL9pg0IZ+aIQBPAMYwZWLTcUpbBqpvQK08kF8QuVxHsvqnQs7DO
grMdZs686YxmbDCZDIdiwYAKlacG6kXRYAkesJiHSXA0TVs8EE+4jVTlJvaWMUlD1matuFMNb+Y4
7cH32/WQwrdMcCuqwcriq6HYFFjZef5XaEApLuTaQbNHVoimOWsVgZ8fs/ByDK2Z5raqTeUAElgo
1/5U9nDJATQ7OMRjivT7c7H/1BWmYRVh1LnWHdCDMii2pYVjwGzI0v6EXPJooK9CoGkbYxLzzm3R
osZo3HRiZmfN+dYIvrQ0q3JVIK6bBI2a/GYkKllDU/yfs70/2ztTl2idtYFOZxnDyPG79s5M4saP
i15a9Hv5CO4MK8wErcyYnKvntkTiNQZuOuNZal3EU3esH1WwYkWiHpNb2yDSn8hqMgov8SU6GdrU
xjVYltksxZ8E+GsM7Rhoxb5+9A8z2YFZHNOCHbyb9wSGdtGMVzVEiqjfVLP+wpG3NCUErittr9uK
NKJrj7i2W2yDI+eplJh75XyqnYPWPKjvTrITh6OIgJBpOxxO5nBMATPdZ+fy6r6H1+KunjzOMxAT
o/ZgXw35W7iRwSRIHxJB1b4VbYtppGGjj27+pbq1ICAHJsB7NhLHVuV9UWbno6RIHn2VT2Klm1Pe
GF8ycXMeOHuKgepkpN/cU3DIvP69jpD08L6/kPIfrOSDuCY5/IZZCYdlbQfbVE2XYU9rw6KEo2lu
qWR6WhmPNVIjFkSgkaNrPiOOgJA3TJ17dthy2eStaQYQXCNBPpQir8sB2056JT3Zg2xLABHGs3g4
FxQs/gOWIcAXVb+j9LHPRTxAlGwHUJq2UL11lSG2aIe+NcoPYQUNJqvyregfcFFw+1UwTwRQ4uOI
U274GLt7c2cxtTDccxDtc34sfO/u1pt7xeG2ima4Uq64oejolYPPaVpzqubX9BpezZNykHcJp+6v
u3r5b5r6Hy7YnyCHvhpC4Ag01BMtqCOzQuNdjIIlMgjxIT/MR38bND6AlQLpTd7A3pqbjn/vLsSL
r8r3qryznNrGx5gG7zev7Mfp/F+3kiGqksj/qJjWfryVJJJvojJopYVyDm7BUwmiV0Uh0B60Mxxs
N730H82X0sfjraoTNqa+EwLACvRNh0Rqn6QQmbPoRgSQhBODYiG7c8vtfv0amcX93f3+3Yv8aZYv
ILavuSLlBZq1gxXKn6Y4UKkkkwXNu0JDVr7Ymc01mIdNd7RcrD/li8rj1t3SA1sz0dfnzs7a44Aa
FwqA5gfxvKPh9i92ZDQO4fHRwg7cC7VNCEFNHkupOJWW4nG46y2v2We37NndhFE9s87ZTZCUtRgs
rA/rUS4nxpmwwMfw8+WFwkU9CudmqtbQUyo/2wgOMj79JCsXcMan9BCs07Y76GNHXRO9pUxaX9u2
OSA2rZpHwbJgYzFEXqunxj/akPmwwW2UfSx/BckuiQFuVSOI3W8GTBDOwblmy+gPh0eZLS4tv1pE
UiWMJelQ8DhXqpdfSCBtIM4FajGr4IaR2cAIyb/FNyQJ9Vh+RJf+JlvLqAnWVg5sLDn4a3OdDb21
klnnyGPkp7rAB/tcjrHK6yvJU0iou+Rqes+f0q25GBFriBTxXG64fKBEbXIYVkJyzoc+39kYW/ts
HVuvWIpICdNne5NuJYMWXOfM18prxNBAG4YHwxRhSLdsZwqjhZ5mFlIz44b46B/T6xCd9OtLSx62
Zz+fJGzY0NIpksFIV/zp8mdbQCxRIS0a1EjG3r3o1MXyl/+tYXEShxtnoeEpGIng9AjaQJ+jzByC
O1I+L78nrhhKwiFnsnJGxKAStcSgzrr/+jVqw2v41Wv8aUQclC3wH9lRFlqarGRd8mbSSLn3r/ql
m9V75n2VEvoM8RaAHWiXeXppHyUwWBS5+ssbxifqI+E7zg4Kqgct/eh45KRPfsA4pSdyZ6hIKHC1
ZGww0ojfxRcIghdggx4wdPgRMPzwpxKDEARucycr7t3GBarQLX79NpW/eZuM2yVdAxxicrMPk/Lv
DvUganR68UxapE1+dzeE0hanumyRMYXThmBRlBS1TAotgX3pqx59Vn3t4MJM90YUXRANIfaDMURc
8dA9FLQR4Vyo3sKhsyjWwkawlYk+zYe+43cFifYjjeTPh+gPL/2ncbNcJkIuJo2yUBuqikyeuila
mE5eeviEGYCrU5SNc1TV94ABQX0vKmuqxq/Sei/P0Xvw3r70N0Bi2tEVSbvTx0EbcQDiKGZabuqs
IL1pXS27o3aGyseim3jkHUrmcqkjlCDgXJrjItvVxkPLEZzBfjx6h/CU79Sq2cubfBUNUyRsEW/E
HD//B18bN5Clm9LAibF+qsVCUWqLNPKQ1hMeYz3ct+KEQGOkjjMasnKf71lQM1liHUDDRhIzloC1
EhjlpI/aZ0zuMJA+2AhqAf9uirsSpKZwx9PTVdXGCl5G6q2D3P369auWhyn6T/eU9f2r/ulArhoL
CkvsqAgkHZwPKu0k009AT28GdiK9usiYm7KR1pBH1ZkFormNv05XmY3wnny5Y3nN6T39q3CRDslv
7gT5b85kPk6RDDGRRBL+/eOd4DaekJeJKS5sOs2E6yP5hLuUQJCEBPVKPoNPid7UZnVCp6qsI7rW
8OwcBUo5etnoGO5TetuCHlclTx7R5xNC2ZuBG+U3e5a/W1b88Ep/+hg5S9FfaYmKca/45D8mlRK/
eYRwFIz/8vfyE480SuiRQP95JVTjN49v6e++xuFDEmENsab7p+oltSoQXbq4kJVok1/QIG8K2vCC
djxjUp1qy4YMa6db4xD+xpP+N52I+Td1nfX93/9TYcLVUZXAX9SF7tvZInCsBSWyp09f5b48K/eM
qYwcn+AUMf6biNvkSIV6dc8qLblGG5Fsh5sjYvQ6JJwQ9bDNz6iVF9k1udpd206iBXfQuWIy2d4V
+LCZKW+0V/YpOFgNnkW9JTZF7FcE5BGt0LCfGP60DmPVKM/ou8y3UBG/mYxKu0XB2FRhfBpeXUap
xTBTxZxvDjNWi2FrOExdG8av9TCHHTqRZpjMGgdIAruIca3N2FYc5re/vhP/5iNEE2LIPPNhSg28
8R8vdtttm8zwbGWRPzTzKSVEOCF8RuI6TGttxrb2ML/FZ/fsD+qWBPSG6XYCXQ33ix3O0wrx4CnJ
jYmXMv/IFWZnmxAJd/ax0ek17E2Pimws7ZRtyPplrJ+H4y9/1p178JGeoc8OzbErTY1kbUTCs65F
h2RYYLCtRMbwEeVm6Z0UWx7nUreUI9HEaOadpCA4pwx562v+Kbw5+nvC+LdjDByOu2LdMhgO9t7e
HybFBpGeDI6JvU0ZI3fDPDml1nHfdYbMMGEP8VG+d3e+l6ty6IdptPKb9uPPKubHp50qShbWa4hd
fMzaT7epINX0/H2uLLoIWCL54fGlkoUVew7iCLGtuC2UaxQq+5RUkpZ0CdX9glZTDaPnGxDnbmJe
u1XNVCV/j+VEn/DcEVyZMO48PXdfkYHxvGvJu1rGOdnCfdI+Hci5ec1yLxflkVupm9b0JqGJp0Xr
Pmn5mBq12ZfWvUMlDJd5r5Rj9KlIGbOp7UySQphULiudzuumesH4W/eUY9rlZ719yEtUfOFXFgVr
RWuJgtlguOakrGTWldqWhPtZFvvvhjbSTWJAIvHeOm29Zku9zFCP/Xn9/n9NyG9EGVhjRZ6G/7Uo
4wCS8Pn6XpTx12/5hyjD0P+wFN2QLRWxsYaOgkf7X3w55Q/ThBBnooiAayxa/Eyc5EP2gCL/wcQH
TZwhmRS6xiD6+g9ZhvWHpsKl43dqhq7rovzfkmVIPzYGSDsMTedlyYNshH/Un85gx3EC3YvleG5n
wFsoBsxg4SC4ODi53Sxjk+2JB9fiEMO7WHW1Xa0N0rvxlwSiP8A3TLbdYnzJ3ZZNcK5pjMahI01Y
NIBFAX66iKJWWJiVAkk0ZVziomFbI20VDrpBmpal5+6rDItmTkQiwX2x0rPJkBofbWborwpY9QcX
DTneO9WD/xRXKOY9T1mgHzZnfR7LewcCKvjIwnpHU+DciOVy52ZQkQ0kmiLpY5XK81Iy0n2vMuft
rIInj0O28zcgWNEUv6frjYLOLVe+1EVL9hT+pYniapq4Wgt1h/oJu64sqKuQUMOtEOjxOnGa6uTh
cX8bSHBsRvvQXXahi6AswAQkKIQcCjKu7lHaJxByCDTIHyRkM5irmRGDog63zLbincbL5AxLpYcg
GyxUwD7CoPG7k8JMaNlqYupOYY4H84D4KPRnjoe21VE/LCfxd2Yry9BVFXWikMS3yzxJworbORrn
bmVvae1hyIlqOi4qPXvAsrLHAoiyD70nEiqr1GfjVu+2OYA5u76S51kamdHIM/2AtU9jgflt003T
NNZCZKe6rao+/GbK2DFlLoNboTWs5Csr2GNsEA5xn5pgRxBHfqRalc1VKDs81jIspvjwWxoVWxxX
tupsgb7aszQTtWXh58wn3TgHRSKTfiBbUrHJCxzNual6O9mv0qmXyCgB0lxgcS2kcT/qAFIcHB2B
vGu3bT3K1Ky/NwqHm6Mm2V2oxG7bl+TAeHURbOgujDVZXyKXNo53/Fn8UhZwubtIy1oddux9AUwi
s2a5RE5PEyjJ0hEJXQ7VkmTmSm5mHu7RWdHhsrQCoZ6lYRQ+dVfAj1J4eJ1BxdojKbUYj8SCMG6B
w2BrF1H4CSbVTmDI4kJsBP4wC1aaqgb9XkpVskqbOF+5on7IEneVuB1ORTMhKNDD48u0w7ikQpHP
tTCx5rqU6/PW8dmA+WL+DLy2q5mE9+ZRyFr3nc2rOOK6wIRfk/jY24Qh4WFWeUuRvU49H/FB4gbK
LDMYb5A6bI6iMAckQUu8sknwmCmQarg/bXmhl8jnhS5LSKhHb33yScJlKYR5VI6laJLAzFmLvsPs
3w0wq7HolYA9JvE29XFoBgpRTEDRTfTphnVWeO9TzDrM54EA479M+hlXUTw1pQ7bnF/XIN2txgjY
I+qKNvWUiK2v2bJRql39EauNtS3MPpxXehAcJSmtUGQL7syTMB12WFsmTs6HH6WtO4cR5w8bziTa
qk1lf2a92qxw6XnYMAx5VhKcO+eZJY1FaEp3BVvlJOigN5IDUK/ErI0ZgzTmos1VNFMFpOqZ7DXu
gVsHF6eHLWqUsJLRgL5EQyZTBCVrBGAtnTokkcA9K0z3aUdKuDAsRrfjrHbMfagWDLuELl0FekiA
uegp+0a064bAJS8e5+TnUeCauv/ISZqeZq7Kbo5n3IhMU2bsbKSDrRzXXDplp6F7gDotcqd85b3E
zL9rjF0dlvW+VkjGRNrsZ9B+41QfKy1Zd3lPfDFR0FjXjMCEoq6jv+BuWnkJd4MVB/JZk0DRtbaS
TSuMPZ898pxgVDcSVhFGSNznjf4MfQVhXNxr3gn+XeVN8hJbcGAgNq/S2CFWPrRYSpdFsUWtj2Iv
95/0yuyti5Bw087foHgSiF0r3E0uiD4QpwDTfgtkSO4s7xakufpWoxlUxkYgeYsuqzDoSnXdOCNk
xemj7fEyg/nwF2mV5YcEWfqn4QuENxSabmFCLyzEJa2zpIzrd6EVlXNZa5EBmZ1xFyMBvx3oP/zY
XgJoDuNqu8kTQR+HtluwmxVgMR4Vp8k2qfkZN5TZYM9QR4M52mdtAOXH1uS1VuawyGvylHUK8JoP
0BW65Oz3ooldManO8JXtFHMqoS8Tw6/7i0gu/OBmiF00bHVIPGIW451oQi87BlmTbFISw7d5HbLU
8uROvEkV/S32fHDh2ACmlWxmU5GbDklXaE6qJid0PStjBoiSerb1PPjmVmmkbMgxh6+Xsd9f51wJ
wEZ0nHOKmpTY0TCRjdKgY2wJArXGsgZVjuCO5JCGHawCix8rUGctqjBAk5ypFJD4EXXjZRWpvHHp
CQkKUCOaKB6M0aB2Fpcx9NepFkOfyNpG29GD44OHjDYL8ELt6zqAAy94nYXJrHDeJULiEr4Btdql
qpuuSiRMt9jO5Jndy85LMXxzQ/4A0oOyFtSppVjxUpK8HaCgnZgETJZaimSvZuqU9QxLm9zszpbi
NnNVMvC1ma4za0kYAdkhUluH1RaVZrIKSqgMlVXYD/xF8kMRyFfsYnoWLkYbVc0gsms1fUEIR3kF
ERjf+CKQncp2go28+iZLsjRXQbcBshLdteKWwskqMaCEeVFjNVTdauK1rraRNUxPPL5UrHkoLov3
XNYwL6heMEDK7IzrR86ehuqb5UjrPAQw8EZ56lik7ba9PZVDUzk0XeeMZQ4rnNCObJ+CUreXkpU0
G8x6OkQHIT0IYRHOCG2t7ohVmSN7Zv5m53kGD1CxyXXSM2HuZwHtudeBCgkVddNgCZrpYYZNF0No
dhRB5k9aioptyokO/AAkWqIZ3rJLCaaicFI+CJ8H8U5psbNLzRzHomTTaUTZWdQSxjKkkwenhNyH
CXYpPC0S0bejXoijZxcZgY+tyxFPkViZMzL6MLSUvpdOVTfg6Qma5AYO0yJtonKOWZ+Ic7uPpIWe
WMLOK1J/Xim6PenQe74iK9KPGqmUJyjqPRYg+rayaggNljSe25LdrAI43+ekaTE5ARzGnRSr8TWl
0sL9q/rjoiA4No3dY+GrsxSK0yIEPXZhI6UuBDa5OwNj7Fi3bI0vuNEuEVamaZi5PS53F5OtrRKF
E2N6m6UtmXMMz6WXKETuygE1dGqQS037QmZAlqbN1dLs8irIDTkDclbcDMeskAH67dLtCAOJ26Je
m6LXPGOjZK1Iyr1aTmwvr86gKRs0fRy/Y4doxVmS0T4njh/CqZRMnuaGpGy0Jg++Mpbfsx6Y77wm
lmBCBDZrXCST2sySPYsDFeUSAbf1yjccCtbCT9IdcbXVu+X14tRX9HYRFkWLRdwT7oKR149StMnj
QYLrbGqr5zkXaxox4pngh2Mld60HScH2qTMVHh6Q+mSoLymRplNoSt46g0N/jUg0X+IvaoGhsN7N
Q7l/pFqK+FPJ+Rm77tSXahfFTg+tdmulFsHxvSmtey8BQsBwd55VhnIf0iX0SWlLnM3kqOz4I7Rp
byuDcqYRCeOltSKSJhedlddWEvQ8yvNwllh9c9NsC8I0+RtgDSLbN4NRKLT/h7rzWI4cybLoF6EM
cAAOYBtaR1CLDYwiE1o75NfPAavGurpnrMdmMYvZ0LIyi0kyEgE8v+/ec/E5U7U+XJyicyFRhvGD
GRr+V+3T4zv3IhFa1cNq0JcFc+HbYNmZolXY6lykd8VOlr6K+EIsJb9ERMWC5RioZMHiH6ahNkw7
iP0EqKbIQGYxNO91MKbiKeFolfCZst1GnLgoeme7vjDzirVYzqNDZp7akg6V93U+JATwQnpqjcC8
Ao/Pd21pDr+4DoNgVRZG/QGKyfk06XmGkGLgWK2MYu8Iv7/rmThhRcqalLbUaIVuo+zBjnJAJVJG
imkKavSVgWxYS6ipBz00s21OQHplaBUPc2pVT5AJq8OYxASwnZi2ITO2k2ebiqFHPbJZBGnUoQ0G
NyTLoZNo0dAVvCmh+BwLw5DnqDHb97ggCCfs0loSDo/XiSsbdyHHLjkwvoOT5bR4LVsBD2JGFt15
QS2fiyrXDlEchnf/J8rE/6NWRCHRCv695vDdfoW/6nr8Z93h59P+CoOIP9AcbIsk2hzrmOMb/6k7
2CgIGG6grPwIEvOf/KU7GPIPxxKmR38Jo5Mr5t3UX7qDof/hCtcgKWIKMYPtjf+N7jALcf8Q6lA7
QPG4aB4ONiydX/7LIsmm+UNvGefIf9tvPq7QxuU8EASEddMeoyLGxIEFpHMqc/Prb6/U7c8v8vfM
xD/vsP7rl56l9r+t30QMwyrRm2qNHbuF4scMCNlwVyb+Z18Zf0Wp/owA/TdfzZz/ur//pJxwuEfT
IGnr0rKQf//5y8V+h4vZynG0aRmdyKUhF/O7HkHmDX7OuU6xuA/ATYBLl1TnxvF2ziRoZoETLeUc
ZdBPikoYL6nYsEEita9Ga7xF2msVXq0peI4AYrjtZlTOmcl2abYpZL5wkY3F8yj0kzlpt6pHb8zl
LqJuGzJr8z8o20L/542mw/HJgw9IeIkMEdUH1r/IrqLO5sMFiP1sXE9W7MH4IvynGUl7s1pM6cUP
T3UKQCC0P1xHe9mDHlixucE1WL5KZRNR1S5mqmlbqK75korIqxgqoBR9+5nCASv1dBOG7xxG4UAf
xoHTiUv71RyzDE1ri+nkU5qkNsiGPqpKIfWqfR/wsBXzyj7GkrgI6Iy3Z1wmp4pun1vBuHXHCpRa
mO1wPkagGF1ui2762KSp5AgIAkL7XYBVGTs2OzSZiNFexGG09h2oGO7IeBjvUpxHWgDfjowGjlb2
l8A9AY1nGdJ6YR38m1GppW20GwsdOa4IXwTiajc7q/pujJMYgE1pw+K9o0D9aATNrrBxBFuBre+8
yWN+UsWhG8dmb4AfjWbfcgyQVIQy3zY0eq9sl1dpyM1nqzZMzpruHqCnuErQpo3VPceUanI+C+85
iBgbbDffYuah5rOzrweRmnewUqcwRq8BnjpTVIlPohYwQoAkSt95CeU6pbAwnemrIUa3tv6VEQJf
JYqdG6JIv+hnZutgG3vHeuKoGWxqhydjpvytrfnegc1uv1blYJHrSSYgV8ZwiSBDBzo4WYN2STkz
Y92ZHgvkFOzTTJTVZ7ZsS2o0yKOCRrJFqefequw8aEt0C+1zKd+HxPfW2F0J1Xhwa0tFZ81MskUM
a3ewWGCv+fsOh2MUEVCHJrjugfatOkOMR9WPD7rbwLKYabk4CLkSu6TcuoIWpJZvk6qEpdXxmnHw
DFaUveD9mxm8URR/u+AwCGEYwUofNbVs7FewPyDAOYMtSMIYd4ldXxsRrom8IcjN6o6/hXaxidzw
ECq2iEG2Ur3xSnYCA0i2qn1z2mbpk9G4s8Ea1bRnmFlBVa3OKMTrAd6wM4OH//2t8CdT/febk2vj
heJeTPjaEYjUszj8t3shKqJRlWo01nHinQSH+QOqK4D8n1/++YFD0SYx2ndnRknnMKW1wO4v+YyZ
7ob53pRo9EgP73hXh1M/AKWWM56aTRcIZStxwQFo3qF0cbRWRYv7VzN3LoTrAdL1NCOv0zqDzoMZ
88iV+RHOYOxUkNWInyPxZjQ2fbYzQDuEpF3MSG3AjM0lcphbmhm4jTGxWrBJThko4adQf3r9Pxkv
ztFXjdvwt/oJj35BHq5pRvszLfqP//r/NIRwFPu3i4/rNx5jXBR/ZlvnED/7g/lT/hpAnD94wEMN
YVstdeYJZom/0qjGH/NYQq6UGYQCiL8NIILFB7/p0SgzW/X4rH8MIM4fsAkMiYRssEwxWe79S/70
3+VRBW01//Jkli6cAZdUKtl5S5cG39/fL/6ok8AeC3pR6LRKlw60QZAB04yCEE9a4bxMqj7ByT8D
O9hbvVjqVq72TuZv8Xf9oi5sWWhEgSzdzxE74SASE+fmFpaguKBXOaqlz12smqY/p696x+G/tWGB
uhBKFLecJoy7haV1sDB4PgR15DCm96B6uOk3aXDSWp+yOzuHZ0AIEnalJDMVHxVKK8yvp4ayw4Uz
+A+mhCYnS1Q9sGaIHM1qHKa3NrDeeiPvNtWgETrreGDZxPlvbRB/jXNxSYFjm0/RfhnWb78MmEE4
4LfOJgraiP2wTfNGvB+H0Ng2uDR2vWndsslIr1O9s41OPGhWtgpcf8mioNkHhgOpkhjgYhoxBWGY
v1Li42/d6jms4XcOmOGd6M53vU+zYLevPY11kW140vFqE6Jfplh5A8ubQ1S80LEkUZRQqZpVkb1q
41cHUpzvswCBG2DipUWhRoYAgVGjmiX9EyCXBbmaFyXzR7vuv+3UOHPwWuaWDTuzDXduZcHbsJXY
2m4awFF3vGUOfeZ1gqxTj93WRef/ioPoCtah29AIA5rMIn0fpB07A11ea2sa9rleZ/sxmeE6Mlwk
Tdzdxy3YStnDoE0Q1NEvzFuZuPrGCwmjAtPrlk1W3ZddWZ2Vqx84iybn0EMrI/Lisj+TLxS6vBqp
1u1YnhXrtiiKdeag6jA0HvyBkgjXhxKIbxi9UzfeCy+PH1mrLAmQwN02Wv1WVGhb3OibSzAMV4p/
qH3pAhqLEstdRgyJGzFSkuTI8G7CKVL5MICz0YoOAVa+NNbiC4JEtahK17wG+ZSvp6EoTnXV4GsO
Vb4s4DQlSmnkVUBDTBWRKL+d5B3FDv7wUSbs8RYtocJQdWQf3II0jF4ANe4+fQica5eluDl0Nlt1
IklVvmo5hNIMSW9R70PTcWnO5VUyjxyOX4WXHWszACJrfYI3XDtW+BDWNkFXDyyXJa6tByC67B/m
vMsGLThdm1gdHKKETWUSXZsIeDgaHnlJVJS8AzRoQvE4KQJoKwHPedBq9m6iK3E1yMRbjdJ+l5yX
N6KDyWKMWG0N0SLoad671tjvesbfqgFLXTTsjNqKtJZikc9iZeOD1QoCbAxpXWy02j3YulhZpfPp
Fva2Gc33KjDfW0cfFyx0WrNdSqe9JCZXQD45IBTDX7YZveWKaAStkgvINcArSv8OBhMaJf8ycQy1
6Jt+gW+3cZIbFhBI6l67tlkMXfVRj/dioCY6tBT5xIzIkWHnx6ag5rku7luNpuBkQp4zK5NpOaaA
F3tE8BX4D75fPBvIA/tsmk6Gk+UboSuUzCQho0LhDu1SnIqyqLiv6/rb6x59cNbArTz/wBGJrcsU
IdhIajKoirm30KYBEQtKNlSaLfugGE+93W/jomg2vRWTNcItCiiv/A5YO940nOwrplixSgbfPXVl
4Z1+fkVHY7nwDK1fV0NzsDFzUf5xTESU/Qrq9rEI2s2Uk/KCUeo7uiCZKV6G5LFLh+l3hoJVWbQq
FRR7sPGOFqJHzJuHn1Prj94qS7t8wz7Z3VSSSGyaNJepyz4Gq1LI1V608TvJzcmhUsASExnrKigP
k5zeZDGa5zbqTyaK1d7wFWtNhwWh4/dy3aN6AsuloFxrg3flJKc4J2RtNEq7iLEdti1q/JKQhOKu
Wi57065v5kzoLwsr2QYTKrlGpPqi+6/25BeUC0eLUjjaCcS1fmxTY1s1AGHLUX8rVZs8cU5eyTsU
d+PT7xmpE1kNt8Kwy2OPErkQhjvs9LH85AGa7Vp6KJZawmmEB+1n09jTteGhh8fXL/egwSCL1fw0
kdnb63a0vaOnGTeQY92pV/IxqQ0s1WZUMSxXXJjk2VupkZvsgqOjx0cdgWFbkWxYJDpJEYbMdlmy
4ts0yZpvxr2Y1KvsU9wPMJiDb6dFHxMUnKwrKUjDuZY/B7NeEtf8apCgdorkulXr39kkwVn25KMd
DqvngcUKmIXRXJsGx9eGEuKWFyocR2sb2u0BO88x4KXEeeB05mtKqxb3O3Ptx2Z1ycCz9/mFHvC1
kJPcVHByV+Th5XPDzrFuzK8hzgaEUvOhoWj9rPUdj/Qs3ikvrzYONz0626td15jR1alwIsLactZl
yIpXj/xyw3EHwjsYWxoOXIqJci6Tnw8NRj24aA2L2MFjf1jaH5JxEcUW96g/RdM+qyGhMnwTjO/r
YUvz3Z4uO0lNPevv3tOe0ZmZO5S/lmzBNl4ddU8dbZybHiLC+uc/w0QOYM0V/bXwylf8ZdaxnpyX
ViTpOagoKfNTJHtgFZiDDlPdu4fAHoiXCUQPHfbTeuJfgbW7eMsSRoHJzk/OZK7TcPqQ1q7SP7ss
sTl9NNgMvVAsuk6fth4LgkQ31KKaEeh2mnyyN05WphfwpLSzPZ2c3hKIxl2i+3fJRp+gfkpeBwH+
woXuOQTaXThNWCjxxjqw+iKjuXbcDukqcm6Tjn2Kbc0KAvFAZUasraRDHIA0tFoC6ENRhAxE7SkP
Il9fFWH4TNnUsc+SJyDEtto1yr+mUzcr2biPGz26r4Fomfqulc3R1nRau6fwe/AGCcpjPEqNP67K
+sE16DXjSEblnbL9p6kA4+Yb49qmGPvgQcSnO91k1CO1Di9hisGGxMA0m/qSlkTDNfwxS1vXrF0b
etuIbrWwToyboRc6fHzejIGwuH6DYS9y170TGpD2cbBMjksBirZbco+9EKE0P2q/g9+vGppTsSmc
qrmY3GsriOoTtcAlVT47m/ECIjXhbunRfFdrDmLAZIO1C9IL3q/N0E6/kzFN9l0dEFimQ4suOclj
3OSyJ8XtnZ2se5Yd3pV5tLVYoexdrzzVbnw3WT5Jw0lQGWE+eKrwOXvX9lK05H6LGgJiE+XDMYq7
5ub1LMRDbngrJKxmy4WiHZMk3MZm95a6jbkpOJhtwV74i8m0+gWVmdYxaqZVH+raF1XRWAeURUWl
m2/G2vqKJDfxNIyXkevjiq7MO0Hp7yEqRbEufc6piccyw8i8cS1CNvaGJ2+wFyf+FbO9LhUDeJzr
d06fu6cwdIwlVgTnndX6024TMl59AhmDOsiQ79h0+UzlW1fa48f7JBjPhFG+wfDkJhrX2qNm9sm6
G/ibQ/BOKXH2lOH5RfeGiFhWqZ2NuutWWd4sWIL6v9I0/7DhDNINhv6m2/WanVTIOO8PbyFFCIbS
SyhQ9mUoRwoLdWhSgPWKxaDF2qmvw3vDJG/nJs+abSZXaF0C1068Z7/s3HGtUjwepeW3SROz65cF
tb+Zs4xBUhYSk0tc9+ZlzKC5ZHmsfdRRe6btxX2i7KXdFY1HsRfxwl2Vd3S/ew9Cqf65CTxAqz5m
GKea7Bc6K6Jto2S7bF39pvRMUX0Y5pvAcrR17WKFhMteb0m9NjtGBJ+qSmU+hmoSpxILF2mi0Hzk
Z79kTeAc8y48sVKl03rMzdv8X0YnxZPOXfxWUUqD2QqYaH+q2/jdHUz9LiZ7uba0EsQB7gPqx3yZ
rGTnlpufP/b8dDraRf+oOXG/ajjkr1w5utfJy93rCGMUR1l2jZvs2dMsatVGI7naVhGvdKcmBuy2
OEALT+1oLvrUx6S6/HywKRvsS//axuBSGoKUgAiLm5o/SMbwW+AuHWoJWKzU6WEyBvPeKwitBupE
T/S11iyaq2CmdmlsgI0teBSlPaBO8gybiID7YvDcfE/BjdplaSWXBSe9TStIC05k6r2I90tNy2cp
cqr3knjJKZRHngXDkcCgenTGVGzmhghQMxQuScou9JEhByxt9w0JsE9LKFVJzqwHFbu2Bnl2Ste4
qRl2LPTn2pfjF1qOkWIzq+r2V+E0hyLqcaao4oXllLf0G/nu9L29EfO/Vdj1n3YvAI8CEDGIfZc5
XXTWodN4ePtpifG0gHWRpGrbSLDtKXR+e/BATkqHo6wVXZuKY5Fb5/mTq5InjDQ1uFaNAhB0rg/R
fcThZAJ26qd1FFL74ZXhtVXSOVgUHcUBle0R3glKMreeByA8ycVn1uJDqlF3N1nrucvBbO9bcKUH
38rvhiTHt8LRARDako4fczUaAYqxn2hLmfQDz6fEOFisp719Xw7DKYOss1LhPQ8VrIotzRxD5eJm
i5xT1M9s1sl1dtnIri93xM6lneeqzCo61T0ncMkqDufXG5zKN41/gvs6nPpTI5S9JNGuYxfuX2xR
OveyqumPLXl5NdfT39uA4D65vgfy794RyE2EaMj/70ZYCayq+J6PSmXuFUs7wKbAFn1LgwrVERB7
I86mWHo0M3fPJmPKUMfxzjCHhekU1iapEGDBkoSrvnn20WEHeuKWmbD4/ofU2XAdoyO38hG31DYo
eYpQACF3aYZBXoYq3NaVxcvlNPlGteZ0z7YhvcQk1IAUDoEzD5zZpSsZci3HjddhmozECXVieXFT
zehI876cpt14jrKW8iYxtZcI+WNj+pi6MtUpysUIgcqCoKyXOCR2vGl4LClbuCvclcQOGFfANptC
iaMbIfo7OHTueQrf4amEdDfE/R2lkaCldbJqGbuRYyX97KjyyNp2QL+vcgKI1Bl5uTZx3GBnI/tc
+bW3dbA4PIlsfBa00j/4WOsGduMLGU3tmkK9cWkgJKChVOGyKA0O/DgW9xn46bGlDCsuMsazRKUP
RP04h03sHhTDxkJpGBvH3NXOdThqZ0hfC8vtKRg3A00tTD9trshd1ARaHVU71Zgt2y4ukZh5QQym
38gMvIdWD195j9dh8hrxsLqH/ypWUQZo1ebsyZ033A5eAUA6S8U2G4Y3HBVvTmhnMATcx9YyvFOp
7CeeENE2qwX+OC7/RmbtFoEqodnYvWNviJs1xjWFFAPgubtlRl10iyShstSKqH8H4W4dYqgtzBh5
8eCNTv6QWuXRbi+5P1W/I2D7GRUHHl0TzH9jueBHxi0Q9yH1qCwHXM/+ldiwaCvH2xh2qxZ5+ig0
8VWr6W3s02SD+/XtmvriAzVpa1i0AsyGUJxPVLs7w8Ada1rGpvfW0TKxlJntU8WU/K5dqlcidU1V
8NFLeq2LGmK4ZgXE4jiEHqZQx9NZhc/xvBPIsu2kET3HP4VDs72jIt7c6rH1jiUT9kZ0IVwCPMAu
vqHFqw2IBGAmuTpLq2vWmqIwIcZHvPIVlbSKFqtHCLfvhj2J9Wil+e6nC6vfouZ71yTtwpsPSGxK
5o1MMZZwIa89yaSHEXcFwxnPBB3PAHf36mbhQoZQ0JAHM3OqU/BzJSXxe9sFmeHMH3rKiaGV8StP
OVQ99vU6KeBA+oO0bpWT7kvkpWNJKLGNeUhHlZDHgVzCygoH0NlC77DfYTLN+iLd4grd2PSFXFxg
VCDCSAZM4Pu3SeWBF0vuauWpB9GGwbG2gSKYmbFqRexBw8dk53rPNTznj7k6r8N9w+yHcSB06bgt
4wY0hz6cmsY75TSKExxGRGltUGrZtYVvfUhJohxGHe56iGpv1GR4HHoSKKKAzoCh6KkpuozAzUj5
aRKE+yy1Q7qi0v4lyyZzGWmmf5fDgttgTaNHr8jYUrUuT9XaktfRmcSirChZ8PFOj4Nr3WVS21Ns
Ks4/vxU5aXH1qdGKul2Upt3FNNP4Cr2T8jG9PirXTMkDZkvNbqdzCIXvYSwp9xbn3hX2p91F74Yy
6p0VJMPGTustAp73WjT2sG5ZMMCJw4U84sG2Uo/Le85olD1CF+7BmAqYhRDJV9BRDOQ/zk/OlVNT
dlZhDqSh4NUOw4PiWdQFHjA9WrMSOlrOviZm0NubUWAGhLlKnZG3hrwfLlBhCwYWRD0n/G6CkdNh
SlapSbXsLNx+0+jsCW1UQwtnm0D0IOGM60X3QSA8m1mJ1lw22MsMFDL8Y7DKIrAgsqE+NupOmYMR
XJomd6IM5dmFcqCZYN5TBfOgy+C4BuK3NOL7BFl7K9VPlyKnEVy8YWRTNpKQXDHYh3Emn+78LHBw
3eAm7ox3mHnDsWn0sxMG70UO77CM45ENrIXy5VcO0FPB2k2MWGwd9WGPRv/UlJ6/LVxgISntEuYo
z5bdlb+ow95piAi/hzFbF4ODRGSZ6jIFI2/AvnqpQxuYlH+OgiFdRTpto0NEdc/cRaFn2ToQ+Xid
Knc49rr6UJztZkXEfDN7Z29F9KTk2m0wq/TkuvQHqP7BKVjKJkkSPInJwg/UVrQ8U/p89elphQgX
ZZ/NEJ7aitJgTEa8DyexmwndGIiiA7u1n2jAXeCA5wsz7Z1uct5EpceNnL7kHHveir9ynlEIdWXp
lx+UVJ4H2cabkt/BeGGzvnUgtsd1RgmjpTBn1qW38CvOub4wd4MylmlJ5UQn3pu+Z96nL75SDvee
aUBCbA6O7QQQCsSmqAvK6EwzWA6ctHedTKwdlZUULXVuc0GPgd1X+MZxhFbNb8XnQWmvtugBEHKt
b31DvlW57qO8dtqtq7AKlON0YMcXLu2R/kgZM094DSX0hU8BkZXP+wnGH5rnuPL7gOIxFZb0MEeO
xT246u9lYPhMQhNW5NrkZRuCFutep2+SwcrYEMSLfs6bYfKMb+zfP6JSvjgUfjHHOc7W6J30yTPa
p3bMgy9j3j5r/he6f39C7fCeVGw8KAACeT9Oe97n2TWiabX1FH0PvYb1L6ChrLmdWOOywn0xzWi4
0iT0kXbqSbU0HXoETMD9G/kpodYu9mfgQJMXjwq+kGxxXoNG7FeFUm8qdrNNWnrYG40sPEV2/Baj
CtxPSkxraZEVqRTrBpMpZD86wnxwNTWA9omY7GJXrJBoQBMb1rGBx3Szmj7FqGisWBcb4A8d4sIZ
K03YxHitZgCVY/QrzcOGzkXtnYaWMhVszTvHkU+5LTGGZG28ifS8XPqeyA76fLZiOUM7Ksemg9mY
a+Ki3c3ZpvRaLAIQ+d9YTRrpIsYjh4FfqNZj2jPOSQoerG4f2xlH8aGIDkb5kEOPP7h0WMlcF8ec
q7fUO/388wFcp2bFzZ3nTRq1R1QP5P6+93d9KcJzyhi5pST2YWx4RGIq+88PgeCHqnq5lH5KpWQi
xJmm25VvfnHmCS8adRxbu83UMq/t8pT25kbF3NgGTgu2zvM55sF9Ygh84afSOVPzrQ0a5v6afsmo
4YTiOrOXnqOZHO/Coh5ovmBDPw6NvRPzCOd4aYgFgQslShuJtm9CFk9Sk4rUms74sk2QN1A9SgcP
4lCjuuKd4f1Fz9tDlnAb62yHPyVMNXfT3lK2ZNup5vgiWbZwZ1rjeX5pxyy8DcNAZqDiX62wjUMd
qzM9L/ojdUrxHd3DNLY0QNKIOoGYYgCIG5CdiSc+xsFL9lXGdzMUNCH505Svxsmyt9hC1Vnrui2D
5daNMvuNesJF7gF7iqIzyChgk4nOKJXXTO4mmUfeTgFzKN2Wxu/BKkbcm5wdU6JFx6LhmN1yJqMW
CFXAUx3Mtqhs9wFVare0RsjSK+dDODj+EyeTpwQRae0PucB1yhaq0HtKCvw52DMY1s0otfdW5PFm
cB2uqMqBZdBTPsXW9xbiDg6NoGfiCNRVD2pnWYiChQ6ttKeAZBRte/EyVjiQuzigOjxpCbO2B2VR
eFf3ZKmDKB7wKY+QFjk7IbWyXeKpfQkaifBCDdS6id/8JA0fXBwxIE9iqBsawMGqM6nqYFWVB0XI
7QnPOb7buck8Xrq6nu4oQN0kiCYHvKLjSlTDbjKIsbhB1z56ef/TiSqf1az/66X2SXTG4HXpp01d
Cwlld0J3p9ftoJtRvS4Yo/dti8+m0pNjlJj2aRy1F/SQdItM82Zg2nmMxUxuSrDsCj1pNrzf031v
SVhwI2uQSagTtVoMFLGnS5oYiHULJfZFyw3FiaJ044wqXQJzmsWXkrhu316yuuG54QGSLQK3XAvO
HU2cRien77ZewJp6HNQFS9h0oG3DEqE6uVNLyJcqoSSghnqQQ/yqDKoLdWcHHMfd9aH1OqQEAFID
l2+uvbte94wOKBeKqSwY9Oeq8t7zwFh2hflYz0clEmfjRlaNcVbbyQjaZ9qpPy1pHrsgooBjqLQN
+v/ZCGW/1Awr36mWPhMjMwCfxIw7ZjdCoal6+5QN1t5zWD1ECTvDxIuvpcA77XjysYp80hwcNelm
sl9CnaerV1ObV5qGh00LqATJoHtr/iC1iAZkSwABZfLN80EezeZ3YEXzZrDob5XS/CUj5NWnXnMW
Hyr2FkG6pb0oOGiJWFhTca15Dc5VS2S4sTzaNfvjmKj+6GLP3UR23y+8n2rLhDex1VMfknUBsPgp
rK6uEtYBFSvbaF6cLPF2JZDvsdYufL1+jAcswJXrtqewWGUWVUnJNGd7dAFVei4sQucwdnYF0AZe
7l2kxfF91VjMms2Yv+QtQw6oybeiktOinSkfsn13JTqpP3fOi2JbO7QvTdS3OjLYmmb/wHLqUc94
uI3ZoxvMXVFgZ6TzWuOoXsRVdl/4AGJVD08f5Ejrs+ztq/i14vqhFQlzmRepte+D4gpzVKGq4oaD
5SZmZCtC40lErJpB78FVdi+GzyGoqS0qc8IVHM0RRCtH7qaWq65LJavirltbZCeWNQUKC+XG4da3
o+B0m4Ioujlp+Jr1DaI7mphj0AbWTmgfvIPKBSgQwvLC2tahUy5DLKHk8MShauoFLlN+pAzrkQMM
N4gqCoHVb+aYU0WmW4kwYHYq6Vnr6X+fYP9lEN8Ic32Xnr6iYOAD+F96ybjJgK4CodyrmqRLLZaZ
6zV0mDGy0JY4DFnybAbmmUDNtk9zAAHjhYzuzaNGfqE5Q700O1ZOJjCE0nz2MiNcSNHSU5wyQoTx
+JaOzVoUYHSk8N/KzmIn1jhPMAKpJaIWKwhMwpO4obKS/TWVxYKyl0ysOq5J5BduLvUY0Vtpj0TU
UdZXpVn+0slAIZoM2qLVjIugRtan4YSirHYlywbga/pUZINx0CqWNUniDs+hCcy7pmmZfGlBmcjA
8S83HbnmzFDdGS1df27McaQYvomRNmdyU825jVO2cOS4NCz4r/SOfsY1c7TfWRStULazdmb9J6zc
Zis7KyelOk7LiOrVNdDd9srF0ZywzZxpx+0ep0i/IOsepsG0b0HnP0i2IWuX/fAyzap2V/VUGxQd
bQ2GynBR+oTIOATSCR8b2Z2tYx7DOUuJS3gbHbc/WKJ5VxJKCcgivBvaQ2BSNZpgR9hMBnw6z1IN
5RBmDpxC3pe971/KCT4xN+WHtKjMZRJ3AYKKzrHE0W8czngotdChzIYVk2GN6zpU7m0063I/oi8u
oHMxbAQxn5kUj+iY+jovf0VTqdbDMjMhTDjGhHpimK8sq96iZtg1ABYK98Pz0YMG+zkJ4jNn3w39
7vdN2s7FrpSXWJ8VGsfgSx5R8bAIQZyvwZfT9dgHB+WiUYbk96qG19uUp6HMgmunufkhNs0bBWkk
aHRq+TIHQn3jBSvTbYtjTR/p1g31z9Ybp6NBB+xSthRvcXQ9Kb8wkBcVsU8CrMcm5iZU82UWeTtW
3A+daUVqQ6wbk2bVLMzIDWn2KhRlTfklhUiMNygyXXJM6B5mbKoxL2sLS7YKOKlXDztjjdyIcBy1
hzAI66XbTqukGdHepKddtbh7IHqCv3lkIw/cFtpkFaZbp0s+0prnOvy7W1S69pl11CYpoC/jXQju
TUVmzqU0z8hQ1DvVb1WLn8Op0WLGID0jKkkBrJE5qdSzTxJmJjWx1a1BL+lij/RhUyIGqfbocsgj
Qosho7h3yHVhshVndMF+wQNI23Uh83es+Oxc/+WOune0NHEDTVgd3a5RmzyzdhOFEsep79sdu9V+
WQ/edBKGA1bMNsjyEIgPSURuPNs2t3IAViLrQrKfo6RkDH9Fo5E/hqb+idunXZdU7uySqgk3SvK0
FXbagF/rK25fpNSqiqLMoUu9E2WMa2HnKcfR3F1bnej2wKI5OVR+cnQYyjjo+LtgHnP7DtGlbdq1
hkb4OOWvFuB/QmbWxZaFfaHJx+absdEcJgpxgrjbZqZGQMZDNAymkmisTmoIVHh/A6lLkaFlHgxN
HUzucxsP1WvFd3oUoxb8KtPpni+CDNBjomitIr1nVr9ExGiQJaY4IGWD6J7GjvncJyTSrYAG0KH6
D/bObEdyK0u2X0SBPJxf+oFOn91j9BhfiBh5OM/j19/FlLorMxtVQr0UcIEuQCUJysiMcKeT+9g2
WzZ+mlgU2gV+GI8m5ecOy/ZKP8fUrJxR/CFl50nLGq9Xr3B03cL6j3xLqVxwvOMxrdL6EKNwN1YS
bxyXRxG7ew/fObBQ1j2q1j3GODFgTHV3ZjaflInttmo5D8oMgI01UkwFOpetw8e5nbo9W9zKC2v6
04kBvUd2wSae04YtKj5Ho3o3aOljI4d9YrXfmBjxSMcWT6dPAk0Au2wO+2CpsVx1+zRvM+ZuQMQh
/cOexQ2/mLgvxLP4kon8ysblZDbGh9KW+65nYmg14nWNXvIQqsOn2rXFnvOLJ4zFxNWljtdqM3To
uFVXZd4OxIH05NiM3RkfR3k0UgpZtRg5qXdrZ6UyJvr5rOtXTnew5idE5mAlGhCadOB+lGdtTM5V
33/aIntVa/WuLeIP3uODQYSKpEJj+FF4w0OB2OjQQ+s3wYbq1iZkuYfTpyEjGoiTQpGaqnJSSw1c
EDO+bE/KT4ZuFHACWp4lTWyOyJalWIglkJlU8yHALzjb1scooXnPdKIPRlJ6SkSyvyBDj6HQzq4K
uzpktlZzU/Ptsbun0I6TaBreKSQW9yGbSa5j1sg2BbhtUNLYaU9HfcwsenVxxnQN8MHeUK4GaATC
qZWtOxyoRO6u63idTkG26d3hDkOLeYYyDtKowGsfIHw2dXiqlOJajRr7UCICYCPvHgNW6GNry+1A
VtNDtKeiYD/F8VnDRkXRGSqXA3aUZnDovXSJjZq1JW+BsSEalNWU6NfsVA8BlL28YFJj5OW5pA6b
IgogESpvjqy2VkHELbGc0xCfcJwpmK2C+mhZc7wDbcEkg3Pwklqwh/PnKHDv9UYdr2O6tY8EbBjv
SZFY7Zy+2gXyqnS7Z3suO4Bp2fMkOxx9nGfhKrPd7Gz3UJtIDZKcB2z4QG5zR+hrxV7C83V0R778
ZezM+GTw7nMChmJmhIfCGnak8zEGhNXFlkDMgc9zSUL8dThQLYJZs3NdprORTZoyBhSk8y7NXbvj
CbaWDn++YgTpqndyXzqcKUwHyznnmDAvvl2cbxTm9pQ2SOR/hp5NOUUfqr119Ow8GGx4Ijdeq6lN
FTIRfEFad/GKtQULY+n02zGgo2PG68ooZENmT81p1xaQKZ0EhnQOTeAWI27rySm8BdIEWVsHE0zx
t+Xh56SBbSwy3zRKRqmuHwEYd9N+WjBk0ozfMacnHGN7CBlhGq26MDDu5uptNnGaaUUE3jqnjqO7
TDgE6MDIL/g+uKCDNy2ky5hZxFdovHqNJCsHphQMyYdcmjcuR+e7KYMj1Cp5/YB8v5+K5hInVvcu
KvM0ipi6a7XXeCwshUKtQscUQP3RVNOzZoW+LGgjRSLad4b+PFW5u+cpF6+DXtA54XLGdehY99gP
mB7nm8SXSfSsZIJbVTey7ZojUswpniweFU4sbtSFfxr4Wk1OMTHylUPDnoeJAXgdwl9vvWqVS/dU
lNcIiSqfQC3Zppa+kTn9rDrZT88g/UsYWGXF7KBtRzF5cQWPXCVh6arioZipJBkr1J4uKTaSoBmF
CTLdqNLZgt+cmPGln1vTOtdBXLuJuFZ9VcL4p/GhAHjG/GS7aJ9ZcUGNu+97bExGyH2J9SXoK2Ad
67EPPvMMIAo8E2aFb2Vg2FORkB0DW17P4xJ2eTepx7buDYT8BJpzGb3JHtt1pZessSpcGbSmj6s+
d1eUSiJ9OLytRf6QwQrd1ulWRcCjMRiHBFvbdpaUJLT9V1HWl9nFjK2xEu6ZnFyOrUculslrnB0G
WFqSRb1x6voRuvspHN3Kx5PpA1ih6Rd4vlOMNF/jsPCyHOpvI33euYQ0qfaUcWMopuCl/Ybu+FIX
Fe+Dif1WFtZtZK06zi+bPFJeAV1jy6Ktk7N2tRXA1Hn0OT8WuA+TyynV+YD2PbC7JwxPjI1kT3TV
X0EVTryQdXZaNKVnNHPAkzp+HEz6Detup1OxwUEuN1noUBajRx0c4v5BjToDmnn3FkYUQOooc23R
vOAc1Onh8LD1ndmE9at/HVnRyBP8kqezXAsEAOgjVwWITTToV9c+Qm+V8T7N7GGbZj0JKfx0hM9C
X9vosmQxpKX5fe2ymVSVrQWQBJGheAowcVlt3Hl/8+0s4LufEzSWa6s6WxOQkJYttB8FTT8laESk
EZK2E5gNBqpYjHdnGIp6Xc19uw6R5ddGlXyx+OJhoUWvRqucy4qSGqWxvmyCMX6al7x14wOBXi5J
ofl/8/39r7Qj3x/RBu1H2sLlWfDry1WaJjJ61sxbiieqVWJjAyqNICeCY9AWXNf5RqL2eVYZ37Rs
H5KpbJ4n+13EEPOdfiRaI811PtQDlgGuyP9stGaBl/1Ptob0x0+1bb/8y/pH+9p/pMONzArPD5e3
4Z8Tw87RXNRvv/S4/ePL/gzPuPofhg6Zi/fNXKIzBLP+zM64xHptQWDFtknNcr4gJ/xXeFcYfA04
Tf6nq6ZmLzjNv8K7QvvDJedluqrjaHwt/Mh/IzujkV/99bJ3CLOzKySkSs8c3+IP7OhPlz1eT6Ug
utfvjERH81MfRcQzhUA+4xxiiMWqeTkUInPdtS7IUzmzpnOwxjWBclFj7uS0uKaEC5iB+2PgQjnM
BnWPdP868CRbd5N8mhPxgvkZSw4OAxehVrMtwYw0XVf08niinc+xQdoy1NIb5kL1oLSuylYngiwi
Nd1vQUWs4iFkoM5HdR92H3FQ05uO0kvnOwCCmvoEWGA1NJvS5Js2pcIXcQCIotfKsrFXRJo/6NY5
S+WtAFqTtBLdRlc/LOxJoo4QcnTuOPYQUdtT2/izMPQ1TrtKrYxpqmWkZKkecEqwAXLgSCJZeOIg
9KoH4/Os9a1HMTgfwwkGfq2S0Qf8vgbnaqw7Jf+ArNF6nRMMu9l23itzPCUuiwrimfPRZdoPVISt
QQy5bw46LbjBl61BIVObm2y6JBP9GyJweeqbD2RIGX0Eu0TLVgAHQwbmdMLdCQQP9qQ+0T+1JaFE
2NarKvHa0j8C+IwqeftaXzgaVg0ZIqtdmEOMqYPD01FRq4curVeZYj9yp4bwX7mfGjmexBwkgALw
AS703iafdr1Gu7dRKQBc9ZchKp/cmOo+Ghu8rDIj9NWzbmfHwbbupEPkqmlutcC+M+N2Y72ptPwa
aGqo2cWRAGHht2yEtoMlTl2Bpamfs2OTGLeLurjtKeCcsskbuvZpVtmEGSn33mZaS4mLaK6zFXfB
j3BwW7/AjQqEDqroVBM6YTXXQb9jA09MS3qtVd5ieP4so8pejS2Lzz7QnrCt+JJqDMQUnIWVTStM
NK5HpVVvSSJdh2a0advR9FsTLaVV6TtmmRv6c9R/VPF4jaCIMTCbNinNbDgPQw5js1H4U+FgVE3z
aDdL96TRaO6VemCTXF6S6ayFTQNhLwZfEShbPRZXHX8PDI4HMR8bKCI2keDu4NjNlVbn7mI7RDxV
kTRL5UFfrOqBrL9znaVCZKKLDhEPnPEqzxuxDot72l03U9/cpqy5lOlou+2z24DyCpP2ZNsDF1BT
n0ysTtNcsKeubkP9Bxi8JjInbpOQqwSkwEW3skepogaoJx4w2UZn5eYhEtw0zrOCOQuL4U7Xouco
Woz3LI43qAR0NVTFrdbHqKwuKHUFt18aT9i+cz8fmDqGoHzr8uIcYHhG4k4fKju8YsHVQvSjCLWw
qm1cw3zuR5TjcKbhwQyWgd8NdRR5r2ByYxYlMjw+TNl3NCWfgxG8p3N5XdTplyz0+87s78PFEZHD
mXERqVZDnpFnUvtdIhxjRXQcfh/bZ6OfH+vwHsDjsFdq5Fq4GKOXjgQy5Hgb5xpTXxAdRELaNZmI
DCtYo5U53mQlulyWvExJEcGOwmCcDNZ5+K5akoPRPFRrOGvaSqp0MTliZwVNfVco6p6ivp1kasDR
uGyojK/F5jDjYYOLD2Ow7k9qhFApkxocsawuQ9NiJKf5pwzNb1oq1nN1Huq8fJ83c4uq7Cqzt/gG
peZu9eyoSAZXTisPnckrrxZdCKQp00ntVL45Rg9sLO8sOsLWvVKd2e2dwNAyoTecvqbHoTXe5uSF
0DvlYHUKtCFu1qnqm9p8t3zq4CEyiLaACCahzcDGUE6pAH1Vqv4us1N1PUVgEQ1ALEPnHIy497UO
QS+yuhwZgE+hPiK/tVOwpwrg3mCBA4Pey4s0O/Rq/4ioXjo4Ug1bxdXI0XlTCx/p7nuYw3WbQm4K
inK+QcxxQg7kFfa3ddkHoHWIN3iIng7/xMTdjVghhxq9nI0AAk7nj7JAsjEuoc0zSmm68mDk9VYp
XY7gkZH6MAjquX6TWnfl9rrcdpp9hW014WiIT36w0r0VN1ewpMNVz7FnFZvp2hC8TZOkxwxWzatS
Onv2aaEH8LLZcIq9xKWyIVxym86EzFu3urMiTXAoqp4hwkC4K74GRJitY/VXbHPf7FASyc4jslDo
fnkzIml11QUcXLUvWW0VXXKL9+i770rHJ3A+TG7na44pwHtF3LOUWfMNrKrHpKK/pRX2psPM7dll
702xQVNioj/Zk73nZAMJcI1Z1WtnOp65xL9sSxd40TAAQgEFG97CcK/DW6cYlvojEa/6lDN71m4c
Q25sgJ2BxlG9TqkiqVjk6M7wYRA+xW7pWSb3k1y0NNvP4H/MIZUbJHhjoyD8sPwz9SsiMWkxm3dF
bDfnVHMeS9e8UftUu0dm61ey6udNP8bdgYno2LtJ9W6QVPBG2x/wWm2sMrXWmZtzTkKJ0kqnPToG
wZDYGsp1qcwZ7W4ur7ilDYfRIqcQk24qdRtdXBgUJmpIf4VejmfN3RvTIO6UQYlWqgyudQcLd90f
NGPliE2VKfNNHA5cYvGlMqYPPZjwhkWu4DLOr6xEpfetNjMAFsAjRnYx4TepT96cmCK5HNWy7Et+
bUo1z2QoBFWGeD0Nt1Zvpx+hgQWuMgXsp6Q7wMZ2VmR2esYELaXVsME/uPwTuiLlndxQ89nYd3Y8
P6EN1Ru1aNGSK0azvK0uTp8OMDgBetoDT0S3mecDvItsq5UIE6PBFeDGw5U7hZie65zYmaFyBs6V
kVW0hMEXjYeqFxuziid8eem+nSYJHaNJH0c2PKt+SDneN9mVGVx1E+1NxF1AU1VCHMM5m1ftML1w
rc1XBXjBB6oVLmC/5FYTdb9TmBLAo3SjXz3Pdhed7VYlqetk0SG5GS1RIkfGtZ8tu3KdLIU1oc7l
SZDf50YHMKMaS56fDqYV0V0qsyy3HYAoH7s6AdKA9h2jgG3aOuEdi+voVhf7urHb44//MxtD3/Uc
sjnI26UH3133BbeXupqOlUbpI3clWTe3uOQNXrWp86unoS/q7URHony0CugR82AvIbnmwlePIP7P
A/p45oTVYRD1Ia8pok9nZkTS2VQlglAwpxIb7Rwx2TSRbwTDRc90c5tl+ZdpEMYIqRTmadaQulLQ
53LDIYrtfvctP2QuuDRL7PUUkOHoreQbhVYd3MRtaSivfUKAAOGsgZ4y4vdrcmNvkSqzUvEso7Td
6y7ynbUYwylUYZiIuRdmg51vk7SG29Jxe8xtq0FXUA9qY783Ee7tGjcUfLmpO3UoqeTT0/5U4HAy
rG+rC88QX1aqBiew163XKlA2+txhgiti0GTRN46IBKooOBZVttStUKYs8IGYbneUuXMzZH3k4fKR
60Il2TA221a4t5DIuHVjG3IjzA1FGz1Wiz/NGo2VmC0GiDImEswEPur1WesJgePMYN9VdCuFX08B
H5ZzFzWlC1l6pt8cWpj2aTsztHnHfuk2SPJVV49IK3LLqoMGTm14KIvxUW/EOZgomQEUu9d70gea
JgHNJDvhpHKbaipVVqSei7lnx8sZyK+4Q8LKvdLLoD9mibrrRbRLOu3SRC66E8aGhRK+iiJnY5jG
YkfeAITeqWJcmwZp9KHh1GNNgYf8fSKIjPh6ZRBlGQZCIaJM7nuBLmVilOMPq135QvETQaSeB2Rb
PYVj81pxh/LEEdFJXxk1l5SKlpMGVAKwVKKmMXkMcYxHc/5alTYOaLZuefpqmMupYKwvBWoE7E5J
YZ/+YSldv9Jz5aFSNc/q5dGoQRbAgn/kbnupNeastrR4ZmT6Ux5o3pTbN2qJVyK2zdVEidJQKPcV
buiVTf8vW34g9jVNQ5mOgolxFfLlnYOSXWOTQ1U+5gbiUZPN29mMTr2KT6cIWjy4yxYdp15QxfB4
iCFPTfNkJeLDCsavNqnxLrkmim2N1cMo9ZVDajrJJnffVSXY2SY74d31Czs/KAW287JtdD9mkVaW
HYWng/UQcZL30zJw2fmzYRxDM/YZgi4FZp+VUgXlqsw+ckqZQ9VBku+oS9YIfMmp9qwBlQyVlxsX
1tB6xsWg4We3Lr2R3mOtfBk1lqn1OPhaTzGqavb7ErLzSqPijiAAMvKcfM4J8M+pHo5M6BeWf5Bg
5lzzwNlcxWmxYiP5XIQPOJFxgDwUgkDB8kpbc3QzYH1xTPNDasWXYfAeJonYjhkDouyfWRjURBaB
yWFAidZxWZzZfoi1qtk7qg2oveNFa7xCEanf1KL3AYnRiwOsmAubW7guTm7aEHyea8auBIGxp3Y3
ajK5qYTarcIqfXfGgMg6fD/B9tqMD5rsNpyZQecq4UbjZtAXOGkFHbsxJXn4ZNM8/mjC5VCg01ac
3Ewm7yzRpsAbVTRPqJin0KZuCui0l2j1h724aHs6/qhJXYnRYTAunk1moB4/gVbqOE0x9EzCLs4w
OPYuuxtPNzRjO3NhFAH6uKUxctjpdNGI6jDTithv0SSj64S98qbsTF5Jzv9pjMVQhZBrJJF9nhTz
Pob/RKCp5I6mFjtujA1IUIzkjbUCTtseObXRmc7La88mtU+EF3Xw4nXqHCNTErW3qr0yLkNsHPmO
DXqqcoJrLYnEOkdI1RdP79TNtAUE72SkUz8UCJPdZAGXmvS9Jp77dNq5kKb2YSjeKu4YAJLckLAm
02m30TDEbu2KodK0j5yzLK+r4odMThs5PAI1zTcBIv5GZvZVFPQvSTNeWQ7A0LD7ErW4jerJWIdl
d6PjFr7qxp60dm2yaeHAlJPtxbnHjIcvlnf8wgOKeQrfTMAzEEGZTibbumKtTRQkmVbJkLecYdKN
IgIgBE7+2Ur3oXe2Fjxcn7Q9aXXZl/6ZIJoR2xqMB7vxKxG8W+VyMzYdTKv9vO8d/hhJ9zJPji8n
tvcuEZj1nI+stYzC8Aj/crdtKj4T4fMo1Ze5B0FawsLm4iBMnB51pmfWnhmpIofcsJozymRk3tzz
KEJ3M7g+QfgD5WGnbIJrqlER5k/Yc2BwIInqUt/Rk3odzcF1W+WfiDPwWEfOWoWrPRMcWGcDP8+Y
k79sOEha1WuHPgaNYdjgWuPIkMlH2SfMtnKCsyD1fdxyMgzY83nAy8GjTEtsa3gJHRzqVnJ2w9JZ
V8l3CqBqzCkScvSG2HSlEDswxCsL1wT4qqx8IcQtfckqwkTLNK7ILeDS977qSPMS9eppuyhV1jj/
WWn2Z2X2v/4/oh4hxII31JH5/4V++5bjia1/Jh/948v+0m8NQIq6AHJksto39QUu9D8C7kI3cmGA
GjxdHBtp978FXPMPthqox5pB3aeJrPoPAZeuCN1STQ4y/I6urv9bAi5y7W/6rWrZpmnaNt8CLEfH
+m0tYFYNNlI1cXedA6nPrQva2o1IeENrs6ZlcsTcSdvCyNqNc/m2N8eWoxAuCX4qH9pwe4zrNTsa
yXQ5wBLIRpggBt4ypl/67pV+tfBr90n+RGTqwpp3pXFovJIKAaqMlQmM6cqbqFxfN5iYFnBH5k0m
OBq9D6+1OTUwLyy0hYEscJ1EB2l8jnM5r3HAqJv42Z1L5eD2tnIgGnkqGKx3JJlv6hKEa208NnF3
F0dE00sLbDpg9XmQnF87NfaVtHzWAiajOQhKH514H0HHvutFpW3VNNT82KiQoNLmJn6ZiaUA36bX
rGyct6CFZKwV6oPeNtd59GbnUrnOEgtiPyCVBtsPSkSj3ZvVhZjMmYLhW/BxPgTh+jTnwYqqtBCQ
vkp0QldXQz/KFXUaqU8i6zuxQugwTdP6WsCw2ncVLWkdJsJywocPbEjFGq/eQaCJdm2vPloE4tau
3obPuosR/UJaXt6Iqcq2bsGW28Ab7KVWsrdqlKNK74FQi5dcD6sbbPZLvy1q3kTgeYiq0e+cztnK
hFxGa/L6hazdNvMp67lbY/jbjbCbjqBFgOpcXIXcuh4mYB6n4iIVu0c5aUyG6IXbyTJTZinW4bJO
trmsXzIXf7koIrmlW3FaBb25VJX32cpyMGIFo7KZCtH6ZjVzXhGus7cbHbVSc+yNLpunNFx67FEb
b5SCERajCFwoqaElZsFHUvDobcjXU57maB4OsXpPK6PF8F0yEMSgEwtdZ+Yr7zV4fv7UkJ0WsWx2
0Www5VX5DeDk5KDo4p4aiWJXJCMAsAcUR3Hk+M9Bo5PXEkP2ISXaIlOL8I8WF34YTRkPWLyhlPVQ
mXcgQsUblQLaqQfyKBMNoVqm59sZeSiq8MAucSHTxuASJ9lVGNMpRGqfEk+H36y1sX4ZUPdlqQx8
DxnuBou1sTkj5hjwwHh8rmatateS1qNjB+bcdZKbzDXenWHCIUbPsw4RYMu7hn7Cq8I1hhHH5fwN
JCQmB989gfAfts7QQe/KQYSi9UPWtzwXC70945OXbXIwk0US7pKnsM+R1AuJErv8a2CVHQd+48Ve
WEssoTVcBtfmhKAoB1SsckLEcAfzEVJ6YkM3daSbrMKYbIhjFvhW+RHXCbHhtQh6okZRQAwhGMJV
KkfEWMdBUhP0dGIwm3rN2ZlZ6hNpw4xTKAlQm1OFWyPteh/JeAfo/KIZzSGo2WHImUC/YR9nc9c0
yW2hs3JAG2PoLmGAsvP3xg6/AXj7x4Ae3jbvT9Zo0XrbPuHO4qgCXyWmvByLyEWlRpyUiBLsrRx6
vfZVGSbEIJ1NSc1qvmevtlfA+mAl9LrQMu8WLIGnzNfYUqZDDjrKx1/L3JrTtyGk4buFHO5dFK7W
dD+CAIDDQMTpOg4b7G5pUp5mN7YfXXBo8OvPGf0zR0vVYFaa/cQSq9A3HZ3cO4fUw0EGU38wxZTs
48FYdZFeK549+Woscd/JQTkaXQRhIlOtXZHL7KExAUMog5PwDkbwUuYkOpFSeIPBRmI/RQYGMQrs
3JHmWedVnr0Um+a6TlqLSG0qDqklxEEYZI49mIdY75uMu43BVbWWdX7gNsQU75gkedQdbAjApzW7
FdSLndoo2trN7vGDIoTG56qSD/jkN4bTHGVnchPJ5mMtGWO6GFZHke7dOscxnuWQaznXCvq2qkQD
w5m/MUSZmA1cZ4uj7aVSxhYaAXaSkkYB1lTjtGMMY4XRBd8TRpg6E9m+iimZMZGKDaGmHw181pJ7
eKCLYjWbIbbc2PlggSRYO6p3VB0hDJTWVxngzJOpQhbE4m3FSHsMrSFYD6xgATsRDNSJYyJ+lOCf
yuBpKiN7X6fMtbTJBE9WjmlcEtlqcIhb5auW0e5YT4Hji3FknxDlH7FUi2+igWPdf4JAsiFJLAB5
TcthjHDniGsiEDqlFtsU+DulL2m+HZ3iwY5bfLSlguVYzMQIW86CCssNvw6zI8Q9XimdT7MK9J3o
QqXfK7iviJiyvsGlCoOV3swpDKqNg3PVB/MSHBWtTv2kTriSINR4WDipOxoWscdiJ9hCsSiNeQcM
ncd6SaKOEqWald/SpRsT4xy1feY2fJBtKD/NbN2kDdynOKx3PJ/bW10N9yFVMF5ts0UR1CyBz+he
ssL+Sh/gB3MNsSQVuvUJUwUsWjuvpONkBEP7KzxFRANKOHLEs9gbgEUIzkHfvMYKUCuDjjWS+/hD
spUroYPksMktbOEcOwy5FqryTk5gX418FqQ9nJJFw5CRdjM2lo6Ud1Oo40Z1dmx3uReG8DsohMuI
t9MssVGr9DowlKflLTb1+jhQxDCUxgWUIwdQGcO9SONPAc8r7je5joVRjc5zme3b9mT2JssmkxVr
MeNRMzW6gqq3NJTnNtUwHxefSm3e6myWFtutV0aLP7PUXlp9i6Yr1sqoUPtNxI7aFiNDRsfFFja4
0EyKcDZTh42WpRN1JXhvEkV+qeF0HJvmua7blUCc8GYYZ9x++omrGsdoAIz61DP/eI6RdBs3qv2y
Rjcf22ce6h9tWAGvD7p9RNDtqtUUwqhC4elMHmfdx9CPqmhLN9V3buqfKQvOuBew3jdKEUo/rjCG
yTrcZLq1IsIRHsNwXLHKPWmoDJuaUYPVo8PqxJifYDeR6u2mVRniLxqt4pTlt0ZIa2w3qmdpt9es
XPCf9e4pVfu3QO24r0EQyosJvCFYfK/r5S5dHrSkNujl1oCX1NiL1RsrHlQ4Dd3dULU9Q6O8mYtj
16nsjAw6qAkwcY1ghQ95LU2KiXC0cRtO9FXZjDa/N7EOWilLps+E9jxh7/XKfpkZYzaF2b9HboMa
H55i3is/6emPmMtLv2zH4eWRoXTOCgl5Mw/XRUk5cdpqfhtzdxmraVNeZQ6imaOzDTaqa6NPxp1R
Vo95STsJz8OsL1Uk9XxCFERAqdvpxqzKY6fxSdU0pkNtRJJqzZu510ZfZd/rWaQT2Q0Uy5KgXtYF
No9cdVkgxOE3455W2XI9LAsGc1k1zDqBFgyzHsoOa5Zo+GhLic7LoLEsKuhCYpzUswP/OcPk51zH
nR2tQpGIu1Lb58vCw11WH9WyBCmWdUi5LEbaKN/+YGGFi8+6WNYnxEdLCI2sVNRluRKyZUmXdcs0
1Lj+wsTdELsMu970ZjFX77gsjmzcukO4LG7IDC4EYJY5BVudhO1Ovqx5kmXhk+R7N02Mq3gOm+tI
s1laptN3O1MHKnUnZMHaHVviEug4ik/D0Tt+q6OmMRT0OlDDVE58aAfb64onV+bugdC4HU02W4JK
XXMAA7qhLruEKMGlVz0zNE/snpp7nFGR10lzV2hpcJ1MFITV7TVppOqcj84t8+gWAzJCQExnmpDB
kzs1p0HLjpoKLlrTpwFOkAHSMgb4Lvgt8iz76gyl3RBnL0UL58YlEPBjLk7GNxVshqXaGFHddOKS
KTKk8eiT7+K6zlB3AiKpLeYOb3RgJHeze51E3Wdr1GtF02/pq6TW0wygSnCEGNMu7s62ReC7MvHW
2FVHbEMttgODkOrE5jkDiwBtKCHqXxTJOo8nis8044laONljn7PwZUIlq3wrCd6s1DzWbWucZBM9
kUYLrlDP19T2sNQhRGYM8gy0NAfYoAcrmKo7Z5W4jJF5j3VkCE0+Npgj58R4w2W/r436NnKjl6qP
rnEWwfcC2QiG4mSMuIf5NJ7UJqfdVWDiy1ivqB0iSpFTFFvs+96Z9wAAPunMRpsMxL0uQScw7oyk
w8CMVuKNv56yutxOLc8TjlfcMPToLi9H7g9rwfnCwxmRY//nukigrPQpw3iQ7f5PM/nhnPubikyN
ECYGsX8umJzeEkjRn8PXV/mLaPLn1/2pmNjGHygvGBRVnla2heftvxUTW/yh4qoD/AywmbpMAzHj
L8VE0/4gM+C6LixpHdP40l75l+XN+UMQ+xT8FxfDHC61fwsX/cPH+Q+f52I5dW2oA6pmWYL7t7vY
Un8yvMEeQ6LXc8MnMX9ws4ZEgZOewozu54Y1N0YEP7F4YuGX3QYOp3nTVh9lYKmnoumfqdB56cr6
yqrnaRtHgsdAQ1SxrVr2xrm94keJfLuYXrShJ9vJ59YbpwKPvmLeqm7yPNA47fbTQXdxwOWdBUiU
FDDshj9Z5/+0reJXt+iPn9LRdc1UQWJTPWr89lPGpPHBLhaGP2axD9VnkwTfeV3eICf9jY/39z+J
9xlfo6O5JIQ1w3B/K5RG6dJnPcsMX2tJhNFca4rrqcXdVdt/U09h4Ij81aJrWAyWhkXs2ORv4jfI
/cQTEEBrpfhxGqYrJcajhqtgnyG8txNm9trVqCrigZdaQDSHGpruHOYAvXX9YocVKVVtaHdzV26N
yH7hF13yPDt3SZcj4BR4ZNxDqAzHwiI4L3kXWZl3wGeYXiVzehN/YDo7TQaTsBitzs9RYDyCgs1e
byQ+MQaEtUE5lM8x783q55eqil4ZRzJ6n1Xzb17234rE7eVVAM2kmgI3KARksbxYP13HgWnLfoJt
7BcOog+FieQ5jpbSfNIpRslPgID0XGbWm0IYQ+ARGDmve0affaZMnj/dA27+/PD8XMQifq8NofYW
a6nQbYKZAmPqb9/LJMcxzEJTrgFHRDz+sDu2JUoSVgAgJlr6Ab7iaCXFttHUrSLUYkOW31jpy+Yg
cwUjdX0fj/R2mNSNhvYbMbPXbCL4mZp3/+a3imPWQbA0BI9jG2L9b5drHjuOkrSjXEsjeElCEKC2
Olyky17LhbsO0f3SdMU+dq3dPFrIPuqjAqeJJJzuSYryahyDPUYou9X0Feao1bJ+H0rS0v/6G/1f
7y/fqGtS1IPqTNUqN79f318zrGhGiGwAD1F6H1maudX1+r0axuvB/H/cncdy3Ni6pd+l57gBbJgN
DHqSBumTSU9xgmCJFLwHNszT9wfV6e6SzomquNM7YagklZjMBDZ+s9a3+lMb0LkJLQR5OP9wRPiZ
NvO7qufHCeFpD3H071/N7+L4316M+9uUWXcq8GGgcTbBos7HfJZSHOjMdS1XACz9p29nLXfy/z+k
5aJr9hzkzxb2dfaZ+m8XlMQ1Qlio9DYkZ+XMadiYux2mvHzgurAejRCiojvl5UaVDHMaqRnHNCcv
NEmCdhsOlFyFV7wFrHnDFtNr0mJXxvpD2AoZ4YE3+myy74myeHfn8AuRLGS++RzXLqivEN2RTOzH
agHVNAwYGLdtIIU3kHHwmnpegibBZmVTkhJJG57TUI7Plde2e7jw07ZcihSWXw+QgoFEaFB3OnO+
/f3n8R/fH6EvcQyESqPd+fXimEw9g7bH5zHPFkE9oR9Z3ywgOH//XX6eIb9+DHgOTB6WLgmMFouM
X7+NPTOWKQLuazORp9BF+jDX6gUWdbuePcY8aTkdq2haJ+PwaNXzoeunB3MS3wKXLHXVBu9NgMTF
bj9DyaJAT/fF1JzGrHsdQZ39/Wu1fz+DJEETf32ty6LkL+ehHngyFFWdboPZOU8GlK2UQT4K9beA
hzd3OZDXqEKdEmkRL44EydWYxYjO4autERVoV8dqte041uY+nYnqpbWBiieGdG8XbrAz1GRAj+mb
zUxi50s/wLqs6u5K1vu5qO07q+pbjg/MQVoSwdYgPdTR1YTOmPVuUFvIcQasqp1G2e7S2SFQD6EN
W+Xr2CUfQURLWCRU5vjBw8Nk9y+gGFhajJH6kVdqqZfDxg/6OjwVrPP9NMpe/v4d/PVBvtxz1EW2
RX3Ecxxjzm/3eARWtSaZxtsEkwOxt0NcAQy7gWTgav/08Pr38+RnUSLZjLHJxxjx64dF9mjdsyHw
NjAFzKMYkTjHqlN7gB5QdgcUHBa6vLrTdzZEnLSHztLhgWZQEbZb2zTPccld6c3GPi+TCEHZ9A+X
/r/fYJL9HHczJiXusN+rxMmZy7j1UlQosWDM2e29+tYk3//+Hf9P9xfB5UuwGN/DEMsG8a/XLLNv
emonC7cJGyIg1BXQfqS/kx2nm8AGxBLDF5na/qGVCPX1bFKXrMYFMEz3NmyoRGdGKH9Sq2YEEnUT
F9uisQDu6EEEEgf+abNETvz9q142nr8dztJ1mMfby3UiDO+3wydtdB6tThwQSxGg8tAPaWAhqu2j
LXU1GAtS3yip0ZRak28VwwZcP97M+h8eSct3+eVskghdHRfSq82jHOP9r++dQps6I9eDtlnJl2BY
io03MltzDxZNIR7U1K9jVhv/8LP/p++KC0s4lsdzGcjGr9/VyyfdkvhMWTsFu1zgQKGktA5Fxcqs
c7ynWgvemrbaBpW3JwT6I4mdD8cbN2Yps32klSVp5AhOE/u+C8MzHy9Blc0/vEjr345CV1CR4xPi
6GYvbSyen78chUwh2W6KTkO2QbRt0kBnAVWfLNPCgW1Rk6KycPvqGe8qS5DZeW+x60ArCL41ywIv
cawHMagfBDziCtT9UOF711KkSg7x9dH4WhchGaDl92bCd2Kzdrgr+ZPOMw+5nk47EJhPqjdu09gj
b7bbrynXn/rJ+ma04QYADkTIFL0jTj+vdlEZMrv++09J/oc3wKHvwMtnc2eRgfjrG1DA0qJjieSm
VfJJ5DZkjmKDlQnBE10Zrv2J8VbXbFs7ukALDHyTqcWuC9uHrhkeSnhgLMKLcRszWx9Fc3a7JaUu
199kjRqJqfmwMszF4NJ1TME55GusF81ADIDM07MMLVTtOkGeGKY/nNB9VNBRDRFfyAvcpJk4aF71
JbEQr/MkWGOEYGA5fxIjVAHzrK8N0dxqzGim8rssG89jkpzTjPHmWNsfqus24B5BaRUQMzrnwtpn
h6r4J4lZW6pnViaFiX/WrLeYcopNaLJ0EBNnqpE6vjkyadF04yjs6vsAbKPMcJh727j7+ocPgff4
l/sTU5vD3S9pDHXT+v2U6J0iKGRtUsKJdT3vcX+xmkUexkDyz4/7Xx7A25//6J+RUH/1CP4iTHkq
0fLl/1MSuwwHuMhf3u7NR/fxr3Su60f+9b//1+mjKfi99OOXKcyf/9e/pjDuf9mcj4wRmHKgg1lm
LX/qVpjP6J65RHlRZVNA2hQC/3cK4/6XZRv4cSnbmZHwf/2/KQwDGpLlOOz5E4tfMCf6bxkPf7s6
HNulrrcd0/H4p5j4/HqHOq2tVRKW7daG7EctBn8v/WGgv1Md8NXU2S7abPKAzDl7qy0a/b+8W/+6
Yn7pWL1/e4rRB9I024arO1DsCAH/9RUw4jbJhMn6bVeWfmj29dquIa+DvKa7iQxAXh1qhCbt36fA
rA6uOxhguZwTQvz6uVJGvtWSFjN/Yn8kuS0vwL+KDZCjyxhZ4lLh/VvLOs3ZH4f2LuoQg9hmWG0i
tpu+lN4XBhaXZ1c2oMR8jguj/+Yl3WuSOPJ++YXbN/Nej/U/kkSXd5FNrzXxPCXJUbyhQoiM7tGq
huZc5eNxKQGYuRrr3B7Qlrvxp2Oot4lRCtnHSJDtBWpiAt8t8wjDSGMfYrt+ECZ03xBxuFOH4cUx
q/VsFsbBxEl5+vkFRQLrMDwGQW38MFvlq1Z8ltm+oU8ezT9aaBGZ5W7t6IO1HXHHDtkCvQtnjDCA
B1hESIqGyG8maMQF8wkjpaSDCPviCEseYeVjJPJsNmS5QjSvAh+L3ZXADnw/hl2xR5vOwoWgSOk0
rytWJ0iqSmY5ODZ59EH8J0Z9Y8zR3mjp/mwYQDiVYOlDcEthVC+RxV2ob1N5taNQrtyMybyVu6wK
h5qDmkHhFi6CzQRb7HViCHCdbCzwjhvn6nQ2rNQMukcf382ovfUkOIMdA21fSvbdFaQUO4PXMxo3
laHojJsX0H3NdvRgnupTcY0qFozZaJ9kQ002WpghCMFi4vGO1ueqQ++2vW56UBXEkqowDBadJvrC
vPgYBndBuZM10hDhUyKBBQKdbeGroVlW/KUI2bGsm+7SxOa9l5VASyJQLGO4iMMH3mMdNylkF+1s
xYw3dGWfCOfMjk1jfIgEFHiC0h5xNDJGpyYvzyG5LCXfrXf3ncheKtP101btMAg129nZuemInVC5
P6I4OJvwnbaEgNjryk6JCW0yUMQxayPD1K9O5F2S2uNaKy1sW+IDENNJc/QPJpwYPqvVKA6dvbxL
WojpJO+2RoxOPlG82WHmvJYNIAyiZEYkF9A/4lums48al5y67eC1+hpGbbLK2GeMLFl9owrMNY9I
1yCy3hLZjpSmd2I8trrVJBt76ZmqzNhMCGFdtUzqgkWG3MrvU7zsX6fkpSe9HQzYzpvQyVYpKO15
qta15X6Glua3RrXLE1o2GaXIuRJGgkMyFQcJRo5EEZNXC0jKz93gD9vsscAWcONcGZ7y+NVgi3y2
kZwmkDVmykK2y4CFc9PN1rGos43g58HkgIyBIWWT+XPdH2vAIRtHWZ9dW5yCXFSHn6JTKKmwLAC2
FKGr7U2Qo0j1XPay9rgZU/k5xsOziIzkMCZ4BVxt284gbOecoNqJS/AOIfh4V4t6H0hSHJq5PzIn
pVyuU0ZeZnVVyIyjgAAyco7I8UWLnyEXCUYoMK+J460bOP9HV4/PVdm290KY7X0ST2iIc7SuicQf
ZwJG2vcZhjyiC09mmncPVX0xm9i9ZjFMFj3LgNJGAJ36sR9800nHM8BlqnYDTYydfe/BS6zQKUvf
yMQyP9fVQVh4ktNUfZFKhy4pKQA7KUN7QX8stG0a2tMDEJnvUFytjU3Y3lkHuhHrwrwGsXfQc3WZ
xmm6Nc2I6c7DsZ3EpS/bGswx/2V5ZnJxEgZEKgpezMIZnhwDp7cXBSt9hkSLofnRqbrmKDi5Xaud
LiOVWaN5D3Gwq6qg2AWJIRbJf7qLIrw9sPgy34gFiqHQ2CdxN5/mKSfwUcKLgfmbWeQc9A5x9+iv
wkNu2bh49XDLlDq7J6OogeyM0UZilzwF9BUScPFJG50bbDbXt3MNH/NM6AO0EYSU+WPXiPE+wlTb
1eXeUXVzScia2FaVFl60FOShGDTIR1CmI261jSeA8rpFcu8UTbbPu7w6kILzCAbauIxaAFOqkNcw
RzgE9qPgtsXZXNlh7Asnrs6ybquzvXxJOPExrof3EFCGNiBXgrCPNRgDgQMRu3g0vZIcNr26I+Jt
QC4vEGKH9aALOFAPij9ZtZ2BNUQGwTPcKy45I0Dbo3WPQ6W0B3to8D+DTCxrIn3jNLcOwqG5CzKM
6bPdlEex6HZA1+yUArJql9/sceg2ferFWwGwE9e61TzZvcuMJ4e03aqtgB2Humnekm87FEFKwA7h
dpMGDT6Fgnbx9G1QwpkkPwoPf4wdB94e8kPprie9Ut+LCXFhqB4aPTde3aF+9CrxVkDRPtDby3uA
zisgiOLOlYgOxmlYmU3ibcaFMm+x0cXfNMejPBPDsKnxYp8WqSTY71aHEwrlb9V0ebqtCGk5Ydx4
jgZ878rBx9G3Vucr0anTzy9B9g2vrb2BF9MxCELFH2j1QpxxXjEuOE9VBcMosZ45bwwG2pgqgE23
sLrId9nZyURCRpg+TUkDkkZ+g8PmfWtI3HWCBomqYdi+Hgu0GdqX8BQc7Li8ujgQjpMogMTMnwbY
YBhutrNPkvg+dMTBxSS2tdC4r3IHkJgDCGAH6DO33HfUvZufWOXAMh9NPGE31oRY7IiCjowsfpXW
TBJzh5sayW7E49hwxQzNZ3wgEiQ5jbFd7YN2wCclJ+OklIkSiDN+mztBz7qa1HGl9zvi1Gpf7zDy
mz2e3TzJziWb85SkGH4y52X00OOYU4efpcUzGNZ9fLDM8gP6wslgXvfkMcXf6AZEpUzV9vHnl4l+
xTPjmASNqLgUhjJZS4DFRqw4uuk9IPjgjX39miM5PE11Rob0VJ+C5cvkBXtzCebEBVVfUhHUlzb/
iEyyx0Q8Cj+GxJcCFbqrMeCswFLmpzESiKAmp7rM5fS9KMuAjCb+Pn7DeFMKC/dkqpGkbYf6GhYs
dYAJjjcPSWrL1wJF29YLqjs9BdJWILrWM4Lb7YZgmSmLXUj50bRvlQUfiUEQoOZerrJuyNh7OsSo
plG/62Nb35YgMFiI9HBfG0ZPg+ZSEhsQGHNSFu/QNFTswKovK9DTe8ElcK2Jo8QxHxu7QaNH1jWT
NLQEHQfetnuhjO6E6c7cD/P0R5bo3hEM07xqtMHZVF761QduvXP1lyTt82ciWAbPe0o0cLe9O6WA
3wOOzhTj7SjtxymacSdac0XNWsCiQky6TtG97seouo5JZD/1OtDDOpXFsxrVa2FR1SZDSaCt0YzH
Mk0fRI7eqVd1jSkNrFU2Djj+HXnW3eh5CrQO1HPT7EzPhJfMTuOhEYG9gmRo7KCcJ+upjKn623RN
XGxwyA0Eb/bH1KDjmbP2QNDbma1ldKYqrjczoddrjWfOpnCpfU1X0fyy5KJMzd6QYeFBNJHv6OZa
VTw48eHZl4At0qpFM0yojH0iDEtcB/0t0ObhEVIYqRNleKdpk9h1LIleYPfDg2xgvBU2KU9c3AA8
hPiDm28TxU7J4nk4FKGnzqaMpl2z9P0qV+qhJTVhMeyvNE4aX+ptvJW9qdZelVqQxvP+FNYkeLha
QXHk8h4RMaD8aE5uWoi3R8dbdSqE1aGzRtBMhH2ZaU+Klcd+ZEOMehE7NDrE+NIN7aOeNf2tshqA
gsLexmNBXomZXE3BY4KJZ0v2k7FL04YBfamQmCBVWtnK6bHt5jgMcPI874fPpKZQs2Vantist2mh
H635K1WMSqNyfvRU8AyQLDikGQA7qqECJ7oHPnXukrU1J8VpEK2GWheBJanLW0nG3dqyxnlrNMSW
WnrV846F6aVL9RPWJESpdbjNw45Pm6t3mxMMsY6stDkFuqxPSRSCzeoChRM+J2XT4TozIlRDUzp8
sB7lMko8tHXSO6EAD66O0INrknOOBMijMoU0LeTsW4+DRddWRHI9mWVy1NSEMHpsXoz0PDtld2xq
Qx2GbrqU7Wjv0E0Zz7NLqziQtEeJ29UP0RTfPE2cCLBML6qkHVCLdgi0uoHgGY2W1UTYyaAobN3y
xNCo386BSEhL/B5YTvMY9iZtIJr0bZ0TaqSiWVvLXhl7MeDbjVr7qWoi8dy1pBxXY38Ieu+7CSV8
4OVoXA51CDD1J88km7K7UZyq+klEFJ6eXsFZnF2EbCIIb7nEST/KmYJODc5KLsNspPjYSAce+SGR
2BvXjUiTblPfEskHlMYeC75p7Lx+cZ9kln4vK+cWlZ2JpECm4E8o2POwj89t6OpLzhK5ponW37W6
Ge2HgqFzXAPWM/MxBJ1uDI8FMxOiPsbhmGpIhVQ5LIhwLCo0EH2ZBmd7sQqaczFvx7xusHsbxpXn
MXbRQL8tOR5H0gbY4Gt1s80ziCFSXnHQJSduP6zcQ3HE7scnULlHDJL6sSAvJo+dfVyjts9tOIJ6
OgMuYkyzqQ0Z7nEUHetZlmdEinSQmT77k9sZr2U/H5pZl6vBTpeMCTZkKZk4rB+j5n6MXytG8peW
y2wMO/EyxNVxymX9Wdvy0SQHDEJwe1Ezw8pWZW+GLbQDUokX3NrNoQ2xyjY9fA5tSYuhPr7DnDKD
8SfDDIT8l5fn4kurn6YJgLXQ5F3AJfdoJvN7NJFmMHsAkhY5uci7d01zs6NB4MXSwbpw51LtAPvh
i+HAu4pCSu8E7bcRusmVoLF0Mw7ynhcnycdAR18NDz8BDJIuRGbWA13mSnTSQT+Ic9FC3vYgJL7T
2TYnqgOIH8qoD2ROlceggx4T1d7ObYV7QqEb7qvYJNJZjng8zZBqIsuLnQAX6qcWeWIIDQhRTUkS
Jsh1m8Z5to5sPVxO6o+xHXWwMHhOZJid9MFOLqqrv4KifFU1Wh04hPZ9XVU4TYgJwvwx7O2Osybh
IEmisjpXWvQkaBMvcTaBeqFwtAoD+ls5AJCT3U7JuN9phhNshoC8hpx/xh/m6rPAxH+biANdNyaO
7FSZu1rk7XMjRx3F6C6lxMOwkhovobN4GksNZaHwsFfVYf6SR8WWbGX9ZhJ/uuJgdvdC0SyoIsR7
1fOQyUf5xComPRqNdUcyyHjqKrWDJCJPiLZuscEVjUx21QlU5bKviS3UuP+yNMpPcRkzmlISnyMj
nkRnqx4ZVbsPGTrTiBvVPg0BMUT5Z9eJ6oPvvkp6M/zeRskxITT+6iASYNeZhzvg2sVhwlmA/9q+
OK14msOxv7cL+TYaqYXvo5wJu4rmXYwAYFNDAWcCWPwxUozybMLIbCCZRuYe3bIk1jZWYx7xmRwz
gcWaLDToKoPfeAW5R0l0nTqsFvpQs0+lHcKgTFoXwAI2UNGMNIj7HSEwq7zuszV1x4+njRW6dLZQ
is6hru8Sh6wmURVPKqlQG0wzLFK0AYDY1mNoxEhYiDcyenUDo381nJKxWFy/ZpL/sMOP0UBrmhFX
vG7jeKPZWXAJt5BS2zDZwWoiUXNkzdGRiz7JTDBlm3H+DrbjZ7V6djWgz/jEYS26A7s/RkOYLKIw
29Rt/aNsonYXldqdoTnWHQ9MfgqTXjmORHzuZPbR6wrChxLVFdyI6VYFKlErYcpfZEA6LHub8E9v
G426p5KQ3+uofXSirAE6zOMpw7hl5mKXtdVjFOkgDYfhexwY2XNoXJzQ0BHJJeNdqTWHWEF9jhqr
2NpKk7SpIVSD6qUIkI8T8OOu82q4OkUcHow2eSPa9MmyoivZQp8Dm2uc9uGJiGJn1zmEXbQsECHq
OwORBOjMddHycHSjaK8143cNK/IdejpO3YqnyqFjwW5LfHQaSml022nmm+YEfzadPtyAEB2zbR6k
UX92tSTYqoem4En3GsUYCsPR+AqHsdtmhvHUZZnH45BCuuIx4s2Z649G2+PqavBLYHa65S1C3HJC
WD7Uoj3VY7lWbcOAulTFsSIJg17aDZZJZvJmkmQDvhr+EBe07+JsWY1ww98I4Ag3tU7YLfvLYNuS
FXAkAy9f27kX40yciPOCqruxIguXk6S0hvdp7RiP8CyLJ9IXcutO703SKAOTZGFbZr4T1tUlkT09
e7lEyOPvt/r0Bl2o+6Pmkgo7CLyLorBr8K0ZWXqEky2e1Dwd7E6rEN3b2gUp7ta0WmJ7HIeZZN3S
cVvTcRBQqd10Pg6Wo1ZtyiO8r56G3jLWepMhjXCSe2k8W7oqHlWQ4gCjRq97ihQ27/ZejDtJmhUB
qM5ukj0GksWMpAKz3HL2MkB/jOVSVsXhUdmT5dvDj9YlZA522ye81r1VUjFDF+PijWtf5PVXGIUk
fLa97+oAvmJg81an3pjrkkc+NN4R8rxLpGgR3xujh/YkhnvU1orAPbfkdHRtDge6xgtZHWbCZDWU
SXOTEOmHYqBdQj3Oz9R3vJIc2gxRm0ytFFxYEYcb3VOJ36TYE5K2uTWAPVaerbxVmVb5Liy0FlpE
PWyggrXboJ77TRhpRwM3CcoWEj3zZH7MDTtCQpiEu6zAdRbbTk7OFF8SRHhc3/WhMxrjILyS/SIy
Re7896GZzZunJ35ZG9opLoYjVq+TazCri4RHwzOUaqOSVL/M8Fj7As5PqbGT1Sft1grvDVROuJcz
MNqIHtpXVZ9jMHGjazSh1Qpl/5r0pJZM80NcwOaoWY5vLIgqvhy7DaoXcaVSFleUs/GuWAJIf/5e
14D8KLSeR18YTjtyM7dtP2d3ejO9shep9pnZ3tWhZj4Mtn6w6/tmJC+G0qBb2brzvePz9huLrJ9o
KoluTOLVLMSCFNJ0+mVzIR1NB7cyomMth+LUes2wdx0jvMxjz8zW6YKr6iy5DTlV7osayW7dGflh
tOWbOUXDXTmZNfEwxaOoFaekEcRrAD4D29aBeL/wYvWI5iYeBHdVb6yZIurXIeo/vLmz/S6SeIgs
5ZsG7i7PcbK7NuuJNAfNv22lRWYwp5YGhe8aBjjlBlG9RwSS4s2NszVOwmaXslPVVnoeNKjUDnrQ
zOckyV2aO9xu3aRxuiSQWEI3m+9SGL8+i5BhhyevL5vvzVxxImfhRS9ag+gMUqmxbseHKp1huUHd
2Cc93A3mCP3J08MSaDTvqh0GX4PsPywtZObbkzer94YGl86hjDcHmx0MNkrIhLjBijK/jYHxPRnb
6RZ6fcPUNn0rrC4/KGNC5F+79n3KXUvSnrvpJ/MOmM9H7hZXj5CoesTobA7xsz7ptGwl/ZkZkBKE
7ckh4qzoZga2U4eaanGA8CE1pGjjX5Jwtuea5TNmE5N8pfVAirEPuQ9Xm/BNUbxnMJB8JzGbte1x
q8ZNlW21EGNJvyiVzeyjUibMPbfYhWSszgEwf1b5INVV4Z5Q5+ULvtI5VY2ynlLTeiNsQuKI4Hmg
G+aTntlbj8BZBkA5fLAkTI5xr8d0xNUS+QdXPunD8VqltU2v2dZQt4Ht6JwoKoEFHbZc/OHMpijX
89rHHkmkPFJCkq+z6uD042vp2vQhXqD7ehh3T8pwbH/U0VqAPLkFaAUB/YjumAv3ey0688QYc9U4
JFeZ4UsYSHkrkJHJTJ7Q17RXao7xaYqPrea4u5lvyXKtBqgTknHRGBpTBLZNiSrID49yruiCuZGL
YuIhQzaKkGF+VcTIPeWYVc3A2ZM5g03MsWpfUyUzvACelhuwxzHJhkYVlDRH3dNJWtAwFifMi3E6
6rgJIdSvBx5tbFi0w5AmpV86nXbCSdSvcxYUwk31F6/GA84FeW0HgO9VnRwsCGDPcbzYRpZNaJu7
NKjW8ORiOSZ7ZG0yZX6cDVMj4Lx0/aipKFLlvAucejNh9AHd1vcPo2XtY6Np7kSetdve1tZjngFy
b/X0kOniaUqTGNxbuU+HlIdOJsSZChNLO1LnET1xa9yqmqVtnxn2q8fTfgUfvmH8E1NjE5+8arLJ
xkVUoTcJq5tHHYMXc7ihCXmNEt3ZMX/VKNrreNOzngTpZWM4ZlSJ8UmTAAt8HJLNCS9BfNIp5zhs
mrs4IJo6ESQ5c42bQ5VwwCG3yuyOhaHXkr7cuFveyQzzenxJu9Q7NQGjc2PAmx6VdnO09fo9ZKC7
awPQnEZLjpfJWqciKoS5+XDt9PgBe5X2Jg3Sc45JXNENR053n1poYQGVBKXbHa3ckIBZimtdt9DA
E+zl6dQTNtfoDZENC52ojXI/ISdgHQ9Vt9Mwsq7qtitO8ObT9dy1/qCVOHMDEoFgkLF31YdbJLi8
KkkEL6fEpUjZcaf5cAQNOlJKVeWH0xxCNeS7ockJg+EaoaPWhiuTw4kAvre+yFqAWbHyA81msZ1C
6syts8uWE8ygq69J/Fa7YaJe7exb1hvVyzwelTQTPyzn7rqMcJO04CgUMtpL1c++dAkBYr7pV4HE
9QvDdGOZ2Iwq22sevL79npN/mTdm92COJtknYGN3njs8E3hFFLIyCMJIxC5oezDjXjWu3QgvPre5
Hu1E3b8jhwlOHLxUZ24a7wR5LZMtvOMQWikmsqLfBLG5zdQ43nKzrO/y/t2Q3bGPTMBnXm4Q7vgy
0AxfqMxZ//K02ZUy0XxVK+YEbfQO49byA8bmMfXP1rJCbwsGdVUljnrJJ5M8EMd8MfXkOMSEwzHY
wjxOFPpD09jOBoJZ7OczXC6rnjTfKQBgyIZddlYqEu0x1Vu5sE9K5geIR2twzHTO2PY2egdgSDPu
Ezf88CZxIPMYgVec+6Iwbmwsn5RNH2iW6GIz3blnTsTIDjF7sdR0QVM9apz8+cSuZVgSEJqzERIT
MkBizTT3gXX3U57ot3Y6QuZkLxVWEw0Faz+WTHTOzYqaXPpEqYL3l+gkBKwRKwypU4cfzISgxuqk
G1Yx5k7ZhUemnCiwvaRfE0f1hlp3PukZ7j9vCU8PBYPd1I1QDeQcV+P6aRY0Xmgoq2MYOz/sfgTD
By0/d9MLOrbkuGCA6vnYOZpLJFoWrqjUiRhjhxghqRJle+6dmd0n+8VaWYRQZJ+OZrJ7lh46xgC+
62wwaK7i95YPn2a9QgkAoAcuwOvs8Hkj944aNezHGfNyE99VZvy9Nc270RytVaYSc6VpjDgLomJl
xHFOlAQIiOFHXoA0MVui7PrwS2iDt7bi4g94/pBKmGXWjrgiYGt9ri3LpNkdY9QEVfw0qWFjEiu5
xkwf79Q8vlutfRFp4K2KFG9vLvdjoJNHmmnlKrGn5z7seHsBRgqUhtIYB0Ke9oOLrS7KyDlqUXGu
reCCJpEkvoWdO8S0Z0ZVc8RmB6PO67U3A4uJkQD3qTpLO73Xh77YRTylkH2uXQwfu4JN1hQ6NyKI
9vms26fKlJRi7srmBj0WC9fPZk4a6J96HIp1Otp4asppZ1TqbeFctANjnMiDEIMb4kJ42afUC7De
FpZoBwcv1EfzggW3Ug0FY0NjmM8hQ/xc2v7UKbU2sm1jY0JWiB4y1s9rW4EqUUXgizbRNpEepjs9
RWGdWjUOTuqAVUCVTRAz9f/KLiaTZMpg3Hl1SceczuExwvzKzgJ5JCpYdpRNT3FXg1czok1gTdm9
IK2ctgBguO4NqT/o+p0TJf2FaG1jXWLD3FCgpL6iQT9VyqnoknrjWz5ficICKePIP0rrB60ylv9Y
qCs2hycUIMYbiFV/TqrOT72y8BPDrWAfm4qJXoHWeTiovJB3EGH0ldIbcwsbYmIsTwpW94c7TaWv
TRbm77o96cL6kUM0AbBF/EvTXMlWCM6Tq4GxNQJ706bM5MyO9NYoTu6MYFZ+berpuYsVMxAIBjuG
s3dUK+l7YTA1jLNqM4x9/iLb/NZl002VpXVoqrLYVYHh4Y6A7tUEWsBNlX/P6sq+MkHfS5JKt7xw
048BNa9rz7uflxLEjOgtnaJgnGeNhEvJaOMq1ynp8qcNmz95qpcvYy0JrIgOmkrqIwDzfjsGcoRV
ktVnZUUalLyWKwxZRsNCFBqAOBmpYZ0hsSMa0FEbpJXXEWhrgiwyyX4SQNCzZkpO8VQLMDJcYuxV
uq8Q3WaaVZ9WZHDrxuNA7FUx7oR0zYPZtBz46G+Qz7wit81Pug6tvEvN9tCm5q2eyDIZALTpnVue
Xc3VNtdBtnKfMUy7jNmCx71ELUAF3MTYsS15ibx69suh/cFlvyOPAn48AB+GP+UlzM172yrxXpfT
FxXoOoDquAlwum1dJi+pNeQbzqTpvbI+hN59acWU8egcyltPKM4exd+LZwOXHVt9PtUCUENRVNX9
KIhnyxoKJvwis2/GM8B2IXbwefO3PGofiKb6lrW6S2ohhv7/w92ZLEeOZFn2V/oHEIJ52PTC5oFG
4zxtIO4kHaMCCigmxdf3gWdUSUZUSlWnSK964+IhER5O0sygT++799yY7cdj7AsAbOH3NObla27V
+yqDilHbQbGUxCcXR7REg41enQT9zssF57kqItyqlOHcMNg/2/HoQPPO41tHWwOAONe9yYzKPyQ6
TzYaDvUmFqa397LwHKQZA6jhrL1M1hTlobtlecZ5XJIqxkpV7wuv/GZkohUgQ/30eMtSuQgWsRIy
uvz+RbdzRNuzx+ewIfHeyXNlYJBj6brqjK8hN9UD0rb/KIMleUlcGq3rYHSu+eB3d24D60eagToU
0ZOj2MIWehK3eNkZotwe4QHyPdUkV4U6fHTsPj8Qp892bTwg7gzDJQ4IlXSaPTkVvlQSuG7A/ypl
6lu29dptF5SKeGUfWR+SRMoNiygcJA3gALuBmVQEL0ZSjzd9tMgxcXMLY2UbdFCqknZ4ofBZbVXp
UUUQmNF2gPzBBm8QbOhXXc8OvcwLhblg+inNpMKXZMhzIhuePpW5L5b9djR197Jty48SuKcIdLJt
qIreGVDOL1VefE2dPgqvcamwS81bk1Yt6udFsVT0cpqXI2xKVfV3oGrXTUOmuyF2uDF1Gd7a6ILg
iK2LIt/qt5PL+hgLpUIhR73BpG/UWX2MbJKWQ8Xu0pwC5+D30jiMYroIaSTnqKrTc6qoe4gs3uG9
T9GgvuFOnD4DDf3ClAOAZHJf8hoQN3K2tZB5hvsKvHJh5MMZIkPhpOFdrvv6fhgluP2IvHlR5vW9
MWcayVX5myk5siXtXkQ4Exvpule8YIx2btDuJ5cm2kG3H+zexY7XiES6LuS2mukVLSrx2E8xcrsT
005sRSnFs7Z7O3vENeT4rbOu+Rm4/TnPtUsR99jtdSRvI7aWHChU71gUUPrt6N0GWl3G0PfAcYMy
czjEtiKCJKyRto/ShjRYWP45iUPrwGlz8FkvnH7/Us0LgVCU/h6Vna0+lN+cbdVmZhWwkThMDtoH
1qAywfyBqGf5b7E5prd96HzXmvTrEJWvJRVol750gQL1Dp4v80Srnr1racXhSUDfDUtz4AFScQNW
GN3SIZNstYN3u7GJmi74pkAuDZ3u/OQrM6ZOofv2cbeuRJ2IAyh/k5G2gLgc8PrHM54schp3vgNo
tSh7PKZUZK0hO8z9Sxi38SpKKS/TqWVCBWNeHDv/TWvzFsG622pHfTQJwFI/HilUSqKfflghJIz5
SmO/G0fYcCanMB+HjaNZHGPS3S0SUrRpJticqZQvUOcpzYqNY2JCEsGBCx6oua1yCOc0yFJcH3o/
TTTLjai7l9g277yqAp9OQ8bkNuDZujsjDAeWTMaRP2Od4T/fZG3znGrzLmobfhxzz7e26PzahE8H
UCmPivzBw71m2d2TgS4I44kEaYi/GCOA9vYQIQFmaLmLdfuCdY2ma6JQi4R8VmlxDVAi9yn9KNlv
Vlb8iHDXXUsvOM0y+uqq5HVpqhogi061+wPd4lG3fIr5iDp4gWH328ZkE7vjZ99N9t3vL9CN+OHW
YRCtpHvHJPCzqTJ6cJMbG6ZoPAD9s6L3IeXBaY32/NiU8auAWrxhVcv+Kd4PNuuU5ZWMKlYtOJso
7K1A6ltRdTXKO8mpAcmdg1ZKwEBccHfQXoKLkjNSahH7O2CpEDf74jH3eUeZIddds4nuUflOc9D7
mMtadKC52TfFyNmlDfYhywtZd8tfVWQ7g1iljlrvltJSfleP2d4d6vIWdWQDHtFDc10CmR5e8cjA
I5d0CAG92oWZstAAPloy3wfsfZusADSTNcOnprckacQzH6kTkRFK1iyGvi7jVq1qUkRwelaxmJb7
FZNNyg+gENHPVOIRTd0J7ZidzEYSzGrdkWi14B3H6pbeF+6lOKoyqKBtcTNZzSNf7XgY5uJAcfR8
P2nnJ9UQ9bFtzSPmUnnuTJirSNTT1oLIeIsUDoCxJzaEU9m4wQrurq2MTUfQj7Sr9mmEkE/RRtW+
0lc5Amf3rrnUcKaKBxpqMLuUeqZlNdDMGZO+UK45bc08X4KtubixNTzliiMX6nKAB93yypvCDfQ6
XBA8bc47RY4+HpGYWrykxqJDEnXHeTOTPEmS9eiWMPnwaCC58FAIePJ6DpTVxg8Ojiuck1hseJlg
ZcLDqmpSGqrDIuflKtBKBC2gWdff+yKL9moSiIqD09x2TDpHt86BJmAjrGrE5pJEOcbhOL/+/gWK
VnHt+uk9o49nY3rDVy8lbucRmHFdds3twML/5BYObpEmRMUMWSDFbbgPrYeqjIqbiuXijT+0T5Ht
hcfa8oeT4g1ZmvlL3Sm8gY1v4NDjZzCxV6zyIb93zc/U7NRetuwEe9JOE5vle4T5F/qC+wsMOAKK
1nylyWfCLLwz79MZFVlEdHCYc+ydCZfCvLVEsCmZ6tuVDdBwndYA353fPk/d7vNQvQRyGPcFKTYs
NA3bNxHcxREMeb6amUuXRai+9MYzpiJKClOqmT3Dny6MIVjizJYaP2E9d0OQXPFfK8xsiExOFd2l
YzzfzFbqrcuGp4ygTy9wOnWOg4aPQtLcOvG8cJGQUUBNwQoupHMGn9YdnF58sNm+C4fk0BET+rJH
rl1hB2fHKTODxgoStlno/6pi3MF50Dz33NZv5tbPtlL1+RkH1rxj0dQd0LDkkQUaTqaOHx5kvXwD
2YpNaTAvQqVhHzlNTj6a5LqAXWB7BveKILrnmavP2bx09hhCH2BawJigqlKZ6W1Zu5yp9IdyqBb7
MWqHHUbJDjvb3N4OcSWxqiTNaghm2PChc59kKoFBWBiQtVoTUlcSHSJMXOtZTeWtF5FdZoe+dvKC
xs5cNf0NH8Qbd3As+KV5ewRgxkKnRXgI/azfBPjo9yjoapenWPKtuR63dSbqQ8wIvmJ+DXFad91p
sIruNIEyXFsJkwDH47SbELK3LYqKoKh2Z07jdEDMxaQh8+uUenrFBIaFy8bVhuOaGs8wK/eLUd5O
jW6tBqwQzfLL79+FKoyO8LoQM+ARck3HXx5WwcHG84ppVXxzdyb3lzn61AcmNaxWR7IFSHsdEI4M
Mx/MI6somoDBYlvJYQoH/zSNDCVSF/6mKkV/0/XmS4F/YUVxd7J1Gi23s8EC1ipEiMvsRXRlsykK
bWzLfhRHl1LFLYslTG2Ua99Z/PS1uTDBfaio8eT9rIP408sxsda5HNDNACBONd4QFOiVH3bdsYz0
j577RCv84qY0crHuukoBuwrGjRDWT3jVHxMZgEuIzTIo521lufk1Gnt/5Wsn2aZjqi65A+eek+hQ
Z8CZazj9axnL7BK6M8C3u9ET7pOVY+SfMkpJp9G8y4uIuSgjdhSFvGgBceNiuIR+JbZ9K+XBCxFq
MiRWKqayNz76A8GZc7f8UivHOP3+R1ImF+ac5OQNeDLjBq85JUfYV2M6f9TiDAy7vFao+IF9+h1q
+n+dg7tkn22t6l/d/zdpOZeavH/Kf/2XtNwhEz8+0x/l/7prf3x9q/Qvobl//OE/Q3MRgKLQcwCH
2W5ouksn5Z+hOe8PL3LBIBAygoVAKvw/Q3OO84fteeHCEiEN/Ce0yDH/+B2+JWhneYFt/3s9fXCO
/pKXW2J8TuAsbBUuLRhi/L8lWm3e5XIMu3Df0sAWdmASC5tMC/ccg3op0LFlyzGMEQQJbxEj81AP
O7cfnvAd0jpTY/hxGvXA88ynaa1kGh1haiQ5q44x5+44uDyugfBeDEvuahMBVdPWOgzjdKTt4pIO
bLeVZEoRzGHrwo+gSUeClRWuS+U7WAenp2EK3ipDExpmzW2TnyuaTyL8kqKVRoFRCqd1ERLv8huK
0aJwUKcwSg3Kk9W405FX3dROREs0LIYL7DnGmVQFDxNwoQ8aGNKvtkLzHRK2dLqxBJprjzSYOdWl
c+Xa8ev+mFi2qqkHyvSrO096Z/ZZc0h93DewgIITLoroqzD8HpJLqimABYW/E4IJbNUqO3sOLC9+
ztKiejMBH2/8jIJuaoJ3c1tzPXOS8c3p+v6obbNicGlY/tvlBdUyvDIqjjSY5jxsUuTXoCUgnrce
C/5ezXfeNO3B5kHVzydmIYCLeh9TojADb8zk8zDX9EIlQ3VbFaM6NWH/xO4rerVnFd45QeMCekHP
PNp+TQgwZDuApahrwSvFqWLO0+i2e7S/ae0PVfNm6GQ6OeHUnTAsrTOruWK1Gt/sqgDW2lMXjenT
/smcnh4drcgBsSnx2BJa4TViicAtIk7Cc5Mp92YeW/uRKCGOWwcUKWaGpXZIIZBeQI4DSsptcfGN
sT60c/A0l8aJqTfAI6EA+a9iv6xObZ5Vz2wGna+mrbIHy5oY53He9LsuBkWFDy4jt2Q0Pw0BtKWc
44hO6d58GxJaxRq/ZE7xhppGMD0eCoNQT8BERUxvAIejp6ekWi7MgRoob2lktHPayQFCq55zVFly
j5Z4ck1oRNxvP2rPqd45UYxjb4cYe9xAXLOSIvt1i7RCOQrFBCJrua3BKBclpGk6j4at8NLvILOT
57QbqXrA3pAfCwRsLx6Si+xMcTPWc/TlwRd9ngYr6VfSYqHQlbV9COGGPU1jzWVBh2iyhbDR7h3g
mRV7J8rK6JoV2HV7+WVw+itIphsL2s2OQhz7duZOuyts5PN+dtq9dPguHdvXr77NWzgzo/LZY4ER
rQHhPOAhJsEh0v5ZBHn5RKkMM9hYjg9OZJH7Z20EzZcgyDyI5i3kyvzSdziYKXJWO9XrfT2LFG2V
V8sKdXSLsnOqu7kr1h6df1tLW90bd2qKZVJ8fl5K3pKfergpcosaoQRjT8y9ZK8YhC5twVtFev7a
di2LM5T3K23qcMVr+OkB+5NAeNVn+fshIbVyidnXHyKd3kIPRZo2u1U7GeF2aos7mrmp82ywyldl
thXuFOwM5VxkOcnTZACtHnPrxnHUfirMI7cN2IqV/1mNWsERHx6swhOHEFjrg50y2//TGfIvMsS+
9VeKyX99KP8tQqwX4RDysAm3m0V5MnkNsTZ+KLzW9ftQWdQ8e/Ato7qsLl6iso+MGRfWuGW6R5i5
OKxcRyCd+GM7vPHft7/sNAgex3Zq7+iz5gEcu3VxaHNr4C2gpy3XUh+tAeZ11cEwmFQi9pOfG9eR
9cUhcqIlCufWp3QilYDc38BKpvcaS+OQvmeYBim4ZivB/5fV9CbyPAyKzErXMNTmi+8M/hcdccOO
8rvqpy2cnsazDs+aYbKOZ2F7sKtuesENGB+HVOJH5Al1YzCbHRqApMAth3HeRIsr2Jmj+ZCh2tCB
0djZg7A6m5NGuP62M5vmiSxpMiAICaAGC4Rn4OQ7hwBXDpMr5yO4boCazSKRqMQg62Z71gaHGUpL
U1buLzprx3edG8VtMSJ6IM/a3ks/+QNmay1/0dTK7QIn+P3cGMNTmHgWnYBG9lI3mfvOHw6ubiOC
a4gt54SSb+FCy8ed2Rb6IWp445KC7NZM90QaqGiJ7rNuSO+YiovbYax6eOmlle1TF+VBOvjTJpnI
B83rtTHtud577Ew+BYvvp7oxoaCpQGKuqQYuUIZpMP+nmJ6FisyH3JX8dm47WqtSNZ1JePo3POdx
mFVcvgJPI3q2rCB2GPcbikNcDe6znss7zPjWSZtNdoclAYPvZCX6YPmOf+6VxUiga82dq7DfnOWN
X9Yh2QoiQ+nSXOfIje9rAj8MLmA+M+MtmgsqS8bCsjgekiTYDkmrruz/Saa4kAypiKd8HLCoEhH4
QzX+8qgiqzZpiZ+RF8adkKuj+sqE3PB3u+69V6hk33uN9ViRcWZDmsUUKv7jaVX47FjTegIlRlgn
umVRnRmHwJ6rDEt6hnmEF6K6t7Ohf0fCS+RWm7V3VbJ0402gJIYUE9wuqF1Dko2Num46GHaLr48K
7vAnrD2o2eU0kBF3zE5vm971QRd3uGtEhxYOw9gE5LYcLiG0/5EVJ90ZCGbYFTBGcEsPKZY4+VbR
Eq8z/ehkLEcZ9yEg2gSy6cyqa5OOudgkf8VjcD5PNoXfZUS9XhTxSQSZaq4jVdYnsw7cO08EPMWk
2x+rqe6RpQJqJWLLsQ4Ofb6XPBH2a+oEhWS6S9Wu7zPrV+NG3d1EFcNnlhvjdTbm5AXUevdo81Uw
w/Xl9MDTxCDUY7rZFalsDFd8xJ1bVtj9oSXee2FU0L9LaHwkNNv2qBOW6YlbkLjt+iGCdjcG7U9T
5vF+Lhvya4EVvBWO6e2yZJREdnF4b/PQpmHPkCxcU7wKT0kUIg5L5dFkN4r5aR4cZxegzD9Cgffv
6KxFbRhGkywPk+gr/MTyKHRotmtceHR4JQmRJ1FXh8hWBGpCm2kmwm4Dbx0Msz/AGzAzdl32EOod
Qwurh8Ju42Rp1HGviRDFAd61z4HtJ9QZoa3YrzrIvH1EWyjEYm07J7Y7xbkwdHjswhDzZ2kYiL9W
J7bayue7LDHM9zJu80cqYcfToO3knM6WmtCgQ/8e19T4XMYUrOow7xzinKL72bENeROdaW07WXCJ
M23/kKqwOqSgG7ZUh+Gvl2gqKMVduaXBowVIYPCGcmybTGRtTxetwTSMFCrc68zhcjnSpAGkZryd
K5dNM6sPymbBRQz7Rk7FjuW5+VZTiXyqc6fcsW3UBPVHQ6xQJPqbsQqbbcigt1WDObOPE86mb6L2
UEcan2oROWLLIBqep9ZaollZW177zmX/oZt4Y8tlgCUEab/hasTGUCXic+RAeI2V2X4XXUPBWgOf
g4YjzDSuhe8vDyQ0Cs8/dj51sHkUYG/grX2NbJtduEcvarY1hyli4+fF3ryLsb58hI01PZlx4Z26
KEwBQXRsOTrP2ZNtiy81pNhTuXSb2NjN30izMfwKn2KNccxbCi7kM82kiMuZ74gvxTIPon4kHlxZ
d4ufsWK+iEYgEX1lAPA0BnIGQanOYxKkbLfM0kXwyUbnFvsoryQ753ax9vnVay4Kyj/48e4ykyuF
o9mObIzYIxETWv9Iz01vg2VX6ziQpMAxzvJRUMshV8bHsQ9JAIF+WpuNP6MEm0G6Evgf9mitxXFA
9t7bnDMsNun+7enX8djrkMFyKTp/FDyIaWmIpwRPWwrgx9LwIPg3F9Msw6VknCE2M/DYtEt4kCVq
2q9YHLh7YBO8UxoE00PSxtlLUhownJG4K3F0KBjBouP51EDONIZZFOvujL4NN/hkUPLZMeL6Fs5W
p860N3s/32RTab5oIQZ+gLarLsoX9U3i2vJeVpCZIacjRE9plbprlyM64W+y9ZPlB8jjQUd4F5NW
3T9msxluEkPXj1h2TLDuI/wl9n4tJk6BtP0YEal5MsmAX8G28f8q0L8pckl89zBSQ8oE29txemlq
g3ZAlrSXsiaIM4WZvKf4IN/NwohhVoc6eLW8qb8FvKD2hj+PxN8o4fVnFT1gk4ow8A2QtoeClMBK
eW17kL7uruMMlaFMK/k2NRzAWibzGTuDQVSzMNp9mJoUHpWydd9xLeYv1ZTQcmsqNDkDP1Y2qfSG
UnYDyxgWM4xEYosTnL0GOJCs6p9K+lkJcev5kuXSfyhZTWCFmt14XfGg2fDHAToJChEf3DIwKHSg
Q+KDvh5WIC037QGELvcFMQ/fWvew3SUnIL1I6eOsfc5jsHGnIsvGvTn34U3nKL2uu2K8RkZuokbq
Gc6ZhT9Kuw7dvX3GzN+gjp0nHzc+To/2l0nN3a5SrVoXSdfvy7BOL561IDxT/MUr32iLR9JFlDLJ
Ln/DHU5faTLQAFgvH+EVTkTnWtgRHb6GlqfCVf3eyWvn2tXYvNaRcECbBU32w/BmQZxCl3IbjY6N
N6ty7WNoF8QtMyNHa6zLGpbYkFQUwLauzPZTjlasq0wtPQNUGlAFgW7YcV6DFRCHyqbRujKXzMZS
SEJRAFvzcWzGtZGxNIgKpwPurvHh8UVeeZayNfBmfZpJREBmZeY07WR4knlY3SEwi0taEN0G/B7g
NjFgZk1eOq3tbMn9x3l3MO1R3KS1VIxVLUsdw8rZbAN1syQdMXFVsVUNp5fO92J8uYYZPhp+kp1q
KmCf3Y4yLTfz+qOpfe48nq+cF8tP9Jpqce9V8ARjxpj1gd72eeMFEuwB5ooDJMR4oyTw+51QRbIp
Yy4tIorjx64RWG3ASSJziAgMikkpa5C+NKbn7dyhKx8tzcHntqNBQsaqX+y0tbhgIgPsVBrlP//7
C4/9d/gdjWY2SFYTrjQgKDf8G7QpDnJcJgrlJGuTBfBeJiBDoAUsQf5aqOvEnXc9CnvrqOrNthxW
i+BdvTfM4uMvnnkgk1O6iP02bJ8Z3Yxz3xVY1XsjTul+aqrdVPECbxkPXbHtqKyKcVPMxUOGez69
UCTlQNoLACMfEWHLi+VyhuNFdBbzgWsUH//Dt7sQQ/+ZYAbROPLc3ygsM7LN6G8YvTGv7Bh+Qbg3
NBVMnpv7n20yEPYEy6g5IoPiikJQvHt21X63RbRYqVJp3CvCwO85jhzSkS7wVJ3lMzEUU7qfbmuw
LugxJiHR+RVLM1KFI47gBIMmPvGO0Fzth6fMq/EjKvwCf6I3/y2R+P9OAf7XSLXlL/pnCtuff/Gi
uf7v34Jy8l0v/7D9zZu/779b/fCt+rL7D1rYv/Mv/2Se/Q/U+sCFLmTDhadsht/Yzn9f+nfz4+tH
8RcN+F/+D/6hCIfouDCYUXF91rYOGvB/KsL2H7QBmmDE6FSlFhDt90+KmhP8YQYhlLQQFDb1IMuf
+Q9Z2P6Dr26RkR14Ap7nBv8WRY1v7i/vUWNhsbmwrP+uB7slxid2S5SqjIHY9Xz1/iqrSufqVYrb
VcNVECI4T5W7wKjCvea/vuLQ1qfOm7NPBtVhx5ZCd+AxZMQGm7M1WZmWUPQ3SPElc3rJ1rM7VSS9
p6HZEF1xvqkZDF6FzNV9UOCcXAfEXcyVE8BKbVYySYwWYETi7vO2w6JhgaogANWyAa03GCuhmNqe
c1LwW3bUBlMz1Jb9V+CPEYt/0SXnohjNb7q1FJjAcnBvR11WapNqJz8b2Zx35FxcJi7UnSnapZMs
ElBHlaLUVoKlOtHb5z8EMCXpePOc4jgxZh3mcrJMjjkDkkBZN1w2EtdCKo1zqApRNYK2oU3qq83n
stxFKZyJDfVYtL0KBuJ0HfEpf5iqjOSDlzvDZ+4Z0ynKhQvRAqlNJkwzDUPRo3Bik8Rj27C1rJI7
5A+SmLjz1mqkE9ot5bwf0Mq3PkvV6BCMbv5LQ4reFmksd6kFLhiraMvpmdh9+mmSZaCgJO7AXJe2
P9AyUIzzWULl+VWFUbHNyetuvJqjeAUTXwyr0DCaT7tQ5hvx+DxY1WgtFmJJNL8IN0+eZWvxXyVR
W9zz7Wf37Tg076ORWfY6I3xx1JUqOkyww4izpct2irXksYkyMmvgd8znkLubXkV+gwCBotO96Tj1
H3JrbPZkTkruQwM5mLlh7IBsc1emYYaZx8MNtYF/YrzkTtHd5FXaUs3dEkPwbVFtBVF3vdbKZFsA
oSV7j1i6vcN2IJ+cyxw+EoautdXTzJWIeHpCCR4XdkcXU8vTGSEe7T681LIFYhc0nIxYeQuYO6TE
Iu/WbyKwAdxr43Wnc+ryvKI1Rm4STHVnRsIpw9je1C61SJXh7ATzx7fbTr0PZiDw5vUgck/u/YYO
orWBORqjqNfKD4SwGiF3VAccDFN1ZfOBwKq4XsNTG0sxHgDXSnR1J4rJZ5mJS6vv0PPVKh4l+bqE
dAPahJ9nDgyFbnekICf+xegY6BN0PxJek5K3c8kmm/oZJ/EvTRvViusz6fiDJLj2bIQUaxGfwL9E
YLP/Lg2lJzBU2fDaU5NDQrWcEP8DmVTjIRVxaRzA8SW3tN7RFzP0ffQx+DGhhbyeph8RMbVHd4q9
44C9mSRsll7yao5u5mK5RNlms7HolSNhJrHEJUVM0tWkYmbwZjKiToAvoYRtFLaECKolZY/G+JmZ
4r4SzV061TSy1fT21NFU32Zhoy+hbSVbSg9/8M3gS9dCJl+MWBNGbXb8jcxM3D7jgujoSCJUfE2l
Vd5B9YV5wDXFwKA6XGq6oj6SwO72tfDex34kGt3SodSKkdrpElc4DiRqD4gtrTvVN/ix0etEFrQr
CwMWvoli2pWGe5KGwWPTJQpepDgE0f9sRK/6yj6+gJAxvhdOCzwNwZNVlSTogtK+t6XLxXqmGIzM
YlrUjCEIuYM/AELypuI7Ydi8SYuWOk4+o4HKsM1omzQOacmI1DK+s0ndiIJ+BKc1xKaY/TvHyRfX
Xne1MzVD+I8YNSqPkEcIUYuAEkttZRX2hvMAF1s3jkfhN9NeMhctpVHeqvVGeB9OjFZK6upY2wjm
q1D35jYR3i9WUc+tw2KrGKebQblXK4wWufg0O2RgfQYxLEt3Y9bfIDDvjWr4nnLJBFZgSuGSIXV4
H+jgjJJLkMKWb3TXf6WkRn0Kk3Q4MQ961oHLzolh7WmIDJ4OLpCg/A2ECrx9cidVAfTXzqI3O7Uv
Q1g1W6At1y6c7mHtr2otDwveApQJw/ChtZ0tCYNoo0oz2lcs6nMTVkLDwzXE4N8HD00TveFK2SVW
/FEQE0r5OOI7al+cML240UQ1tlw+7nCyTgHdtiOR2qrAeZttWush9l8kccV+CvfoCFRxOfRNJP6X
hW5GPo0mpqXBrTspfrBj1GwqcGpeACNIjbxJh5Dz1bXOXj1vuFmSYEyLA54u/Nlp9AGSPzrynZPd
JtFPS0MmzC3WRRyJ59wv7lN1KzTWqgRWkL3uR7oCm2sRhW9NwVPYrT/smFue3VDm1k5SPXBE39dt
9dCOzcFxKIfVEelGMYL0KYP2XDc9VJo0pXssIdkwszjgXvpL5MXTcp2aPAy/XHZlm7FAdQnIjXaK
B7ezrGvgcjD6ku+P++e870Uw7CM6/pYcHqd5F9cbDhJw0V7LGqEbjY3T2A33mJoUUFtATlPgmzNC
hpcs0uWnz43yHBesXENNECJuiER4LjU58Vgmm8xP6mNgGl88d4aDt2SLjAEqI6/ez0qMem9PGPw9
E/ZTMUr5pnIWFVRvkMsAyKT6H3Zn6ospOuPSI/BcIuWxzNAQvD4URryfeIXSBzcc0V342ZxKGkPP
uKWa1yFatuWGEw/HpO6rt7pOg23gSHvHI7t/xFWG9hx1w8zmlF0zWpeVnNl8qowhKMw/8sw1zyWh
vgwZsitfKefMnxYMAN9A6KHeFEXtANiyFWn2DGucgFgBTRO71ZC2h0C1E9RvLp8rs/Cbz142XLED
qx/f8kKb1dExrdZfjgzwnZpYe83bCEv9OhyH8RsIVf2z9Bz/qQPRxTaQ2Q+e6dCqV4trwpvXjCMB
IFsXX2PM97mjdr19aMrURZYYtfE2o0n3pJE5ziwidkeVgzx7mG2ny+5T4upwvuQk3XWaa3PcVBEJ
7d839YfESkP9nAtTB7vW1Mq5yka2l7KovHdqFCl3Duh0ZsapyktaF+p9SpP0V2MLeQnZBzywtCpO
uY/7LbEtHuMs/8J93sSQUMuEN1msLSnX9CbBAajMPtkYqIo9rCkbraLVooFoFnAzPOQhaJIpygh2
yMaZNy1fV7tyO2llYHB7uc+A3O2muuXvLO3kxQYZdDAlvb3cuIpj1QX+t+bx9gswhgWxaQbGmdPT
nuyiOiIhZubjs4Ccn6xrAutELO0iWrX03Y373ra8Gz8xbfxzIxHXjaomZp1YerXExx5iKzZFmB3n
rnOwaY6Jee8o334N8zFmlBix365y9L67rMvLj0plrtoMrjfvJXtN3FQhH45q7s1ftB8rbJ4FdiY5
WkfIWemhqdJ4X/S9/kC59x6ipLVHtqPCPzqEdt+yZMiJWFeJvsrEn496pjFu5bpucYdrw9vZfIB/
gA+pHpwsa3FMZzmP/sTkQ2M5Q/aggxEmk4u49m1NSa3XbmgZpLUmJNBVpgfn2i5ZkM4d5Ls/MT4v
5YKg6nghztDU0WVd4P50aCv7XmkL8BN6zfDoezp5dEUZPoyhHm+k9C1eVCtDVYFnfjDKEOHeoCp2
n8w9+SzNCHem7lrfm5WZ7cceJ2EdNembxRadzDFRiw+kYYcrS5/ekDDxP62sg1s3uZ75PRR5vsc3
Hd03tlKfAFvknd9hjzQsxV2gmFvF+UIVLTLrcEl8L3uks5WKZXtun2fPDj7E7OSIaqxUnn0341Pj
jSL5hjWUXlnjASroZUArbmmF2GbHmvdgx6Ksq/v+fXA1D5KhQQhyncFcNWacvAupXT6wkriz4afG
hyGabKBosa9vZZT7+zSUwVV5DYXj1EtsytAD3ZsBibgNEqV/RnMPsBmb0v9h7kx6I8eyK/xXDC+8
Mgvk4wzDXkQw5kmhWdoQIaXEeZ4e+ev9UVVtdDXcBnpj9KYKiSxllhQRj/fdc853MvIXk0lMsK+d
9tEdByx7ccNU7elB5FAnaY7j1QlqZ22P5vA8GZa1tqs8u7nCchlzJBpRh/njGeeDfe/XbV7zUNFn
NJYYSHIGM2s78mn0q3WLqFsjGM/JqgDNEIVExig7gG57YqxdsemwnKD7jm4AmElxpLJqR99+TIhw
P4AFYg0NRYsJB8cqdkIwQnS29j0KGlTE9iGiASbjwyXxACLxoIKTFJj0Jbx7ELP+ONRvQ4v5wmt7
d6qXquFLSimFXnjs/8Ndo+XuzKuK2htmSkkHs+lo90lvs76k5MAYFplZysvMYD4ZBuHEQXONd0wt
w73Qo4Z3kxkesQbTl4EjBoJug4ApCA0OOTkRJ3BgRTP9PWRJJ4KbWSpzJFvhIn/nkOzx10NvGlvg
Pey9k8SACsXb3tE9wrdtf2JcY06KR0rFGQMnUIJ500ybCUVuLhtwom/kAttg3w2xrus68VGnYfTV
82XtVtYzy7Q2UlBfSUVVHJ31cbmKlDA9tX0ZHpvWHZ+UyqrNo18N8i5Hcm1wjDcqlc9OyqwqNYpY
M19QPG81/s3lfnavooeEKy4Z0ENqbkPpSpYWY15DnHnlOlE/sWLmG1pMfYV7VDPy1POrxA3WFC8X
N92tSnEX9wAnExGSI00zPFYswzo01mLgMVbWc6VlzfjiZ1V410obZZoxxvdYfhIQqiODvzptRpNY
XtDW4bGaJpyoPEn53yD4VD7PkbZ6VTuVPBdpJO4TPKsgcSItjUkbEbQGEDJcqpyF+8KCwHIbSbUT
DOr8vZvUVJKyXo+Ye7AasHjkLcW1yHjuiRlmuHOy8K4xaQL2fCWz5UmDIvXYK7M8YYZsDD3B0kTA
VORPK3jnfY6p29EXZ2jBPU9B6BwssN1DPMtomtE6v4xpqI6q0nRLSXXtLZs1OExQyHFEAMeXfNbo
grw19hxX6mv5o+CxDN7UP7Le+CPxkV2lkrWn/TK2mUIlAMx7y0yCg18E46n+kQohN0SbgsXh2QZs
SRZ3FhVtbEqHYFYag1lzlNwkN2rEbxdd26xkk5BvYGV8kz+CZZhGxtqdVcygKexr8CNtxlC3D2lq
4M+S0r8bw1Z7i+xuuvNnXTQHHFQum1ktZeWBpDIrqHLWUuXYIKfLWWEtElW8VHi9kF2tUjZYyTrm
3FmXBUOl8NoNc1JMm5VbJ+kmUFGouRFt2qvkR+JNtIm9+AA+UVDMt+VpY5yKWRVOfwTiANr/LppV
Y6tNui9qikkszqKyNcvLPI709aSY42Mxi8+DxSoaLQVJuvpRpzkRxU5MhJhwYEX+m6XFzmvMwPLu
uAFF4s2P5J3manbOZx1cZ4Nx13OZwlSCASZa6BZqjDmr59yA9XNETzcafx7HF2CfnHqmms1Z4s7e
gXgaG8+f5Xg9yIPncJboXSgmn5Y6tndkohHwZym/diknXdi0Tc3DT6WvlMHQXkrQzJhMVJWICr6x
bmfMBgE9sMuracXtLoWS6EErx0gwWwoYmjRPn4zpgH3EWPmRJP3IRGSenMyVZ8Cx/VyLTecPl+WZ
8aaiDPgidR7bsCNZP3aloJoqHKw1QE3CKzpidFEomLOSdACBzSuY4Noz+viuMMS3bdd4p+1mCgh3
0Ga2HfFdPScdbbV9kjj5fSqN4dni8dh6jl7ZuNO13HwnGTEu/32CgRWYQqRb9hyhhyEOCkHSzbmw
XAruvVHePFU1UEooF5Mtfi8n+ofW2//74vqv99b/9Xc34P+E621N1QQFHrR0/P1e1vMtuKW3/Nef
nM3/83W/r7Jd8zd8yCCpWVq7f1pluzpbacF0wBbbcOgcxF38xy5bWL+RhjFcKlmFATx9rhH5Y5ct
zN+oCsELz2PYmj3O/9Au++cb+mu5xVERbliJ0z9mmQ79rH9T6MTN1y503nQ7xin91GqeRWpuySdX
edFLFc+SqOxdObAMzA1cRpWpoXPjszECSt2HWPdX7LcPPjEHeidwbwIaSthHuV8aHr1loYr7Ru0J
WsfOp26SDu8Cm/JhafNET7eFHmefOFbTRcUfqWOV2lWZ2A8Fh2/lD2I1glPYuqqBK1VJ7VWUWe3O
tP23aUjcTUwNLlua6japtbZpXFy05LMGJtwl8CjQ80W6q4ImZlfu5aY7Qp+GDO40nMfKuq7CJ3JZ
J8EaNpwecCOIlR+T8JS0evdaw/ph0LZc/5Y1GalFAI3KwfjBmArykxaSqDuz2gHZX6oKdKmgExxt
8FYTCBYrQT0QUTAnNE+gRu2VkSo4c+3IXuPEuAVTEh2TPAI7T6XisiFQvwj8NntiarG2eheNCy0c
lMMUhxpkYq+NWFaxcabD3rSSnava/d6pk2EvbLfZku5e55Ch1UXkYs3LSKId5oalkGyknnCESK0t
j1xuuPLRmnvJNAD6sg9+AZlk1GyHBw1zn6cG0j/EDtiRvm28SAMuYlPhnc2IHz+1WMfPY3C2nKLU
3RmzjT3D1Usi1GJV9G3VRAWbQtklEdTnpK4eCaIdIzvTd8nsmyzbF1Na51K2R58XM1F7wEZTTNRG
BSUaOo9KipTCxiJY1k0Cfm9Lc94hmFp45JSVmGW3Z8P2aIh2mxCGHSO4yUTLCpGQCknlgtXiHD51
tnnEL8JR4YqkO15Zdb9yf8D1Qw3rQfN7EnIZYr/C0b9KWjpEikT3ce0Y9JwEIytjQDeZ/lzMHANN
RZxxq7hi7ILI4Gs7S7HBOFTGm2uBmU3ghb7UBbYBBTbcIZt/aSTyzHzPpKRsrVZV9uzfWb7qe0ev
1w6T+pKkd7Ey7XuzGBNPcZ4GXuqDAW3eUkkAOjXWBXz+9ZoI9i8GAWet4wrEshDfWzI6FAZOFU3Y
ezeKLmQ0AZQylToWNwokDa/Oou+YGeLBDBw8E8W3wrZja9d2sKEn2Vqht2gehKdbXtOki5SKK057
Swbb4oqRnyitBUzXEfZNqvZSNO8B3uV1TCJs21mhQcmmdQzN57GkMgCMH/eulC3BVHQnm+z73F2v
PVVBt47HUlvj5mwOPP54Z10p2wtepzzDGtiFbAbH+sFnbb4XtcL/T6uquBnppWFxnM2J2Ui6Bn9I
d2oZAaAnWB9xqDgnwcRFLw2rFja436ntdBu3zpfZVCVb3QeElhYIJ/2ksJhguxdmVn6qyDrsxtIh
oDAwDMczumBYSt14T3PlIrVvDG/e4MTik7Y2bov5xs6adm0nvcUh2LYbVdWCNR2k1mK01H4T51p+
7Fyj2fWF/lqqhX8IodiWXeHj9WiD7eQDcZ2CMFvKRPnIRtISCQUmS5EfyScqhGYodgEU7l9iQv2s
Jd+cMh7JDY4m2wH7SuQ3OhF446ZhLfxawy3T1YxqfbiXEoBcY5vIAdHIfneidHNqF2AEtLr6xIGB
aqQ3njFrSmOgxBsE9K3WTluZkbckS7MjdAA/yy8ufkqiEP96YjONMxEc6HZuFoqAX0qg4nkSXAbI
ewFLqmw4ZjG5szy+RTJ4YXGXHJumZakFU2UpMsklVY1AogRUNQxL7LzsiQelJTzHolfBvcXPS6xL
UqBYdz+bgigmt/BvXNRe3RZUk5mDvEY8pRZR+5EICn4xKNsbApRereY4mhKWU72E6x6Gb8qUfWEG
8FdGAauzcqhkY+JlZ4SFSTPYx8aoVJWe2TuN1iWWBbyf9cf5307Cg0xXmIDwpSxMgErbdNQ+HEO9
cwFGr2WklpsqJyop1a+CFtwNShOJmVFz57nP3rkA53fpKKtlk4F37n/IChiiEyr3nOQJKuY7aSHt
ggL7ZeZhTCw6LD/DsgI5W+vqUQ0lwX1tcrdW1+6InYuHkaawE85BXjcFqwsk61uEarYAnmdf44zv
0E4adufuJY17cQms4MJylQCvbSv7n39M8z2GqZTVbT+Z60pLq4sLXsILSiZAm9X1BcBjdelS+yVh
63lp2CQvBCirh14vAC7YIjlGotrxBtR2ZEYxWYaTcpv8M+jI/NPyVc6szmjPuY1OQnHogyTHS+A3
DNYRyUQ20zWg4CgJrxGUjFXhVG8Tmx2PAqNkXDCCS5aUNbiJiMGAbVvOZhzwXxuDY+Kxl5ncRRpj
WySdQsgUDGil/FLwES8y7lMPCgz+tSkSrkWWrE76IJKVqLRxL1ybEEdS8cITt11jI+g/zMSGGpwD
FAraB/pDSk+0o3Xf9FhHjd7X9n7Zx4eGoeLCOr61yv5SumXEVpdHblb3LIGxJJlV157DFtTBqA8Q
AaMiPdRu1XqmI8FUpOq9jp/uIUk4QrM0Pv08W/wQOHkQ8Q/hNPa+6GGtCXlvFBmVJpncaIFWz2eQ
Hu9NINlkM6iJvyl5oa5wl6f7wHRIMQix4nxsL1kRMvGYrUHCqmk8V9TlvM/nLRI6+TUY05WqmvLb
3RgZAoHqa5ypdE8RfFxFbgLOugNPnyBOb5oqe4MYseJtHO+UiLqiskC+cPVmVceGdm+npPIZtADd
GY+F2lj70Bk4CbScbXRXdXw83SzbNn5CSN8i8mW0+XgtC0SxoQpfeBPTXYJ8P4WRfkotXXJX5GVH
6HfJqbc2kSbHR9YvKUhiQXGF8NwulcbnwZ5Dn0FtPTmg6TYWOW2ewwWNBQmtlkGXXkfG4gOO0tab
LfFeCnzuOlsleSLqUBVyKqbNOo+PU0ZKl5u0CaQHQ3NWhjPhIbwEqC1tpkhWwEh6mbCrjV7Qk2k0
+tn1RXW2W2qDBY6zpU/HxkPRWJz+EMw46aGzgR+cHmWrBV4b++49mXbdm/j0XBuGV7VrUJPzIjha
wkObqDYxcbuloHZ4OVT0s5Kz4wiHWdBSaQ4qbFjmYY+Ck79YExWROJyO0Z3tuOUpDYdzPrHPwpmL
91NFCqZIamzrj9Qq96oNVLZwIARC45iWVQVCpsAkPsgcrRyDDNiFghXUQAt9x5YjYmEXB9G09Jsc
d19rP/lqNZzT7jjhhFia0IR0STrWRNbeBgMWXzX4GE0sUSxwdkkPREkfbk6NXypsmf1w7T+oirbJ
tOKctbeuT95Yz3PopteOSB2sTqJXdkhkzrIfWEew1S/JIJPvg+JAgZot819xlSWLKfNbD0DbtRw1
wldwcr0MOLtaQ3KE/PbAMPNSRPpj1UdrIw/3k4k9to3HrRoo+CJH2190qD4wBuPQYdFV5tl5wnZn
GkO4K9Wa/HdIQZ8wsk2iduEy65NDatV8fTeAdnTgW1WtVNj92gBHq/ozCWLKy2KFezSGr2MneXyO
mpbT3mCx3BG9fU9A6Jcdb6JQLb4xZn5qUByX1Qi6FoijD0/sd+/b/9s1+k+X7c1XMbdWNn+bN/5n
vGtz/eTe+fcv2vtblnX/8m+3rPyPfzncQGdG9Z/u3L9//e8Xbtv6zcYDRsBOw0ro/FjE/kgTc+F2
Ve7aNgWppmE5WAv/Yh7jVq1zA3bxjoGWs11CZ39cuHXxm2AK0rCPGTrGM0P7R8xjxuyK+6sLt/Lj
HZvtaX/ja8y527DkZ0NdC0qJcPBrz5URlntsyv25NBKrWLEVC95BToycnX0SrlVljofI3t+R36gA
fdn4a3IJNUfRVPoNY5XMVpGtVMdnhIyFg+RnCinXTAAxzwrgAnoF6nzw2SxVMF12nIKMWYXIH7BE
qVuBT2ozDRa2eVPTjhqsjRdzUoCou+600Ju4xThDaYQbuO4unwZSGbMjP8NRtM8iPqBlEWlv7uzc
J6xp4x35MfRHCVYxh5jVJpn9/vns/B+GoAJg5QfJ5yAt9ny5Q0pAxea/QC8ja0XiUTy2c6BAFpli
LEj3kjNg/igep6mRF1jgHM813HxQHL8QBZNzUyvpq5K38aKwEVnGnwiD5VjdI7gbeacHVXuaJkMc
gPKMZypRw51Kc92mdOJoo83pCCTw8ZEWM1s9NEFDs6Hxk6eQ2HvQZFLB2FMbHcfKfFVUBv9gznEM
Ru+evCuKfDSHNeI5tuE2BDiKOE9etLxnqdHG00qdgx5jqmXPDth9+iOxrz1MPxtvpw/w73Yz4GId
2g5gwbKMQqA/Tst+VflZntPKySIdx1B4h8+E0rbAnTftguY1QlCaeR0Kh4ySI+WTgCu+tIVSH3j/
siYHpg/eSK/bFRq4sk1iX1x1u/cDL4g6cd+XmjwrP0JAn6T6VUnzjMsn8kPwlP2IBwimCAnTj6gA
Cg6BIcS7TpgV1cEU5La0Hymi+JElJltBBulntULEjglD0DUP2AcQM+pZ1+hijFerAIjpDMa1xsc8
wEg1mZP6GkZlNy3bWR8Zf5dKfmST/kdC0X7kFH9WVuwfjUXtEpiirTkTXiIEOQtGWkwfAAKNabfM
LZPLEnrd8RAn3GBpp2mE6ei4fvQpfTzOal2VsA7hXdNzU9dtRzWNEvsQWGik2jSzPuSbynjTxyR5
tvuSFUJXxeLLCLkCYRc2CwxNMpzFWmtQyeAHWTV+ZD+qVPqjUCENoVYhVRtEqGcNS/zoWdaPttUh
TQU3CsCah1y2drfA2pVlGNxmVSzmLUPzqR3V3wMGuZ3SRngoCSgEtVch1qNqqr6510bUSt6arnuP
76mXeFkmYNetL8MrV/f2vnZNSAQQLOWzVOLgFlIC+k40IztS3VleOwPfdlr37iGXWfELt1amoCGG
Qp8N+rzmQzFoB5946DyjK84GSw+J39Fyu3KVxoZ+ZRmTn1IFxXOR6kqE586U+i9XCucrcg1ckErS
Qp1X+E7ugDWD8CTy2rJBIz6KeWc03pV6pCtNiWpIbrNHByhQfLETrfOETCTFjXm/ZfevX4SO+Qhe
nL71YwG8q4deCZeJABvC+UvY+GnDzB4T8NEy9MvMD6XXVrgY7D4jsEIkPaeNjx4aL6186D9MASLd
gUUfzz2Vcf2SdUvF8rEm37jy01alpG4MnrO6446Vqs6Z0OcVG31CAKBSsQAYXLFIiHE5thnlqA6x
d4jh3RJ90fhEwMz3E9Ti1VRB2jIKc3rUoyBamQ2MRX0iVCwixfQwuFReGfhiVQ3crgWNJhCjOn9r
BdJ40+OUy8ncrrUhMaPDRZHGZeyU9BAqkaRsiOkrccAYGFk5rXTg2vcD77djIzrlXJmD88CEYh+N
rnHoChrGi97hCwhi/kscfLkbLqbYjdlsMhvlYaVssHDm28hKy41r+NllKidkHiE0UhdTytZQr2Kc
xK1intyqdkxPR8x+oxW5wmEIjnVP0cdVzl3I1AkTWMtZPvL56Az9kcc0EuAkjHc1GoqnSS0RONyW
q4SsLPVlhOyTHms58BLEsgi/09jU9I0wivxiRgSAYM5phGuSMmBlNo21l9eAdVW9lSeTDUW/YOGk
rHPu5bRN9YN9zSDgH9N6sjyroYFY1JNy76eo3wtJJv0sYRxe2rBvuEdE/q+obtApMzd48kPKCbRK
xeZBAqj+UjFRh2dh99ONJlxr13WVeW7Zsc5OImDleRy227pEYQs4OIhldvmZnUj/IoDvrCsB1kZG
ZfBWjoN68Vlh7uJBD1eqO5EypHbtrFLgQ0kBX/Kg9wXkatjiADU1HH8qv7cwGx0vR9ViikoNFnGi
cobdCFcnW3QET+1lQHz3hlQ676NdEVzYgeEfqLuIshm2/cugtvRd7deqCmchGPaqk5FuyzAauQod
jvUUDTurrLJPJa2jXYRedMxKZbraGcT2diKAhW+2guXcVk/+wMO1CZntoy4q17pmK3emT+WS4mBF
aGK3vwv7Qd9yEVM8jiDWlCdHsc5AOfIdjcgUWE6we8CgUf/nIjf/npD5fxub/xknYt10/k/paXur
x1v+5yL637/mjynYhpxjaxw+jmoytKr8af9TRM8uzWJvyV/haj+/85cpWP3NcYnfuJoqiLcLlaH8
L7KT/ZvF8MxvCU39Ye78JVnyB7Oh+Ztf/3UPvGY7f56C+UBqwtU1F+smsAYyq3PC4vN2H+VB85//
qv17omFGTZIw30SqeColge6h26pOOzwWKNeb1Oc4op+lfhfpvu1jyk5ZH69xD38URjKc2QrgFGBl
bL5iOquepDhOnLFU9AggPM17VzpA5wTykIhbnGdQWvzCWmXkbt1O25A9NhAaWoi4dvCojnG2Ijhk
LSO3aO+AnnRnVnxLDuxTLhtzU1OS7EkibNQICc8qbYgHHTCTQhviNdv9fllNvr1rmfcWMiyoHEst
f2FN9QiaQ+aw1e1sNUjH43vTz033pbi4MUozZ2nZtYL7M0IWgQOs7JQnrxOF0g7sbsjLlgkAjx3Q
jT3AqjIKEDBNfY9oo+5LqutoqRyjjW5B1h6sV4U//aWtZ49qn94NtpZfiD9hbUkRwLDWyb3TBs+N
yv6YFHJWPzWleEy7mBxB2z5imSPBUk14PWzcowG4O1SCO5jVUVVdqN3BD8GTSFhEC3TWI+2tr1Em
mtASS7st9klhy+VUNWsXwzHlDd23MfrNQp3xuZWeeGpERLkEycGjBt5e8pKRMvcUDFyeMYExlHtF
x5+n9vh8sB0zi7y6uElpj5gXMnjIdbdcu6WNw8rOX6k63MWpOHYDmg6exYKfFcUCQamxNRf83JMX
i0vLSm9nTc6IK/iJOmgmn2Q+G1sT32cKhnddA7yVSvQ+UsSoSJquSpcFLiAx8DBffgwEh7+bPDlk
6FhSpd1oPJz7QPnMAOgZIBzlqI7r1mwR+dnjBr72GMV3fOMfFM29FHWS7hSDwhqn4zdxIwFNLSgs
I9Fsqm4AnqAEx0CowMELhcBzBMdAkjdWrtBr8bt3gFTieGk505YCeuw9w3gAVHoJEI49Vsh4U5M3
rrX9givZgRLfXw2dk5e4q38Z33V9ysMSsl2iwtix1RXd9oeSLP+CihA2hiLQKUOnR9pw97gIL7Fd
3fooukY0ecNNnPYdOHhfi7b8grZZ7IMrt2SJi+HnO+eVG/jxY3Aec8HOtIy9RoFhTp3cvih1g7ge
JGWGDEBV3WZM2c3orHJ71eBe1l3J/UL+nxRP4pi9GgFUPN/4HNoUfpaSUqYZmavSEftaI/zLiA6x
ujVmYwcUw159lHBM0mF6GiLzTguIbKA/XZwOcqXbOfAe+Dj16ftACHYf2kQhVHV2YdXxXay3zhKE
6NUFcdObznfqRydWiyz6574yzpJ1NWkZ9Bs8dOy/ZFcxOGuk2P2k/DaGrnkysvCLWvHmiZsm4IE4
oiscMxneZpbwbJvOjQK9FfOrv2Z5l4Ok6h51fN2oNQYku6jXmVmp0Kwr8vxCLR+C9MnR1PI0qCyb
+u6GmFTcces54OVO9t041qekJJyR+tfR79PdFI7WIaRWixxBt6ETT9AaZ6abbgjddR+HTwbv+rva
IfrlU7DNNSfx8rFo100PBEIBHAP2Kj50RbftKkZtwGzNoa+ZaisWqiu8u9W+oog8KqnaSYBw4Kd9
ww7tv1RJcB216iHJ0pfMnFoUAGX0ukm19u5ICyeYhZeyb3f+3DGL40A9DVXgn6QpvoLirudjsY4M
pVvhxHw01OK58cM7IUrmDNsE2Gmn6gqvOfa4QsL5Y4cyt76qG8w65z6zu2PGt3J0phLI0ch4ODg1
Ap1Dg7yEbcBeGDaa2TmI/AGCseX6M4ATrG2e9Qd6zqoFXi8X0Y+Cynp8cBHtD9RCOrRSrQe8coeu
Hpi3TPxHDh1yjhKC5QTNSPOcAkkwqTZDeRdgzaEZDLg/RUn8jDIcywHPjyQcZmIUaSgRpv2+aIiP
GVbJ3db8EEb6GHXhK1ZAddM3cCnDXDxU526oiiX+gQofpfE6dMm9Hxi0uYOAxnivE151X9tY+9RV
91AjLa2wZskFNWoG6XFaPADckhviHgmx4KPlWUCMn4a/aXoQbIdbExQi8TxuJyDSmYA5//0zDt8I
v6T/kcRMdRQyWrjMHFTj96bFCCpocSSgpa4LXS83VDSQoKgJM4wqtMYGm3MPDFyYabWhu4rDsWQp
a9cBaYryu467757iqWUJGzMkoh5lb9AZHigSYztFtksQXOfqVjmLfOyuHE0UD430KmrmN1zIwbPU
4FWO2gMw4HpXS/OJdidAtWb5wBMPHFnQLsez3gZvJKE9qZYIa2WP7MqQO7p0w4tpFbCyalgdLW24
sFlhcriVN9ziL6ai3bBE0wlrGtyfJy5pR8ou7/KO3lLG8qKIeP8P47QZq+qh0Q74SI52/4oz+ezD
EKLfVayCCvnJJobBEsL+NoI0XZrAtxYxCcRAL/JFkAS8VfLpnkQZF2HKNxecYCPfdP/O55iqapqA
eCbOt/kUIY9VDvEPuajj/hkIxSeIriv1tYRAzZR6dAt3SM3urocxtZwg4S/gcPAq82YPSuF7qahf
WmWtWfJWDU0LGwEfhkbWc9GjbVEShysDuXfpKvkrJ5pYOxq9hgk9TXUXxhvgbXKm4c2MGbSmXk1G
z9CRzaisguWjZR9mtnRy6lMiezwgB14rHfJ6ESLuhl9+LYEzV+M+innyE1LJMNQWF/pv2yX8QXJZ
DdjBDssHnA4PnyBVYOzGVoLtFGkNB/ulcg5ngArxcAj14J8xKWPHAE90Dnq8E5Z5pUqQMqeeACL0
AGchZLTVe1IdYRm+xW7Lx1peVS5Yx9THe8SHvg1SyjSAiRujezXK8gMpqvMUkD4e2Ltl7oRXqIf+
WqdsmvOAp2+hfDEs0jCmb7p4kquMdg2eBjhLrJwVRMMisUFTsgtoOEXa7ELzi3AKbYyQjZduWqSY
eprHunOSHVM1fmmnf2X+jEl4BZAPumKnKWq4KumtOKlRe20tZIueFe7WR8NeK3NHb28/hPLBDtoc
RCNtg26vPNhuzyYwrX8pMhyX0nHuG+c171jXEAZks5v43zEXSky6K9MNv+phmjCvmLvAMC8+ovmz
Hd+UTiarUObLEWTT2NGRoI/t+IZd02ObfITd3T+Uaiy3BD6AuoC1hBA7vjl4s2SCGUfopsSCw7o4
g6fjDwxH89QgIYUt3bwqvZn5FYV4PzvXi0S2Nypa3PTBeTKoJ1nGpbpNeanWSEH38eg8pelVtSS1
gH7EODn/gzUcHMwh2NaB9UFfGlGfjn3NyHNFyREWx5wbJ2vCdNWnXyGmnkPhUCkTTU5zqvxyVQHv
WBYu3xCE33U4duOhqeh+MpNyp6OEbXNrOoLlDNhNO7HXF2pxEp2xTurgmRE53AV5um2ndW6KAsja
+Aj8Tj+aofmtutkIyj06p8kYbwt/FF6A3j10brfvdCPciIQYZTOl5SMgF8usCEYd/VI6j+E4UrVh
jkDPKwAiVvoWDSldZgHP/5SdCQ4EI9q0Fv4pwGf+Xavi35mVKFc33GNudHIrmTYPBgia/Qj7fuem
I/Ht1N+HjSgxS1zV+hetL+QO+zo9YvhPifmufej/64H08G4MAg2DQPma6U69GnSyZJ3GBgLPPus2
R3tT2XW+NZF69Ss5eM2ENVv1yewQ3gNoBa6J9lHS5KESTgA+/SVeEG1TacmdyLmJFKmu8gkK82U+
0UaYkB1bVRzny1J3s22YcN7bRebFmWzPA5SvmaeIfpfYyUZkhcowGiZHnxDYMm0pD+gxa91jXHmp
Uvs1zabxsQq7+LGjk86UJBuDsl8A16kYjgjoaSX3s0Arz4BAr50U8QHPIMONon6wShvuwOIQqsd8
dSpsW+VEcLbEctXlhJ9iMUBkOkyiihZW18tnV8rHOpw90V1Li6EaQYUCvDTEAiBmE/Is6AWtfBiD
M7qxzh3uxdXkKO9T4d7lpi/uzJiStBmMgx4A0K5vMm9SafCtNVOsVeqZeRebv1KrwNwtOFuKoTwp
aCgevTzcCc0pWMHwuAsdq9oUorRWYRjYlOwW7dIYHP190JN7SsUZNZNLF6NwaqWCSWAKSuxszEws
6Mst3kUiV0a70u0iWLdsX+8S8+ftV+KriKYtfQLp42oqA+BjeG8+m2Div3DrZ24iQAZ5i+26Rq/v
JymqhdDDZYGs+jhHHDaJ1BhuVFpSIzd3Zy6nu4H99C4b5J9EK5wTG1zHo4PlJe1V96xV7lZzSEHZ
dXNVAutSN4v5jnmhbHNPIN89EjHST2JCDzEQie25be2nci2CYqdHxS9Rmr5X205+BO1q0+QJnbwx
+RmkensMNKxKSfisRXMlVBKZO7On3KU3g3Veuge1N8XBHR1/KWrMWDLFvcdxngP8AMuEudq6BgEr
sYY6D9BKV2hAhd+PdzCXrEUjJwM0jj0yOzue72vBsYqKm1oSd4dCd2rVXn9oaTtfRoFubXreG3D2
ifwGCaj4LlEeOKbUW2tzDOrck2wTd+wkZH8IUoONa+O/1wkHHGpmS3dL0V+sGueKZI+RNZb6VtnK
K9Os/auJibYmBqdDKq0Nzk0CkwkPAzKamhe53KjLigxHF8T5kmoSsZcgtjepQfcuUa7qMJBmoNW4
FO8u97xSmvaHW5jzNR3LpVMQnK3w1VyLbm74lhvaeKzHzJrkfeU85drepQPhXDj5eC4igqA6A+p5
GK4kabP3WIlAhDZYeCMNWG46XIPQKL/MMd+7/JxeQytYmQQGW078gcmSAYNGrWjtRkV5AnRkr7PZ
R0/wojxpnct8o/nFlueEeg6ZMy38FQlV8ruSYj8yEA7GnsLmcUG0s00CjQ9Q/QztBZ6k/qlmprrn
kW15GWCy2bqf3bPZOeRqE/PomRwPVUCskgHs29CP0R2fqJB4jd5jx1nYGzUbDa/lFHrEbBrD2nLU
17guvyh2HT//m73z2pHkyLLtr8wPWMOFuXoNrVPLF0dlZaVrbS7Mv35WFLpninV5SfQ8DHCB+8Im
0SxGhAuzY+fsvbYVGwRQ5yaQCo6wgyAsK6RTYgfWsBYuIXUkXernSCjYsbY0McX1fBlb1jsMChiw
LZLCjYgetATIFCEVQrtcccHCeDlRAdDvquydXRcvfURKmFZhdF+K5r6a7pzZjr/sflo1P/Ihk68S
6+PGr6acvfkKIs1Ud6MEeWWt0qdeEgBYFp15U/tzshIWlmYsDwhz5zRn8qXfLCe+RHOZbsMpHbZG
BzCCZQxvZdYsByDComijp75hFlb6iDsw/m+xR/bbdIxxyVtDuRga5TFDls1NDq/+SIbJVxNtqfrG
Z9w6HIEd4GcYeXY6dxACZpr8HCNiplzVXJGIMOBxWXgqO5FehEM5Ta+V+QNtgxg3LKA1F0NGa1aw
2TJhb1mEDVobIYt2niCa67JtaNfkQ5ONt2Dexp2z0wCr3IgdE/znYrJkver7yqQWKKd9FUQXfFF7
RSVzyq0sXwcd66E/0VmAQr+SDNAXHXT6XYfdC9RzcayL+DnxSM3wMFA4gDpuQr+hjva9k7Jku7Kw
o6Elzs0NjOUMhBDogmzYcb2c2zZu05Nhu7edFvUt8jSInnNg7/rR0gujSgqyP+MEvQ0tBNhG9WV0
U6Z6KRTM2QrWTtuHG19P6bbB87KwtC2eMmU8Mfce1w2jjnXtkPZlZ1rt8J3EO9xpV6JIbx5FauOz
Llc9WdBQRs3qiDo8WIke6amv7WUFs2nb5xhfG3oIy7Ez/QtKBYtOjrI3XVMzTPQBRrLQtEehw3ad
dk3ABpPuS91iuiSatQ4dct9DHGsqwfRFH3Nb9Il6El2PtH56ncMwfW5KkodU0Tv7VnYBvlJ32jWS
cNeOGbiPfHjD0Bc9LzHmfhGW1B+IjXAc4ICosFJdYgsQZ2abhyg+cnhWl4CcqyvuiWmagUata94q
HcK4SkhQrw0pjj//0l7/bq6cgpC/AfvfmwnY5BzTsaGhWo3sQjwIwEseYpKT+oi+ie8VZ8wVxGsj
gMTNqeOVPzs0mmq+zaBik3l+1i8MuzNI6myCq6R93/tBSfskTVEPcsTPPZfRD/JEAH75QUMI40sO
wcFOjU8RuPBfe+OlGEl9r67Dkmz2H/IhOUzzZN70uNogo81Lf/LpWblZVexClwi0XI3Ub/YSW4Pe
N5387uN8uq0FHcLyGlCuO7MCN+RVFyhjS/uB3Jj+KCyyYxwzP4UqeOlRiFW1FW1bSL/L1ujsU91b
R6md5BrGpjC6cgPrkQx4y+vSk9QqW6Pt9pXxqUbElnWtjtpgYUqXyCppQ1+zLa1zYLsfIc0Vcljr
ZOXkNg7pwdrb7uAdU0gJi5JyfTkBFaQ4Zk6lmgHxtHRBJY8fETLCbVVOKzSd5hbbbL3wGo5co+H7
e9DoMOrTxnimi1ZDEV1kbhRvXHhzUvY4LsqxPdmAOV6CmiszY17vmnDnl4O3JdnVX8Vms7HhPuIO
GKqlJDIbSTM97CAy3s2o/pjTYT8HpX3vMPFYW15Oxe4dQBxPmyZnxaq6lnZUoD7mDpKgcMv+FOiS
txQ67KnwH4g5xmwGJ9p0w5ti6IaDDDiIxVfOWyablgZLQ3nSVPo0QH9ZtkSkLBLUnAfW/Y5DrTnT
MunjzQKhfNu4nDLIN+/LARQJvk8fVuno9cNNzJPOHUNm29LPGb3kNg71hPGmi0FD9g4Dvd040bUF
Iz9ugZi+OzQHzloF6uGTcGt4fTbxP0k8bTKjKZeRW84bKwrdU21vgzn/QnZR3OhB9FsnQh0rAmd6
tNHyoN2oHhp3fKSdVz7oKjh4ljFt6kCQxRNQMRdW/eBhGVw6MRmsdRpNi36aaA8Uk/XOAWLthPGn
VWDJVEHm3dUmcb/mYAFrvf6jjqtgrSDR8TiF8WaIQngudTy/qfk1mEb7HF2/cuFukazGTz//YgFv
s9DLDvNdlAKaMsfaXumRwhm7NUYRJKArV/TqVOc9yT20NhZTdA1mxC9/cAf4P5biOM4jsmYcMCIc
7XHEhPuitAg3m/Psxr4W0j//TgEHlW0V7RhLXjKDED9X55D+3dnbZnP/HGiCCBoGIg/uhxmTwcDG
0t9SouPCudp2bem/5HWEpcGrynOmK+Y4ENDpNr4EwFBP9Ek7ACrNI3oqfdBB8uTNDdNg8hA2brLB
vGQ/FTOuV6+/YLcU0C8y3I2KOS2/Lt2UZgVsKpvDfe6H3TLtC9KLvE3nj1THYHowjOujCgl9cu3q
RpeYb1rpntDGBbfRAAoE5fau6tvqQGfIXFTD9aDmvqe9W9/Fpf9hAhu9MRjth/l49AawenFftxeF
633RyxDvE5EHWx6Yeh2b3qOdEl7uagtbhFcZS6ETdxOhWl/Lad5PGcN4AnUDTB7mu6ri5ERC4IkE
L+9E1hd5WWVMIeLtymL+oUUZ3ckx3PdVFy2DcYgORVHbrwEJxUwspGp2kMgfEKT3x59/GWPslCrL
zTWOgyPy/GIF9+VTFbo4zfZ4w6BavKRVttHl3H6hZEZTZz90pfdEP3u4xJVysEWGem+iHhqqhnTH
emJJkTLd96JZDeC1boKJdAHJgO9i1fmxxuWzw7EEN0tkPseAVz8KkmNSEAzv12VzlDHlE8eLtUJo
eKpEgwRnsI+DREXrNiwExpiKXSpBKQV+MS0NolidMXWPE07XNc2RbNk3LNf1VDG/cjpKIpcnqE66
u17n4Q2EhlfTSeOTk5YLKO9scn1N+I/WZHBQsl3CcthLefax5S+9Hp+Z9Q6McdzCiHsMEy3JqudJ
ApnonlAIXUdo6PGg4tDGmaYu30uV7vnN7D9DeyxtNEWpArkVCwwhJVkIBv8+goFJ37tGGm4iRnEN
va6l7ahxDYr4WchCwGJGuMXcCJG0NSZrWu79HufDYWqD+ZulT7Nbs0mWzaUp72b2r2ef4r8d8+rG
nVD02ln3XJhUARIB2CaxRLeK5FzsYVFQg4wmIWzi3qhKd9/UpjgWxKMuEmaKLjhku0eTZ1gMDwIo
0IRNZwfX6PtNOBDq3vg1oxYr0xsW7osRGfZd0rv4IdCpgdaLnqqR0s9Prrl0UOYKbArn1rRufd/N
dzhcSJ5j3rEPgSUxE9hkPV1qEVTv8dyIZVUN5j4L6BLX6Cn4J70kOEWv6feRx9fEJXU3+MoR/XnW
tPpqQmAlsCuL+NcEPneKu037N3UhxcugfexsrWVdUFHJvWAj3XJ0yjeDCj6DbiOyPHpszSsfr0G8
5UrxwNFiWtL7ZhbQrD2LZzrW0chSQXuzantzZVFJrlJA76tY4QBEx0k8Huo8plnXSsWvCILxYnCn
edp/jrVzqvHjPXrprOmvFglbt09wcofEBRHgsSqd6OKRaADDz/JIlh+GTaVRWFfhWB+7nPBVfNn0
i0CO3RCdSuwFk6EtmWIO+/4888yGbDpp+oxwWu8Kw/n+Uwr8vyb/+H9WNf3TaYwc+S+E06tvxbfy
P7Ao/8cq6f8gmf6vP/xPvYj1j5/SDtOTzk9x9H9nMCEK8WzXN9i9PYmTGS/yP/UilvEP/h8PUqcL
PM7yA77Lv/QiEDxdaJuBYzguvS5b/juq6asa/BfRNN8JQbe0cEq7pqRiMPigX+UimMeaUZI3tgYo
8dV7IFtaB5RP8JiGNdPd1Fzn2mMwL8LHJLLu6tl9Yyq1hbgXj9cpGBCGMJ5x09NOSZB6CbHGOJK2
BzWC2sbVGYXDOR6N58ayt5mKNvXs4HNud1fSciYw8NJvw4PR+xt3FEgFQcbzaOdpu6Pjvc9c+w5U
yMVx7e3YyDu2zwuKAeTcH8TQgb4O1n7ePJAN/DBP4Tp0ERrH1TLjlcypP/MHHTXrtJi3bDkbT45n
D752H10lm/JSyumZgTpRCtCUwe/UWm/zwmXopFbaCh9nnfsrpuePnUsXfUyh56Dd8OKAoZUD7zOk
vE+j/E5FBEXWtEYSZ3hXbfBo+O1rKrlskSG3dsgiK64nNPVdKFKG6+Ik03z9y9P3TyXQH5Q/1xv1
K9335430mCbYPFA8OTxMv95IjV+piw0kYRAiV1hSaQUXJ3woN5wObryWPmrMCZuQ9LUAkTBwd/76
C8jfhUdOgPjfc69bhAdT2UEX9esXQLDtMy3AQCg4YqK5vuZ8bmhJMYTQHAWz2LqRYeZu+3C+TZv5
eSgTxgEm/UdQ0mjYFj+0rdrN7KIgGUBsbzwzLNZhNZ8m4Ko9KDnUGpHYGypDs9RhlHfyYkUhiKg/
azFq+eT0jTZakSmHzF2FbMGBfWxw+C5i+lxreEDf9RhqLD7zHc7K7dwlIMks88VuLDIkp7Of9kfy
PZtDhV77+P8X059M5L+jGQeGbV1VaP93EwrTv2/tN/XrKur960/9cxGV/5CewyJpOmCIeSj+S3Tn
+lAbHDNAjBcYPsI63ot/LaLyHx4mFdwnvA7XP8OX+O9F1AQNx5si0duaiPX+nUUUNPIfXj2DT/AD
QrINVnoyRQjv+/XJ56Ef3C6fPErWGD7hPGv9EujaWqU2UNRfrsyfvOfXt+jX1xxst0s1APAK6ww/
7rfPopvtpiOv91ojcfgQDXnnNSM7mk3U8duoIDvnrz/Q/LNPhIdBfqCBPtG8qif/8OvIHiDnOHTX
HiA/qAwFEy64n3ExLkrPpkvGEecljVCIoOV3TCzatCbRIdjmtpTkvE1CRkeTlv4awBGHxWxENmRi
BDn/zRf9fSu7XhpuuHQcHgVWwt9WwNTDHzlOJRg+TwRn1zLcrc+MykLB5QE5U7q+xnAM09Yz2u59
aOcpQGJhevdR32dPJYSwQzTN1ddffy3r+rG/3zHPtg00ozaCH/83QaYXNCTSBNqFXlXLsxrzK13V
QpTtQgg7jpagxVVmw9HIUqB9KsU1H3n+Lp6k92LpiAbDFB9Ns94bsWBqT1JqGITZMRx6nxk7p/tP
IVu9RzvP8a6yqg/sUNkWFHB9/9e/xDR+X+KvV9j3eG8sm0M4//vHR8FP5tFQvU1fr8/jq7482gik
34ecY/xzpUvvzjXyhn5K2bf3ourGz9IlOHfBZCfIFnmTP+SwAoyuInTGIz6bhX8h++ibCHLkJKm5
i4z0pmqJoZjLdm2UmF77kplfQO/mPLcQ1+x4vi0JpiIe5imVjvmY2elOlclOaA/ecxeMtHUBHdgA
tFPLYPBOaBitIlocrn9EnL3ph6MT3A2N/5IpKEa02rCBauuhb92jHmCR+MUDBfuGbu82pFGBQH1T
mcE6wa0ElfeS9NFjmdwr4q0PRg2eFFNqXrLjlCNkwcR4JZ57WkpG9jjcv0djBk60GwnMKyrUT9y0
BVio56ruj3HgbgwIsp4nP2AafxIUuBrm+DElWa+ru+vOdLLhRGo68gxV401tdN0yN+wnbDmf7kh9
MdpOvGJ4fJrn8F4JPhNGCwWM50E81ei1mCPZZxtAMgrOLrlyEnu7pp3dgPrFBg+pH7HyEXIY5M8s
qa+zCnLfqr+pDX6Kjn97BzxKAml7pm3arvvbGgJusMsc7E9rM7SLG/I4S8JyR+MEu2drF6g9PC8S
YAwL4n8wJGXIl9p8/HJJn/mYmmJ4msJBfAbGmO1IM4zWqagZ0TpEtpBxY9e3VVx1u4GhyysDmfyq
4Sn0Z9CP5kNfh9WRaZ94Ne0sOhmYHba9LCg4zDl21h46rSNsr3Sjetf4uxfmT1591qHr9udLm8SK
31ak2jfqwbu++nYT6DPnSBUtU4s46Jot7FZg/dk0Jk5j5oTznZW0LSSLecJW6In6YEJqfcqHrv2C
X2p+/PW7/CeLOvyFwAe1DwnBd69b2i8qcXSZKJmd0Vmj5HRANldf8UCD3Bjy1ThFf7My/8ll8CWp
SYFhgJtl5/rjh1Wx5QLOVM4abIb3ylTOWyN/y3f/g5/0y6f8tjjlWA9dRu1UmjQDfhhEBkPTkB5D
BwITYauWevPXH2he99rfnmrsmijEqCGup6jfLiJPaFrXVuOgibGtI6gKHKEOYeEH0tWdZx+WbcSG
49er2CqMV9swyluCYNvVv/81Ag6QAYURCQz87W+XV4xO3cSU2CICmRZOLjJChZHFDYAKBbAN+ggU
bY4sA0PoyBBs+Ltv8H+ePUxqKcfx2d8s5Mq/HSItGKW+zlN3nc8O4q+47/pzo2IGsnPlUwWNehX0
fQchZbDvIColVAmI6WD6+TCM/vpy/F6McQ4i5IQCQJo4Lsil+OPVACuXNb3LIxZHoFhcBayEGD1U
JybDjr/+qN9fouuJ57qrszzi9wDz8sePimegdF4vYLnkbnRQMA33hTmNZ7sL+x1XKfi768we+9sj
RweBFYW6j1XUcyg2//iRo6XwiJpjuM7DRt9CvyTtL5xGHArVjByEGEpSCOxmz1Kq1cJroTkRPLNi
chyuCUrwttQWMC6siQAX3Pk7lbXGDdk63XIIsvloluwJRF6a3pLlI936CFaHdUYax1KLPPlOB7fE
HVj4y9ISam3OpjyEUaCf9YBeFZxBRpKBbxfWqiIV4DyqMf7kCsUXJa/jf2XLN6bdcPsS54caDP09
EM6IJy4slvnsFtsaPd+yraZKUhyAKAxa+N2pQrI+5Sgm0bfkl9mRJTKQGKrP5Ib9grqHb5LCZk8G
P34sYpQZnZ35Z1AJjKHgg6wUHcFsiUYj2Ku5USTOTZJ2LWoq76li8IwTDqHJlXGjCmDw0MsORs6Q
rMYi+OUlej2h1p2CoNkjjgZRYfsN67h0nhOL5vgotT4ZTlxtuh58KgAMDOhpat8NiTYc/DF2/11m
Bl1hoDrLuDOsEwVDzxwixGeC+xqxMwGNROU5/iX1i2SHPdC5VYNffJbdTA5R1yGiqY0sQ28QAibL
nXThDJ116HLffEUtCMEbOaWD2FpqSNnZQN5q3kO3iowYroXVEFvRDsZTorrhDoEmUR9WGixLDB+P
ep6qHelF2UXUDZilqRXQi9rk0qdNvEwNy1iZpIvCNnbrSzgjMs/GidM0tMtvpBy0e6dN+nM+W2pF
rIGzELW236e+iLB8e91rGhH5Rhuzf4OwivpGZ+FhSL2Moiqrvrd9NTxagQq/3FY2z0R5raZyGJem
pcRLD3zjPNPRfxCkI7y1dqO+T7qn3YvEgYE6Mi1a6TLCyShwa61H0/tRjqE4hlEL0Toa4eqqLn6b
0AhkC8ljeybAuH9qdQ6MRwwAgUPAYVL46YmQCqY/QevujKHz9x55w8iJNJG2QTy9BUC6j7hz5wXD
JeznoMU2oCj1CRwYMWLtyHLDqGGbwc9dMpRDDZQaJHEK5hEYlaP4gRxBfz3gg9lktu/fhF2NLztE
az6Zk0PsQpwQe6bEoqucbFvW9nzTVjI6dFVM0310vOQIcCt75nR8Rak45jowFemnwTguCeNoLtWE
HRbcEhyZnx8Ms/ylauLhtpHEC0CtTTfIszXyz6BeoV7pnuLIiA5ujHonmcP8TnpFvhndbjpZkXql
Sa/v4a7G+8om1i8cMn8dwsPd1D6iai0m67s9plTEPkI8lVjweI0O7ZXA9Ek+QabdTRW58qBmxC6L
htCBgSSL0AByK/NtzTT0YhvIVXOdWJ9ZJTBg+KHRXvX20bFgxdXrn1gpMumqTZxpzDA9IvpZQsBW
ceai4LCwzyR1cOkI9DkPRREQg9Db3U1sTqRaDHmrnMehFh0fp2JrN+m8vETEiWwZqDCOGe2ZqALU
Z4B7CmbEE8qttTH0zmdlC94fM2k2MnbUiZajta5a+a0pU+OtDJ3+JhNGuzcs03uLA6PdmQAInyPi
D+ltscTB+BmHVW+J5Gg7pkKH5s/b2K3jb4Ep0gNkZI9TwxweJvQohDUY8mQZFTqpysSLDMRGLDOi
CM7dYCbEtgvdPfrKK5cM8POlZ1X+VqWRfY/OyD/Wba6PWhQRdtqqoK6cskNSO83r5PWo08l6uR8m
dgGRgZilBZdu4fgn78BWodkYjFCSsi4eurkO9gVxtBekLKh4vWF4KVUZvTqKMV/Oo/1GGiKISfwS
nN0hqd0WkT2emGnINRsKBzaTQ10b5vnZR5jb+ebEQj/Mq0FX52SA/1X0DXoJkOOaQxC4h8H0xTaI
Y5NzYU1pWFbDwAhH+HhB8gQgYjTi+8YGf8qYJa+7ALLjbGpAd/iRxXrsDevRi1sye0tasWJCmRpg
AN4WhUGmxVBV5cGDjxlywrfzaY8RkbPcHGXlW6nmkt+ez5/cLCwGaClUsTIQmJFcO8z70jdeytKH
Qc2p/EXUQhFx7trnCaCts0YXgWab5sa6wWr3mhHA8oXuzXhsgG2gDiaioxl9b9sweWYvzFLjqcp0
f1Gqi544J7jmwnRbpkC8QgiuuqG9SDsIn0EJmvetDSnerGrvgPEJdw/zxM/OSYwCpVgcP47lHN0K
Qzo/7MkIvvtXHY81iRiha9iiWgUx1Lolqu/IcedLR8TSWzPZQBemsLzzQWiTfeiK8Yzi3UU6P82b
vHGG9cTdOmGNJ4ohZe58xAszbCXj4q+SfsA+ISB3JwWgOsub7XBlQgg+RypvwY+gS+ToEp5DTCYw
QrFnH3mXDHS+QiJu6LB9tw2MRI29IUf3Qn2y8GpPrFJZtW8pzJPnwSf2G2lT1YCecgT3VoWt8zAi
6zpmRiIuWZwNG6MYC/rzVxZhHArnTZZltZnB1hPcVGYH+PZ06Y1kuJ3bKNg6hcK7E/sFHxrMqb1m
HWCODBd4vplAgcrVnEzpgfOYtfGs9GqEjca9shJy1sdiSPeRp/oNdFeIg4blYT2S/Yglw+KMccr8
fNokztiwg3XhQZZjjnHkKjGcpqz4Djis2paij7+UW/TPXkgIK8AmgX0lH/xMobaMR0JtQ/urrRy7
2madmE4eQmP8tU4JmZGkzKQHbEgPvT3kaUyTJB5I41vEsie6GuJtCiAC7gRxGlZ/y2eV/oLOV3Y/
waDHr4kWiWngOP5gSth9o1ePz8zticysa28HNLP0YHw3KQdka1pVsqx2shu5SU4YtOs80eOzScW8
tmvuYdn6AueTF2b3WZW37zWD4RvDkvwOhReuQEi57usmbTcuZP7PCR+GhmvqJl9mxzWc8956n2WN
k8wMJqLDnAJj6SIDl3BP5mK91PMAy6RwhnkDU6pBRWhLVPlJrjZpYLAhJvAI0TJMzKTF5BX8d5JC
vpam3T5DQTOOdoUSjZc4Tx4rKt9r0ie6+4RS+EtZWf3eYC+7ncNGbqkykDtMCDf2zmzYZ6YSiHAN
4faPxJyrr8rMq20gFL+c2u4+LXz/m5YVRjjQ0A+SYPY1aRgtFsUaEXM8eLdNlxVfHLPQr18lXZZH
wiP/leh7PwnxXkRV/NCPReOwYZrWYW5gPtSEU6FXwRZci9awWdSnZpWFQsL3zeoddv/paTSIWFxl
qZQbPzFYDMYhW5GOdWUJEssTR/58ylUSXcw5au6qoBYpjsrZf4mpXxi2ed1bnZvGC3YH/3vUixkT
+AC5MKtDnzwqVMBrX+py3wwpji2YXsnN0EXDcybpmkxCF4dOd8at31vxrYbscmdiuF51rvajPWti
AEVeG1818j1G0jBA7myerLtYMF9D0zpeLSGtJTGjZW3JEHsSvCLLjln5W5NKEqdtmOOQhXBEByuq
t/SpBx2Fuj8j2QQnLT8GaBVuZPzfJA3J4GW0fO4hYoPrigpG8wh+2zqPtO1YTkLEh/BSYv88utn8
bsT4cA+jZIKIvEal4wbVdAGBT6VoorC9vUyu0kCHgLSs4iiB71lctZO5W5bG1m98E0me6VDH+Xad
YVaEBWesIGSqbY7EzliJWffNETEW5aXlh809rYEQ79mk0ZpXiBl0Ox8CVDy4LUPT08Dgs3ZcZREF
xg0zXeUfx3qYohN/LntORNIw5x8q5S9mFyDIkvRQPDf0CSLe58bcqWbEDsS8n8Irr6Z4XAuvNtdx
0ITFqgorL7ultRDCHyVxgxFE5K0a1xueoGMUFxGk+jE3JnVb502/HgXs07HxAuIdFLgTEkE58FSg
r05tFbb3A3fqBJWi1ktPe4hbjHGwT0wS5xeyb7uvOHBcYhz6ZGJJMp0zWXi2wVk+6k9tl+ctEsEO
Co7uC7+9OFcaTJPpiYrQqKrD4AzGqfXCwgMO4OCcbiAH3YhExjdDYDdvvtFRyXtj4xPL3UJlslib
XirXKpK1h7Bqr6oheiB+cbqZY06IuAoQOrI8BU/Ia7mZbRI9IQNEHTzkRHe7SfUwQYvK8dVr55tI
ybQvrWptjx1W0CGZ1pQowcYwqzevmcmplmrajs6AiCMJgvjGDobgx4TNbgMnVRx6PP54OzLGm3VE
GsrCaqd8hzKKbb9oCN/QXVDSLp7nE6jJ6smr3GEH4dB+qppUUf6yrX2VufzmjWZ3SGXjfLiWV687
vxa0iSq1Q92V7XSSeLdGRiuLTcfoCEJCrX1fDETGUxTZzDllOw/FumdMvpLTMJ+D0ms+jBC6oIFt
ZJc384CfFel3Q8LKsuja6GBpz13D4iJyxgjDZVCnfCtcjyc4iQFuEFf8aGaIOgvXMqddYkNt9YSq
N2VhYMVVFO7fVV5XB7ITSGF3quKDTjtmSDnDxsT6X4mPPMWDiDF3VMG9MRLIcZy5xDbcLcP4abBw
FgHkK4Q707zAVQY3Ng6LFxAW/TKzx36jJcnjAQQ1DlSuKu/93jQx8/MTBbZlpJY4vwc4aeLK8cob
VI/rvoq+PEn6ktWb+a3ReParTx126NokXBB8xWuUi/QazXcjo+pzCBxwyxLIoM66vT1WEltH6JPl
03k4pYuAgxLxCEyLa+qIUK6AtAQLkHPNCh8S/xqpou+2j6WdA2S7ZisT27AuhqWYiCFQcI/p97F1
87z3mX0pSR39Klqf5HjVtZiwHTBsk7hapVB+ujaORtsL1TakebOMQIHV7OpY6Wja2zbevyGgoh4A
SmDeAjhnRUW/trjtS1034tEmda8H++a35wSwx671bRvIc2atlTDFDcibetOx6C7arI5fKiKbr4Zf
pkLryCn9h8H14r0lQSAASU4NtHReux3NjNvJtGA1YetfKg/UsWyL7om5hcupMWleB4hSx24yYIjz
sKFH1Uw0en8ArhDY8RUajASkWgw+MJ2FBxFzy7FZLetrtLGRW/qCD9X6QkuNOz/q53shIu+ZgSmB
kG04w3IgA0bu/YgYKjXxY3fBYJqfs+XgOUlc86UtI/8md43pyRGNek+rlNC5Lq17iOfs/wuzqPg1
iQcwmTNPGK8IQY3gVxXqCTyFwuwfpWaIWY7gasZ+3APdocjYAIAYLn3pWQSrh6hfHU62I6Lcqw0j
cEYBg1enlwZZwSEn0+rBgJ10awJxPpgt344yxQoJgeL9ebqOWNAbwlNFwRyNi0il8lZSlzMjIh3t
FEWxcV9T+2F0tf1DpZmLdVipFOAS0dzEVn3rtVI+FkKR4lHaQU+YRWhbH+XoWj9CMUcPcEmKLbZy
l+TZ4cOPnPk44m7cDgxvTgaS2PvQ8abbWhWwp4rW2IBV+hKC9O4FPXENAB9IgxXLhFNsla9LoyZd
pqjc60aaDvcl/p0f2rm6vpG07CV5ehzbetXy7MLRu8xodHfISOJzT1j5s5sE6V0+VvVLa2mOS1jr
rnOEyocW39vgC1QThiBiB2dfB8G1H91lZ74vbJIwMu5SqGVLWdvmjSrycTt4zLw4i5JjEqfBtEyV
4z5OpnnNsHeYo0VW8lbIUH7xePic2EmxoyZsXNDcOhkfHCg7C2Oia7sZfaD1S46rVzVsUNb7sPGx
cZLPvUgaJ9lFHC02ctbNBdjA/O6Ywj4lAIJhw0bZsMoT56Niu3koaCJ/0CRIQrhmA5KnbwTZD94T
0bfW2Z+ZpFTI6FP8eKB3KS2aLPetXUoC4DOHtwB2QDyrH70HMRLjZcBI8nuUueb45lm0TS8+DgBv
TWXUEQc69CvtC4DpWNJYqWRUeOSIN7IFqhXKt5Hp1rkOJ73C8kkYsQx6CDUBx6JBTVG3ltK3+lVH
ZrIJsMK130RluM2mrej29cxcVjUny+e+lKyvEmHkYgbS8BgI2zt7uitfnWiMPlriAqg4qoZbj6p2
1WcFmisa4THPkVEdCqchiZ704x6lcQmXpgFp1mHRBGnQRG51p1Bj0CIe5nnvS+TuOOPIxkothz5O
1NczmHW7uVUq6m7CsiqOuJ/C57LXjFhpPZQV21eF7jLqk1tg8Ood22xH3iABGkdtIoZH3dPJDUnt
6StEF2NrN5lchpPCYdv0XXzfWnH12oyBuZEAAZYJjekla9GP1EJmC9aXO2QPKxor0zmpnJaLImk5
ODK2nkgVtMe1lXbGR22wHeO6jvjt9B+wVl1nzE3uUOa4IjtWoBncI8tJztHqulQWXRTe2Druvidm
MR45eYaXZIhK9MwtgUkgLVJvvhNiqhykwvJqjGw8ne3dfhT3mgkp46OB4mCRZqY6xMVQvCdCz89p
k9Awsab0+3+ydyY7cmNpln6VfoBmgOMluTXSjDa7mc/ShnCX5CQv53l4+vqoDGRFR1clqha9aKBy
ISSgkGROIy//4ZzvwAbL820rQsUn1jY5hoJ3K4chiZyDEQaKQJO3Y8hSASTuyglfidTrnxIiZu7n
ueJSTXROuluQuk87M6fIrWden5QS9hnWcP6iT6JtAhnrgI8izaj4ACCEyJ5I76BK1y/RAovpWyiW
JZy8cXkk0zQ9LQ5BgL4ec9s7KaF4m6JcPe54e95HG0Yx2dzZsxWHE5zmjjSzSKXxHBoCQUQe2kAA
gRGpQW2bxeDrWmntcKnTe0YTb/XUHuQGAyl+uaTPymGzZCV2W2gmpt+HYy7JA8iTDytFjoAG2DHf
Y+B1ANIdWbgAj9rwoUwnHjzU4mROdauNTE/wA5ZLUDRJuY2XaQgWnBcPCP+J2e1AeKuWrt2sSm+A
Rwhj67Cn8FMlkzsNBRKchnBGvcj8kocf21Au3KcBpmPgMhKgzVKx867weTut9UtqZYiXy4bWPa1D
7Q06E4d+X9s7BuXOtqxyDi0imy/U28qro+qDn3Y5PqghadKABAnT2HbRapFskth6WjrithD6tWd8
B86Rpb15mpn7Br2AV4AuHoTnUOJc7TTIcFWc6EGjZPMzosYCPz/5xjIYCxQC5IxK6JFLnvXZdVrn
uHWvmI/W4NAONl2n+MyaIxV/Q6WfFSejlBjL2vkgvpY1Y6+a2Yc5sfrblzUzTOiQmJYu7sIyIqgo
sXvU1gCyPSWCW2CmWgudaK2ax9yJD4hNoxe7huONnoH5oF/iw4e46dr2TZuwMheDFu5NSp5f49yV
j6VuK48gExvF0zrNeu8b27jlqSWezMpWv3XGqLyZgy19M9QbX12EcqSWQbxeIKynfyB1MRsHXOdC
ykfFtpo3sIkNtsW8Zui1aM4hUpV834lee3Ij/K1VqMJkFcv8BMfHouHNQN6TKOt1WIx9BnzZDjvj
uAmpEOWGYPPx2KVkrCKyH3xX0cXWlKHisXbK9n1iDicFU1G7IVWj9pSkVRBJusN1GvQZ6FCqfKRR
JF7VNG/2Xau6D1Gz/GzYwIFrUvTmARs8CFbYYquYJVrs3UzwiKeTZAf03Gy+FYuifclmfFpadXws
7JbiX07gQHxyYkBHwYkxHkd70LsTdhoVF0uUjignxEKaCKCkUzdrlB/LklhvDWq3T3U0uAGn2bXR
bAqkKVaM7dqhLj2pFSyTQoJhVQVD600zk6SWIo97GxpIBrrdTlu9CL9l5Z6k3dJvx6YiXBPGZFLK
SWyMvh4g4vL3H2ZM/8+ENQ+PqWznR6rR/j0tRXuzIjxGRPXQ2PhZqU6gMokwZXzcqkEWxfmNNHvw
D3VdfQ4D6KN6ROrT5ADOWbRX2HKW0J96NdvVTUxTOmEoX10hI50Bg8hTKoRy63mGYfdEC1aAfKhe
y6RE/WJC/vF4gGe/sbrZhwfS3w0twu/nahxeedTuWhWLpnCBamDGGpNNE68DKJnw+qBdLgxWUDI5
zUk7BzPIj4BBd75b98iHalDjh6IhYKwGShG4WOxo8mzL+VCw7oCy6c1v05jDXWH8iIUK99bGSjT7
bqWJ+VUbvftmu27yC7MhoNyonsXe5qwPzNrNglkT9tozmfvWmeTO1Dr9PBCF/mzlEZ4J8EHUkqVE
Jx12yr3Q8vbNKhZ2S6mOqZowre3/XkqVyICxCLcY1ZPvrlHo2EsAUij2ovvdJMT/Gyz7/0/A9X+o
/xEd/OdyVy/GNpBEH038V8XrP2LRTP7kn5JX8YfDYY+cw0Xcav5mqv/JmYTDriF1VcVKOzdsZAd/
Kl4N9Q9oMrAkLZNuz3X+km7GbyHdQydLXwmPW0Xm+Teu5L/iTBp/lz6gS3PRWKCAQPRtmvrfdAh9
LOxczSV3t4AZMwBfqLghsfAVtLk8uYCjhHD3IxOJo7OEykVV2dAYK0WkAyfSrFyRYSWMAAAns7nC
GwZ7BAgceT7wmXdkTQN1bNN0m5BffUcUgbC/HcutGOAmVsXTRNpBUE9TvbOWEtyTNeyGvIoI/ZzK
B6NtX/FQvExK2gdE5Yrt7+/rf4wx/wUtN7rZf3VzB+XHX+/qVcf9+0/8U8etu1gpNAa6Qtiu+Hcz
jPGHsNBQrQJeFVPLqi39867WrD8IzhSr6oTsmdX88k8dt2bykBArgLDMJFtgfUj+G3f170i+vwq6
1k+mCsR6jDFRKv7dDKPbIynT2ThivGO25szPGNO3K5VoynC95QMLNOB6O1IsPxg5MNGLP80ikeSE
Vu9/uWj/gcz77yqmf3wSPgqKLl6463X6P/V5RgsfEFLBYhKzt5jR1/A7P2VUps2//pdMaxXG/e2n
thyMI5w1iBQtdf39v2gBASwh942ZKwOohc1qw0OxTNMOsqVvtkWduYGT5caul/pRM3vj0GXmMQ2j
4QJl5K3AlheQMvArtEV8ncpvJBA63hh3+QNCwG2dTPYeWA18j9zWfHVKyiCenb02A4qxE4KOBTOT
4+9fqszYx6EDLpQn9gTr2RddOB5oVlHbMKLbCobAfsRCjHjX/pKgagQCMm9TiJ6gtFLAc251pYPC
Iydnhkhmf1qSrv4kPOqXao0bpdDNK26A+EEzQnnoptBZu/QnVmnZlekQGPYIuzDoxnwnZf9dU3MK
XTdpA5lKEOpd91Y4S3xLEtG9zmAWxhZzvprMu4xt7x1v4nIYRzTBLHzL+7qSuKGKYgI5nMp5vFcm
4puc+YVfxMoa4GK+aguDwUaKnxXL3BcXvzvU1FDDeJ206x6iKOMTCT/RacqnCz5VZc/lNfbjCq0P
dfgAUZWUhwjmtp8ixkfkpoFoh6a+m3Ty7iYFdfsgTBMYEBZSozjOon4pOzc7t2VzhyeRHlRYFnA1
obQw8jr+/mVi2nYc1l/E6MYeClpa7JAwGTu9VgSDbBGSgeiXcXzA2wsFsXHHIBryaJd35AO4Iwos
TWrku46MHRzbZP+kA35ywlnFktkkF1tvghipgU9j3TwMxnyIogKVQqSwOSd7+1HM1bZzLNRASlXe
1tQLymftCXFXvREDAop6VqcDfLreI69Rh0RCysYYxi9pyfpVUiRzi1ozbLjk027FwWaisInwuHIA
wPiv3xW7wEktnm1ntjcMOrsNa7TnqSj2bZbcxzj+GmTi1ygMEBvPBNXl91Qa4RF2wXFQ5Yfbow0a
avM+Q6pPKzxGorFSf5qy87rS2sxDe1p8FQQaCUgDiXfVO0voNUOv2/Da551HXlcShiB5jexcEEbC
xgu84lZO6upNIH4z+ixMjGqG/AJFYJDw9VoK9bNOeccmOBcYfQIlIkI0AvdZAUGtwvZQM8gBy2Nw
I2UHlGjGDt07vOE6+XSGX5k2/ch19BFuyo6eFbnNUkFnYaKjzCkM84WRyHviYsXOJzP1Hac86HF4
jvPq4pbj0zTY10VPb0ALfiZ0slnrepjKyFm2409ZiXZjIYYcwmIO0ki/44fHz1xcQX35Sdd7htJ8
rFfr9z9gCy4ZCVgAvapibwlPTfdaI6lWjbszWz8KRbtEE/GmzfRKUOCXPSjPqmbcrV5+AYnHxNXe
6pTph0TXyalcEMPETdnY8m1xZg/ZlOrj6QVsKPg3gkyMdzMhlt6MP/qSlO/CbABce+yhv/RqF49c
4NVUSFt47i2S+0KuLnU9iyfrOCnOs0oWkm1fnPU+Ugb7ubIyREbkTqfcAhbIeeao57Et3hTljc7z
MBgvstax9mamn9h4CTnCXVf+KH8y2LsPqXuzj/GRsBE0GYSEduX8Rqg6YPn4U68bY911XEHq+aou
0m0aNu+WKr+G0Lka3A+pm1Dbh4ck4iKG5CayNkg8qE+v5vcS734Rhc8rJ5450bNas+M13Hg3FfSQ
bEeMjcK4fT+ZbQXSJh2RtJEbNVnzwFkm5N0q2/CwECwJh5XoRNfEt856vL/14y7n8L3aDDAfNLYg
5diMF5KfK3L/TnVnXav6F2atBxEZdxYskPZukeO8DpO6a3FFhlINSKxgLOTuqqjmhZqgEoiJBUtz
7p1mAsGaIWOG6nwvQuEQ4nHTZHcvcrEPzWodMuG7JzcUioLDjbj6K0OcMXTJudDu6IutaE43hIC8
gylD2kjUDRer6/l7lwxBDMS79Yqw3bqBOf5eMMTb4pl4dxBIGFn6iTSRY80x760tiMMgkavDKcpH
P6p4ErW6x/DRv4UFeVYsqbMx+WxVlF3IbPlXtEL1q6F5T+enMdKec5XPGRpNfjYq5K7iM6NrzAFe
u6P4rqjKr36qP0PNfK56C+uiKUgO09KLU+i3wR6QV1mEUaR8WdN6c/GMH2M1v9OcPw8ZP0+BuXMg
gRI8JJGLiGbSLtx2Db/D+PT1f6rd/4pzUaOeRH/9nzdyl4+f8fzxv27Nx89fbfzXsvfPP/qPotfR
/3AsvkEb+D8bCtuhWfpnYgBnFr46NDu8N1cDwZ81r073J2xaP7r/33lb/17z6tof2Gwh61BAE0xA
m/ffqXmpJ/+v+o+aV6Bh1yl6/yPjrgY0f0mZg4gpq49orCKcelPqm6WIH+14fCgRZxApcMotHkgq
hLtw5ugYo6lfhHYgIBYNaqUG7Dfno8uh3yqFcbXTKMgwXnqdOXG+9Qgh0JxU5yTPql2EfWqjzb16
GpsMaPQcG7tmQB6Tmb27sdCI+kWHnlaDmrEdidTY2q21ETar8TElLRPC9ietrvIoLc3Tk9cse1+m
mdRVGRGBAiQG0AxrhJYQzLPDTJxwXT3l4MmeIfAdQtY0yLxbx8MCaO6Nuq32gFuRKbdqyGwJoF8e
t4anVTiEktDRn9BskWWpNbsYGsZ364fqdmLjgNJ8owwdim+ukp9qU4oLq0Fzb2qZ39r6axjv23Yi
Otmyf+jLR6qY084Q7ug5INJCXE8EqPASpH4z1FPfEogeop2D5vW1tGXqRax/+tL0xmJ+hatyqc2k
85EL9edeaLdKCZwxMfxo1l9BEXu8KPeqy+Q8QtIspBHdgC2VuTXv0xL2rkuwQRPxU6A7jVprJpBV
nnGiuZ7Exu4ZGsTDMMrBLl6sttEepzSmjh2m3gtJUzg4giKj1tUd0eobXoKNp2mYSswpTrFvC9vv
zaY+NkV4jVsXfLI9qkETgbYgUPoW45nb2XF0E5joN7OZfk0TKMyiZ4oewU/3Fxaw0kjprJLm3cir
9wiWHaBTnHPlZxEV3+KximADjKDwZ0K0tUmaF3yKptc2Fe/5ZV9VU/PJZXlwtNh80bropzMn4T5J
occYfUllSa50hgWUGstMrmQMEIbcRc7WWG9ChI1vhapqp0JW7bMmioudTdUR0vwbUmTnSdTh3YFv
bJejfVJ6RTtMQgdMmYTFA1KTnWMAJmRRF/llDEmooPFRQPuO+mIcTaA2+z6qfakvZP1y/a7ktSE4
nbsjezztNOv9sWKFukHRA+yVjd82kd18TYf+ie0aa0xD+4aKO76Rq0jPqbvnWIhsy5sQchvGnGsx
R2+YJBneUd8jicHY6Xq6obZBPAiEz/HyMtv2uUyQkVltW12dBdOrgf0elSaOtCE3tnE76/smdxAq
Mf4EKB42D5U13AD9eks7VecVLt9azbGBdHOUztLvhVR2Neq3S4ePgBweEPjWnDz1ToMD1GI6Y68s
23TRLjHWGydJtYc6AfFWTB+WKsK9NQ1s6ks1IVIJNhm6Vq/Rm/TA2ikghWLZEzI0bpuJrnuK+IhF
QYa7RrSHBsxvO5qTzabZsf2mYW/oDpF7cspM9cqkonPkOb8aybkh7cmzpVbsrDgJr05mHVW3qndJ
NY1B2WAL6Mu0OEyqOlzX3vg42uWpRbmyl3D7QWf3EOZIheUSt4Ds8n7PsBhTyaTdRBshaSgMxe8g
AmFD6NIruuByj6bZA9OYbTINfNXS/wA5Fx1ikko7yGhv+mhvDHt84GYoivSMYXafcjgf0/oz05Hp
V/Is48nw7STU932zrBmkEH2EFs2BSY8KO+yYHRD6ivMShTOPhXuzUI9sisaC61bYnSei6IFLejZR
bHrxGlqGqoKAhFD47OvBBK7HTi/2ZN7STjVr85IOZwVEJvGp15KcCGb9gvQw/U4UydbouBJjeV1i
klpQw14Y1PBfUNRocXRYLEjVYYK6wcBRxFqM01SOif5YCsCTpaGf8b6wxh9tO6hcGV9sN2WWZ383
EnQRo20YtzgznjSjT0BLxsbeNsZH8mraCyVU5MdYOX27n+2ri4iqqmbroWkyji2N/GpTO6kq8Ibf
/+/3L20VmfUmc9ovrNMs4Wl0Orqzh5YuJ2oM59KIFFCsro2vSPcSablBZBHlYmSduWfTeNGj2H0C
podigNl8Zr3VEWh6pufJljUM2QBo3nzcqbhmlxFhU0h9PjljRNtH8k3NimiqZHct9bvh2slBknFK
us4ycq5HFNBGiMuclMwAvM8ZRQuzdyNvfZsbzZsMvdgRKnY1Jn2rN+WvZGHNXQ6IVsMEn4psAkwy
qke+QIdzuOaNm9WnOaVWzZqIw5OzmYivI8R1h/cAUIBQVQ+TtsxbCLNPFTB2LXIOcxcdKI5Z+gyx
pzguwjwEJo+QEMmBe+YRUjYW2V5+55ZHoyo1z60Ly1fd7JRouuIvM4hyRGqcItHrYhGxEiKzabV5
BBKuo25p35VSZz9aG2z/rDccP2ekQleUQxGuuA6Ddx8YLJq92ko/TQHyVkqQvOH8I8PNg/Tt3Ibj
W5emL2r00QKa0szLUswPTTwlXphr1z4TP4zF2KiNzRa/JyacsSGIGlFsylbZCXP6GiCDirwDGhdW
7yRXFH5ptMlWFhN48Iq05UhO9caIE9Br5oMyEOTHvbcZNZMhUAE+cVWxpwq54jNmCuI6mVTwkmMB
xHJ+OVdNeokUEmZi9TSM9oeOa4ctG0T9tlDdHaDlI4cey87OBe5Jln0wN+Vn2ZFBFGJP5cZqEF8i
uQLvbL1OivoMwpGQEyA1nOj1pl7Eijezb0g02MCm7OB5lWf07G4G/LqR21bNH2GLx+guCD1Drx3Y
M8i8Dqnipmv058SwLM8t0PSTTfJpA5cmIEQ/KY32Eg3AmFOyhKdY7bZq/nMyw2et4Cuz1ZmUjcQ6
OQZAzDXnnIDBYjvY4xq7YiSeGkFWT5I4KKMMOm6D1M0pEX1ZNbdvzjId4s23Tlk7M9iai6leyxhK
QYXrYabTNIhWVONTTBdTLMZ3uNT5JtfXsz98MvU1li6Klp3Tu/cprp/M+BkVE47WNnuNDeJ2Bq2n
IRwPcRvaXpsvnmvO5CCYoGpVUgeDKmvf8Cwd0zEnxGp0QYbpj8DQk60RT2+qO1Y7wgWJdTOIA8VG
so/lrc8ngo/HJrwwksanFvlOo7/ooH8uPKuwyUDIkoGjXuB5YGC1l+chH6ctPjIv7cDu6SQgkJFU
2TWKWcPLRpv4atI4W5xDSpXvVzXTZrBsUttJSEKZcKqU2B/FGjuhJgajXcItBo6sagy9aKm+WROm
iT5vgaUPUbOFSbTVAWP3IkHMyK7TKV7HT1sR3KN427aalZ7qbPk0DP2dbfZmjGufHdVPtwzXD+ls
pJxf5XpByq6bjq32kceFCFTqyyKziIEJtXf0y1EgivDJirufDgt2L8qL16Qzn9Xxxuf/iSwLxSUm
Ly2FWaBo/UmLLSpDwsbI6fuapYv8DgcebqJM0pISO4gC8ji4gngwPKGeNOOdG6EIF6WvxOoBFu0b
gg0ZLJN8jLQZ9SIpfdM6oHCh+CKIvOW0zjaUVfps3YVypoLXa0lB7A3jVVrZA7Y2YyU1YegQZPuZ
E1/syApWiffCjN+okO6Lwnddfdi5c+rXEGq7HHIfUS8DrQGQiW1RvNEkJESPFsu7DUsdrYC4N00I
4wqpHCRJCjmtuAruysqJc0+FjB2QDOhY6CfklP1o4nbZhPDAJ3c5WGoVHtMsP00mBYemwl/ou8hC
5eN60IzdszJg7tdzy9jUCktZ1X1PLD28GCNRELMQB2i0QUKEhjssFiVMbm/TIv01tYYeZOV7zPjn
kk3jqUyyYgvp2PVrFcfK7JDvKXjJ8tDNbzjr0aeOcbXJ+8xG8vmVqkbjmzo7bSSj2BoGubVsxmNx
gozdHBocKV5XYYrCQAQZ/b1yAXIxzi0YvTvj3okd81JgrcL3IncgmLUdQjy8ucQR5SgxkTVxIGTK
Qywlu3PqRK0nzM1GjomAr76M7TDe9S56W9NTCjwH23opf7QUTkFZU8N1/XDXYjnwEXuSMPJ0pTN/
svzAM1lwJBRa47uf1ki8F/LIxPdlUfBTZC/MmTGyaO47I33urNkyPUXpntIBWVHW4u9pRvwJKmUc
qv5dD4iMaA5io7I1dWZYnO00159u0gOUHWGUKQD6zGKNWkEytugCWRgUXPuji8WA6oKuaoSarmTG
TWnVLGin7EVLC6D4xrwlocbZYe6gWtsxjZ+83kUriO+FyTdGFVTT34tFvcSRu0pGno0aWygxCMhk
bSy+hv0yTchvWVqgCS3nU2yvYEusmse2142ni6VOF2l344s58c4BDopefMKzte7wRWmhSFUXpnXV
DwhKxzrNrTfBi2Hs8FJVIadJhPaowGKEnLDXLwUBASLUvuKlVwNwPBt1pmuuOqzX6ORxerd9tAVt
H0D2ZO7eRj+qRTIIHEgPsDpr8EuYhY+9OZBjxY+/ELdMoF97NEZiMFCRb3r0F/tkRBXbx1q/STJl
peuWdQAszXd60vhIYiVlrY7zHXE8mDmzeGZ0Lt9mxEbeNEwHtjGtV0vEG1WDaLtusg1PdBFAbj52
pmN5cnqzdNk/FdovSOCxij9XwdkStNgUyHXI3X1rPLBe2aPABW6PjccL7QuvbOdAyNwhFrHc8rLZ
6mIASw9RVHP5boxSljvH4bU0shEjeLlPdpOV9Wyc9ZBXt/Wz6Ad5Ztx4CpWaBzsGA8fkpNEGEu9K
LJdOOpKmBaM7L3BhEWY2btpmJA9K0Kvb6cLk8FOKwQJw0v8yzUT42II2dRcCK52c1leswosXKFLj
KMeg1pmODn6Hqu0fj9l67xO+608umxXZsP4WOVP/XgDo1SzLdypZgpZF1h1N41fTlyMzFBLdlt5Y
kwK+wDTlHkXgBwUBKLqpjmCtRgWqvRT7XXKB4bEx6xdugQTGjq0Ey9m0++U2leGrdMI3cL3Lk0TG
tm1j9Vcjuy9h9UBriX/f1rIetmpElgDPmutXmU2QnxJPrElS89iX2bWtKvNWdMdJ2tmNlMDyqNni
M3XLE1LB8tJWeUDmtrYDofNiojy8NP34aIo63yvslaL5AGYAy7VcfCerz5oE/ofpaBtGc38kp5kM
WTLPDlmyCBx/1uts8yTE7rClt33pSyP7Fl37UM+JrbRfWzE6QTtL/iT5U+pQrapo86soyEGcW1M7
k53yOjhNeiOy+cEmdowyoCy3va1+sUEGmk0YwtYYWJrlQ3oXmaVcalxATgPAP16wdWBbIZeWV/w5
G5zoWFfa9DAuR6EaAOsICrvVc42O3NjNMmr2oaK3G8wkx6jps61iDCQf5MbkV2Du+EpmY18VBNlk
axPfdjy1ul3OL1OTellq+N0QLj9zBtsh8KsHPFFfBPORmEQYD9IkJwxItcVkS+gvg/Gs8qj9yPqQ
av+qFnPloRJzfUKTfkpm2U9LpV60bv1h0L8HLUOII7jtl5oE7ityxIQtmvtYSUkv343a+2xUIPcB
mBKWEGirn0OTsYXigy3WpJJnmJg/ylGT+1ipg0iwQVZMOg6Y85GXADz19cgMvXbiRyxrF4OVNHco
7zioW0wIQiHBfSq6fe3AEcNmeXUVWtzcqdM70rzXrGWvXOku1ErTuvYsSu+9BsSxlvaZpYZzYowJ
TznUA5jzfL4FsHJvSEwT6tmem+iiEdNOOMDVTBb1kGX9NnNxgxmvrWk6J7osl4XjROtQmQq4Yg22
RDJf2xGerhHdWZj5rVFyS8maIOo6R4FtP5eLrrCiVHLzxHI/SIGCnYtF7lvb1PesmPGT0wZw1VlA
zbPmR8Tm7GYynR9S+OxJb9VXW1tDSJvW2ONOpvp3smpfVB3tSugQLFetadM6APvG+JVPkDohZDVe
qsnvo9K8USO9OHrierRx1UZkvONUrZbbOBHwate/NOyrn9FYAcupp9lTXRXwlUUmsjm1K1yWYjp3
Kfr0PmMB0Re8sRhSEPxUdhipMjhcoxDsp/oQ4A14fSoOcunYm1BtqfkHMAK5S535J+JNk8Kv/QHc
L9p0CCPfRkZ84YyvtzXYhxrVM/3O/Dzn3RmPqXugzYLwHi/uLtJHd6sutEX4S6erVcHaTg0qFJJN
cTsbOeE27XejOpYwromBsIJ5XH72UltFgIeoJ9gyV57TbnyPql8SDyTi1R1ZVOdyqoO8LL4ZuXll
ucOuemDnSEMrbOVZx8KYwhPDHeQn6sR8MvzJ1muHQNXD9nBfJkFJKs+a8kO3Udc7AbX4FczlWR1E
gFeJdDbyckuloxDOLN/ixTSyJnbwKZA6U26TQt/rKTu5CHfD+ur9ytzp1Cj5j4L6jvWNeY/Y7zGy
qd9jJfmk4WIPS1Mx8iroJgTKhmmT9p0kzJdJoE2+bDA/dhhuVqRpHlVekcbveRQiGHWcZ3dKPvrr
DM16A8w6UHodYQJTWBUixEZbP4ddODh4SpanSNC/Ctya3F7Sq3lphbk4oKP94jgHD2ZYd4dV+m/F
i7PIz2giMEPPT3kjP+fSJnGOdSumjJ+11e9imfxqsVCFNW0w4C57k7Mvw0lIc2/Qvae+YsTtLop7
btBQRb/dCw9LaLqTaX2p2r1ia0RTJvnLZJoPaj9HD1bpqtumomlp4softCX0hMlufb2GJh6edR7r
Y3DkR+Im2kRj+x5HPDVh/gGlgWR5Lq05GLVncbHmyD2SKHxzSBSAaciVL2TET12F1yFDqVswu+vL
cN81XBh3ISTCzdaRZSNP0E/kyUZJgNuBuQOMx/KhJ6lJU+LokZZTuYMBKPZUxYwzsqp9yMfS9apE
t/HycTuTd6odaigTG8tqwi3giwV9SMWpORi+KzjNY3TuZ6XjF7NaPrjd7WM7a7jTGkKOei4ejzvV
s2kkx2TAGGOEpnECUkcOoJ6VPqVyjMPeJtNhQHFBHklB5QdWXS/txbMAiTwBTW22Oah1XxnLC3lp
0zmFK7TTSHHAn+aA7yY+6WXoW80jzA2tbpo91RgeETIj+oWy+BVSMlzDrLwZvSN8V0a/Or0PA5Qe
NBG9HLZZO4pNUwyDV7lPMkZuL5v8EA+y25qDuXjg2OdDM9vP7HVpoGLyY0tA/l5tCwZ96qBe+Ldq
Rq+wwkFfkNoS6lUw6w7B6zE6wphYzhlhzjaqlC/e/FfmD+lhkXZNSmbK0rRL+l0dldExyTG/4V5m
wbBgbTW0xYYJR/JusxhBXCYa0cp5dSrGiu86rm5S18tjw0h+qLvuPCXJ92rRzQe3sGq+pX5T4Ru9
OsUTl+KC537cN5Z2GDMToML81RNVc6zbvt30YwQsJ4oH0m2Uhww/6FkzvzcpY7dkdnZrujUMlasY
zfqO2Zi8GBfxuDOCMxLZxagBiKAHCDdqnubcf5Ievo67bU0bUpcM+1Ed0WivjswUs3Nuz0/6CO6n
KYW5lay9jr0eXRx1ts+1aG5qyFLBstF2VeW+roW+xVll+Euu31ESzwcEp9XJzRGWUxF8qrqFrOXZ
wje1bXCU8S5VTnE8ifuIo5JYcoTQEsAwVqPNqlea+KHy2ojObJuIehUqwxRJDG/I8t/Nk3dG5qcq
wk5gx/GH5ZTzhpD1Q8WBvMY4MaRzuMM2xcARgjt8uzT9N9AavB+YwtbOjaTt1FPbYd4Np36GW+di
nN4kMrL2TSMerEbTOJjKW5U+kxiyxoUqTQANGS9IM23anK5nYIiG/6hELO8bOrd5YoYvqb2gpLaq
PVlJiW/yvx2NVZtiM0He5I+V1nvT6O4XZDBJvnBUSXVntfFVkyLh6xupscw31VGgHTXU8G2efajF
W5poKHgmujK4UPtW3pCw5IdQ66U3q2lG65PW2wX8QGDnBqbcGYjcqCX0m2p8mTLzu+4m/PW5+lVb
I6Ixfek28bzor0bXH5sUSnHauXuyDklO7JpL3DLptB2sH5mUeybSo4ecqD5WAJe9MJmsfeUm5I11
WG9Bapgnl6EXx8u3GZnxc27krwYxX4peVB999R5L1TyloUZt0RXHaapeJFCAI5vLw2IQdar2xLRG
DJoOJfLInLX2Q8hwdwsTIhmy8Wy23zP3E4sGAekzW7lRqZ4c/a5l97FcNjFheXsc9wp8/3xiTMDY
PA0r9Vyp1Sfvo3rLOU3fm5NgVAPyaUv1xeytq9vqLXmeLqZWTjgSuHgNPqsDo6aIZew5qbUT+edm
QBJV5jGI6R6B4KHSsJgmlqRFblZWFh6OJt2pjTIdVVyaHkV6gDInDUAZuJh/mxuWy4RwY+vfiDqP
5ciRbIl+UZgBAb1NLZmZlEVuYOwiCzKgA+rr38Fs3mLGps16isVMIOIK9+MGqybrExpTc3D8Itgg
SCNO0iaiGDoKeqEx3QY0DqtGM3fpmQNcYHjtIeh6h3YI75JK9jAtEe+dHz2XQvermqLmDjuA9fbw
pD27fKb9W3XmkNxyurlLkOp9Q+d4ckbxbQVF8SrhrA1JMhwNTha3bPJbXjCtyclBSBvJ76ZnYh8N
GxswrkVcdkl06GSKeMghjCom2mqXJC1ikYrfqZ+J+u7immK5g9UzAqZYjyh8eK4AGYzpaG4bitFT
CG2nJFpv37pduXGbILnxifNr79Ix1b8u5i7LWhZEY+Heu7JL131fDWu3dcZ9MddLCdmYp1D5JItA
WtliQAtIy+jZUWl5se+Z6c93gK7xrSsZpNlj+gSx4e7WLJmTyWU5/S9JNXdrRCuQEI5GMi+14exg
HS8MpGuIxK+dBZqssogJdLqaVOw8ZXyYlvONLVPEXwh54UhAXt3Oaj9o/dDsga6d574zGpc8QYNe
mdGh8q34G2AoGboKfk824qEqWKxanc0cst1HKW+F39vhDpUSE+N0/jDDmKf4AprJelLMQDdaon8n
q0ugNkO62qTWpYHrduq9Lt5O5VAdWo59kmr+0AW3f6hVg9UMDogb5BaIasOUwFqTP9Seao1Jz+9a
dXS4opeZ857Lqv+WXXkmLSQn7zIIjkETy2OSkks/oyu5JbDM1wULIeJv6MDc6mQbV9uz8y1qslfb
wYErC8Lss+nJFDok2wYPqJ+zGprJ4KOQeoY5AYCLiXXme8bK1X8FoNhjpcxuO7cMlEcvIsx+IKZD
u+nPUI2P5XiJZpzADHK0C93BRzyytsj/IK9nF/mM4zPPvYS580dJqBYDouI8crapMX2hBX2TZu/g
Jo6/SgaDNrIoioV/YGkg4rnXtixjSH0K0ZRJULw0Qq44rlM0UvjhVgmbrm3rOcehOUD3vmDtcjaT
yZrTjwiQrthuCnNeD5Oh90jToZbwtqZBda294p10bdxeDYLtWCY/dIH5/n/lYkzJW1byZkZ3Eq02
2qjmp5iFaW7Mb64sPn2YaWt/Nt9shBGh4cYb9lkfEYJn1MvGUdfjAysT5rqQELBXk3RlalID/6Tt
I9GLtlNWJntE0MCG0U0M3sCq9a/dSd4LN5HnYTb1h1W9I6X2/hCG4x/rAUPd//6xk+KtBL149FLP
vvStTY1kFQh0hMvGS3bvYdrEp3qsvE2BC5u7n5Wpj1lv5+pTDHvjQvI7QcFnZSJciccaAsVQrBFs
k0ju2sOj7fL+HCqOpYZZbDxn0XvXec+BaslhDVjB1RbVVwV/xqIragmVXOFXGQ6UnC3pPKFHxM0+
DmTHxIDCJXMkfvwp/xdSB9+FVeNGZ3WfAqlciTL+8JIbbZ25qnv2qfCi3lxKGBHWioug2/YuIEi+
n+ok0mvtCu88uiURVX4FVa8TzjNLHz6zlgoMUPaOHss+mtzDTPntr5pw4oRW0x9hIruV/Y+s2V0E
JeUwC9qcnLOZWz7Wn0l0rqv5kcqkuDHdd14QBVi8vGe/yOy9U2c+6zH7qpCOr6uB9HRh2vUBZ+eh
TpIlSYYdoZ1oYnUiaGj8UfKeEQNIqu8PlCvvFC1b9aJpkLXrnsUI7vxjZcbtMVOcWoNC0mPBL3oL
C3K3u0xffYTpiwbAegiU8ZpVWqKa5rlspnct9HePgONA+6F2LSwSq51fa3qG0+Dn0wbVplxD5liT
vDWe0zQ+tnEfXYl3FatGGGS3YoDMPOVCFr7inEPI7JCtFHawY+bgNdaA9kpj/kPADsrnjO8Mw9nD
UMFTzPrh1LAHW6k2fVRjmb8UcD2hitIx9ZvKWTaphOdNQxLe44EyaqDI2Hdtd4viWpyxyyEfSvZ8
C2TrJiC7k8JAOeZf+4klJiW22tUdSPYpyZm7gKl1dZLvXUY9a1hwZJdH6WZqmdI0gtlK5v3lt4jW
TsYEWxfZOQNUuVFjULOPEtlhAOXAij0/lWQg3Tvz2fPc30EQABFX/a/ToDY1Bk00IQno0rEOIp8v
5dQne2+s9bnW4xIBdcnG7tdUun9LajpQZLSbcszCp6w15XoiBW75IJuWWSsu8C1pZdMduoa7V3WZ
b3aJJduHjLtgEwdBd3CzjrzE2Sj2gJTUtiFxDfAT/9iUJAul2JE3jfCtqxx6QDpjvI4YOR9m5kKu
Dxs3jfM9Uuqjsmrvkbd8pUO1N3LSAS2GUscGgujJCaqzr5OPcF7Ea54/nHsOvc2Uzz5kF2Ts00Cr
QGlQQ4g7RZnyyNebv2p4Loh7UKhEKKXYK83/BZXT7ubEZaA0c6IjbdEEDQl9ltBjiwysjvZ+ZCTA
rzWJePaZI+w1bWVRp/7RA1G0V5m0tlHZwtj3HUbS0HG3VcGak8FoAKNS1VuH6SIbNmZ5MhDXMCMy
Km1MYOe1X176MufZNw9Fyk8yCmfvhwKGZ0d4hEHY61TCfgrZsvQChaDJUP9KrA49QcCjZlTVzi1a
h4sUYyQ/INuBO8W278vhFNhAH2jQ0Ed4cmuKrtiOVVKvcWrcPR0UT4WH7jslktxCzsv1oa0tRuhh
De7TO8dDP67z3kSH0SYdQGPDOOGNe5RVpbdWIeSNpBjzhodANv4D+wZjnygmK7qUv1ia1ZPr2GfP
a20itnV1XULry0WD/kcbXXWEnxiy1L/o3kJRT8bWkIwUR5jaOvTIYR09Bpmw12MpdBqS6uEPpjpO
QQw4s2fwQxbLSQ2ADf2Odr5wOlT9YK6eAh4chMaMAhbEyUfKtI1c3NGq7m7fVmhuPONWh+ifSp+1
MFRDlUh9dh0zfs5s72W5HJIwC78Af0BadLKLMtEkwGA7JwQAIPcX+cVSRbM3nXDcsyq9J5kqnv7/
v8IMikSvs0M+cYAw+ph4nXVy8SBtYU0dSXDBeTCYY0TvaaJrEjY7LTN6tet4eBqRSKzp7iVTxZQS
uhXt3rUX9scc/xSFBUclavt73Rdb7DjqoYbiNR+ytzohotnypvQx27RX7A1I6Ar7e4V5Kw0kYlPJ
isOPzfiapNah76qzrdiBFaFvPZHvAa3qhhBMH7G/w0DpGLjkbLglpERYTDY6Jk5LxVjJLpiHYvnB
YSNppuITSQblDrztP0t2N4W6CAOBhzNRAWjJw2eqU9k3gKhZcTHm+Iqm8jGZ/rvgiTsODgP+hPa5
s6Cz6ZR5VJtG/kVBYu+JS830i1mPnwPBES+RXbWXqchvvqAq9PXIgtdLJBvTDcb+a4zW4RIjGwFS
ApY1NElgQjeLizNke1vtJbgvRlIF/Es27H7lPgpmQiSqmgUaoZ6MyZwUnDJM/kBTXQ+lxNqWO4xr
IvO/fHSqKy810i0GESoqaDgqgFduGJx059CHcLzGMfQRy35YyJqPheEenKbqt/SRC9jDwTqd3CeX
MMkhBeKR2JCzys8WpglIYSjI+eDf0ZqdR4tKI0zg4bTZLstcFqs4N4iLlgpAVfLdZ5P/iHvrJQ27
VeP6BVgDO2G14JEzV9X/PJS2Zxqav7WT2heVESOROE0G0aSyTk0z4evOvXYbOk2zxRUhDpnFOECQ
+v0SEWHcuYBtmrIlbFxZ925IWuIHWJvxlLhLKPc27TMbd0TGfGBMoDrO/rVx4F+mRjehgpG/Fqwc
QCdlv3ad0d4ncNw2PUKUVcL6ou7H8yyLl1qy7R0dOGeejDYCEMY36R0bRkXmgTBpejKbDWokJrC3
mXxuW4q6yR8vnRvzTGaX0creAqpRlm/9YQ6D70VSNSNKY+aivaeuueOy+mJ5f24qVHDVuKXHNtkM
BpZgB8iF7cREJDPqBU5Cdk3pfnHl/6d7YEIpTtuoHvcSGe8zAIaA0eylNmu+rPQe6vajMW17M3rO
L/rtJUTZ/svJdupKglkNvq76ZXL1v3FgGkEnu6p6V2wKcs+vrZ8fY6duoQWunSKx/+vjcAuVtb6p
ZvpCs2uvo8b3DqZbMtWA4jWJiB103T05Y+BxnZbRI7DmdeZM9nmukJYQtSd2ZQeQFw0i0RZT/g7c
CdGn33tvPYn2624wyo96TDkcZWbscK+gy0g7jrTcM/hgQieFFzhEm9Hq9iNFpzDqZhM7BstViy3M
4Kpq6+YaK1uGZQjtXe7n6ZPbDc8Cwxj3eeguLj9FlDMP2GwSGJkzOYFswVPiI+vys4L6Of1OmujL
dz/qOIPCF1n9UU4VAMY+W+JJ7Kd65ueGOUYcHqlFvfQUibLZdvavWOalfRX/FhSlbA5YLSJn4GKQ
jyxpkVP69r2HIrnqR/+dJ8lfA5R+9WdIR0XI6gxeCywxA48TqYjnxJ6+eyqPrq4Q+IeTvZos69vD
KIjypoYGikPSNuc/daN/+JD4BtcsHhiehWS2OdZbKdJHwHONFpHem8/RHsAKgiGlOxdivTzu9PII
h4EO8FZgcSQCiC0GAZHxSxha3S1LJszZ4kKK0FoScbp2qoSkNAUnMsHk03gJu3i7V7vcQn42v5Sy
Mg5m3L0wGv7P1O2f1Bj4TthB2QG/LIJK1IQ5mwY130Ij2rjWxA+0wUN23UxrNCbGS+tgNm2WSb50
00MahvOngBgDAZwZeLwbWjk8hfFVNm6KikWF+zgZd97sv8kmso5jB4ZjNo/96DFSiKNTD3hkjbqH
q6FlcslSr1kPlUGlCmYTMWNSoP5blMBgssBNXVRkplhq3bVdd8Pjjw0vC6hjm5GfNJp7nLk7h8Ju
TYn+F5aUs5shSSSyf6kEj3ukyr/Uk5tJ0SlOKaqLlOVPVTSn1o2vQ+I1J2nU/xBqdgezaHsSRX10
6Nrbl507k7LWuWsd+S5a7zK5EPwyoeExxRa86XxwCqdaTWY635ZgSzHds0pVFxDq9xKEzMFWkTz6
ICizAg9BC6GXlUeQbXPKGxC8BBCTFPztJwm6iHj6W3doOeWixcQvazKqGI9JXAnW9sZtNDrjod/z
bPpl0TryR8DXa9FJMH4v97Vjs222pmxbUfJaIOu2A2M826w67KGTdeY9Trc6AYo2NS43GtdlxANL
jW5ah5ZWnqyPtt4ky+JQTu51MI15I5fxXhifkplxgp3k6Z5tT0UqrbjM8XAUNTUU86JLSHI8iQCU
gTwZDZXsmdx57oeeANmiNqkG0yPC+hdGMuEh6zgPNeOaasnniZEfYLvmUqzE1R7h+HV+3aH9qoZr
iYQUmNhHTTjqqoEGtR6MZuPMMxF1gc+crMbBiRdkY7TIfP1463r5vE1BICUxpxuXj6a95s1yLe8z
YWqy68nERtC46VkDEvRHUGqzbNPz8R9KW7mrlPygYnqeM7ZeXJuWiN8bu2Qd0nOnVKa3i7sByS0y
o6mkqvXsg5pBFCvBEGeMCJCofaKexbmZTLDduX5NYbyuY4cWo6R2zIDffc2mszG74m32piPsV8S+
E5YbTOErywBdkoI0hmPa7EXe/AorERthB/upMvdG1D2cYD7R+a0bO35MX6DP+42yBJnSdXzu0irf
xVhAcCV64yUKZxpHMrrJW67AdjnOzWy0dwKkBfqv2uq4y+/T6J8aAoa3CTmCexei1c4p+2KDv1hs
Jns29/CBuPZwHp0MaGOSIOoTn02w9nptEcgwJ3tYjncLoNDJUbLA/VMdXW86lw3yiTHW57xjLwHc
f4tS4T8X6cCjtAYW29besfxLNY6nijOLESG6l6kQp6DQW8iVP2nMk1iLV1Bwz5NsI0Q80VdupM8c
2m+p0b+qasrWgLlYDYPQT4h3x3rVHoM8/gRBMMv8PYuq19bATWHaL7RzJ1HQv8zFqhPTR9m4l8o2
Tsif+QuEH22hX2fLFFz2PAlcCj9GHV5cR757ULi2VVs5nM5JvEs8dZrBGyGfM+ZD1EhzBY6ve9Zu
HB2kSS7WkLaMQez66FQSS3zFyLhmgWnkY33wS3NbdoAp+1QUh9ktXkfmi2PMn54qkD+EYmwtErih
jK3brHqxvemR+8y6w37YSIIFHNl8VG5zQZdWrXXvM190GMrF0xpOTXhEUG2XGXzuGESqNgfKUgjX
jExxzofQ8XOcP9dJ815ir4cTjzaKzdTKtusv7dUvXgoTz5aoQ5g8BubwY3gFodX/42vvPSZPq1YA
C3DwpsnRf4DCRhB0KqSlNo5Av9/6Wy8WknLOxxfTwLbLNHxJwBA3itfnTCZfts0mi+dgX3neeW4n
VmmltcLR/zzGKdxfjcixoFlO1HSoXR8RhTR3egwIKPU/VLGvaWkOrcF+Qs1HzfgVKZmz6P6mfoUA
X6+0ESVHoCcJwEE/2zQ+AGZ6LYkQcSp3dhuu6+Se5IgSskhkmyk00itGjPTqzsVfPzymuWScYzHX
tDHyKoGIuajeR9zXpk2ShdDrPBztrd1SALVAabHUWmtJy5zE7q4q1Lpz2KwV2U1qe5lRPXpEFath
BCzOjmqV+ifa2X1vC4b3xjcbmLOpi9NgvagBNW4SM64d82CHvDTf2Cq8ynGST2QyHaNs3Cg/F7um
Gb6JuHsGhwQCoWWrmuZjQYWKqQvH+Hrq8vwYTeGlhvLNtzxz+8UcslA4gbrues+mdBjQmDITiRB+
Xcq53Kip9PlkeAYRAr23SXla/hMuCNAFFEl5ggJPLsq+NnlDTsD1PDpfY2/+emYOKlVXnzTQ3NML
Z53Kdgd1O0VKxDePcHWNRt3FEBChuQ2rrW+rYJ/HCCrYMTMJBh871C3twW4YNTxgE6bsGPmHcoie
F4Ti3g5ZTUndXFVm/44VkdukJB41IqeWmOz9WGefiKM5m6efPsr/03aMULuN65WfPhlI1Rdi81SL
Y6TmO9T7Zl1nzisQ5U0U4h9EgZUDC+VFrlGLu19lzWM1oFBYe3H6mTpFtOtdyUjTsfZdx2ma59Ub
KkMGeoohbDvSgblB8a3HpmakGBMMMATVPusR27PXQ/BnYdJAREW5x2lI5HpAFIe5mXsjWxFGwUPL
ZnLlEC+F0nBT1nl3HGaiuuMKFnDYUemIXxvJ0LrszNNAUMshEigey6j8aHqn3psGrQkJIxoocugH
FjWJe5alEjvbwK0QjIVY864LqhzgQgBhqf3ey5YvqBtwS+mU5tk1N8qNty1hGAucu9irhyNGdQbR
d/Lr8klGiXsYatdFOiLY6C6CTIbCO3QYmTUtIlofVyOiwLou/mlLpQA3oqPVRB0gMyZQpYrhbDPj
jlWebEQZQMhUrKic8prOCL/G8H1YrBWlRF4wxeNNpjRYMrEfhpecjHA5fDJUfwGNThLAIWF0y9Fs
rUpilHY1zyBjEkTPClNPoRCDjbNAjZwwdm0D48eOk0c3FZ+Z5f3EPhu/gNxKViV+z9gNrcCKQIt1
0PLe44OMzr6AB+DwDWN8ctcds7maQD13VMh9ZbKrah7zMIl/Wjn/U6p/VjeUIyWVN7jhjg+1WsIb
gc5dkW//VAQwpTQMywQIpCxs5RJxo6mcB0MpvpYpuI4dYk/HHK69hS5qIedG6MM5aDedkwJnaCSC
7Hg9kXxOReBxPPbIc3h8aI6mdebyW0zLxkyNrLP7DI2QTWpbbfDXiUg1tkOP1ZLmVM8YvuwyhnI1
lWJdJAzD42KTGo67IfmRikuy9WfI0KyG/Lk0i/6A9PgKOrjl4XMG9sfG3iX02quRMOUuX5G/qGVm
PPfD/I8J5FvaI8S1TbhxgQgcqOS9t/bs/jDpqV7HfV8yTEGGKKMllyBcHG8wNxGlkUdF7hgavj9Z
Y6uNrD65n1x0jsjQZdNQopr6mjU8gE6IPB2nFF2cmIetUUasy50GkqzoeJJn3uJLlI/dxvARM5kZ
LECzwFxdzDgOHHk3ZP+ueufT65qZu4E8RJx+KzTk2batrm5dXxPP/M+252rjVYwvWJneXWPIz42K
3qz5K+LlHgjqAWbNLT5ZTD56S7wV8oTydljXEQjlOG72M+vdTZjx99ee/MVh3YD50MfZ078lLqw9
GMmrSzm0Ahq8Kws2NWRvGf0SM1Rv2qQpTuFrpNAH0FNZKMzVSeEkRqDr/zPD4GHlSrKbn49JRwRG
b1ktNIdv12jaB2KknYCg0i4nvMKiAecSlZeVZjsZpne7awtUZabaDv257Zpnh/jBQ9X0Z/pRDsUY
lb4njN0QOek2Ayq0yV5F29A2UQHVXvfSVBHaao8JTJIUIWL8hiqjJ0YovlaNIJTEXNaYil7Ud7ML
eZU9VE1UeEM2dJsGZf6GhJBVaXjf7hS4NxMmM9BAijxsKJHpfBLFiVUwMvHaBr+mlVDc9faTZ3eP
/L9BmD91F2CS4sx0ffEX1eDTaIEajyu0IcLqfgx/yqmu8lc4SfUerfk5SngqIDJj0OE+Wc2O95lO
DXWnqck+r+xuVzAHmkvnz9ShygQQyV+Paw6Aq2YRbIFNKRlB7RNlfxkhNUHoRJ8GXXIkxvFQG/dS
yaOuzPnR29lOZzxpac4CNq3oiBrM3rh5kOs3dYQq3ug3Jp1uWinnoEPzb1fwbzIUQRKoNwkMl/U0
DNmW5snb2DnD+GUpiL9VDrwPBlBnOOu92Nb0t0dv73DYA0uhMNFh8C4j558OWrUrh6e4qd7bCL9S
0uNwj3ghQo8Sy8OKp6EVb6q5fAvqIDiFHWzzBklqHXt/PDuOV3WzTH9SAMzz3ess3oFgNJ4COTQo
rZ1ta5PCxq9MlvKIVXQO9oxPumPJ2XkuPXknXqrk+HM5lfI52vYwmYAzMWgMgZ8oTyKv876bQQVs
pP2DMdPzzV2O/tvFDVZp7CNTUAHgmb+bvD8aqg830lzeYJ+HUk76WL6mE3pEMuqiSx51a8eJmJPB
QYBJ6rBGdaurM0FtNSQuDml2L23MVNRO+SvQPCCrpL6Dy0A0hL1ll0R7h6ybjxVbM3F5F89SL3Vi
jezToQ4tw1ow4PxIXFl8CciiPKpc9i4PWKTpAU7xGTvSV1SH3bGWJV9HxaeySgFLI4TLxXrJTRfT
mx0bQBnUSIZGPJ7Gsr2DiwRApXAtxHjS57SbjxnxWe4k8ehFEYkVbhauYb9ti6GfnuaMGlXQDI4/
eg4AS0UFVVsAwg93Z8ZXy/szFBrLbNzfciqXHX7xeDMttxLf9nEK42WJ9iCVoEkZ1IStmWx1lv7x
tSuYZlrDYYmduOZFOuELwklSMmTaWWVuvrgwFEaSiJ8ayq4K7e4RND3ShYJ+o0KQTPqcPLa5OfFg
dBn2OlT5mD/IiSH8DARMfTTL8J9DCuaLRTEn5hfAuMaL+mB7M94Z56Zbt5o5fNJ550jg4doDzj0b
YfzrYUQok9fOJSZUdpl7CBpxGxRTcJgzXFxDSfRiF2GikUm1ozBjRtZuTSQArxojyC3yx7tpRsZz
UmT6lDnZryytbNfGKAtax0SQBHeMBwKphgAg8ryIMEyrORSDdxuKpt2pKOq3Tqy+gRVIfFqaFINV
Ld0O4+nQnLN05EvCOL+u/dC7EQ2xsmrYEGHcxndHcz8QnaP34GyrLUNi5vqerg9BNP2ItM1OIE2J
QfLsl4owZGwmoCERZzcxuWGpRKViaWPatg4Udp+wnzEA/sBKKtum4KbmyDYPYcJWroe+tBvIEtnG
7mQAutWXcMLGY2pM6MhDx7Pd+Pl2aNXVhA+5ImFAoLgxyUwzuIxYthfrZvSrFdph6+9oTAelMQiV
sZT7GNU3GWCBfFHkTG7DGeM1Ih5msczMDqVLYothN93Dm0ZUlnXtwLGgoEUxx/7eh8WHaHbFHe1e
0/YZlzDFSNT1F4fBxgrUJNJKC6FBnSixGZp6A9INVpwEUB36N91pUFcJ9auJDRfnGaz0afqOdcAV
jawVqLPbTmpdtK6/IyLuRXfUw83s/G0FxbQiaJql+K6UwzsTxUMV24vDGkpGpcZiYwh4aSxxor1x
FMw+TnXiH1jYLHE8y2FgKgZk3B0mtPUdkXvpYZSvYFVszM5oRIg/Gi/DQMRXT4zgkcXMKjbr5I+9
tMk2ibXCS/qXkSNvxdLLP89D2zG+gT8nMG1ACOdcywFC5N4jiUgraySOzsC80VB6q2qeWDFgFqlr
Lq6qAjerOvOTk6rYxXb1plOrPjfeOJ+YDLSW6ZxLGR8iZ1y2TP69oYfcy9Z8C/sPKdAWh3LAfAIp
OR5+TO7T7jCYPR0ZBq/SOqtAWydFE77RCAKIZmJE46MYZHyFfkK5f/uKFEcTTzZDOuRdrD3eEDjH
JGCauAJTatU5sY5BbzDcVP2p7ITactC4JDRsiA94SRv/Lzl9M2DAsx1a9UkPTDSxrTGIp3ULmeWE
WYnaZZfBKcOF10P/RqS7ihNW5QK1HsKMdMd8/mII3M2KPFwui5TdMisT9kxXpjHZSZjmK9Pzcdu2
yQNHXLZz9QCWpFVbQiVbaqt67U9Vf0qyaZ1wPqHhLT6I8QI418g/Rsb62WQuXaOdxG2izpmIqbOc
vN9AnECrHzok9zHb4A2HDybxlGWh920B/xVJ2u7lrCzm5oaxR8TWHFXHveqNbJRjYffPY5GD73+u
Zzv9O3Tpayu51yvLQESMU7iADQlApV7FotopFkMrmEjdnn2XeaI+ojvA0NqNAu9205F2iWVlZXT2
dLax7u+HWrDoGlUEMYW5pFEP9jXWiVhrWzMrc4Zvm/EzkI54wBTvhcyEBB6OJlfbWjlvYdBOr8wI
9bEwW3z+ExpVC78qA1xrOglJ30OX3qxa12nPooo4Qio7eQSxTwDrhK4kmsU2KHv7ne7wxYyDY2qS
DB5oFJ8ViwBKGOeqMa3TZ/HEJHzjuCeIGpbQ9Z4zP/obkCcxuv5Tv6SrSJDfW03+2652iDzyeVH3
lUAdZuHIOSYMctLl4+p9mjN/mFq2bITmtNWEm6b35lWWxnhbadTWgqkH+Y6Ax0v09iZi4pcmBbyA
dK8zCuPN7xHQN8v2GFLIU+foJ1IMFcAewq2EV35xxDdXhryL0voQDbXFNrdh/KZZ8l88R7UvIykN
KzB6+Y52bNElOIwgZ3faIzQoN3nPgLz1Rcm2Nc1fei9p2ZaZz1bu5OzSM1ZNxLydu7ibD7QNLojv
VyrYmx/+OjAljkXbzk9T0xd7bk2ibpZf25msq4WG8UigKuE103xTkFY2RQFRYpgjmG+8OD5ckZfB
wpLct2vt9Ma21F5/JiaDIHgvZV3ke6R8tdGt79AZKb8VJBpU4lSFMVP4oXsdLdL8xrZeG8m4Gd3g
jfhNuRKIgdZBnLSXNnJes6q8eEnm3RlXMAfH7huXOciHACYHuV4bEoYQW9SEwCm4KGuP3f0lzfvf
MN6OvCYnY7SDU2XF1FdxeDWHkmqm6eE05tFFZCOOpZh+LxJNgv1NvPXdUJNAtwRYBh2Yw756HVI7
PLFRJEchGU8SZ7C18EpShUDeXHbk7cyYPvX1SZAo4TFGrOKGZizHZlb6iO5rL9yJypSoLgqAUITL
MH5NH9oYveMYdpI+JG6oEtxwTVm5ybWez235Wctg+BbNjlIfzzLAiVNQ0+p0vUOeZEqs6lgY0dpE
3vQ0M9QdR9Ag5KsQCzOQaKCcE2a9O29cvu+m7i30R30zWmq9ahjaVdxpgiInhlgJlr01Tt6HXiIo
+hgbSE+g58Y2bXTKjqB4N+L5UiSv8EZDQscKcbEcTJpToH6m0bHv2kIvSKgYSBRqBkZJKTadhPgo
VovCcF6LCtUyMqlN2aQ/aAK5u50I3CZ+tpUz/dYMY+OGJAi7RFMTetwK6C+PtM/2ki+xh2CyT8OR
DpNlHyyt8aMOBuh6WfvVLvqaxvAYX7L++t+f2jXjlpQ89qNwN2na3W+767+YA2ebbJFDGtox8ADx
WuvazjnGfvAvjn8a039OaJ2nGgMHEQK7IiMiAHvfIelFy4AFKk9fctNJSjnMza2fshvymZGoFF8D
YjtCQgKCTvqcFYeMBctBeqOmKfvtBEe1RoG/5cxZtV16TMw435kgPYHUHiULiVtNAaKk/RGWW0SH
ElXlVN/cavi2HIZSNbOcMOz4/6MO8CYX2XtYEPDsEJmdo9r9D7/bMdWlcSz7Nthr6Z+rthg/4kJx
CLb6lR9cPbWupfZBlUznYfpkoz+ehnw50xqHtb1KXsRCicITTkqUto8ppwH3dA5mSIoMER5xiblQ
+z5vkx1xe1VcmFuCQ5m6qObJaOAhGMZ/6PMw5TfuVxbMEH5MrgxUl3ofNT8O6mKIlsdKB8175Y2A
Ctyzi+hvNcgm3yoC6PvyNQrG17mCEMGmuDnDCTtVxEmcZhG9C11n55j/tVJViytYp+qNvImzawMW
zjzz3DYieB5CxSsCM4R1o7545LfSnDjlmsCGM+id9qXgkO/sYEkaoKFlWZW5cX+pM2o2xaw/UiNp
QzWbW7Z634rA9h1casKCWpx8BhCJ1FuOmW7Ay5zWT34vKUcRN/4fe2fS3TiSXeG/0sd7+GAKDAsv
zJkURYkSNW5wxMwU5jkw/np/wbJ9qtN9qu29N9k1dEkgCES8eO/e766Ek9xbuT3e9130K4nCnrDq
OqBwrK+D5AIQu+b3U1RQgsS4byXGHai1RbmqlHXXya1kQ3GX3RthjHUq8fCsWyT42qihmQuH92jZ
tWNJd7MycAtnojVOSY7zWOSRvYS+nm9DztPHYuBaU8s+T/qYP1ppRFTJQFHo9j+lkTQ8DnXxDNtI
bJk4aLt5AKo39njAyRkmBCnM1gn8J5i9ICuTONh7eeoumxyVVIyKd1/q1RpkD4Btrwkwaslvf0ZS
2pF9sw80gvxSPzk6/k8tNLNjT+vjvqu7//wD98JSjGN+EL3p3jW0cndmbR5ZXq2DJP3H48WCVtUI
QFpa/RYz7dYGmBDYv0Il07tv4rWJKfkHvxHiFK7+FMD9Y+pT4nd80AJgKAIvOvUVoit3KvW71KqQ
NjYcwtygAZJFd+iCu7vo6WRWGUoab/ItWoaNtZy9Kt0aP2LDbjd63envMtdRrmcEezJr2uDUb3dp
IwVMrWhLnh60oLYIVviGGI/VlbtnRXjFDPbBIAoMbk3yWuqNCHanjpBsk8TjeZZnc6TQTAymz+gf
iVnNi6uHRL3rhuKhFm5CRodfr80K9h3TcrwA1c6AnZTFWUtzacKiPxrPRVzqrJYm3WkDjKHKmuL+
u7SJUn5pKDkM6jPnY4/aTdN0ue0LwsZ1R0k96f0ZMwFxZSIPRNomzF6yGDEnciDcOd426TtEu221
tYqJFxzidbpGkKit+l7hq5UZ2orTbXbtkBXuUjNB4hDOLKc6IJ7F0DIMVJRx3n0LLs1EfnpRD9O+
Zyh40KPTjLUPCLbVL1y4ZhthiKUtPUXrqQBIWYH+xx9hYRvE80V4ZlgWlnkKQkIvmEFpnqIFeVie
iGKRZjBeRjntfb6iU0uI5InSLqkz5wAh3qcdDd/PKbtpw+0gwaB6mqDLHEMwbmc7zkeomOG6mJsR
NcKMXShUvB+/AkxOl5MFTiyzNy0U2IIIE6FIMaY7vTOfSxaUJQ6cYNmH8c8Sp8rS9QNtP2MsXNJk
0u+BbOBi7JoXyzXfhs42sMVCvBE4zKcaALcVKHlZmxQPHU8vbfG+P9ErTCCu5fXGbeWwtLsqfbz9
s9tf0Zs9xEVfHCfZgtVJ/HCTz5XiyNQZnEY8XQkoDJR169EC3MRocDgbjnCXgWwmznOwsfBZYh+r
yrsJJpGwanknY3kX6AxyQhkatF6ZYnDemcasO88Mm8yOnGW4pRgkijB7wBGfPqR28DYYFf1L2bdH
UEuPZTH1O2yew9aaR/o6IdXNHFcvkWW8RDwu5z4LX5pCjPhQQxqQuz7uqxMvtvwYW/c0pZ+S+Omj
34+PnERRuhJ8F/ZTgZBuAoIcCUEQZqQfsy54aSCePVHE2E8sEv2S4D3VslRzpxzAEblFqNXz5ofX
FRjdCJ8qJxghUYkftzANkz5JE721+k9R59F9EGL+cEXFmpxjMjb618z33gILcSZ34mnGXrZIwC0f
m14r1xSP73Y3JGALEpK+OnMiOdIZH5tY+A9llcxL8Ah7mub23e2PsSPEy+aYe9c6hIUmLdbBecWR
GvRUyFlHjCpp05qyTedBdMh9KsaBk+kD5AYJOzxoV1ljPXu6K15c0R+x8ePocjQETgL/G8CUTRsO
aPldegYA8DbVtM7wz+5iXb4zZuNAl6bAo6plAvN7VYNUilo8chwOioh0tl67c+TOT6WzJpTgjG06
od958vzkgrQZfSPbQmEBbGSDTMz2aFqpeYfY7tPJib+z7OyeGDsEnvI+N9DMVQ4DK+eQQvf6KlN7
k43LubYQ589hzqxb/wlm5ioa5NJaQDdEMvY5tnuCSmikeeBapWp5MXXNWY6okQlcjR7QlAWbgc72
Ajk2BAKzWOEtsFZmjfKjnIOKsOfmg7N2/NhKTpPQdq5eOth3gqSEjnfoADC1WxYde2w/djxG3d7q
nOw18Wk0J7Y/fGay/KBrvBBjbhxuCbj96DxFmT39jGizzVond3h4g+UYywirbW2hB/LR43bGJ91c
9zGJqxOmVPwIpd2pPCiy/8ysWAlv5ADcEMlm+OW4tJENrEej3NJRNK6cl+hxsjc+NHlQH6UJAkpK
mzFmb4v70NkGp7Gbm4/cwzTn01ZmRWAKGaXNdQ6n+X6MtAvlJFUCussnMh8x37Rhu6LB2gBqigjv
bQFBupNX3JsaJiqCwOpNiwxzNRjttvKgE4pw3CPO5YTSI9GVxegsLUg1K7YXfWUPrYfWETGj02gH
7EbmemyD4xTO8y7tnfmAKwf4SeJWu0nz4iN8pAePXE1JwfOzS92rFIAJkIGKleuj6uxpx62dn2j0
yFqLxTJvLe0Rddxzno7WmkMUtrohPtR0EhCI4U3rUvpmQc2hOanlfGiy6su0AaGiN8S1a9wRb5g9
a8lzE8j41BqkDQRGOq1Nmai+bHPJ2KLzEYhIbKmP/2OY0xa3VN0uSsHbmNOdX3j5bmzk1+DXbxP8
EgdjTtl/2zYYynYq6bbB3mD4RlQdL/WTWrGZfeIagws1Ldn+bydhbw9Aa5LO2dcG/U4fkE/5PfP4
uPTNR0uuXFij57byD1NBd7RnL/ow/GkJEC08TgEI8shAvFm5SXlX4sJYzG104QY7D+wNI3ajNtoN
Mo5XYETw+9TVpvfr/DLm3JOCzHtPQoIl7oqJx5zvvGHGLOWsRQdWzkil8UwQM/iIGYm34cs3bKn7
moZ3OBTyj0Itn/L0KNpHgkRQh3hiRPlZncsG8v3kieESR3w1Dc/s2i9gJDISpBgoneBuykF9SoJ1
V3kyjpsIZfOGRmWNbT1Eeu0T/eDE2MHbooi3hjy1qQYBds47dkQnJtM3+pEOB9MU7ZI1G0W1wzMl
ncOIlZ94jcZBAqlXh5o2YVLznxoEzVAZzt3KcGoPRwjioybCTBDX0FOs4VQ0PmebEIdr6gD9b5DM
zG04HxtQfPmTTNBWVAW20CJApNyjhh8bTJSm30JQ5ABGpy+MWdYizsksiWNKop0r8ejxZbynaLdt
ywVyEUfuge7xS9p69TOKMAqHiaTgvBs4oPfOoTQbeD3OwzRaKMMS7QwANtqG2JKptYrxQF1AlAoJ
SVWCkYeqgt70NAZ3s5bdmT5EhBo52VIGTrEzBj851IlOnmxCAdk02r538bYVRbcRRRruhRW+RFkG
L5D2+apCrTdTih+FKWZgNxzZYmGHW6OeWDQ471dOfcya/KCRcLuZNKbRjt896V68nmbLJ1/VTelQ
FTkvULM3k3nc262GfGgOi40MunqRiCo9NiGgp4KoCRwLZ7+vFWUudTddNnyJvnMeo3Dy6M3w0jW1
Nq5jHomLIXrEuDUy+TrOQtwJobvAP4qLLJbjwiKfb4dGGm2LE6oufEXiMLIVnhqXKaVoG+bNNeiK
EF3LoEHv17NG/6r6+zDPT1HyKiOUV62lnxu8/AvdJQ4Bjqho1vidvMOU/7JzdPWe508Q6oaWgdTw
OVIbpIha9ZQSr2zfOKhWeyslBrb3ui15cB+yxS5WQFbLq2Za1MwEwJgM7mpIu2nvCH+XV0a21913
Gi1soYO/wbLEXDTPie6Nf6ToWtqqKemzRMlzzp0DxJGcUvR8VeveQ8F57JWi0eqludcBfFSmYdHU
Bvk3RWZwGOvg1OX0OmtmL9glTJQLFF062+i9iOCVZ+2PLkEE790ljO3IvkDByJSP4WY+pM0RCDNB
7JlvbkrYx49+UxkQFuolCZ1k8kSdtbKRvAic7PsKsR/KebwEmg2QsA8aj0jyOtgUUcMyouOH93Vs
B42LMhbwTIz53y0kUs0GVtuMJ3Ch5RAeUCp8VDJYMqb21mQ5a8tQpNNj67pLwsTDR3PMq1XE1Jf+
N4GA9TRcghAaZeGZP6wJTgbWfGibTrophYiwPuXxym0nUJlpK97LYigOc21/I1IzNkBZ0RV6uv7u
Y4xaOVnb7i1vvOulkzzR3np2M5ztU1SWK+ypchcb2S7QA/1xbuWXo8lg68hG7HH2TBt3pNFY5OlF
b0nfno0dofMuWLR0OUZB/z51Brq60MAAa/XdekhE/GbrWwSnhAq18TsM8l1raPDmqnqLNQ2FnRfN
q0yJB1N0ePjGo5rJusH3tbTy8ClpJyoLpoyOXDsY+BNfq5FWIMgB8xquJPp+IFVlSunCwAc94JAD
hwePR8O5aXxt0XbMLxLNeNZJKL7zfT6jg5aoy2q0BHp2Z08QOCPLx1gTg42TxDQmVXqyhvxlQALV
sLIuyiF4b0VordI2XevqfdEYNwgr+ez1QlvYpDAbTvOjNk2inGM6gnUdkTSFdIgsDjZCAFYrupkF
nFSuHtDICxZgZH5zvANwRT3il/LREsGrTrgsCq+8eeyFSaC1vqb/o21QfVQbzxCbDAYvMsUGWHrS
QBC2n8ugwWEZau5hVH/YTULEZ4RDu2a1O/mM6LZO13xrxSTvvIbNO23N4+QEX1GdYOOeu3qL6OYt
NcCGhVkA4aQt7geNmSSZOdq6y+kr+QSeN53TbNiWnqdC4nosedaHaDpkDSd8fBDHsc1ftSrOFv0U
bsOMwRbEFno9kfbSEg9Pyw4PC9QjuIuxbi8x8FePpWvxKmbBJhwtfZ1nprtuvNR9CHUhFhE+NRJ+
XA7ylfSYzVyTzpOPsqVBIPmBqYF4Y4Ehaq31ATS17Og3tdwSJY/adK7zg9fZH5lVRUcgZM9uZaF5
T/pnTKU/Ct4ffbSae56ruKnRTesoSZR3emCaQmcQwxgJ7Usk1vZproGJ3/5qjO/+P5LkfxNJQroj
rta/TJf89+LnV/5V/I2Myb+d4h/l9av5G4IF/rb9c0LJf/+kPzJKfOtffaEDozMs3XIN3bf/K6PE
N//V1B2LaBDfdFxxSy8pykZG//YvBpl9LkQEnwQx29Up2/87mI+ISoGuzfdcFBIEUjrG/yWkxPwt
btJzdMPVuTKDK9OFx0/7u4i6tq0ZwcRjg4tRe82MYZeI/FpUHjpzvLVQIWp1+MDE5/bRtXLWgd0/
CMc4cBaGyvCamPklzTFwdU7K3MehzonRa/cCRLBOfWmn5tIwWFImDMJzdCdaxEN/Sob5B4F+hskl
/illT30EslpI4MCFSECn/9tHsOic6kYa8hFyWp625u9dGV1hRWApZD7hRO7IvBTeW0sngUm0oewo
wDn+2XXwRf6D67At3+SOur4g4ebPaX8mC6I32KiUaFE+W4SG0E2B0GVk5EIl+5IkkaiukFr4moJY
M3IAm40gpFlltvXoY4v/6/vyW9Dh7bYwCtQN/LtAoX4POmxBGDG5zWouBxaNb7iXLhKnuC6Of/17
fJWY+Pv9dwDOsCIRq2Nav31uZw5a8OtAaO04veJkrEWuA/oZOIXazt7HteKDvMKmu2T5jjm10aj0
J2ywmRv/rHIqPGLMZvqhGE8fYXzsaORlLa3IOhZnkNq4e1CGLMT7nGxaOWMPzBbpJN49uq+IGCkx
wSuvbZ9Zl+989iaiTmfiSdCxmNjjgBUjEQAsCPkq43bPlEgUIASt1OiXjc53Yaspdz6x0aPAIM+q
Q+PnGktPhzJf47g16Y57JdHCRXyFxKEGl/F6EHJv6e4LaObnuKoxTqcYqnVt3jRVf8MLRgEfoZfy
7OQbH14iuktvZfoWDdH47AWCnEHdPIeF5lFaY82r1ddkuko5Yx/b+c3sRbWcB3Qvfc4j1KbekZEC
G5ZZTrCYMJcBARsBC7b0b1J65SsIU6jpLuh/+ZFaetRm56RS3cjQWXpkjbFOXv/6uzdYIH/77lkG
GJKRemuTVuuph/BPCZfuXKDeimtUNpzeSrlpK9YL2XFX8TqhPuJTxqVzChAHLDkxE8UyMWGzGLNG
RLf99cWoINPfLsYWFpE4nmuZtxX17y8GAJBbtb6XbCmQNmjPZvJMeAM5972aFrnlHobk2m+ggk/M
i4myJVDe2gc3zlTYUWd5NJPbTteWCXsuxIOSQPsJtrPM9r3gi4ha7VcGgqCNnGsVwnBzWV8sw0xR
l5HTmI3Xkk751nL4DnGk4zrzP9FHccBDe0XgqNiXFo6yQUciqPIT/8nn/58vou0Ynut7vPC+4+q/
RZvqnW/3kxtlFLHMRYukOYuJNTzP3IvldBbuVhIFrd5/CvLhMPMKEctUr91GbGsnY7QikCpiGxQc
d1xtjSJfX7Wzom2OkCjqdJ8ehjQ8dBlgT8WvvK30HSeZUhxdUpeQo3M7WvLopvTJM/PrACVTRe+5
PqFVtntJyTc3nOCfrD8GKbm/f+2OaZmOMFn/he2rZ/RPz6A0Y01vej42ahcCC22uxNOpnTm9bczG
xAPjgCmQVI56xHum2Zn5Ty7hf678RPXZ5O/qjjB04f+2AnZmHgzMRLNt0COM6Tug6X5MmtJff7//
4PF2WGwAPut8SNb0v/+cRVZh5qszPic2Q0B75cP0iq4/yqJtPxG6oxIO//o3GsIy/8HNtX3XRHNv
2L5n/vZMlXlDLE3SZ1t8F991nX07HEj0oUNjnIcYVlI8o0E5/2jCfkubHD5gYWG8HkbOyf6OnhoJ
LDkPoRaHV05F62wOtn7LmqeSFAne+Pb17hQ7m3JMcCGW7MpoZ1HlY7QA1iaKLlqR5cQgCIBQpCGz
zqXQGGjL94nQsDJSosQQxmh9C/vLnksjwf+olnULOhc9QSZHjnvq2u57HuaLmLjEGAznKqnjM0rW
xuO9cIG9CWRv6v0YqHPSBP175qNAMOx8nSYPevZZorPVxwBUvoFZrJwaDnntaUjrpxKDDDA9XmyL
9XBhigsd1W/d5TclXfx92xU5yLLqVe++Z62A0OCznbVxYc4AYg2yN8PM0dZB7NNSxXyXi5Wsnsjv
clZFp7qfPji8Is4RQuefptniNmOPMytgs3iqrvkcX0VinWm2jwtDxco2RBMImLCoPhDRP7ST6qMz
V38NLO5tkTwFFZatlvH5QvcLpqP6OkCfoQQXt+8EwOsaNAdHu/i7p2hoTfvclfAoaccYUPIWaU93
2FOve+Aj2696KDNVdr1dgT0Dr4RjWDefcihiyO8ru+Xj95l/UQXBbU3SJPlMrnWOKu9Legks/JK+
q9u+awgqF/dsdO8oR/1lQbDC0nhysHScGP8ifo4Pb9XIvba1xqNnBlwdFPyOoRZex6h6q52OmC6X
4YfRFPTbqFJD97N7utF3G9NNVypdUuAAYPaE27dGVh3ZDFkEx2UBNs/g8XXiCWFeVZERGRgsoOFF
j/rVQLxoE3uEcnGkxFx3Tdrgwt58Vd+wmyXfNNH3TiXuIn9bq0vMcm5nzp0KpXxqzBRFU9izNhVr
lUxbVmJvJ+RF9R5bixjFto+pAOheX2vQ3eWwL8325+Q6W9+gBpKBv8kDY6eeojlMvxGPgk1A2bKo
0zcrLU7CI0k4tIgG6mx23AaIAc9xrLQZG/U0WDYPpKiBekVo4WekXH0afaecQomXArI8q4wZnEhe
9VpDgMVqyNsQG1x+T08CLV+wHUzvADohqN60hpc/sgGtZqo/7yo6D8kC37P9y3ebHTX5NnCLa9dZ
29s3CpvrV669th3S3oJxmzEiChz5GVmRRws5iV2p0BKVDqKNRSZvOTFHLvwTj3IwT78z4mS3YwsT
PLS5otZgTFhm7/EcbgILAUTVq8acFTyYII0mOX8w6AHuQsEBj2YFrCRaNlq6D+i/ijSFTVDxNXtm
cm3JAFFKFVJ4lAVKrR5Tn36Tl3xp3JEUFawHkxt+56M4375v6RGXMwRAyHVCThHXnnWMlzHHoqwp
MS1PmzGZYP8H4XeJX2xRRFRjaqGbKn5sVB5pyp1iRuCRYlFnc37F94NwpfgKZjRPwCcwhvkolIXP
P3bwTiz7xD1j63hnJLSZk+hK7+49aVhZmeVfHCmWpFk/shTGIGPcC9OXywhPuw3ITbXN8q0IrYcw
VY/1mHxX5c9ZR41PGX8y1BKl4nNdRas0hFzd1pRp4MWbKM6R/fIQGXb0PJP6F/Bi0m86Oy5rxx+P
5JRd9cE9lSoii0XIkKxpFc4TsLrfjaocgmJkpOSvROPtBDYNTG2O4gxfKsTt0IsQLwR29HRbN0Qj
jjgpLtPsvBrl/qIht8otb4X/qF2JXu0hGNNBMj7RS0KvVU8vt5caVx8HTo1ffcOVJ0H/bMTVq2Xw
4VqdJS5teWKyn/mUwgDQ+egzwu1B17S1MQQx4zkMHzr+7wyeBzy+7e0mNG2GhCWdVzIkCoMmc4MT
a2EHfPaEhD07aF/DzJT7jOCbiYzNuQfJ7Njc5Xn2AD33jLh8esoii57HePxZVyRtk2gT0f+DSk9Q
W1z5zyFo+KVJb37Z6g/qAZEeK/sMuUAtxRiTeNLlRxa8iDgvl7rGdpE6xrnE0LDspf+ho7mnKcYE
IH0d6/w+Z5MmY3yXy/xT7bh9cAHMsHSr6TyzzbBkpKvbo5/r4tyNy1IYL9Bnv8j+gw+XQFi2z4BW
T0FNlkbI69mIH6iSX+XIh/eUz/fG8k6YiEO5lT5uUZ6QS2NIiuMx24kJgIbPv5xmTldj3RDKQUK8
bZ3VCgREirQfam+yd9AR1SPxFgTnRcJglDFX7wKE/K2Gy7BAOO0IWI6rdNNv8lV5tkmcrJnB4K7l
0Yc08j0wiwhcy18NGLXrypFQ65jLEv1GckVmPJTjvc6YZURVyPpqrkAb/iyM/Fg9RZXx2MX+xVNM
KNd1LwVDMwoLdEQ664Le3Q+l+sojoIUzYEDrXMvs2wCHnhTtu1qrC5mjUfIvKYaSEdqF2oCrBPle
1h2jzDnB0cLWR7bOUiQP9C6fZoyLQ7gp7fw97pxTEjsnVcXcytWU3cXERTwGbAfoKMEUqnW31VSo
xsuEbBwlGasBaBJeQTrARXdf6ca5jll77cnHx8SeZWmQaKKrAzB+RJlyw8pPTXsKEPSoJUwdp9VC
hIMF7QxblqrLRkkjAjIARvy7YqT8qq3pW0uGk3oMWvz9C6NQlQrM/ElqC6ct2GtZqUujeffi/pcM
Xm57N5G7F6HSmtvs6hPngfDQPRvwFvzhZ6Pzst/2Xs+mASIi71JOgvfVhR3oDzSHWAknk/AMDm33
unC1RUTSUJB31iKznQt6dljVGW6KcO4IbVUcf3rzHcP5hVbND5gzYca85xa5r4Z7Z9QaB+n4gcGl
Oq/jAlUxWKZ8DjCviLk8qhzrW9q1UNuvo44uOnNAWb0Yefnd+fW7AcExB3sxckaMHbJ17CDneoFO
sWPkzTupiqmjn/IgP8oh+u7D8pNsEYJ3w5pkKbLbchd0E1dNWRd1xrDuB5Yg3X4lJY0j0qjSpFtM
vai1bwB9mXGHUsNdYiA+CINlTotnYx3bl1vZpfz0q1azz7lHJFxd/gpmc2kJVxnVeCxu5eDt12UO
DwTUAfZh62xgvTbHul4D5YUqqqYZDJKXNsulmRbP48xSE1Um2xo6mdHjoIT7aFZS2JK3HTwx30fF
u0ysVbW81YfYdKhWKlgkPqcb9Rq0SfMeF+wMaVQcNRj+vKInWeU/biV4Hao9nTdHEjC8tBL7YyBn
LJv4eebA3SlbfHYtTPKBR6xTCQyiZ9Wuk1auVVXL25P0iDvwfHEs7caWc/YymNqDo+oNUJFqLgKl
X+P/wHDM/uh4RlRZjHs/9aL3W26CUMBdcpp/JZa2J3vXWuBTJsDDDI9mFD7ELqUGIe+LKBRXVNyE
H47p9fb+8Y5fDR+nR5W+FL1zUf0aJlsnU89PREKsXFUAT+yfeEOujlO9eOD3Ap+7GTjOh2nFOZzk
5r21rHU1gx2xOfakxhlPHznCGuMiG67pSMAtGuhPApnpjaX2GfFbuio2LlR1WL5wI0y1sde9x8Eh
PGXts1T0qxIqX5VMJ1u4m4TRzi4koAe7vnHf2QAB9Mb+siwEG1hnlz0JwSsNu+PaqsIXe1CPoCDI
hahgUnBMdAB44c/ozTy+iV+j4VacjqS9GJpfWWx7zApZqJEmbTA6876YboBUysV05cl30Uw5O7pe
7zSt35dFCVOntpmVMjjRZHiXlugD0zPCw7xjaiaVfAliCfpym1MTyJRvpwi2HXCHSNQI/jGbR+A8
SBnxZhov+oYUexZ3GeKQCHDKoKyXu3mi0lV45DJZ0ebs1Djm2dI13Ho8e+CBPMT7EPOJh+y2Q2q8
IdcmYs42CAzU6JqlpcUfrhWvEn9Gq4LMxLJmfUf04mZI7Y925PkwmNL01S/Wc/KzeIIGrdtmOmVC
nfMQ6uZzXzFWY4wZo5Wf3thGc96rfqtaRqR4Vu8obu8aE5UpHI0naCBTYiWL21qX4kGHX7av5+ZU
Ie62BmuDJUSSYAaM//YDdD+8puwR9eD1PB9wEum8U7Fj9PYEp0zHEB1Ol7jf6tawLTqSSsCQYaiM
rz7yjqXO+SNnNhxJG9mGC2Y4MuKUQOcIKRXpEJEqWruaRM00PPUavA4QpO2y0MFFTnBsR8QpzKww
b7fA1cdWs5aTew8E9Vv2CBp0sOs9lAO6AClbRBcpCcj8Du7pV1+OD7IAPDsT5IzVoeJUEa65e2SS
lPQr9ImK33TtvWShzdgmyLSoKIwcvV3SNaowGXfvvUVOQIpSa0PYQmU0SNsQGa8iD9hBIfHE2gZX
EM1FtyDuKY4Y84/4uRHuXIz2IUZZshxMg6gbxCFloi8trX+3q+IxsvgBSXnQtHBeDSOoLzqJPyp3
WCfh9MPBNQHGGsKSoegaGlcUjtpHiTBKowBYdnFyX4c4SCQjBUki2MKviElxjHxH0GrDyLbwVnn5
WRn6M0N9ZK6TdsnlsE9EukFzex0K8zzVzjn1jXMl2Jr0aV4jWl3R7nnUFM67Ih3R9OIVd3hjeIrA
3PZ35vAG1//CMnevYSd1Ov+TgSlKYb+3TqUb3RlG93qriNTKPTG4T3LzoXLYNSRh5CRPYOqA/BJq
D43bOrRk+9e0074MDZHZXGWYK1TLWNIs7Sz/josmqfE4ltlj0oA2zOpf0RsHtYuZZUem51c96TiI
0QYMzfYrcQH8D43Zr8ZqEflAcaYMSp3LmTWb6HHjzdJnUmlieiEd1T7vMan3Aat0RDHMqxviTYgg
BMWwNltNu9eEHqyk7X4PY/sFoOlJJN7nkFHJ2wLwAyPvME27h5gnHLCkiRVgPOSyl6ei1daVr3AQ
mm8sSTfiAatnDlmtedWUWUOlsTb2ftQwbfqqOvUQv9GJotYq5a5qg3tfDSdu36xGC2NyWAXZYVco
WnU8AqxYUk8YphBMXLD2d+jD+ozNPPTtDAk5Gm5af+4o5RprEPWaZnITaBiryYvqyEfpyYjbjzpU
O2DyK53dik1A9XEqLCqx+6m6wjCKR/ZT93KbIGBJIQiLk5av5+/qf4HgXYLO/PownfBaUAVaPd0V
Q0QVouLoaq7Gzn7D9cQuT44QhsxfDPcXvtO/Jx6X40/upeEwnRb9OfLopUW99isqWhJBkt1Mmaju
VO/p57Yc0TaBDeNTGXR8VRPCKrs309t2RnSNzG1fRpdMjifqsO+e5kjUz5AWMwB47PYasRJL4ELY
6zaGwRUSF7EtdCgqQrVYaDZfPYNqkLHeiUQ95CnhnU5YHW4c/sPb0M748knpVhv+e0JJ7YXUq6H2
wRHkgPUzY5qB2+AyNDzzddpghob5h+RkkCM0DFJaS1LV6bP3962Tb9Vtk5qz09KDJD4ag2MAake9
L0RMT8vade9vu39RDmLBmHLbqpos6Cg0Qt+6L9rPqDMP+UfoWKtqyo8RoUS7oo6MPy44nwSGG+fR
zIZNY2V7j4yvEgPo6lZfSLUNYNXaeJQQAs0f4vDwOuhEsSfirNVWu3IqPl1b+pe4cU5dx3WRfqYc
eMXOaqJLSewDGyrekYmoDwDEPH3ai07DdMWz1y5J5LgzUnrtbvYkW1S4XY5FDt2ntWxrZImd5pVk
EGVfTds9aYK6dsoBXupG9YzPDnBaeKBpri3zuu83oTFudDU6GaboWo/Nowe0eJ/akgpFq59MNdfE
2POugqCQqNIXmD6I2bwDLB8vXcc66SnCEjt7mUAHFQg3IP8N6aGNBpKoPoTL++Go7oaZ8+j38EpW
xMEmk5yAYmCwAl7CIj2wJMWK/+Q2xFnwku7N2fmZ4GpaZqGxDfSu3RcwmGgPPDIK+w5l+940vUSx
KE4VMvllY1jrP16EIjv3afukjrVF7/+ctOGQeJa1Q8j2GdgMqUKOZCFuN/LN45dRzWfUcfg2SXuL
4aXTRRvJboiHN3MYi61qXfoZ7Sk72tnUrq4j0lUIsKeTT2H1BXiJ1Bo1gfN8b2t76REYzQXoLOLc
8t6S8V2gWuChGo/dlqBohsBasGT3zTs8bky31XwpLHnsHkWfvZnqu+gcxsVxZlz0omhXddezsGl7
qpulFrIJocz1NyBHIeHicLnV7D3EhXXlIOK34QOk2S8jco6+jb6vgW2IrpdjHATWpcRQNsVwwjJ+
EftlwMQ2XLa9n9z5Hv8maPZSZ6QbVx4CSmqjGaAAut7xgFOYVlFSXzzdOnZaZy45hlP0MGjn1BF9
z0n6TTXHOMQjnWvAlKDaSiUdMCeyJmAK2m6cSZED61DxPNyKo04dQUa/3ERstciiOYF4Tf9mE63t
se1mnAvIPNj3LVI9FjmtSK51o45PvODIpYbFYDUPbod5MqPeKjIHYyXwQp8XL0E1YwKQC6f7LmX3
vbXIEufOHgVOhvS777g6nasDXHtvAikdCytdgbI4zbGxFK11L9SkFt/JSV3zrVHmhqxtXWnCxeVI
vkhwWDjbxkLom4wFVBhnFRo0KP2wp5GHeJwY5ZF7yj1BGJCu6WE8d4O2ud0ld6jnVWqVuzY06SFp
3kV1erWE9ZI2JSI184FmjHrripqzLZO2wm23QqUGBb2Lqx2vyHC47c46hig6/Hy7Tm5AArMBW/JP
/JHdJGIf/OtB0X8wdmbLbStZun6VjrpHnURiSKCjqy5IkBQ1T7Zl3yAkW8I8z3j68yWrTrct7WN3
RF2UtywTBBKZa/3rH/5q8ugKZSrLAy1xxbsx8IDOpI5pSTBi41qjFFBIw7g2XjmbdEQYYUtaQsfG
xIDH/PvPZsD2FzMqCAhSmJLPFq4enP00ABzTEVp3uqB3ZxvoyaYwqhLdGGCG0/dPq9TFGvdKzur6
9BhOQ1hH1GcwV6g+TZjwCdYKoDmuyZvkRzuHPEFqM/egUwDxl8WnDL8bPNW4gWAbpU/tsfr1SwJJ
VzeqRJcaOw2BcCjdDmm4b4r5s5GWO+2jDbTybI/guIMuWTTwighsLd+wnT9iUMz5EvOpC406OWef
x3a4OwEEOIN9CvGpK+v47YQVo1r8QdX7hdiYgXlXuM3K4cjlNFR7vCSa8AJ94KnGQaIS46G1YQ00
9nzmYWk2xOIGZSODaixR4cGujKOy+i7rSTX0CN6STL08p7yIXU4GFE0CYOU5JPgRGCDoLf1aAG9v
GkmymE8l1gkOoBO0rWzGBHhs8Aac3MMCwxffBu8HPnL0HKPAah6Xzo4a0Y5AW+aYMUPIHHKT4LMw
SaBmz3CYT2XfMxOixe/XhvzIT4AqxYBfKogBAnLFr0sjRUZQRFwJTjYszEYCJVeWeHLhokfk3vsa
/ysDy524TDbjVNy7GIATZ0OBRBoRY/uDrlsTzeWA53/IGtCPNBzMTcgZA+StYYzfX7Op+Uq/8mls
PPhc5dqmxeJ7P8a3PK9x8J0YDlwc+mnXRsncGCgKWwB6g6w4F0FGZkCVBBaN92FavpWwDP9wFX/x
SpNo4Xu2ZeEOzOz31zuXSwuL4swfDoibRqb6DfvGMtyG/YyWV867SRCvaq2wFyFm30I3gK0CkyJE
uj1+ngf5Jmq32o5V8bkZgb5hsZ93jSse/nCZf/Hu+6Z0lA3pSpjMsH69TKvsBag2bb5nPU40mzvk
QfnWWsS9zaX4yboz8+px7lqwMj0sTlec8rDbvigXRyePIHob839xKL/P/xm9MkjJl6gq/4OW+rZK
yr77x9/+YlAPDYrLYpp7Yvf9ek0FRS75bkZ/6NooUC9WgwNoxpBvOw3FY2MjnSvuf38b/vITqR9c
x2N7/MDi8/paEo3g9IfVxP7Qrk3NzweYtuVbM2QZoN2ww/Yz+dPr9ZE9CBPB8VmSvkTAoTR74Ked
tynbyCJuBfX2PfJ+wQ7HOSigxhJoD8c4eTkNmpG3YLsVAhLSO1YrQPrkPcYUjmRR6h2RPqYgdTGA
IY65pcArjPGeai87g0rALTG8xtNqh1zB/sODMv+COqKJma4jWOjQN96dWxMWmE0oatTtIvqWRUN+
MOfp2DIoOJwABqNm06hR3spEXYxL2J3//rnJj8wRx+HIxJ9Fer6mev56AwdJcYHhaHfwSMntdfcI
wHU5ZYG5WIQT5m+ihJ0c2uy/oBEbWzCjabwbhP2Z4VwXHul99HO+Jj4OMvuxFPIstMtLBveXqOOe
CqxYNnX8J6aR+/G5Ow6kPYf3jX3Ale8pl95cL5GKOrKMSUmC8MLGziiNzOandIyXzVpyVOqL1RCW
3cvzCQur1EDHGup4LX20rbLdeQIx4Ik5gV09oJlRPQHsvk3QERJr303jt6KgGcxbGu/Whu4B/py1
yVtssnYSOAKnRaSx7hX/XT2mkX76ZhEvWVkPxRp/jwdvj0wPMA+3rRgYZBu2FCAayM01A3S0GS4Z
qOEaXD7AAuCRpO498bIPbqYLPRhbEyozucxfiql66hjMk+x2pUmUp0zhCD9nAX7alMVRKv/gGisp
ZZTBv18mJwrlr0eC5gc7NmxhMsDc9yxd3xznHoCyxiAPrKIdEgQN9IZ6JDklOpLeWl+UOR+0820q
qeQHHczVl/41Bv7o+LhDox/u0gwx2KKraOy/sR/TnY9JtX9CfsgTfioVYo0BAxTqWPzuRt3IS0lK
NrFuu7YoLmWuLmDqU1lVLQ4sOqONMdpohZ+Nzr/Hev6P1d3HN4REEyEZnTpQixzx7gQfxp7zqR1h
GLp6lttSn4jPdoMF9Moi0OsL3JeAKg/+PPBHrOkBWUQ95NcoXdri7feP4uN5o0hmZcmj5hFC2e9W
fuzWlRu5ETnXBC7LiVspWXaEPf2pDDj9S++euYLZ7Cs4vEqq93srtCuS3vKsJqvwDmODT5gOV7B5
eKF9DYTME69Y62CngBu0EGBnqeO9NWP/rBSwCnpbhmMavcBOHUdjrnNAthii3awGpkdTDVQExpxm
/UXMZJAbWNcY5sJlNGrxECOZMsye3IH5USN+lcbI9EANVsflaXYmSnXUrGo/olnnZL4LTevNC9P5
T+XQXywAqIxQTB2FxoLy+NctsuxHT0Idrw9K0TMjsXuh5GMAAqdPb5BFRxN4Atoahh9zlz7oNm9B
5II9TPy2FN7171fAx7NWKdOBZGlJy/541uZy6FRt4uDf4u66QZx1WUXNoyMhD5TqasjBH6flTx9q
fzyplLIgZMC1tUyBPcKvd8GqzN4TLnZ2y+SpIA+hTOED868nHM3ri2MO15ZicCiWVhAkqOEj+1Pp
I6pW7UM4qO+Wh/QTq7PHDhYJu93sJwj5/ce0JLyiXj832B4NYXXWt5/tQluza8yTOIXv63h5Aozq
CJoUlcQ3D+88qdlEkoQ2ORZf/G7+ChQvt6Jk8BKPf7jjf8Ey5ss7mtOrXE7J91T21sGTqZvZAyYH
WgHGGYN47aldNwR1Mhh4I0ra9fAmDkk6HwTwCUNtEYxEx//+0Z+InO/fSbimrEdaCsd5//bnVHxT
hYPn4TQOPfWC+Omz/vG/GP0+PGP9885E+7TDthrj533t27suT+4LwXETa7KVnrbi5PQJEdXG63uu
U0PbvgU+oSecJy6MVX4zzetp6IFoc0afTEsav4dhiwBw1Us7JDcg6DPwxembE8F0zuGiIcZ4wYRp
jKPXsYfo0izG7kSHTyCAxy4VluX0T2p0j0atHk8IfamJWEYeyLy76XsCwE8Hbj+B3Cf9nUeCYw4A
aYv4ez6OX4oIpcciih8iwzE0a2ge2xGzpKKSt0UKEqXSz5mwGV92HC+FyYzfDJnO2yM2j5wsJKVb
m9WM3vLYdrbMXO1wwho2jhPEkWeirw4l6XD/2tk0fchfEMiSMqGxGZOTnQDVO2t6NFB8IwGmEZs5
b6wJ5JvMvnTDj29jpK0rwQl/2IXsjxUPa8+yUcvA9BWIHX59/2pvTeKWVvdgeccOfyFnAHC11DgH
aI/BDgBaCrt9wgqqZzfankbyaWLL3bB0eOriXMMZx2ibIoUxBm9i1N6Pkuc3wEvbcSdcLCANEuEC
7E6DYSQGDv7qmrbIK/v6drY8xhHEWoNU4Nq0iPZTJ8CYmPy+2D59dUqeSeAM60M2mNsTr7TEkn+3
4s+w7eW+jWeH1ojwV1UxlsPi7tPvXw3z4zaNkwUFLJIkKaRw3p3TbWRbU8906VAqYK9hnmirOy86
pDXBZqEPVo47Z9T6Bd4iyrybYSXiT7a3MUQNTF6NhvCX31+S97GR9qStHAtdChoh870gx2cc74PW
VoQ7TtrT3j2GRAhtG2Ht7QmCCZ7AhMz350bcvHg5jIbQQSXtZimjawLKqCDMCcbkF3O9VHiWblrB
U+ZUcPGZlOcnGsyM6812UOWLiK3rLsLGyCfSOiLYCM5f+C1aK/9A+QJ/GZRYpMhxm8o9K1X7lGbk
OVUCQR8ZidH4hL3ZpSbVuB1cHtc7G6YYQlk+X51mc9Payh1N1XF1R0atiICZAYj7xYG+CtcaNKp1
NdjIsLlgNkfiLK4BSLq27sDQN694yUmHxoOdGNMK3lbTtLhE4cEKH/8cLTouFQ7xQNGoQ3esR8uC
KSgYbBHtggGmj1FRvqJ0NRI9HiZJdJP6C28dafOHorYvBeY+3bT+oT2z/uoB0tF6pu+jUHZcveZ+
ai8Rp+OnMsXVoc5gYowsc805AcfCv8QET009kjbDXDUbXICnDYCOwi00ZZNaEypXF+1LS64YaU0w
RIfbE5NpZXS9jXOHu4Xr9mlgR2Yc1BhoIEIPHqqmgLqb91/yT9FCHVm6dr1fvewPNf3HMsKTLmUt
26wA7nkPXAw9vWVRRtXB8DDIwzNvozdnfJ2AYtjfdWmeQy/6/Svxod9UvBC0bIAlNhW1UO+Kqdjs
wqXNAGpFSKaXvSaBi0P1ZlrtHwkGEidOUOF5L0WagFtSawPgQMye8J+xLDy6NA9Q47hNqL5JbLM8
ji1PdU+nH/hEWMOMPdSzecfw/U978Idu/XTxDtsw+4vW9+g9+qfl4C5empIvkx1af3pQEWY1zaUz
daxIitliii6sobq1BvumZ1bz+xv3fvvno/X2hr7IMunVP1QgWe10sNoyKhAaK137Lwa1v82QZAvS
88eu57Q3/VxpKE4KtlM0qcjqTP/0IH/6rjpk1V1xq9CIY0gg7snclijdpRphTNqtCmYbekMBRQFT
lECISVwCtKPQmZtdUkZMQjPP3UctROLqmDhkgvhYPmyiRWqyrjYzT2Cf4chnHqwFnwaji3dxBwgN
x+17l/lj0Lg9VAHJaEqa3V0s4wAlIWQeFypSpVKGo/haEo88PvZKHrD5+dYRmXNhnpVWyoS/J6QR
EO0lWftynzvIIlErbpKRpAZIOHct7r76AP9a1dMtHManYZ1iMnCeFuYd+9HkWoU9yI2K7PpsbFfW
Y9F/6SUJyQqC55aesIUcAUkoIuGogkaz65aRPEmcGBx8/hdsYvZz9z1SL4tovgrg5t1orfTKE2zb
IbtZfMm9QyHnKeugpMXIj4ZLB6NuhQtVGWD03G1I+0zn7opsJYeBVH4XySTDV+GucOUCuyW8JEDJ
g5cyvMz++iUu0icQd8hhbJ2+eBLMQwCQ8DROeucSM2xGE/4VBrtfbNM8FpTxsJ3GclsTibNjw+8J
wgElczC6ivtkjwK4vuitFFzNxTJ8FFg3hGzlRnmAxkTEfec/rXpenHgFgWJdHABcL2Q773oiKfqR
NsktmpLkYfOssxWJE5KcN8bvkJGw78A6s8aClSCwwi7JITdCvFrCWm6wkam4T11x4c8PRh1GMEce
6t4mfzqRAaEukZOE5x5oB9wdQg6GpjcDo8GF3HKMoyzsiv9j2dA6uH1/eBHfnwlKevRBEsk0B4IA
efx1E/AjlIYGPl97c+2j7VqR9X4CRShN71hbdKmdwLPfJX4jFgD/S5zhcbXHZszyItKN8vwHqpw7
a13sncssmG+RIHTJ8Mtpk9d7j2PmQjYDzhXpTTqMhMkROrIaKB2SPP5uTCnp9Q6Wf9B4NpQXLkcO
1ZtVAJQUMdQZL4WtlpukLOHQUbbYDmZYSs3CuPAj4qwEF+2ZndImYPbG9ttm14T8U3492UTH9Td9
LB/T3v1kJuNTaff8mG4wEIcpsbpjToXuO9N9SFdMrgnnsBsVV7+/w+8LOcSTbHDsrggJOSTEu0OX
rAdkYkS1E/S8HlrAPJr7P1TTH0Ycp89QygNLETDVxLuH2FCNAnxG3n7qJiKQE7K5RiasC3QR8hXU
PaE6r45sg9o3vlnLAp/cgNz3++/5oavkIjgIbSp6gAX29XfHCRFJburGrdr7xDQhTK0g8kV+i6aY
kJZlds8KmMaO0Tx7lke+BPKxA2oQLHAFFW2f/UmvLd+3+DDVdXMr6eMZVAFJ/7qyl6bACLqo8OJx
a9zgik98bLhpe2OP71xe0dClKR8dOaSe+YsLCEymmVP0ZKt7951ZUTeW2hLfF7Da1Loj/CgPXDLX
GETO+9/fPPcvL5ZhqwQCQVt+qr1/Op8yY22VbA2XdHAsSWuj+DIuTXc2GQZOjDDDVJilsAkFZRZq
6wuzwoNlKLFGbgR+XPGS3iDH4NW9m5PWuV5CJ9vUGHMcrMmF7ziED7iut9sxTG0SJJYHS5FykxHc
lxIVWLQmXDu8ChqMjsyxgRupxb7TPjVhyk+K4M0GlLkwoq+DyU4Oq6bd9k21G+bhgE6vuRvM24ll
dSzoVYs4zs9QYUdBLAVpGZw0ZjPXmPyr88pZ1lu5ljdZDbA1MPA/L3KXfF7ckQ8iHemXq/KmTUoT
CgBd7O9vsvfhVaTftF3XtSyL2SVV4rsVkfQuSbC2C15DsAAmJzfLZDibwUGvJLDKgi85ACbUzzm5
KcHp/qjKDBpqlau4ND1YZGG2UX77RpSFdkUkZLqM6s9hzMg71zdrTWxMX7L5U5yN91nu94eUGJco
9gJVpUZQzx37f/Fm1zRG8yrfitV6bme/DIwRkilR7WdyJLNLIgaw+otMFtYOfgnxCgs1rIKVsa5a
nZeT5SCq717ROYf1CpyWcXuf7DyMtzeGowHsOvqKuktHRvWkGMhKjy1ITayOTU/USUG2Aa5c7h00
KPR6ntjZVfu4DHl3ZtUksHSQn7di/N5DvAk8vfRmx39sJkontYZfl7X+7CRI95O2hWmCHc1qt/gC
ENKlKMIvW9tYUHNUX7ICs3RSODaTR7Tm75+m8+GV4Wky1ZVguQwqrffgUe37YbImJBMNZX4NinKe
DkYLZDJeJtH0UBQ2rN3SkkFIj5U1rP4EG4Mtjnjpts8isS1Y+xjS5goxLVaS5GJsykKzgHyQF9jd
UMWd7se4EHqeV1eZWVW7Sm39yiQFiL5vHecngcEYPvyeSUoFHoMuQsAE88GgbCLn2sovCKmY9izJ
t2UqnsG4BMM8VIUELpJj6N6EKPv3veTS3OQTpOQbowrx10KZvBkTC0bwwnf4/V37WPRrzMVUNlNG
tscPRf9CqCb8He7amKNqhSqbC8XkWweJJKjRANBNLK6eTBhzwWKEf2IQmB9weGULihUP1zUQX1+9
F3dDESmkGHq25Wi49/3saCXxjZUmE1m1+AtnbZFvZBh1cPxLUjiUIu/KCL/HmWzPBtU/N2vVQdGa
afU9vegU8kOjOGvmEnuVtvjaKpr5eWxoAHWsJ2yWL8xqLqfIvQpXp9vjww4JANe39masM+jRp40x
7Z8IMLidl+KZicQaNDDLIKk1l23KYRW1SbbVszA6wLfZnZx9j158K8dnJ8nQPZIDCOmaNSShkaSz
+3muTari2peAlZS1/XGwOI8ZNiGcR5wj81k7oJJOlEU6SJBwXvLQrJaA1tuM4K5bT/NmeiMMMPaA
oot2hlkQMuZ8emq9CKMB17nObBO3gRGjhZzYb5ziD62RjFfSzm/MFDqXku5d75EX4/n+sV6UGbgt
mgbbRcKQJeNz3sfmmdmKm3jCyVRjmhgpED6UG0S+mfKi098cnhBfACE7UHc27thwNioJv0t2O953
fXJLB7GVVCYcFus8Ybq9bwuVggjNB3OyYA9S7haGHR/x2sZ/wyl2Dk5VARoPcjMMAS1jGNUOB+I9
/s/Lvi3Ft8ZOmP0Not0SlLfgXIfrl22UNRxL/ts4xOtuJkzbz7VTVvja4Y21b1z2ONQuV6SvQ+5D
IHLptmBlTUjWL2QBhMsGKbhyhubd4ysb5J7801zxPQbB0uaVAlrW3gW67Pj1fOlcN88KtOd7j6no
NlV2tI/uWMnAeDmltV0FyqEd+v0b7X3opW2TSQUFjuV41Dunuuyn0iFN+sVlsuXsRxkXZ8vUf84w
Ym6kH1+EpEiIWpGhqqB0FElGwkFLLmZhc9ogByZTBzNbrT0xvPmqmFf4fy3st6pDQWD4xt2y6jA3
7Ds2OF47KH1MbQ9waCvAtDQOGYySvIh6HwMAgg1jCKZoCdah2ldm3u6jck44ipBGx7BzkBSW382z
5rhQYO1TQUvshlCvTtsmIdrkBLYDAU8OmVraQyRO1ZVvojw97dgHD4vnbVa0z/MSm1tT2g/TaD3V
lnxri+PiK3i3yQ8g0wEWsnPpzIN3CJEAAVMqYtBzazdFiaJUsp1d2Xi3yD1Z2IA7JN1mxzZC4OCT
Luvj5r8hjgizTKO8FX5rop0b6GUB/g+TWWHMWBakQLNniiQPoYUUt40DbJYQ3vmHeuWDExPFtMmA
yvZgobBVvwdcmZkXrUFI3t7ObIKrW0oVJpj7cqR4kmn0iJ3n69q4x3VZiz0GMRCHO/PczqY/XIg8
2VL8Ap8AbjmsaRPgEEai/66299CYNTKK7D3BWtYuWXBkz30yHiciFDfhipVcBnqxNTTPNMUeux48
XkQ72Q1QZ8bWvEj9qtu3HatDH0CBScVJQikTjqlMt1edQ6DXDDgJmMyTT/vwixjZfURlY2AX1g+e
0+ZB3RQ8+Nq+6orh2S2jdA9mwZbUYoqLMTDYq3MkWrjFaohfa6e9G3FfnLJ6XvSSIWCoghzTXSaS
jbX14v3gF8dU76Kp2zPkkshGw+Le79OBbrXBiRabcrwntpUnOpBi78obams3t0fS2nMv/i5BZii8
igd7qT4PJYWzRK21M1DXbydreBog2l5kd4xqcOsi55fioX3EChznSYPxhG88qranwyCTqc6oqdch
lpsYXx3KKCaSJBQzhLGqB6PIsQ/LMcUmTWaeGSaq1nhwJoBVbDXRdeCULCBbdDU+QSsaybFkyjz+
KPy+xtMjFxdkdxC3GmIfAUMZ+VxBSceLCYKNiGNLVg7zqY3c+bM85mbkkf+OrBgMnOCzet4nWtdd
SJqhzkMVvNplgOkxQj7phgF4GRWS0aYmVUzUwo2ySetAxxuoJY62w3pr5TjlRkZzlySZsRcEvWHJ
oqChUHUNhWFslCCxDi1DULceNEymUQo/L/QGFurUFNJ5Xhl7lV1gzjvt44KMG7u1nsbiQWXUTp2Z
Qq/nFaeusjhluu5safmtMbR+rIx/kbQxR0iw7tp4L+Mur0HBGteB4t3PawA7xCf/Bs+eqB7PCd0j
ZiW6o3+5YTvfJMT5nTlIt3yXcDEz7u7aRvUBvqruNoTtiZLkpe9hiOJNf+hcaw2MyRBbGr1LqREL
/Kgv4sJcdivcLjLLLHgO5jkPG2q+vvOn7aapHOr3tidTjkSEIKqGbtuM3ZvtRzyqmPzMvsQ9X5IT
h3+sDWBfyh1ihhzK80JExZLfRlHU7mTiv+ER9FmQxthHnDbRmK+BJPyVQijdi0Yu+5TkNh2RSOYb
CAAAydngknztuwNdX6a0nZi4OYFhtU8/w82mbqYHWiLiPZKYCzqdXv/nF3Jf98//4s/fqxrIJ4r7
d3/8J2IL/vdf+nf+++/8+hv/vEq+t1VXvfXv/9Yvv8Q//O8PDp7751/+sDuZFt4Nr+1y/9oNeX/6
APiH+m/+b3/4H6//G+tDU0AooLL96RjXH/LvX75+Ll7/8bfHNqmH9vlnn8P/+bV/Gx3Kv1u4MOkT
4EQbVYxIp9eu/8fffPPvYDxg2OwbLsW8xuz+bXQo7b87DlRgHwjB9rA34kddNWgPRCn/7kufw4Ti
m8ZbABL9v3vwbw7mv57L/4eTqX0Wf6HVaqtFzPlol12Ikr7QwOJPZQcx2tSOsPoILI4fZDM9jag9
09T6lmDtvmlr8bgIe9OU7lWvIPlGxkJgKHLEOJ1JHYzri6aOz6cLU9Ggpp73lC45uvPOvppMEwFJ
PwGD2OMQ1MS5+2xhzLqxAUVKMaHa7y3zRwTgVzZ3GfM1SLT4YKemf1FMz9E9ZqbuznPH9oJDJ/Xb
VwoOhoxswK5PnFC3HkWY3ORyPnDoovrLSAhN1vNOFPtEzmLXef2nZCiBGcPnwiu/1qCwXbLEu9VZ
7lL1SRSU0Hiffl4W5wK5/h7PlvvOneic5vphXEitjqCLVvKbiKyXdg53gJY/7MiiJ2wZ/cUM8hdX
ffEnjh1HzaDWTLEH54fjkhxLiIjDPoAXEd4zohKk7pZGeVFF4zdCmggxxNWBU+6irfBGGwGLVxe3
3Og2Mr8xdyLNRGdByhHoL53jXR+a11hLaDfxkbbBu4iNoTpLer6dauRxUgIVjDsnZ0kDS1KgHcY5
HawnjXd2ZkyEqdn3qehRDPnJcKQKqO8IscT1Zzjz6mlPrvNCI0BhxKiWOdJF6FZXeUTkOxltuKGo
joc69tSIYXaLMXrIZxBEXRZLQBY44WqGQ7Jna+Mb6yfHqUoYM6rozvfXYuMKZH3YlDFHlWIDaRAv
/CwjG9IiDQ2U5wivACZsEmEARJS7W06HBAbjplkLRuRIoH13uiLQ5Xp1yN1IxSXOnOYV/dcUjF5S
bpe6j6H9WEhDwJzx50ArHCZ24M/GMXFR6Go4F6CLRD6EMJu+xfojqdVrueb0U9B+eumT2pJiFA3U
0gaqZh4dlZjgdnmdH/N0eRlr0z6gxNorAiITtZ7jXXzRUq5v0y6/6fqipfmLcQAbC8atZrRN3Uyn
1TbNAbER4GQr7/P+CYgoxiqZXEyJYtAf0usCArufE97rJcOhdHFQyjNOQLv5LHvjW7XGCMTNjpi9
gqkRJgc8XUSLU+3qMoesB8zV1lmdE7Np8CBKrH7BqbchOTEKoyQd0paa2oOv5kiI1+U8DdW+zkqc
UVzju8ehtJ0iip8c5BG4IMaOvvK20oFVMbjQD7AvGLAWYxRCehiGQG5J5pqTfErWMJgc78Lr1h8Z
FdXGI7lxC93ufnTktAVq1epsK+aBxl+Urqw6jk3OIypNnNGS0rvFpP2i6MSl3WTDrogRj2P3vVkX
pCPZmL856ZDu0nJENRsfVOVD/Im4WOiwTZFc2Q0eluBBazyOl+EAjjZ6argsw3Y6kGfVaoTvZSzE
eaVcMs7aCsxPUS8MmPPhUYJNdRWfJSp/TFz3kWkDedx5f1S5fCKheDvbo31cWkpe/qkuSFu2O2hl
z9LN3YO5vqLIf64VPmvQBdgdELVNfext+8l/q2zvsGa+tXND+C00KRFWHVF6KML6VQHnHqZ8BYCb
UTKr9JCnPSQZsVy7ilTmAuyY/my1z6ayPx+muiEUyQpW56pwiNoIx+ERWyFy7QYYj3kaf17BRyoG
iF9CnJaDrmQjTdruboTjYAh1AS33wgKD4rexw2b33kwFjyp9Yh9/MSM/22P+N2PQPr0a/YPjevfj
4j+uc3pbWmSRJWjcLL/QVKWzMbbJrxJzFIQVmVYtY4pjHr5ErZsccM539+HsmYesjdJjrt1hOrZh
4TW0WjTrN+5EXEhrp/4n/N4IJ63d4rs79PtQ9u5lhif0LpHlPdGzrY7+7feRm8fo+tJy6xjcf2HM
QSa1RhtlOY+GAyiLUZ/S09l4hvYGvlKCnOd9pl3BwQgeKjuCrp5bWNRU2HmXNb3E4CX7JqXxhTC4
FZE45AQyH5K1m3d5HHPQ+92hSa6bsE6urKwxCUueriJSsnCfUMOu7e2ta+UD3kAhPY75lWM7gcaG
Y49B4jecPwaf8AE/z2b4KUrj5ED6B7ST0sj3OkYjT1NiW3rvWM7L5952P+UtAZaTP/ebOX+cWRLX
MGgesziiTzGmCxiG3TYEqsdgsCfuxssvW2Kr+t58WiEVXdS4PmyHcah2qOjCDIQLZ0ViFiLrzLDt
5s5tsY2IO6gutPb2Ja5lZ7UHcaFmTohPXXU+hO2rV0QwpQv3epqZ1VcrLCRukN9Yzs5oS8VeCl6d
TcuM3l/5gVEWDhYOdEZN8kjm+de+c8liDJfznpbbsBvifeb92HfxFiPXdSOM0t4nZvVNJOvdZGIE
YzlYqBfxgNeapmqqnmiTrHI/+dV5R2Sbw6h4FcfrWtToIuMyhuSrGLRVKSk/Baf6st5F+DdNhfkD
M1UAQ2V528EX53pDFD5gdxeqbWZa2kc+QiHgGQ9GieE9ZKCHYUnBG2aXGfyAJaXnPWBvPu2wD9AU
8Dpl8AzD2yQzOUCLUmG0Iw+DY41XbWffLiebFc0ysEz7AcxTccDXmza18wsncUJsbPD/EPEUtHFn
Ye7IXzIzHzk7zalK+lt7xUcCqq4Jq3Q6g9JbnEdOTG63MwerhLae4LNC8XxvxwWWPCR+DQT8bMjC
inaZKm5nbso5Zj92QvBIlpAtGo3Q7EmQKtBAxT/qkkyd0oztTRvNGHrNV7EJaF4T4Vl3863vZcah
TyLuWbIS5YTjf16Z3h4zNjzjmuneiFNzr2xsymoEpgcTdx6AobehSL+Mwo60VBWjH88AWoqc6drv
rg1DdmR4r86+TJopwO/NYDyimf8laQsOwRJhUsWHvvdAzUy2VU95PDGQj5oaZVDNcXDWG/QfeWCQ
QIx2V772XRlRh6TBBOfoGPsChRCUh8WwLpiaakkfe+QiyyeqtPYawwCO1ZwEmTkLCZ2ivPFLTCua
Kn6wRhOf4FXgdrt4fjDH6XFMc/LkUGPA9nNQunUuS0QMl4b/tQlLuV+Ibw8cwTJpmsLfzObyyBrY
jyXZrNNU3nYkN+JkWL6WU/gyJKYEtFjUVl4ldhTvm8764peo5wW0sXXmKtaIL92jSmvs8NCvZP0Z
6XCTE1GC9UNzJ73SDKLGRXc8u88k/u2SGktlnEAZz/WHGNpVUNd9UDvO/ZCtw1kWAgjCeYG83Mor
Zib3s8ubSbL3aun0xRSr58gn9MhenlOb0VSXjp88KJrBgMkJA7HhUynJ1lmgA5hd1RKEMjkBGOvn
udqLDjfzRnux+IJaFUsOnL6aYFmrB2vK9k3+Fb8cyscu/eKn1nKWKa+6GqM229rjGCR5rpghouMd
Hf/YG0SZh0ZfHHinZbe3IROAK/Pm15vaM74aRaPwyoVIXabCCKxSkoHtvK5ptWwss7ADEP4fRet+
d7BYByQBnOom8E5VWI+zFZ33lvUlG9Np24VjtJPtQxQ0CL03RQhfoSoJZ7AriLhm8lg55TmYqrWD
//Tc2vVru3F7AMgRjOzg5+XZyoDUKznMoB8vEaec7Jwv0On2spjjCwtm1db0rXKbkI51gVQGeAsQ
2MsZ0ltVszPrYr1MR5foEW9rZ0D/vX/ZoGDeNvhmXEJFwFMFTyRmxfVBlrd5e9bjFxDI2ntzuvSq
mLCMJf7u1fH6o6ERMundEPIJuXmBwZViHeAjYsbqKAWCEDGYDKyka5waQFkK/3VWkCRG3u2NY6T3
BJete48UPZ8qscnP+slB4Ob36x6Up0ZBs2sknt8Ds8vNgmY5MEtsWjEZSXnTgjrE0gMaRX7kQ78u
DdSaxrTI+u5hWdc/mDm/CPT+m2hyHhonQ/NAConVrAwevS9kPZIzFVlXhqj2QwWU5CFRCdYlOao5
JCB9/pHSDK3hNWklEqaRpy27taqYUKH4IKT/aajPHd84axMi4iyy5MAwmPGkkXdeZeIriDweImM3
7dYCoo9jDA8mTombNTIO7MJ3hmN+JpYi3nHfX7WtfonF+TrUcYDn5K3pJ+eVH6P37xcCCo3yNYKi
N3vdtTkzNV44DmA/enIj8xR4sGMXXfFqQNdOhGW1juzO/5e689qRXMnW8xNxi0HP20ymt+XNDVHV
XU3vgwyST6+PM7OlM0eCAAGCgHNTMxe7XSYZsdZvm0c7q+QVokcGKufdwjYtype0yn9VUcGk41CR
Zl01AgTWfll+pAauozptbpTr0bBRbhZEL+uLU7W07pXGXln2b9H69qrS2iCUwIEDBuH/v7jMv2E5
u59qgT26/xrgDWTVYhf5b3+jI/8LeBP80Hn/n6Cbf/2if0I3rgt049PUCTsGK8P//g3duM5fHrUY
vu+iQQSHWXQef0M33l8e0jigG+ELJPEGeM/f0I33l6XjgEXcY4IHmbbxfwPdENH679CNhX0CgMqy
BAp8Ar69hVn/D9BNgre44O9HO0/Wnfxhru6p/6V0Skw7SgQv1vhS2O1T1xDtNaMmRtk8mOuwp/M3
NfNuY47qeRgpBKdXRdu2Gp78VO9pHItZMkK6yrBzJPcJ+HJlq757AXz8UcSxoMFqnz1VrKthiu60
CGxyJ+vWvtY/Gm07nmNgH8HE3yN7JcUsIGvCJmc8v9Q5JqmilNvZNEK4moiE3OpWoDl7YDcFDWJV
awb/NlBjF4hGuVeP3rxO8DLmODr6zgE1mswAen3dpMS5lVbnknhhf8+91V15Hl7kJObvzqAUvgka
0b0pl6YHx9LMzcxoSssuDhTe9vE6RlStx92HQf/aGZs8I1WzCYdpg79nOJVmufW8/i1KCS73KBhi
G2pQqVE9Fueb2Gh/lb5B/ZnfB85gBqXbVPQEfqSO897XIA7436sVjHioNuRKhQ1Ii6rlWS/HFoyg
5V9ANmpeje9u9jwM0wHfaLkenejLWCQJvWlMcAyrsfnmHlsYT9iwoqWHfZi55fIYiWgX0daZMqXQ
HkBih7LISyiRKqvwRihNszO4EpIRrMjXYpNaoJDGsdGDw1ExEFUSn1jbnW3n3cYYhcpQqCcZU99q
t/7NQxy5Egn7+ahSlD9JuCYyuD/mBl3eKanuO6FP5tYzWQ4qM5O7sOwJIwHEhyDOsnOqj/1ZMCCS
5jIzQWNImqqx3glJ6oHm0D2nEgPhRBI3xy4C8GqLVz2xn3GX9OSN0VIc+Tc/0n9IkvUvsaf0ixHD
KSEUPLjESrzV8Xw0zNY5sklOAZ2Acssy9jaK5qnOAJ3yNAST49vIy3VMGt1zU5FsG1XtcZrHctO3
Bvuay/Aqm3LYF/qwt5YC1H4W5b4dWLcnlJGNxCJAdlx4brz+0TSlIsEifpGKPBk7svNdnTTGxeox
SZcKlWQ8OacxHPJDmIcPaa1vKf9oL6Mjsn+ao/+FeP8bhvs/YPT/l1D7f9Uj3RLA5P+n8/zyFX+1
X10s/x2Q/9ev++eR7ul/kR3BEeyRIqF79v+sHXKNvxzqzmFnLY584HhY/7+PdOMvbG0ECLgWmjNM
hpz2/zrShf0XQk2sr2D0Bqc6WrW/75t/+yb/92g8IsFFW/AfGFqgSMh/hFAmWk5Ubu5/YmiNfvJG
adAw6CwN0+i7/aNcfihAuX/+6NKUZDjH2s0VjHdWy4fIw4IM5fWSEHty1KxNOjOI54ykjyLNRdAZ
FI1FrrgYdrXxUuVdnZRmRWRRJr2pBnHpJFjwAeCQ0mHTO9lmS/EMltgq1q+53VgbRRc1VrbfYZ1N
l9plXzCUFXESOmv63vNPexoeuma2jxIT4i6um1PpaXADOiWLk4cPs5DdqU57AWW3Ak0qjrOnso3A
UriROTi6H6tug7z/tcyt7gbtsIlsThBBSSrniTqbg/8qstk7sPhNdzuyKJLr66B3SiDrtHhDuUa7
Y8/GnPuxtxn5kPdugUChtmIsXhLjrijs4bIEwZetm2xTsqf2maXNiA7qm5wa7QRr0R9HttV8Gour
1cH3Ec6P0LhDOUkDuyvvUW/pj0lI6x5Md+M6JNLOnvOkUr177LXfuZBMc/Rv16YkOLghlt3uLzR6
+xcMI//6QQNfAj6IFVBLSJCPp8TACJD/kKWOpSeP+nOaJnlg26guJBm6aCtJt4wTD2LWA5hHLEgD
5kTuSLpIb0pn7+eJfZ5jhyhDyqSveD1N9o/8BZYwOxdLcT3r70vui56CzL47GkVLBomrRRem2aVl
u2o+SxYU4aj8TUntxzDLwBAyeQIKvcWk/+H/gkAJ0/6RM7N87yMLn69JeC3FgNsRmmqX48Ddzrpe
P9QGqgDV6fPJs3NvzXO1VFlGqL5UdQ/LKT8KXf5U1hdw/fSZWqoIMDvRXdvPG5I+W671GFW5Nf34
7CCqtB/w/laX0cBV6Ciyjwt9V6vuD35raoUsAupKtJYSV92hukwYslAm2e6lsnV3/+mRCrvhqa7P
lpw+HK8AtE7tu01LxYE/teCqz8tT2GdvIVNKm5jM6zyC1N/04y7G1/pYOVx7JklOqFLOdtP2P1Qg
ICqswJORSafcpAoZRa71u7GyaUsq+wu6MbUdp5RqvkxYZ19F6LB4NivuzIMed0d6crV1QyIkZblL
DlPTUHqs0ubodjHNu9yYzuie9OVHC5ecTRVF6KUbB641ple7JKnQdSJqNquOW811H+Kq5bmtSExF
QIUzRo/3WGRswjOKX02ohWceJN6ZUPjodyoszfQ6H7p8ujtdcadEuniN8zooBINcQR36p+vFNywW
2o7RpAaED6nTnZyB/qDs1lL4HHij6x5UkTkBRdaUq9K2fjbFdUCbvOo1OtA95f4h5+kUTvgeXJqw
tt13Ycj+xLo6nVCFmRtbos5u08m9hcZ4sLN6H81I40yODuLpB46OtJbbrM23jqnEezfTqjZE6jou
RpSKDDxBJds3SWwXw78Okyc+BGmCu77Xh1MzWIsjBRtubjuklMVpfxl0/Tb7oBllppK10Ej6I/ct
f+CyiIMkbQIU1P1Z0qVGGj6BOCSqrjTCH48xLdsbSrWmnUOXN1CjNYK3JKXazgkMV241cisyLCKQ
ptnO7NAIqzLc5qyfO1s1cq1VtnbubHmbqs0sh2EtCxfcbI4UdBsbaTO000GJGxuLdXEUVJbPM0YC
ilrXRfyT6c6FVFKseAg3kLHa4M3De4PNMB8h3kQC0jSH+m/cPeeZ+FmEFvHRAYuSE3SO59unpHH3
c+TcKx0uQ/bJzs9Ca500j+QVlTBPxYPhqLNjRkBOlbkedWKoEr04jFp7HpMu3fyjpyAGjSQh6qoL
uswF7ipAPVij3N57JMScTDLfxNw9S2hfRuXpxYE/X+UEZdKmfEjRzwVGkoQrs7Mv/Tx+onQAJx8Z
58dBBUmdPKtk3OGyJP2mP3U0wmxrx7hOpj3APqgPMym/BTZnNBTpj4vA2YhMG15y/jMlGkekWPQQ
0sV3TP7YAKbqDywPnm7f8i7/1SQ3NSNvidpB7QdcOZPTv1ZG/DYD8jt+RmUO+SoLifg5xOMexBnu
JE0W1NOJaSH93Q5IoP3QyAhYFVtR8VnTc3ZOafBQIsNdT8grskVeXqJXlbg2FDkccy+7uBYtcP3y
yMTOHzr56iMQZrJ6Gsa17xcoM0jlJvhY32KfqeCudEjYwZpPqrXfgV17IoM8iwSx+Ci4GUhMVgop
OSm9WKj+DDPB6klBboxqvhsPY6qdJx6dpkuMeY8Il6gHRDET1gnErC1FoKl+V/7wPLrOY+VTTc3Y
Ckd2XgDTfBoGUlfHlQrb+qlQIVWvrcXGhBZIdx7chuaUWbYcEpEghB1REDSS6WOatFNxSLzoy9EE
sTPRjvxaHL8SSjLLiR9wi4NZGPZp6gdiY4f86LReuppKO6Vh3ibor0qIUh70ZIu9wwlqVVuPUZjp
K2UN3T7N8yMdB9ZrMQLwpc7w6hDRa1qRD8eB7N13jINFnfeW3/TTbcCuFVkoW2Q72Q5rWnnF35Rd
VP8a+YU4y9jsT7orj3n/mYPi3bJhBCFHllMKqrQJHs72DmG5x1C2WPraZLd0BgYFJU0nLrFP/Bvx
zo9FI1cF5s611vVGQALnruJxCySc6TX01Is26yT/jaa2KltTPpY4/sO++9XQYPKIpjrm5p+rAMso
3jbcaANhPxDq5IlPPHX7LAPSzSksi6tZXpVrovwh0LdHSdnbCJzrcpeXDTnX4WJ4MFk6x4Xoqc3i
2xi8j8yohm0oxu65996x9M7ULzfjNS0w4g8tlbZKmcUu0Q9xblVf8PvjpnR78j9N90vvC+fiZ/ZO
9MscaWvqri8CIubF90GrvN0ku21Gm8maUD0uz5EY7pj9lrEkRU2N3WaboUFaoyCHiQ2FvYtwGeCg
5LElnuiK+tUN/MqTR1eyk6YWZZSORFZW6w88GCKk0X7Q3js9edRdda00oQI5jt56TGCaQ6gCJegk
dvTmM6ns9kj2KNn7heZtyGL1T3GULRXaZK/lk7chUP1q0/p4Q++NVoKh6Yg+fc2oDO1qAxwX5GLS
mQg+TemwwVd+8qm59UvvKL0x37i4PzhnqJOJzCFBcSC1nRioH5q0+s0co/GOZ59sg7a+e/RNc6Xa
m6GDtioxvq07d0RCMc4IPUXivIkwRCQQLVJCfWe7vx3Y+lME53zWzW44+Fa1n7M0ORW68az1XnYg
Fpl+I0EbPRE/m6Qz2puyrH2l9f0jvpWBJx+MPhM7OdDNZVqDty0nj4p3NZFg27TYUolUTvLxebKl
t1u8ccEEi2ARjvrim8v+UABTD93VVhOyynjSecdok0hrqM7C1E4oYBj2/QgqXXq0CaS0mEcOZCCK
1aCsE1rNJr89Wssgkja6zQFptjRuoGd3+77n/dSabe91/Xam7abwtNNclNVzrsSbPfF4Qbx1j1FW
Izomk/CSDCVufrQ0gMkufJIXDYhJm8dJL5o9xipvNyZHhEzqWREjfC1H+zTD+iqh3DtE4lCU9dHn
L1Ub0jzhC/ylCk0ei8zuD0Rs3ZUuNdgQx97OEcAA3hN9W3p2trb78c2dZX1wqqq6l3VerXP+SBhe
vwmGxDjL+QysHyhXm269zsBDPOVej0cfTaB28DKh7qVtT1u366O120QXn7yNx1HusdvXN7M2UDhW
P600uxt94XSIv7IumTCvxVE2mXuZIiZxs0Q2AibSYx3qyLW3QobXOpqeo/KpbQZ9C6aQ7y1aFDHy
9toZu0p6csO0CFgltimJUbsxaqugaFnm0opdK+5jNMfKezENSqz8nIJ3RV8QCm/eoNFVRNec3Yrs
NMLuZ7xk2xTjKvnGuzg21aH4o3e0IjVzzT/cHQ4iTqG0SpsI4D8zPNd5GLPp1nnV7yh+1/XsVYZ8
GHY8TfuwH7EDGObbIPxnQ5PGLuXzeQwvHvUDOwggRnN7JkZyJrRLy56kpvAZUQAUhk2+Uqmvb1KX
9HFRnOpIjpA1Oz7IdVRk4gGk5yd17G/HKuJgStyP2uT05fmZ9vhL9lRX5xtfNOfYnzUQpfSKvmC4
ThNaqiJCVu0xse57q5IbNdvW1ZQejqzYwaPXqAeH3unXMvyY3+QYpXeBLB82s9TWdSoPoZdbl7bX
L37c+/dyAMLU+B4DXnP+uoVz7orsxZaquITecBRjmu9pNs62WhiHOx0JL/yX/1qq2iQrIN1NLJqb
ocdKIuKGYWu0oSGE86Wz/d8cyXhpjeHZqAo0pVaVPkQNwirb2kjlmGeja8QGWuwaR3l2zpt84Z55
JnvpH9ouKvdOpH8lEpVTtcRMpojuoPE9TNumf4bLJzVC0/YlG9km99SwA2w1tpaVIDpN0bYuvifD
3jl9nG3qym3uXTnvtLGeD3Y9YKtevkU6XPMsqa4OBCRWvyTfmT5hG6p4sofZfMxtIqI5apx1phr/
NtqDWJteH+5qt9auVaedYKyQEYdVc4rblKc+i+ittd38pA8uk0PSFftKaFfSIZtj7uv5fhhdqlJ0
TpLomceyuLIwIwEe2QunWq0dhTxFTKidDKPPNyTZcuaj5j4QNfEhULBfoMj7e12oDXdydFhETFUd
+2cvdt5tt5yP3HbrnA03q4+439WX70ENSSPM4XCqN/61I549+Dm9lveSsD+CnVwdzBURHDM5vnFr
bndlh15jLBxxiMCp96Uqscd0Cfl9VvmkIo5608ixKFZxehHkmu4bIX+McWZLZdlA1Lyh2c84UQ/T
HEjv3Q0wEcfBKc9xjRCvdykPwVZ0gO47Vl59FvRgBWTxnk0LzUQxAeIIcn8bO8xQWpiHIaHdqScf
2nsim+BM31S96oX7k9X4NoZYPQArB3NOnni3JI9XJDUhpcLDPewnZDJBMyT3PGyiteaIl7wzWTvo
0nNI7CYWm2wdWIE79LTyWM4bD0Jrwu0V6ynrujcvmrmLTdzHVsPuSpL6scmHbsOiS8T28OH5CMJs
c96XwxNR4UeH+T33OVpU6X3QfpTgeIx+azm0doYgU5X5Qi06h5Eh+0BM9EmKLtAK3T/0HaQ5acYY
R3Lqrhb5kDH9CC/G2pDEJfQsaISXgQ45Gdy4YeK0wqa7KlRyTZguEcSjGykTB9eA/unCYaxFMr6m
6bTTnRkPRL3RehpSgCiewqJ010lrfRP5+DBQdzDX75ClqLCK/HUYhhdj2oPvGUHWEvUPOHDSmvpP
p6ltlGaEO87SIJwivqC5K8DPTSrw5M0e6SXwSs79PqIklF/gIhbcGSEe58Kbo40bNfmJhIxd1tXR
wdK6y5gN3j4s9O9KjiGFJW54zQRZCDVawo0VQw1kUzcFy5kAT28nbBgcNj0GvIstiwM4Yf5BVzS6
jBSRA1qCnnz6uTv6yF/Yeo44oW6mrK7Ur3aX1NZvHZ0ORCPH1Yb8Fz8QVZFdu6lpD2aeXkuvRJo2
GQYFN2i32QXt4eTqsOnWwKKm4qxk32x+HN0qVloWqpvehNZG+zDdwlvxtJ+FGp+arvJOhWsUWFBa
CqPo3dvWMucdDhv0INIitSEdJFJTA3WkNoq7O52iSOtv9IesiJnWANvkvJYiwhSdEWggcFAEVldx
EvbJI+jol5nBRclQJ16C+sKgIgaevR/+u+XVaFBePCd9cmfGPblFOnyMHhmZ9CTjFljalXR0LY+E
hSDYdWv5zEUS8Bs0G084E4RHwzg0omSlpJSICj7+lPkrkea2Jm3iPZIxPJn2iK2a4p80bPetQ66C
KM3dEIqPNHfHC7sAFhdOwNnjg7G1Qa2ybN/MLZkVqHUhlvR1WY8470sHrkbjmJ3YfxgA6cnGgTDx
CBW0G0AYYSAWHre8jvzKjx2uogqZjBaC6xm1HRi2/I6S+k4xpntxUl6i+bc3ctHCPvpr4sPeRBf/
GmxXYSA2PzIaoOvIM9e+QbRjHhMY3PU4lkfSSPg+6qBxia62+5rOnMmKnopQey/Cfi29LH23B/ux
0RD4lCotyd++2coqri3l5SsKXcGWGpOboYNY5N5+VN2aijHET32+HfSoxlJYPRS17dwSr0MzRWeC
DvHimc5DrDvaCkkVkTxe15xM5NED2fdXL24ODM/FOscMsqEL+RkZa7+a9T7da923sdSCaUyeqGuT
574D4yFSWpAdat3cydUp0On2bSERoE581xTW4Cm2T5kmxVK3ts2cisaKMp53jeecvNvU9s4bGkTu
BCx42znMckyPXfyh2fbWNc0zSvsvXr1yg76lXQE5+9d+dJa8oZUm5/QWx4eSc2nnONmGZkro0MpA
HTQh4kQciPia9XVV+WJH+RrIZ/UcJ1N0KTOMspBQ56FhsLMrVC083hyqTIHUIGuQry3NFYoebI4R
LyM/xflDb960lTL/HKPaO2RTefVChFZIhv19NV/d1r22UbvQoZkeNHSbHmsNA+DcjhHKo4k0lTCw
4cmuRT1bK7qf32U7mCuU3G9M79m6zckf4jKJEv2Xm0b9RsJQ9iafKxUKFXEpZRwipkWHTgq/x7dH
EYZdYkLM+juVZSbSfgHOE9pHt57P5MGL7dDQZa8VxXEsmOHyqT3lncA6ikKSwXkb2vXLqDXEh03I
RirlEfwwDE/xENrbxnig4CKogOxWZEzQwN433rpOXBDEVkO+6xyKfsCXp7ubTkUcgplwFtU7xHkE
mB03z9MEKgNS8cqdEK0GOHAib+1HCiLOkTODTPt1A4yv1mlP0FZeAjyxk08VsumwkN9tmJonze5f
WMArEtXs1dg31X4x2CINMXgD2xoZUVuuu6RAnu3XPSnzlbXueEbKSD9OWs5xIz21vXCwjRveNiJv
Cg4CP3ePUSb+OG7cIM5DrJKGHQ4yAwWYk6Atiafhjf1I23qD9WNVRN91qU/xZ9uemAsJdmNdsnLA
wrlz1kNRNDikcJwO4z1vRns9UMe8Hmoj3fYzWhlJ8nrhA1ylhM1YNUniwHRT73xaTpVtXef3aNn7
JVqgtUjFj6CjCkoUkwEBGrfB4EV7V6dGYKpdoi+Wdl0HMREKPgms0ITUslMxo840ONOYoPSvFtUO
GAjXg5wontfy50yFeKCpmUmo6tsnzFWr2Vi1IqxOQLS/WsGUn9evc08wmsiGbWrZ8V6QeUPdrf0Y
x0Q/kdCjmcnd9bf5XCZnWJC723vV2WCU4ZGoKIWcS4wT4BTcJ++UFh2dgo8evXcfyehmKr2le0Jc
srbCPKtRIcZd+xl3g7EfTCi3SvAktESLEs3L16kN4ty42PqooZdHXeYXdHpIq5qG2CZqOOgUgTdy
HlWBGKAOv/Gv0yPc7V0PxktP/GWAnlYYUgCsc8c4oTG9ssUFFZBXd480ygKTifzL2rUvjaiA7q2W
mSut9uT8havaFiSP2Ic2QVhA/mazRdwcTJbpHkmyvoRt/N4nBelxcWbuSoL8MDOJwI201xIf2EaM
1GHlerPvDPstrPMPWdV/RKJFW80aO4K0SixBmB0VloNs/gX71IJeaIjDIvceV1p495/MTv5Z8IDn
BH8/9gxBugN46Cw3mWPIUzpET7XpT9dW4BTwCXYAP+mLQB/AuGmKJAWAHGmTijcWq5CcJ6chSLHI
PxpTpOTP1Pku7uZ3io+KYzxUjx0T4V4BzadR4R944x9VIoeLh+xVNOjBZi/Pt6WN4T/EsrwW3Zid
WcOOeE5CYDwyASu/t/Capt1rZkFiVYHfRMWrQl125NInL8MMs01czjSbLSyb1ObldycAOWSPlCJu
11aPbrx27ImIaAw8ohu2SYJeckB1N5iadWrc4aIlxA+3uA2DqlG8CxpmSTPUk31aTHdAj3DnUqi8
r/v0BDg/vzR0/+ESL3aeNkZbU4btG2Wx5ToKNXef1KkbxC7pHiOAsmdl1HU73XziMaKiduEBOxzz
/WgqVDdTfUmTEg+BpfyAhr4i6Kvypyqp/9M7p7t0ufySPrtv0Vm7abSte+HF7s1s24fZHweuStdl
dJHi0mC93odSe5n0CzX38Xe+NBYWGvlPefM8tpQRSZcI8/qoMfyAv2ec9WGRnXgj9EOnoUHlBN16
Y+QEJMqBac3pPp/ygZqnLN9D+8ASLkRGiz+pIcSAyM95Fbk2GT4N355/yK00/9Qi4xKBdGSsZtjF
YG0LpzlbzDW9gXVm0hO1oxk4gDaV+6bvDkMvzOM/fhDx8DY7Ytgj5U5udGeWay6QdDsZaXozWY3p
9T5aqR4FWYYhiSnr2Puor7MkrR8sn6YoatM2dUbEeqHwRJFFxDeuQXFlyzE9ZRpYWdwYQZs0f8iV
9O7aIJdSxcncp1bqHQTdTfvYh1GF5dmp2TBvea8eBw/uCCi82CeZ6W0HYD3eRkYGKYiWlJn24M2V
xPzsH0nVxQYs/WonKJtDUi7FuWqiN9QEyc80slaD6lLoZDSHFqz+Xnuj2Mz9iCamHoNRJya9mGdw
7Dpp8QIXF1eI5FJT1kIicnPmDFBBmNM+zLyQnhP7wTOWNiDp/BhyRICDHzdwIoN+2tiZL0TCPtZz
D9Ze9cFckm3h5cl1LA0QaEc7S3T2s6UeJ7wNdQ8J1i4LkVGH2tZuevfit8wGWIAfZmJZj9KovzlF
kYAbxhmPiY++Cvg7q0bg89J8sYpEf8CKwh/iYsy1vFOn5TqtkD3cjaN55zjJ+ifH4tYP2xsyWNZr
4jDXJk/d5R8/QqvCTJTSHq2Z+iY3dHUrrRa/k07lMVKqI/1fJOSALUQkiqyjnthY5bKuV+743mSO
to9NGm4rq+PKJCPNJGnGr+IjaRxxEIYdSw15MWKBduUSioHS+OrjiORR4zWp8ccTihbJ46iB2vJi
4w2OtX0PSMKz0j87rX20WC3Ya8XNiBWWhKr91jtza0+tfCpkPQWelfqb1jfuWJkMXjbQfWxy+paV
xHhHHLEuZ2OH6IKinNRMUJALUHIttU7pYsBJw9EgOhUzfYcMdq/1EIomT+aJnDA6OWPra/Jn8pGN
T8IkGde95Bedm8uqDYih8SjiYlu70byNjPKaufSWlYp3bnDdD7NwHryeVAHwo3eZNIhnqw35G7ek
wC0XDmAvFYfPMM4s9tDz7dB9sfC6Tv7gWvFblOwr2PKVsIh1Ywyf11nLqrykJGR2jlbafJ06QZRK
phOIoQx/N2g9/KjIzlFa3ScfRXs1coGUjtpENbzeED862ZjusHzxu+sHl3ksanCIWfHWFYQGKd+B
1OmzY9MDRaZlTm0TEodgTqmUjqc/Wob034htClahKY3Md7YFZ/KmpNzOq5LfQMGptJ6toX71BbuC
E8vfbhk+UWqNBSAU71VueytRZesypmFciq9ayvFoskuuSKh+xaTuMV1oG6+zf48oGX0EeW6tvzej
+jbs7BRisdl4GuGH47fnvLiT2W0HJ+FCLBEVTIwb2Mg5t7VVnswK41/90ZChAydGeGRFLrcOzzmS
Kb5GGxoQ03XK6alYKdsNXLQkCx67l7Y8Tzjmi8Vy5k0ISlxCtvlIueeDXHLZhA5+PDVuXHd+nmtS
I0Wk45UZSASr6GDmYs0vWaq/VFTTWYAwQxOHF2ZhhInp3U0gYSvflFgHKTuWhDa7on+D5kg2Tak/
LqZCPUslboToKOz6zSsImusjXPTUzoKKdxPGDtsFLu0Ps9HdE7PGgNXlr2g/qAOPn+G7nnC9PVgN
qHzUIVHspieDkCdCJwE/00R8is59Vnp8svzHmZWicQRgEzfnPFv6NWbeXcJMo+IjXCLtZdUk606y
3c0KG40yomY5Xba6xpQ3L4Wa8yBxc2nL5Eg0QKD7xZWu7pOno201SkYvcqCeO/NXnvaSanoKy2NO
8agTLykh0J6NslAO9ndYOsjeTdteo1R87nGf8flHmJJFHeHtgH1n51xLvUDd1aYbBOc53C6K+zqb
iaR0Rn0Veu69nTnxRmFSCTk6W2L0AAqs6Rnh6mtqECJoES4GOazzvZs0kCRW/t0XoNQRT9LKN6rV
xiDqk5fN3+IDg0cul3+nb30lOuZjtuamzS5ZNoNDQ0DX0gk8VLqAN+96RCOxHQHsx6Ii1ptwmmyM
AM5U/+laNytmd8I+3qBdxbWsUdq2i3BmbvyRFt4prN9d1GJrRXAcapc/5M5sQV7whvquuYqG7O7p
ET19yFmG3PmlFeLaxUilzEy/9b1zyextNnzVXfGCIO3N1jPnzEOjTb+yFOON7XTVusW9YBmYZ+q2
32Vae5vzOdqje73OPtuA8xY2yMQiLH3Ap917MkH/iAlFTxjGgW6XO3+OXqfCvpaotdbYpbRAb7KT
7cR2YNWAnD2GNifMqZHOOcp0omBFtXYfZ5I+5sY79tOARa5kAoy4OUbngBiDuoTiCfXytAnz+YBH
q4cqsL0t0/UxX3rx/LyNSM0s16iqmlM317tBzyT5X7CZyq13eRMSSIL6Jp47ayva6icdBDlv6ior
Bb1s8PjaKu6CcTBmFN0KRZTBfRkb8tg0SHtYfhTcsIOoCs/QwWoe8hBZdWlh8YAKXOeqjM45EqEN
oY8T/yVu/jQ2RUD6NX7NMkk2CWV3GwQD1luMzE8Z6wIR5hN6rgt1utY+GqHV4tT2d37zaBlCvTZO
RrQQay3pryNPa7SMW9SW5CFZbMxKui15gCO/hyZdfuhdTFz68v/MgYyOiE1bljYJbMPK6yf3mtRM
X6JBGOdL1V2Qbj+i2jX3htknhyQ3n0ZwmLtFa/Ld7qCg4JsaP40vGfTWjrrPEXDCNM416OkwG+Jx
VIiS2rlQuEAYuwbHxrsTRwc/cb6REOcr1BcXnY8Qg1jFSmaCkGBBEQYqZGdTWxqRKqF1TZv5IXHV
2SVQCil52aBvcfbKJWN6niTCfCQPRrUoD32unxm/amGYZzeKbjPbEW7yoT1jUUKPUrh3MzSnTZmG
pCP9d/bObDlu5erSr+IXgANTIhO3VaiRrEEcxOEGQZFHmOcZT98feE7/PlK35LAj+q4dYdkKSawq
FJC5c++1vrXr0uKIbmojjWDayWGBrNVzt+5z09znEzFCSH8E3vltI98IcjKPjVPsizxHFri25XAB
HkjGvV89GcmApqMLyKfu3sm5OAFzYYrgxuspBjTAWCg5i5AAVTVxt1fI4eGIZ8Z1DhnsMjXfY5Ks
Dy51psyziFkFTm3apGzehA7SMtGPaVH1Zz9RGXdWBbAfz+BONfB51Gwd3d5yz5beLfcpzLQaoUg4
jygF4gHvL5Q/yE/qhgw9oG+LcWm0R4x35gRX0SCoo0AEOQUQcZpRG1bWhMlJKHPe448mXDdODrgM
ce5KA4Z8Fd26Lp0xnmh/D7jszYFIR9qSfjGI6rCT2TjV0tK3vTB2vappVIspYsaBZCk35KF2XGrj
WNtqSdPtc7iGR+6y+hhAnm3G8jbBwFuJ/moxQbmQU6OvGzoHHm1gc88hy0LXmhMcZEXWrTvLO6dp
ynNJd8SbpbwFcDQ/RvSBIF82OxwhINsd4HYiQwCjU95FT0EeuWeHZ5iV3kmh5JoM8xAFlbYKr71l
vBCDamwZ9t2HcTudSztgVu1zbmgt3ALAFZieS+PGmNpjWBmZV2AsOSfmnK77oPJAZlU8pgqPNwiM
GX3NoFy5zeyGJ8qKl4jdaNtHfn6ZHAITgl4zDqoYJImoIeog/wtmFXVftPJJpWN5NJ38VMRl81CQ
UndjyfnJnjpWDRSOm86YaaH5bXQOM4ZnQVh2247q8oZk3ZWaHXc/Wu67Di/tMXPni9tH9bcICp4f
6x4GHEA6Y2yfWrQoJHUMsRcNOGWLIH+Z2MmA6hQuXfFZZM8MnJ8TK8HiWGbbMAcJWnQ+m/HItIf6
57us6VOqMLi2Vs4KG3XXBmcurf1B3yG/8HHWM1qx6+qYFYb0rDFMDrrRccaSfkX/F3PizGg+GbOv
FDfigEK9W7uhD5cMiNBdHeDfT3ayg8zX90z1C0WDEAzJrR1P084yjn3qgtrSpmOSt+OGYfe0tzli
pU1wjZoI5ZVlb0ut388QKoac+hDosVdpu94xrsFUdYA6o9bLx/5UuP1XrCA2CZIg6hMWN4I6WXz0
Vd+kb6Fj6TfmIZzw0TOBQpCAirSiUaXKadxmhCDH4r1uRrUnlwLbxVfLSL0wAUhQ2rFzUlp2g+gs
f9k0IA2eeHSdVfqWii55VUO1HUs+xWQOJklD0saVmVtISfH6EejpXzWduV1tsprmhmHvWx7fzrdC
KpBuOFBBPATCTJCtdPjc/UzcxnOOtV2mzS6OAwzA41QAYn02oq8aLU+MN9qdqdcQCPB7T7PlcOvb
8PpVvyEZ0tlQQMQ7O8daLJyK3keGj6chwmE7LruWudyEYUudGNMp5BCVl7ddJzm3Fw0UW0RmawsR
UDK45hmyzMYKu+lYB3Cf+3xYt8VkHJAkRW0VHEXRDV8wYl31JAlvmIhpZLAHEMDuREbudlVmAc1c
heIvYi4x2+dl4nX+/H+qZiHgjLpQWZsbw1bGDYMx4DBxtMNgu3xDJ4m0OJvVezXF/b0qrXtldPeZ
VYa3tKdemrnKjrWvIvLbiLr0tfQ2GPxz26QbLAEOYgPZk3dvctQd8+7amt/CkhRCAFGkqqPnW1Dg
YtUAOLjkeCc34cjpN8j8bSmtgpiztLzSoeGUgKICgANElFb67SULtUdm7MIL06zeD1OAFQHqqhsl
iz4PAxgXUdhoIP0lgQM+7ynV9Pumc2qQD9O5z4IaqaivbQKtTBhcRfmJHMvn1MD7rwlqhyGvdlAz
K/Ct6i1a1DcAwZ+CYmpvZFd/98epAsGdpmcrROJk537hpYkpj/Hyy+Am6S4LzPs5F9W5mOL6HPpq
1/Q28vSu3BqDqW1ZjzaDgJRWZfXVCP3xaAv/K3S79uqaMAryaY72LTI5USSPFm2YVTZxTlFLTZf6
OU8yvJrVQM7M1ohArnaD2phO/S5EtB+APtBEDl8drefQQRqQTpmuKml6QaSem8nWVyPFv+RHJ2XC
CIi8oAVdESGmZKjCydYMoaRltAagYLQr3y08RpsR84P5vqWeWfe1oF+BFV731WEMdfxpiLbKxOjo
JZJHMbPoTcA6Uktf5TrvPuoh+Qo8fxNJ76y2dhbc9XDB3oyRQRqT4NTWzllS4P5W4ez1+YyuC4WQ
roF5Y13fj030jOJ9PgztbiT67KlZEAJJYGTg7oBYT6HfP7PkrFU18x04oPWN5p6DVvKgxua2s2CC
yrYWB2S7KGGa9k3DCHyNcVJ0mmj3c4iZmK5Zf+Wsfs9AJr6z1XjDAtAQT2NLWmq6/jyXFSR7lTIM
GozvBZHfx8Q3nzVEB2pBIUReEOvhxo30ZOsvHv6a2IdCme9awHHeqqbhgfo1goQX80hkpYeugnVf
cowUyXRldI4q35jVpmqxd0zW+BLkxVUvEMUKXUYbq07kMSL0dhhopxfMiOyoLzamXtyR3s03xaXa
zhmyw1hTtZcpVuyqRxbomJk6iJ45X9hZXhmQ68ROy2MLraecLOPKfNvcilHCwhqS+jaquFOx+AWr
hJIfttVNH8PyLuV7avnjtmHZP9FW4J6h1Fs58yIQyuyvU+WfgWL7RxoKLP6E9R0BOTB9b0FEZSZ2
uG66EgohT0C6/EUZlZcJ5JAwvm9LgozTzDmyE74PdnLI+jDbtqXaVtqC4Wqfu6zFGt4o6tZ0OphD
Jb2p6idGkyQbuRNIINEoz9XGF4R0LAkk+SDLKQ+jKp8aV0M20O1cXXs15/a1L6uGYg0XSxDIbB1Z
H7Y2qKPLPB7jfl4w415ULIk5felCrANR/DXMsnPVnwCS6m/M+eKVjwyRex4CVlaH9ZfS4GSSOk7u
oZ76wso0HBKLuVD7VlPlrUzNj1jaYZq1iLdFh5hxDJDXDtQNC0eXZqwe30ka66bePogZbhmgzP6G
+7J9GAi72AjbrLZGfjPYxP/GlfYqLAYjViLro47Twu1QVC0W1dbFrZkSG2jlfbJPneKm6ONtlQO1
oOm+marR8tJoBOOVcVqrzWpJNkInjZZ8FSbpayIcHl/c61Y/hF7qXG2Ud9mkISgAkKO3h5ra2syP
DDa/Cnt8IIgYTXVHkzWmgkgyL1fWmbHtQ+2nCCz6DwDmxySL0ecGOr4eZZ1oIfJyvvYaRS2uRf2S
1NgRsgz5WIM3bj2b6cPQMeBjbp9t5rka12apnEudl1ugVpS6CDppkSFNX6Zx+8pHA+OXCOaJ3MC2
Zgyg40KrP9xMafSsSbhH+YlsHZJXpH5MOFBjeQm242hBPYCzi+Bnm/iANy3T3chuCB+xwFRTdB1l
v5UVHrC0AKHTI5UncgL6obwHL3AsEE8fZDOAXRfWbaOayrP1efI4PYtziUcsslV5V4G5WKkgDL6Z
DR662LZ3oT9ZcJpgXWFrstdiEc+adt1dXPRWGVX82OXjIelB9qRVeJYId5g3oGVSlhEs3mEkTpVx
Ew6Sj0WS5NxyZlfmxNFi1B+sgXWSbS/b93a0YPOH1dB1Gukb4R7pJ1RIPdWPmLoPGfiDs2MWXuNY
/otqodRmRAqNABYarXiwepDs2uTC+E1IL2eEdJq7ujnlLgOXZDK+ITGi1GyAtnRW/+JGIQnoMoiO
yihf/cYlCw+cNfB4scWMMqTaMa/GTdY/6BwhbwqaHAc4om9BB3LDLocX9E901Mui9iokwSuGmC8R
yq1bt4ohf9g9M7kg+PL5C98/bysRHy7/WTd20m1Zjw5lTOxK7t5mOPE2YxpoXlyV876dKfdQem04
NExP8Vy8sA1sx6wYvwohji5V2c2QhhwFdfuo+8V9aaIFCUfj4jNCTBC2ntHEQ2cAZXVyTRrkah4Y
HwcuqrIhPnZpkF00WhBb9ub91PZLmwEGxhxGwtPsIEDZKQqqCFNtxEaKIFnZdklPKcCagQTSoPmK
TnJW9UiqXvDgdrrtMZTV7k3R1Z4Y+5qkEcWUeOTGNAqs8pkwi71oEixty6jenCvYZiwQSPpejEYM
KDmMilgzoh4it5C3Izzu27Glc5fMJNFqQ9vdOjNOoH6M3K07HENMe1IN7SVNLXD1pnNKdQNWBZQS
TyOYSGfIRQMfPlnRJS9ZVTdfGs7dwEqzq5kyncn6tttQ/VymJyt0DnjO5JshmFLZpbl3KNwOziii
uyw/pUIfL8AUN/4U+4c06cJVT5ztbd5I2rBicXMAv2UNoTvg+ovgbgi7DQj98cbIqR5MxJqMmOdz
O5MSPFrRverycgcRIdvqGLyBA5fuqrdBuII2nZAmWrs6irYEsbWHoF8ZywpsRMaD6RdyZzKKpxsW
tlszDf9gznNVeeAAsJXhti7nb6yc3PL6Mjkdaan2FptxTRPK1A49bVu0+rF5i6Cox5L2AMlf8m0Q
+rcoy5qSy+hKB4WOrPVbpbsGs0ZxMHCeXT9/QVv34iSJz5IXAinDVkInmd9GYnD2lZbQR4/nYy6A
20dDc0EeNN1wZqdF5b6bc4kUwmqovvQpu4lt1EKFXLdTan8ZS4bMs9Ee0l69Z12rHem5fm0lnlIO
aBfbyiT5w/2IKslOd1Hsvg5+a76lHVG9YGU6P31qcb+h5ufxMQ23eB6R14S2Nb0aKdZFPbe9RIQM
g23q2qZPb5PGQRTuYslk0C1ymu5GSMkSOtl4TlVlHxdX0lzH6VkLrGITZRx/9bSNbtEkbBObr1ob
qXzj2t6VZHPD7o1OE1XzWqvrva8b9Oq6q+gA1WFuOeTyJTNBR01BdwpH/SPsZrSiecSZID+0dpqt
c0pG/GeSAfPN6ESXHBoA3SNg26zhnpWE7U6LaGnZUlushe0OJ1oGXuc7PHtQOVPiUTM1m5I1sEDN
bnGoLhtympi7v9kVaOY507+XU7/ThodwCK7+gIbJWTw0/cTeVMbBtSPB4gKCLjyNwkdI2Mac9YJu
lXYuHVARlpdYB9LpvEJA1bAkmst1DXedKl8/uzQIvfpTmFRXVAbTfhgQgdWsSS6Qttu+fNL0Bpmq
qw5xIdoXn5qyDlm/eQoWkmWFxS3EkZDEt5Mzqi+Or72ojJbyjNUc+7NitwZ/js6vwQ2TTN3Wop1/
otX9YPl1AKpxpPSFXYTg1Fdnu6Q9WIBVClumWwD+iznKPUSc9ESZ1td+rXsZPrFtEdj5KSgI8YrM
7ABr20T/VY/XaGDtQV02cfJNT0PspOsW2OTBGIFq09oDtOTnEDFBve6qRA8gLA+nRlX+2tFQvaJC
u5bgbNhg2vsy66s1GfHPs4/kjJQMWEERiS+MlHuNQb0JPC73m68yiT7qNkG1GdrHLOaoi5BgOX1E
AnkL8L8qMTZJBJG6k9YdjYFmE7vlWzH433treO7qA/mM99OITySypvvAQrzDae1doN0FK4TFJ09K
yGP8ee72pwEkbAq+w0BzHVxazbaY+vEwD2pCGjLfFxdU+8POjZgOo85gJwgowzpLfwlKPmIJP5ZW
yrjq/XBcFfZYcV3IEEGXvYqcoaKg1vBRufE9AZhlK5TX9i70EzImaP/iACRsj4yXpvkyxNu+G+8i
t/6Wds4fWTw8BRIdAlhApyPblqAIMqpwyKjsApua7oAyjXWep1AxjHNkc9FnY/5owiUoNP3uxwRV
I3540tG5FVp81pv+1tWlweoT3fX+nGyqAWzq4ON5UCC7i8ICG2WucFAA4a4oLG1sU7vlGug9H6uQ
A2piBySk9IuRZ375GOF3o2Rar5iJ1EM/3IBA3aUaMk839c/DHDnQB6mThiIGxETOHy6TFeF/I78p
B6/IBrireVsctAkSu0mmRdRp0E4Z1hWj/BgSEL1pOR+1magWP0qcTVM7N7kdP7r2kNPBZiqktDQ/
tkZ26GKLVjYpPx7pzRTJMsgOiTkIZugVGNV1qQPAa+MqIEEiruAxzs8FvQhfX850MRlwrJGNss2t
1OVbOd7H5s3oYpeyphAyaZAgTEw0yi/Kp0wR+peU3akxvkPkxoqBd90zsrqC3hRcsiT4cOwG8Foo
3ttCol9R2EBhpBBKYtOId1HdDeF0r5OvwO1m3bd1jkCZXRDI6xIVPYQY9x2WSre4FOohq9OvIuIu
AwSO4tAh7QA0/sowERLTKhl5fugy0o1qaTKwPoZD/GFP0QMyWuwvI3bbbsyRxVYXJnLfMsGbbaou
W088UvSdYNja9yiCs4NfJZwY8/QVr9Wdql19nzQvdD+sNUcuxhBNAgYuIfUn0o2A06C+TcP8YkJK
DBNN31sBQaBkIMKjdI0nABk4oGcOVEHeXDWaumSKsP6nCkysGdCBUUK7hPpwLhkxEJBhArnSaC+b
DLVdTiJrvluSIdlQR13ft9CupuB5wu8Lz37p3/Qj06tQ7iCbyRUDwF0XBnyXCWo+Riu3NAY3pQuk
uIrI8RNsHGvaWwyoVsK3H1Ucv49VzkOWV0c1UPPyTF4g0L1rfv4gl6+vGGuvGTvynJ3vPtaPTTWq
bKPQOYZiriAnYhnKfH5+SA7B7LOS2Um8LS1xmuHJYslNdkZDfLasvgRjUz7Yg3OaId8DzZSvsXvo
pf+imY5+W1U0n1EHuLuhDk9a5sgbg+5YZlWSnKYjcKOYog1bIPD+S1oG2NUs4QG5bNeTkZYbDkaY
U8qtb3F7CN3W9yjl1rpkfosbotlwkia6LES8T1EkUW0ZrrbOOsj3dRFshGwRJEKeyBPcvtjuQWv4
RBmNQfRBJ40hzvfOMTmfjtW27RSSkNK5y3EXrCUNkZVNoA8IxnZjg3NclXW2mQLmXjwn+Rb7zqqi
7F0xc0ACA3416ZxmNQ4l0nQzeka+G64LMiiZzzpfhkl6PT9lnYzl0pwgwmMkOSaLYhSrJX2CvGY2
FvGEdy6iML9pb4KSacnUKH1vOFxpamuOP21zG1vhPpzkccQy4lkz+ywtw3Vn6mKPOZEEDzMzV76T
kYUSIuYgWI3qPC624N1a6gbta1ex1jN2THZCCWPLRlgdnfwuYk60jeoYfZcePzL7XkQiWHvyKR5X
leE2m5FcBUSOzh2JNHvkPbTxJTuf5aIMIycIh+dHKDSbVllwHcbwnUuhewkL4BofuL4K4hL3ok8H
tXRQfiwPTZ1134xi2PWwr3OExEY8LbJ9H1ZdHX6pArbIuTJY9uCljKZKdvPQEXBeWFAh6Lq2Rr0J
3Ru7C50vOjcvgm1wrkWH5NwhrCsfq9pTbSyYfW/CrHptnc66Uq5up0IIKmGB7gpfcemUqLqxpu9U
0ewkCRb4QphQj9Ft2psvGq3xXU9Rukrc0VO4vaa+OKAnuR8cZsRdzAMz+VUOcKKk3LHUkXjzr13c
vhLHtMWr03PrEBAY+o9gZKyDZVhvnXCvY9b7oGF53D9v5+W+rhJG4bao+23nLPUt2WjMtpsNXOOY
o9RyuKXdiVGN+ALxRAn6EkaEDOjxxwzzc53h9/Tix9ntTksnk2LKwVrUEcEbEuo2CyC50DPmysW1
SGovCbVr6uuUSpKrLuFq59CbR6j3o6GQdIX+sz8MoEGzQKBe1O85j3bQzHIPKW9AOBRffjtqR3pT
L1rO/muHTO7ccVRojOZ8S3bIk9u3L4U/Po8hjgtSav8w/Q7DhcW0ISh5yxXzt1UHGZzbxPXQQ5QT
XMIYqz2ZbJQXRGUANRygB9hUvR1whMCkghIRt3VboeEnnIhROd5DOD/Y7ibVXwfsuRX7UDuiKq67
iPuNfzJmMGP0Sn/4rAmY0hL1sRxda5dthTM1RZvgR6WC50+2eHJRXcCJ08k4ZbSX8hwmmnY3GpS9
LhLwNnfGHc37Ym3V6EZnxxcbpTtsCylXK2Awt7JSrAeb/o+wHvVd09kBMo1p97krFyFRJAR6aB7Y
sHnO/R2GU4C8hfWgqeKEHojScgnQoPItGep87o5B1tPjdij2aXKLjWHWrw3gyFmwPBALeQOI4ziN
MV4qBDpRlH1Efsg2SKnYRyxGRkMIlYJXhu7C7SxMfoxCPi+G5fsfHEo/92UtJuxSgxcPGGYTEKT3
WaIVCgIG08IDGNFdmCwy5HEmBVOMz6Y2nPTOUAD1U68TvXZKbNajucHeu9S6GstHWBENorEu1bH+
7Ixs8oTCMHvghE6GooM/xneIu/o8kZt9698Sjnr5/B1SIngAFLoKTIvjjM22KKks4o1sU31rmUBZ
VUtSyVQd/apL1prBa/pieJgkbLvPOm9KzJ0r5vJAyxZVpkSRKIqtqkq+FJ861ii7u2TOr0MRfKC6
BraSaYcupKMCE4hNh5E0tniYaQbJWwyAzkQ3Tat6MI5LhRlPMwxqnWFCXdwMFJGeCOh2RPmhUri+
SbxLvKYIwICKQ8zOzASCVR65GQf/sKHXyeWxl6oO73lIWylhDykQEupSu0Df+9AMFicyP+mGGgyb
Ndxj2DlxAclKor1kjVt/lniJrh9an6XPQuztOZDFAythCEgezcrKs6PK9YaCgwwBqEw9DgcYAV5e
rAFVqx1JjyLou5XP95mU+E1w2296mye1tb8ol0TMEbEo51XNa3RODy0ngrwOiFzN2x2CkA9bVKQI
PpJN9AxAGmeNz0I1Be4ddtdLCHuk64oJhjS3rkmd3VlL2e8zVyUCxq/k1xhkU6LoFrj4FMFUWxV1
uyYoXUTItRGJujGwSbYDNS7Mp3CNTps2onXH03FuQboQHJDgtjcOU0kzH8Wd1wCOQG6F2J+icAvJ
n/DLOGPA58o7wn3s5fA7sjDG7lUUdFyc9JAlyWtgdEeGzs9FSS0fDGB8CkGWsRYB4h/bz9VRCW6E
tr4mQz6uezrwXm291JqCXx2t+gniPH51ToQq/tACLM+Sp8CnqP18vkwWBjodNxksJIZeFARNsFke
CUHduKR2PMJSvVi22pECcIuXjfvE7fiSF2R9b7KZRtGwyAnpSdTw+kKHIG4q63lor/qwtJNCbtq0
jD4+d9hK4yoweYcqIZa6eqzgpPTzuyzJ2GENRVRIeYhFzo7sezfrqdNLLi86Qo57OYsi3K0PGjUg
BLDClz3bZd4wru4LBDGTzXZGzgJfR8FK0zcZAnq50Rhqrdl3uX46RRi6va0T9TjaMsUesZw0a4Kb
Uhdw7TCTGww8Ha2FJQi+pihuk+hcVDVHqzb7Trou1sGsRMWZ+2xoLk4QBYBuxQwjs6fn0pU3vm2f
K5PyvJYyW7VMjuaaRyzhj/vZrjeWih4iAYU76J7BUJCQwBR6aKc/cjc91yX/UPQMD7NgPMbcbZwb
evSmFFegWpqNDWldCwHRILYCHEcbeVNASrJt0g0Hh+mADgt7lDjqpn5+HKM+PUXylGTZm2h1OuY5
o0yUeeODK85RL/TtwEJIbFv4Jl3uxsgAZ1ZhoNqLJNlwE73nc8cRL2k4zuMzyyeeJncQN12b3s82
t1UfwYNq2tj588iacJSkD6PQZw/JuRrnxwyy3Gqu2JxLf8JVDHMC0nsNqAT0O2TdrZWQJg5kJNmM
nd54SD/MC1Zsdk1OxDysT2Qk0Nwd6mDJbOj3Wtjr56AKB5q1X8nAdL2aKRd2SI7Tehne8FT9WX9I
xXVH/wiV83tt3bD6JUhvkf/Hq1HwYa0ypZAwD4qDe+jUM6RPXEAGIYJoVUPNS/Wa3+qy2U0RX8Lg
q69oDEY2gOle1Mv8d5LbeY77bSUf9IHTLUE2XMOmhWPUw5uqrO+VChJIFKxNkfkNQB8PFzY+umeH
KDJItSy7Bwwo7p1PgWXz8HxuUjQO+Eq7KafpKhkU05aykQHU4NHk8N4oqe/HAl4n9Ls/EHqdeJy7
LbCRVWJ1tMIizaWFXXvI+6gibI5MESl2x5h4wR2W4Mcy0gzWEZPgTA5d60iq8UA2BfdcCdo/NGzj
PrGZSSAQveIRKziDEundsi/VXaaIcc+6m86aDnrj1pfAYCVDpbUb6zo6SX9itTfZ9KW07Q1tN3et
xwa0uSVILSV2k8FUFmxbYmx2g6gZiccYK8dRwl+D5Lth3JucCWUp/ELffQIn/z+b82Eqibt6+8jo
KXJz1dF7+xM5WZeWJIj5N7jlt4/67R9v+cc/zm/BW/2P/Vv/R/ozf/mvn/IXf9n6p4lXV6fvB3lz
iXr+H/4yIViGTYahJYWt1A/8ZR1oM+sh+VgCI+vf8cv6P3WSuHSOzMw4Afsa/wmr82f48hLRLqUD
zJl3wmHuJ/hyHLfmaMF6pZ773LIprck8wkJgNLj+R/vPOwsY6/8dDWr9FJPM5xcO6FLFixqWy29/
hD0HmVYWKDj8DUGIJGf4+EeFl45PjTqH1h1ZD6tlyl3y35ykSQXMcMgTr72N8P9lsDzb4cm1tvWE
YTCkrxM9BDSbpZy+hdZzGtARiDIUz7GnNbiAA3IZzf3fvu2/YKf/yLvsSu+ybQgqA3z9I9p0+QSE
qiqk6w7BTnybf8dVE6wCbYy22abkvNMmFXoICIoJB+z4gmzzPr4fTLnFbwspvSQqg5ivmtkwqUBu
0Hu6orSBXO3wFjuBburJD8qdIBSPMBjEsORgd/8mL5M08f/zLSvTUoawHL5kQdbaD285C+GUYEDw
Nw2dtZ0Z24ee/JFbYn9fsdu5cJ7gJ4doSQl24Fg1x9vUWFQPybEmmesFsh0WDWc+RgWSoZbj6CpO
evswh/mrjtT8pJz6aJU7tqj0plJoVQyN8zVi20Mpc7yp85FyUaeaHV5N//ugEi8Zwk2PLXgYB/aa
YeU08IcxvrDXmJTCHMGFQ8Brm3pDMCDtQoxazJ7zDGkVXSwDXHHSK6QEJb0t8h99t99q38wFGkci
xkSm65twUuS1/coBeYUbfFX8ETQCV1fm0enw7KoHrdevgRbdccN5Q0dUQb2G7LCux29VNXiMSZbE
LUhO4w7a92q2gJWYrL2kYC7CTo7Bbc8RJD0nNaCEwTpi3IAtzcmx3OlBc8TAcRswwMzM6h7T5KUc
gXwjTikBX6ipX6eIekfl+RZI/flVt9h2K4VchYSsyN7poVjbvGGF7zKT/lGELYURdaafwtpkbMhB
W0uLq2XJ7dhY+6bJvHQqgCVk7TaNawLuT7bfnRjUtyuLOJPl3RZ4Kn1eGg4BWXT8L61GnpWUo6yy
expQ2ENoWBMSr1S2tqidtBqaEaUpvDqKhXVDAde3Zw5lm47cNNV86zTSSZGZylBbmZNYx9O3YeZ6
4ikjtNfh7sev71mELGGKjrLeExFdgplRkcELada+5uyflzysZEwFDeIS9c3BiUsUGpcYUVAjtq7A
XtNfjOrbqI4quKANOORzy0lZ4aRuAQWGq7HES26bXuN+0Qbi8OIMLC1y52Kv1WdM2lsj5hzZkWjC
RDz2N7b9zYUkFdq4aXH55ME73gGS6Ie1bTM84MSbgrZTJDMsn0oZ/JmS2ygb13WZvTYzVWk62O92
rn1VmlSIj/zXrCx2zjjRV6lIMqd9c0FtF56EUX0ZyFjYGQkSzVXA4zNLw190J+nWtgS65Jk+/2TQ
Axyx7wOe8oFV9Q1rYf8dUXHM7LtXOxHmB6FlySFPRizxGh9KjX6510rUnPFS92u2IR4t/s4aY1WB
vMMJzXkLNm8vB/u+iqvwsWy2TmL2ZGPgAJpKDJ2BqJU39Dx9zHla/qX/OsJF7xn0nZJGvtMbwrbs
ZzU97azaOCUTN3eZ3uXCs5ZpnmYy1wPJRaSOVTaHuI+DY8/4z1zmgGqZCBrLbDBepoTTMi+clsmh
XGaIgmHiuEwVpUhuO0JEHu28OQmryTfVMoN0aZLSMGtfesaT/jKn7MqnsC+jWwsIQ79MMstlphkw
3GT16U8a1fC6ZfD5nxdEvwz9/IFE/su/tRRffweh/1WMLXEO/4+jQd+LLm+XoNGA9fmHcsf4baVz
yD+iHzNBl7//Z03jSjIgDMMQGCdtpdtLuPifcaCO+ucSNkAnDS7in+XJ/waQW/KfulRUQUrBJKa6
IcTzLwC580/ISSRRKGlKtPWu+x9lSvwYBkrKEoWWWsqLH/c5JK+906QcZFvyDRb/2zQ9wfYez78v
AX6smf7147kaf9/5Y6kl0zDmclM3OKbQVJHDtpJ63bziVhlpuBvgRtetQdt5/ftX/LHm+Ncrmj++
opvNieoSHyF43RvxxYReQEvYWl7XSoWsD79/mV9dt5/CUxtHd+IhyJ0NmvreXpXRrDpO02bx52P0
y+rvVxfup6JPupVexi7yS7Cf9slxWTDvWi03pttJtfm40+Ts1EiTq/Luv/pAn3j6v0WKlEove7m8
IJ4EOR6LsAPeYzcMrje/f4GFY/8vzv3/fDFL5u3fbwWFH1VvOwLmyCIv4kfAXFbbrwgsooKrrYps
qhW7dzre//7ljB/L53+93nJl//6BJCp80cDk7IKA/gBHiZ2VMXzraeFrL/gFSW2d7AH3M/YxDQAI
Mb6szLSBs9vfv4VffeKfiP5pMGU9XBimCzjmaZ0X30MgH5VOXPMATOf3L/KLG1Etz8HfPmbBw4rI
oRWbaWpATNW13EwWuLzf//RffYSflodUxZHTWLUAShRFf+gkPN82oKxWuiUcWs5tPm1//0K//Lp+
WilIPhRlFS6j5oB4YH90vpqilVidiCacXZM+Kh41NLFdz/h8eEza3vv9K//qAv60YNQ4iEpEh2LT
FoT2bgCB4yEkzBYg9n/3Aj8tFWgWDcRP9LAcjHU0eBICrdb0iCL/v3yBn9YKM560vIDWucvB7znX
tlCzdi81Ww/+zZr6i8VILoelv91jzGU7fYBQubOkbyOHREZEnRUmE5RsbBgaA9B9yEjq37zcL74R
+dNK4RaJnXbmBI5FU3O2HWqjxNwTZUW/+/038os9Qv60NFg28ZBDqUkSCjuz3edUzyTpIQSgII7+
F2fn1SSnznXhX0QVCqTbTvTkZHvsuaEcxmSQBALEr/9W+7uZo3doqvru1NQxaoWtuPZ6+nFaCZ6l
Yqz4h5JWJnhaD2NBy/lLqeDsKQXu0ju8bz5cVhMr+kdIOcnoQnEAcAhs/4hE+gg8X7FYlF5YThd2
yKmjPvR/FuL5MgxECPIDN1dOPbsPUUrwin++Ekv9bYd+kiNZDFSiWANoPW2Qi8t/+HMr9uc/v9QN
VoDrIWgDvFb68VChG6YSuBGsrFBc5QS6mvNlLFXBinGdIxOiMkUY824A4wP205MDX2lc7a600VIl
rBgvI8eT0XTqAqkgQpCZLtw9tDC6vy4hnZKXtdVpj/qxpwPk1XbEmfw4MfUMtsIs4fEYsTszeNVl
W0L7MqiOhhGI5xTBx0mt8YLoj+JJdcopb5iEo/N172RR8GTSlvmXbdZ8K94DpENHrusF8aDQTXHm
GXLKmqxwlj7f/QvLpG9F+pQb6fdUBTHkV/BGaSmkxjsR6aTddDVM2TeF5ipfKWxhNvZPQ+RDNJq0
SN0afK7Yw0E3OLhIMBhvK0qRC4IDLFSEpTcEkDxDMjL9OF+/U/d/snfzrQmgmlIgH+cxiXEKycg9
hKZz97ujcwZj1Fm1/lNZ0ArO/5Bxg3VWUEG/gx7HvKfzxS9El29NEAbGWkFYOrAdDnB3Atk0UktP
r8/nv7609fCtCcIbIJ6QVMJlzEVl9jNBTssevp+AfqTga6evwuFjfeQzHmDuJ5zgmjuKA1vxPSyh
jVsJ8KU6WjMI/FM90cJ/MhZBAicwf47eBcyN5coEtTRCrfmjUrjnhF4iiDmDGVYKg8a9CqvmGQoM
eIlCYbhyblmohmdNIJooHw//gASl0Hi8FaF0HoFGS1emp6WvWzsDydKmcGB7EnvV6EI6TEK8wupc
me6y2PKsmaLLpfHohPfD3owJyBJBT+k3KRg3xybXgKdS3FCnv8F+7ehKzyzM7J41dzD4GmMcKT/2
w6Q+3XNFBJT6MpXvg8HUuDK8lkqxJo2Zz6XUPg4HJ8vwvd/DnaoRKd1lRFy4bfNOnfZhXvKTyG0K
PMpC/pP2Mc39YVcJXNWdj9KlrrfmAB9+yc6EBSIuKN4r4HFW7BLT0gsHljUF4BTVhiRHKNBOwiUp
I69NytVKDy/9dCu0CcDRHBlRsLwPnPkJ94aUATWC5KQLv2/FNvhGvYCRDzzaE1geOi6TB5wH+GVN
w62IZmLwRF/i630CAQuvsZoZFwT78926NPlyK6TDhs7hgEQ/XPUC/jvqI3Omu7pOv/OofJlCJ3ZK
/xCAtULr4Op8mQsLKLeCvHAd5Y5Jh84WxQ/XyR2Y4014iYDV/CaZYe4UId31fFELYcet4G4SL0Mu
kIPnaMd7x/EWpqS8L2Fh14+Bv9KEC8OLW6HNhgDkDFhqxwwB/hz1yJQhvC1XThinfvhk6edWVPcN
Jr9x9seYwLxljwB8O5E+R/hCnMSr32GtrfHCUqwMtqWusaKc9DXMbpAlF3ce8txbBX10OsM+RcAR
NGkVRaZGtVKxpWazQh4rflKWhPWxbAv4JykPPmZBNpXZ7rKut6LeS9KudGbcP4W4vbjufXhyQQFe
3URN2aysVktVsAIfF7ewl4X49qDgpNi9JCQtU9j9N9X7RVVgVuhD/zhIaE2m/ZQiBb0y85cgQHpf
lQB+cL6EhRqc3vk/rhke/Obwyp8MewlBCOhgIOvJCFnU57++sOlhVqAzAXe1pIAziGicH+mEhMih
ix5EV1z3wisum32ZFeKlmJXjdHCW/FcFTiXdeMPqi/RSA9nB7YWJBt4MuJ8R4ip6+jpeFC9toFOp
H5bs0h0EnD3xdTl3EJIL85gK/x6CSA2xJli557thqQ5WUENXFUJQ5OIOh9P3ljXIPuVIp7rs41YY
w3unCpHdPsAyEVkdM4fCIB3BLzj/9YX5CMKR/zTQ1OPGqzIlfjqsonikXqYeAAOQPg6Qlb52gVuu
tNFSQVYo15mgTQsbrD1eKmKkId0XeJ/zpgIiDXb083rltnhpuaVWSHez6kULjPQ+zSGOS6bbsIyO
TgVPr9I5psrdw5jwCelJoJPxy6pGrRh3E08h+crpocCD9LIu4rDAq3w35T/htf4SRNNlO0RqRbvs
oqnAJh0kaT/KNv6Jlwc5ZrBSi1PAfbIOUivMQWFzUmjf+n3L4VuQOqAxwioF/MogrVYG20Kc/JPR
fIjGSXPa8AAWEzM8/DpYZNfACMxTFgS7i0YztcKdSmRRa5EOMSxPxHOkPB/2kSH6gs9k4yIVEABs
iObPF7ZUGyvqSZ5Q1U41KNlJV11HRQcccVmYlY3CUndYYa9VIlhqPB33EXvrnOlm6pBoBPTwSlMt
fd8O/M7Ahts4cM7InHvMuj9Ykj5Btv50vnEWViZqhXuEjIWANEEf4+mzRqJfCuEsyCLwyL+OSkjI
z5eyUIkT2Prj9A6IqIOMD4DKVQ53eHWyyaUD0uCm18u+b0U2HrVHAdMwZ0/h3dp0yUtuyCv16pvz
n1+arIgV0WE+pg62CCZGlpQbswlPxWVSgo1C2mqPhKk8DhJ4jHPVAxKcw+AbKv56pe0WeohY8T5A
cwKFmurjCttDEMTgxVDDFezoGIhaoOHQKyeEpXJOffch6LWE53SVtDqGNeVDWZcDRMOoK+wLgEeI
/p5vyaVCrMCHT5gM4KKn43GAxQNR80NdC5isUvEI7uxlK/FJ+fCxJlHj81w4yN9EYiiUwx5ofXIK
Hs/XYGkoW/FOe9oriFMxmwzjPenSBzYPNwKZ1pd93gr3mbdRkWSljl0F+i5tW6iL2zcgrS78+Va8
85FPsO7D90MgNUsAgseivYa6Z2XlWOjff2rGD4MIWfNJ2jMkbxa+8zS4sMrS4YSTJnT7HTLHV0Li
FHafLIG2JhIuxCKYHepgt4gErBrJckP7NQnILpXyHvbyK3uUha52rah3Mhw5FBjvcamxoUtmuBF3
hwQghfNdvbAuuac2/NBWcLuBuxceOfbtPBwVWGvcW+mFpR9++vuHLwvj9T4ytjScHeGH07VHwKew
I9Ur0+HSD7eCGKblU6Y1fjhtX5B2ikTT98taxArcKipgtlKiX0kb/qSJvC+j4LITqmuFrZZDOZkR
Fh+mK8gXON4CBqlZtzv/w5cGpBW1IYRWSMSL+pgkD/CZiNu+AilAxNBsP1FoAS8rxYrdlCL/VnDX
2WM+fpoJ2Tqu/1NCz4iUHzgFONVFA5NG1mqNUS9lBThxDOMAscVrHyxGh2BcmZ3/LZr/G700shbr
sANXERkuzh68jXi6yr4Dbo8TcfoG9zrzAKrHvkVWypP6iiTdtZu2zyOCRlYoZ2kmucwM6HzAovZu
/ualyPUBF+bX+a5Z+r4VyyPeEY2B3cieZOKY441jlzjFc56FZqXvlwo4/f1DSCutXTyvooCw8h5D
0fyCbAPa7eiiZYH+j/qOewYKZqRZqZo9TrT8VdHqrgu8lc9/PmPQyApseLHB83oifRyNjN/7rdcd
JZ/8lej7fNGh0B/+p23g9TkAeQx3MzZruGJp/SuYW+S2I1k9Z92FHWCF+ASz0xGYhT4OgObItzB8
MT0cIdVc7YRsYcB02UCyYlyMNU/wOtbHKRc/HaAyRg9u9km1st1fGEa2uA6oClf5DE3VwDUSqV9Y
ksEpaTdMz/1KbywVYYW3ymBDUUdgafU0u1UznCny8S5pwq/nG2hhKIVWJBd14PIgY8hWk+xOFQ4c
33mYx+c/vvTbrTDWqYK+VQ84bHkGPn7qKvTDfTXOKzq8pd9+KvZjEHtOY1JWw1abevBPVOwtmuDQ
dtlvPxX64eMmA6wmhOlwzA0sIyt2jYTmBznUKyG8EGShFcIUz5xQDDsqhtvicxb611Xhfmnx8+Eu
Ief9+TosFWJFcuuN8FDiKESe2GRJJI5hmP7w2/qP05SH82X8OwZ8sv6EViRrcELKjIwKZnFtXHcQ
/3qEmg1HQiUbAUkbkmgH6NgVHmdgJ5QhATV3xQt3+hNZy107pCwNNSvQR4dhxuUa3ZXRh673nh0e
fOki9u18LRc+byvl+hEQLOHDWSNxWJwi5QZZn1duvXZ99/mGByKD/w62IQlLv6g4LAn7fB8gDW07
JN0TsLRwOQ3zu85TK7PJQsjYCjnYaCadmsoujjJ4pHJzX4eX7ZJpcBqEHwJmdBStoFtRyPkekNeh
Ar+4k76YQP6muCC8rB+skPfKZmrK1kNDmf4RrLldlfFXeE5/Of/5peY5/f1DHSYIYSv4KirMKEN3
hNd5v4VOle3Of31pEFkxn8JCCHsZZL1WnLyORfEM9f6eO2JljC79eCvaMzDzSuVmXezRnI97WrZR
v03xhFyu/P5TT34S6YEV6TxL01CHlYrnyXnKa/qlkuIROEIwa/X+siaywrjKPYkbARTRJcMd0qDv
Wj0d+3ztYW2hB2wZXBWaBNwvo2LFgt/uEGLPH9L+icAeZWVNWirBimQaDC5MoTFA9Wi6jaxAOZEC
LIciOl7UQrbmrZ7ggYXMflSBg2PKfPqQZO5DpqI/l33fCuNeca05yDQwrHdvYFp6U2ZNDJLsZWPI
FrlFYwoCsUwBVC/zb1CbP0slXvwhfRBy7V1iYZjaojY88isXe24Vu3gL9GAdz4i8hTXY7ajCy4ap
LVzDtWuf+KMj484PX/3UvzV4+q9gZHdZH1iRnEwcHnUw3oW1IOwZgamEV7EXplvNu8vmUd8K5Z7B
7bpoIxnDDurrNM1PADk8aSf6er4CC1ORndrsujgcNp4r4zCswJ7KColIm9r65fznyakhPpmJbDVa
UUTFPBRgBpRSfJ2D+lGF8i4HAJpJZ9y7rf81D2AM1EgwyosTbgs3NgQk++Ky+nlWlA+F5yd1yGQ8
w4AYpkT8fhjTNUnwQuPZWjUwxsPWm1oZp96cnagCyD4V72E0lCv3WUsFWCHOTetGeDWXsRFdL2JC
pOw2ScLl2iPOUgGnyfHDMmpKrYHZSZDM7aUnwuYUCFjYRXDj2JwfAAshbkvSSE1dPkaOiItk/IOb
y9vJh9OVJPDRVK44nC/k9Gs/G2TWch0EMAFzB1fErFRfkavrwbcKKFuGc/1KNZZKsOK8r6Dd7Bh8
lgPYZ70P82SuyUzLn6WBH+SFZViRPuXKVyMolDG811qgntVOlPR5gjfV+VZa6mt7xabtWDuBFrGC
087RdG53AA4yW1ntFr5ui9TgDA2D/Wo8dbQ3v7ptkh6RUwnGyEU/3hapMcyyHjXo4qhJZHcIdAjm
jJe0cEU5X8DCQLUlaXgdLdsGhsdxGDRF3OFKU6nwK3BdP72UX7ivtMVoQYm8er9XGEa8f8nT7inr
YVoXdiun+KU+sKI5TczIqiqVcdBEbwA5wNKew4f3fAMtffz09w9ThaxNEMLcRSBrwFFvjk/olUaa
/YXDxwph0YODETCvhWGdt8WNLlyuwJPYX/bT6X9/ujIONBcVPh62fQ8TVe+qbFZFbKfL4U8mH26F
rQRNwhMhbQFLMrnzNQ1mIoG4bFXCnn1XM3XjZInvArkUhOaxC5JAXMmIwmaDcO2FV1rCmwu2DRFA
YTHyfNjJxgHknJ9T6NfFrsF9NxbKsm+Kq3pMUtDOJiTIxc5cZN4j60q8vML5wx/e3L4s85coQer5
0fe6INzl0nfNYZzAr9n7pwT1H4Cc8OSx575T/IJTaKn/VA08yDHT9LK+93FFQDYqLwJz07O+GWGw
oiazE4pE3nM0Ifsdkt8EJHbSMKNBbQSM8ThGQ90gMUD47tXYJPBjbQMgnJ71BHdr+EMkLqxdOSg0
zYXdaU1k4Bxp/HLWxg7evjcALOI6Enz682NlYaa3FXdQVBpsDyswHf3ibZiah4ik10mQX7ZhtOV2
A56Qporit8MeE7NMdR20EcgC0e6yX29dEsJajMHJvRAxHjemTeJE5Waaij/IYF9ZRJaax9qRKDdl
fol3SFytwCSwxRTGRufNL9SXyypwKvfDLFMgA3poAhfR5LoRlMdOdUA6IFCGrK8vm2qYNZFlfg7W
IZzf4wDPPFczkv9x+lP8+XwFFi6ImDWRqTodhkHAJiWcFMxyx7m4wZZ3huWxolcGzl+3QDZd9E5L
mTWvySbvkRQE7HiBrG3YFspvqpFkYxK9Upml3rbmNjdXMFMI4RCieumBQmi89opCHPwD9yPlhfue
f+5LH7qcNDmZHYYx66e1N+0zJxfvQmfTn8BBlVYC49S5n8zStuqur+WYOFmPbuHVX2inrz0H7nbn
u3xh62DL64Qe1SBNANxl2fpfGlHr7+XstH9gGTj+MC1r/54vZ2Fo2fK6wZMzwF94Xa1kNMNDN81P
vraOT2/hNg5UK7z6YNI9IV5+ni9wqdGsYAfovSLuBKunIGzfNGh7cZ7nF674ttZOBGNSzCkWZWaA
QwRWFkhgB9jHy366FeSji2R8L8eNV9MC35mFTXnTl5377bKvW0HeFU1aJm2LWbzRwXXWMPcNh1yz
EtZLzW6FdTDVErRibEVL8F+udBMCuOD2axLEpdFqxTRlIHDkpwUurMNrXol7bOLeWG6+6b5ee8xb
qoG1QhNFJhjlh1ihTcPegQCc3+caJk8rAbfweVtV58EPsgBjCKdWPxicqzJqyNaFebS3ovNYkL1R
Ev53FUIydJL4VdjEUGz15WPeGBNuk6ChYjd2rfMl7ep7BxZMsBrtsZ5ch75R5jpzAKy8bAzYwjsV
MOwdC+wqRyOzcAtfVdwh1lkjqsNFQ9hW1/ku2EVUYtJKmCrqWxjDhrgkmWS/9hy61EnWSg7eo0Iq
Nm1ixkiObchYjBxXPHyINudrsLA4kVPBH9YNv5tr1QB3Endp/r0DdgQIhlckZPw+//ml32/FeNXX
BjS5uYmFajrw6tjfuffWfvvSx60QT+VMuq4E8W5w+aGiJQhF3coObSG+iRXftQOTrBEONXCvh7AV
Zgpxk9EnP0vvnJR+vaxtrPjuM/DQCdLo4HQdnjDQA4zpU9WshPdCx9paujGAJVSDvo1z0863qUsm
oAii4gsoy3Rl9C8VYQV4V/Cm5Q2pY+zX7oNhvkl8Gmd67W1hoXttAR1IIZL7Ch7iwJjBXC/J8iOg
hBfeItj6ORiI5eFQsjrmbZfHhs/qS1vw4ZgFGpih8z281ECnv38ILh5NSP5v3Bqb5KaAFCo8JoS+
SDN/Pf/9pRY6/f3D95Vo0jSJcrQQz8bbsI9goVwP9PH815d+vRW70ViaYSRY/QuwbulV5HFvvsr6
AsxLkPja4O/5YpYqYUUxDJOS0GcpJmnfgU3y1EQhXIsdF8zY8wUs1eN/Yjnv5BDldUwr/Vy1AKj1
7nNKkv35z/+bEz7ZFdtGqrBH6UNXoQJe1e1CJzoCMfcoeb13sxbmldOh9fidYclfFw7vyCdeKffz
ahFbZ9cUYeiU0FLC2pMReE/26WEwjnhpMrhyn6/aUhFWgFd5Q7RLO+DddALucJdXsaiZF/c50FGX
FWGdtcUM63t4zFfgiVS/W1ndUAdqX5PMK5f/S1U4TfAfQkQbeDtpgx+OTT/AC8hEF2954KmHuYra
4aJFFNc4/y0E1kjwiu9VFc8q+OVV5VWbZS+iMCs7qc8jhNjyOj64eEpHSikSo1tY0SvJsi+B7teU
DJ+fiEA7+e+vBw24aTKQ0+KBFQlyD4S8Nln/vRgB2atKx98ASclXRtSp2f83VogttmtpcYJQoCrY
3d4VuZvDtVQhZY/AGQtGP2uHyaUWs0I+8ufAgOVbxGTsCXCqGtrXTehT2a2kOywNK2vtDocxEdg+
ox6Zb3YEgPsHoBrVdoYRwWW9bovtjJ/jpWGE1W1K0qm9Llzi3lMqvLWMjX/Jf5/0he1k53NGJ9/X
GFbIcqiRTypdENE5vB+RqEK84ZBNou12eH93y7gApR15VUWYta/EQ/abqMAFrwPuPINBF+Kpy0AZ
2O+DLHKq76KloDaPYszkVnvF9JvVnN/Az7QHRj4bkLGnx000RxlcVt065/OXjCBV6Ukl2WwA4YIg
9r4QmTPvWO1k3R1rmQIYErTN4fdF844tBPRmX9JTWvs+TfCMNkRldDv6RX0cuVu8XlaENfVkTsEG
8FHLGDijb11y8nyXT2ArXTYEbcc8HGZN7fhjGbO5A8aM8is5998juXZ4WpgWwlNsfZw5tVOnczeV
uK5oKor8IaP6fWSgxdiB1g1saoCc7fAKYGw42Z9vsYXZwVYJEhl5Ph+8EnfSjg982VgdUlkffB+P
6j1SpFbWhKVirB1Hhqs9whQrYwmOObxCHUxA1FyLpjn4Y7f2aLswRdhCQeKmuS6VLmO/0vkLNOv8
AWTy6edUEGflEnapCGsWchPA36mQ5b6bWOnvTDX14d+Oi7k/5iMSF1dmooX2stWA0EqkevDhfpPm
eB05aG8iULkhYSCvZ9CGwmH1AWvhzoDYysA0w71Noqoyduu/SfgdMul9P7O/omC7SQmgjMI9NED3
PTAq54fc5w9PxFYIOpMguJIAKHJunGNGsh28eDZu7wJi1m8mUu9pJQ8nVMf54hZ6zFYNBmC/hsBH
RjsY4wT9VVTB5Boe5ZAi+OkApvZlpZxK/xC6Hr7t53Bp2U2tBgq8zflW6rZ5rLDDXgnVhRU2sGYH
uKnJPAcNCzw5rwcrhqQgmwPteL4CS1+3tiRDjgtTpkkW+4aFB5WbfFtU6d/LPm6Fv+sLUlVBlezI
kIPVDaZI6680/NLvtvYdJ8fSDtk7yW6eOVKmsCMnMj7/q5dGjhXrBk6CeQeX2V2Z0xuV9cdIPqri
stXQFgpCR+kCFQEnT1GM8hr5icVhyp3ntCoOF/162y0v8QJ4xjIn2oFL7+/DRsBY3AEQrXKy9/Ml
LE0dtlIQDrwq8WCDEzeNeqe5/I78xHtYKjypiR0Sx3+YBqBTkcXzXou1cbowM9qGeakfpM5AdR5X
hlaHAdS8ayIxO3YsBd6m9sLLZilbRuiYCU9Itcrh9MluFON3yZDcjmzcewyE4FDcYtzNm0Zf5pRJ
bE3hVLhSd6yNdriPcsZDc8pcgddkOO/Od9ZCnNiCwgxSXVnxJsJDuH+bDt7BePLHZZ+2ottk03SC
H2b7qtfIpNcNpvLKez7/8YXVwtYRDsiQmAGGS3a1CL4lY7B1hu9h91bjroI19PnE7YZT/spasdRI
VsTPcKvqhl7kuL1O3V2fGf03UQ3A3+frsjCh2KLCCHJvHpRetAt5O9NNTzJ5cFryVwPH7KyUsVAF
Wzio/SZpAski5JwDM1Y+kXbtvXNBE0ls2SD3ZwKjtjSLiXHYcAMWbc1+Bv4EkQj0E+o6Mx5UvQ6s
zGH1O09u9DT2qgXUGYm5/c9sHoGJ77FBVxe9NQDc8981d3IkgTtMfzquqT69Aq+rzg9FUAnnsjXR
sxb1Js97PyQZyMrR7HjXwMqY6QAXdWSpnx8QCxt+W2UIqpaeh0TovW5hiFkmw2Oe1Pdlot49dzxo
uZbCuTBpetbiji2jxwSrUc6JbzHhIb8s0mbTaedY82BFmL5UCP1vd4hgADO5RyGDHsuNU5N7OudX
ZiavEelWVs2lMqzVnmca7iwayQAFWBtNMz926fA98L13XKb8Ot8nSwFkzQFtGYauy5J+P9CsBl3c
gaPNxN3DRV+35YZpaIC9dRjMYJCgu2lLld5XAeu/nf/6wgRjqw05rtoY8WW/790OcFPQVreijwj4
pXwtDWqheWy9YQ6iZ4u36X6fwPUAzDYFRy/fnYOVPdfpnvOTGxJbaTh72Sh7DYhloTBAdQd3ete7
o3l4bAQ/Nmn4mgVryYNLVbHCG+nfbGah1+3ziNQHz20aAMdX/QkXYtu2v2OAps9V2Xd7eUJsE++e
M0ito07+BX171xTmz/k+XyrHim09ShjGBabbJ6R6zv30sQ6ym0rIB96Zl1NC0MrCslSOFd4ewN0O
AyhnPxLyoPCEjGeo52oEpjxokp3J18RBS71ihbgzC/C+KgafKeQyAUoD8hgm+TXPtaUIsaJ7RupJ
kg8KwGdBf+UVf4LVxd9WpCu7xoUfb6vwsjqr21ZwvfeiLNg4lEO7Pyft/nxXL8x+tgivIiU0ly2O
Z22idbY3Shv4sGpg2A7Gp5U6cCXomtX9Qn/bFnjJwBJOClQFwIbfcO+/w33h94F6KW4fwisxrWU6
LFXq9PcPJ2eRJUHf+yjHqXGpJr3xHngpvS2z8BhCSndZy1mhXhaYWMKZqn0oJuB6iwELlJLDJuzp
Y1cnK0/YC4PLVuhF8Hroa89T+6HUw6HOQsA2naC6TQ0ZL4tCW6Znaub7sxrVnuAuYIMEhd8zL27r
NHsY/eEXAbhtZe+z1P1WuM9ZzecWN137KKpA8HTEdV26BbKE0gdApf82clg5wC/1vxXvTWCCPggT
sc+Bdd8IDjRZMYtmo/xBAdnqrsTOUmRagQ/8baVI4aOYHnDfKgVXWNeFXmmtf+KNT9YtW6eniZmB
bE9xcwJNcVDitRNYrzJtxy0Mgm/HEVnjpTO9eny6QjrzfZRzeYABqtoQ6R16b3IvGx+2pi9hKEpD
Nb7PZP/XB9QXdnbiJZXkDphH+JBcltVPbE0fnizwMGCi6MAdAKUH53dbNV/Ox+rCFsD2yysJJUnJ
ZHCQgMhuuRwBcxy95Jh0ALwOc6q/QTFO47JOssP5EhfGhi3pIxW0jjNc7A5zMlUA7xHStzc+qZpw
ZWJYKuD0949zXBdqnFVEdAizcN92clO5F24oqbX8w8pO9obi0wOl8Zz3uyjodpc1izUFAA6TJ4BO
o1lOll9hitSkWupgZaQuTJbUinvY7yCJxLR8NyFbwGvK20aJR/BTVyJyqcmteHc9CMVYXfMd/DkO
k0cfeJM/nW+Xf3K6T4L9f3R8cM3KgFLkMEIP32k1en/gXa+vdZJEz0A9fmdj8UMLdQ94s4mnbNBH
2fTlcwmzpL2uwf6cTNtuSKUBpmT8iUU+3RRRueafuDCj2irARhBZVLoN8LTSFN8rWeFdcCYzFMpE
XnMYirycb4elck5Lx4dRnTul4OGY+AdwL7sj0npN8041MneOaT2P2V2Pnc/a5QP9f3eYz1r99DM+
FBcYmjRDIat91k0npjyp8oqKfeshsarbqMojGKWZROreNlNwFOIbVs4GpwhX8IRCi9hLUDXaSvhZ
fRAkLUr4scqkI8euyn35xoAGh7q0bIq+3BiVjmpETknOyE2UgVd1P3TJSPyrCb4PErpAbxTVV47k
ovZLSxo1ATsPehL8ilz4krKidqXYDqSXkziYWZAg3Rk5jEDW8ajFQSPJWwcYeBAaWcn6LfQA4qsX
8GBTVbP6odqZ/wWuABnewSyd4AYO3TUYnjjqzpuomUh7DTuy7FqMvntnmqhHKqrJJxz66qh2urjx
Ep6/jSERznXTFDzVm6BV+TUkWH48NryKtZupB9oZvCaWQH6bOcxKQCtqBsfaNjD1Abe7Ot0W05ge
PGfmmxyE2SqL5u8ZEgFeG6K24ZQeKr+5akPlnUIsYtsqH6dplyQMIN4C+N1Qu9vK53tGo/wKxldD
HDYdPUCWuiuF90coc5shQ2hLgumOjfLgtUg5SIYxNkMVSxrJnTsoss3DYNu5BZ4kTfWc+XSr5B/a
3RTtKDft1AEjSkEm727gDAsqwiGSWdzJ6noyz3C22TYEZPXppm6x4sKROis3uYah5dhi5dKw7i7f
+FzFJXW7re70put+pVhzaoV/JfuHrpx+Tc7vjhR/gHP4xZxfSPq6myW9n8AxF4DYmtE99BXaCsZh
Gpok8TYMf3Ci9Kfnkb4oo67hp7QBh/wqp2gxoTa++dpFYpfN3W04fAPm/h5tfoekkStvqn+50eBh
dpgwjE2+8fL5EdkrcnOSzW97CDamqs1BZq/g8JX47XGKkIg8OUN3T/qeb0OWtPcZTZMYAmxWbfyy
UldceMzsMDaRw5wW2JXiElL1JkLDd2JnZhndo2ndzYhVD3XA82zb8t/M0KuumV6KQvsbNXrXtapu
E8O3QcHuh6w6uCa8o8nwQw3p1yIb3pnvVbDMFjtkDJbIxx2RlOtkr9SkX3TfPXozhpyUbBPikWzf
VNmvdvZ+ksZ55RH/1c3RXRXk29aMN9qddplDv47Mh/dzbbaum7n7QGbfQxjmICV6V9L+vspLjIt6
+O2MRQfWb7Tnudwl+qUOU+wfD6mA79PgIbfdsKObd9/KiLywnO24UMHGtOKZzTCyjaY7j74SPziA
5bCfCu+2oQEeknj0dRiru8itnlMgSUwx3VZBuPfEAMqG3IEOiweHK+ZHB4eQ+yqrBRy2u/sO9kNZ
p3Zp5l61bnGEocU+1+FxJFMMt5KbNGs2siA3Mu0fkCiU7tq83essvQJIcZuX+Q+E22aukoc0Na/g
sO7A0dvO5Ec5B48B8uIcP9hAT7c1WO8xDWaQvDX47yKK7nNYy7khEMLNA2/bYz8Dk1iKPXScj7pz
DtoX9ymGVC6aPaA/+xGgCtJFxU7p6iHN1VFX74H/m7LyG9Kk4iYPkZyDXWPpXdOkA1qbv9I8w4k2
27D6SkT5Cw3plStAu0lxrAIUIaZcFTtkKt5S5h5K8IQ2MkefhmqsbrsR7GJNw1+GFIdwAE9ZI+NQ
DOwXrLJxyRb+okLczyeWxjRcp6S5NVF+UAAUgEbejKcZ4wtAXI/NOB/ThL7UE5bSzCAJEbmp2M7T
KN1zN3jEagRPmBGM3JZ54uBrNzkGGUiiAIxvhehqwAiqGYNC7wacnXeTP+RANsNfTjuc/5jLpHkB
Mi4Sm6af5mSvNW2+6ALvTRtIaYLHnob8pZimKNwEY6NfGpKbncxadH+pqm2fI0ncJH88o9S2gd2I
v8X/q9uXoTbOIycavsk5yO9NXDgEcV27HbLjs7AM4pyz7JXXwIlsqRe1gBZkVQD8sIfG+RaNYJ1u
kJQAH/G84EGNjHqRgNbMev2FD0PzrY5SeNz+H0VXthynrkV/6FIlkAToFeh2d7vb85DkhYpPEjEI
EEggia+/y48ndeLYbpD2XmPMcKRWO+LUpmJr9HBIDWlVmTPq7b1rQ3iqEY1LD6GGnujCp1T9zkGK
/8gzoGzTstAHxmx0Szwqw2unMEJts5fj0fh1iQ5DLDDO8D3u74aI2980gho8C6z9iRjfRJYQbE8/
prFZv13/rGy2fbzWDuXRYRjGc5PgK1aJV2Q8UzWjjn6okXB6Truwiase6rj/m0bcrC9xN7BXLwV0
KImKFC2sjvRv4xv/u66T8SPvLcExodnZgze9IdAv+IPGrf83KL3F1Wy0uMHT9qMfRHRvUac8HayZ
OV6xLRJrpUwO/yi0WPTC4okfa7uOy7FTVuAsX5OPNsm7n3vdTHhtFC7MV2vMdLZZ3L4uOyf/SYkA
CjQ+NZ5et0HM/+RgKDmgEmr9CSeY/9sO3VLVTvbVrkZ6XqKUPfStT/7QZGManyOdTjIm4aHFp/ir
h2wJsXF2edjQI/pfTZxlT/uoxJ3BxfQ0sHR+QWbH+BqGeT6xVSx4B1maj6WdUmB8tV/IqZ58jqJ4
GRcbG/LPFl8Kb2m2YG5gZn830F10aIdPszPqqdsKvTi/lpih/7n3tE1fJrG0P78r1pKCABf9z0bJ
ejSrMMnZGvQ5PK5IGvaV2nARz4FNeL+YGHExBaYeUz+ZQ4QWs+fGcfdjyGP/zgzJ3iYbDxcwAPzY
jqO707Zpj0jgTk6CZ+EBB+b2O92ixaCKwnVVb21+YhLfUwjQr30XIpdC5NEzDzCVhLSDoDfDbxHn
RxSFEtfc9r74eOyqqQt8AxWUCXrdmw0F6q2d1D+/z8MT70xANvrW3I/OZT8yKtFY3jRxCZklLR2P
R/wrM24wbIBNjrbQniIt62/agJvBeZePaMa5c/O8LA9tzmJfopIcR2/wiuoXpIT4qIR7bv5a/ZYT
WmB2zH8sQrBP1dakuc0oK5awF6Pb7WtELnVboQQxzsqcyHg7975N+MGPGHDqwu8oFkGfvIYMZ4dL
Kyr2zesnDv2vQTN85k0oU46ksCNi0sG2Nj2Rssh04+p/Cg+qiwqidjVL5E5m67YewqABSZ4Vc3Zd
DjpBGsugHERYosEB8dQicmwo+7THJSbQQz+2oxmWEkV3ETrrZx01a8EYTxIMvCN9absu+aWofOVI
CSqtnKMaC+dcv6LXatsKTusUZ5/LhjfvEzliAMylnM+yhkJ3TxuOAaaO2viQ8WCjkmDEVvd0pIuu
VpyCL+Mi6/bqup6Xwu9+OQ7B61CiYphEvzHwrOFGBimSO5HzLOlKeIxGds0zJ9a/64rWxFfXRzBg
uNhYcRkTFy8M0iJEKO/llgyivW/V2mfPE0Np71Toya7m6rYk3HDG5OGYtF2sDq4dInGZV8ejCu2S
lLy4uXFIMsMv+6cGlJhjRkw2gqo1S99RHNBtpeypA7qvhu639N+rnMuSXNyxYf7uekdm1l6QMRk/
SY/RovJNjW7pQfmdV4ZhYBwIBnnIM8dWPAhk1oVqrDXfb92Cvq2nrWN+PbCAUuxDjrJAj9+5l/7Q
D3nIqsbRpT+NNTJ+qzCN7V/YUNbupIe4mz/x2QRkx6BPci1p25C1rPHCbyWZHYLUJDEYsGIoJKGj
RfFkD44TXfRH2H0zU8K6PNF7lthcnUYYT9YK9Ww7e0C3Y/alzIjDR4eumQ6jTqOh2DRM9Efnto1f
IuMAfXEyWVYhvTLvTmaZ1rnic+PTok1i/A4T1uy/IiSgqaLze1Mf+J7Yf9LRWKBZh6fqv31q2k+8
WHyqZiRrP+aGdjvgZ2fGEpEyQ1JsMIGN59WuGSlzJ5Qu0fGXNUd4vadwgyPH5CX+asT+sz0bdQnT
BjZvzZbtHT2YOLprxBR97Zr5fzan++fSxsqWq+gQxIcPJh9PKHkKWZmFLkICQ5/sD7B8yKOFZdZU
esuz/Ng1WjXV/h1vUODZiNc7IaM1raahr8k9hUeYF3Cs4f+RKJVozxHSl5aDFzrM1epzlMzgK7r+
SFFHAimkwYsXX+S8dPQP5xaLDQe1+qseWoetoKfRny6dabjT6bBFJ9airfGEugT/XLdpryulkrb/
jtRPSJENCY43mXb1UCVpO7PH2PX1Qzxt0QVar/0/oWJEPjhYpDcEP4gSMkPMdwjEz91F5o4lx9nG
NS+Qo0p/4LyQw7FOUoX8YpVvD9Nss98BY9FYNPgwm8rHNfs7Zl7tD7LV83rKWJq8LSiKyA9tzFDT
5byy2wOuoL0uRjGlvgrxOqVlhDGjPjVmkBC1xWuWlEFu2de+9DmHU7+ZMxjrhemLHJ9icmpohEFL
whq9Xbuky+L7jfZ4Yr1ivT7uS4yXE/whEw/U1mQ6jpucfSXrKJkOMYVM8xjpQHIsRPja2CAmSKe7
HUc6stTqGdHMW5/UBSgQER4aTxZTwjDG9kMwqd1xmw7KvCD1fdvLfiebhDSTJMORSlrHVQZBV1Zk
UbR/tr0RdYW71ELRz/L44/upfIIxCVnrXTTo+AI8Lf39PWomBQZyZgvTkno94YiDeLlpRKdLkfca
km6WxEkB51HaF3vN4/quD4vO7jIjoBJwDr+4gndh/TJqMLayDtGflTUjcjEMHSDFTxWGrkvfNYZU
DNfPWmVps9grXl1qL3KFCRGCSIJyPI5b6UeW+2YsGRZKbK6JqJ8m25DmMn6HrRZZDeVkaUZm/u3L
WqfAMTJ9y5c6xvTpDR5ZlTYeIbUZCKuSZCwg8V2O4mulNowFww43nPtajtlhx/uuSta12RNaQe1H
8N/m8Eit46eLNH/uA3RQTRR1tphjxzPAJ5IA+0FQenoeW0xJWH3R1YSzJo/lGxA/1ULo1u+QHlCZ
7u0ti8bIFAGF9EsNeMhmfiziXX+fAy6t270vulp9n9Ju3Sj/QHXmAhgFneF9/9KR1cQokNbfd+ca
zZasR47Pxv4mkU06X1jH5v7eeSMbVXj0T4sTUkMA7nqkccgHjotZvQi5uvTmMH+bZ6NweJ43uztx
tw7Is65ml9ThStFf+4QoW2neJq1rMC0BzD1FrAymvP+alg3p/b5NOXkA7rTUx5FFyXyZ5cpUjl1d
WdcVztOc/Wda2arHmCIo4OyhSl1uk0ttC5s9ilWxLolQzG4R8TmmwthHbuZo/J20PlfXVFEDaGts
BtX80W5ZpusK2YiCPSDI/aOO4s4+q37gzQO8qx09I30oVbd1SVC0fehXolKYWSJa/91RFOSx1C7b
+rWhAbzFDJrHrLs0nQ36pKEcSmQBx8JGDkYjKabY8GQkryOGkAtNBjqfwZJvyY3oFv3d5RJHPUY8
+CVcNQ8ZktBQseL+ApcYcO2iidTqYoBRnuLybhP1X58Mk3tmOkf1q8xbFb9y8DPkH4EBIjnziAEE
sAtexy+ZQ9LdFVk/9e3XBp16hAmKzr13pZkztpzjaCP7F8KvG3uudWOTx3F3Jr5DkbJ/yiY7ng1o
lu2KHSFtftFtSutPsnBqP4kPkHDj/I1W/NIdlTsANb1r5NUWTRrvCynmcYyGxzyzu/8ToQKTQpQT
j3CNVrUYW67KzMk1vW/rMQlf/ZJpebE0h0MFCK8bRSHxWfXHUbUy/8vtWsdvWKFrf9wwa29PJI7y
6I2YJK8v86C65SZa3u9VtjVkfFYIY8ASCU0jymMKk8Jzkt+6HVepK5ALq/ZqcmT3vMyNwGWHwz0i
Z1sbMiiwsyRPpyLHGLcBTkGLIJYOClyUnSR36XjyUFizKm2aqK9Gkuv6S6XaAeigngzzg27mJhEF
ukS8hlo0tTjWIKvS8T2PW7Y9xiNBuPyum1y8eZ0gcS2P+8a+RXTK8dhlJIIgs02bDunGnO5ATXH8
7/daTVPkAe3xRYFLlH2H/4Ezs9xsu+B7+VbA9vI2o9JZv2EyTaQuWIcz9IKwvc5CojF+nwRyARia
lmjbTOlhIXWiSxSerP1n10MgMlzHtV6CANKCB+9D40WjH0u3BApEj+D2pmWm6EQ+ESMWFK2kzTiO
xCzdFCw4hGigmtG2DNtd7/E2/ORkcdsxyXoVlxjljL9Ek7QdxiG5XgXmZWcLGo/DdsmVy9upHNIB
pLKDFM9WNI/j9RSZsPN78M8ZfydU6JUUq6rj7QXZyJ0dSmcQT3Nl0fxdvgiaPQ2fvcOo7cqhVh1o
ahp6YMIYDxmkKRYs2OOcpDW9NVQK9xQnXeigVuKmUVD7UOS9mWIbdS+PAtNPdgeTmbQYUZSx3ZEP
Y9uNuKviFkhHPg0jn4Bq94u7btoLWWCkpu2BdPFM8INZKw6wu614Er9BDNQipEYfuBdWnxRTEfBV
OluJIUkjzKP5xkU3g/2uSOTUJs+t27W532xK2AXhE+sOoGCcMUWMvRgqW/OWXiBIpMsBsMLyp94H
ml8wog7kAeVPxh77ffId7nFkFl9qvTdzJRNoGl9jk0j6FQYe5SXGsCg56Va37Kqj1kdoFwlJOCeC
9wBJ2rgTjzNdKaA2G638QCmVVTzH9IRUM9sfd7wGCLgHtw3qeYh1c5It3+aSJ6RJYcUzfXubCLcf
EFxgr6w7IB7V0Jg5PQbw1fVhkG7C2z6s2CshuWKuiLp02J9r1IPHB7R556AsgGDMhzXUVLzBmrqq
c7aTpv1jdwa8oWfw5BY1XlH7k8Bakhynjtf2pc+wBLxncZzur0288/goNyzOZ1ShQY4BO4ZG38nI
6IDJnlnI7IlPAaYixyLCLb8IUlKzBfsB0GlfH+Bro3HVjKStjylT23XIvTdniuQrc2rhpRweAXQt
j1MbZH9QnsfiaCSy34644CJTsQ1JLSgm33NSGoNRuCncpISrsiUn259x1Wl/ACP8LUsBj2KxwuV8
+Qcgqu+OGGKsL2B0o+N9bXH4nZoxc/Ft6qKcfPgpEtlHz3txZtMKnBSgmjxkmYSaxQcq2VXiGqnL
fhnbrOr8xGGR88veAR9Ay9kJ5FA0FogtGsaHpU3BzGxTlOK8XlYPHBFnxmfqEDr+kTscjj8QgInl
tZiyvEHOBranvtKBwnPZCMV+qBZ3/KFGHtjLipQRzBtCbe4ZGvN++iBZyz+wtGAH8Y0FlilqqpIH
Nw+y/ocuIF+/50Juv5cWwRqH1Us33K3gmb7172BX7q3PUuDSW5rLa71izL7veZ4bjAn1NL77dADO
wZJBJu+pk0GzQvShZrxQLY3W330T8unUxrqvYUMnjTsxoPr/Vhoozrx4701dwLrvF1AoUKguBZQ1
6nEVzXJb8Xdd4RQN0HCglvzJjSmwe4VMuRe5DKBatno9j8FmDwTtYs9JvDr6nLgElEDCtxxYaLrw
/gJv7D4DdsnoXyOa/S4Pq7gOJOe/UizLR775cGQNQDvkfgIWThpAtVYYUAcxkslmDqU+E85cwRwg
ayUs/S2HQ+uY4s8qm+55pU2APdkpNFbuFAq2sVvonRuoAEoZ++cJ+oKfK6MZlAfRiL8I/dBDo4QC
cLwOb2Md4KqAt/Uvk765JBqUk673n7UP2wFVVqMrUi3qv3TN21+tT/tjlM0WC4nbj1HTJte0AcxS
7Lh5b30uqAU3NHB6RDzSdh8xQs/jmCCEK8wM9XcwupZSiPo3Ps7oV1eLoQZKgw5iNyJd2ic7BDON
jpd/vBnRsMz3dXwnqx0eJ7X4O5KlWKmaiQ3+GCXL1uFikDopZT6BcWMSFa2QObNwEBknF2i0+Zkk
W3tKWqrvmnRWsDjy4Yeed3dsnZgPXYsvU3Rw97ZAhxntQGb5/RyFIe9LQMgEyZ+yfxiMsleRTN2p
G1dALUjumw9uonPFMLnIIl531HDrAevAupjokeue3Aj8A1fAn/EhJN8gmd3jV2aH9oBrJb8fkjgG
4NVR8acbUiyufA7kGMdDfUSXS/qa7W372OsUMZJJklUD9X1WMOv2y5LF/tAqJQ6ozhuRvyk5Le04
pl1BZorc3skSgeN1Cz1yEARlaNsw3V2YBjjSNjw7X0ZaGApbwHECa1ohEJJ4mGQCULD2+QuWZP6j
6WQrKhwJSpUiZfETj5o8L+JNZ/+1EcLhQD1v2OqCUqpYep8X2CdGtD2Jral6iIderVjIBv9EMv2O
aBRu4A/qX6Lz/NztuX4aEJK3HmaEJlb9bPdq6VBe79OI3FDSNv5L5DeXNeFz9trh1swxOGPt5HQ7
A+NPoKhygCLA2lJE3Bd6lTsgKY30dqQRqfUBlzdKHeM8kacuttkbUyS5p0Nr4LdWMpRZvOXxd0Em
cMix55CzKhgT4XzkrtrQ0XRdmiz7FfKgb3UHGq3ph+ySRCGeihpD+rWGyO8QEFh3kTtSkpFYCg5W
IXOu7KdW3rYki38CksfSuUyZ/JMr2ZWCklBZbB33UR6bpxwby4+GTYi3j5DxQGHCaakKVdrF3+Ym
oH2sGBDVf+1RhLgVYTQYXRhFBH5Esua9iyb6oNu8n4ulSbdrnWXh3MzjBm4BV/5zTePolVCXmWNe
T2BOEdM/g85Rzp6AvX2DrcmEUcZMy81gDjvZoXcPW0qnZ9fxFmgwWNI4QXiN0+2NWYjrV9wFdzz2
HJLDdr+P9h3aJaC8CcdT2KkWE/BEO0D4Kj52Oe+2YkFXSjkEPdybfFmPm/E/pIFumACMwbag83MK
e/bTvsvfMmweErMG+d3dzO8iB2987/KthBjBHlbweXdEsLXUuF+v3aZA++7Rh8U/c+ixqRA0Rn3t
GLo/J0iHyhZGYPgJ6+EY8x2Nq3CqFEtu0hNSK0FtRwolwqQJ092ssuWoYIJ9WDc3AFQx9SXmnv7z
9Rg9wBr7PesuqfsKzpLLOnYE9H1ODqLfm7tl3ZLvVJb1KeTd9pBmIgGmM7BcFWTqxirlJC6wedLK
ZMN09dmUfswt+G04c5YT4G9xQojo8pSOuz+LSLTY1fYBw5Cwr1ODcthFbmCM9rYJfzMq1qOAPr0M
+ejKEdtpma1ovuBUwHW+yOgUbbMuSCZiXLGkAQgWpn/xtL7m6KmHiz6ejg3Q+jepQl7MEohugYOw
BmkONDVZ5EuCi/ZIErDpxZ41cfsAAG9GywrppuY2IgyLP+HqXvQRGaY/DHZiGSrE4TX2ji1Dix96
2zsYfIt+bZikB0xSPDl7QHfpD066sN/JlIT1gfTMRz+8isJ0tF26zTG41trLlymzvr5RtCdhv4ep
Vm7nDee9VRU4wUDQBDsBgqr2EQJLAKeSZW4o4PceEf6ccdn/yTXGy18IgN3CYeG5wcnXJAEfUd5C
udACm7hbshUABoZ2NIBescj49obfwZAcdoN6VgZJRo0zuFhMZuP73CPn751RIEmX4COPCX/eRt6e
wjw23XMaMdn9Q3s6fIgkHRe0bVkwU+o/bE3K0CIOy7ThCW+RX7rZeY7XopEIenmH1EKldzXkJPs5
gQ0/u2+QNdHh8jeG9rc6q/PubSeB6b9Zs8rhLxPbpNoiFnjL/o1sowOmeIcGl6PYljSpvN0JRYNF
gqYSNwc9ddAPbL06pbngy2nsOt0jqhBQZFdOLQ71qUQ3tNlPGzaZ4bnZa+fvJkHcCF1A0tT3i2x0
8xOZugv7z0HOqiOA02qqX0bTQgdWjKPKGVawxmXR97LdZ/8NYAH8esIoFSykRgRJ3Y+EeXBoQJqJ
n04GFQAaKJ6q119R4m1/w7Paz6cd5QABynUNMpIDXRV/hKbIwR3GBM/zgN4GWVLOR/IxR2YA/xfi
sEYIRZh8/xsY1ozLAM1GSLOfMySznxI2z/Yc4yLX78IvaMe9KMKwcBq16vGMTwBlLlXcRZ5OcCVN
0/wHAXZmuPgaQ2ZbRNiV5k+qxiG78imO9g8kh8bLLZm8VQc8GPhYS6hF8fTnAv8xVhPD6lV1SBhw
l5T4jr1PS4yTqeglV/FfIvalfcebOG2vMI99t4rLOuXLJUEkB9QHKWq8gErnQWQ/ow1X1y8EB7Ph
DbkqIcbFukxm/cgJoGnoV4B5HqIMT/VTPCFp+JnT1uihwIBfB4AEZLTqhpV2ju4n5FOFh10KFa6Z
12pGNl6+amu+V1a0/lBFVvmR7PVoDmNN+hEH/BYlTwwEzZQV4Dxpdo9onaCPjiKL/thMqJrF+az7
dL3NKZ+4KjDn7hEGE1X37bkzNg3/bRtwXcznmfHxW2TktJ4a5jJIlMG3pfsR/fOyPgU2ZoBBQbjv
8TuiFsUI3Qln/WVqqN/ACa/WvYucqEGXkUiJHM+DcZgW2z4Ie6lbmtGC7hyRIQ02D/0MekYDDJ3z
oaZg+TjIiRnAYt+NycHAG2b4g1qJE+6Gjw6iu6NpkDbOjjxrlf+MhoDgkaKJLZ3WI8CoDfjFtKdx
/6tpjOqgo90k3s0u1FI+Yq42LkBoQlPMOKwH/pdBIjaJkB7Esku8qxwIC1ZOiCkmDdFLoztkUwF6
WvNHJQRA9TNkdBpkwU67bDGV3MRKQgGyPV+7g8vYmr8hzWQYgEosbO0/dAQl0xOwlGV+7pauzv8C
NBbbK+9byt+bGC/Imw5rH7/kBAs+3ucGoWRfSGivvYdGczCAuBCQ4XNaEZ7a/N7pzctr3/R5eo3Z
3s7PRK/Iz1STb9xBKaNm0PKE1KTsR72a+9DmobtlCeQnzzXXzn+GVTcd+F/DQHGvQw5G2VikEwyc
ZNvbrmAOK78F3PzaNGwnf/L4269yAlTfZyD467BA1KEi6LzyZNWnmbacHRMU87ovYRzrQE2Jmt3P
db9B9KGp4W47Q6oiBQ7hlPC6sGh+igGdgpReykUb6ctFYQEGgLdDT3aB8IKtt4DSrVE+jrCa9FfD
lzX/mBeALwXzQ5gO82qtOyCjdBwPYx/IFXoI8tKpBiIZsUD4VbVx5H8NkYXeyDug74fRYWOqo12+
UjDuKAgLA7hi0b5EEmcNENgkcWBwxhjLILSD4/03RnJmgMsCMmNX1t85POdzsVoYGC9Awqi6D0kO
2MZuM50AqdaJrdLgIC70iY4AiCvJOa4IgGNPS4JsnQcB2F886QH4xFYyg8II+YgFKluGK5Il04Dq
ME3CTkoUjKXRe+Kk/9IKz1laNhY6u4cIPAO0NPumpgr6KFcXUdZin0q+n1NVbqjZuuZTs2O/UFjs
UTTcEUhQUlQvlETgZ8RqMaZ/NiUkeQbUyZqjgqDrUygEcTxK0M8T9luhXQX1xgit3xIwKqIrKknA
P9YJJCDFBLewxlHJ2xjnl/Iu+yV40+/voO2A/ZoAExgLwm1vMqb6F5ozpychBb4nbDWZe+j2bMxP
FD6+9gGq0qwvtxHfzt1OcaPf9V0282uf4ucpsCKb9KUZ4ygU9bAbcmK4YcCPtQb7jFTO/dARq9Wt
n+v4c1FYNkvZmWguuqRek8cYi5W6zkvDxqeJ0Ky7Q2rFAinGAK3CQy0aWpeLaSf9p0cjCYBkj2Cv
0zS3PdzX84wdCFyzVneZlTx9ijzEpSWfMwdlE7ilSVcTR1NLaQc+IFoGAzwO4Z6nr0xn5Cco/qED
PKPTulCuX5FCF8EGVKyjjNtq4XONDSPdwyvLp3kq94zufVkD9UuLgKeUnIOo+WeXMQS+NSwC5BnB
GRAdOQ5z5LbO8fZjzAwQp0ZDbJQVqQlN3xdm6Hhyt05+cq89cj5lgc0TYfcM92Z0bGCUz575mDfR
HQZUvK+t7+rtsLe0/dp37/UBqHZNCo5wBXIaldX7fzi2urpMGX7iw2IboAQI7Y2Tg+xRyn2rJ4M/
j8I8/EyDNf2h5nhvFBkgjYDsmEAKCTYSWsXGrHtJwMWIA64Nn1Uo1Fj/pfVs2Q2fWo/Fo+uaP0zF
6PCAdlDOZZfyPindsoWxxPFWAxAZgPqVWLCX7hIEX7N/3s3J/Zo2Ge6VsQVjAil2SJ/zDadhNTOX
NFUOOma75z71sjIT4KbDFFp2z9AABWq1n3bcjrP5nrkpSSfoYpJ+zks17oPDNwwE/5zFKvVFhn3K
vOHiSbqqWVLFHvUCHVKpMBWB7x7wFwgEM4a+7QabVDkkg5MnPkXkK1eT+Ym7gMZHpqDVLBESvvYH
aqW+Xz10v9VkI69KUDfiEQK6ISpcvHd/V51NQ9E3OoinHVLGP6j/w9qTpQbxvaXlE1SzZMjRRNSI
DG0D02YIZHRAfMgLHRBRAGCWz9DcxgtBOa9ySHy7rkkaCJwJOP4ObK+373ndxqxqW2F+4cbpuiMQ
ZAZhXRolfxqPwkZIQp1Ju7vVAoovEfAl1P2CdheEHTlYGyop1yg5DM7tC9ozwnKPdJ1tOscyCl/L
yDAGhDBjF8MKvjePOOOVvExxg6vNxcmQVVApdCsGKxD0eF6y0T9G0Arm5RD10MmhX3i7CaxM6VAt
Tbfsv5qsZ89IP2/+ptIDaCtmGPmGMoaBy/5ewZXm37mSqOnzaFyDP3TdoFhDBZBc3rZekPRSA3gH
XbYPUbl0JtughMlp+grvJyjIiYZmRJnjnO/a/4w87qUiElNtQiHT1tRXr82sP/wMf2iOaZkKd4gH
oMkeSytYX/DdFlB3V3BcxqDsWY1BeCygJV/hy3RknWZxGD1Lm5+GrwE+rNWhDhiFRf1mwXwtEoK3
GlWP2RbF1UKbfgvV/xCKL0BdZ/kdFPKqxBWxQwybZNCvSHR3z3Z+GylqgnhY12cbInIYmhaUtYn4
AS050Ndj1IEeKdJPLuhfxOf2CGJmfSF9Ku6B624/XZ2IJ+VI3Bdk34Di9KQ/SJ3Gx3lOwglCoPF5
V0jJ3Qy07ySLSdFFgpddHgDqWtAc0KpF1xUCled0sbyMDMQybTeAtp/0StHCob/x24mdAEbpD7jQ
9eu2DVvVyDW7nzHZ0EJBNQGkF+CHct4BC2+XD8irVrQIOYM+wXQ40U3X72yX8piTeIQcmIViw9ZS
2IUD7fg/Z+fVWzmWpdm/0sjnYQ39IQdd/UB3vZFX6IWQQgp67/nrZ93s6p7KQEfmoFBZAURIupJ4
ac7Z+1trV3q8XwWLDSWqq+dctpuXSMpmp9Ejpaa/Vi3EdTXqpJWWufmoSO5sUVcTRmy6XZi1ZKLn
0wpU47AlXr2Qgt9VH+b5sSHNifMxCbf/q12tvA5LLd8SYdOZhByFkeY0bWOQ7rRT7ix/jrn8zs79
T+DJT/CoycK7qMou9/sg2kL1be1AfZZ91XR1X92wSHd0ByBzk3mjGx7Ug7UF6/P177XLLQnx9l/8
HL8Apn72Rhu5Ns70RHI/jF5lq3Wq+DCS4/vzX/JXAKOi/ZGuqZjuYYeJEIHCjdE3CZwyIrRKyHgy
3NiJacq9kHVVdpbSDD7LvMypS1jjCWVl5QjiyNs+I/LFDuqvf6Ybq/U/HfifADTmRDBBfYEEtKdW
7YK8t/T4WvFEp+6qsudyKEivxhY1PD7hsY/E4BJpiG2XJnA1/MWR+RXl9BOnFs1rPydSKwL2lMyO
TmJzPomQsDcLKH1LstS0/jW9oPITstY23dLpmmYGK0U98YBGMy08pSCmsM2Sivbpn7/VvyDjftZU
02Rv7GJSjYCGgkpSSCn9hs7mv/ZLyDeq858orbo1xg4jpRGMoiCxoFAKiApH1H81ZOAXV8HPiuq+
iZqijkL8RdQkHAiZXWinZ4Szf+WL+9Xh+Qkz64E/iTqaRmDpjQ8DSrYarPovTqZfvfhPt5Jwprdq
sNkPIoICjtWO3CFjSrb/2jt7+67/dOzVrNbI7XJs1LUwHdFTHu3W6uHPX/wXQLj80w3CbJVigvrn
tImp2n52ZXJbnJkLCla6BrAv9QA0Ts2qN+rzn3/LXx2tn67/2IooljEXKqBgbLzoTdudU4WW65+/
uvKrU+mnK1uki2aOS6QHhWWzKujs8ta9VPjf18KS+1mvSpt/KXWlNDdJnT6mK7VguQujp7ZKwuaB
BVHst0v+OY9aTISvFyu1ot9/uv/9ff4/0Vd1/c/bXPcf/87fv1f10iYRLd0//vU/HquC//799jX/
/Tk/fcrmqzq/F1/dz5/0h6/hdf/xfb33/v0Pf/HLPumXu+GrXe6/uiHvf399fsLbZ/7/fvDfvn5/
lcel/vr7b++fRVJ6FC/a5Hv/2z8+tPv8+2+KqeiWCojzT2/T7bv841Nuv8bffwNbeu/7pIve2/gX
X/z13vV//83S/6bLsi7TwdaExcKRk2T6+v0j8t9Uw7BtkwHzioweio+UFfujv/+m6n9TZFWhqSfb
siHM25iKrhpuH1LE32AKQApo0fGlQmi//deh+MOb9f/evH8rh+IKrtN3vDAl/T88vEi4EkUnnGmD
Qtka3/CnG6IcIpvg/7TlBvJcK+VNNwI18ZO4dZJxqF6bhXbHQrNhF1+VdjEuJC+HgJVndKDVCggz
pm7OsPgnwx7uWtLe1GZi7apLYAg8C8/DNO3LrrcuE3m24zxXQa0q2j6lRRBk0w+bIAdtwFXhJWNt
q9TlRy6v1iHRLWfpcvU6mxg+KRQfM+orzqzPAXzQc2xUW8l8D9fR8qKB5G17Ra97bpIhZwUou2Fp
cPn/WAyEUoawnpAVm75WE2AWBmNrE7aaFBnJiq680cUSBazsosq8E3TnnQbMk82A9g1it0rit2EO
j9jpXtiU4HdOu9gry5M5EwvIFoVllFoD7rJ8LLXZm1S0MHE3Hgk+P8cW3EiyzpBXO3WJV8cg93aY
bNVXWfuy7EycumbHkS9fc0rxyrYrV437J4qROdjvhqRQuEmm+knwAKy7XNuIJKSpPs5kFTqS+2lP
pLXTCHuJ7D1PGyJeMw1FtVAPxrENzdHtzAVEROvPZAFiPy2rH6mm0DZpvbyMv1QxqP6ora1rRDzZ
p5EjaQzSg9U1jyGCgUMWgl8sS3WUQ5M2n0/E6FLhLHUqcyHMk3jqyqaHCvyGxAVyXg0Uo6jrgKqr
2ESUVFzDpnreAzOTBRW3odwpfVbUzQYn2kwSQzBEgKAg25TM1AKCJhviabGTdQ07xTCSgczst7at
nSTL3mn+r87Y3aL98rBB1OspnEKpetU602HTSFaiX+m6DfMuZfPL1it5HfSUpW+VG46ISc/Ztk0F
dlRhsuUx9eemtHdDYb7GCRhKbMv7mYoAsfL8RLnH5V2er9iq6AmMmrJV5Lr31VgcR/wSH1wfj5qd
7QxNbp+arI49AzjuXkTimmFV37cSfGvhp1pTv3Uc8fjGdwldCd+76K5Jmsc5H6JdOjyaspp+qBU4
KIQxs/3exyjU71vKzq6Wauqm1wYGLXXFB1P/iB/HGsuKkJJdDglHk64vWPdFYdAwbNgRGhOACQ9O
h3xJ7jp95SSPRHzXrRAzMBAhEaRo3RZrVu8lPPhOLma2vmU6bTpGIcQ2h5r5Ms/ENzMRMuvSTv1I
RtkBEomXbZuX+fdEa1VW4qRHzVtHFx+SM0Xtj6GdzjSoCFbwvGrBIkRIODaxVOrN8uSX5sBeKAHI
Cgm6lGSja5Xo+NhvTeVCwHc7KNGGU98p277F0NY9NkQsndqctqJK9jTMpoPOCdpbScb3ML8R2oM0
JgbTxrbmx32OdrPRSe2FReUMg7D3C7VF+iywMGIFh0vq1zEeUDLawysVPUYL92v+ZqiAwKEubzIp
LPkO8nwhx/Jgl6+FyQQWLU4ftbRj+2eu6Vam7X5Q1VkCyTx23BhExWY4a9qN1UrvlSYdKCMF0zLR
oC+oqwx2cSwGdb9m2iVNJqik1e6dXhKb2i57R7ptMHGVARQsDBmr2uc1TU+luUtEdZpV0tPEkeKN
FCEqHadnnCPtVkk6sTdFcyGMEx3jHNNOwsSpbR1uqIEZJ1oi9wWD3oOOd84WwyWc9ho/3Wa2je82
QZDLIOUHgiPKh2gbE8JCPsT6vG41M3a1plu92CLlHrGi2lU5bdzOYNc4Dw+p7JVCac+1aPaZEMW5
Bt+jolqicoRscKQ17Hc5OwEt14GeO5Bh4ynt7W9LTQufkU4HEZPjytvcwZmJAS7+1IYYuFSUqOzA
5d2IoZxVqB7ToRvZPuXCoyufG30TpBNSpNlm2kHSXlPC4h5Daq0gLNd9beffrUG9L8v6rYVtV+fs
1JxqI/s+RL3sMK4idEGzZW1fEe08w8sxb8puLVdNe92fcotiNfesg1VPp1KL8kM/KvzmKRAzFErn
pQNvg6aD+qHDcMplVXdhFD53I2LPQaFJB29QBDaORz1K9oPJNr/vws/RXL+oT1BgYysYyWiKqLpa
IHFNcUvP78YFbcBoKq2HFMDpjc/VMCH+48Wx1ulHH0+7WclhMtR7jYO/AVki6CCq2zi3Dz1vKl+U
jOmlOkTOXXPDDIrCYBqEG8kLDwXTeiJCo7FVXnkQDPdaR8uXMO6zZPdbNRtmJ1KxpvT25JBuTgP8
aY/FLf8SWvNBSI3ticZOvKqJ7qJklM9LmfWuqieA8cT9T2tqnGQrbbfhaBi7us0OudK4NKfnz0xj
hKVu1bDMlf6sxGWLZ2GOvumwYOm5L8dzr1f5fTtRNCPJPB+qfL3H2Rl9GQUt+gWztxpqfQDDsG9B
jvcDHRZMbtO17pNlC8stNjTcul2uEYY3onTcrGKlmWQbYEQV0Z/bH0oT6uA1Mjmb15DkzmNPj2dk
PR1IGc8KoTbhdlTMq9WU+YHkISX7UR13KN8tn9ZbvtXT0p9ohBxr6v1uMxoms3qmxlMY6vLcmQWR
mKaLg6oy9S3tWYRwmvwB7l0+zvFXbUuaY7SVecadtDpxHusbxWqWIKrYVxF4pyeWZQcpL+VjSaId
ScM0bLlRaQfmVCADWPsA10J7gA27ZqFtH9ZI+xpXPRiIBLnpAFslgwXx9i/qydRtspDVPZHm9Sza
S6P0w2Hq6s+BOfF7HnNkgJsrww3UAAT7o2i/LfJaPFRwgZqancw2unRDY2zLkbFWcmGSr7hxPHl5
4qER3cuRgaxEkoKkL8xT2Bry1TDyb1pcvmcNqR45bYjxDJMVaHTybmX/B9W0pUveLQsTCFdP4bxy
Jbkd9jQ9Pg1Cceu8paRDcgdgzCEj3r7m1GIjaeSYVAb5kTR6TdS69Rb8luEQ4eMQCJCaWFP9SRdk
/4el2RBzEkSX1M7l3ZEO3dJnmyGsFAJVzVHg2vfUtqZ9ZC8rkhT5oyvXYaNbQ3Xo7YhbWdq5qdyC
K6pCOmeadp0kq9yTboouunlsO7X0E3PckJMURx5g0Z7wSpBwnpD2Tmdm0pguB9IRoGCpLB0Bs++q
pbovi5UEUnoqLPFsqKUbtR8ZnQVijNveHL4VqfnKMinjtgEu0mMWGJmSoX8lmQJt0jSPpOmhfi1c
Q8mgR86q4bnv4t66qgQhdarsTjnhwUhNzCS2XihXW1JZ/I3RsagazU2L+aFZWewxmzM80+a7J1dZ
3deD2u1LHWmonM90GWijepmUASXxT0YyPRlq97bSwtiHehhfbdX+Rs9xK1KluMNNlxMp6GDj+yL0
4c+4dCcJ3B5CbGtLie3SsyNVN4YPo5GYVx7ge81WziAa4+MYReeJdeKxbeXhksJoQaotK0tYnWdA
w5xuqxjqM6KQ0pdGHbwZx/SV1NlHRITy1S6xesRjd5ojozs1UtKfKmn91DJq5PMgefQtm7tCEyaB
baKbrDAbt+HWeB8RMnFhIubnkCvCKYtZ2StS/tRMwyMQ/uANDa2iarlXTXwhtsL9UcqJu43dl8Xx
9lRjWbxuIQtLJHVw1rRl3Y5tVzLcenwtZjqNZC0OksRakj7jMRmT2S0V+8kuLZ2FX/wGwEGck7xa
v8jfiMFP3hKTzDZSPWb1SYraGh/WRWdZTpkC4JtetBxe5UQ+T339FNrLRhj6SZnX7DmDbJfzwSui
sj/gq1AZnDizbM95rpQso0c6X+dIVO+2UDweSl+EMYDCRuJut5JgSbSoXovIW3TdWdsIZ+n0g4Ar
LVwxPOfFfLQs+L6WDRL9LHWflNr3LhY4glR9kzS17egR4Z1xpdZkEQFyTcXCeT0LV1vSV0nqkuuz
bSTRkdxTvKFHRLse3MFVZ4XuYV2DEXSt6cWJTCHDWnYDPGZIE8xhX+EN6mqdpYlsBeGZMlaeiKiU
AcO3T1hRTt3tgRmqzOMGZ/J7jcVuxHYCMO+1D3sur1FlkQRnVYaqnzTFvYYGgRhk+JrNeIUi85gs
xWOmzPtcZI+U9R9Y+cWbsEnckcl3UlizMGKlBlN1NMzhrQ9pOtlYtWvO/28tZ4SkSuULDDpddilN
78HT7/Qm6TcEdgje0xRFMctNKF1HcwPiKXOX92rLGo4JmMhmEP2jMbVz4SgwYEGaVJm74scILG7u
e5NO0QWZT+zoEk3/EmbdpTocXZcK0Am4hztOo04HADu5TzS3oX3rlrkY4eaaC+gOM9G7aN/yyNoU
GIlAA83xUlCJbupMAsxcp+uUFj3LoB9FOZuHMiJP2PAWG1JieZqi1PfG7Y9WnT8q4GbS2AWo+BjB
Ngyx+VKv65aGxnC2bPOxUa2KuEt6SVFI+pyBgGWzvtOayTjq4zIRnx4qTyWlHgz4BkGkIgxAc0hu
WTZP+ThLgVC68lKNxkHpiw+NHOozjZumU04UKZZgnAmorqPxSPOQRbv0Ngn1GWaTD7CnyKrlOTXi
9xqxlg3aStZEfw2Bo7aZLLYdgwcnc05fUzT88HZ2HAhatxNFF0IPG6Kl636d+3MYFeHGmkYSZ3ly
1GygnsgCELTL0S9bFs1I/c5ZNkiuOkwdbDl91xHOI9CVdtyFlrYjvVJ7IzUdl8em3NxO9WMVKapX
leHI3ULOd2qBM8KK2e6wOUw8biXzo2QU3+JYQx0lxa/J7cxsyuJAtHggC6Jku06uWgYgdCmAOkqr
rlWh3xti+XVM2EqWa+ljwImi8gR5NgxFeNkkhseyTcFz6b4VEkPlweimfcoWFwA+3zKNgB14qLYH
gg37NKR00azZ4qhEQBxFk0jo53q6s+XRk7I8fujTb+Vijj4puZFbnzgTymx2zJgPAyVVIImTfj5J
DUOq61S05y6b9haudYyY1bHsp+mURgSGJ+LNEvG1Iz2J2JeNES3+1PaXHsbuoBjSSTHCa2Eu5dlc
S+shN+LWD28jJmoRvyfE369ERXNnCu38pSWU6RYs7zck30nrLZN5VOm2O1TP3hkfpdM87dOrhpR1
ZyDsI2KbJZvQBEKsJvIssDPJweB+28vGgjKLmnM9sdGgs36RtS7zNI3FQq/qOG0gxndkGU5tn+zb
OXQYEWh8M+1yE3GyxFmOV2vViTKva4nKIKStVrTNPpEZJ2yNxvska/VxVlpxo31DvxQgmcJm/jam
piRW5UAPUwiInj1xOqnDy1ByWUpS2bwB1+wS9Ao7laFAflvFnwUDFeFnKfqyaNdtvy1IFLJ9Q5pg
EulMyqBdST8TTVa50Onfwplduri4lGOybCCtwW6Fou9a3DosPymFNMUkmJ5SjE/T4i91FMwZJQx2
LSAyI7dLI77UCTefqbb1ABZ95cEaEam3pVOxpMpxJri0J7t5TAnOumu/zNtE5UjquvRlkYR2qz4V
TinMC66i1CsKFqXJlE1YN3Li7/DlB7WafNPMij21piKANCaNVhGJiFaruFCLuM+pLxSAcZtByYgE
lrUAkbNLEE29I4IWjqxOY5nlAhISUjKtXywqEh+9nTylYpOGEP+5yLBpdQlVASs2OdxpaR9bSjNI
PqRtSChoo+vmo6wZxYPgmlZTvx7G5aEYUmoRq0gOsXWH9VR+WDoKfJLNSlJry7t5yvdhXitnLaFq
1IWIscy0uW9ltpXkhPRtZ01vPSnYQz9MGkDbYuUHTq+hL5RnBvVGYnlX8qWjJjht+liwO8tceW2y
R3rhxhlsCtqDm//RSAILjIH7dJQe1b5OjzVJYtROZbRJeV2jpJAQWs1JV5KgEHrzMOgz4zGN6G7R
b1s49YHptzs4GO016mm75xqPqmXNzqYe6p5Q2OkSokX0uXRf0u03qsdjp5COE2SYV7MbDjhDLksy
6Zs4R/mSlKzcxqLwiUi0bm3IvWOo2KDSTOqvFiNMxaTFO6NoFYc10bK7zZMlNLlQ8StaPjcR7TFJ
p2sqqYDMYQNaZE8PU1ipQa+sXtmR6gwFVrAl1qmJyqWTcbymqHiI0vQ9zER2jML5Q4Wg7CtxgGc7
rEb6Nqy7ZrZvYtfBl6vxawa7dBBNpDup7Q9lnlsbSwtkxA9+m6uxk4Q6v7JFWyB5XQdMV2Ule63A
N8CUutmFUD/o5XS3pDx21VbQLrHwPEAo3Iust2j7U71I9SSotCTxC24DYy27tx8+QV1XE1NY1e4h
itN9HtmDO0ryO41MZGZ99NAXxVGVaotoaEL50gw/tFb6HAcmK5iUsZIwY9Tisiv79mLM4UW5QXVd
r2zzquy3pFUJNnyvO4kMKplD54Zz5aa8jar+ssbZkeHPJhd75MWjsSEbQ3xTthTyXp+zybLXHhPF
S/LY9BRVCTBJypS2x4VnSvtoo9007PFjjeViX7yJWrqKtN4yZBxpA1EJj62QjBlYDeRWe5j7lnsF
Gz2qHuY3gpmrOzHUzJfb0KUlWfm2aTEZy74qL2VEZDFdBDGRSttJXTkFmQGGp4cHajBuPnzG9ffa
XpKdGa3nTPox0M9vTHx5MwolF/r+uUjFCwl/6YAV2e200vD41u9rxdaDuh/FrSY+DDpsYYPWiZGn
o3LS0/ZMOvYzSfPumtak1rOayjt73IbJZDwHeKzEd1lJVKtAXQGgtBziAmEgmcAOpGNZ9s3tj7SO
dmrODtlCkVWwSx3jVD8IvWIvrnhqY1TH2H4xmPZ+KIQpsy+u38I0bvaqGHk8W+on8X7Q7DFMDq2N
VLLT7ujBcbmyNBsorUzMUQXDwa2C9nnf6EDvirW2QcJQWFcYheDxOh3w93ytpNniSX3C8vc+1Mve
VNVjWN2CPbq+ZZ9EooSALyMn30KjuZRq0YHB7FgCngHxn1clfRjndHbTVpzmYXonXrVJZ+vV1MU1
noN8Ha51/T0Lb4u0En+cpoUBWk6Om7wjweg0htqTIZK/M+Cx8ztlsrdhzhu9LoqjIMvZpSn3D9LC
cLDsJ0eLk4OTN1bER1GPgp0izgXiRuGW+xJgq6DUL2rVB6r6kUjVazbSTxFkx58HSfBi6l2+zj7M
KnfpJtIp9fOCehU92It4NNWMkcb1a0SG29IaPQBWeoLWucSp5dLgvFsj61HS2KUfyPV99Ib1gkXz
tV1nvE5wDkDG9GpA/GEConY46tzhz9QPO6W2vHLidoA8njSbL0tR66XmkwWx6PVIBHwIRs8aoLp7
DfQDfi1YrbE9WApgsy3XijNY0nSWWyqCVc++NMo7OzBytaO2Z1m7ZWqPlN7nx9Z+gGSXHDXSw3Ol
VK9ajtuRFl1ENaD7XhnMVc3y6TPKzSSQkuy9q8t3E7nA3bceM6SbNg2a1WgyzxgQQD7Ud1mxoKHT
rdIl5eNgZ1CvCe9BPEFgxlw0lg2vcRuMs8+beeFcYrEgDfUnDmlta2cyySB8vL7Ik8GTcrYytspu
ftQ0kIfb3PfibRYJosC5zhyt/JJIDAd9Ry8oIcnqCAldKOOPOH/6JHJ/f1EtbVZ3SceGeH7srJY1
X2K14alGKNQrNQqY+LPZZZAH7GlNbqGDtl20qkcanptWKgheyi0IwjTfdgFZ4a88meknFUemT3p6
T++Eyg6HYwF0Zps5DtIxMVowTGyqxNdG6xA3yAZLnxivj59U3kHRnutMuSsN5rUvWF3piqQnNMc+
2zVlM3X0WKAQGTq1WIemM46DAE4kizfd2ZZ2zhvV2MxwRB5V/Gd1klJ8b1hxRVafSexHBxs4fNsg
zDAQKbvJjOAwTPWgbJi/3bIC3Sq83/zKKB1js4yQXIEpSsag7TgvifHZ6c1F9L2fKw/7FY+IvKC8
SunetQtcHmIVwayRpicN81qlKQ8F2b43YXnJV6vVeeoGWv5lt8dqom7kvqE2VeNSJQT7YFfaJ9Gs
G2W1IBeUh+cpzuJnT2YQkVsoNCTwULB+RIawKbPblk3mvs4E7h92KKjhsRPtmP/0mWXsitvMVUS1
PJH2596ajBkbHglUueFXrHToESBl/LraqPCorXK/WPs9xanOmdOo3XLwAqxSD5TywytgsE05YV/X
ynypCTTvpX1XTMhX8zjx4zRe/clqN/XsGDk7hnzM7tRxsvaZzAZNIWnl9kL+sUZV5ZtIrXGbJZfB
arMrbcZnZAfKsbU1YIRa+dHV0XIgjU4VJh32PS2rjWlwxxn74ohCpq3zb3ItP+Fv85fW0F9EqD7X
omMq3TzUu7oa2F419YCdmNYqW0U/m6ojpNjqzWN9lOadYBphVDErdmyH+wpNwanrjKfObJRApj7K
6NzyZNXloS71j1ldqr2dTPl1zfZZEmrXYUjPlBARPY725OZEVnZhh+iisw3ZN9OM+omiWhTyG2QG
dfMDNPoLMaCCKipeCUdaLwrmABwX61ViTrOgz9MNiac1T0WNMldHQMcav1/0YpvMBRcpd3nP6I33
SGMnAkf0YzZLVkrMwmMm5LSpNDRnA/y0jEJtU+TMAE5uOsCFnSBltSaYbELt9G08LC73ZimijUF3
xFndRiPRjtVm3EQrghNyBC7oAyKynj6ipLIzrqjRF2v7lZmj4dPztDJ64ia2m+6mb5+WanKaetK2
YR9u5KUYjtRD8MdGNc6YoQ0yxWi2Qw9MmMtUxIvbAln97NGIBAoZVw8lYRJMiFZdy6ClBDJYBgZv
ODyiCGlvjYB3s28nVuJjONrlqS12kjiVetW7qJ4UnyrlttcumlRgSmqW7n6VSn3D4Lj1kEjBmn9B
ovQPWvpiRDoSwM7aJ0bIHHkUR44Sats2zVvQnKxzoV93azXWcLcp6EG8eBK1bN+wzBzSvVG9LkTK
rdGaRnncbExbmzaFTMEKcYdB8aINtwVZR2LVkT+uot1jNwEfkeUDxQdaY318r2Rs2w2xhlgDJB1t
HAarhOeOQhkK4iTyWxMwBMYhdhGNIwzjorXrUt6Y2fpjvWUbwlRls0vMLiTUgEKRI9VOveSbttPI
uv6iFcaeldz3emRamyJRrprN+iXC8H2caDdNCpWiMo6nJ3xrJx9zjvbQKaq9J9gwu3W1HJIFw1ve
y+1GDI14SnPjMweGhlamAyI/ROhbnGJl3leRvUl9/VyuqY7QltwCprMJwrobgsYl6USnT1tID5Q3
f0T+BJjGbHVK32QKAqtNVHdelNFVc/FeBYsKINDogtIgeQ3bShIXT+x4qvPemxY0mCuXcMj+ZI6L
0utxdHpZJgJJQs0u4WqIRYWHtGrxOon2wVgMlg0KNt1WsV+ticVZ3BRPt3PfIaifePpEasP60HCO
e2mZdY4ZLQ+1rH3YBQF+FY5cjtMRpLO/QwYu3EwfJWiQ/LtYaljnrnbUJHzWrXS6i9LmZFZcBAby
H24AjFcmfk/W4fL7ZZaz7OeH7nYxFJCnC9bzdj6nQZVpmyzS9FMxytN2asNily8Uh+dnVbBA6eq1
dDvoBX1E+5w0B/0/dz18907o9zd8wstIKLLA/lGslNnmiezirOFFkJLlxbgNVsFshb6xHrmVrzar
pSS/aVmnQzSG1imrMIbA4nZj/LWUkfBnqeemsdCwSeVNmC8mi8lp24DknqzxNVkMsSEOr6GwY8Eh
VbF9zEbasTJlc2aBAe3WYxlkC5kHLQr3AFjvsDMNXSE9PdANUt2OK3cbmUocSAgJyLrWoV9Rxj8Y
IzoNBMuJP47p+CJqZVMh64hx8b+yoJGDpmHLsNSa8iqhNOsmGlYFBKLXAxQ+dIUa8Gt/gOmNEDGG
fNFnrNiGtqdcODyqvX3O9Vii4zFHm1yUD9WidXs7S3UPryHNyFGsF1a6505P7I2cpcmhZkVvh938
EEsFpEkV702421PNVImuTftrT7ypyZJoR9XwlS/ngdLPhh+ZnP7TQFBqgP3QdRGiiWiG08r9BePu
RAsfne+SRuxQMfVjLJxPv/8BHzkA31HDW9BAXejc4WnrHxaEwcfWqitX7mL62ki1DvVibjRuA7qi
rndLKD/JWVd58lSXG4gQWjrsNZoi0Q6dWn+MRpjs4Qy6OwqPm37UxWko82jDiHHKnkM0OaAZG3nV
p3v8dFo30Q/r5DM7gZg1Nnf5pvdgSpWjltX3dmyuJyNSC1RU9eAp/dwHoax9WWJMTwvXCUJLqny4
huoqmry8N+oj/L1votg4VU1xIhDcuvm6qp7dDfOGUvfsgXjuFb1V/HLV5auOz3MHSIfOc0793C6S
Lww7zyOV1COeI0AfxJubYYV4wGy57/qo382JfRc3jIesNZSIwmAIc1PR1pxAarZiLHq35gE/rqp2
Wcd4g6sl4V90eTs2AmverfAUwoUHRRZZV0l0P0gjqF5CscSzWsvyOqnVfGQCjCKdisWrMpog2dy0
vmYTzUrS+q63S2piRbdPM2B3LZUj1EJRtV+rjZkYyWVCJxn0QwTuNA7JRUqGccub/QJOQKTu9kcS
tTuIqW5raZJr9mKkFgpjxZlJqqQ5ZrbotjkppiCeSAjE6qnAePIW7oAekLULw8Lru9K8Mlj0aH2F
uJXiR5Zmbyxms2225EyluuVgUvYRWF7Nm7FmDlratGadyDs9LGjhNlm2D6M+do225tCK15woVUT6
6bFPuExgu1ZoiI+lOamZ/UTiBEGsnionqpxiK9ntyHy9+i63YA7n2dCvQ9Hpm842vTbv36l7dqey
1BJviJovtZALmloTA7QTcijcQ+rTwOPn0malRy0xPZrWauOCwr8m9KzdmbPF0kSE7OlSuCJbglsN
zdJVob1fBBc2+cS8QAQtBwZOvKdqSA+mLGVbzHCE8Yrlivwy2TYNYNeU9eQGmlZila9jPk6GUzuo
/5e9M9uNHMuy7K/0BySjOQ+PbTSjzYMk0+QvhFzuzsuZlzP59b2oiMysyO5sZDVQQBVQL0LIPXyS
mXjv2WfvtU30cHogYm7Ljdb0gczFBgr2tDE6rpiNhoqWE03ZqDNd0I0yn7MpR+MqIP8oegh3ymHx
3VeAKxZzOj7fdYL3BDZagymrM32mUpZTM38bLNQHtRlxQxm8ernlVBtkR4oPZBjdHPDK+Ln7M+Hw
R4XN/D6KqRTJlHkX9+Vjqdn5AVDP27REGCejg46fZ+8o58Xac8Niq1tzcdYRsFuNcCF0x2lbq1W+
BkLGulGWGKureboU0JPwOrbHmpI/iXuLCVM9SbXGMiA6TMnyl/XQhnN4S4R1S2p7mXHq+m52w2cR
9/sZ6c8ui3VkjY3PQzQKurL6pXApb3Xr1cDntBNJjmFItNjalBdeYeYwuGSJ4epbAnTsIZXwlTnu
LN3OOZDZX6fspYMm1ieKTKy9ZBk5kRRe2U5S7jqzPtdaKa7SsZb0N+AZ3nWb5tHE976ENhvRXMLM
1o98hUGFDhPuLhMGbFe7+zbdZXAKCCl/H+jL3Zucn3OT8OVg6SmyHtZgqPuuhoWrcRsuhzj4ams+
qWrEieRA82TRM/i1jLS1NxRQxhvspQodB8SKOkJNMJWLsV7pTNNXyEwx1WxBA6Ir15w3c1KddQzS
cVN12S99AaApIdZMRY9uKWzmE1UPoRFjvZ1XhBMXb5H5KKZkaxST2FVKG/Q9wdzOyV9IzVFjFn8W
s1YeSc9KmDArMbvNDizQLhkAxUJav0/09PjZhKzfhHQWeOOH11JlUWfDKWOL1dP5ooMBsyvcDHkH
f0xqhrrq+7hcJZNCB1YHGzKBsFMcy0gxN9KE69mVLwTgmZV+mG2cBhCDvo1GHYwMMBuewE7AW1yo
RpCboGsdt08CcJU8gySsR5iWMOPGdccLvMacwvV2IYxa6VKwMR2yqa6PdeL9MBC3F3/BTxWLPvyl
/tUiJLNmjS8RgkFxYYGEB+5Ap1ES7Zc1W4d5tshV56MLYdYeNpvO5Es/Ub2z0jtjPrjTRYK/820j
7rD68XISXGuqnh1MWtwG0A4bRo9OljuPhBnGzHIdWt0zKV7j6OXt97LM1+zMA8cqH7mc0fQwxfmZ
HSY345kZtsqqTSTcU5KE+jm10JTV2NoBhUIq8SRNTHL5wg940qyGKyW7iYxBm+3h7DhsOlpgzS0u
ZQmkZy6nlip7B1Se/WjE3/qexH03cMvPWFGmQwcLILQmLu1aCFUKj65XU8xQeM4tsw3xUZfJh5Pi
pzFa67VL6g8tDQPVifRLMtXhUzd7WLuc8iVCOwBStfPgqC5Eu08KWfgSEqh8d0NOvG7LvaZ4q2um
0XSu8H5l3s5lBljbljfuBOXZ7CDbdpPyAq/hOB3TPhm3jdUDZwgRUhDxjRX6pbkxa3ySg0ohdRzZ
OfpxPz2Ipl3KeCx9/fWpHtrTgyEpJOEMUnCpsV9xC6LHWPOfGm8rgGH8WHAgus7OwjL0x1G1IDex
Wjan9slxWkTi+hhXUjtqlfc4pFTl2fWQb0I7Bq2m4oetVG40COiWLNMPgyFDhR+uWP0vi44DjlHm
/5nwpXggTOzWuzIJw01YZSdd7YsdRvmVG9b1rpq4VFflJZq9EEq06/pwAw+WppSbgVg+7BPAf1gU
EDY4XnLruZ8xj2nMs0rzKy5r3BzVWTeM/RBr+j1EsDtglOZhPxbVcxcp+MGkewTCggzUJvnVKvBk
U/K0kSBBd1NqK/vQwGLk2jZcChxVlqu6gejm06jjfZ2zcrhrObn7CObtfio6TDXmzAszASERWtXC
B4XmZ4RovwqXuBW43Hjb5heRqObx6wOeymIrZP8Umw6PhcY9M/IaRxdw5NaA5vf/kUI5x59wU8pf
7T9mTP4US/kXsir/9Df6TxlWMT3iSP/zrxmQ/yOocvxZf2Qff46ofP2S3+MpjvObgVNaJYBiaK6B
F/+v8RTH/I3ICuQrW7N0wzQcgiN/xFM0/TeHQ9bxTMdwHXaRZK3+iKe4v7GhZhj2NFwLnqPb9r8n
nqJp2p9jjY7pEJCxNEvVCdHYhAuX7NXnxyPLTuIs2l+8LlGGNNUYpKm8Fr0QJ+M1N4bwnPNs8UOt
S9axDJVzaWs8qGeTLKKWoR07GfvK9j5jlT/E4h5bZembMVsed8Q/V9NJuKoLhvEwzqo1CJNkJ23j
NRJa4HrleHDJ06yGJtcO8KW3hpDxBkc+joCZgis9LiD9NEdlYCELOixKGVnVUUZrxXGxB0w9GkTe
PuT1ZF77TqUUwV17JtVhCTvxxo3qwLBYlQ1FGuCv6G+gZNnAxUfpgFKDsO4PclaOVZJttCgtT7EE
mGQOZ8YNc1fP4LNY/8bPDI69XnV3nOOfmGPUqwHIMb12zty81hZDHrmQq15q0U4KK70nFXovc/Bp
llxpirSis1oV4XqM2pmMqveI5mABiW8ZfwoKSLy8Eo+NglsFDe5hFg2OIZWgCB6m6gFP4gsICXER
86gfCtyos67nl7JOOanUcp2KMbt5cYi6w7xHllvmG0wOBZbbCt1Mwbah6oiOaa6qB+SagIh3/4if
nVK0V9bU9auoixvylcCPoNPhhrERi0jNrc6q23WIKhhEuGgVUF1H6Zoda3mIPWK0xo0DnXvAMfM+
uCk+zEw/Umgjgh4lfOWViXHQY3kamcTfch0fWd+PuP8y3XjuXHfFrBy9jZNVHyMN5WXWCt/jhn2k
8WZTeJg8ZVKiKOgm8JUORFCpA4UFByYxL/pTrACIhrbVhyNDvxiOCeUk6woKrQqg7qIJ3me6V0MX
wCvKseW+qNCSrosf7OxGavrYFf05V5l0TSejeBW+1hbc5bvn4ldLrRxLY/gMdXYM5r6/AsHbpI+0
hxTvgtvLmjIC/BpxS4cb7mN3ikgkWc7ZwuO/a9XsaSyIzI8JLkPVYVqps3hPs+i07TouFIX4nvZO
CNUi8dbRmCIlq9q2I8B8yHppHQzLPbuUEDDrxvNJYkU9ZaytQbKmxxkpxUfISjbnpi3Ge08FxmOj
w7NOmphDxTCg8GI4KI3o1exhNE9VQxgLFwJ/wXo7ZGV6UWT2bkWdPOQj3xWIfTcM+MuSgXV8I3n1
MU/0r+CEfEfO7glU3XApzBlEYhU+AfCWVxX8+LotmQzM1PvBSqf8NkH/tmgWwIvdtU4wLde2pAiX
pJD+EyfEq2pSAjOPqnKA9Fct2RY7aKF5nkdFaMTS7Bu8//RiNKrxpAGb2ViTnzpUGmj26Bx7pdNY
l0LpjmrMk3TnVHtv9rRjaeJiYFYtN1qhq2d6IooDnr1tVDBjtL1t7r1KN046hryga75B7R6vYwmz
gaubEuQT0OmV46iCWAYmdLZdWaPe5XKm0jBlHnsaotd1v7SrafXkK0lfb3hOl4fSTs8tSM2zwyYu
mPgmxB1IQRcFX88F4JEAV8Rlmof+wZX8hXO0sL0Y6c5yImOvw23aqlxOAjOZHmnvwcdFeDxqXdJa
LV81MGDjocUYt49K8aDaUbJz8U+1unMOQ/c6SqXFwoYpj5D7RQlJiqVm8mEmo34FMS8JnBEFcHDI
k/uxIXKoM+yIyV2aLxbjmh6F2BHBWzZ1f441WIpp2HzHdeute4/dEuK+cqw1ecobJ3nWRdw/DRhF
aPl8GzUrOitqjsUsZJmY1Yqf6s4UWJZlPHRKy3Kp0E9GQ7rLhi+7hVT+BNJwvIEv5bBgY+vjkdJ8
7LzlQ+gsjIn0JGyIY7QL8aiKOFKmpADdqowVAnGGalSa7pXBOAqMxQCqEmE55qIy1onTrTJvYvWT
A0tqYQhvUit5I7R9d9Ra+KVYkJjE3WAUmfcwBRakJ2LypzCcgCjrm5OBMfTcCkoau3G+NXX66LIv
WhntEADn19k4kbcBn7I2ly1z2i+/Q28S36qxnsLYGjd2MZHriud4y8zNPS4d3uyqNN5BDFIpE6V3
LWVBVmVzC/1YoMo0Cv1/kULdSZwFjmKra6CN6RquULE3U2Mf0We4lyQ2KaRgwiefpBp9eF3iXbOj
Zs8xMmr/qx/5T9oYcaB4Y3rNgU0VloFunONrkh2isgT6ctBcnJllYu+yMWJwkCSrEqNjrql2ubNR
dHg/RIE0lQxCPPT6vcQWwm1W2XhyqR6EwHZpY4gqaDU6XqI63I6ALTdkHqIo5EkS0oECkPQcutNO
m3jH9yrfJaNmM2RMubVmwchzru92fWdUZ0xoJF3w8UptBz1fPVUphvhB0zmsBF+IgRKWgyE5TwfX
T6JM+6G9IX4kSz1Wi0WpejD51xKBmSihrJIUJpm6SduGfllHPY/p9K3Ite+xCgoa7EkT5EqS+01u
p6de64Lcmz4ct6W7YdHctYXKBCxgXSWYsuykbwMWV5/KaH0XNkRCdrPKSXeNhzZKjJs7cl2wiIpu
8o5v5CydGHtaqEam88LJ5p5UhUdK0sOrVxT0JhoKiPOlWGhntz2RFrXXLFgcJKPePgDWNUMHwBD8
ggPeSixFmA0oJlEX4C4JC968lynDRD1m/HhSJT+NWY8OiVs4u8RVMt8om6byOZibcPb2qWsUh3j5
8PVfnWq3GG4YbtwY5YAY4GOpE9qxcWrsJ2FB2oyq5OqY5l4bh3FXtBPlbj2Y3J5ADtW1Y6BHabHB
Wg8mFW318GURnFrhBnq+dNx0IbUOczwwBs3DKiNWELgJkFkq+nDN49QkFBBGnN1JvbfIcq6VsD2R
MsUHkqTEKLuexbztzXuOe+Bf09LgM0XeDsi6ugFuCUuQPPhR4Z/zMDjzA9WYEotqUW37eMZ31PYt
PvK6D5w63eqR62zy0ux2XaOKi972q1TN1gNUwl1s6SUI2Go+Fp7ygJ3G2jc5ay4wQ7h65kM0KPo+
cmcZKK4br7OlPW5ozfGBpYjiS7WQGN8ITY6A1gLZIE+qtY26VPXzCQTr85zYeGCE+UuZuiGYSyck
m0bpkjEsljzAsriToChnE4688pvn5ASPmgmVwjV0kMdY5cxwxvgkInmBE4WQ3DbHosjXuSwBi2nC
8rW0VE8QnIA+jxHymNesu96JrlGBd1/FJUakWN/YCsGDmSNsVbpD7HuZNRy5otDYw5XzpHiGtTUz
DwStnj2r8AVXLnvGbeo2rK3qGt5bdtT0hMuyqSYopglWE8Fcul7QYUhlIR5Jr6NJLifv7XopJkgj
Lu+zM/Unr7F/KVJjUSym/Figvj7NyKF8QX3Jg+ACdwKm9JjfVNVK16BluoCrnPcANwhNwmmNY/aQ
x55+h1Dp3UtpH1O9yC4s8f2p0fPnnP1AoTxSPPIpRNXRQONuGfQryFfGNmzt8pizab0LjiuYoQ3i
KHLhXcWEFKiaZAXdOu0OWP3Es1lXrwrdjhH7psKnD6Ja65w3QVRn4eNsVPVDw+HXy3GB1PND2YJc
4o1pb74+jRbkogO8MNAmAn1qgkpu6bD+DNxQa9CHexK9WObyRqc2z6vXc2n5Bg2j37Gq3DDeV2vb
9ux9BZ5207mFcoiaYbxFQHJXJRCTZ4VI8qoNhSBZQynqjEcumZUNPQnNXiOnvNMktB9HFzsbBq/P
2cxta0ywDbJ+9725054dawY9LSZe77omrmLa7/XcPRmZ/t7k4bT9+iOYSE4U2eVrRRmP8eASmR3Y
+RVCvbXUA56qZqw3Qw5iTmLZLK1dBVvMlK9tZnxiSzaXMudXCXU0woQVly9lwsMuOhjDu6bKp7Sa
bi6rOMMVT71ACTQVMiUsATTAkh7WGXxnNSo9Ryuw/U+lJt/bd1sIgdua7I8IPZ8+131iEdk3JzIh
Eu1sKPMHoEf0uZV0PSR9UT9y7ZCPsiksX+Rc1/7+Y1SIbdD6u2tmxR4ra/Er0uXP0UxevVzdD272
PEgqQjXBvawV6R1Sik6GXQGraLj3yCFC0Alx6bt8SdDmB04I+YxzKHxUpeSrrslnivVow7EX2p7L
/jt01oRcqSISRuWPP6cu4iqgcRyLUU5XA3M77yWnODVR/gz6mZ9kub224tRYEfMsAKujn5sqZS3t
0PUv+HZ1F3D41At6//jen10kddOVRoB7JfXHqHKBXHEt1wQdNFWlE0BvsxuY/9gvaiXa6hRx3lSF
qOQsaFzVZaJfZG5n3O8re5u3nXZxSMdfQAzLXeFy5aElhNJrjuy5aJIgSQsqIAdUwwiQyR4GbbPy
WkO7d3Mj/LiqxOHr0yHHyaGgvfPc42cZ0eu9G1Gl/fVp26nJxW7kiwyt8GmCkeTW+hUz9beRcvJ7
VrMadI3qMnEJm6O6fvr6QFUT6aheHQ5fn/L8y5c04IRrWcMhqaCy471KbjbegatTPYZjlNw0y5vx
+PTPFK6a8CHRIOpWa/DA58QQw+ZShup3ahIWG+n8HunhAxrhkr+b42ubVfGV4edYixEeAW+WtdTE
QSH7ceaQf7PaxNw5jv2ieRGdE612iPneYBxfSrMTdw3RHy+JbRNqpPbBfTVLVkK15RwyRZoHc7m0
Tw4ielg5iu80/M8JQ3ZAtKM5u05SH2mA5drf26ffP2QRWaohxLXTjfLkCa3YFcN45dGI6wu9IIB/
Jk+QI9td5toXl7Ho/PVBCIxBSKgnZZbegaXrjpNzxsfQyW9zOpv7yQCeb6B68LxOLmTISg65qmJk
LawThSuf7ZLA//qAodpXVWziPfCprZ3k9V0hIogeq+mHr09j+g0IupnDhgAFuUZriE/MLcNBSpCg
su7NO4bO7JoK42rnunH/+lCxUyO8YHV2dqAqNL3HGVQok6c8UQ7W651M2i1qhMb5GM1XOhLCQ0LY
YrSGksB0/+rxb3qEg3wm8TCi6RoRKkOarpsUXIRTrSFFGgz2K66f0yXCcrKJ8gfaX8qj6DXnpsEj
WfXk6L+PdnbNMU+96B1CjLNMZBFPW6JR7VPWpBmdVpn9SefYgUbb+s3Cbx4x8C06VnZCVcL8QCHN
msG0QBgC9Bka514dx5+91bHQMhZKqBfx7ppRcWlfubDaDQ8kuTuSzLNzZwgQq6wL4596zXBgmYjC
DbxjojWACthdPjaRWm4JG44Hh8ZtKgB43s+2vMbEeaghzFYIadmpLaDJ6Dr9FDXETd2lVHRaJtGq
LGkO0j4GJQ6MeXGZjOK1Lel7riNrOmoc8xcaMklXVUO0NUbpbvFec44xT8R4VGk6FKmvlHl/gVXu
rf+iJ5oDsL2RkDw09Bsz+sSZt1MiQBFVI7rVXyx85mpXdXIjCTWCwTzR7DwGlkq5h6K0DqZaep1C
kwqU1nj/D8Ej/VPJ+U/a9X8liJKqwVg1vP+XNH3+GQm06enP6vTffuHvArWH1mypNJmRQdQNNGB+
yz/4Sd5vLgk728Z65fzxM38I1Lr9m2rzp3ueAw9yUaj/JlDr1m9oyRa8I4slExq28+8RqB2TP/7f
sP8c5HHVRDdXiTagVTvmP+CTupBcNn59eih0746ihqXK7DWwFGV7RxCx9nqK/Qz05i8Cx+nRcluS
nZW2I9ZG8pRMnN6rOcb4evYLOk7XGunigIQmXja3FYGhGPhs0tg9z73xrTZUfQvtQ+lM9RTjr0IK
mTj9MutCqk/xwz5NLmjZVcCXcvTHeHhXaEnEKRM5ByUhruhWeG7Ssm25xCU5DVz9Om/b+wBL+9Fk
4YhcXVKhVgbJ5M0vBdUcPBZC69BZY30daorfQ2xHtSL0O0ZGtFHTNo/Yy+xX4Lt+AXUb9lFcXUps
vp7KndBpmingj174vu2uskaepor7gbFpvJqqZt00N7JvUcFeerYFQeS6OVJglm7bMjLP6nyd7QO2
CWtfppRGQ7Id1nZIY4XDtfmiInxt8zluFjq3epGNV4O5LWys1VP81FLxCPw1uiG7do9s/mEZDbj4
yavSCODdTGF8xlxZstL8LBEn/Mkqm5tNfE6rGblUM85vOFBoLBhcHNmj+osz9NJ1ZB1cNT3pNXO3
4l4SWAB72fXjejbM72plf7ewS0/1eUY4WdFmx2I1fVWEp/mmO74lRfbYwl3eO0L9jKf0OhEvw7Io
L7Kqoz3GtpYksr6DrgN1onAfh5n46Zy+eu1jSCkRozbAgdzAJ6rgRTAsf3LidpWhCwYz9yog2mTM
2L9d8cOKKSsOMImwkSax/cD/9BzXkziUjnQvVtsZq6iBBIO7gRqCZKP3jXecbFFS8bbUS2DJ4B0D
sgXuN35D8oCwAyInCJvHtxrl7CUV86tl2vWK29qhc2hbsgT8fqUefzk4t4fR20jJoTXVw6uCr8FH
WcIVqz+7NT/hfk5oWiAURB0ArCWE6GnPCTVmrCdTey0NZFlAKSfKaSC5mUWz5+bXRgw+PelEEE0o
lF6dHXC+L852ZVXW/bxvlQREEIOhT6Rr3WvjUQUtUffWpal5uyFPrTny2O586LgBaG8vfabcBkhz
bOytiYAoC/nwJinHuGFext2YIOPhrbkREovz/LHuS3pPW22nx/p8MP/24e+fNppM93G78Lud6ogW
B44zkjYMQomLX9ci9VEftJdWdGRqMKL6/S8q+Mx3mUUgzBeGhiof0Aysh74Hl2UI17gOYwKAo1GR
MYss39NrSymrLB4i1/jQ4gEeXIvwHxvqNw8i8sqsoNXPzYxqMSKSziWWXhVDAg4qW31Oa6mvYqf9
loeDcZEWj62qU8b7wDZ9Vc9O84HZ6TTm7U3QifdECzdySTWoJ0pEsotmAi8jn0sGvH11MjLnI9PE
CjYzPHwu3xC2629ZqTnfuGp+eqSPr11DRZNtNY9JJiCMsY48GDNdO6PVTgQn3AfRe/JJ8C2RKNRG
0Z7+yzZwpQO/QGwKUTLWTSb4C7pUUXog5DpN3/eV0VMNPLEzeNMaB4Bym1HuDV4NByr6lNQG61gW
FW+/lgvg8pkFfPxolxO9mnlob0bQEaeuy+pTkm+prdZvFfd5zDOhdx887b3rifLQMftqpKGxtbVi
2rZWO59xDvxg45jnK6iSm1HIYVeidx+40wouFWZtHr4+//uHrx8bEsp/JqJ6OxovnFvT8qmqA54e
I6PZKKjw945WBR5Ei9HH7ddwquRlLiw+NHlEFygmxY7h8oxRn3exzhYl8z517EkBRXrPHf7+m+vM
2zpajAH24DulQ+tSMTYbdYJ+qcw0BZnF1B0ni3567SsTAScTo1sH4afzfI/b21YurlhPpHWgdVQq
1rJ/1xZf4pRXHxjLh83oJOIgdAJNnWffqHDH+NfH5jakkhcsrnzm+yPf52P+o2/rrQEJ+Ui9PEAj
MFBFMY0nUN3DyXnJS9QN0TsXz+t+0tHmHAr61FhvOjjqYAntqH+cXvs+/agVV9LKNrWBXZ01xYpI
znUaKDHSaPk7Qr3+HIJHOIg2ClBPngBC5AG+hGeMnT4tXzyJ00wG5I7JzIjRDkaQNG5ZkeV38q1S
q2u9zLU9fAP6er2GyF/hlCvq0tnBquo24XQTrAKCySR3ZZif5lR5TLAcuhRp4JFKy/BQhCVU8fI0
MZ0EKTFpnv7hunQ61cefqq/wnd+7dJYbLNIagzrcKd1W+h37b7EWCiiLhhN+a/DAxHJNbELkVmB6
lCFJN8zPvNXeFAfsF5hr7TEGA05BG6M/T/WNEiC9p1fVtovfP0wDfsO5cZ6oN31KKoS4phzG80Q+
m5ALyGQl5hUVtmB6V1XFt4ZGI2KBIdcYW2wjsr2FpLdaFZslhYKnqaKoitpkesnIn7CKxQ7TK054
4UU7Z8y/p26Y0TxQ5ugQJB4/yV9YYVlcWeNaNbwajaRfKq2pO8cw96ZEJIXTmNOPqaCPRcysLvct
/uFNX8OKLN3+SsJqGjNMI7pBeIJesMasPpLOuqPa5qziUSPzvvnWFqz9RtSbNqyoJLOKWxR2mF2m
plmZrLq9kX1qAX9hZV0xvr+IUjODOulwp8J+uGg6UZXUyP22QsZsCrvZ0JRn721F6X0NI7c/2nW5
1QznlqRpyzjCwwRjTwJahsJGI7OjgydGZDAZ2IzAup49eGHJMpivZg3vpNDpYxDaFIEl4qQc3WQr
iVNuybQYKfkXTZlZLYemD+e9Aa+kNOeJxTlN0do2Sql/jC0Q5ibm96Ble3ae+uxD8bwmGDDxOWyp
6a2twnMFehs3s70nQeQGWkbJlDp/5B2+CE01Gt8cXRulhf3aHCqCv3yr4e0xQeolzE2clb5VzOoN
AlJByHfs1kMfHVqKTnxR41hwiFnnKVXDiUaopSGiQvYeqJOVH/umfG16nQqgucaoKZQaRwAVvwW7
RkugUbcVO5e5grgEeEHEIijIKrgkxLY2ZYrCmr9ZGqGHsUvJs9TYuYuSl73qJ/LFw6mbTd1PNfFA
xQy51/RYQ63c5x0N7kRGNo7IyO1IsR/dUIDu5MEo+F3xbVZbtWB1Cr9rATtW6zHHv+cm0QvyJ2Ca
gitLK6+laKeVKB08E3H3MCISezUZv+ZiT1YTGDGRNKnQ/8PcTE+aHR/59nuvIt3bDDLas81TDkpm
IRphHPPhWazjZIr2VmPMVL+jatCF551LN93FFMvvYAbXy6RNzq5eVvlIaFUvop0iHF8a9k43m4qO
k7jx88b1eGpvZkQnX+OmInuM4BacfayDTsZe2/xJb2+3V+mqvMmZVidqE5IAbFPWX4esVwJXH7/R
WZ3b1m1SofNjwiM6179UXdH5I5gurrgUE+gNuy3wA3EB3IcRXwCZ0r5ZVkRyZTIyH7RCvhOUSft4
3bhv9zF1Yb1G+HPr0V9wsikOodT1UEHmgkFR74Rt8M+iRWXXFfM2rWJKlGCU2nD/6DEIlKp868vU
PGQNoRq9fpeY8v2yoYRPycyTnLOXmuibi0tnxRXnRZDrPmiY+Mtkeop1+43CX7BZDS/1f0/r/xLy
2FrG6n9uIvtfxQ9Rf/yPW/3x42fzZ97x16/8G+rYsV3HsXgtPVMzVbxcv4/qjv0bMXiLW6JnMCbb
Fj/zVy+Z95sGxtgAaOxqNr8GCnLzB+pY/83Gd+R5Ft2Opg4I/q8ut3+BdKzx+/zbQd20+atptoc1
zbUtl+H/z0YyG987+9akDWqyKs0TblD37oB3lDCp2vqmYwhCk9QEvScdJgCTkBKdncThTVLmm4yG
n9/fbCg2/3f2Mn3Ai3ntd6L2AprG3MY/HZYzUGYDc5ur/QNRHzCOHSsTNOBSY2ijL65bh7YX7il1
q/ZGWLLnxaS27tPeOJRjYW2tPOeyMrggoijsw96Jt8aPpZ2/tHRCkkCc4i3fXdYJAIB+TLUZ70GY
1CfpJT/INDafY9vRpUuTME9KVARfYaPeIt1n4aZtnPiTivXhTe9mi6cF9XVHu0tZzXp6n/qJUgMO
ImGs7QELjx+4esrAGMQ4+H1cKLSFG1m44JWpJFp5woUWRIJZ/aGltXXPwihlARhHQQGqNSA+3Nxi
Lk0UIOlp+GuSvblWi5JqDsdt9uT/avIbSXxlPaCubOGynvPM9hbxYFnrXcHOWmGa7ArOykGronzL
tAWi11b1Z1RBkpq2YT5Uqst4OWqO9dIwvJ7YvqYbkI7f2MOo65Fo3tqJIMYBMywA2XqkjUxuD11s
RptqkBwtndRT8MdK9R5Zdnu30KXXXlwaawhj3tEz4SBlxWC9qe7svrIuiQNMgpA06Dh8ZmiL73gt
lNdhkH0we2a9UzLXW4XjwHqmrBJ/xqbwPvQ1KZtZNQMjBC4cNW7+M7SVDtwZejMlc0zNTj8tX9g0
YFkrzhGevgtWFaCdpVe/uiHOdm4lcBPwBW2dtPC2lG+xxTei+CliL86mcNFImBzWQ15TtAb/hOYc
JblV3GjeYsaKLYhuSqYo5/QNFsubhOK4/QxIhK1vJG655fUEFpY3QOZmgVRVQghGk2PjULHNUNi6
tqknOkd1622HsYpeZ13RGYW0fjpTyFKuuH3rpBNokk0pSrnNgxxODfIFq8xWOTBORxdiEN2DmYXg
PXUdNn0JeLwRCpuJmXLu0HScx9FS25PTgCQ29BiQwVRJNqgtt/dC2v4o496v2T2/dhg1o1XjSOUA
syK/zzVFWGzTs02X0OAERNPe2fkCaiUqxQCHJlTVZKNzeiX9pOS6xFBHv1RlwM+jTBZHaEO4phrT
7OCk3iIVK+6mTVoUbib4lAqvfDa+FRp261JRbJ4dcMKilQIhz4A8OOU7KLLGEs/mZOzqHlUprxm3
JlkfTaPuL+Pozlu2PxS3pO2AUhbVx9EowusMrnFXm1p6mkq2hnk0IoJTseNrZENP5EPU64zl8S3i
6bubugYwTxdm2MP66lwMJkDeIhFHFZtU7udEzjYSB95Rr9yYjUlr7VjudSxQM/nIA9Ld4y1Tbrjv
8y1rJKKL2O2FX8UdlfSspLpuT8cCO9zQ6bppu+QOZlKICiYaopAqW6Q+n2DraJ0bgnYES79NFM2g
OR2FHtCvCzcoNg3xagLKhrhleaXOPJax6LUtObov3gDumHWrS2VTTG0L5L+wQq3BhNDdzb4vXnIQ
pvBtTUqw1pRMYn7qRZVv7AbSFRs+/LHHmmjOLbQStgpTiN/rANsh+3CZRd6oAKf+qq6Ny/9m7kx2
I1eyJPpDzYKT7s5hy5gHhRRSaMjcEFIqxXme+fV9otDoadFALxpoFKrwUHiZKSkZ9Ot2zY4p2NkP
1lQqesKzHHZJPYU44aa+AWtpev2+1ouZ7nKDwihpcEl0ZhX/IghjYROJwpIpJGJBbNakVYalOAcj
O805z4sDF+Mxu0e5CDTRxBADT2XjQPA9GNV0sJN58M5VHpjpX9sgzAFCP1cvExt9sgkY5HkoK6P6
xOk3fQYBJG6XB/zUi0odJqpeHsakZ1EMeVn9ncFYmkxClfcQDgNFfp5x6pw4L3mb31nj8WB4+EzB
32Zr+/78KZO6iqAD8L9Nss7bYkO13oiGJr+WIGKM67NCZS9d25YHXnHxS0Mo5g/diTPwbPp15HnI
vfonzFtUYD10/S/qLae/cZ7gFxnDdA0zVh4aw1aXNJ6sb4kvDbtcIMt9aIr5EvN3+TvFu/pB7VVz
GULX+oOztlNPS5FhjUbFfaLap35WhGpesI3V9IZ6CCScn1xEOnwc9J1gyKFqcnIPBNFMf1C5+x7z
Wx34kVD97qh2eW3NwCHDbdnOoU7qeC0i43djKkI66SRj+5n3ZvyLhBPZYSFd/aczLOxGvddah64d
6hBSUZxA3BySGMCOQj4ouYjzKmCF/cjmDbUGCOY1GvX4Qa/q9Ao13LmVnZkfPbPVW9Lh467quNZW
MiTlpZ350nrt8GkPBlxA+DbJOu06d69CvqYZKOfJZLmAGukaVz2TTJ1pH619h5/ilhJXY15hjxxe
qTZ+MLAsSCKZVIP76dhYF4zarMgrNRa48aIhxyKL9vwzCjN/ogCIPkNziE7FODofjsTZbUSRuYIg
IVdhuzh/FGi5774D1FOabr2h4/OeisrJLpNIGZTfx2mTlisgQd10CpUqom0zpNX0mVdjIQ5NnAze
G0KRfaMtPPctWLIbApjWStiVZF2M8dx3h6X/hAPJyWwm1rPXtNNGFMWyjYZJn9zYK86O7fS/QmeM
114+mJ9DW5drYLDcOgHDYv0PYI8Z5MxYEby6Ig/3ng15oRmrEDsvNKcGs9tmcUpjZbr0Psd3nDh3
zND3gN35mWi+6j69dnwaaTfdUz+6KtPglOfgBOd229v9eZJfS6h+NfOpsxry+geBSpqG2CND+xqF
t6Y/jXX7TUsf9zGsciUU+SEvV7K3r4mCVtBGr0WtDb9ygMda9nmeNfdMaOYz+TfIXVlzKzOsxS9d
kGxK1Db2yj6a1p7Gg4NTpOsODChMzUuv2oOYh28wnqvWnM4KTMKEjwdsIdziiU4EKzq4U+7LaFr1
LRMc3IuCZTHzZurXFsgfNzgLLr5cSFfCcFZCjR9RMf3FldFIQhT2ZyrtQ7BUv8wsAkEJo9qZgIS0
V5558OxpvuvSbt/gysqSO5b8p1J/e060drxSsQpNENNpQUUBFAW8zol7vUegYu81a15ApSBzwfXw
bhmriWD6JcZp3SIm51CEWwjAQA3TzwSBM82us5f4Uj97KlrnA190IIatLFIcCzPufNtwnsgl3nG5
Af7SAX66Bm5XqXrdNFxoMR71Lqbajl7apnbhwHBm7Oy7iMWrda3s6YDp+8tiWXWYROc+2IA8T21Q
Fb5gYlm31LRibL7785T2MBSP8YNrj6gpxhlMRnlTsx2vHdnS41Vne0Pa/bFuAnPbZuD3MG6zkaGq
fq3bnOg4pLVxZmNULiUipRfugErTb2k4J1pn0G9hX2B5p4fzIe8hPa6LrPlkgViu0ce9+7AUrY3R
HC4Rh95hMHNcAZ3rFvGqnYTF5R97hZ8b+bDjpeI9UDwP77Jz2P6xNFkZafBUje3fYjSeOO1DQBAl
gFd89t90JMSKyHY5/x0I+Tqse0LnI6npiHO8qX5OHS8I/SQo+RzNVKL4DoZ6hpxENXD5Oju7pVNs
6c1UtCIJCJPjKKPWWmeH2CUMnMT8uawVK7F1qpQi5JINnV03Bc9ZXe2c1uDXdLEmwDiQ7FxHZmR8
aUDNG5xdmCvjqPU2VltZeF51VNlbbLQdz0bBzzQVYehPuDMcoC/lZB04m9hILVHfQ/GnFnhrjqH5
3kbpeCoIZ+4Xt5oozBDWn1YnOHElMApYCCnjcUmSZOkFC58KNrKTcbdymxk4QXBH2KWNq961zhGq
SHPT4ySb3oOTXTnrogX656soma/N5Fo8vc3AsephbcTMCRa47fnYVTnPozu40XnSMazD3Ll76F2g
VSbxozfDXhaqburmftHgMogwkrd8Fbp+XkbYjP7UWfLSBMJbJaIKN9Y0e0edZMG1BEv9lEiBsK+q
fGWHglsrq5C91ncwgBHIg2CvGXNRc+WvUtVgM71SYIkKaciMA6w+EOjfmgYClGqmaYs17Q50vVuv
uQt150aH6clOG6LYGMa5+yUI4pRqWweh9MwHHjOHyopTVmavBFkEthJhPlqhsPhrZjoj3Gp8LGBM
jqwXY44H2TwkGQL6bHfjSSeQA5jOlq9YdNNHL7J5B/yOBlvKAXjWpMHKY7TYTNghANWAbjxGzGpv
qORsmOPT0Bfpsx1SeRrbY3oq3LjxaZwlxIuYVXI9HJxzvjANg/kx8j0zgre2oExDYsmSpEaR1Hnv
04Ys951JusXBg8yqIk5O/ezQMJ5QW7yTeWkdPMP9RT4blVBB+p8imTzAgNoTeVj11g+grANkyHJD
t1G7BmrRV8hXWpDdtsxfhpO1h6BPAvyUi74lBr6YYRlVutE5mGEQuqa/dG5H/rhL9kFKJ6CLSezV
MfD2+DxBvFF74hx7fLfeh9CV2lGkYBx0BdGxD6d2V9sl42OZwWzoW/OdBHOQc7coyjdntMSLjIV5
Z1/iBK2G5pgXZrDlxzi/mkOvn9k78MqlSQJzbtwMu4az5iGipx0MQTX+IZpXHOJEhl/VbCHQ8ibY
6J4lYEGBNApE3O6tebD9avTaPSetc2jYD+05kI2VzGb3ecaDtzYxRq/CrkvWRqxoQRXeiIOrmJ01
vWi4eAI53ZwpTn6xVsi5lRJVMD2Kujuva495SAI+dNwPEwtaP+V/sCcFH0XtstzSXLxh3g+rnDbO
PQgH+tU7wMiJu0DOmPp873WsoWNihEeIGsXewU54DrzKfIj7Qp7sJjI2wC2y/dSG4RvR4WbfoJQc
XUMWPKVjcDbZkrx62rAuM9uewxRg96x6u/uSVlKe095JllVM8oEA9diedVs61yxbrAP+7WxXGsB4
PXPidlcGBeYvY+Eak4TTdFlkXm8qUtGvxECiM55+/c7NhpnE7gkfoxzkJMo8Y0SdH4hTrRT4bCbE
rnxfeq4UrkxHeplBv7bIACdbgs1OZt2vWkkqscmSu4fMzf6CXRjxTxoJqacUWnLpWni+qfCButXT
3eEA6v6wMYfssAJ413aBuDNVIj64mus6abWJh9ko/gywoAjbyDw4J16LqdomBOa7BiG9KOsd1uGD
dXOGkc2oRb/cmGNdYBUXbSwxhBdS2P2LZsbFRj/32JExwaYpcrEvqhJnsjLFN6YrCXG2KWGEV5gP
MZrSMzJCnTby8aLHnkixxNi+Rhu21lHd8T63u79eHXightxyM2U5ZSHwknd5PMdP02BXL1TxRpyy
FVbC2NOP2BSQ45HWbVgmsllJUhz3xh7Xi9PnIG7lOWAzdpDlXQ4R3vSmurG6aFXFx6mRzsuY4JFg
tHG3uHs4MGJH7fKgomelj+BrLBju5xleH1faOr5yS263lFy0N4OEPHkh4NK0dlhQ9tvhYPc6fVCY
mDCWVu3NrBTB8sQI1k1FllMZHN4beDkflDxhmIrNf3aJOHI7tnP1QtIR04gTBZ+5Y2U1QnqePw5Z
utwgX8x74aUL4v8Q/m7sPHnAAHQISK//obh+IDI3BIeKEoK9dMIccJBbmUcdDhNICxDRITRLuHte
WTSf/XA/sWzkvb3sJGYUqlZegdNqv6jr6pDkfIN4E0nbRhYRz7HjUJOkKo2FPKtv1Mhr1SzGl0R4
km89689mx6YT7mN28mTlvjp2Vh/MOaPfRwKvCgQ3j74lndt1uH0wy5OLz8bqZk1Z8pOUBfUkdD6f
3cCzt14g7d9RIpfH1nX0js1Y6wCRAfWyGsAxWawjuK9s0iGIcK30I3D7ZTbENzf0mniBNDZpOMbw
6oLefGR8JgXCfdwCmtvRI61H2W1kWMEIn9AtQVZCAmRFZwXvJuLiZWwKe1NGKSkSNbGguuMa7ymk
JNq2RkdWjdsd3Rvx2GTvWd3mDOQ1WlFrmOYNFoQJbd1NwYJlJby6qS3CkxPgAAMD7J2maqHJYzAh
g/s9xTkSCAepevpPKZkwHElmN14q8e6A+HpoDDHuMEgba74v8ydDGuvZ1/IIr4o6VnSOi4S6qy4m
nRZJ7ONeo62XPielk80WOao+LR6TyWxIisXjt2jqemexI6+3pQBmhTvWLuFGO+JlzGvSTE54/9CU
nAefpkt8MgkaAnwkxbFCp2JihO5xgHxVWIbTfRdiAjNoX/ldWYBStJLTazDP44tdQehYCXOGb7EQ
OuZNiKozpkZDfKDR73PqKZD8GJitJUgunIvdu8Ceu8tEyryydGH8XBOuttYCIvHnoCUkUvBYGmyU
DK+Acr2DTKb8bGpqLdIuhlZWTIgfQ+96N/agIS0Zg7Z/l3NSMs0OWbXtkyj+UQYgnjFIYWjE5XDz
atpOmmVSF+IiCtKOrFjgB1lyyCiTJiQ4jRUaarA8WWaLP90xwmMaFpiD4fO+tImgCaaQpnR3EkJM
utZ4WZ+5p1UfMGiSY4ynAtmexs7vZamqq7dQIR9i46GtWEQ3vOOwTJfUdMi69YvY25SgbZOIbiA/
b9wY2rhw4Xy3BWRCh8Yrhosw9e6qKJ5oA8FsZ3pN9dqXOTNCbzr4JKaRoDRc6ILyrwN6RrMfcxgT
MxSwyAcIXiFOFAlJwzZ4apZlOfYYZX9LA6b1WEzBwelzcRrSURPFIWzeSnc8VW0V8cwF6Z4EbvM4
45heYSDAZTb2816PQ7xdogDyEpe8NzwmNl+sOa0Z4UqyuVOzraNKbWZn5Blg5WI/xJ6sv4siqf5y
Wi7PsI+Ks+oavB09P3Img7G+5qDfn8sWU1WpwjEiDEN4r4ZcT6k3kuYRycPDzzQYHJIdGxWOvDAP
PaijnX2yWp1epxlRaWAHgxlEA+9JuPHUPqAck5eHEvJMosn45oClUsnoWgItA11R5E2wntc+yFFq
wSPtgP4Y+rb6UvkYfS6FwO2COeUpcrphD9Ff/xF5W2OpJIGWMEmr6H3hiH3X7EsYQJMRFFonq4Md
Bc2LkLrECjUX01s21gL4T5sLKuDcTnwvNtvrY9hlrSTDUQ2G35QW+GzhaGflVdL+m6SRFv4yBSJf
WdBvLD+q0pawxBh07yQRltkPMKBXax4reSo9FT9QUePSdyMXbBB2AFGUI/ZuBEn4uLa9cE8D1KGA
P4n/rBt7qm5GnBRXKYX+QMrsHG6FJgS9Qg1UzNSThYZVV4uxLQOnvSGmFRT8KAuQjwSAzj0RXkxQ
2M9GNfdsjHNNqGlCDjpBO6bhIanFvsf9NFDLGNs7A8ep9ikv8Q7YIKZV3abFV0eC7GV06mjLDGsj
pgSENvxsMao/nphGbq824Yhx8fKU+A86uWSPyI2gaYJ4V4xN/tMOHqR1Yc3Wmrq49hSNbMJ93Tfs
W+oiDFiLCK1AKWtjuqcaFznge1zigxL8YfhHhvrYWFZdbxIbi+ta57Q0ka33dHiQVKPs5l4Uj6AA
4rexGGMsNLK+ihLEdduZv3JRGwCymvytiF2F4OQKH+JFzBO99AqLUx0Bde9ieN4DEsUpZ5pXPuib
6IMI11TurDwOGXot4BDam3UBDUZ0YPCpVfFZkqnXvsrKHVYA/Xr/O8bIErVo1h7ZU5TQBCXHDt3s
FwGb4ATzKjlnkF9Wec3jAH7IPmlCM6uBf++OEhwe0sYsPueyjT7brnP2aVU1uHsROtK+Fc+856ha
my1usXk+zM98q3x8umIMXpDx7EsZWlQqsgEyn/hOFV8hLqkHM+gJnLmaVsqlidACBzGbPzZQj2wX
8gZHqirIlQeOOek7JDZ/1Xi9Nl7PLaKeOvsA4jPBvGjr8tQPqjvFNNk91UIvGKDCIjhaoR2/2YUI
rqONcOqUsv/OcvzVnZEF+4zLHQyuOuWZTLE3mjTbDnhUbZTsDWMRQH6HSOcXVuj+ko5hTZyFiCM3
zEUR3nOsgAueUgzmfrDE08YYLRJajTmceg9Fzi+1dj7gTyUIeBrHEY4ZHI6Cs3xBOY7i5652eW1A
VJvpLwSjCUrNyOObTjUmkHGe2/1iI2euomCk9RLmXfJjlWG26k22oz3xuHinOZuueTaOQOPd2Uxo
HtMdpqdIYg2G3ZRiHpdywoxSgC+dpsX67MM8Iydk/KqRqF9NT8ntwD+umWXi70oN7TEgLEsOFT42
Lg47ulYVE04S6vZlUqO9k6OZ7Ev8WD9TmVp/k95uXnnXynMejtOH22T0Hjah8F6otmpiRKKedhUE
F7xrbqWHdXgfQMNE2z9DPA83gCbZbSnSYaEEwe22ZhuWaqun+ZEbPrO0yo6s2JMv7iLRpolL0nVJ
2PKBLtr0Orizi1U5HOZdDXTyVphV+uAMXfzA+5AJz/GIzoa2krtBZqiRgGqHHZIMzCiDR/qSYOfJ
fOjs7Ag0kVqabWlmTUr4qjPrV5tnOFoeYjrEj9QOWTcg5EGChJJDw+yoK0nMGF877k/ew2GOTtoE
DS22o5xS30Z/XIdOlT9ZenEuM70Zv+vBlRhkZY2l2R3dqyVSMonYhaariM38mYyT92IZanrCjGB/
LePc/BrgujE1YQWKYdx/T70L/FUPGUnJCLlgmNFmmr5ZHprBASary/GAeoK73A0UCg2v67c2n7Jp
XbsTVHzQEk8j2vrkL32WvmWqBOQ+8GMyXN7YDk7+9Tx2/Sa1CMqxgbPJpy0O28xe0qY0NDmNXUPj
9ZAnZX8lM01jO1D79qgDI7wERcNyUUr5XgAK2pdpR25qUVjsm5Z5w2yrh9r1gnUaBvVtTirn3Dm5
wwhMdvNYOHHG9Gvm+x5U/cwbypYPFXUBfAa74lTUucurY7SzjWuY2e+oqR3U1tzbaaXyV5T3NPbp
WEkOqSrGCzrOfIaDVSOC2N7aLbxl72BuRCL0BoXiWBTppjDwJ9T2SEExZNM933NxHIGWsu+tK3x0
HbDoqZ8t4TfopRueX++N9wse56EKl1tSZ8Zz1dBOi36r995oZaWvOiEQ5cDZVPdrDIJOyL/ehdMF
qWfce727POOJyTaOG5gvXDXGx3pOm2ezuje2qdl0iEUH7ouVxd476QD3x55k8Obdvwq0FGymuVmk
7xxYEzITRNK9tlSwn2LtvWNkmI8TbYankq3dGioyKhNw+0My6vIAfbNc8+5J9rwlxnPQB/2hFMwR
gLTT8jAQGCUQjBWTmYTBDAaROV8NbzTPPVIHGsE8v6BgUoHSLzNLB457i9InkWL6ayCnZkUFKUdZ
1vI77hUrn2ZxvSMkuOk9zWfwLpE7xR+Mu6iUOAlpNvIcighAEdHWqEbrOajqjNdpEqDdVDpnBU0P
oa8FmmjU16yvOrd/0uiWJDnkLE5dlKQ/pSmHFwgiw2Gy5gDgTq01PxesaTlRSG6atv3XdJu7YhDo
4tWaXEbKnveKQh3BVsHg5scmF2f4qrV6yWls2MNkCulNkbp5DMmFf+piADST8hT7BHiEr5wY3gKV
UCvHwZLHB4Z8W4+zARNxCsuTLp4E6TEj7WwlbnBi88utqAIVyYCNUvCkwA4elE6Ni4qs31WXD6Tc
JbIE35idPode2u4yM5yfiyB+sURirQYN3LVhD3GwGFQ3Glo/NULZ9BqDoNiqJbfXlCGHK+2MdOIE
WbMWS5++e0nFqqs2gugDNG+TwMNPxi0aSLtaYgdpzIgN7CNCQo8xwdDHi9nuSxUYJxro1cq7dzYs
dKG8tJSA7vkoZOsEPZtNk+jbnzTNQGmWISn62lxoruXptBQ9F5XQ7hZeUf64JMW8qnMWEvPQOoJL
QY+9AvnD3WaNxotoo8A1bL0BSFsEIz3g/m4YG7sCfeulBQR9dLqF8E8kudUiOAbw9gAKkoxQyWNe
Lt7jhHd0xQcu3gHeASCDh7d5FHklHwuA485qsV3jdQjmFlLYEncf3ayDIwWJCNT/AnQroV4km9k4
jpBe6rucPekg+5X2ItyiCzNCF+StH72AI9CuxxjCB0/Wm2nN9VXpyDrbxsC8/H9iOdz9LS+f+d/2
v7Pt/l8i6UzlWvip/idH4RGKJGJW8f1fyXT//iv/zVHo/IPEKEA5sD/AXN27qe/fwn/yH9w7MNxL
mHXyP7HpyPdZruO6nnKFxp70H3ZCy/wHQDoLOyE6ryA4qP43fkJLybtj8D+790Dyu9KCkMfvpzRx
lP/qKBRwuqhJm5cdebehNKiLGL36XXrLI9yR/qKMEJ/YUlDnpvRPa3v7sDV4JZEo0gUJFhczNJbz
YGfj4XnlfPhcKqc4mhE39jrgzIs7BZg1SWa/KnRxYdH2u2vFg7kkM01UnzP8BryKEHMWJZer7u4d
iU7H70mhXFHfhKnkJxg6jtEl17husmdslj+VWZOhTwknNOifwsPpJHIwK3eMKDDmajXCWoiN/rMk
BeGL3sjWFaQ/ftsWaTqvrLXB9Nd8DA0UrMAocdXfF66ANTphTD4aAaYSI3+os/sxHZKmyZ3o23TC
bR0SWqlcTOsWLLei4J1djrTBRL9oUE1gJrnJQ2NVdCGG3nfEe9mb4qNRxR/Mz5SONvkRkzGNI134
qtwPSp3oLaJ7MTa4BlYk/oN0oXWkym9WOWBhnob4Qq8mwo0xYV5pg4+sp2vFrCd6g8xmT2Dl9+Ba
+ksn1sNUnUMWNi8kpJaHZQLQ42J8tksBELSG9iez5DHKMjazw94TIFmdrHx08fMw203WQwZSEwOX
uv7z/yrr6Dg5C8dno+xH2bszjm80fYl/0M9tlW8jQwbXu2OMrphsfM9oQORACaPDUFNQ3ZQDLzfi
ia/IliFiibfQv9W/zpGVnedFUc9uQAQ2QnF05vLRUD23v2GLSmLfmtaDZyMmcOntR+jWycu85MaR
kBSTYETyQDX1p+Nhgcf42Fmgctk2rGtKLEjXRBQnsYp5YeROQCKRVi/snYoD9kFNjBuuNyj3i4K9
MV1wiMV0W3tvi6lj+qcwUJGXWFOcVBOFFe4LVVC7xszXYJ6TUzJLgLcN14LWokTrn/+jZuSbLK06
3+7c9MIEnsN+Sn/NE0mUsnGmh3y231ITDATOsu40mf2ls835SOnlPaA4fFZsGPfs4zj3nOQaFM70
Ns0sKBt4ZN3EVJgWyxMTyZEo52GGr/+76721FpN+FB3lvVoCVu3Ib2LSSCKm2LHcGWpZQzSrNz12
5jUb0tLHxUU8foXg1x8M6qVG6nJwGu/IyZ1bon7+cD+F7QH2FkcmhW871tLMk1yDs54N8RCiUOcp
F8tuRlJwJoDFpAtJ5nWY3CqaNvcsjj9UL0/oTwXPGRX3Nu4Rg4+d4qvdidbCNtBZex4R85yMZgeJ
Pz03okwPBGOio6DE7OSZxZapmiSKpSg26vv8txc/FjSH6izHUp9qta9ZCtJ2Ns9XkPoreEjVqxiw
E0CUYGqLutdgGXaeDInHWwXhTXaDZ0GCkP4s7s+Y28Yj3hg4VV3yiEXvTAirukkw02QZ8wP+Y4XT
j/0A/KsX4JLsOSwPUxJ6ti/LdBfHDkECOzhlld1c0KgxGOLaMZv2TG7X23nU6s1ETl4Wab7hD1rp
FMtQMd/vJSA2VmXQL0cbVOQpjvH/MrKWjE/qrZqS8aGIGStyawZf5AGW25GLZZLOhMDKVlng+7hq
dK64S0BchlX8Pd+TGY4mppnl8cGo2+YIBOgsYoILKtHeUTITBMNgHG3ccfw9ziOI96jeKdoVBpfn
cbCXeW2KwF27daUucWqotZnbCBeBpLW0S5JdaJbxqzfOB5PWeYnB/JzFvEmdoG0PKcFxflbFRndp
8LDUltzKcgZF/wvWDchm0/Q2nWlDN+ohC8FbuuROfvGSxNkbVHsbRq8uQ+BttBJ+SSXwKijP7UD7
i1nlGITzH7Nu7iibwxBaf+KaTRS9eE2UbayiPPFT+KxqzgFXGD9LtyAV0ZNDt9p6zsQdZWZ/N/n4
uTQEZOPOuAEOw55tgGtsuUby+LxMslvrjtq4KoeVKJNsFRXpHyXBMPK6uYmerdxwYA35uxopPpjT
S5Rb+/iYzMtTh4OErLHZVJuBYCJqwa6qh+e6Agc4k1NZwWq8oaHox67OPFBAbCK4xV/KVB8rI/WO
vW28UnXGsi2LdmGjnszJbHkw6ToIRPSUWLgpgYryMMSHPnuaSTKnrA/z0H0AO2osyWq2GeaLWdL5
UrY8X3Z9ZIHSHIHEc5arkmqx2mEVac8LW7PiRuoQd59snkj80hkQ0ZQU6+uYBONvRzUgwur5I8nB
NGPkIypED/ReaGws64p38UuShnRfeGTNEqOtzgugTMy1Oc4h3Ro+5VzDPhgHjSC8TWOsqPhew+sy
i7d6DFkTed3NrBGvemzP2E/sx55FzQnxqfcLY6alHbwqJuba5csO2LCsIkkAGHz5LaV8r+ljvY1q
929ZcRFe8Mui4Ln2Jo/oT/caw9vXHt4XczEfWI1Yvg4i74HqhFY29VO+lK9KsY+aEtrP7QBCekMg
fDciCUyFG13RK7EllabeiDBln2i65/ptsO1jg3ecHBu8fAT6HIXWvcsVFt8kayIX343E4+dxkfDp
/Xjqs2xfcg2JQ+JZTpjcRIgJo+XRLnS1oW+qXTtasxouPT4H0cOcdfu5JOHcaufWpcrysbwS7GWj
tnJ8r+FeaQ2wcj29NTualGBCSDJLCStNT9MlJV6JQZVP3L998trUnUTUMHbuuJJOKtamWQISx0/e
UXDhNyBVSWmMdFM/Zrgeqd7LzgOHWtp/JapgS2d62OckYUduENjCV6ZlpxtFM9qOMabzK1vcQj18
UAXzwbRQAODFEKbj+CBN/m1UiWrlUogFUOZcpJ1fA0YFaz+Q82ehkAb2TZdiPzlMUtYG++Vzo9W1
5b+jIE1QaH3p5uyrYhaaGudYlgozYZR80Ha8H1SKjTFJX8wK0zt4ilXSUYZI2RviJUlVjDLRekra
HWY/7LSpTddBTY7E5C5MqvRPYUQvzMBfMzzcbEKYc4i24c3bzAMAP1qZYXBapBnSCuB4FFrZdg4A
mxXMjXjIxNSdvZwlZ47BEeQF/2CW34YNss81i2/k7ISdehgdTdNmRKQ8kmRpLzq5r8EZsvH+0Hjh
/caRD3Q2Het+oAd9AON5oaaNm3F1LFi++9QT/lj89IWAaS4qkEQxGxgufb5NWKDpEfe5Rf8MUZeA
1wo3Mk44e6V36736o2u8W2rP7+4I6WvChr+cZ0fSf/M2xYKGkzr2WDGDew+ir9IxNpA3GHutErQt
VQLoHRV/juOk1YoNl48AvWEHfWU5s5lIGVUS49uiwh+hQBeUxsFFrfMBc6CXBvwaIcxbzW4xjKZN
033QAbFvsKfRc/ArGqkPN7FLKokqHNiHMnfJoxpEl0J5/ee3J+HHE72HLc8Kmxr05C8+ltYnIrm2
VEQPQxvcApxlmyK3DiPrfhxPP6UrX20WaYTHvty8jlbpBejnZXqro+V3ahHhsJZbzkOFcfAcNTkp
Ylpg9SVOrKszGPyG1lX3yU/TuwfR1xjP+SM9g6yfPa9xGtAC1zsXZIifzsy+lEh+lqz/EKgT+Ef3
spLXIg9uC6pOM8yfJQhH3sTelxMGN93rXYVzNF5C2o3pfMySL7YoNLZa+kIc95Inwa2hUDcajL9V
wdSZP3qVcYuL9iMvwm1QJ18sRb565TwDKp4758Bn6il1jy2/yLH5BvhOszH+8qR1Dap7XhZ0R+/+
dQQWK3yjYcq6wcYxt7n/+R7VMK5B0U9boh4zFjPHlivc9q7vZM1OVc5XGcLWM8v6oyjiL5SHdRZ/
WCU4JqP6qCbzWtBP63gWrUaC06p7un97dZ39dJl7yJo+8SMj/io87xaMfO1RhOlxfBaqvFi7C3xc
IqxGfpzSye+TQ4GTaM0XWPFZGVnAl7r63WKdYx+uT9McX7kW2n7Qvlt0ItEXwasEb5GfMWr5gtaZ
FULxc8u1oB7EvUS2+ZpqwmDNZLDPIsllmTAzJmpEhzBqASd8mW7xFHSYCfHfNT6dkHhLLbo1ekad
Bqfev7J3XruRK1u2/SIe0JvXdEyfKaVMqV4Imdr0NkgGg1/fg3XOBS4aaKDv+30RtlVJmUxyxZpz
jonr7Pc4pecpz1v+96XiU0++pRfcwSrj1CJ0HlQCj9bchkGefuPOtzHmy6Ojgw/uLU4bxTuckmFT
ZcINI9w2PJEm41KAIBUptSp6TjFQCoR5sAY6NE0KJ5ZSc18SL9cSUiU+Bvgj1T4UnjUVK9Eyy8M8
ourKmf0DUrE6Ynm2SOSk6HMZsRF7zOZdUS5srXzYqaztz006341+ikI/zVlbLmxgHEA7pdS81sax
PWlEqlb9XOYfHJSlK77Jwrq3oAc2YigtP7pTB2Occp11POTtkRUXjLX2we32V2sPzRN5rIyXnE9o
MK5VrTyaFMoNjDP96HN80AbSE31Q8MvbWIFNPakwbzUBvdrph5Vp47kxdU7hjso3xuI+zP32LgVt
I40sPojEHQvP0O5Ok4agbEhjKe9NNalxcA3x5Me1PNcMurpEqgl4k05TMo5n2YwHcpcEDlWdYwYk
Xiadq9/zQHZHwyBKmFm7ifYPPH00VMEhGvE3T5xPglYeeDhdq9TIjx1Ld7AWYbNUftKxCdOmDmEJ
hvR95Bsgc+OFZcl4oVSRFaw5RAebneoK0H0AhugwBHj+0SH09TS9OU7nvdm8NYAjfZzBbr2XaOG3
Ifbf4szotgqb6bEZ0vfAX/78pcckGOTX0HePHOfUM6uh7zKJ2rMmunqj2CKvXGSII+tSQQuJXQLg
b9rQH1Ala9nZFytoD1kicXoWuQHfAZGtwmPMOtq3Dqnbp/vajbV9Y9QK6rc4+GmdPlAsc6jFMrsK
PMtG4j5HOpd12mgbU8vvvlfCYHPgIDZwMwmlOtugiYYjk0OO94gM9b7NwOwIoQ1PNW1P9hwLoMGx
umI63iBc6ad0+aKV1R+nzDhyCLjznWiQsXpDbYYaz5hFM+8LK6hsmxktjkGXhh4IJVodFXvU80uH
IWvTRTm5ydhbkY2czxEx7LnVjZ02+MZrgRN0zSL6c1KCnF8zndRiZE77BnaGq/VPeklwCC5vsyLF
tK5txZJVMoY0PQ7bGNu9Zbhk9H2KrnBATaY9Uolo7sqif7UgydG/6F1Ac0dboUZ7PXfKPwcIaqEw
9PwAjuZPbSn/9/IXoqQIE3/8OWacemQdMJuo1T/TQnstdGlvQuhYM4h346JNSzUDdNqwChL9KnWW
Q1Pi/eIGCPjd8NdRNWmncgQ5Sm6crKI1Pg0qYv3mJA+Nkhvyg/lPFsc3o9n0edxt6YPJtn7UbvSY
5j0Dx9kGYkkAADnJN661M/0o53zQI5IYM88Bvd7mrUF4FDwqEoHlnHTL2sducyNOW650nJUbNV7M
ukpfalQGqcPsbNkiEhbVjFOsxtXUQW31LRvUYRbUe1eDTgqixofCUI9ES1gagb3PpjfcX/PO6Cj6
ZNSZl8QhrW5t++F0WbwV0Ogjkee7mOXVGl+PWovGNdZK47WnSYsGnU4eC442l+Rdn0srjE08k7aO
/0qCT/UoZ4zyaDvMyQeH0vzExuUd1WzmPEbbc0n0tPQph0ymkYZ3c643uDS6cOwlmyf8M1VZpnuz
ZJJC3dZ4iCbcSsgjOgX31BXtF2wjJ+yCPqo6C4XC32M1npEYizSs7TG4/v3iSsOkTKajIKD0ATMI
sgT6SI9Uoy/MrIRS3HIW9p6+dY4fFYMmLli4EvuGQ/dapNkl0DGgYVO9tFpWLy0hbIQyj/1WAuvK
ja+pHbhnl+qADFYjdILu9yRt6lUFaJrWX2EYYu6NYZFkL1TNfhszdisYjGuNW+kWrc2hwR0bXwlE
ZF+K7tUeZbxpdOxhml7fhed9ZpoJOBbV8eCN+iYp2vIEjjPZz8X8rWldwENp5DPFB/IE+BMmSK/e
ut5tfhuqqjZcDMPJ7zGhdZzpAoMHvsQwCHyGXviAz7Xbt4I7kIAAVWNWdNl7bmTgegx1xVcxOIw9
efCL6CyNYb7qjpnX8K61P3SQ5S/46N5MOhtHMdVP72nejJz90d9KsA4snx11iEz325I5l10FWCx1
mhxPDZ+f0YCPNhn2C/bEcRON8XBwjPHoUTlQJMOLYQyffh/Y+x6+77pL1A1f7XgCY2IQki0uVC5k
QICALXnE4O+eXT/h+MNHK+qXtmBB173Po8SVRhNZ2M8N91w1R2gvtB6N1JkfMVNyDlFsn/zRDKsC
EK/TgnZZFABow/ggY7Yfgt7LTaD38bOnPTq44ezQaTzqvO6SRs64qyizWOMnxw7cJ6BS0yPa6D53
eAlkJc6GhrEbrVJuBbZ4lodl6Ch+WwRpeuk3Gi/2XbF7CuL0qe1Sb6Nix2TNIs5u47HCVuKsOtvb
eO6xternrPecQ5P28K6t9DKy/ET1I/kKfOwa5OUn6UxGfog5O8l6s1SNFlJbE6/gmwXIBWa/Z71F
fLhkG47pOrhkGaW8/ZchhncDf9BzndE9mk3uD+pZe8U3OxAgxk3OYUx8EnHbD1Oi/skmzhx025mV
2/30PbPLWBubqaLBpIiiad/PMQTrpOekUJxaNysvMvHwmSv4MIh6X3jb7DPXPyqB5R7Tyr/VZTGf
a4nUWceWvSpGPbrUjEQOLhLs6bTJ0Dl3bX3tnDcCRkCWxiyG6O/FzFltdK0CgmPibiSexICKg3mH
++acmgviJLYGZjS8K0Yg7W0/JSwxJtWecjTH4/J3RT1PgO8dBs9uyTd20W1Ec0CLtUoADoyKqe4Y
BBioQYGhPsOdbjgMcnbfSc7wcq7lyYyDaAWJkYd8ZX5NqUSqLP34AHUGuHPC3TLlFsmVVGywrlP4
iTs/LyPqfrGPhXGGsWBEGRi8ejwXDhJxzy79PJS7NOI873KMOBdx+w8HAXU0ZaLwIKc/7KHzqz+T
nlaQDzjH2dl+Dhg0ooLlYmPQeUEnB578PnjkyIu7wip/TY1QW4+ilXUDZWdd6aV76Uua3ewUO1qK
SL1CEum3jWmEuH2M0C2DaN8mnJkjx9sC0/h2lG7cCRnrd2zGuwKr0Ll0qQ9pKmPJcWNjTpP7gF2I
G4xth50DAKmTnhXiU2fIqliN2bpL7oFE+YqtTBOWLelBh+h4IAndGENBG+owJGdEBH8l2ZxtmkKP
jz6om1WKT2JvWqxa+iKHd2UsexQukjByuJsrU+Zb/pP0ECgmypLTA80D51HI9mR5KdQySxn090ah
AXUDdLy5d+YuDT2fxMpg+fscCNcqMmy1G2acUvbMxOlCARJNWu8c1r73rLm2UXQ3+6J6zw3jbMIu
A4ZGxUuAEW42u+1cxSqcaAf2iKKOOPfakoQZHs6LE7Xvdrz0I5bOfdR6gIB9rl89fMXE8va2EeS3
Zpo2rodTw6fZkYAfHtHaQUKY1FeNLWxfDsG+0tPp0DaUvZaae2qUcE+Eov9MuZyfSwSCYpx/oErZ
r/j2/iDu7w24QFenYmirZ3nDcDAc8sLeAUYtTpVF10OmaaGR8jHx8FLu3R0t1EVsXKxy3FbL9JYz
nJ86VoJN53YHzHXqKH2J2N0Qb6t7v7oK4bQ4uDv6HJij0DcYJ/Le4cA45SxZnbu0cGIQ/N8OS+AW
9C4df05wwKDen6l6XqUxAonQhb9BzJS7InlCNssPVZ+8x6LLqBxEVqiceq+5zQ+mlTIEGjU/nF6j
yYIKBj1uDn1Ve+sGxfeeGQSAjKwICwSobSFiwAdwGEME1L+RvWdXCJ7n4/tgqfiXCVALZMGw6oVR
vnpJP69dDd5eWygW4tZX36hpR5gD5/qyn6TPdV9kf23iXGRJeVSussi09P+MdlFsbduPycsu56lI
jHud2ZqwXnaxDWXdyrTgeYk3MtWrAlvrsEZ1SA5E4qEKN96CkeiJQ2b6gl0sN7Khchv194Jgcoin
9NMxInPbD7q++nvBihxlyfNwNy+xMmu5G3ONJfHBqWzIUWMAER62sa1YqKlEO3GidK6xCzW5rZ+V
KsyVnJ8QOt9gZ37NrXsSYW11clc3Z8EikhfhlXw6hVDGwQafnbpuu2oDc6folZBDhDSC8V5K6kcd
EoGuPoZ9Wj8wZlcrf9HGElCcipRsP2crulM5n7f/1MnFtzmwBcugk9Mvw22alFaHfINxusAPXpgd
/c3Ei4oCUUwDc2vSdVgkGccL8J/EERhbq6kp94ygfyrNzlcJXJETm8eHP0QZZ+0NbLCeC9jYB51P
f6cWfHYUbO4iypv/1jgTPlgJe3Dhs2RyD9X60E2tdlda9wIrXgs11kQeZ+RDAmSMsaY7G9Ux61UH
9YpWJBMxnLC0DQAVDBhKksjWVap3O67f0XNPRQWbMmqpA3UqXGTqrk8d/ljoNV9VHoiwD65D14Hm
SuhMRISgLY1CL8N2onVn597RMpx10eFyx8JbnOqu5XZlDjfeRxbRCepjNL6pwkFaTxsAOJ6mTlon
zVBF6cAK0J4vMdTZ3eB36dPUwtkubbInES7fXclHxqsT6yOoiD5AZ4CZMCC+7IUWDx+D613w5/nn
XE8Osb6szmvrMwIkRIgwja7ubKyo2+p3s0RLkCrvj9Ang71MkJRsNwGg4Uy3nqbTRySo5OlxD5VN
Q9mcBSMh78odKwFcYr781CvK3EdFiXortVORee+mGb8RkGrXjZuzk3At4ED/OPF8NeC8Hwr7Ox9+
KsTt3o5OmVPcIlEtRSQcp5VHUWzclWf9XTIS+ksLXhM3OIMjmO56vO0IAazRvD7sZpBo93SJzJ31
YL7e1WWM/Z4MyKbESr+27GqvNcG9+K0SYPx2MH75Bg6ApHsJsEvuEhe1XTcNUmuJu/HHJZvtGrAN
g+9Jsw0OZOQqyR+HUuOwlNsuRQn5Wav6Ww0idU8BvR2jtdRCS/ECf7MOC51JgxzAnboJ8D3YU3Qr
+w4z/QEkcRE6pvsxwBnfmp32M7jRl7IwFxta468Tn6trSh9NE+Pp1fTPPEZO1eLsqEzxCLrq4doT
3ly8iP68xs2NKypNt25mY72e/ZOF6EImdXgm/8SqscOal+pSrqxKPglGTHPoccwDN9xYtA9trCG4
D4b2Xin/J4mo3S34FM02YDdSZSXzBunX/lRNE9mWuVl2suKPRAvatp77XXaAVZPfozuenNk5Gew1
tGD6CnKPVyfNPse4fGTcBoEDkaFXwPjnkXP/8sMntNaOUc19JyD3E9EYkS7OjiSTqHNTd+7LDpJL
Rw0NNRzmtphgQNplZ6A8WtxcqWVFQe3vtgklpkYZwEBBRKcdy3Ir2e9iIgUqM1g2TJnxxlF6OI1s
O0Pdhihhn2d9NijQGv9QceNvXaNpTg5Vgptpzq80w/ShxhYC64Vp/Rp0+4BKZjxS8eJjVHuKIkky
QrQPe8LsEM/txQ9884ZLmOVRHGJtGblu4+zsUbJyJo3vnHhr5pheKzMHnTdZg3PVsS+8yKVjrw1e
Y1+GBJ0FsW/1iSOcx4SBBr8REzcKp4hMaMCq7unuGX4brmnvNaezjm1SP/tLZqejSmo7WJF+LWKW
i1ZXPUUBtYWitVZ66+iP2H/C5J+eiiFr1/UwqgeEPMLBu9lyyge8lJfSDcZQRstkyELQzqrg7CWu
v+IMU2G8UNY+6d03vcaOENsdWaHas9f2VCM9BFG/n8tEX57LYwgUSZBxDqqN6QzehjexP0bI1mGe
40xW6bOm/JKmyaXfoPVYiRRJtWv5hY8GrFjT9g1OKAVnIEl3GKidgHdCZBvE71vVU7sgGotyTs3/
o0ohQUq20x4EOBe0HZ+Z4/1jGTj6ecyii3BdHWcP570YGz4r3ILxBd/KjXNMsoCIi9YZvtxC20q6
yBFHX1unBicVGbAi2dKu6rGHHqEG9Eps6WFHh0Mi5+bW0GYPlsq846RFJNO9cudgO/vttN+a4Dhm
GnbAvUkgxVQUSxxhEPxEWHH4QzqywjE15jab+GhBcZNlGt6DKmIwTWMmJjbtOzftglfOsJ7uCHb+
FM8YfukRCBmac4qMR0DKyc+5v/w+uZjX9pBvoszOnmI56i+0T1wkWt2xb6GYTVNy71XJ+J4n7yQ3
wI0nN9U1yY1K1CF0POtO/6CHg4X3osgxkeGHx9WPU2lFRnEZeQ1jDbAlWcXNAN/M6NqjygtrbS5h
6KTAqCAaNR9c1OrtwDpx0w66sydFI1dGbUwXhIyndlTVZfAZ5ALuEIXip2woTrWjeG0mlr7Pq+bd
Mgg8G7POehc/1dFBW2VHuOOybfksIw5iX/JCyxuTa1mBoGk2cRVbFw450xp7mYsUDPUidfL/fJlg
lB3L5aQEujwcCdddxmifVtGBXjT8K7527KpRPM1Uy5HLv/z94rWK3HZgnsCXr6Ha0HbRPED4pHzj
klvoeEhc2tPwYalfy2HFSyTnJBeIjdVe7NGVP0kB/wes06zGO/c60KJZcRw10GM6p+NXE67cMV3s
1Ry6KCv3NVSpPHilh6PcU6xzyvUyIIveQmKZJOX0hV8dXZ0ET1WKa5WjJzTGaBzq1thYtLm9MnDQ
s2TYJ+ExPwe6aRKEiaKVsAqyfXNrPTipDQDGSY2kLrdttnwgZE0ln1WbfCRNEJ+bxsxCHNUQ2qL2
Yx7wZqkZ7siE2JZpbvUySp94tpyOQJOqsy+KDP4Rg+lkjZjJ8k+P9N1NKhzo4+YXtL6ajpejNmok
8nqfDw2WaKsob6XkQhFWvCMi9yiGMXgN2lxipou+deDEvarib5wyrzqNvK+g+DzOqhY/i+G/U1nw
KWqEf3bb1nLFrwRcilsuTH2nYSzaWKWGXUTHDeBQxnqes1Y+4yCyQ5E0SFWx4PtLHIHsHRzWYVlC
gLwtNpNt91e3oWStmCztNiDMrHWu5yO0nRN/uHZvCAuFAUMGAO7QJsdGrqbXfsUj4/8UU/hdR8ZJ
QKigA8oX17nByjibrCCDkkNeYlkxi9UaV0oE/4I0GztCcRSTOa2a3jtVhC87Kdk1jObvnEZI2Rtr
vAf7oHUHNr8N6qLds2dDxYRjwV17EVz9a9NX/6i82pWg5lgrV9+Mh/e+nSZYvROEPxEAb+dcysYz
Dw162tH+GMXt5NlelHd/yo44VLByataeBwFG9ZhpUSd0nJRfhahWQYaeTWgTJYja0VinIRjgwAsZ
u4EXMpEsIH4VwNjOJGPudi43pvQOBrXRH8JF+xv1/lORLjlpJGFuXNTlNnHBKM34w3DOnJJ4Kv4/
kPXP/wbIanqmTan2/0xkff7MiOBhoP6//dP/+b/+7Z32qOIGmcXyxvo/Ful/W6fd4F80llDNzaff
dm3fhkr6Hxirpf+LZQKMsYCBg9KV5V/9B8ZqWv/Cbu3gnsZ37Ru64/y/uKdtYs//zT1tmLiGdaCs
C/+Umpb/xj6t9WbSKqK2u3hqxTb9p0VXA45jxHhx0zDxmczKIWcEatUWlvoAZcROr5l89HVVPDAg
nSqz2bMDMvfQZj6pf56PpUmes4xt3EJsB6GYR8PWZ3yiIi/gdGNZ2C+CR2mm8ZPvO+yEeUCCPovJ
WbgBLBzV5M5mahOys3bwhY88IiTf7FLTuXGzzc7STts9HFeyYzj/jlOMVSPI4gtTqrmNbV07ejNg
r0z5Gy1wiQ2ahrMZqsmlEWpiq0F2/UQjCS6toj3FUR/6pdts0hlyeETLBLFSv7rEPWaISJr1LUXU
ZK/ooQ5b9gLomutnWchhy4rgpdKq+dLL+ssXcQB2NON068NoV8PcfWjXxA0RclhmpT7+zwRbRmVV
3XI4HxZ+fA4QjCWoETRh3ZUpElg9resO853rTxEu3aLasNklCxln443YarQZ/fZamaN3dzTrt+6n
DnluDsQ9hZFAuxCIKDXp9/1IWSDJpB+g4s8A2rw9tDDjWCt+fr/9GBMx/bZKOOjUF5dQ4w7DNDjn
Bbm7Ecxra5OsHokdcKe5tNmX6V+4fSTbQje9E5D8iO2shRPWMvrHE8dxNClTxijKvk1DrmVGu2KZ
BxtPRIBFCIkklL+yh/az9ygG9ekfnYklBS2JLH+6Wh05xn41NpHrmZWcTgXEugTPlDNcWjL41FKX
t5ksHGvT2qL3jh6AWVYX5QRofKb8bWo9oF1TnD1q96rKkpuEVovFpOdn5YvSriNwOswh1ZMDm32r
jD0ZVu3kDVBuWhHKIoEReQOdam7SuF1PqsO7kDKPJfDa8OTve+YNDROszxEfbW2ioFUmOzw+H9KF
QMDtmpyKQ+MlFq3XkqNyS6h5M+ARPkx5lRGNWeo4fezfgaWKHYPPsIHZke6IZROd8nVms9+9K4KV
Qx3aqQgmWs/5GU9/v3QzYkaDQCJSJ7gl7nTXl+XKSo4Bmaqxyk7t7P0SVBBvc7eIz9ayCgcFkT4v
dHin0d69MpWomDS3+E5z0eI0dNsyuRBy5xBGPl7A4Qhs/Oy12y6Ejfwz783gixDkd+uBSfXKIiNd
yvBUS5xpwmkWKr9nY2KpnOdyiF6tLNHPfuI4Z2UpyRuuqjOgqm0ae8kzaM57MlbJ2VVUkgTXTrI8
QYZvMOseGpVsLA8oWtanr72o1VNqGa893ayvHnsyewaUQs8VJMfFnukLnoqRLc51QzSMHMOvlIKk
m+W1xc2YUdgjKGFYZngXp2J4StmPk2x/0gSMskAvtR1kCw5CbX9iI/Qrj+f6VOBSORlUMZsZtduJ
HjFO6458KvrM5Dm+rYZC+yZ2ipXFxco4oKgRyQA8MvccErJqrM6VaI/O0OR3fBXZ/e9f+QLscVqU
7e7vPwPYMl7NgnRiBQvpNic1LkZiXCdXM7eSW8DnNNgGpcHmu2/2r27JMTD1C+OiDzKmWDXSDoQg
q7WM0x+vCyLSI3gn/Nl+4PiDldhRCMv+TF7zdwLI9BE1nXiqg+ZriDGSoMZAQpu7aeO7i+2unI4a
n9ynqfGcs9E8w0RTa6ceFEDSuN1gZwnWaVugOWXrrjJrci8keGWvcMJ06oX7/I8ltEPXWw1Fw0TX
zNG0Q7KnNGZxhsHvC5wvKhrj+vfL36VA7SdUP3Oe0PRxogOdKC02R4sWzmvnjs2xm22+vV5grRu4
rhl9KP/DL7GZsTqtjHgmPZzRRHukRrfc519U+zGw+dNtwHNLNoIIZpJTr0wlizC2MinoBM76Pbsa
H1Iaqf0k0ZLQaiPsmLTaHztjBiLGjYyredtBdCK61vdh69vqhEeInGzcDyHxO+h+Lo4rQJN8fuLB
38c6eZoUN5aE4/JAjadekopMHWUYBE/NaZxQnhmfuBEAnXKwBZOUrW5eDO+/rBC9kpZiWDycpQar
l3Rj/9TyRxDMxRXqT8F1pHuB35WSsWQeP/y+f+vsyTtMsFjWlqhoaHfxJJreEuirWAuSJN8HHiHS
yg6yPQ7ara5i/RctWmKXfI64qcIyqSxs/gG9MkU7hfVIoGJuH343mC8+i6i11S1wfwu3gatq/VRb
3gUKZI33wMKtAM07TxOu+3xI70XSwtsEVcVh3fq2/E1miovdsaKJJGulpGzOuda+m51DnLCu6L4Q
AIJhkVlH7NPnlhZIgj+md7KnifUE97q+HfrL3y9DY/eXCP/q2Ql+yhz7c6AZm164mBpmA/RKIf+p
bYkZavCSL2m027SuxaElE4vJiUXowOHyMDKKkzu2z4AHim1XFjam2bG4aq21nmxP2/MEdsJoMKvH
FMFkAr8hf2K+fQYQjmNReWdX5TyVfAy0LpvPXD+UhZas2dJSo8vHEcYVIzK9MwWkVBShc4E2crGs
IvStALOJyzIl4fa57Z24uDille3g2aQrAPI8YydHO1LeUm0maKCMOaK8ACTjtRbtlyvaaJ0mLDOg
HvxkNGxcioxwT9UVG280GWWy9ur20sV2AN4Vd13Boy+gL8cGRDOkJcwZ8ckWvaPDukJwLDAUFWw8
9coezhYPyDEJ3gY70O41tPrEHwSoMPM0NPwARLI91J1qOGMCYCM1FEcWIQEbz8k4tVKEWmmetKUq
OqJg40QpJhb5oc1PmF3eSAW4RGLE0VRxd1JASVaaP700FBa/FE+jSVWbA5wCOCMr/0BiMJTdW1oX
h961OWp952k2UOxC30feSJqLXeu38ip0Y13/giv2h5jClTd3aQuLjW2sb4aCJudcK0NdtWyH8HwR
Fi3ibQr4bTUM9iHXkJcxp6WPDHXi0XVLY9ZkrabUno6j+nAyZzpBGSxD1Ouae5V4CapUA+HvyHcz
wQbCPisE0wlg13Hpuo2dL8NsAa86Wotfj6h7RIfyir1AD0OvdZ5s50EM7rPoVXuLa4qWeCZXpr2w
5jgJDtONJTUyifZOB1AOuTQ5gHNiDIPINVvqgFtu3CZ1zqcLDyP1IdXGDRr6jGA2s9LCSmD4OmtM
H9QzIvIf+FJLfLx+z3GVZ6MmYFoWe0bfnFY6uXMRZY9uKv5Yk/vsJ7P8JbxvMgLLqRQTm9Axh+aR
6C+ayPINFbO/1QyTtonIIwpSfaKbtrYTL3gaqaF2e9zxg45bs/jdBPTxzcH03k9Q/FJavFlDy1DO
LAa4k1NqhLDsiZqSaDzgMdZWZHS1t9UfL2d7+ve70s4Na9CIf5hhm03dgM3vrZeMFGNJFytV9rhy
q5Evjh+rXW/J12ly7PsUlD+mI/0QXJZ2DmrKT0B5AKqfEY+As9mdpnazhSdh1tDnUUOKHevSJyWB
UNUqIa3YDzCQJBQQhhhaisFL3ni2v45jSonBrN/FvyvMcH9NNlDgCaFZzc96aplXxpZ48YulaFeO
tnGSYDxayoWooCOazwrJRkyfwvxIDGs+GWO9cdjDMMZUdCN5Drn7BB62DnO3YVe2nnpm5K4IzH3D
lbezyQQYy+CHi7JbseWpQh4KJhmEo15YoHlARG+pbaK+3ScdUnZ/SqelBJZQ598SnMnoXijRJoXh
SyxNndvi2k3f6hjEYNLO+MFqtztlXnIemhk2Uz7C+bW6CKNv9uJjHeMOHehHs9qOwfRnnJL+zN6X
vrDWQqA3Cucolmp0VrA7w4FwWhiduQ5SnVUMhxI/IqhWeS/N3DGLNwUOkJYEJonRV51NhsPifC2t
YdfL/qWmtHPlz412LHyBNahPWY+LGDJcOu2QxfmU+lrM8OWNp94Z9W3szWJdAzHzhu6hiASNc0xn
cxUl7J4UQIRA4U1MSCilcjrYiqhCFY8QgGdoLBx0cDyJ+WoXunbwoj8e9cOODwkzBsSGiL0vG6M6
DUTACH3GkCxT+zlbDgcx8ZVHTkSSME+JbG9rGPC8ZA7Lmv7DLjWjlRXg2g1sgi1QRMXjF+utYFv4
iPBULFsX1O19NItfUnbdZe7K33XmQHK3WQs61E/ntTkRXRbkN/jtBF7kV2w7XGIJgqMxPOzaBwpe
TQUDlbZz2pHaqAzEHi84kZhGcSEZ3NM8iQdqYIVIgxC/NjixNVJje8DNxL00c5vQpYqCoQHAPARQ
fgAPF59Ki+DKmIbn8TuKE3BCcYctBNsQnkaD19jUDCbAzLm0MS1twwTgjyzcs5kEh6zMHxFs8rdi
KUeOapWfQP9t7MZOnyB8cJuia/DEYgEePJ+XnQlA/Qh8QPEh5DTZRbJZs5weD7iA1Us7eq9J0ZXb
ucmwluL2xYiV0IqXBNBmHfk5spxcpySu1kYr7Ys2poiFA0XhMUUMOwvtLpwJa59KyZqs7/qcJTwN
dVmP0kvhw7nUBuM4WkMfFvlQr2INOnJBIuXfVwmEt2jW9IPu5js5F6BySNE1znNQVHfDIQpQGcSk
zE6xURzs7jC7+DYHrHa0onOVdPQV5FP0mQUlhENPCRJXZBZSKBhb7kmA+BdWsUaqC5PCSUW6Q70B
FXMGVB+nM3/1Mi72nXKr9wy6esacBzB9PAbUX8QOirRfiJImFEnv2JTvSA49geCZgH8aL8LE/a2V
5UW5wz8tlgg+rLCIjKUOokzSs9Cy3VwZGDZ0bjypxykwB+OGDTZL1vTB62QaCHgGKyKRjCBctaMc
3uoWk9MYnEytmFdAmb87Xzw80XDx699Nr5VbAuvHiFbrHbfFA9tbG5sEV8wESXQ/1O7r4NcA2Bkh
V7KpQGiX7jcLUcYTn6dCxDE3HH1gfUlmboi1Wkettk5zjwA9CvJS+mhfY/lT0y6+D0z5HOEAXQ3B
uyGM15aBNyxi/w68B6WHgtsOC8ApVc+tN83HPrNY7NjNK9SOCteV8dH7DhyoaDYwkw58O1oXo5b9
ruVatzHV9yqDn6Kq4MkU/bBHCdnEs7XH8YBYIAG7UzTvn+jYMzk/p+MDTHS3cUiMQglNf2WQqJD3
00NM6dwae+p0dlxvOle1ydYge031ZSbHNsNJBwiiHKx9Nsl8RXkcrpkxoOPHqo4wfeiwCzlTN9ui
MWGcNSX8EOUrWODunt7Gt2AcrR1uX5xOkGVm+hJ6Q1/nRf0oBRI+d9qSYx+SvNlgUIq/PaU+pWr1
LdLsSXMpBCpdKnei6t46LfuKRCR3Oo83LlI5hTo+T0O39lZG1RsswcCAN/9F1HntNq5EWfSLCDAX
+SpRVJZlyaHbL4Q7FXMupq+fxTsDzIvRvrjtNmyy6oS919Y6ggStB1hEcYXahwbN8MYdEcXaEfDK
pm4aB4/D1HOYcb+WrotEpqUXiRg1bmBVMQIx3HhXkvD4zPuuhHvtm3s11OSaSP1AP2r91kCvbrAd
l9tMI/WyMwyN/afPSrciPHyiNHZa0DH10kzrhp2KCsgxf1VdEnfWw6lDRSQIkQnNrsD7IjQDWy51
Q4P9ePY5bDRiD0KcskdboXLMTKQNVtwiwlFybdrLve+6G30goZGEh+2CKP4UyflPJ1RzGJ1l2Jno
Q/HAxWqfz2gxoySO76nHtcxYckN0k3iJfKCQOqkkW68vV1iBBXBfMDfEZsmgEBFK8R1JV9HoZyT/
zc5LDbwyy5xLqinzUZksDByIK+g4acJwxmFSrqwszJ3sb1pm6vRfWi1AnztDu/oFno/2ZoBuruX8
rgA1ESYCsMseKxlkDLig2Q79MVb+izl6DrK9BCJjlbx5w46kuPjvINoBZFZpk/WKB0fUYKiAp+14
OaZ7+Tnl7vI0Yf4tMb7LyiNKQPyD9kvFCz2mLxAwmQ4teV30Gex4zItzOZiI7DR6jCw9Uaeoba4s
96jhdsl9Lbs1eRfYVW48azCJIRciyXolTA3CrKZrN1srqcnVAM6kP7TOSHZdWkR7Dpquyl5xfe8p
VqrjgiTfBZIWFNyfAC6Hl6lEnqILmLEap+mGsNIhHGTpbYeFCYkx/aF33OtZ+bsah/lmUepJgY8m
knLcoSFA5JE0gHP65ZgQ6Mcim9+ugphFCXev4+k0FRAj7cp1d0J7Bxb1uhTNKtVDzMOquzYPrVm5
mxj4+jF1zK+4bBjYWemBpve1FwAHrNHmcJ1dAM5x/9bwkKsFbmubWDihreLpqOpiCA6DHucW0QPA
ekpHt3fSAjUIinxkEbipWkRaXY4Qwx2eepFM+OKIDpSLW1+zxdm2JhVOrgrmH06PSKqRl8ETVFof
KO5JJowSZjHAFHSXAbK2jMelN7+JbWjCfGnCGfPF1pq6dr8sDd8aou5mhMrnJdE3j8hBUpZw8Kb7
1kTEyOJP7iKJgdQpseew2rjbrRufFcTMY7L4e6xm5kESOaK3qI5bk3hfyewX4Ip+G9job2Gv3aFR
bFsWgh5qmE2LbWSsuVcZKO/qqohObKXfTV+XwWAiqY5GiwvL7Ndr9aBnHQouvf2ox9vgE30VueKf
Ap1dLenqEnYYEh8h7uvHPDe1XVehQyxq390qeLC4qP7ZFh0h7MwAyAAHBDqNLdLjYGaaETcxjmzd
/m0h5j/Ekj4wcdHOqTjE/+fuNMeISWxx2p1V8n8qC7eBIIdLEQXwOhrWcc1cwnx88IoYT2D6sxtY
RjZQkytipvYRWJuNHoOvswXRL0WT69BIO2trmeJHO8lfkRf1YaPp0U4bFOLEOvopvZoQlZ50r6pj
A5v5yZl9bLO3ZPWWDW5+oCT4k+eAMUfLaQJI5bdkSf40wMZp14jNM+0/2S8Wna9oB2+6lTB9M/2/
vTSwSjFXsTPv54x+nEkd+Q6chfNQiZeqjL5X9uvA0iiQndEHJOOlvGO0Ot1YXCIjH/muckHzxbyt
bK9TmwbCxo3ZSMjbdQTJjWk60cmSVdFcMSplPtZ9dB3bdXhXHDW5GcqEWORRd6rVaXGG/4qmeOwf
pPBEtSigyAy0u4xTe4vMtclh+saO+YcuEckJpuYxeW6Cp4x753u0LHIGlEtQC6SJBdLEBl/bq6q9
f2oc8Wqn1YkSlKi93CAG861N2hKECRraBMOR719HifTIdnCewV9ouhxRPTJsbZn+Mro7Zl3a8mQ4
f02HuOzSUWMAiWefQOnZuooPKUsnmXyQyEakHy/uQWpMvSqsqWnyjXj5fTac/Cyq9K4NkH+ghNYB
Vcwvfv/XDujhTECBZAFuM0vFZ9IuQRSJn3S9H4qGt3N50qqph92M1ZS7ioKj44UobmbPUzEImJGT
DyMOUeJ2BKVNMY7iy45GYKpATLjU1NWgGdy4WDi2cuJ9MNknw1ZEP/0jkiBwkfCrTTbW05bC+AD3
fkXDMbA0JmieaNmZWGYTUj/sjw6brE3lLkwpTE600vLfs8b850PS9EV0YJtGcdHUXDG2s7MVUhcr
Gll3yB6bW3EtjXI4DPljwEi4GYthwrKjog2uTTeQWO2C2QLU3PmvunBCXa+rUJ/1jL5Rs4EQMPfQ
uQci8rNDd8iyoC2YZE5jfUgZzm8GK523CO4RuRawHGwcd3bnBGCEtAXRNaMDNvC6A5KZSEOAzpvR
8vagyCisEe/JhSehZwdZV+J1QaPGdcDjOfaAZ9r0kU8lyJv0j8m4sxkJjVX9CJV0/XYgAG7Kl7IY
Ht1o/iuc9A/pZyQ3u2mYjA2COaf/5fj5RhuImC0dOhyh2V+UyvLsdeh9sHVthxYxUO2tme59ExJ4
+O7LQFfRHzWXPx2WGL2v/9ETcirmhaSZihTCjc0idssDxm2cE0MRsYW0fHpnRyNIMKnu3lLa2zZr
nktEYCyan5OR2K+kLKRk600vpclkdMhQtdumBi3Cf/Mn9DY1PwJZ+0cYLEkwp67ckv/yxfrk4SX+
YViG7FXocBqqznAOuZFeER0NBF0zB8yrJlQdX97S/CetMz3uPP+22/a9HX04iut3WSdv7pwQIpQg
CnLEeZKoD8H7bpzJvle66QVjCb3FyU+5dBhv8QO2e7qUposQnCfdbuiJS88JVaOiG6/VhMeVEmeA
XYJ9yA+FdzM1/42192HKb3YFjnPujgVuZKSQctzYPi5UaDDvyKVf29q6NVr3IzaMfivz4SI7umk7
Iwq5sq2HNhj1oa0ItCeXbBevgxdXtheIjek11mviJykqvLa5Ii9GmKpdCaEoYTKV6a2GuMQ77Xjz
Z4ZALUhTwCsykRhpoPNeXYGyuSG3APM705GzP8jlDGhY7nMv+1t78Xjnlf9NxCsDDtf+U7rGS1Ri
9ILuOAY6OQQn1Tv0Nh7UqLbxqSEI49EK4SA++kMIIoHkdb3QKENCcOL2KEQ+nFrd+cNi57MzOxJA
J/RhMChHGg1kogXFYp0irU6oFMAtwSVUyn9Dlsc54JmkR0SpvjqvKMFAx56WiaYeYM5G2PTvFouA
TOEYjIfMO2ivmWMgR0OpFbXU3e2oeeFQO+bVZ4atuZACey+6Wkns7VimgYN1FKXO4JxiY2yvK9MA
pOsU538Go6HTlrZ7xYVlFrtmbuxr3kZ10DnqLz+H+gUBAibHwlnOTNlGHGaOsyNWfgR+MTFK6azc
g0eJGpGFiH8UlPldtz5uAJ06qEMIctskMAuMjqSXZ3tCaol2s9Wxl91flwAXrTS/R4N5cr8EZhUd
xzy66v+6Gd9Oqb2I1bthAI1Ipvg0RR9OROHjrZ6KDR3PWH75udq1TTVvPLNYEVLq7HTs49LOOMWV
9QvjJ6RujvtJM8j4cjkPRVCN5g17WE8Jqf9yM5/wj64iDQllbJZccSG8ay0b8XZlPWI654QhtivX
5D8Sn646Ia9bsuS2SrHiHi0yWRLVbNg/cz2R8dKRNiYNjAwl8XPI0kIq02uyeC64JqwYJWc1lgl5
cg39n2+9a0vzz54yCEhRsX6XV4PXJ3OujJE+oX6HNokU9lJjK+9LXNAruAGXRRW1oQYenfl7tsOr
wh2F2WqlbcXavPOGp/r2fRZli2FRnxISQ0c8DoeaBTXal+SMXrbdxR7p1CIGpILs/c0mMvQw1OOj
1T15Umbzg6YcO1LkEZlg1Jd47OPtSGV/RO9gvup9c8CLln7lI+Ao6x84ETLoYtt4egoNeaLN7l6R
EkBDYiGQzh33QqgpNBW2ijudP7R1PTz6iC1t2k3PjuHgZdHsn7Cm6k3KUilQ9B7bkurnMg0FRHMa
/9ByyHkB9YzSPTLZ2TXNzXJxSxsVYmXXILVwZLW3gfK3vJmR/WUjLDgjAYhCknotztS8w3bjzBCL
slNhkzVpj2j+KOp5vs59uZhngN3mWRjLXmDiOURpjQGIqQlgsjrkbeOe941ia0B/f9jtl++zpeyd
Mt86nf1hIFc/A1uowiT1QcHqmnsyQKFg7jFvUdIzbQYVGkKzn3dxv47thRufKuYhtTkeyMJTXyQM
2xuPuJ4NYbvczFNBVpM3T1ATSk7zwl+DO0r0NhH+/F79rRPNgqEhAtCqzI1GEnBdOj8WagxP8ybG
HdCD9m+XSBx9nOLb2hjTkPRSrrBkGY5A+czAAJI4VOtQG1DfHugaZrxsi9xS3TBv9/cR8jDCBDbH
YKuf5ZC7ByEmoKo+FUhu/oB2RC+STQBl0v7isIfqa2ySjD2+2iw3mYQS/Nhd0LE070X3Y+FN9ZhQ
1+yhbwADfkUZQ17H4RUt/KOd5u1XLaI1M8jq6M7i8a2EhIQidte0+nupO7+XiGQYMCYf5gyCzbMU
BteRbW2pd/2e65j3caqyFxxwyysOOaYEmNfP9jLH22gxhxDYqiCYaIUSlo68pbZ/RtSMJHyERBAt
+BItqKgbyq7xbZTigoD2j6bL8qArtl7GZPun1KnB53ZFu0t6yrdNNpVoLcgsDmrq+yDHTbXtBbeJ
NlcerybrajhedVFO2yjL5RsXVv2K6SRYhkm+TUs49v4fDQRjKHGu7qUL7GppTZYiMzGCTWFrn6in
XjpVOgebrLbKwoZgkWe4z5sWJg3rTkb+qE+FW4RMoxtymuaZbhd1sK5RVad+8ywrZLjIsZjF9MUX
4R7oBDoZEvyJhSKNjpnKCEwjn/6gGfodIbu8NhEgs7T2/aCatRery+Q7bgnsYuS9dooEb1NvbjOP
Y+iy0NuaOmOuOa5UmCimPbXtnGGcNKeUUxKyw4SVhJYX2zr2rVY7eyJyjr7SHtU8GpdJDcQStMUx
GdyO3Y6dhaUB6o+l2IdYo6cQD1cv+Fc3uiGqDywDDIhvulvnrIkwKfvLd5KyF/fhQde9mexIcmCG
3dEBRCA3qFiSz9QlM7xFPsMOmeUO73E4YuF+GHhRMP4ihtNccw+k2IAiBf6e4r0917l9qBhD+irL
j4ZG177wv0M0Wu8at67cS+ZiLPdpNh5utoKwVmcCCDDclr5YV8n2VTn9EZ5rc2O/WYAIyiEM+6xH
83Wt37tIi2LQxnMO+TlZG6/KhPvVpWEzQTwbGlPuUcNmWxAaapeXLj9X8qadLpm2mkYnm/HzOSQW
Ge8Cv+ExFngSGJvxNWz3MubkScfwawgfac5xwd5PQKQ7u/rnVApxyWuL58Vu7APw7jNxZ/nNm+Bz
KYDeLz2Y69m2QfPodNQtKMedo5Ar9OZ87NvcOSR9PMDLtN+xrjwzODBLubT/svXw9xrtU7fGF0VA
9CWOsz/5pBdBo7tnFCP6rpJ4adPVMvffB9BCz8rmZumQKXCbo2j8EY2DPLHCAQg9RkeKc/laFctf
yxEk7pWIwZvicygS77JU82ViaHyxbOtLEJABHpnZny2No1xYXZJ54YaxQFrCJQZRlVQYlr3+G0Po
eue3GIDVQhHptLTaiarbm0fzh0FmPBsp24m6HF9wif/KlFu/5u5XDZ0fV/BEYxnr1UnFjHNq00O1
UEX3YfAuLrL5Y6M3L/XC0DfSURINmEJab4wCE/itKkC0eayD7WyJjunSx4E/Ia/Xep4kgdCGWVwF
OI+d3K1cHplwrXeBqs2VDUdXo780ef6uWdVyWszurXHJz6t7TPu+/umxr9rmM0+QzbjsWtTUxSgs
vc+CmyqwalClvlR3M45wKPxqm2Z5RnOvb/NFffguhwgbPItE2aw7e6l7c9pKHpTvBNjwshfbc7OX
//5UlqZ+M6HWpk52Y42NrbccxM7q8xBhm9hCgO9PsxyLgLOlwsWqSHfSVH9hGbYEcev1m2U0p505
oiGHgM5GEqrJq3W2Rm+X+ln8/t8HEK1xEk8hsfLWVS0/tDpefiKJbA75BLlVGd6alln5O4WF69WE
8LRrDFYm/31qFam6uFH8h3XNDnao+TVMEwMCsng2XG3lFko5PEq3fRpoIbYGIRSA3Nm8LMjfmVqW
zyRe3vLWq56C0F0ZOdMbCle4nwYppQgui5e6r/4ZEdSRUoAPUICXdMR8Kd8xacHWKY5Ecfi7rNhZ
18mz65JYXwPZvRjb130D+eQcpRdhdjE0By56mDd3FFcYN5S1zQHUbKXuDC9+075EHr++WJXDQy3V
vW3JeDc2gW/pccg/jjKplH3g1iI7lTEqD+FhOkRPNF8U++RNbjctgdllE9q8jtsoX0kXhhu9gGYC
8cT2YnjaYDsvsZfyBFarITqFodfU7a/KZbjewvXb5zjxQgtjqOA68zWM1Ja7WI9yHo+13v6KpP5F
3jJp6Qt7ZSMGJcZhS6jxWEPcEQKRXCn2MTk86IzldmJmwsXbf0qzaC+VB1Y+oWFl/gZOOTcNjilm
JY3+QWAuzLtC945azyDIaFFOZtI2UC7iw0Wwv28ZAwwdnA6rZ3oVF93XPEu2u0hvt1mjUQO4gzgX
iKOghFpHcr2TQOsdJLap/WuJO/PaaWrefGbbRXeNXVnX/VmNxOZ6SDljWm0m8pbo0kszkvDKfYZt
vmGqW83kbNL5nzuOx0vX67hGiaTbDwbood7/9B0jv0gLcs0yq/PyKgARmO1U3VxPVbhXVRr2kYMO
MTem+2wav63Sm46QWbcOOpOL5vb3ZGZrTurIAlInY2vFMmzn24XxEiOQ1Xv3SUBRFZajmne10j9l
5M5H4aIjXAuVWR/4AFAAAwceP+H2jJrgAJIWlp4GD9Ob7KujxVInNKwOJ5dZKqKdChxUtZBHnBHO
DhJhHLQOvp/aYe6DeYVTBR4uyAOmKqJ6mp5Ex1iNh2SiGTLHNQ/wp0f0yL4kwmY/0JpfyDn7vw/S
B+7EHMLadvZP6CXmg0lAeeJIJf+nH/qbbM4G+4VTYpqftbpZDkWAbFt5HPkrnY2BFwLjbuhIzks1
EVaNP+8YdO3dYZ5WTIcfxG7uHNv1odGjKP3AdfsDyeGxVElP/SIK9ssJUzyM5xAl8rAtOJkbuJ41
Xv+hVv4Gsly361g0nWPwZmDtZvQZhm6FTUVFO3WGd2vVPCN6wjtIHW/v2ScSOD5g4aenDHqpVTxt
CSARsJ6PsRopv5aK27JM/jpdxLxjHs7VKsEYlLY2PRiMEB7EKtBnxTCYRcqp1UAvbxIE2tt5XLyt
WJ8l4SVQsisDJ3S8+HHo02dTUhFfmQ4zNl4sTxgfplPLq3H679P//uSY00/Ved7u//9TNci/OMaR
RRXueEogv7rDT7kG6y32mO+sqsWLPTBuWMbQWiqWr1GHaVcmNUKqIUxHQ7xiPwyjDltTvpIn3dEu
nioz6fgdVHmJs2doDDioBuGRMqnI9Uu1Zrp0Tfte+ymkbd+1t9GAl6AVPwSJEiGLy0sRDemJmPVb
gVYOjzN7dWRgbDFyjVMtZZBLONiW/OW3vPQ8zuI2P6aq+oU0okGqbACq4gmvCecMMD/x6EYJT3JE
Lkmir5yM2TP3cKdRYflmRNyGERHbLa3Aq2wAN3FWP4a2+Sek/EwNrccCNRUUiIm4W/Xv0VotBR3l
B2cGxX+XoKKtPyxjLejgnfL7qCGlUsW0aEshUy3Ueuc+lcQxDg547lG9eN2o37Ui1+8JC43L3DFD
jhLISDgzbO6mkNFwTbBN8tt0qJCaxfphO+beVnK5MusNC12dUJFJtAl8jUY0R7iFBc3sQmp4Vzk7
AMPpq5eMMtSJqoTCR+WWFk0U6K1x9fop/yT6DglK0SNNs0I2u5gjSyjHInKd2+BwxPb1Arp+2o1o
ilGrLS1UIa0+olc4SljIiEHN9JE1Hcl+xgBQ1YLnjNWWEwilr1w+dacofuaeDiEpKqmwtJq3Xy+f
jTNdBX01JC+9vyz9UH7UrOwGUnO2tsl6Z+l1nakjpkB0WPI+sK3nFJmiMzv+P4xZHBx66NClwQGr
pFHcsLQvIZQubMl4Uqsxf3oCmm3q+cfJi/NXiG3GO4K8k5mwa/PHHPcZTo1mXt4qWfxOC5ug8jVh
xu/6jyQqvhfo1lvqu/PsDn3QktLxYJ5B6Eb5Vx8UYX9eJg9goxChzMv0AGbxjp+XzFzYHQc0+hzw
k8ulEN37yf+FXTB59ZvfyYB+RXFNhU2jvbbzV9zppBFItzkI/9a3KKtFywI4GslR9E1/+GR05gSs
MMlmi9T3fNcaZIwjcuuRTfGR3yI59o73NbmsYhm+boWQ+c31zR9oaUCBPRsQQLvOAi6Rd4jZZ0KA
64FEs5F/3yZG8w4yvT9qeNYxIuqbqWgqua3dDtVT0mwGbbmNHUw2TWlftaUnaC+AXjSNBMPoqRxu
S61dGxJnuJuwBWdoxwPHLaLXlAZixRRTnJXJEGpFXN9tNBCFoRlcXKvdU/GslVQfh3lyYuwx3RsW
T/fVYcZ9ZAJdId1usceW5TfdzIERLIhYNGG628w3yd5g0pV6QbVahEVGVrKlZfFDgDXbYbpK9+wP
CmUvn4yt2b9jeUcyFOlI0ODyOF4DqMnIr1LDdGgvbN+8GT1BWms+ilyId76XEQVoCPcXqrCD7qCS
gZHxiKXv7QfzJww+EeqL53zMln3t/QpZPJuJFzgkezlzATVt3B9Hj7K3QvlaLGMfUMX/y12xPOPE
WQ6m3Yz7oRzSQ8r5yiXIVzA7xYRfi7cWdPDdLJf+SPDaLcGIekXinF1jz4HdUpX8IBpOUKXJv7Fm
CqIboqek+9xyeFRwvrCJTXL+2cymfCyWnezbmqf5v0+9eYaQRz22xUTA9oGf9gbp58B4wvMfyttn
bW6/2IFe1wlek0crvOL83yeCadRFDGqzVJAFFsfBzDXbhr8BdZ4H2sSaGmUGynoGzDa8Gapr7grm
p4VBu23GaNTJYwhyc14DcDzChJQH9FubrsP6IXbkspHF9EZTwCgKdereVCZrm+WI3cR4dI5Qz7z+
4Iaet0s64qleUQQGi/JjIpNiS89eX9ye9A92Nc+CDW9UDs9Rk94DhWqnoVuw7HHlSDXNM071+eqO
5SN1/PJiDfV3VaBCY3zV4+tfTMmCd5o282gyTnGdS+yk0cbPENT6Rf07TVVzTtJdNFnLzjIokNUq
iqpG/6/oU6YGsvUJEcZ4p6zHbBjGGTb5sjMm/6yPLG9A+eeBUTD/MqfmqWk467U2Cbva/Ue6E3O4
4ju2sJ13bTmFtqgPPW5FqoPSPKIHrfJU0D+jtZ9dbOxpkS6BbRjjiTNgoQ3Cka3FWPQmiygpwPTM
frfN2LsXH9rkTtQFXotl/mlX3zLhL8D+6N/qKB52iVcBhFQp16qmxGMADMisMjt7apeCyD9ZDWM9
05f6rm6IgPKdhmIP68SudC19245kDBEI5SF3g4ha1s2lAv+6s9op2y++USEy6vCUR/VDs7wz+Uq4
InIuJXh8C22UQ0x0qn1GFkhSMXXskZlAb+KMbaoByP1HStO3BS64DolbWuqKSRN6BBqKbwtp0adm
jSXt6xda+upD19lEemraewTi3Vud15YIEW9vw+h89/PpPnkucJLRYz7lxM7dsYnU0qvikXm/tVL4
T8+SJQm8I07g9VPyr7A8ZMgY3aRugmRtBqk26mfrhgv3K3YIWaLOt97agQaslawfYze+NsmK3R5d
eH0sI7mTp6u2oHwHX2sxIHQ1FNiaDFz2XSjGtPIOHrtsoz/9QNXYpIlzkcv4a54EaJSWLwKM9DEy
papBLLedL9+jjqu597aoFKzTkA39TkFOCZwl7S5ggcUNKfewRbng3XvGjNDo61D0Zff0Bp7fXGq4
LSiqgXzgUsVZw7qy7QMtZ+XUE/hIS2LXPzITg0Pjdy2XyPKLkb9kjDUfViu91yUKGg4NTS74ntR8
Zu27J6mqvSWc6sJOxmeNUGZTD+jHMpJ/NqtEklmSg+ZzaQ7mhK6L7BkjqNd5oqpHG0+KY1+Ia80P
oxJ3t+g7BjDeEtqL+D11+DDMSJyNnVNP7a0blbqhVftRiHzeE7M4IKYInVQUFDqxuOaO8U6oV3Ik
uZP1CTOltmEDaTHtIoLYeE28yIWzbKVH1IoLSzW05BjXS920wWDM310MjcYswEGXHo2wPsKQM6HQ
QQrMn8tAl5OI5q1nU29zbOzjhja7sxOE+Xr3cLT2xI2N0sZKn72p0+ijL616Mk3g8iZhlLZFIIYS
gZFkiweyfAgz5WERbVwnBGK4jzz1kldVv+8S65E09BhURb+cpmfZ4csytDrIyH1BFSuY6vmDhgeM
8L85+1cYaXsVQ7XsQN1iDYaRe24khFvYOAEJ3FhJ5TshLiIsI/2hO2aCADl/R4OFhhA1LrJUCGdp
E715udp3s2aHUZH/1T2yZaXXH4h7ZI1DobJJp3VNkSWEeIphAMeIydNG08TK9BCpoQtAVQ5bLM2K
H7m5i2aQn0lmmpfpyzO0iaNAw/GvhmHXa/VLaQMP4BnXN24zbHzp5mFWju8WP9iXnGDQI+Cqrzry
l63u9uzgkjRQMv0RlZ4T+vyaIAeYmIYiFiQIi19QdWqByjR+5Qv2JccIMOjY751m4Xfu4iP7u36L
hngJFmtUF8r6wByG6isa+ZWCSLssTSEP9BSJq6pt6ZoSMxwAKhxf19EnUqbHrRDiAMBdV1d73xPd
CXnHN4KogtIM+DC9+HdS6OW1H3h5KZEOFJfeFlJj+svjoE6L2QCwZWubCZFpMJemD+eWNJs8Nlgq
NJb+NRnTW2qse9COSi0lNvuA5e1HpO6VqZZ3NRf/qjzhEWS4u0cMi4Te8e+pKhjsk7eXe6oMMuC8
MPuNUO90fAiZ96plunskSxxtBYuXOxzKQ1pq3kFlTFkHEMaemB4uC6EN6I53LmNWlSTekqeo89uE
qkd6b74dJgUNthrng1lMF5zgSAtc6LojSZRuDrOfDrUOIkzEobHM9UaLIXOadratpfNBSPFFN7iC
9TZ/9MyoeBUHc0Nygtzomry7rdOEFvaUYkZkglr859QbTTCkOYdGmfrb6d22CwJyRhIuqnWKi8Po
RHtuXgQpoPgbeM9lojmHqI62DkQyVIeQyzVYcWCVlguuXsKBI97R/8BlY1Iv5zW/HoFaeVlcQv2Y
IH/kQj5yCTHEHf6pPjY/S0egl8qsjWtM6xRBI6HDyuqd5YNfYj3FvyyymwtGeyN0azq5qNsxQ3+Z
edH+dDQblYTuyquJ+HUDNbTYlmmKaaO0Gd7RpL1arILosqEu5VVcHyRG8LAkCgY9MDE5iQUWkA64
j0R2jWqyztLpzUclcqgsiopSZzhZ9uiunISVokc/heJxb/bPdkyHu58In4nGeDet3rjlc3ZPG7Ok
+PaLN0rKsGiM5EDygdg4dowMFxrw0a6LKwTb4g9jqO8ynd7HJmXSVQ4j8UjI4QsXXGcqcKKBLhSu
KzbcPaRE0sjx9DFYdFxNh0oOJnu2uudce8wPZua1rAm2WWpHgc0S0ez1KzlT3/1gfcjJLgKozqex
u2TWi23Uv9IEiEjesD3SiV04OXgy3rJEMI9EIx5rWRX6MfFltuGqG2z3EKaWf0UuDYTy1dAHpjoG
uloMV+M9yvtdNZQGlvbXdqzEmcKCMCPuSjTRqNJMb3lLY8d7gLvFlJKh45f1S7O2gbhKfyK/EhzN
1GHFjBY7GUt5IaAORLgs6v+ljA+ia0OfJE7Il5//fV9ubJEbG+sInWXXHTCNZdtpMQ/IockESGj7
Sq9ERwvgBLv46EQBFAIQu7KXp1HWVDrO9D71/qXVzQcx5t9aBj8Ls8EPd7Wr15j50fXrf5rVTtsv
LnS+qemPkQ2NsDaMvW+2xmHUuc0Gn1hiW92hOKbX/z5gUY+CSYnuaZ6rxmi5KaJ8r1rgYEYZ9a/V
bGoBfp3ihdxi3BfGHB/9FmoDrKDr7AF0KwxLu2Ve+Vsf6vmsCwBq/gDnJy1OwuZ5mJhr7oaMfyVL
KjSwYBmH3jOvhZ9naLPAo4618eLyIF1ny3/q0VnhJICERJoHk7kiqryT1pLJMVDlmbnP9y08tFTI
4wXuzWDKAePFvWZuWehhXRkHNpjICLdrBvRmtB3I+GPpBg6xTeHiwbg1CqjjrgslMav3tTu+k4at
saVkKeSwNb5ieg87SaXf1E9tSqASIxF/j/0LK71qV/lFw5nqVVfG6ztBotAWTAGZZCmvKw7Hdd9O
4ri026ArUT86hnduMkS5ToOKaenfIXRAwzRpp7Penw4wxDkP0E1G/W0qS/UTNCFnRpnd42muQkPz
uw/+g2OXsDXy8kdLdbObmOIzh1bxAc4iG6p1BTJkmD+NvCI6R7BG6prU2FXJHIdaDJy3aiOTNQCy
hybTQhPl1sHsSannFtvZRjxf6ihPD83s3YvUms6FwGg0pWvzAE4i5EC8UO4As0ti9T/MndeO5MyZ
bV9loOtDgd4AZ3SR3mf56qoboqu6fzJog0ETJJ/+LLYG0EhPcACh9DfaVWcmw+xv77UPjqt+y6ZF
vFtscOm0yMKkqg9Dd+A4Q2Kkng5h6NuXhP5qX7p7hxPuJgWPYMdVcl4Cbr4p8jPsU3cssksooy+j
UcmVcBwpVd/g5DAttkazTrdo8Cmi14THu5T7mY/wY4OtD/9Lah1aZwEmEvz/82Wa0NgqpuHHulNA
Jn3NeSQLmxOeWpihYe8AbKXsOqzQ9Bn8r93qYa4x98qcdFBYw9uIgdees2J+WUhtmJuokpa2TS6p
jB6jyaJAt8SZBgkueCZt962RP1faGNvHbCz5AnGCJKR+MYPv2SnHx7F218C43ZOUHG4CvyCsKFt3
F3Uq3FtdDOc/RZYSZfZWO8avBUPVUUWcgM+klCYGlJbXc3pp/MreDkX3MtUw9iOJKzeP4/nDGWAV
eDkVU6bSTy64RRv3K/6/rReJ5Jftt9w0zcxiIc3480ZM3pjdKbNnB12BsPkZZzDJixiDedbtmYq6
FFbkHz3dVptaRO5bnCtvO3CuGNmmiIqm8lmweJaVdZtbYz47ZOmjMffW5Amdm+n+jlxPPqdR9u45
CHnpgPUHwIJT3KxUfgEiy7PkXcFPWKAx/moWOY0sOcQuEm4+n8VmG5WhfDQaeZmg8p5BNawd2uvX
ZlTSLJJ1OYMKKN1zhVrFwjtszJLCuDmvzuRX3K03G8Ouna1gG2dlsO+qZanFJUSajKNm3PXyOYEx
mXQU5HQeq4hF4M/JNgT/5C+KRn6E/luLm3Vn1PKrqfS8qVyfLZV9TKtklVmyPSU8gYcyPnt9Gv1u
q+CVSUO9xwIisH9EdFvM7kPS9CAoiuhOswOJPhMa12RWhyAPUvIXxrAyBu2fex8DV9bcfXtTJpGD
ahl0W49s/U5Q6rI2PdzjTMOyYzBPpARDi3FNSZeMk+DUUPpn4/ckC+DKHrLyZzbb3QVd8uaFNOVV
hOBacsYUoUcARnMIWyk67CAewW1usczHh8TmFWc6zvOY8gpMgNez1OfgLuWFeWGID6XA+x9PeG/c
BZLYwVmpaoegw5B6RwIZz7kLy4KURAmJcpZlcs/Hhvi1EvQz5e6wM5Pm0ZWmvc04X/HPzT/MwmBC
HNcvKVrwcWwHrrRJs8UeOF3hviypFVx7rqjDg42xcfKpTCub9hYG2KA5u3YHErgHPb9J6yCXE34X
pvfYYNRoT262d2hmX8vBO6dZPHNMAVE4GqQFmFNSO5Z6760wvmOu3+cu2IaOfRo6E5lh6ayO+h7E
BdObIonTU9IGOHcqDK1JZtfHCaYFkDeUzZZnKDQNvY88yh3TrnBYxnsAGGqEXu+jorvqRqC3uvAN
HWNMNjq2gKYwFh3QyamS0TVlL9FmUgAZNaOUWVOWXjJ8A8XgOKt5Ksmfcs+VNCiEyhA42FOxF2N1
ihKKBucGJp5LigLB//UPZmvpUU5+1w+8qwkTln/8X378XctJiQQG/r//8B8vdcn//rOK+X//jn9c
xbeq2/qv7j9/1f+Hhc0OZ4U/L8I/X4PNz+7nf/2TUrZUTv/331aCsub/zRn752/4n4rm8O+O6XiM
oSLfY/LvWH/7t4rmwPZ92/Ecz/LoR/4fzpgd/N2zTQiqoQVqLArs4F+cMffv/A4/ZCpvesSiqJH+
8+r/55vzrx//V9Wjyomqa//7b7YXgCz7t5Zm/p7QQUZ0Pc+N+DP5p8rvn08kkfn11v9piKq0VUT1
CRtQOGu9CzmWbrIFYz6bQI+ausffY2BbYqwQQyxg1ELVH9xCJI7gwY69/GSS9x38yViTnqpYJyko
oWimWTGPYU6dgwQZQhJKRgtwvVag16GQrrIFxl42YNlt+OzpAmovXgWwsi44SAZxKyi73EkwwNsL
4L2A9E7GoUf8mO7W6OnNaE/zbeo4l/rZbwlf/lWW9i97LAEshSAB/Pl3EVqQ5f+c0aXYlgtwvljI
8wuCvhqnL7ZJQVuvwhmG/1Rokgc1QAHHAmEfwbL3Ydr7C9yedhuxgtLkPTgQBl0I+NGCwpcw8WdM
NzUWyy06Ia/KtDdn8PmU3UOWkizyRD9D5Vx6d6reGzorBzDQaW8+0KCJ0TNWmNR1ee9d6kXiBY+Q
+xRIJQvGfzCpboE7vg8WxL8J6x8awR4blYWhn7LBfikEiGgGKGgICJeqgKYBJuD3zKJiibMrZaa6
p3h+IFHAvmjryiN0MScHDA14KiycujXq9GakzwCrspNeZCC7tWejvFsOZE5bmL9Rf+Ue222L8z6X
FxotUX+WEoQhEO7eMAiOgW32yPAT2ImS7EH2/bBhZoyZnkYFEgwOg19kjqVswV1qFxBMv0sRUcTQ
uYcGRu1BLyUNNW0NE8rutmG/wKDoNCdpYsFSrqbeYTEiVlMvUDvwJcocZRFP4M6ZjOexxnZZL1UR
0VIaMUXURzhLkQQbKiempVyiHamZMOril720TzAu4IvX/jV52XShQpyjIDgeaTXM4HDrDkuFBd5Z
+P6UWgiTeotiKboIabygP6U8xHRg+CkJ87LI83VpzDCZqjw9dpz/uGu52MJHvoelUAMCmz6P9DuQ
VPZ3lFxxJARcueaoQUI3Tu1jBNB4ZbsMfPqlssOnu8NfSjwwJvEcLcUeOiX2Sw7tFJuLUlcW1sqM
KAJplkqQKaEcJLWRAG36Qrg35Tty9v4qsSkTwfBmrfOK6I7lTf0OVZgTiGypPZtTLuXjfCuYyB68
mFFOTcWxFQPDT9hjKs0Rifac+ZLSbdJUlJwwXSdpRe1JbXpfeIbbHYkZvZNLOYpVnBlJYBdcalM4
V44HYBzGpadTpYWTx0WQmhXMtpgRsM0tBSyQdQ/9UsniTljaI2X2Z3JazU3Q3IJIgBoaT+XT6Op3
XHPwzEnl+NHVXmpfYktRkRr23UEUIoKJxhkHcK2xZ69/mwuqY3xBiUxIm0yy1MrUS8EMwcZz6AjS
Y1TPiD8lNE79RAkrTcLBxlpqajz6ahQWuDGhwEaCgd6EiXgc6baJl5Kb0d0wwBkApVA4qvCAKAUW
xaAYx1wqcgYA3MDc8Q3QnuNTorOU6ZSFAtLQSYN5KgnYNiCQxyhk5WRBf6raF9l4CfASiDlKUjTl
zwmlill06EoT6PvEMgmgyN5nhMJlS9lPv9T+2BGQhCg04ufUW5KeAkprVbjq0LzLpTaooD/IHJSL
DbV5/GMohF/GyA871tEJy6uoTevUjIk+D/F8J9mDO7vBiJnW40+Uwv6FjEWB+SO26/6oK8pQSFi8
gM0Pt8NSe0TIOd8w7sflZSHixW1EnYo3HXHFlrwHvARYIIYzFDUvrB9tI9x7UfmGryB/6bxfmPSm
jRgDdXKWPqaIYiZ4aUhHZfE1LJ1NXkx7U8rKj10cbhfGj/aQuhNJ8JT03YjBu0VEtjdOTibAHF6Y
PfdnaWFdd8y6+Zwd860ehYVMHy3ZRVgembJwaAcWs3r2FLG0T4WDuRn6wTtWnA8RkGNS4Il8iJpk
nXRWQnype+0TfzpES7NVUtFxpRp8CEOYEmmrAJBb6ntKy5dM3ZOZfix3pinLjkBYRN4BRMynYeX6
MEXw3vAmXIS6LbblkzAiDqHY5lcC4+8WajsIKjM/dKgpTUhfF1Uy86ENzoLGsi7kmtsPpgskMh2h
JAqb7A8tmbZrYvxcoDkBu/XWL3yyg40f4XziS2+DyoLgMJOn68JDkNAu1qIRMMWlccz9Uz4WUENG
ZD4GuEIzmbV0lJVLW9mgKRQoPfOkak/t5dJpJpZ2s76yps08dmB66JbxiPEe7BhGMcolaJH8o0Qc
2FYMybQmpeNiDkmamtzy0qn2nqPFUZc8njCccZla2tdIyFhrv+unNT58csNLS5uirg3mb7IFToLQ
ScCB5R+3MP5Fhg70vCkK3+yl+Q2faLGWkFHWAcYjgwIqBNRDsPTF6aU5zsCqllfcc+XSKjcs/XIV
RXNgJsXLCIGFGDvD33U/Ud/CGkf8Z8yiW1z/Kl1AelUUupu2CJ0fsz+8xRlmETiKZ8oUVjxC5rUs
+kVrfNBW5h9zICULifSxSq35+ucL99JHNTgxFNQhPU3tdKzBiq2DHOEa5AT9RiypJFNFFx8yJQVx
AZLhq86GLsUQRD44I5GctFZQstqPQjcfFd5CZiOlvv75UlL0SRmoOKBlMe6wYAegeXOVvVFMQbV1
Js5paP6waV/A7ySftF0+KTen84sGBA99Elhc/myKXTgZZ7OY0w09r3u3s/0dojqVgCSmE7oriO3X
hL7oBhee+DG9R9FJWm8BSgEZLGZzdMKQK8VPX08d41FoUnTifdJgvS2T55mdDgNsCac9SQ+eD7Au
i523cRrBlfIdalN99iQqwbVPqNHUkQPlxZ9l6qNvhpuoAWhgFIciHfep79d8UJ1XZ1KvkVMJcuIU
ZA558DzgkzVl8tJKa6b1MXlvzHY7EgTEmWDtFOgI2ROTEjud548TwB8P+F0jbhOW7tHyxi+2cXoh
W3xnEPa7XZI53Pya9kdeTvGmBAny4I3c8FkFkZW0o7eGidJn9IDRIsSYV9UDx4LfBCK6LHb2xCxf
y0hQxM5K6ejlX5TjBGlYMWBbbRS+iCqVn2Is8Y+SRKJOsSMpIulJIc0hzepmlNnOxspIe8ApxSi4
Qfrm1k7HYkeZ/GNgR+cmtmlgzr7GSvyVzihcde0ZK5on2Gx6+5jFAuGLzDvQ3DW5RKZNTvYzkw2i
R3COvPJtDtyrTZ3sQCh+S57axSCO28LnZtpazKyg8yNtQXakYgULjtfj9HJzvAahXDyxE6nbwEJu
th/qOuNtz5h1m/zLM87SI9bYFW+dczJN3THbraYT/ISrL+f+4i5fHOJyLaDlV1v9Tka7OLKUnOEo
oCCiFvB5e0xtOT1KrtybKoYdXICbX+GBU08D/lgryLzfitxq8tT3GDdKbcqHP1+aqPgsGFMYNITe
gB/AC+kVaSZvYFi7oBEldv1dhCf1ONkfKp3tb9zK1VpZTQyRY2OwilPSWws8M3Z9zpB+MtvmRJjI
MLvkYMO4H4TFXrQBMwuAgQQxkvxROaU4y2x45Vkd76a0IWTY9HYzdVOrhFHDVVskGyM03nVrhvND
pp3gUPgNDsLlh5VfmQ+VWcjdEDpLYfe9VIFxMpVDpfZS5sD6sB6Jzli+W14GmQxwQDlsiehTlBXA
Ds26nEuXVU2566Yp5p2jSLkYM16vFKh92X2Yg2tuARuuyy570VVBg7sKmIPyESQ8gfsCyvluDlJ1
xX690yEfSLLtcu/Y3hNdTp8KUy6Pd7Qmv/WjnglUkAUFF0n/xnSkBrXAkhD1gNWx05hg2U65cp/q
Mso2MTcxnJ1WtzUhmLK4j8y7CK+NANhSxd8ft5Ae2vYNQzYZnWmyTpNQm87PM3pngvKFiAsU2Inw
YS/vmSaWasNsOmv7xGyKhFrfP3isDCT74isHOaBtEKKg45MbscRX35NZ4caFnE2jrIHZZtdG8QOT
m5LWm4mWUOKw0NDQm7OYYACnk9GZOGmVHJlSTjTEkbgfpJBFYoO8ZMqRU9j0RnuG98uJ8F4WeZts
MKPto9R6sDlLcyAcwVlU71Vb/DDhOtLbMb1NVrPOPH0hcPw5NMbIPSuDfwb4QSUOi9Z0HxdTbFvv
HAY9dCC2zjlkS/T96joIypbUAtc78mZfOex55DxxqOH3cIv2XnDB3gVz8SS1gwE/EWQmp9dRK2db
mcAtY4ssD1HVO0nmaTUr99tsGz4vDe3LQLEbJrewGMM9/66aITf0PHcOv3FhDGxicbMys4qEIZ3b
69wZLny4ndUk3krlxoipRy9HdGbM+JcS0ts1TkJFENzLLO8uQppi1YPowRJQ2nABaVxKg/axxR9P
I3r31cFQWQOQe3K5cxPVHQ7KMIFLwBHmfmWpjEUrsL11N9R43gA6MP2nB8P47bk+x4WZ0Oro1sCs
s0RcyRPl5B1kBxMwmjbBSNFarNfYpYoVDEqO7INz0aAi1pmOfyCysKP7/FQUvHsW4zJmtRQyia07
pV9OnByzyaoOwkvOGuFvXXXsPJ7KTzr2Lsj39RtXTU2Vokf+uk+ZE9uDv3OHHIxzWhx8p3uxnSw8
2wm6QsQryJ/bflQZEAAGUOPy2L6QObcO+Fn7SxfhB8PZscbxU2+9UaGmjARgbKwLCX4obTxqkANc
ZLD0dpUBsTxicloG7B8mcPVjptg1DeFeRHVpoGRtiPqAnSLk4ZJRrmF97ho/NbBLOT+ibpdaEcDe
MPzIpkqfHORAAq4hIbaJxDYs8BE3zOLKxJrXDoQIwnyT4drZkCbv6e6UEU9P0/Aa192uckD9lb7p
AQ7A0TaVE4H8hIA58YSXxLwxZTK3VKBp5nb4fhRuBKGtkxQTlKye2pTIbT8EVEKYfobG1HoQfJsq
uQ0MJkKqy/GYNAsrbb432LuQQVGtZ89FDa84wWAQPcMzuIU2vlv+n0Il8eGy5frY1ZPE3WbZQi3w
S2IAr8HQnaK2JBXUPEsPSCeL2HSa4HC/5NDLw9xC50qNbC8q2ubwuk5bBjR405In66v2UPFdsAMD
fh16JgG+JSzqQzn+VTRAPwcWSCJlUBH6LGTy+s3Yrj8y0/mZmuat9REqvK6CydjUf+Zm0CW4DRZu
0u+scSZk07qbQAjnoSIgAJZpReBE8au7As2GyK5X2bDwe7p31cJrCKRH0Ss5F1rnNjzM1b7rx78A
xQ+vzdgQeAbi7WFl2Ug85eRFsoe05+2qU3SUxGUhTltRn8ljNPCwI0Inwv9Jayfgm5iiZT7vQPJj
DIzYzDjyo0OPH4q6UvBW3g3CMAlWKDwYvHlGxgICILZFqxdbUt/IMGHMuYoU+VCH75TfPo2BGZB2
H/Z1cSmVvfioEAO4PMSYcEoO/LwXLm4qcJmcRWyf/A/SNp92tYPR8QrmgxUjSz6GOCWO6h4TXAaA
2rF2UOhENHu57jAI43LXEvylFRv5CGdiBxhjrUMCdpQP3MtZUCfDCGwdtAwTwVAbuzQJOAJk08PM
Zyl12CL9ZaOfaAaafHOvx/hTs5Qgold34DPh2erUglObcs5P1Zaq23jHsfEtMD2ySRl5Gs2xV5mM
iQL9gImoOdQRcljEkLOKvIfZ6wC845LMumR4Kd7d9C0uYiRC7sQ5NiuilJF5jFpGzDkL15Col2Qk
BhGzH2+sLv0MimoXugvePwYlMdTuL7eNP9Pae8/ohSKGOsGnk1F4xK3lWcM5c3hplQmGyRdYaT38
ZGWe8VRK+HD1G5e531bCq5S7nDNUPBx8qJ3bvNS/FJlO14BqHA8OMXlMkdIqiZSwQST9EBzyyN3T
ftqeIqOA9BwKRID+nnADWTlVR2NNZLgUqRVn3ZLNshJNugdkJZGIkuGljy17DDT8c99jBtq5BUfG
4cIyWtKLbGxRMmEHBUXMvAoBqrKNs5M3IbmwEEsrQ/pI6OyJrES/JStYHkY0Os7VEIYiHvI+P5JK
9QLOXKVTbO2cegv5pQH2zGRgdh043prrBGzlphb+cTR63FcTWAdyInwfhGb4o6B9+lA5R5+lregu
zE1vIm7hTzkT7pv5w3Lsjzgs27Xdg6woR3JMcQhYiwFkbceHwOt/BX3H8SqlR8lLSY8an6YKBurM
BorIW1Q2c7h6BEd2hUuJVZ6fXPjRdt7uS41lw3Bf46J8qhims0uOySYChApLEC9xsmduGWBMzkBo
D+E1CTHQaWUDPy9m4BFyvPWimmg/OpdkV85OVFDPlN2BqCY4aapX0bGm6Qxr4my0bEcOvqFQlv3e
arXcNyNHzC5Kh03gLJotxq0geg/cGt9IxTo4zOXFsQICWOamU9HHsFBiwXdusm4I1/ZsXRQXR6/F
bW0viJiYvg/ZNU9NAykQkjZ0w9J5tu3YeBIst+fR0T+SiNucy4o7IJ92Hi1xYDxXDT2ca3pK1oml
P2OH5Um661GFPyjqBFNp28+eUo/KsB8Nr75XPWHR0QUW6fUXVTrEHjwY7HF2MHkKoj5ZB775OnL5
XvVTfOF9BNORtBtCcJs8X/AP/rNfI3kUmLppHu0wrUF+SronMJDLSQgtTuiAfcSUmymQKJnYFafI
2HLTVNuKjQ1QaqnfJ34SYCegVbbC9DqXXNbJB8m2JJhkh+a2TIeTZQf+1g1YT/LFWAEo6VIVFoxf
DSipr13v0hm5sQ1tiLKOH9PrBsTNS/sHZvcPwNJawgPtDZYMfS1JRVbRYC574z51zcysP4VVjAhT
TGs8KIDZne+gDeQFXYm8aZMxgC1OVqWafRgRqZewFHVKHVLUHNy2bgFWcUbU4Vsh8JyrOCZ45HeX
mrYnOLwuehS7sHQxNebQvkEx0v2MyJDYi1lTlfgPa1MTDjNvCT0vugfXOjNlBbxMG1bx2md5fSBa
xNvgU4pbopliRH1hLgSfKo88CoDtYcNIehU74ohRx6QAi6euyOxgIwoNzPdEzI663AhVcKJaAl7O
sUXJzsuBBxI56WRiN/HJGeRB564Gu7tXiqhAydhpQ8kMaRWkHzRIQtJX2dPSSEcH1kSRcdYM2m6P
arFidHcIe/2xGN/PNNywy8jqMex4/Fq9hRLU7DSc/NZzl/A/sIg57jcgpB6NOd/0HQMJXMqYikjl
AahkWKQLzp9h5vZbehKheGY1zwOtegrQwCYru21pWfSM8VdXlmLAgZ2dIi12tyXhPI8R16s0Rc+H
ndYya2bckO9ya3ghA/JLcHG7hPQMl8Z0DFuYHi2nmK1DFy5Hc9AJpSoQGr4D1saJa8PUG8cR05Jt
+QXw3p4VcoDoRjnG1qwz7j7QL0uYooK9UGZpS9TmHYTXV4GFYpfnM/USsk722CX/wjdAH7frUuDW
4OYHnYqlJ1H1dSL9JmXtvbVGTBQJxyeSSX2zW4dsQZ1BwPDMCGIbg29aHQHCV/CDMIBKBM6jQd4B
jBqGNKYWd1WxPncDBS4qB0kmuuiBc+t17KaPwun2pmW940H3t1ZVntIFgELoxd50XcTJproTafk2
at5lw3cOVZC9c5Zc0VAxrfK0Tg86i7aAlvIVmx2KWrMuYLVs8tCTyE2MLiDVZG3zYgcMOjPckwdh
GD/4WEXh3awANcUmM0B9UFfrjVp09HJOJhFtJ62MNciD+oZ4zqcxJ1NlVzBBGDuk/nPfl+jGo7gv
rjYQHT0KcKU5eHiPfet/urRs9Jnejdx7uTJXR8koYmURolqbhqAbJd1O4WKMpTBgaoPfePROjK/0
KmSDWSFJRyL8ChsgecsHZjDcL6+cfzaj8WiH3ad2UAh6hCcKa2i41PpCh196s6InQugOFg424t4K
Pt3QPglLjh/INxu1XIWlG7gvefoAPjEn7OCoU2hXgFMdyh4kU80nX8aPYuDfxOzEuylomC8pg7sw
n18dTkMHmSwv41gN+Iyamb6JGp/RQFG4M3XGE43Nu5yaSslR7sgkJjwGLU5d+oOu9MTTu7D8Fwrp
eO1V92l0BOr+9ZNwwXFx6zbE7tUFN3O5GIGcPA/u/Nvn2ItPry6pmACIBaU4eVTpALrJ1s2t1LOz
r4IfntcN545b3G6cERqtNsuOdc3lCFZm/5TgOXmKYxrcKacrVPKiRdBdq3k7gBrdEXUmZJFWuXkI
FdMwuxves9rC8xNyFXSK7B4V2twaAYFc+AU24hNP50gSkDFyZhMw1Mx/BxRPejxMtE9OHu2QHtyy
LfeBq9N7aB+cyrDvY5slF5F3165u7HsZmBepJ3VxEu+rm3W0681+F2h4qjHhz4EQbhw56cZmoFzN
vgLJ6R76APqjtoYtuRZAdYG3Rai51nV1q+qMDBIedWpXWSAHiUGWdukBd/zK1qX/kCbza6YL51Yb
UfaI2fEqmfa4w2g/+yVzLN4ERAzmRbwV3RczwaNR0avsF59Z4ZZ7b8Re1HslzHCk2LZM7dXMbH2J
ZgervOifccn8MJjShHNe8MqgRmfZ9N20nNw9Wb5OzdYzoPINAgf8qEPzCEAOc2AHDEOap4xOoJrU
Icyfbp1FKt3ToYMUa9PY1/c0NlD+B+WIQG8d3FLNJpK9zeTdV54DfGYwB7BNXKFTCZEikdW67c4e
vToYgww4h1RnSMeBlOwmBFlhtEf9a2bBp4AqOxwYqWKOkCnlTLqaH8h5bxFIbvArMeFPU7bPzP4H
Za9PTT60e6Zs11gBou6xLFGxpjlUQ4OLf5K3jHeEXxOK2uZq0yTC3sA0egmcWZ7lcDTD7DnRNMSz
3CYgNulwHTpqThLd79wpfOnK4Tn3upZzI9mzamCemfQ8lCGvuYFhdmvaQBrdwiGnULlMFKgyJTLk
4QcMXAYT4sI5Nb6PQTDAM6raXZkwBDYA2bX1zyFtiqeKm+cQGABUpgr2oHkfIXGuLZ8guxMAvPQQ
w6gtujnodStSUPN6jhP2YuON6T+XN7BA6wnMNQX1hEyqswca16QPagP7E+eot5dc+1e+N4iNSzgR
Oua8LfF2g4fsH6wka+E7VN8igt80oJ5NWIkpDIBSYbPv28ZCg0iKdmeBE8PQvfVgIKwQu/W+0xQW
eBZEZ5nSHEc7NZjNUqPw9TjkAmBfqy5Nj02Of8Ic/W2QW+3lz5dWTXKfQ0heJwp6QS2YdNWN89gN
2XCaRXvk+E/w3+J6WziMk6Pks5d1trZFQy1Qoa5++5k7sfxKgvjEOPjWjFSf6KqnLAvOMEfNHaiU
92nk+7Cc/KuzKEwpuOxvi4jStVbk/VUPHyJBBemi6c4QDIuckltQIj1nGWhZWmlUj/bU+qV38vE2
1GHe7ad8oIjG47uNIdV30bMe4r8C3OMZqjTdZ/nSEw2kRQRfbdMtJyGz3VXnmsuXj50RBH/T79oU
3dMWzKlaCq98yEErUw08/IKC045jmJNeLYRs6LK2hhrucoqI+Ixk89NclfM27oBLRbFDByC+Hlj4
BKkEhLPS5TrY1PxwIqlGAjLb5Es0xA45WpdVY29ZhlGEPDSBkQlX7tafpmt+EBAKsNg031EdPc7u
aCAbdM86jfG09Mm7IUnLLmhZXlbIveA6I49wY26EgPz0OpS8g67Xz88CBz/aoGsSWSf9mSqsrjGi
zNG03lrdkbSz5l8BgKg1sb6cA5p3axXdE36AUk+0ZyoqosMMdSGJoMSPzkNWEUCDSTDbPyxXfPma
DCDDZwQA5jYrW0W3IGN8wFgg3uRtux9Ve7UlO4w7UD8mKwBqkXoPGYdEAmXsnqb6hz8znahFeslS
rJzRTEnIFP3uuc6tTKHgPqVvefAZBiH3tsr/pNWt3QlhbnPX2LFKkisxLImcvB16cIJYXEbXvlRd
AbFe7Yl3X4WbvscGyq3q+SYLjzyTmPmhp8l+aSxNSUeTLEyjzxqdZlW395Am465UD71bbWLfwTDK
NAAzkV3ON0+Az6AUZdO27sInyNYmLRtJ07DRIKJyQzgQQNi0DGWx8lI3nBgH20dUGgyHPGnz5kev
vvQuPVeKHuSRM8zs3JQl6zR5KVLQ4wGBBMcMfEQE84ihDcu5917M4Zn2oRX6/roye7WG4Sea+anW
4XUZCAkXT5dB82HBVYiUiPqwfes9zgVBOCvUG+E0G7vFNhOYyaewyO1FECIoVxDE/BMaurkVnaHV
8Yhs6myettrsjlNMi6AbJl8i0OvKkCCZx/YWjZei8NvtbCKKDqHxki09H/W4iCtTxi8cMfb28UFl
wT5zegZxI+XODHRcK+a85Xx39lNBfURnyYt0Uw6Q95A/P3XU3irMlI3Q2eYtyBJf3Wx8QulUHotA
VKtshm9jgEmue4vZH7pnlPE3h6QC+czgt0npvYnb4hgI4OzaKj5kRLjfifGUbjj1rnv0TbYUHmuH
ATd0TO9tXqII8qdjEgePNIjw2GlL7rdcHgLzWizzzBp/L16KhCGXxdXYPLQz92n2RMhn/i5fmL9m
RflJNtyHrHnQQfpKVBL1mMGMq41NK8tHu5M5yzpMxaJlVx4xxDP5xONCUJqSJzJ7WFu7BJAEpwYD
xuPUhfuQNlDZ09OGT+9TNEMGoBOgxNzHCnF1VBfDij9Ht1VnP3DOzF2ql57vZj8lTbaBr7WFAkW6
y+P0NOLxP7ameGLJZxKk/LeqDueTQw49ExHhNt/5KmnZ24nOfWWJaE60p3E3op45qIgDBl5xnbF+
rNmmlqmlTswXDPF3d0y4YAlu/uVBMgnm1cULHbrVebaYUPbjLik5kE7J+AWhlDlDOVubUjYV55VN
nJISydq1EQ/VzrQre0/VOvXE7XH0351wTEgE6RqK3YDuSJk3FfPNK80TYi8HK3/tUvOzatkbmhbL
XGgOmBGCVhxMJwRhAUPQEuKUk47DowD6q69yYzWNFmkfAG4bamKn1RCpmzv+rkvLfbZKppqSgleQ
PDifR9/fjBEcyDBEyvWwT2azee26UdwihhsTnI9iZGeJhc08Exdbn2tMCvUdyxOlfkNmf4UuyZzG
NB+iBNdzF5P2rdRdce87E5MSpkJdaKnEkY3Y0d2BnwwQHfbCYcEnTupsVifSadS3MpBAWiSNOic7
LsbGXpT9C6Nq46HPJOxARcwJUARuPWjBXmY9lBFuVIdXRU7Jl8wLlhhiVU07d9dAbAI6I/dB3T3T
6NyfVcLlkC6ov+ibLg/4fLA5AslGfJDWzs/n4gKUiIOB3xVUpqxMzSHbrdqQPB/PnQFx55QNrkZj
M3EFuBFZKHJwUfVXVtK118ECHCfxNabhN9HnY43qxYi3fvbMYe8udZsDbQSlIH2YWOG1SbudjOwd
3gjuTAnGF9M6ajYkhtavykdGkpdqufer/dT458Gcv1LDfyPONk5gi2T9ZHj4CnAJeLcxRViFxLAO
6PZSaF7wwNxk46TJsW/e4dcjigW62cRB8KTyev/HnToKYrYMaZ2tK4qfJIWOrtXSzlsSnRkm6BWh
/dv+f9SdWY/b2HpFfxEvOB/yMZREzfNQwwtRLtuc55m/Pou+QdI3SG6QlwABGuqy3V0lSyLPN+y9
djEZq7wQycpUQrYXUC23GM0heg6AiBqQsDgQ1/lga+dcTo7W0CDrUdknGIIPHsg5f93qpIh0UfV7
JCqcfN4UYhUB6XFkoAkqN1LYJmvTwMwPPgzIm/ajSEaxMWggHZPwKK4RJX3OZBU2E+miIQvw3cc0
ZNRsXNt4uIkoxMtgh2uWuJTehsfkA2bIOqSwzoVmXWpArouCcfA2F7yf7AuSWJ3u6NPoIc3iZ5qx
ZJRwVkrVPHdpOEIjKFD/t7L6fxDfr3/ls3K9/n+gvVcVHe37f5/z/S91/ZX+VXv/9//h79p72/yb
zPzdtmRNN02Bkv7ftff23xB+GSr5MZpsGfacvp3lVRMgkRd/Q2RIkLcFhFzouvKXjG/9b4hSDP5E
EcYsvlf+V9p70+bn/0V7b816exvmlgKNR+iKphj8+V+09+y5ejlAFb9RrKC8xLcBdAObWOB1BBOG
R/PTl6dhiYUARFg7dZuRaGMYsMpDL2IL57ZHkSXJH35STYt4IilyKDTiTSdE4E1xbiY1PUVUQZg3
ya3sjeQFAjFgHMa5Si64gxfNJVRspnwxfu+zcZtMxhyr2SeMrEFhGt5wUiCqOWzUQd9biCGsepp2
JhGuSLZ6m0CmhDo6a8qHUg7bKW/gRXtZ5TYimt7SSd/WWKSpIcOtNbPHiqpODn++EjpDNkB0Fv1K
3ALSUF1Jm1THQNn3PfTXxuyp1NHnseKl+c5UhwyjYWnUAk8jgzMN5EeqkSqReOXe6nWWd03hGDrk
oqwrqOMh1BUyWvaixPpIjdQrZ5sbmdsOOsL0y1iObhthUIQ8AT6i6H6YlPATq/4YSctEtlAb9twz
jOohK4artdhEoS0fwp6Rt9H9oLAUrl6KD8FEodZzw/H8tliR8QguK1HFAgkSu2T724xQAwGVcoaG
wg5WBemjlnXzGJcuMEnCfLkM9FtLdMQ31o5oO6VLaZMvU5qA9AnwiIsaFDADoMBgWJfno72wavDv
3LmdWO6+lM4+jITn0MOBeeyoxYjyJGr7Opo5OgCSmno07wsjko5Ror6xSMoWXcB4s5gYxOe1fOiN
YdFakb9PR7GwYaihPyTGm8ydJUImhR0D1qpVbmg/Gyv+HUTBuocQIsEwWWHNH3HDSqk78v6esqbf
MsgrnTTxvmOpe7dLcfEQ89hshlyhEFiWTikK8pJRiNUgRelKW1+mTQHfk0FNX9fvkz/uIyn4BQkG
/z8oOkKHMWZbQ8YueEIF2xG7rs5TADpNeTFZESE5Mi2i4cEj0T7ApoCLxpQ8w4YAFRMXYZQ/h0pl
fsHadSy/FEMBB0KWXoLAwewMjR9zYJO7HeVZ+AUTqHNVJEB84H9mGbIq4dm0d4X+GJRpYWrVPtNB
punS20S0tZgrWM6oGnAO1mv/HIThWo63iIfdTrkksTcPE7RLIrV0c8iziwHHI+64rSZLJMvo1HYm
4J+wJKEdRO9yJDd1gZMU9Su8NIloj67+tH3/NDBu8RsiKUAuFCxBnVx0J+gsFA9ICvIyLpesSX96
LLQsncYlfXJ0/RJm+8Ggp3IylRW+TrwbzW+47fBGXkO/2sTw37l7WBdPKexFOvYz7X3b+cJf5haq
wjrVKyduZAqbAdcIOhsGm163S0s7dfoRIbJJNKgXUADXAYu5SOuTZW8l0j4uZNYTA/t7b85/8aGa
LFTGwc4UMfIQqnavZzU0PwCTh1wqzCiphlnWLq3KDgm1IborjWIyo7JJWYFKejKFyta51Hzbaphu
0EkQrJSb47LWFRIFpmncpGG6l3GYL7CUp+sI/VIpM40zmZvSzHsM47P0FAeWAkNDQzLpBCNgaMUn
LbeNCDEy2PUZWbADwuXmQn4YafHWAfFRKgLFMwgYBtMDQiuI09MH/SqnXsO+gwA8Pp8zfxsGLZci
i3W23V04scwVdyugigj81um4Y7ldcu1pqJ2uiz9U79Mz05MCgC2o43sD1Bg+AbuESvqK45B9D2TC
wehQaGXRj54pWoJiZyNCJLO2Xawzn0vX0A4qyQynSENQqVd0CUM6LQaFZfOYTXi16/3QkJMiGqLk
mchPJC7VPRFxBlCLnixb2sfFJAjxCSoofUH7ow6CBZxZnFdFTKvAlB33+qkzs/IYcucyYZjaJV3t
W1UxkVCxVS2K0tqQVF4s5Pld7iW4+RPQ0tiuy1m+Uq5LxEnT4B8Iq5hBHdayM8OKIHdUDEZYeje7
NP1lWg/TY0z5DhL1vtO3Qb72pFK5p2bXg9oYWSN7aglxvdaQx4zrTBXlGnI3+7KqHC94rFjuqcE5
hXEjq019xC6L9juBZt8YfXToo8l2J4NmskIN5MYz4Z0qL4FNDAaOFZ2+15voip8jXlueJOHigJ4g
8Misg6k6Agix9iJK2w0+YMIHuZiu6dCxpwAFxH2/QV2LW9ch3Hh0kM0PbhfX2pH45WLZKfqxNrTg
TWFUPsPVr2qEiRldLwN1O003iJoQhqmZJzmhRVvNbNfcdTLWCwaqKy1CnipF6i0QpJ2MADuwlUZb
VmfRtuyUVWzkHzF0l7VcE6MO+XhYSyXsvXo+vQ3MWxZzFO4nQzH+1sc5sTLLrwlcewpnpThWwVgv
zW7EkI80xEkNdqW5ZKmrHGiWHtPRiLJFw5Vq+hd5lGOEDtKPd4aU4kDB0bFma2vCaifpEXOTZtVi
F4RZtKcOjyCYQafMkuhIDntLv2219zZXb0rs158awVIoUJGIlCkgSKY3SD9VvTnBGOgcWkWaktHB
7o1upzYLJgeDU42RcbaLLtr3RabuZGBOpD175q1Si2KJUpuGDRVDJhFYP6X9jx5DWB3i0g3QVcAC
BZS8iwqLiDxdlKSeNPE+YmJF8d7q9woJCsoOQ/oZQI2KOGX7cnZgBAN+v8okLxNCDAk5pcRnDXQ1
shiFsc28i4rHlCCxjiNpSbH5UaYSPQRHN9oEphvhSCIq4BDfbabQ3k1CuQuZXFnPCGGOTAamclIA
vrPijA7H/yEKWktyRxXG0PW2LXw6pqRLXaR08p0wTFQuVjue4RK8WVWPA3x+kHI2wqB38mXBWuUc
dZMxb+dL+N2Nv5cRav7bA3EMaO3Cc8FuiDjsC4lp8UajWl2YgW9dx1qZU1BG+WuUmMXjz0PPFStH
3GzavbTbbSULe2NrebD27JglejBUL9GhRBmZ6NzaiTQxXf0g/BHAFg6BrRnF9qYPoYPqwpgl5NqD
mlIcI/pYXgGjfU1ExDqNSIc30oBglQzVxSoZLf55YErYjPvMDNUDcmzcWVz4C5LN22WXR92pmR9S
I7h4lSEvgL7ae6bz2oHseCfotTPdQf1lt9ZGkzvcTGMkbVUATCv4nKgeDQQQJhnNRF/o2qWsEXjG
Y8BLkr6CRlMBH404QEkkXRtGr+yjBpk9WXkIyVlH70OTxO888CGURBXarqq5h5gRj4alFwtGEAsz
iuStZ2gvS56C658HZHtf5UR+Y8zrkLQtdOGKO21lQbsQUH833RiIrRgn6djqZbwqYq08YyzfTnEa
vIpR+YoHYEGkkREloMuEilakREztGJySgtNDbYYlRf/THn1EljpZTng3VwNjMuys4gdhFdGOJAhU
dpI4kkhDwociHiBW2Zt2OjYEm9urEO+KqVaQNzqKy9Fm0zyIt0IriZnTJKxvPQvfodMo0AKbqb1K
Yx8HHLZtoTCXyFN/B/ZouNhhEi1SNbMOSqLPikrGD+aoaqcp7m6pqgZ3nd9hAqRetKY78+4btyrS
j7qkn9vKEGfUOCMAbbvZQ3VO2NbA5wyKfo9ufeXV3aZN7AsKSSf1OwhsmQmppK875r71Tu+Si96E
1MX5pga5hArUmEPBvK53U8GtBLk3mK8qOQR+oq1SEhXdMmC2S77q9K0TwYUPJV+2qlntwr6b9upo
M7XLkbZZadle/xzWpSmXtyHylU1ihB4e1qK7dwUT5kqZuBNkAJ7ieZ1e55r694e0YtoMuwtPbpZy
TvNfV1ul/ur8vIIbUBIVjfWHvxL5Yr1rp9Iv8vX8tcydzdXjz9xWN7oRLExv7mJIg0asyDU+1rm0
zUtx7eFfmkjX+sRCSYvgbjGZjpQbP6deAqXefumD95FL0Esi+EZ0Jvm6RaqzaBtEKSrsJNTOpjuO
OmGJsk4slxoS0JSX5k4xHA3A0dXUzOJk5faySBN1FzOf3/356s9DFfdEzuurhu0jB04ZvDSBuzkn
dHEXkuT4zJtdwbXLjbgHDaWG/ls/Ra4V8ZkPBAofGbDWk+R5t9Oa/vrnV0qaf4CosRamRURwF4YK
hNFKIXmHr2puDEirPNmF668dFGsI1qoE9iE6jOhJicZ2Gbx/iJCPhqy3a2o4DHsd+h9PeZn3ampe
EXeGdU3G0LIh94D3Y1kCfxmcBcY4nX2xJx+eUsSiBaHgqbiVj/RRvby7EPIFGVyyM9/HXL6hkDpL
+OgWmCTraDsW/oIc2YtxFUcCOk7GjYO6SLd284X7Tro2hAnL6JVK5oqh/tNncm+exVEGUv9Ca5Pk
r9oV6SnZ65dSX3JUa9TT29sNi0A4n9hP2GpAPK0sP42SqVy75mZL9YWIXv2hApa9U1Cz5tDGG6M0
2IVqeU9zAiAHmchDvw2ru5LY9EKqujFTfNwjA+5HTyd07C3/F3ZxWG8omBZBXfSLNKbbGFm9lFw2
zXV86OxXeCHiPy9ELDb6udnN2VavJWS19qwhVHrUlwIlyNn4bX3LzS76su7TFTWartGtXajAnBXn
sOudFSzHOFa8+8jUm3M1JhidoT2WQyYO6wTSfJM67M64q220ibTbL/29emn+cXw37ypJ2u7aGI+Z
vObC6Z1T1h3KcGksRBkvww/jN+Fv1vfwW6iPdMuO38dVzr+Sl3rOMN0e5EuirIhlbNSE2GegTGRD
ns3wJAqxNZdJicbfZzDQLO1FFwXbSlFWt7gGQe0vV2VHeamz+RvJqV4GqnkzDHn5YWO7KxNmL+t5
1fKBhuqe5PAja5erWrNP/FP9brK9etaO2s1/RvxoOLSnMJLWc154scE0SArpNTlPSB6oyB1Wnk+F
Z+mZRGyXKLYV79lQsN2IfpsNU0eDICjce8Gyj8QCnGAvtoyAHhGHPFTIRmk3fZ692b508Bq+N+FD
wbqyQlzsxMCKq0kJQdjPOdkrREw4WcPT3eOpUL+at8EZ+OYv0ODBrVcgHYUeHsKCv14hbypu382r
4HJQz02gLzK6B/0dJqj2nQ9u9KaQHDc65gEi8Jv14X9qiLTOsvGWkvJaOCpgs2kTH3yy9tbJXr2w
BgyfRPo882d5jFW38wDDoNd1WjG4v2w7X2GTXJmXdtjJZeZIIGTJqJtnBc/yiUTAiVxzHvPPe0iF
NegPD2fzySnaL0Bhm1g2nNb7nm+avFeUypa/H0B+ZF/6dxfvrPv8AngPceveoE0ztC4CZzC2D4Oy
HqXUJhrgTR6zMy6BovQgg94C7tZEh3Ws+7G6Ob1b6jfjaB7US/UWP6e3+LO4k8iD+kQ/z3/5/tma
p/GoA8gY8i1dSJI0z28tIqS59a1sW43E63bssttwJKLH3Gc1/awRyV84ZVGicLAUXb8c35IYTQpx
r3cV3Ux0Tc+ww5zi6lc7mda8uQqgxJ+YOexXdauchnI62ocCQucjG2CYux5lm78G8BMBXEWzGeve
psjzldIf6Wbuqext1E0ElgrwgThs5A0Zeu05WFn6Vrp42mb84ScMlXCjTB1iSMmtnt2zvoNfvZQP
i+uzeFl3qkiDBMcPHJXh0/T6vV9tpS6HXGkt5ca7pGap74GNnYqC3CFJ3lklm+hUtWemMa85un6f
VBynKvb1NsWqHsIhsbjfZ6eYWxGExod3rzTDfQuni2mtCd4jr03LfhdR5lKTXnON3YD2KMdcu/Rx
SllQLasr7CXyBkqeaM79y38oCTUFky1T/DDAqivH7pRfhlf6KPgWGHx2zSppoq0qdSvGKzErNq/u
t5pJ2E/nrVc4gR3QVNlvmpudPo3hGrKnse7JupzqqgX4zB4+8NXgncJuH7eJ9K0lyW9VGctHoVp7
n10WfCVd7KbRtw9FO6gr1a/Hx9Cb2HuAKV6UXkHgoeJshS7t3wGnj9smwTgSmWPzPorJzQZ473KW
m+dZ6olhR//FPuMjCTv53Ssftl9+JewyXRWl1GLnRT2z3ggjjOUO+nT0R4O+VZV2xS27NS+NwaHs
t+mSgPIW44b5HRl8JmU/xqH0Xr+ruRlCMzXOciy/cKTAMOKSMroy/wF9d2/lvf49tO0bGh/FLVLL
JvkWaaFth9EWAdidCW5AgtWAO2YypzvEgC3nU3kXXN+EhtB0KJ7a7//+JTIAxOVT8NIn7ohWp+1X
nvzSWEo6697ShlWk8nuT/KBpRvQSMM3c6ApmoR7lwVoptHQDX0TR5G3XjuANNHFSbRUJw58vmS6d
sTdCbst5b5tM9IdqfvjzlW2l91AzckKEiNKrgOETrjEmEAIUbNCeSzLYbPkJT3PanidtAH49iHkv
7Xh5azWLSlL2U1y+ysY2SPJqlFisOxMletEM3omRGu7ZThrWWcXnnNj2aBWqI4zxhHo+nFCVYvnH
hu7yWgZoI41iHaQ4blWF/PNUVQJOPKS+HcCxk93MGu+DclIqrVn26Ze51dnA75qNXkRPYgY4Ymqr
Qpao71G96zuCCLtRcQp21PehwZFe1Z+OhZn1XOwboi02EDvesGl6i1jQ2Zkmx+agZseayMwjApv8
mBXJDaFOthXwRfhGxoSRNJ8TlJt7UqPqUmOcofp56jKgw0kebt7CdPilK4cyp4LEjfupFRDwE6Sv
4+/a94oVmpWJNAGhgfRM1NNArgjSPvt3IhnxJfdKXjl0aZAvM2aqkGN1q46OphawRzRYhQamLO+A
z2FzCWWxsrsS6DegxtBrSu7WLeOByTsmPfMk8rs1nXU1TsT5cPKf1sf0I/7sn/W1uXAXqUEPvHHd
Nkp2KYnXiObgRLWLFnYeoZHJEszPZXHxy+FoIq3Y4wnwbJQQ40NIebbyRA4moz2mlc2oCIEqOJrZ
TZ8hpVGZwafdt9FVEe6ynIFpFATURAw7tNnvq/ysfYYtiIaaUxALm7XzOCGXHRgvAOwBEPhmKj2u
wuJiKPoPZPCj0yoNV32bfPRQI5KCDHO92fEkoJQNSA3EvFXRxYtu6VNNwKN4BDAlTbMiwhAwXLSR
MsJIRXK3cnOT+VXEJDJBzFRp36pdbBLRMgkJJhqodMXq+FTy6VyCCkWqrOG9lbSEvS9mWmATkiV/
arYZoeRpsiPkCDeO/eYgBFe1VfsWNXbSuGN2rqTy026kdeHDPJl2kKxQLzOyWkwTcmwLNZip3tAH
O3GrP8e2jdcNCoeuIyy+bLaKHRUbS7E/x9JbmEKqV4VNIm8qwIfITU2SNP5Hq4uZaqNyxA55C02/
Prfep1Rz58APit8lR4FrpAp23nB4Vxr5LSGd3cE/5K0eEVGOFyExoLPJF3PMdEYJmm1FtFq5wjD9
jgDY3prFNYl3mtVOq6IH4Tog+a90+zIh41iMWu0WdfxFxSkVmrLJ8QqsQCOEG+13gIlo5Wlt+NUo
x8pqvuWksh+lj37LCPr1IFXdptfAK7SM5FbCKpbkLgAZyuJvnPFMPNmB9IwDYd2NvttrmHGHOaMG
n+ViIpP4oCphtPYzNoQ6059a4ClX5hGQvuyszGQMRVBGg4RlbyJpXkTI5DhbkE52uXHt7Dr44L92
pQmppmJEMcIg0uJCdhluHtUvWMY/K7PJ6MwnZcesQtnx0ed5Viqy2vkHDqrq7yndgp0ZfLatf0/Q
UhKQwO8C5GfUkFAUdaVBy9uTJ9uUSD+KyNqQgvnp2903FzGhCiMXjJ11P/CLmygIQGcSsej2cklB
SGSV61206aako3+WxplP2tliaVQ996DBT2FBRnutRhUXTv4+a4oPgqo4KUMCzC2JYTIVGGlWqptE
6BtC7sSbzm/2HskhL3v6IaFVJWJ4DFa9SmgSHSN+T5TZhDk6qVS9agsWGhApwqQYtXFzJNB9VM+w
floELjSZeROR4KGuRUIafMpE9+jb1Uaykgaj6qCsobK8TwPnaq1J/krvQLhXNbOUKCiWjC+nhVfm
t6wKj6Ue2AQxlycf8jQhZ8yA7cIu3OKraw0cszgfgNTA9ovwy/hQVssoMY5a2jgdLjq6HYwnSDqf
5txrFviiUa2gG0wJPDgjXizOfXGdcts4IL323YLqAj/Yz04nUqPSGMcXKksmIsO83ksetaHqi5DI
qE3SlryKlUziAtK4PcTXfu9V/UdLLNZmgI64wYgSAWsSyR4A8kFmDHj885AG6N0CYt8mFkp7gfxl
79kJG9SpYxsR5dlByPY71vtrgtRxJyZNdyZVi1dJGMzCKAPPn9qsB7ZtPAtp2k7CPBhZa18t5BuP
AlqTxf9InGtdu9MQYx9MgodGeF8bgf1hK1sgRJvkbQk+gxGdvW26ZxakxX2s34vCah2OlG4tzSk5
cqtHr4LBbdAqtLxZjGVLAqhYZ9HklpOmUjqStVhgX1sZir2SNPu9K8CgYCp4FBJL3RClqT9N0iJI
xxjN9CsxdMAeOSNIpJROyN/QjzqVb0aUF7BR/w4rxBiIrhe9+dJTjFYEgo2smpiHy/onuj2oRXV7
4MZJPl1b3XIsdKoRL7Cx8fJowKOp4H5DTyEL1FgQ9XLwE0Yakb+ocpRg7cQtLJaqvW0bJgoBG40d
2rIQ7gV8J6nBLZydKs/fxV6g7fqg0RdCQdY4kQ90qOHFLztAe+TmKDtkTi+/mVPM5RAxqGQvJzX/
loAZ0/GkBz8bP5sSobyGxhiUplethU3IQR9GaM4L2FVtfS074ipgHxwbi7iCAf9gYv8GuEqjy0Db
hqXlyHkbojauOD5li2MQele8HFgVyRPtgdKWPuN8qhtEBTzLNw/j3TIXPQIDKvUdgjBO+6jda6Ij
tSDtmeBKH3aVq5cCtqob27mg9x/2cBrJrZdx4sZil9QXczqSGYXFPfdZGgXZF0Eu41umBuPGG4jl
EBUB5YB+xK5Qh1/1aAg4QtCAPv4knglTDAeb2Dmr8/ioy0nKR71eqxm6IV1Jt4SllE81KA9o9PV1
avvKNrWJ20ir8cHKEXqQ1mLgwHvzFTCNA+rVfQytxK6zrFxTx7EUqIG+5iy2F0pUtScjmFPWE3VV
cv6yTxdkBvasK+qkSDdWDGdCKkLi6+QBml6gPeJEWWNVTy9qLz1pS0yXU+JbItwb5wQ48p6tR17m
zZagCUwNI63imHEbCk060MoUS29CdS+0LHg0s/I9nihT/6xvw9QQlxGC+cYP2c+JSdZ3vlH99eHP
7yWxhVbrz58oxtBvcs5RDi/CLXvZ+FkbzXQ0kN+tVRbpa6jc2lvTYSq3lY848+xHrlDBGqUGCbVZ
txKZAE2bVAe/jcUq7MGesRsw93iQjD3bg37XY+f68yvCB38h/II3NluC4FQTjaRiJRrLXVto3Q7p
rEqJkcNk6dyKC+lhS2O7BPADB1rYxunPgy7U39gL6o0fyN9+Z8MUqCwWvM24QX5Avc8T5c6DtL+T
k+aWspnlHavPwieORI4sMGGUwH3ak1uTdNtkTkvREOWgmhXNG+P9oB+BXwxVcsLGI3N7ZkYP5Di7
N0l3Scr8ACKh+fJTW6Vh4lMz9hh01QaUMguhT+gDwOb8THkCSmBZknpMv4jcYFY8SY5WoNK3Zo95
HJIUkTWNK4e9/wvl8BdgguyqJf5RlE26NQOIQzo3e7eyU/0siACmPxXGNVavucnHkG2YvMnixvio
GKnEZLrUQVszSlBeiuLLNzwSxUaCR+ukY5IXjmWKYg+eEgDNGG974U27dn7489V//FLtUJB2ROYZ
Bi5CuNtdbF2srHBLS7WOZjt5F4QM3sXuwYwMeaVtRYb307KB+dbMyPwPTZsbaFKXEBXgBZ60kwJV
D9vMHjLJEqsrJlCoZMTwZqRFAWzMiZuDbRMlu2E0Q2orADz4nYzVWzhK1TYI7BS6SHWgbpF2aSYR
G56gHals5WmOCRkAYOrcgcH1vBP/Jq4eh+EzKqEyTSTOEe/2VpRYn+jYVuShcXiCjvBlXJ+oQJzU
6nd2qyG4UGbwYSRehzS4WSXjeN+g9ScOk0NgsHXwqVzCmIMARo4cAWoc2Wym7HA1gZyTKmbGDevk
TJTWKagAz8VD8Byj0LzqaQjQDMfCTmqWfmJFZw32jqYkuDfLXHfDjKIBq4yxGFRpY6JZYJQggaiK
loZxk4Y3H6XPIqy8myxDW5FtbWN1DPPHYvK34B1PZeNVbtmmZ5NLgtwplUTM7MYS9Z3wG3UxMYNs
OeUISgEioxxtRf2pFOYPqRI/TF0elhLNyBaZyKmt05VeejFXtO5oOb9B/PPvpLccEQjyDfUwvcgV
ZA8jHNeUNPUlawMIevDrv4EEaYH27Sm1fRFovmBipWj78w1IiPZm+IN/qdth5UG9uft2xoiIlmBt
xqqM+iuskagQPvrnl4ZXFe7EG7PMgDOs1FYAjzJ3ForzRCVwoNfj9RCGNZgD6ennKdUOirGL35TG
JbXq4Vy1X00hMronpZrhNvEi05LRtWQ12GRjeffrsDhxwhP9BH8kp3J/s3SToZiZIIqWAvVh42Pr
KhRBDViYc5Z7xi71iXoPR3t6GbnbAj5zNDk0zh00uhtN3cOEa15EUbqN8qbZiQIK7USZtghaYyfM
EZdKMzUfadbDdpMsvgXjnFOpMasmvEPnle4faAzsQ2S28mFs2Yc1eAg9+VOVNLa2ohHHln7WBQkB
XVbWDXey0XlB/EVeUtcp4akBbuvJc6m3NwkBmpcENOnenLLfaugFWGNnlpEh6oflI5/OWitcJZ14
DIXA7RMv62DYZbPjGPnOCCCCHU4qofzuqHNAO6ERipE2CuCcQdispzhcxOByPTXDRiZBfAXeeA0F
Rotu3OdasdCyCGtnUO8mnpaeP0ZaTMUeH+WEiaLOtB1i43EXh7KLHUcsZESgTm9Fp7zqX3wEuLuY
hWv4ab8epxGXgxYRM2yrC70mx9wMUuzlRfGFCaVbjqO0YmVSulEavkf6WbUTa3azklc81vRZMrQB
Q1RbYu7I2OnHfTPlOsYYBAVD0LC5CBe5wuhTgA7osuYkJwqrEaRGDGkaeAsFIVbZOaN0f+J9+RN4
lWwIb5S2GTJtp1R1mqnMvjU18ASCT00QkN6wJr6a6bHItYNfae8hrgp8s+GlGaxdPcjxS/Em4BfI
QjbArhZyrekuBwK51G9YA+AaoTGCjTaviFUyHYy2cQeWnN8UqRyIlCJPo7cIt5R8srAs2O96jf4p
NoN1VMGftwdLWZfYBly9mmZfwg+pmKRt2yrabtLYpLSBztaMEtKcmHCb4z6lJUJMEVyiSjwSjWF9
c8/V/ldQGINbTGrsmgWGm3e91jUU+4KIqvmB+03ZluE1aKBbVDpuKnaCLnOo4N7g4V8WRsFxkqnt
YwyI9QNzsUmBW7Bz8rI7kFwqSJmOfgKFj7amWv5FnvxvePR/IG7L/4PmF+r3XzW/2tBmMplcwxZ8
VvTm96wIGwoTtHO4R32O5ziNPlQldsdOXwKlVRE0oGT5afKJQbRj01SUkrn6589KaP/Fs7J0ZjK6
Sugd3/Mfn1WZZzq3L4mdyXCS18V8aLMketU7tBNXnS3imP0a2VzJRNoUMEFLiEzXwSL5EH/4Sr+p
J/2one17V17fSx/1nRFvyRBt5gHM1bualXorv7D2QRcW6iV9ae/ta3w1j+YivK2PIemHYZDrXmKb
ddy0Rd3m9uxgMTg4QsLiGM5gwJb+ozHZZgbHKnevV2Or2nCJ8KIvOdn3//wlUSyE5v9Jna2gHld0
TZPRe9Mh/+NrgtZAbXBMttvprF6Hfj9bRjCt5OchZ+QKngC7KGUvqGyTXdA2tFPQpjRiTqPj3ST/
Z+Q+ljlUeugPR+dYJ7A6isW1ZH3Yska0eH2W1rxYpKmDBc2y0QhPYXj2Sy6PY00fgwgnhiZyUY9T
7PIk3vE79QZTWEbnuy56AtOSf8vFCV7E+JWR7q4sy2wp9ANJhg4CWEGm2HEvs5w5hK+QYNqj9p5/
1f1XZG3baWPLy2UkpVi8d7G8ljaVPC2tI3BZh15oJFHi1VGAAuvycEPb7tEkwSsprwQxIVbS7vFL
+66RX/2ef7x8bh71zXpN4bI7j0+XZdmLIchBv8ZE+PKG17zhgIyqhflqwaMOTqvl3QZIMlVYIYsj
Kg/N6ZOINTYpZ53IlkbUEnzWRB85+8sQfEP6sNhpkgfOfhMpFbtOrnyfzafNBvRaswsFYP2Mqfts
dqQyu9LpmX1W7E7RMy3ic3AFVuNsuJNvkmPAptU7UcnwOksP9fbPPz54BP+Lj49gk6AT24b34D9f
UtTRsVQwiN9G/0rdmTW3jaTp+q9U9MXcQYF9iZnuiOEmUhS1WYulGwQtStj3Hb/+PKBolyir3FXD
Oudw1BEdVbYKBJKJzC+/d2vTadIv9I58w+rOxKDyKdaNrxNW3K8My7q7L26aC2Srd8UdRq8zmP6n
nBdcsDU6UDzgtaUuvGlXXXpn0hy7cOMcO53gGg8LELpby57IzSoDtwvB7zKVlhrOnPIkSCFBjB1i
2ZBj3ncBETrnLoACpNfb9LEvx92TYt5U1xJYoQvv85qxG8WXXHdAE7/oIItRsOwfMrDGkhU5YJEY
l7K8NkoZ2n1wLrOYkBkuoY6tXGLygmRBwgtcFwglWGEmswYLgwHkXJX6RX0nPwiPunqJSjm/JgDz
qXvw77IHDBNXEuFYX7CSN7qRgWNb0k1LCwuEgkODvRBx6L3MVx6wawn8qrIvfmm0ReJiMo2t4bR6
0G+sW4y7roN7vzxrXo1ndxNuzHRJsqYcfaHkHJE95g+w75m+ssz1pOwuqrPqm6g/Yb3RNwuNKNJZ
A3Cc3jnK3aA4HgDlKQegUdmeaVf6lCxLYKlNCQCNbVnpQ7qZ+PIsXcV38Z19494J9lxiCWqN0+YM
6x0DZ95JSzJjgKTgoQouh4cn+utBvuFxJQC9M+/BUWdJtBFP6+gRUxbXxEvlOmJOaF9JChyF5jxd
mCaBbfB4aOyMwttGmEpfG2XejIqHQl67q2xJxNWIdHnlaRgAshHH+rXwxcbuXMVWAC13BYUS6IAC
EHpbpdT+IszUR/I+iRF12uDCAXnCtwUGfNrks1B3MHqzO31ciuqVJ9YVJL0+nloxjTxaNK+WYxRI
2wp/joXOWKshBbgd3Wbbio1561brX79Eys8CGZQxooGGR5SANjVkOu83S3p+roGhGANB/LlsZYCM
tXwPpHFpiw6MoSdnXeQJ/H+VWdi9uhkKUyg+BDUg4kdv9jW/LW/9Gh4vJGe+TGkVzPMGKblsi9b4
kvY9wDqmPLNa9lCFNDhR1G3O+cAgD0Em7Itumrwwgsy/iYjswdqnKW7zpKOXhF2/bYezf/PAw+7/
lqmy2PzzH4MiSBF1kcRdc0j+MMQP1UGOqwj+kRbKV+UVShWytlWmCVDtQNKMdlFENvkAI5lcdU0P
Fu1MyNoz4YvEbmp9TW7yq+5CB73Ws+cy805dHPgSVt6GlTe7kaBIaOfFtQD+nYhARLSU3X+zacqf
3j+hJHxfiqGo6oc0ETj1chyaUblwSmMkfMFoMk5mvfJa00fvxlkwz0D8RwJxYNF9cq+7JG/c+xzi
kGQr0L9J2TTPKNhzHLyIGEPXA0bfIkD59TB/dpts6xoSMMPQVUUbQlHeCa/kqJDSJPPiBUFH0dyF
qKWvHFBgSfADTOFq7YywvTvFVpWlatHUXRqaQ/6497DSkJgsHTG4Tiz/XhXLeLyFqTmz4nWAN8Qo
I/ungWWp0SoqfNAoX1Mvfn371s+VCYkyqoKxo6bIIpNx//adAA271mv4JtM2Gxc1Tpe4E2M4PZZY
RaiQAKpbcyVEsblClrSI6BSfbf9t++eygqETLMVzz9FfqyoPIfnGTI5IwACYGjCIBO0mda3iwo2c
JdTR7FREkMbmDL9dq2Vjuf2n1PAN/PWFeZV6zQICknZuFz1518M/AVkRNdWSwNYn9dKuAmwBWuJY
TQnpx4Aot0DLxYAxJ0tjQJzJRS6eGromyYBGiwMuHXJeAqU2chVBP51dFE9wp4Cyi7ky4Nraoo7W
mCSXE5HyM01RufV6TNuaQorzkgk32YMzYVFRj3yZqirM2UWCxG1msIfjTm5GzoCzuwDu4YC8RwMG
Lw9oPHxtH/AGhL4asPpiQO3NAb8XAfJZe6JJOWD718qA85MfB+hfD+g/IhmoANbACehOf/2tyz8t
hpIksxBaOmuhhrT/47cuqE4JzddbKOFjFmMPNoRi0sU3C+mVWi8uXexh6qeuC7KLRjhHHfgCJU2u
YRMbyCHUaznMQuplDB1Y2pE0qymOrmJ44aeBNSOcrIPd4eLeCPrWm/GF5NN6tmXXHg+Sln/zMD9N
YWprimcNoSVqS8X68AbqmVtkjlO5C3llmODvrt1OqIKFHtGbZNkrBxO1zJcz0mwK8SzVgcAVci2m
Pl4B564SXnnVtIwfallFx3uRX9d3VBTfjMcfldz/s0Sr/63SW0nkfyRNvftif4q++u+8itfP7jr8
7Spfb14K970U9/cL7OS4xomKyZglAvuBgmnKjygsSzrhfMVKihbW4CCGDva7Gtc6UfXtTFHhmmu4
Av2ehKWfEKqlAB3y/2yWqvlX1LjKoOvd23pNnTaaqSvkbemWqG9fv3d7QhRCW1KIcV7gPW2wV4lh
NqfIwH5Oo6E0w7QrREzQJh6nP71pz2hqYs9Sc0w9r3hgklwr/JrURmIZ6wwsUWylv8+jOqUlHEry
aRHgU4wdmxb0E6GzclwyQkOm1VylKZoUWzGoRcA2SUNRMpSArtLIZ8SKtpym5aoczHPymEDZ0sPc
JGH597Fd86GRFmHZTSWrEk8TN/BXEm3qVWzaNhL1hExasQuKi8rOsquuBQ8b1a6ODbCkG9hC4JZF
nR0Jm8DKWE/dplxApuQgBxtIGCOt0LlLN7IQ6HAuDbyq4ryEt9Aj7B3xylNNGlNx2+Z3HWkyL4Hh
W+YoKJpoIwCM45in+PhHRYLyCNzqriOvwcm1CuNppOLtzxFTcwFBDQ08Bw8A2gawym3c2eP2FQs5
ugBmYeEQU4d5DZXTUTvCMAvhAZtu9R4JZn2Jn4VbTBqquZnDgHEGxychDjR8nuIU2wY1FwREvNgQ
so5UsGtg8s06EI3HGm7EreAW8n1v+/Z91kd80Q1dM4JD9Ka+jcDc5o3jGleGK/l3jRVkcJt1TKrM
tHUf4VzT5Y9K3QaBRZkKGyuLxw46iJs0FNiMAouQUhoLC7eVTSIkTJwUo6w2VDweQhyfMoF7J0cr
El9dPMj6KbQPi4wFRA/kQ9gqAbpl2X9NOETC6bTQJYziHKOjgHYqiCWuTEUbxRU+ktAXBlhAfsgl
TBUoeaj+I2DVxxxgBqmiijH6RIlVumu5OiQFh6LQ4azeOKy7cY9j2sgX7R6DwAyqm9LjrDhCpQw5
wfNsx6eb26ZnPQZG5YWCm4b0xe0IW8NFslLzBV7Yojgl9xVPcNekVTP2jdZGxyPAWwHXKHNvkRWF
Jl6CyjdpMAUtLyw8wQzXvBWqzv/SeSFcBAeJo+DJnPRaHScv1vtpKtnR2u3bepEqxI5+iwy3li4d
w3TqQbmuYLFN5I9kYwSSeonyKlkKzWsM18ZFhXA0GeS2AiA8vHfkKHZVoAwnz/iUmDKI1oB+OAs7
3izTfFA2dJSYXMi+Dskizrsb3YtzhNOtBdVZRuCzzJhZL0FkqKcGqjXMYdpqCuUjmDIDqwUGV9JC
6l0OBpFCWF5QEW+Mbbm5FCLM4/zQ82jgg18rjjM481bWivg3CVO2KDvPHWZ3j4zqmRSU+hRLmOjB
K7X4AiklnuelVdxodYGnvomPZGqazm2hivHatXMDlVebrRu4i1/dPLxMlMEBOfSF5kyLXGWemKGF
1trRpyzIMRnDhjJzOruaNVnzLS9iZMWKE2SQEsSMNonTTzBOrTeilkO89/Pokhvqx0mt4gMk+bid
YgnazxLBYKIqooLjlGAvlVAxT9FEklhW9SK+0B2oJi5r+asDkLOpKtN+zeu+oIuQd9DyfDMNv9ZC
ZS3hn0eLRNTTb1joZBjquM6lrEXxQwPMvRRTDERrLahfbRcyt2STjhAobXyN3SCRmg2xIJQx9mnc
aYPNJSHHZ46EQabV46huk/U3SuoiieYqeqGVqhLZ1IUZHGhdCYQ7PrAZSZEhXehkepODIHtTy9W0
56yV24VYmdlZq9M2pudtwf9TPapqxT6re6Ol74SUQTZdf1MjGZ6JKOvxydfxDbA7WZ2EtWjOVSPR
HtNQEu+yUJSuU8HDvda2s4ZF2CAbzO57OhtqcI5rHwRwTKlBNMP4S2hqsL/ebclXb6fH9y1nTl6/
3tqUD51MsQ+rQAkTFGUYrdvkGDjWmakkzoVdJDKlMs4U8riN6kaZwR9s7yxXcQnaC4kKGdu1HZIG
oZQQUds4a3Ctany4SllklGdaT6zByIiC8LosMks+VQw9wC0l7LqF6gfeDIdYiAmqUG6aEGcC2HsE
87gCR4NabehFEUMJGRHJhkbitzHyhDS61gW5u8fuuT8t0ja5aJTGPlU9jZYQaWrJUvMAfXHoE4GB
8Fo3XewJA2KwwrHeeDZSuRjjCNmvZ66mCN/CtK4Qz3ahSinreItGaIrnVKSV3UdDTCPgORGOvZBl
s1rLMGfICic257FbJykyHk0pJBRcSnBZsU45yBEiQJKcuKR4g1N2Y9QjOIM5rrRC7gp01EJEuSNU
klWzqLE2BMhtxUiaumA+i0ASVNSyrl3Dm8AyVAvmbqrqtFK9GG5Ok2Xkwec9GLmbxxhfYvj/nHRG
uhBLQeAZ/EgbAPXim0rhMBPxEp2WpHNMjRyfTlwY6nIsD0OCUa+0FIW4uo7AGpaqnonfAJe9U8Xq
A9wD1e6UE4px2+g2RpKZlJ0WstSMYONlK1PXSCnpANBwqNY3QiHo875z04VA84LkWDFYqj2bSFsX
Lk5o+YUttA1AqWHT85fQPiTSazTsRgZfyVJoW2WVbzcqqYYY5A+7VzTsYymav+qUTRmgNkFAi+EF
hs036XYXZIeWuqnVy9Jrut0nQ3wsCEja7p9iEwwhYjWVwTjRJBvVbcWBL7fIC/v1i6MNOat7NSH+
VKYuiqaoQWuSpZ8MWpKcXGNXpFcvk4ExsSWIAJOSbPLLgvi7uyYp1WlaJB4Z202CEstwpK9xXse3
cYaJee6G0kaCDIP8UYWXSMoWNsszSBL9XJAHH99cgt4/Tkx2E9guDX7hrmGbqAIrL8L+2ZTchYY/
cHPZqiFziUyp5r5gAbuh4Z2nFImNnzjnqdebq76vgiswZxzHWIVzKA8KbmSSa+GKJKXUYGMX6Qs8
nBSSCqFQhb3C4AQ9S1h6izTy00mSCht8b71Zm3e8E0rdzrXWsM6srsZOWK5glPEK4JsAMARhxUFC
J3IKryQ8r5gY6ElqXuRY0oNJovZ0oWipEqqj5wIYXC01dXgqIqCnK+v0YMhOITtzybFCFSOPXpgV
hawuQoc0ATzMBeMCPgFMSVe2sSUpMFTsCu+s5L0aZQ3AipIHM89LNeKVCLUcVThBzsmcImI+ytMr
M5f0O2z4lElNB3qcOXh5NSjZyYbpyqks6t2V2aTymJd5KIPTSJlS9WN/41GPB6ZVjL0orJ8Uhwvi
76hjmmM78g1eVOZtxCs2F0SCMj3VI2hG6mgQeIOvWZab9nnhd/qVSmV4VRuKsG7kTL93Qwx1m0aA
8Qh/4zpxs/yVk0ZFoyAMvDOEHsFG1e0EfCuuYSNswk5Nv4aqjmWtCftb5X2tNVzeU4yNjVDCJw/f
gEjtvxid49UX3bCUNZKMjhfxevQEOVKS0OpYHrQ5CiZ3ongp3FSXXCTvDJJmD6/RwQY6kTwo8kqm
2DMNH2wNhS+Oqeggh7VcH5Z1dbvCk3PLYi9gKQGRTAhuUP6yETDB2BSs7QYRbDcLc7txZEnX3jXb
7STFt56XNe8rfLDtzrmgYW2d6dttKFBN+zpO8/4rIY3qC8NczV0fnsGoU8i8V9IMY9IAYT7R1rJ2
VXWNnS1a04NS08DDvNfh3a56J1AvXFvHldm3rK8VpuK3upIgb67QtPRCAH1agSTyRWtQG5JQ0S2l
gYdpZh6hjb0aime62dRLFkX8g/Qgq5AdyoMDo4QaLVEcmCFd08zLUCeDKmqyheYSp4MDKWYpUKfb
6xqzxlmdVsIQZVPI/qTRcK4Ngq59ykmlIjKeswGasdiM1gLZuMu4i9ChhlgLY50Y1VBhIopgAi3I
z8I5R8aOmf6h598g8LPWaZG1t5LaxlAxYFCO2lhGmdPHEvzaBuk2ufMdLAQR5hjexYZy7XkaukNF
62p0TqqOJYkOOwUDg7bsnkQzFy4akQk/EmISSQl0Ld0bQfWzlVoZOEzoir/x5ZR8GBj05gPGMjlJ
O6lrWrfEJrjnOGP6NvpNrjxKcTyjq44L56OZ59GXtBXzOzFHmTxLazXCBzvJ41MBVz0IsFEWghOa
8aPY1W1I2kIWIVkg5IQTplKJ/ZSoV/dbhxm+PU5Kw3oKtUR7DgOj6JdNmWrxsmt5PWFjG8bgV+Oa
j4ZSYK3c5wJykNStYKmXUjGH2yOAo2EGUOpEx3KQKb+YtZaG08QISKlRcswtptlwVPYskXc3sFwH
eSspnoipo0yUcVzR67FXF/DrszQic9QorMe2D4VXmEh0SkNPxyOiYS2JJpS/9QrL9uqxdxXlmyMU
XTFTff4L8l0b7wZRlmPNAtfAsrKwUpzBoe5AvdWlUiezje6sLWCJRxHlmc9aSKbkWIhbJBaqW99I
ueReWoFJOENJRAfbjNuXyyL3rUtsMa2b3JXjC7XP8UrpcsJcYlnRlSnSFfoKMXlsZF6bJRaonC78
da4SOa9EnMMmvqbxOS02lRwrJR9tBNMTQ15BKdAJK1WE3TBmE4Tek+ElUw/oEIYisaqgw0UIRsU+
yuOpjwWgOiI9Se+wi0nbOdUHScNyUNm3sV3GT0CGGjY9WEX3p5mOnQgSKf6EIO0Kg0BZUJRHk1TA
x7SVi69VphSvLT4s0UQoDRKJek6u91IrQsTxw8zHYLYSNOG8qCqBuOXeQQkETS9uh0Byz15h9om/
pFUJgyYwN5sLUr7zy0DKoKc0tRPbI7UZjG1E+ssUSrmoXGShPZSnLdIVfH1T67SvLKcey+RfG5eD
wA6zEjXG9IgaVF3WsKYWVSYmF6IEANtYBpJfNVfBZnI1Zb93ixwmg0W02xU0avcUq+Li3lCccuPQ
FCBlwG6Bv4sKmA3XMzFdcwQHnyNnyRjTQMomPIiMb4zWGMve8bt7p/GJetZ7Af4sdj8+nPTUbQpO
aYM3SsYbRHxqjU25YJgZ/MKqvFU1EHR0IjRKRiK8ROcUeVO4LLoqnJqC2p6GGaFhZGt5wMd9yMUk
WYU5XXbMLisfVqPUE+kPsEgqSxwPwW+8qG+6cYoyoZ4C9ybeaZupHeizkWCGYukpMl5XTqZsMs0k
F8MBScU357nPe2VZ4AoqTqll+3YEzy4pxxHBdXCnA8jqjauK1bhWfSkbQ81X0zOpq4gYsNWke0pJ
xRyLlR/dtZmVvWhBY3JmsuIHTQvce0nNpLUiG+FdIwrSIpFUiON6BzO/KuDrUf2+moA88QRLttCf
ETWMBRU5Hsa3mvmN5V1VLCXdJ9Eugsf6rBpOgSerlWq3Rp33Z7hqKAu6YMTP1S32HyEWyBPe1uwy
thIIlEkd+leU3MiCkj6VYQQr+Q3aRfbnlJJv7BRFNdPcVN/UfLPfejr6nF7FOAI5V9vbqGpBGWs3
f8pDnZWeZRb7rBBc2I4tYGKdYrk2vfqUw21DFpVpED1lifThXUIGyMGi8T3SpTC8E2LFutGIRLlI
syadc98YjUeiYj25ECzmupp6xFR5ag5TWwrOc4wUXtyClN1RiuoWFZSuuasuN+U7Nc8t2PqaR2hZ
0ZzWQWhdUqkk38p2IHWHXY/rBXCAN1dV1TqvdPhynLjx81eaeOXGNbAqAexzKzHjamIlsfVWj//d
nfj/C/aWu1sc+t/TuMRS9rp6oQv0wrtaFv/6L1r8zksy/O1V4sXlbfI/+6VfX+i3l+0nQ7t8+ec/
1psIiYVX0D97Lt833RV9e0rZc8zc3tT2jn91jXDNg1UbLi4rJ6ZGq14cuu2UpuSobP/cxBrTkHWQ
R+vthz49H/RucP7o8X/9ZG/j+Ovf+dWdvw3MAKDjjQkMsO8X+pefXj+xZEVjHMW3H2CK94Mgnmi4
hmqyuRsFqHTHNQgD7mLAmzh0HJQTQ9VExgIg8t0AANYYqmwgbZffxuf4ZoGs62839eHF/AvvgCTh
HaszlN+/5v1BMMwTVaSwBXw/tq8fEGt3U//zp8cEVzNEuCgyVI7tz94UMHl6WKIgdrspAA3kuN4B
WVdw5z1sIWAKmJYM7AjHYvuzvxAYeAjzDhjQIX/89XENArNXHl7UA8dBxkZZl0xed+mzyWCpQLSm
ZBjmbhyO7o3YjQNvMN/PAS+FdqJBFRqITZ+Og3QiwyYyIW39+Ovjmg/qwKE7cBAkAHlNZokZzKuH
Hxhe7zYHQz+RRNOiYcOfH9fT72bBwduiegKxDZqA8unSaFE7GVBwNck40llg0NSG1H7oPJBPaIyL
gADwKN5NAEs+MRVJ1gl+Odbn5w0WSQ+msOE7lGUo2geOhaKcWEOlMGyIbz97Q2KwmeJprqribqc4
voqRwyyY4EGroyK9lc0/ysIPu6VxwnjLEmXjdtkQj65kkCzW7gMHgZMTvDzUItruKT8Mgnkim1CV
FGW3kx7dTBjKmUOXBuoFvE0VWWEh/Ox1GE6X7A8M09tMOLrzA0dc8dBBUMQTU5UlVbM+bJAaJDje
EVXZLQZH9/QSlLpDqwTZOpEsnHdUnu7d5kB1wGNTMKtHuwhAKWRDO2gllMQT+l/DLvtpvcwgqCKF
GNPgbf7//6qUnpMqhnJz8+J4Sfy+hwQ1988NwYcrvOsgySd0SDQJ3e/+BLBO2HR1k+7Kkb77b1Wi
euhuKJuQUxUFHunuS/6wERgntOlUg7LgbYU8ut1QZuX6k7PgQy/y3SygVUatpSKw+GwjMDk4yhwk
qBSPdTKg2zu0nUgXQYZQjAqQK71fC9UTUSWAaMt2PrKTki4R6Ex/68+tAn/8/fPoEMhJDf20gWLK
jIAkG9pwhjyyEUCRcOjs51SgIUvQqHU+m/2GxknZ0FkfjnUJMKiC6H0dOgk4KFoyrH5ayW8/+68B
1H8kfqje3rbdIwIThufX5UN3Akkbtjya6GTVfvb8LAMaBaeOtGf7c3z1IKe2Q1cCiaYJxYCMIPBt
qf+wHdI14lVBzXa0mAoNUEQcyqGLgmScUPrqBgDS/mtgnZAFpwMqvY3P7vxxRG8DYMh2Uzi4i6qc
6JR/pPLtvuv9bdGkyUpprNBBensfjm5Z4E0+eE3UTpjuFH8oQLY/+68DY0B7Sucocnwb4+eisL+M
sdISs5RBALg7B/Cg72ojghvZG+GKf98yjq88/jmX8i+PAYdhil/TQun99rM/BjRSqY3Qex7tmjjg
zIAhhxYI4pCqKat0C/YGwFCYBOwZmrHbM45uJfi+JB56RKBXxIJHT1rfIUf7SyJAIzgzbWrtKJcD
cOCD20XKCTHtrAWDpvn9OjCACbqIZHTXWH+ba8e0K24h1oNbpswAhpHlYFAbDD/7GwItI9BVICVt
11E9vlcBgcSB6wCFMn3zQQy+vxkw/XHPYS+Ud5PgrRj9U5PgT/zSD/oWPnHhZkvc8l6Kz/hdf/QL
3zHln/9+R1oamElDT23vFwce19tn/87r+tfeUXpLrHr3l9+JVtvP2f3nuwf8+aP3Puv7U33/w7n3
kq/zZ7fb/kW3u80hE/qf//jveOPm60/13Nvv+Pcb+omF9qNr+svr/0oyLsNL/N6J/JTo9uc+4g9C
of+YP/enLotJ8zr/fndbttm2Ejx0QObrHG+u9fsL71rwB1/Zi/5YnP8G+R36EWfrKKp++491lP7n
b8s1UnBvb4QocIc+yqGfslznMeTKYH+Q3s6lB1+bVyH8cOEtBnDohc/XQeGuN83LS/p9BLYLwVtP
8dCrr9Ybt/v8NX3DMQ/9gMuNx+2/v/NdS/jQC19Vm+rZfcnzbu/ib4Stwy8e++tv+xfegnmHXvhm
7a+L0l3vASU7tPTQa3/xyPLdS7HfcfgOvfAtlgrhbxfrTfV+RDhbD/TIQy9+V5br/LN9YkfCPfT6
Dy9F+dvoJXbW4feb3S66bwTnQ6++WrOYs2CV+d4c31GkDr06lulcvXx/3z+6qQdfO9m74x9dykOv
y8a/jtbxb+t489uF95x849tdFCH/Wuw/x44+dPDn/aoQAIaDfjuAL4d+zMrrk3y993YNF387tRx6
8dvcS6v9GbS7OEXqoRefrDcUYtuvY+3wZczX9Uvofb/udi/5cQI/9LMu+IThq/5w9R199NCrr9bx
ME6fXPxvGKbVi4MB0brbeyv4FoZ7/xuKyclL6H4cdC49IMSHDsvkx/s28fZW6Le7V6XDP2LMjrXx
mD3u92vt5s3wCH9DZTZ23XWJ49BPn/A7hHjoKG33mXUwPMjeM+w+4W9YIs7YCv7w+n/DFLp94dVy
Ptb4vyMKh47Q+XrD+LwfHOMzjuOvP+azk+QPbc/P58vvmp3P/rP9w/PwG8/hyzr/1/8BAAD//w==
</cx:binary>
              </cx:geoCache>
            </cx:geography>
          </cx:layoutPr>
        </cx:series>
      </cx:plotAreaRegion>
    </cx:plotArea>
    <cx:legend pos="r" align="min" overlay="0"/>
  </cx:chart>
  <cx:spPr>
    <a:solidFill>
      <a:schemeClr val="accent3">
        <a:lumMod val="20000"/>
        <a:lumOff val="80000"/>
      </a:schemeClr>
    </a:solidFill>
    <a:ln w="12700" cap="flat" cmpd="sng" algn="ctr">
      <a:solidFill>
        <a:schemeClr val="dk1"/>
      </a:solidFill>
      <a:prstDash val="solid"/>
      <a:miter lim="800000"/>
    </a:ln>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Dose 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Dose 2</a:t>
          </a:r>
        </a:p>
      </cx:txPr>
    </cx:title>
    <cx:plotArea>
      <cx:plotAreaRegion>
        <cx:series layoutId="regionMap" uniqueId="{07A57E4D-7164-4748-A769-2E163A13319D}">
          <cx:tx>
            <cx:txData>
              <cx:f>_xlchart.v5.14</cx:f>
              <cx:v>Dose 2</cx:v>
            </cx:txData>
          </cx:tx>
          <cx:dataLabels>
            <cx:visibility seriesName="0" categoryName="0" value="1"/>
          </cx:dataLabels>
          <cx:dataId val="0"/>
          <cx:layoutPr>
            <cx:geography cultureLanguage="en-US" cultureRegion="IN" attribution="Powered by Bing">
              <cx:geoCache provider="{E9337A44-BEBE-4D9F-B70C-5C5E7DAFC167}">
                <cx:binary>1HzZdty4suWvePmhn5oqzCBOn7prFcicNEuWLZdfuNKSTIIDCM7D199Iy/axsrJsnz66vVr54CGZ
IILYiIi9AwD/eTf+4y5/2NavxiK3zT/uxt9fJ23r/vHbb81d8lBsm6PC3NVlU35qj+7K4rfy0ydz
9/Dbfb0djI1/Iwiz3+6Sbd0+jK//659wt/ihPC3vtq0p7VX3UE/XD02Xt80Prh289Oqu7Gy7ax7D
nX5/vbH3Zvv61YNtTTvdTO7h99dPfvH61W/79/lLn69yMKvt7qEtIUeUE44R469f5aWNv3wv1REV
VPhcYPT5A5cf+zzfFtDup2Z8NmJ7f18/NM2rL39/a/bE4m/fmqYMHh82KHe2bc4/P8xvTwfzv/65
9wU83t433433/lj87BKYWhgbmqatzV2Lf3/9tm1hUlzW2/uHJvk6Bo/j/uSn/+64iyNFKIzul+FF
+Mnw++iICwHI+FR9/tCvXT8O/y9bdRiGveZPHgQe+fL138y6/y8RutkWJn91vr3vvo7Rfw4PxkcI
w9THX8dfPYFH+kcMSUQQl1/7fMTl12w5DMr3bfcQuQFPeEE+c71Nt02bbO3XwfnPASHiiPuMEurL
R4fYA4Qe+Rxh4mN5MFz9kkWHYfmu6R4q18cvCpXLzqbbj88HCUVHPiOYcUWeOgc/Ylj4hFF2EIuf
23EYiK/t9lC41C8MhfsOCEVdT8+HBEQrXxEsCCWPI/40mUAul4CHJF/w2OWa73P5ZfcrJv0dKP9q
uw/Mny8KmIt70yR7zOrJE/27GR5SOKaIMcoPRSyfHTHic0aROuglPzfnMCBf2z0x/ffXF9cvCozz
bbzNt/b+60R9lgSCBPZ9IOqH4FAAh4DsIf1HNNBeYv8Vgw4D8q+We5Ccn74oSG5q47r6OR2EHknG
EdDgp7lcYfieSBAfX6LZnvT4BUMOI/Gt4R4QNy/LN87MXNbb4hldgx5RJEEDUv9JIlfkyKcCEYXY
o8vsiZBfMOQwEN8a7gFx9uFFecTZQ5xAlJqe0yf4EaecYSq/6L6/uAaRkMslEt+C2PeZ/Jcs+htM
/vUw+6i8rDi1Kp8RD8x3ZRCIUMT/NuDfV0nYEeJEKEHI4+W9UPUTWw4j8bnRHgarP16WZ2zvk2n7
P1A1oeAekKU5/5Km8ZOABbKc+L4SlH7J8fsB65fNOozM2V77PZDOXlbd5GwL5cptk7TPmdSxOmKc
ICC2X2jtnjYURxj5ioFU/5q/Hgsnv2jM3+Hy3ZPsg7J+UZ7zh71P6v8Bz4FABl4jJKd7gKgjJQAs
Qr7k+D3e++v2HIZmv/0eOn+8LJc53WagEe+Hhwf3dfr+58oE1DuRQjHlP6VfEpILIwqy/V5W+UUr
DgPypPEeGqfhi/KV0+39NnvGmjylR2pX8iWAxePnaXaRUILkmDH0pY6yl11+bs7fIfL4GPtgvKyU
f/JQAxd+Rq9ARwxgwPA5CIaACrxPBFQaHwX7Xj75uTmHwfjabg+Mk5fFgY8hH2ZQf3/O+gk9ErBc
RdTXFZGnwcoH4QJgUCK+EGX2dSo85vdfsugwJN813UPl+GXl9tuHpn2lHyyUtr4Ozn+ePchu5YNh
jiRk7u+kiS+PlARpwr4Kyb0k8ovGHIbkSeM9UG71i0oia1NsYd0+f36xQvHjEu+3OtaeWJFHhAqC
oc71GMHE10nx6DH/jmGHUfrrHfagWr8s9vVH3dn/IawI5HZFqa+gCvb585Qlq51skVQK9CUX7WH1
b1l2GKwDt9hD64/rF+VYJ9vabttt9pycgB1J2KlCGDu8zgUoCakwp4c3TfySRYfR+a7pHionL4um
hdtia18BM3gVmu5rwHmGLISOgBoQhhXk/e+ykKTgOIAYl18Q26MFv2zOYVj2mu9BE74senC2tbsV
lmcEBdyFMtjFBWuMB/SMAuYgFahL/K8tFU+KyT+35zAq3x5kD4+zl7WL5XhbFN1nVzmBKllhnhEZ
UJpQi1EctqwcQkbyXboRQny9vJduHi37X9vC/Z9Xv2DbYZQO3mQPseOTF5VyVl0KFc32GT2IHAlF
JIa9RQdxwsAaJKJI7IW1XzDkMCjfGu4BsXpZW42CnfY08bZ+zuoMOpJEweKY/0Xx79FpcQRr9xDL
+JdotgfJr5l0GJXv2+4BE7ysHPNH0zzryrGA3cMMaDM+uDy2W0AmkiukDhOyn1pzGI4vzfaQ+OPN
i4pVMKfa1jTP6yMESslC+EzBEsznz1Mf8QlUlDEggkDefJ/qg+TXrDmMx9PWe7AENy8Kls87o6Gq
/Ky1M9gpCZUxBNB8Wbb3n5JkdQQ7iSmVfA+WXzTmMCpPGu+B8vZl5XVtoJ75dcY+g1jhR0C+oJTP
6UEvgctICQGLYl/7fKzI/NSMw0B8abYHgb5+UX5x8wDb8eKtfU41L4+g8iUkHHPYdwcE4w9HHx7R
QXvrLL9kymEovmu6B8fN6kXB8Ye9/ybkz81d+RHOqGya3Y7J5uuc/c/9BAP7BQiIj4BLfSfqP+8L
w1Dp/05Xfp9N/i+NOwzZD2+2B+IfL0tghg95Yp4PLuIfCQalLwS68fPnafKX8ghjziTEvUctsycq
f2rNYXy+NNtDInxZ62VvTJaZ59xRCeVkOIhC4YTQId3ow/EhCWIGMswjUntQ/Nycw1h8bbcHxpuX
le3X23p61kRD1BFWPpQm9/IMiBeG4FAE+5sFmJ/bcRiGbw+wh8P6/3HK//tTkd9OhIZQoV98Pkr6
3cHIH1/9/MxwuHWv6Rc9cTDrPCaHzf3vrykceAQUvh1R3d3kiRJ5srL4l3YPcKzs99cKHUHFRQnY
HAOnK+B4BaSnAdZWf38Nq9Cwe4P4TADBe9w4Y8u6TeCc6261DY7sKdjoDBUdqIu+ftWU3edLUMXZ
bUiDXbXS9znsPf92gPeyzKe4tN8G5Mv/X9muuCyNbZvfX+82srnHn+0eUDKxWyGHhVc4vAnHCUCN
wfW77TUcEt79+n9L5sVV7gt/RWz6pynyM8nQzSj4WqXug9dEuou9MiDTuadYo8fyTVkhICffhuyA
DRz91QaGMYEgA7lbwdM9tSElYwR5QslVTfJ56bj6JCU6s8zvF1Vtbaju+iHydEM6PYJoWTbvpIzy
xTj1Q9inqdG28tcT5QsPWNqinQekTTw4LZOZByOqO+37dCMqhAOK5cXk8k+8dEnA52ndUuoFdTut
/aRNQpeueeXhcBZwmdXF2mI1amyiPJhr+MPOmkbDKSV2XKSSQTd1EdQlKbVH43k54fSStb3R0diC
RRuA1oQD8z7+eMAwrJXvgwancZDPYDsvUbBa8XTAVNMYlk6Fv+IRu5n7k8RrizBDa9SmSpeWrSdv
6gM+xEWQZ5H2/NgtkgHsJ9yeOkUajVS+bl1+MiADu9x/hCaGvP0X4yjeSXoiQEfuVOL3MyrzKxGN
aeevfNR5weimhW+7pU+SOzz4N9yrkwDPcx/YqjkuJJjoxR6o8h/ZANvO/2LC7riSD/vSJVRzIGF9
b4KEmZEmc+qvaMnXPBtuxzxzuq/RLauzy8HkThsULWyXFcGPez6ADMg0eGwG8hhqf3vuVJMaozH1
1YrKJJCoYNprxtvRH3M95JUMYILqH/cI8Wj/WRVEA0jcAqgUHEJ5+qwkynA18EiueFI4XWXToG3e
XffwfoAfd3RgUBVmApZf4Nl8YG1PO+LeDCO981Lp53eW8bDw0k8tzL7epfcZtZfG4Q0jFz/uFR8I
DgrDHmlY8IbjNxztdTt2rCxlw+TKK+QdlvQin/LjeHJvYWX1fVf7ZwVtg2IWeTCmAsqfP5pHEsLs
XwaXwKlqCtwH2Opuy+P3E8lgn821jOWKJfIcvEwFjaNVCDu9fN2IIToemjnwSChzxXQ/GrSeWmdW
NTpFzVtjcJB3mb+MCXuTetkcJtl42+OqDeqmJKvPv69yUgQU+YlOM79eeUQzr6vCZKzThWIbjJtq
lfZ+HSSKlrqMg1qYIew8li+r3vBAzk0SGD7czl5GFk6wj7Jw5x7D2bJt7RAInAVywjQgIipPIpqc
mtmz61j1ky5Gr4MAgekmKn3NJ1atgADWmozFxzKnk46mvA+nar4c8UgWU0OSIJ7rYz65Ymm72AYp
nZMwNRAsS1uFsUOxFhRcOumsniLpFg0sVywEx+/9selWORulzkuc/wQneiDmKA4iHBgq8//qdoM1
ZOCTkatYZJ886zmdVhyiMz8pRrEuSH8pOvGnP2UfGMo/9WRcjeO4ZmV7PGXlZafy07J0l6SYEGQY
vGyrMlRD/M6oBxKbTxULahwbnaWy0VU08IAZP5h7+PVE2LmbpyyYpb388eQ7OPMV5Hem4Jg4p2xv
8tXpxCyPcrWaq/IYp1HQ9zYNRN1dVHN2rmptpgjCPcNMw7sbwh/3vrv5U14AO+KBeEBAgrdq/GXm
Jy5pBpUqf8XK6kaW8tJT2WXlxE1dFh+ERWeJi5ufBE+II/RAt3DmEREKXAlqLXuRuyow9SRpwOFU
TxZN0ZxZ0y/BEBSgqvhQq+G2qRkEU5M6wANXweRJsyZ0WDAcnaM4LXSUpKtyyidNu/gMhwPM91Pk
+VanUyV0GkNqhk1OmnqTbqhf6tZHVeBkqenYjyuPVUkwTM7oQfBzz28zHYsEerT0OM7sTduQMOtd
p1HUIu06nOs27pIAlUZ31SAD5LsgG9M/CzQy7abyNHLeDRX8Zp6bVdqZT0XvnGZJonRa99d8rHSR
Zn3givF2rqwXVM21aNWd6dtVk6O71Ft72Ftyzy67DiKEbJMg4zBRVbJpWdmsEG2rsMzXpa1XuSrf
z1656ByymhWWhK4eAl/w0x3rwSLTuI6aJRsKpMVQnbZwDFtLH5JGY6MAmfFjLkgWzr47tSQfdDw0
6Y7lXFWDuN0xmdqNSVDX+YciZpDD1ZAELr4lw9gHBhXnuRvRIqLbsoEvsK0+lM77GGf9dT1ka5/3
m3FGOQz0Qw9n+XQscR+gmAORqsWg+/dpM+jMo0x3ojgtBjTokcy5JknxYVBjupx0ZXqkPRyFEWOL
sulvi74yQdwB77Plp8qnVdDY/FMRTUucdItutG/ydt32gCfPi7s57d4oEesGz4MepvFalNBbHUEn
08gD3Gaepix/13GYWnl7NsDJT/hd/mnu7a2N+xU10wI7dU6VnZfCjKcdr3HYpAQGw1SryExkkUT+
TTRCPCEiHLKu07Gtw6ke/bAD8hsMufc+S+N1HEMAqTLon9UwlYqoXRFUA1OL5RZXVactUNLAT9uP
jVcuITAbHUeoD1LHGz3cjE17VdgxDXPsGu1Ypa2BG9bUaqADNxR2JQU4VvUyG7K7RqbvikYJjVh5
ObYEMEDjABMQWrR5BxhP996UBq7pjuNRhKM3o8AvqyGcXdpq5lhQWcDJr9RlPKWlnody2foxD3JS
l+Ggeq1icIWSuyGM/BqA8jOpk0bcQiA1ixb+G45dd4ZPee83GqdTqLKWLhBnD0nRKo055A2DwH9J
752UXWNWg0j/zCBvge8V8RrbZM2NNlHPddr6/roqVaXzMYaE1cZvdzMG+11Am4RoI+VtOfAE/FOi
IOoQ0blXnEgPqYWbZL/gURUaJ+gaSrtM86q9RZhn4SBnpuPMAT82QdN7y6zGZpETjwdZn4+6JsoF
8RTfezR1AWzR4wE1imjhshMvHUOSe0onIpFLs8uoEMF1BrV9PRRAw2m/SaszP3szVOxjkzCm2yia
NB/7Je7yVWpZEnh1DXKE+w9MOd3WIF1Qjq/qFLwpL8BzsLFW2yhdVxFMYKCaiQY+AC7PwZGcuxQt
sPyOjdAbAUoRUbPGki2rJLPQFpt1bJoqSHHACk+jbsyWqoC57zz3zoim0xmF/pWrLpFfIXDF9FMB
Ezmxw21GzF3UucsihyHKUHHZN+7Ui1EW7iTaYOuLqOW5rjexcNMKXlpldZ/MG4lpo7mwQ+gs0F+U
JUHVtkOYDO26RN5tkTV+2IymXoAZKTw0cQ7E1i63Fl4PAciCkskLdyLAIUVUnYwFfl93uRdAXP/o
HCCTD0CYSjUEdUU5NBhuO85xAC9o0Xhy2XJsp0b36XDshqJdVjU+69Iq1gOu3422qlZzVoJQmG7p
CK5o46rRHupXfUdXoKBiCG+l0x04iW5hyWzhesCbuX45ZOUnVXc88EwrddOLQiPh/LCceK1Vk7+v
a8gpkZyNZpP9IPpRI954mrCiCr0+O4cJc10UBoflHFYNMmvrN6CGUnLjxc2VdUDXhl2UauCPWMGA
GD+9E6xQi0E1QGz6DS/zO6dAzQyjKzXp3PLzJIHENEAMYNeuQevIsVWHpoveiBWh6axd3/shKdMr
kEkepMPJLHpBz3lmlzWrFh4uTplqm0BtyMzOaVFeigiSbQQkC8gPXZfVGEIt8dyabkOy+kKIUo8p
D3wD0bQb1CLL0kqjWb5TrrjqvVlPKr9AA8ZnjkyFnipcb8q+rHRcdmIxj9MbL4fogJ2T2ot5E1DO
h3Ac8a0tcax7U9xn+XjNlN1ONPnTpnm9NrTSJI1BXpGCakHKrVUwgdrWh/gfNcemnK5p7zwQ/MUl
UIqzWfZ3Q1V5QTziMzJ4tyjzmzAW/cbSa2/MSJg2kDIHUm1xPL8pPGXDcUrNIo5PfQue17Dicqxo
risGuQRNCkJpumSxgWkJaC6HFrLQWIUNAn+PyvasLeNwzNCHLoMQ8jnF9j1MsKqaAcBqXg2+kprm
dt3kYwoRBNXLMl56NvYC5KUQ8xk7tTa5yFSeneRk2GS9D0xnF9GlF/GgxzDF2onqtqPeKqshRDhv
wMvZ608zkulhaHPNE6FOoiw/ZfN5idpaV5KtsZr6xVj72jpVn05DGz4ymB4MdbEiwTzCw7CyPu6R
e8NiKGLwaTiZcfM+7WEoUgPPwembPEKjdkXkazGXSchMd1F6+GQuGhuIOZZL4dwIyT46GRncuiuj
B9Ti68hPP8W0BOKQQqT1XXvbj8CrBbvAuT1NMrifMX0UqLooNC5B39AEemVF8aYuvVPO4m0MxbNL
6DEaTEAjikJjcbHqPTzA9CKh8j2he2HeOjFXAW9dsiKBN/ju3Hf0tgHMwrTumiCPi/XgxcV1F5Ob
1ggWZobJUDZyI12JLmmL7QLoVLyqqqTceAYn4cxqTxf++LGvqxGCiF8vCzsc8zytVrguWy2y7Nb1
ULvybGW0SIYA4ylfF8zLQpJGukyzD+48zdJh6ZXTO94DZ/xcXEM5pPuGtTshGYObDe2qJ+wCNNvK
Hzx+UpX2Pa689DKW7jxntwmUpI7botelqXqQjSgwQ0NDPwPtN4/VeY6rZMPS40yYNzNOCAxEgtaM
pBuQzNNxSvyzPE5JkNd9o83YXpBCQm4pkw0gPYct8OalHMWS4n5a9RVqj/sICoJT1nYglyCYZ0Bv
RbaQSb4x/pxBrDN12FmfrDyhcuBeji6AaS4ky++NZ5T2bJGvslStRNXdZvAWQQ/cKKXjeQ/VmFjZ
S/C4lbJtt6yzYTUgucQRvpyjFocAwoPnz4tmknoJhRW3Epl3nLjpMmPlbVeiTebPXmhajy4apdpg
NEtgLf0mzvNAqJiH8HKoQtOiBrol+7AZCNX+2F61zF4mdGqBumYBdfx2pvOJ4/QhMrsy4VlZQ+1m
5k0ZRqq5nIDZjEkBwZ8EgxBzoNouCxC1BvbKrRRP45B3u5JbpN4w4E8bOUGKj0kdLybaXvAKyFIK
EZx4Pl/gk9Y2nxpQUyG2IO3KLKp1ndBWxzRNFtU0XhV1nAR9ckrrtA89S5Ngyv2bIZ9EkKcpBK0s
IE08Bk1H83U9v6v9VpyVXpUFrRrOEuvkggxnPk7WTQuzETEXLWu8KNp+XCA1tWFZsbWX8ncChHUw
1vitAXXO/OnjnArgdNi60O9dHVR8OO0G9DCIm1bQaCMMO2dlDLWAIkxLpHSbFW5p8/YkoXO1cPYq
GlQc0iL5mLdFEqJGnShZpNoykNO49k5pZEE5eZfUZXWAEYRQVs7HQpB3qATlIWMYpdks5yp5l7E5
0Qk81Cy7dzQxfUh5o3RUwdcw3WeoxWDdeok5iWJsdW54v4SjE2czCu29P7pEFyQ5w321sSS9GpxX
a28cl6bH6yifF5R37MS1m0F2iaa0HICe1pezGE+nJsqWcePdTNzXIIlH7fFKhsqR+6oYSp2R6LSH
ABlQRfugrRbKG/gpVKuErtl8Qqpyk0NKAYr9xmfWBTaJrmRvbgZzIqMeytnNG1eRboH9FC+G7sMQ
U6x7K5e160JgIFBgwPHN4PdBUmJwMJPJoPO9B14Vd55XnybGJMC9rn1/x5LaGcgVT7a43M0elVQ6
cukbEAQLKwa+VLYJssRA0OrKFFRvsVJtVGplOqN9OlhNG4uDcW43ZIxJyF0aEtcBuSUmhmot5IS0
q3XjTLHoB9qHRJU3fTy+Ydi/4hXxFrxV53HVBV7OOk2qCCTRjpYNnkmDGG2Miq/gPMSbFIYmoGkH
HOuU9u173jMRgLdBQapKa9BSYmnrAYdR3D9wEUstPaA4cyNJSGwVgXNAGd5FQgQ4edthvhx2klWN
85Vt5EOd1anOiTyrEFrmEW9C8KEVivyzKT7vGBTfDBuqJZ7iULYzWuE8XrZ4eD9162FYlClPlnWX
Mj1GeaEtAQICPDPCBGt4beruQg0lvnC0Pl7iQl7no+evcOJPwOtAhiVRokAqwL9Kbz2biybuu4Wq
401v5sCArNcZVADSssh0mrZXXhQFcvw4jmpeQCCBEkV9Alwk0bEHCp80071rIyBTadfo1uxKGMzK
xdDnoYU4Z6KM6JahAYDsVt48j+ANw2nvha4qQePO9J6VSbugrX0v+0RnU3KSq6SGMBeiCXi5tcU9
VpvWDVnQj8kpSt2fUTYFdO7PERQadCHdSSXKTkMF8t3ITatVAdOKZHEUDOO7ugcn9NAyMkTjYnpg
47QoCw/qgkxeV8zew2LPivb4ZpRJq6emfp9K72OVDKtCdBu/LAOWQmmSGWHCKgLBiZJM903yRs3R
RQXUva5RBAqqBSEHdoVKrfKx7hYmrawmAQaJApS2XqcluKtxF6wqdsFerOeRrNrqTEQz0jgBYe+k
uYRXny3aaIxWgwV9lE1r4RVRWA8QDSbcw0OMQWKVCOrOKdDDnyLRaZXRfpHxTgRlnh+DWm61wR6s
Ram2WNRQG2jJ6PSUp+V6TGDVr55K4ATZZk5gFtKxJsddN53lZo4CgCTTVc0pCMxRBZJswF9uC0fy
NfCAKzmHkNyToB1gmaCqT2XCBLheDLmSzQteWG0U1JsgTcRtCyWJap35dl02w1Vs0FXk+zBBp2qT
I35Ry10Zs71IqyGIVfo+rbq3OPEK3a6dP162SY+C3Ys2dMfSWzpHCwnTh5X8pC1tFkonQRB2OJAM
b4d04DqLc6iGTcVdxOd1SSG1F+N41yXlQ+LXUOFgkHa7O1g70FGDwZva+q7i6aoFJw4aYXxdzj0U
3wRbDxw0eYKLs2HM07CJHIaSRpeG/pzmgayLjxKEhChnE4ihfKhAmyxVBBwsIcAhZwWK14Dm95us
0SxvzhqWrrIRCgS+S+Ogkuh9W6hrf0Z+UGccFEUkQ0dkFHI+LsuUFLqU/hAOwt1S9ycsNphlRngM
har4LrU51wlDFyOOQEMkgxYiXkDFc2nSeWERgSqTSUYg0Px4lHkNAALWFbxNLyh6dtfVEJnE2Jwb
lYeuz9QxdQKFxIw1xM550zTFhWJTABky0VDLWzjpn42i0cS0Vyn2eKgq7yqR7Qd1N0VvYLDmVTv0
IY+6u+4a5zNUkGKI77VlejbZ+5w1pW6yEnLfYEHtDSrTLbXnqrWXEWZx4Kv+NK7ZVcXPS/sW2XrZ
IkqDwsu7oI99SLZVKHEFQyIg7nDPQE2ynN93eXZFk5kt4J1PH+DVXitr50LPfRaMI9mSBonAZnYz
SduDymnWcmrKRZLki7QgIuhaftLZygtJpq6qPjqtUF9r2kZXvap77XJqV3Qy73Moja2iOjZBi9Bt
Wr6PolKBogc9BytIsIx51pNsOoYcskgFNcHklz1QyeghbzkkBuVAODcUFC+KN+V1XNIzb4IVoDLL
syDO5AdTmzJwVt34Y8lPhxIyVjqhNVmMCJJgMvveUjTQY4uBz8Ki9GqWkp2QmGVAM5JNP1KnPW+8
6tws9Jzl58KghRrzmwqKk1cKuu744C2RLN0KqqNBDpRoxXKbhFGVhznURgOHwcsGHzLmOIzJYkqx
001QMAhziYWab8zTD5Hfsk1mmxBV0QqWsNBJlyIW4iQpF/mYv026yzRhZul1RbvI5ipf5EpUIEYy
CA2jVQEsArsQXmHzSWbobKQ1cF/n3xEvHt+1Nh21gDC/8KHyqPu+hSWruCiXKeM8gDrMWeXN1abM
4w8FTfkiBbFceGQ+JWPZBDWDBeIoTnWX+lPIOuzCPJqjE4vQKZfddAK83t80snVa2C0sBa25df7b
aug1Rkm3zpFvggzK8puq9CHCz1689lPdT1W/mgpWB3BCfANCAuoKMZRq02mCDpBB4YBj/0ZF8kOM
ml0Z0sowqx0NQURTncOmiHU30nszAt1tKD+jqD33zrPec+sZ9fdmqMkylX60mO2FdN15XxRJ0KUE
5kYTVacGhC4IwWLNageBNBtBqFpzBzhCZTO/RVEHtWLuhPaKNMxyLgMVk/sGVj0GNoVZ0rcBh9HJ
xmJRsmZR0+y/OTqzJjl1JQj/IiJYBIJXlt67Z19fFGMfDwJJLBKL0K+/2ffhOHwiHPYMLVVlZX7F
nJBe00L1/lbSyB/3cxRe5XoOFrYPEmYqsaW7vp/ewlrrE7UUAdmsVY7Hd5fQez3PLB9NMuwohoXN
2Wdn5JKnmW/hBFHoXPr8f0HgpuXVN7N/wrn5TVwDBauROsC3QmCgZrgw8U4JOHEyXmhOzHQJhSu2
PoyPGfefo8wdVsXripGYF8rAxth8JBs6eu5E/B0g+jrU0Q+ZMDfzjJVdqFjld2opLGx+HbCC3Gc/
L+i/5mT6bJ2oOhZMeDO5uKxUf4bp9Nb68VCsjSrRSj5thoJkLAxZxrq+nKd+rMhUo7sSOPEUeWfX
e6IK0UDgl77wGcN6gEaMdnm0nSDFNszPqyUWrrH4sEk3VVuyqpx33gFSc7RGFJtbwn0MgbomVwSA
CDKYt3MR+WWU1mdY3pcE12GHsEQUs4j/rVv9mgioGdo889oALBnwcnVTNL1UhRGThiXN/yBM31kF
3qTTkZf3E7wv0AyimmX7skr4fdSJMW/a7ksy8R/zG69wkxdUtOmuY39eQNYXGxThoSMwOzsdiwLR
5c9IzVsQ+qQA4nWEB13vMtnnm062fWzrtupxHE36beMHOUJt4NmXXPHDSKY35zJ/33TDEVhQGdl1
KDwvheAg8ZGpcMPEr/81GhcugNFaIcCCcpzwffdtUgzw9nba3x5lI6rad7pIqUWjazDHStTfNcHE
kaYvWbM++HJ4NH4972S/BIVIF//oNEa2uUkKz4/MiU2ROqqgL5jznqPQijxK2ePcdl1VSygq5MAz
M14J/+KR83TdmxbqCJfjr9xs8NxBQm1jmxazGbzdpOaTjQ2G0kZ/qKCSVC74DvVvP7Odb7y51Okf
MbZLXo+41SP16hLLJH8IHJOCqD3Ouc1FQwW+W+i5DVnLDNUbp+GHU9aVmxdPRTiqW2ib3KWL3UU+
/NUsHj5nKIDjuIYPMOF3q0IBp7D38za+a1Ab+rtaBRbWKPvQbSQK3eCvS1r35Qnj8npK0hKfGlzB
4ILP8TFasg4+I8/OeO3xWHguonurWeH19m6ho8XaupP7ekPCln3KlyzM6jNu6Ctd5Bsa75+YEHsS
EUpgGt7zgz6Jj/WqKy79ADcH1VvCioUt5F/VYN/8cQAgJSEdhBB5HxLMO5CCmtj5MNbW37eh3sft
a09X8rn4Dj02aHLDwmUnjPwO/egPohqLeKc1eZTV70MXvGRZ/aB5MpchW6uWLXAiR5nBDu/2wHRf
V0PCHQ1/s2x5G6hn82mAY2/jOg/Y0FTjnPy2JJjyqMtoGYjueyUihgsgK6oQjPI5pvteomGwXCN2
qzB5IpwzxIcu7OCdxmmpHaLWjTFEqWK2h+EUdrggmfBpXsvYrwJn7kJjAezR60Js/eOSWFSMdW6Q
jOuXUPKu5LApGgmbF+zDScYbPAe25E0U0v1fApG8w/jaIr6Ic+qvn/Dmb3PTnOKEJXm6ZlcXsmNj
OTySBBNaNo3R3h/NX9JDNVraGjRBSnMxtI8OhgD+wqvZJKuyQWzXTowF2g9sYzd+MNTAfQozSXty
FwfbLhkDpF4z7JROi3YHWV6tofkvMS4srW/8ncAsElAhSsOTEtdqKEy4RIXZtescFYNc/sS8eZo2
rUrY5l7VIPKWLBTXQIS3STXtPuQY8cbwVWTw8+5++62WDpb4/bHGvlf0dfaf6RuXq+Q1WZfdwFHH
Ei4+PL5tRxN0AUxYecz008yhwEWn7QVGKuprVKORzntFl2THV3yGK1uPy6JCSPHltxs6fIxc4Zhm
/g1HsX8jKULrbipcHC07mBRbaYzQORxpk2vhY05Oxo8uiv9us/0Y63Auxrl7r4fFy6dVPaAxiwoh
1qNYMFlyGkPbzujcQxLaYtLqutxbX+s1uVbx35SvolpJlfLuKQgxUlAYWlB/kS7HbQdphoRn2nLu
L69Tyzr4yu7ZdDAMEyAuwabdgcKYL3zXYTaBsViLarh/jUT3MI544uXZQl7juIEVQHXV8fh9WuKy
a9Og1H6ACNK7UI8gQDhPCtF+xMx3TOL/IKbmworlnQXbO8bOdFFpGbWphxgxrYuVtD+BCjCfsg+i
6hBqPn7wCD+prd8rKAw1okq6HsVl4YPZj+5hs/a4BsYvNG0+U28sBQwANwLQDDp5nHlX1ACo4Hs6
sUOAk8E1H2cMMY78yKl/HXp8wzx0b6wOH1LmcQxR5E8zMlsuPvK6oUewSTFp4lA8btnwvTZxVafz
R1LjaHdpnW8u2Vvjnzbn7ecl9gua0E8262KKkAT0W5f7UXjhYyiKJup3pM3+4+u8ozNy/bhF03f1
jDlWY8Ac7AjSgTaF9Mib7OEBmgG62poeWUA3fvpTVw4RCM94g6neeem3z9ZSm+1byfUbzRZ8A3CO
piUImMIUs6ds/1Nsvra029kgPoAoeOgi9z0uSYYjrE6WwZMJ2ybYN+amM9ByGONIpTxztp2PLg9g
o5w3/Omh7XK4AC8i8eLcGwBXKhnpYzyv+Dam7ryxGKoNEm1sgS2kDccUhiASb5VYD3fwr45jr9qy
OipG8lSbrckz3WMUbbYfv34YDNPFBpN89MjRay8LGIF8GWMEt+p3wSM5Bp3X4SrLFGouvY6CwS1q
JJCqJYJzpXSSB5L/TdoQ1INGr+jmJJfxeGXoAbDOt6peJrcbHd1wMJBecr97i33UT2O7tlw69S9J
WKFoN1d66Ui1NMgzpw7dxMHPLZDAIAnDT+QhOj1RMm4QR+3JutrlAr/LfWWDnGFiB25R2JledIuQ
ph/RtgeoK7EEz0FHbwlHC5+zs53Dp6HdyRY5Xjy1OZ/aJ4Q5cb75+tv03Q63Ksh9MeLTb9gTH2DI
ktu0xccwfrVx8oEwaNnVtXL4R3H4VwZJGtqTmYU9paE91/7cF+oqBQ0OM+LSignwLiBOcjPhgrBl
K1nX/eELLHIO8idr3QccwrcVmum6ZofO4fOOV4Er3ZfhQp6EmezLbL82zkzZL+Yx2WCBxzFcU8HU
Hilgcmi0d4tY+71wbzmp4MEbM/qiYUNww3+HxTSliGzh/IznLHoNV7WeqOIANRLMhviPLX6p6rgi
MeG5N+oKzlpJ+frW+bFADYLYDu2L78tzliwPwQqZqhdZeMbHE44PTfIux2kpFg33Y4NOZ/dAS/t9
3vlJtxs9EEogkOQ+YEJXTeJy3cdtIWWDu+e3MqfTGu9NCud3gQTv7BtntZcPODR5PVDoUCERAZnS
uAmkgyfFDlVy25u5v0akFXk6j//o2kJPzlGdt5R2uRtU3ip3S3p9C+cFYSBMnmlE2+da7czozVUq
+zgPt/rYTfCVFowgIYyc3HCzm9r61V/jqUy65X1saXMJvLApJ4uIwO6DSZ+1qKtVjH/DOtXHlGU9
2In1TfgrwBqNoSejBxr2x0FNFxGxBoPeZPNlCIDIxN07NfVTzYBwRtSvxJROaELg3muBiL2Lfr3x
fjTd9gK29x8gvwiFYUirya5w64e3DtnITkTNz7ZaoBoryJOAv6YbhEMgkNnNFth3m6lvN6MVJQ17
ZzXs5N4/h7F9aWjr9oLVBy/MdJ4GG7gRHQO4YrtExf2hGU4tS94TgD1qQ+li7NtpAut64OCWm03u
mrqu6pk+6CB8l20z5otEqxEscqVrY/iyWUPzZmYhAAg40DVKAxt7YENjBNVUig4XPopw/ijETN4P
Ms1FphZckxjn0TMvAh43vNd7VuCeZYjIIRTkUmdAZ8KJFt2SknJFaltmobcjE7+FBn9vRJ0s2g5s
RjCDdsOJF6nXlIFHfzsBurKJhoJsi7/T3oA5HAhBOKV9YRUospZovkd7ee6ieoQNQws64mtfk7IP
RpM7fCH5Eh8xxtAKwPun8upnlfQfNJaQEmuA1FcuqmBbAj+UDBmU9zlr+Xiaa+rBr9y8KqPLrvPN
BemWf4PleQZpgvFE9JVK6vnxV3cZDh+FFWD7CnjollO9DZUP969FoF5qhia2IlyKlg3ULsVxhw0J
amLo02JVGpldIkAEKYIhKls+M4TJOY8vfdj+pxUVZxr9TMTu2cSf6Nw9RWjd8RjkukOdDMdhKaha
KkWVhZFtm1IOrEBi4CA9k61YyNyXo2PvfWxCuI+wbQhcWywi/KrY7IdNPU6Wv1lDIjAT6Vh241XM
pnJNVExe6XfnGSRLkTrt5711OhcpWjBRgGcwgcCi/fVdzavEhDdIr723hagS925FHb/GaoG96YZC
t0iO6GecLZXOQKKuPnLWYTht08lJ9T2PeJqi7n8a3yKRsWNl/DZGXLM9zn7wPNT6tVbINRtvObfw
uVe6nHU88B3379oQ1VjuEOFBo8KPY1q7subdyxB7u5V1pLBjgzPThUsOtPDFbevPNnsK/ApIEjZM
j4PST00Yfcx1tlcOTSWaFoylS1elQfDgQpsrabZ8ipNHC4snh9+Yh+wOBK1+JWtQCOHCGuQRCF0i
F2nA2qeVgzOLRQD4LV5TBC8C6wJ2Lbo0gx7rvZIPMMXkKo8KfuQZ8NZ/dNV4dtyaYhnqZ61WmavF
y3ae/IKRhZTSXNso/hESSVYwBt1xQtIdNCI+y6T7Vw/dGVPqD0uHa99mZdBCGIRouTSByE+br4ln
Rzu+ret2pv6AnDnu9tLvMJqrHmjbHnwEQf43fcRAnAoGCyRQ3s355IdCaJP20ef+dPb59GtRD4vJ
dn/n6E8KU7tMdQQgmi/wpZagsivB0Oc3DOBFjaLi0c+5VT8bOZhegyWKaD4uasXEY494Oe0eEyOp
vKdNYzDu12HfO92DZKdfW0DVHvhhXTovcrs4lMdVGp2jZfzIFvIx9cFR0MTCp3lKyJacgpcEviWS
c2jHdTY740gR67B+DcdmBhKTPTYIV/NFwDRsQ4sDAbTDR5AKrHBnXULzIXsXavnjTT1c7TY7L9lY
Vz2LH1HFJKofebfIH491C3M+xHzd1vN8GjdWJdH4IbeFHfrMfRA5fIXTihNbm6wIcJ3aCSLfsLpo
suiIh+pd2uG+Y5QazGjJPadD7DSC503XpaqZfMPCy5LHtX0LsgZ/TtutyNanoPXObiLj69zAJbeZ
umlvp4gMzh1Kbz9Gb+B3soIYgYE2RDA4tKdNjuIIbOzFtAHMcoLrCijl0sAtzMm0+SfPfRil7kB0
0atHnxm5a5e+uSSbzUCh0aBM47FqEO7Mg133fMZ83Vh5a030b1T+P4vkkgVgmrsOLmZwDFXFN8CE
IkvBrdZK7cZprQvjOWAMyZ2gYP3e497O6GB+Gvv2OUCxGGcZwouB+5GYXSTpI6a9T7u0O5Dt2cnr
+pNi/Tu8awS3Xl30Q9Jfgml8Zjw4WQ6LxY0PjHAoG7YydFaMeWAT8Xy2TxnNroBV/cEnTBaZS6qt
KeIN0zSYo7GKenETmLx7rVkJUPM6w8ip5YHbFWN79t80/xtURm9z2xTYpXoeE3PRqytZ2730Eipe
uBoVO8Mn1DGaLxm7LjGBd4a8dJkCu685koy5OXusc3AdSFB1y2sz4owsCfwlw4/4sTE0X53eQ/Bu
SAvoXNAGFK7oop+UeEkJkgv6lsO495P/0iyCj4UinIN1h3uRtQfJmZ8bEz+0xmEYhTlh4N/lvQlt
ZcewAQa000063y9IEc+beGdWgopOqDgoCjxlTD6h+ocXOPDNprPj1jd3G9A/wl0aC6Qd8XEOYWrU
/AGWjDrLphU7FCt/77fTgYjJe+Z93LzQoD1wgtFYgn8/sAQzEyLvKvJCisRbIkfjeGQS39ypZvaV
r+Obk1lwSXuKfGjoVoAMoTtH91+spOrYM4ZFEZJd037Orm04n/rO287t6n6xdtgc9aCWw7KGf1LI
sDOE23om3uqqLG7Q2FdwbXUa1KWH3bVXCz/1AQnbNWsFuUOClbeRR4G2uBuHejt3AInOKok/Jin0
vlW9u3DSWwBbQ1O0sodjGPEnX365WQCTTq2HzMqVaK3ZjiSNyptQgmhayG0zGWwq4v5L2FNG2PcU
Tt0pkbyKtXiq/QyTjf6b4ufX5b7PAbEsCAtUu4KBYebieACjVSwRjhajxbB6KQDko6OBLfSGrNQX
kw+APyo2UreFhxZS9fXcXFQKRxui6cgD8ghQgVYMHwOs1v619WCAwiInVYPrlHavmUF1xmP4MlvP
K7VZZIJ2KGtsdYKD7z64/8gwbJQqTqMTzKnSS21030r4sQGirW0JtsI1yY9VIIPA49p8G0L0lca/
hm1LH8gSP08gE+tuugX+Fx9Ra0c/pMWSYMdM96g7y3AaBRw3H8hxoTHlI0xAa+x92FdzL78JhG7D
0ZAB6NMqSQFPdxu/KJbsqJqTcpTdePYHW2Dn8yUGT1LEXvi8BmzG18nEOWiwcYOtgzq329TsbcYu
KMqYqDMI0XCB1akGAPsCmepE8W9xithRW4ync5u9ZSYILjrupqNcvH2cgikJyfq+jgIEeYik2q/p
ArkfA3ZKMM2EKgZYupmHyIQ5NXIstZBV2LmgbN1sdwnBooOJ/QhZGOh0Lmp8RX5TkPmLWNBmIfRT
18Mnn6APK8vMUWMjqRjiI7xNdQ7i8bJEzp3iu+dGouASRAouqIU3cge8MtZWXUy9yjimdhQsy+PA
kG+OoPNai69onbMSqF42ogvMYtttzZJdjHAvDYcRGc4HvuE753Ok9iBjDkJwJELMvpiVq1x1HIz1
cQmhLsxK8FNtk/VIXJrXdj5GyO/azXplvGI9pQuHJy03NN5ZHZSnJ6hNge7nfCBASLtItr5h0ww+
TyLqnVopeAujxt06zpXnG4ZZo93p1WL0ibK0qFG2YHmZeMcQXud40gCjBKqkNQfYwHB4LIAcrIu2
oIR8SLFZgRxtvCqRU6m3KICX9Y8hQdqrexYZNvNTZleFo9LjE+wWrJahKqFHinIhpDv6I/8b81Fd
eet207w1RxpilGg0aSs9ZUeHPPfgorrfN/36R8+kHFz45gfiuUUusKcxHL+x7e8lW56DLoGPZ2oI
APKnnZayjQlW2/wQfghbEnTs9gn7HkUCKBhc0jdZY5h/T8LLsH4iLtyrUfzAMTKinzG/QOASVUqv
AwdOIlyx8MZIt3dqvXmYjXeBe8Ao3le6owTgFOqsf4ThCmKIDGK/NP4FTtJFrgSTinGiTDJ9Aqwe
HJ39yy0Cs3FATTHY6hBUvMgR4WWKSl0QAUE6uOeQ9E2B0A64n4dkJt4ekd9XhDRgutaHDUuWUAfd
KU7lo6EOsU24tFXYo8B50RZXcGFXVCQrSmLsPonr82QzekmxGVd1DlZP2LS/VmOrgUXa5n2KXdDu
FxWzOaZ4tC24vpg2O2t9MGLmPbK4Yx2J3t0yXLOU+Y/7kMJdrZfkHXV9382eKJKN8rLBgiTaaLU2
4Bw5J3oPA+iBesuHHLmt+mU5NWNy02v6TjhUYDDeuVwHVFK1kPfEAkPDuF/pIb3vdH/HbioJspTd
jAUwWCq/SiizwwZhnFsCB2M1wC5sJo8I0MHv9qnYbdt9zXQ+1Ckc8fsqERep3NFBjpVI2K9a+e9d
Qa8SkyKA63rfxoC6WD2Wcmuh2udun7TQyc55t74PPx1g/lRn22EBroEdUeREyPQJwK72Ib7jRXMY
HFmwjmfw1tj45EOJMx1E8XYSq3zDFoq9KPjtPd4T8hZHEj53/RCowZxCkn0IZJc2sq6oOwVllXge
8NA88jU2USfbI4SPUiz5/Et9uAWxAUqeuU9tkItoA9GYJCFBdrU9YI2YnVgUPYdT8zgHWD9Vgn76
S/gvI7BbIgOoNayVd4wietsYGXGINmxHeQCpNBzjCfHnMk5P+PFH62Xo7dMkzIAsMnWPCszrY9iK
vxPYwNP//y8FQ1V4s4uK5f+argf8PZMYC35Aj/dt5OGMDvRzw7beSWAp6SmQozswvm65vN8ylwGC
7unWXmoP40PeGaBMU5ae2pTx6xy0azHrklHePCR3SzPEGvdffuc0/eUUZHLaDQZjj/F9C3QtqffY
xCGnRcT6iuWMt2Zqv00KtQNDqZNg3P91/vS+zsr/r6YTZJo/PqP0j3dfzavwVgGQ0AEAXnP/JRhv
fs/kZR7rG4QIPUgPgi8asjfSw3kc3Hyh91/qsL42wnTnQU9tMXsyOpkO7zewLYIux4dzk07noW/b
nKUC2Yx9WcmElSctElC63R7YZlAucSORqHnproWnU3QKgFyfKpbTu0uqpYTfskFcNDGKSnQlqnn3
O3ruAbkGyX99RrqrAZcvdQfjDXmVmcMjNTwo1j7wEPE0vDJB+s/R9k+fTifRjTeKTPlxiWaQinVd
TtjwKtOA7L0GwWrTIIKRNw6CJE4Fzpq6k6ZrhEvFm7Lnw/e4AUJIurn0QWAxC2Wz2RnxuwB708Cw
vjkZzIid+VM9IlEZZ/TalCbyzV8cUpq48yAokYa1Gq47lI2A3nL8cR7TAXp0+OyTsD3DM2K7KQ6H
ZxNnbRF40/zTtt0h0GNzS7b4w16TmlzpXT4Gb9h1e3FZuMsWeJvJpvGuCfo+DYEr02F+BEh1aD3y
EjKQIkMCSeHG4W0y5ImHHEAPt3s9doehQzuMbbFm0RkUjZfzGuxDLztYOHYunFPfadCe0QdXoJzR
O4fHVwx+tB7qzqgSgwSCeQeoIax0qADEIO8atmkPmA3DAx4mykTJopthwL7wFeeZBSAaoSzEt/u0
0ODoFSbrT+CjEGaG/rHlEmkk1ph2NoxAvmJ52+vT85hWgRAvfRjg+UNydjNMBRuq5yQFaLViFM6G
6LNpm7PZOAXMs9wiL/m1YJYjXAgBxu/QRSA94vp+02rv6hjFSzc8crF40UbeLt2DW5usSJdleBw2
IYp2af8uGiegwILReES4XWd4M8eKIN3DbnU9M6+I1fAVCTAQZolYzu66e94Q5Blk2yBLvNvYmOSI
iFnK2cdOFxAok2RQ3D0mjJ7CG9HvBmD8p9eJoXRu0KcQaWGq5W0IA4AuG/EKQRAlSvKEN1KkgLcA
SaqAXNYhOQGAi8+b0n85rkoJzQsmCzWS1XyCwQNS3Lmnvk2Rp1CswygcuUr69VTFgM/xgp+28gMk
42Z9xMf6kBigIsjGLwj4XmYXZgdD7JO1OLYakgDDp/XOkQhS7OB+8T76u86o1JM2/i1YNBLyDYID
M8QVPc09nIH72TL2yOdM7M9Y39MV5qmXFnnexZvgI/bpF1Re+tPiNysbw6Nlndpz1OwL1l94adck
A74Un1fclxJQ4hunwKVlumCcqS+IWXCL2Aoue6iLKeyy0l/9w0A2ihklKtoUe9PZ7GfgW/zpacOr
WnYOeQx00GDP22ZwLpOfBouKuItp8IYdJqzgwCGJfRBmeMdEvpFIPtXYxi9NikTBrf6e+Rv2GhFl
zbrfSWxXlFqBlR/DyaJ1gs4xDXAzRjHJRtkAPNJjP5jylhFNzFV8SfkNr/0IqtogGM3c/ARhClci
XqEr4fAOaD5sYPOJBRlwN433IlATnNOeZ+XM20faDPA1A4NXwrjpJVEF8Wlz62cHqdmn3bOg9LKo
aSv8YN4OqwMwHjpaH63DZp8jawD7HUKi4Wt7RUc7SxX1uAgYX1F7PGSgWC63GWnLVTFz9us1ygfn
raVwfXTmHLYrFnbm56SNLwHET95gqH1LXOJfY+n/S0Dpn5hL2opI7yvGmHJroV2x2bxijtDbicQa
JWouWQIPOWQayYk7kHqsT4ixe2zvKoagEHa3r9hyTdW4XEk2Ym1+PraHgZH2wYwjICu+5z3WVpHp
zydNp52ihJ3shpKDpY20pAqJwxYIVkxDJ/ZhBm2ewdTKhTby5g9fQTdHFyT242nFIlA2y+USN6y+
TE6e2zp78hJ/udDAPI1A3I9SBdAHNTbQGr7HMICWAw3KOya/dOrjtij9MCwT9PgkSpktyAjWYLlM
gfiyWIU7Boz7Fd7MGIDIln1ZL7UofZCtljJ3mgiUEevpGSTfAklDxFH8g+/LQaOOn5vi8sW7Bmkd
nAxWmjF2gtPAMiggJZ39auwvP4gQ3ciLgNIr8QV0+4fISF7stsGSCiVeNRSsj4MMbLmuDdtH44Ts
W7TXoBZYYarRvbdNYQ5p6pIbqXdmQwCP9HA7+Yl/7kBQY+u/FZgcbXaOImwSeWG/QHSgDOG9TFkR
zsOUB+HcHsiMAmsacRs3nAhBvV0NlhBoZ3Dt75wwU1Tvw3nDCht59wQCHTk2hyxcT1zN8swm8zVN
eJeIHWA3IH65ellwSLYQa1jmbQ23oERZHguqxCW29jsel4pGIVjWITSoBNi2wzSYw1r1wdIPj07/
gQqFnbsB/OIJKNQ2xjnAe5SmKQGtP6yfwKgxDo/ty7h0z4Fy6G1hi4QR8UkmsA7QcLQGgslmq5/6
CZ10DNb4DLMgX7BF/r365HdO4mSnxxU6AXJquSVgS+/m8Bk0yldEkyOSsDr38fC42nbEIBgPU3y9
K8Xiqql/eSIP2PZBL8OLD1KDiRoZx9cwJK94a9BtakUZqQBUKgg02LWJPQoNyTKb8b9EYEO4C/r/
YAwKDxZTLDaZ+1RfgBZ0hWhKQsBXhk0MbyPo7zwwFFubodE2I2LaNMIJkR10A9A0acCBBMi+/Gm5
mSl741k67EZAyKvAFovHgODJ/zF3Zr11I1m2/isX/c5CBIdgELi4D2eeJB3Nsl4IW7Y4zzN//f3o
zOrOdFVndb80GsgUYMvSmciIHXut9W0XeIBuSPOUFdeOGV4rHKo9IZxVTI5jduw705m/9ET0Aiv6
tEvrfmiHVVmr9zDFfOFN7pMirOK544NV+GTWo29z6H+tazRFlK1yVUt8AW3zTdo3nt/dxTnB2dzj
u005fJut4j6ci/cFe2HU9K6a7OLXPe8Nav2qrdrj7LV0+NWR5O2bnmJvVZtugufFf4oc/EBJuuq7
pNmEeARXtpruOc5op79wfx6F8AvU641TIyk5KRy1JF3S9axKuNOx6W6yaLrYla82rTTsVWyQEmB2
F+2VoX3TwxD8vGrMGe/52K26oX7SKDQzbsjShsQjp+hE+OWQkNCiZeSixuCKrrp2y1msXRuOwfG1
mEccMVsMiewXfgRGoaINYWCJDTka5GhCm8BUem2RdeipgK5J+DLWM+nOjiB5mc24EwhmrgzP2RUi
TTcc9zfSe3SLNkXUQ4xtEnvBDOhH9zRmx6myudwkkbDcuYctcasdByegoCtX5k65hfggg4EkuAqe
ZN1VaF8lj6BP5mzcaXMxcUKhEZxRAfe820j85EbmGcnbQt3wMIiwvQUc69p9Fj1AirnYhiuP9RyH
FNydufL0EN63tbfuI+gCVa4m/GVtyjnYdACZFc8gUrIrrSShxbJxchZERbmli3U1GgtXRNgZG9+f
qx3AjM9a0NyH+/FgxhUVmWtQpMZfVY+nwCzFUhWkklbfaB+pfIjtHDiWzssxVJ+dcMLOz1Uyh0Gw
k2pon/JhPsxhe09N+dJx0wR4TKEVONTIuZ0eONkl62Ya201AV4pTYVzSV4V1UOM5vbGHkdyV2NiU
qtyF4gARyMM/hzih/W584/i3huLTfbUD674Ky3WWJd7RMVte15idWvexQoM9zVZJICRJeN4uRrmt
G+B4JH9g9CtWPlJi0AxKeoko7Yc4C/SN6MaLFa+M6EfVJEfagmQFLXoBjndnjpCPnAxZEQfg1cWo
ZLeEoMPCfa4MsiDa1dvJtp+7EQdR24fdSZBhuSLeXQdjGtYluZxNm7cPho72rSV2UTYP2/lmdOi+
TOM1PPFZ7QQZjYIe6NY1iRD3R8dqH5txfrLpxW0wbn14FqYcWT33DamLwaLPMaSPYxPjBSud7cxO
jvnGeGI9K1B0ghcraBJswAK/e1QFm6wj69YWK1cYn17JYY9OwddOZOeQyF+UV9e46o9uNX947rS3
cIxCGks+RZndBkR59k1NvFwY5CDRy6pOn1sE2htXBXeanvKhk8WtrurwNse/HUbQSTrfpQilZ3SW
XxB0qf3H3tr1c+ffJEm+bUxkoNCxNc1znvBcq/Yy9gc3ae8MaDvPaRvH+ylHJowSfjgOl8SoglnA
ekOhgvsTsoLw72IzWFWcMvZdwFuN4egt00NyMen0EnzwTjPYwwPolItniPqk0yw65iPNJ7vybly0
XZ9zG6cmLc6Ow+nDLc3HKRXiSBvxaxXW22n2sm0w2vj0cDWP7XDTB+mTLHxyec6IWaCwyoudZvNp
tKt4Ud++x0HO0RPJDXrBtzJRKGG2s4/ryuS+WVQ6HHW9KjZhxQldimG8VDjazAJjUGPxKYXdsGZ1
py3aeckDL3Un/KVoI7N4rOrhjj5x8WQDD3C8KL6L+wehlX9ym4xrcnJLpMXUOXvtXOy0FWAZS4ut
msLsRfrmh6i9c+YH5bODQ49hChN3KeaRKnHIb0WW/0RxutXRnZMH2buAsrLRoZMdyzHbjXGSLnuz
OKV1Oh/GIbiWlohOcRDKyzxNp7nhs4A84+wjh2PeRJ71gsm3R4i/8yx1Dib5RpehPwStnREXKnj3
PM4k/TSztOKIW3CU1PSdTcrXn+k54LegPTTJ8dOKxbHzU3o8gsUTH9NFNt02y4gHdiakQaM7+ouI
CTkkhdDROpbiLjWrrTvOq0HU4DFCHRx4wvidaioHkWbVaoh753ay68MI3ex9tqOjAvxTd+5M7s6d
LmNrHYCgfWCRGF9KN76vavVBT3I6eGn6GiALrQMzSk5xI+9HFuuz5Rmfo91+zWt3vBnHRu6C2Xnk
NI8pyczS2zEUP1yb00lrFshbvWdh3RdL4pnMd41X4dzIbBOxXhCP00+TK829rcq9rEKbzaSPbrzM
fTF6J7wNpttxsdjIUt1x/mOXi4sRP0Ea37LZHNKhSPdtKaDNLfUxmJ4BO2GG0UwYCmQDDXuRWOe5
q6Nzl1bnrurtq+Bq37q562516xIUj9JL3znJb19yzgBo48awMl072eKf+qgx57+qOHU2KfI38VoH
Uidp+xYLzLbPivTRjNDhyvLcVt0ET+8pyZLwGi1f6LabWTVdFNfogRBXuO18n30icbMnr0X8BVIU
bWqLsrFMGhzift7eJA2x3UK1u3Gov5uJSk51dOsYPrGqqvkR5m1N6IZGDbkci0jVJqU529X1pkau
e8rtRTUarVNdJzMBkHncwXVpb5M2+Fpxyes+WFu2hRUbmENXJHIttf/cxPE2bUgMNBY2CLqXmNo6
FkfP2g+N8Qr+KIrFF+HVCWL6/AVb2wc5y3yguWO1wtv1ToMVhfoy62jeD2G7a0I/Xq3avCf33NXp
Fi4wdJl5g8FL/sAks2gCZzb4xflrTT+y3nLPVhT4vDeq3qVwKMjuW/3Vi+PmKAjF2aGoL2mo7w2r
4VjVhWqf0G6g99xcTbxj+yz2Hnyj9i5TYL4uNzSt6/GlaxS2Sd3sB68Ibhw3q/ZDT3WcVjh3/C9K
B/ezRywzRZXberKE9SDT6MZmwcvIRXehoS+mJ/D0iRSnPYSWUGd0NABdeOYot0nOzp4T8oFskK3H
gLS4ipubcSaX18j4Q+Togg28U27bM54pffYszLiDKK+ywJYbZnBgFbEjCzsmPW1IOV0eEMA0AMmi
Tl4M3Ji0wNMPx0wePQ4AeQ3vr7WTjSNJMFJGP4/+GO0Nv/roS50cJR8jnMdmC7JErHKlUDFbfWpQ
7amxu34HxsFZR43lHHVysoyDHO7D6IGaatrwinB1+a5zNg116TgpkzT6aoafTTU/yrq+hvRoS7m8
+JwvYePtMEHaxFlyr3hXDXZtjanjeSNoGnRZYBxxXHbHAse0u6VK8692jOENqOm+ymiiRREhB4Ed
oJ1Mc5+r70GIuymcXwtCLFstmoaEpzgHNq7txiUGENI/KTvnQrDBv7JvZpWFjpTh427D9BKZOQ2c
pwayGq3E+NadnYPrcnIIlbWhartWwYKymhYYxdeiRpNoF6d8hPc4mCus3T43uTSrqx7oUIMgGEgr
svvl5dYP3YU282SXfEfIWB9s5w1xmZIjd7Yo359xiL8M88cmrsxdVwwUYCMvoo97j7XcXBeOuZkU
FWdFOo01GV0giOgj3rm5wnQTwqEyE+B7/K69CELcYiz8pXyYZhSFatQc8ITz7UFsO8FTSWaoIPSF
gWZFS1HVaMTQgF8qkmTfVMGhLtFz/AHwST1hcnZGABGp97XXIHhGGbw1M7mjoeairSr3LZOkG/1R
rGG8fBSRhedzPqcpKIre7QAi4fiLjalBLSakKsf8EQvS1qu67/DGkN41XAlQFKpJB5RtcphT7X8W
gXutZfqE5oK7KXuvBivCzwgRopOU2zaHrzR0Dz3ghvWMvkTJsknpYQHyiz7NBpHfVTBViA3nBApb
3XyLS2oueFvwdz2idqqlV2jftz7nWT9HYgkEinPELl66nFxK1qO6BQA3zjjVdbaiJUCHdFLfm2x8
dIqJwyeH6qmuVlCHDMy2xesgWeImNylWASN8KBK7kW8jBN8FhuHuRIgdeDRZvUg4rftpwmCRvszm
VO/GOtvTRUx2TsY5I4cCtWrMHtJfxUmmNbO71iRC4OIN9VFoSP7xJZvyW9sLL0WAqS7oISfGXr/L
ov6lB34rS955FPd0CuOjR59LNe9BPI97E1oBruby2s/Lj0zQkB2qbnKVVK1taxKv6QQmAntnc5gJ
ipaUMEhISdu474wfYRdfJNBXoMWDmX1yz1wI5wM0yyG6UH/c/DWH8yfxsvjJ8f47oNsTNu0I2s2m
TRJs4f/+AdAdkn8qy7DS+963xq3vNQDdAO31MvjgLl9PHsoMZiVcewsAqxHRZWiba26pN+gW3xen
8lqNWKCH2j651N/Y2Pdm+WS55s2cpeWJaPANPohoPRffinD4wlb5kCQ9dOysuBdtu4WGQpGIlYGd
xSv1t16eYXM2/wJjLK1/ZLjyQrUyBVRs05T6F9DvzJqpI2/UeyrtdOW34A7LgBzi5GDWwQ6AUe+t
rxu112ZG0KwvBUYNAvRG4cAM6Lm2a+cm6JoDShGK5wJC9ljBLPpgHOjy+yJHHrF8lHOYbLQYzY2a
y2/4KtKyALxC1yrWpzYgYVvTz5dJnbMEFWerUKe05aapq8e0xPIxLjSSRiX3vZV+AaHzZqTD3WAY
y2VE+wQlkCyE/zLzK1cItecoIhoyDRj2krA6eL5BzkMO9R6/tFPdUW2c7GJvCuCKneU89HPCg4fW
ybA8jNnlssKwYOCAPeNAJM9pxOgeLX87WQeqvQtMXYEpJvC4ZJHzdfTy88YpHUCMYItO1qRfCS7A
G9oFdVccbci3IG02taGOmavGlRvjX2jS9jFtrSNGT5fGJ7kVUFrKCl8b1d7OcfIJOOczr+KPUpAg
jLl9rawxyJJORxEgVFTGHhYZfArFlWjG6V3qTbtGxe9tuciwZKiqRfMc+vGAoOmtUNPpf5jmsysB
AqRPtreBHUeWpgfYVRmEFMb+fojEK3w8HJS0QljXxMfYVOVWZ4rqxrRPoeARLV5xLHd/fdf9hFn/
ctd5tvDg9dNnslAT/3zXZXljc0HasHe1v8pm6oqSJiecEEGXBJc7YT8FKSP7XjS1vyekSiyMLV3j
yyYRWd3osfs+u5m5qV26yEsG1HeNd45A5JrTz0bWDaEy9Ur2GgSKIrjhRQdV490w48LchCCBMoKv
qMj8hoKMrLEgD8aUbznVZy6sadsa6ZkQxXwQNQoFee0lJFW8qDjgwdkcRsd/c8fuyV+iKCUI4TUS
EdsElE1QLbyMujmJBa7ml3jE3SJb3tij5wDXtum3mrxSncEcmpQEmEJh+tfvsPNPbnfGVzMN4edk
K4Yg/PkdjvLeB6VYe/u6eQv76FWWp9Roz5NCbItDWj9Sqh6TS3qEbQha1+42RhIg9stJUDzaX4aG
Q7Db59gfk03b96D3wuCDWXP4BgwUziKG4VCWL2h6tNHGgxv1H0HEHZp+dRoYojK4sWr7AK3uVDbt
a55x5XrSfdXmcBgUbwzBYCJiYAEc4eNuSS8/906KfgIjbrqhi3Lk2X6kJWa3Kn6PcqojHdU5e9GP
v36zlqETv9KYQeUozcK4jALzfrkcAzM0lFSZtx/N4n2y4g+JrRBQ7cv72CwlBaIxbPD0fRr8T22P
yNgggYHNbn0mAmyE07/+9RNy/wmn2fNsUyyLtRSe/OUJlTE3Bz0fb+9iBEO8ib7q9DFNIEbZw6Ya
hlMujC9zD8BzDvUx909dWT8yToIyy8TEh3+e0z23x2RZH0BOzTikC1CSl+nMbTJyC6BwvUdZebIX
KKdtQjX1tfNmQe8QBtR+0P3fkx9xNFCOpf1rpotTkQzk7NjvNl3jSS55mFBT9mQWPqicilD/EqBL
zRsYGMPGA6i46k2mQ9yM7cMQuPX93Pg3QwbAUxkI5INVr43vuSacBXH2da7G4AafoJCL8TtIKW0y
b2NZ6T7L08uy0FkV11tvR1+CkbOfK5lwEE5sSnwy0Ofeh9J5DMv57a8/B/tXOr4r0LYcfIdgauFF
Wr8MW8CXOUOAZ50qeJabbCqZTQHedqQ91rrJpUwe7Cq9j6LoAwLscRL5t9inok8ZwmAPcbUeF7wy
oke+IgO8Mg1OATEE2GjiAmc5jjrw0DgXrEFjc9fOpmntaZlksLUmTiL99NwrymlGXnxkKelPoyru
R1oEG7iqW/xveq2i4K5Zbk6YTbwRpf5tHfl9GMz1tzX5t4kmH0U51RHy+i9//H9PRcZ//3f5mX//
Nz/nvvzHn26iD9bJ4rP9y3+1/1Ess/OaX//Rn34zj/77s1vGwfzpD9tfZ9P8J9NnHn40Xdr+J9/8
r42mkUraqAACbvu/TzT4h/E0fxqqiKwStdNSVP7hZ38bUaMlkzZNj2k3JsIjCw2zH34bUcMYLse1
+GtJVald1qXfJ9RY8m+2YjnCbWvJn1fff0yo0Yy+JXHLsG5LLIuW89+ZUGO5f94pFE8LXU8xYdoD
SK8c/UsFPM2VovkVhYeiQetAmNt4iL13llUVLD8LM6gr6eu21nAJ4DrfjGbU/pibcrxXfkY3aMDN
xUIeaPbJGfROucodQwJsB3+g2xyUeIypzjYMgvyyS05d6yJEBK4nPlRElQU+hoXFpoqzLZAXTDFB
H3OIws91TP+pHBNwYWlOBBOf+D4tMC6Qdf5i5FAMdaxeJqGuvlejijbswqXjAXWGBX9bGPXwMI0x
gOoqKZ9mkiooGAtqoFKauQs+vhB2g4hjOmHGEIrJzk4Tkt12CR+3n5r4ArGvXYsueIT/hySBgrE2
epoQvJmPBQUrc3NexlhDalQLQyDDvkpcnLCd1PZ9l6hPByPjAlczWSPdNEFGK9sd1X+odpDWSGWJ
oHa+m7Aj0cFt7IPrCeNhuAW1WrzO9CuR4CKNp7kOFWKfSz2ID0M9qa41ji2C2n0SwglN6qQ/UKji
g0nDM27V9GvZ0T2YWmfXC7IOMdFKtEtMTOVo2/vJ89XW0qVzwf+GebCGI0PcFUhDPRxjs/iS0VFc
tZK/MaI5ORagJDi7k7Woe/GjUSPGXtN+HJL0ZMCrI7t0UwzRt8RgUyAwMezBqlA0pW63R+SMDwac
s7U0Wy6WkvZV2xmHDvmMDxOCWIjRYKHrvcClghs3pPtIJe9xupSxhRWv2yKVu1g7FGy1TfqbVTg7
N7rudn0zvgUNwC8xIA3mnRPt7BkNzLYgRutSfGBXELiwca3WXpusk2xEvI7x6oU4F58Do4OmJlzY
IUYCecymk7u47KdVPpBpc8yQQG/P2XvUPfAbJ1QYk5N6U0TjzazI71DmLEmXTF3rwJM7xyeaUGWe
sZ/riLCTOzERaAJiKmfTXcVj0C0Whuopt9pm7YDiATdhiG0WRu66JeC+jWqFAgE/ASXbKK9MSXgX
o24xrPfdg0hADWPd7794knRLn3Y98Eu81Vztfb6mwZ1sLRLTl3gi9uY4QJ0KgU0UJLB8z+AU8kZM
/nHqCAV7hvTeXLh7INst9VBPvnUWUO3vp4HAPc7qYN+YbQzXvDPWGPgzohmRe+ctkzjEmKlHo3Yh
AAYjSSoL0mOYWMZDqVV5YHtBAvWKctex3lzZ7ei99gsMPdaPVhSnGzKD1npum2Cdil4v5yx7ZS24
AZL/aBLw0zAhCew+HArnPVgtf0vVYD9DOaNhWBnuwQQuBAlywCM1jPOpyQL1WltBCuXZiI+6BVTf
993a5K7v8XZW/rMdJNZV5Rk5KcdJyM5gaNKMW8G9RIQ78zPrIFRJ2sF57h38HyzX6X06NnAERv9r
WBt3olwM8zYG9Mx/KZlas3KLFMTWIGPE3ry5K1KBj1BGwFrcpKIiRvpD+bZ23QjT9NZBc5ih03Wl
xPBiqS+NQ5xv0hMd7U7mXMfp5HyLkjD5as5NvPdhDkAOnmjdMgCg2cyco/QOAQUPQjsUdOAif8bC
RpPafRGs33tGacg7lIVwR06zvlK55GS4YqI8IClxVXnVQZrGi+cOLJ30uuDb5usqs6KjXcDOGwWN
GPJoWLJh9Rzg/C7DaDJ3HYvwparoxHZizHeFpTBjDFqtIaa3a0JOim5fAySpBxOden6JRxJixdNc
2jZRCqihWi703wb8ST6a+3nwz+0c3JJAIr7f0kgT2niZUPFZ4+g213B/Tn7Wlq/IscFBMcdj31gg
fUFQg7WOFTwsBihgsahXvj0CXZzqhzk1prVrNKjcnRcWT1lUdE9dnOanJLXrPTaHatdnDe3ZMBQ0
/e1gsUrk0JkRMyQx41xBtxyQPRIfeWFo8on1JC+y+0o47UmU9BxU06pjWHGyjELq7qktHv9QO/xe
af1xVpzj/nkE1D/uxL9U/SHmUExQytwHsQPJ2U3VAAF5GKojAHDx1ky+eU/XCS4uJXi3baayjbcA
1ty95zri5DWg/Bon4543e1DmkVUSIIUPUM1O9gZ6YNhFg1dt48igSRi3gRFhTc/R3HvtzEeDiWcJ
LYdIPICuSm6hmLUXD5L9Ic47HtRWRrUdCuYz2XGKZ0R2c7zxS9qEOAob486B6nIjcGNdAm3K7QQK
ZIMGKh9t8Dnbpo31OcarztmC1SyMLe87KyemAgdU2k7KzN8F06QegQZFd0kJh285rW0yagLYA+0w
Y5eT4zZKUwQytF3aOwEpL+JYip53ZSGKF6g9HsfDKRkIWFr2Nre5laYiq4B+a7v81gRt9NhGuJ+9
niXdq32LcJiJ6uKP+qFqpfMWxkHkbQpD0cHmUCCvjhHSvZZ96X6Qsc5dHMa9LzZTSkSwToBHQTbI
j2Xj9WAAuCofW68WPbsR0HyDITg3E9HJdy8eHTwNurxmfW1128qzmHODXLWpiUUdRmWIGx1V+acZ
zGpXFtm4c3J/IhVkumLTYUp8DMionNSQzHTGHCVJ+o9TsqKrhzlsyL3y4iQLo4KpHd4PRQEEY35e
Uk5R7ZeHKXOr76WbzTmROG4u1bvFtLWZRIaRdypSewnWjl9DyLZ3aSy993ZqW6AJHL82RSP713gc
I6w8k71tUtM7tQbX2GauJ9rJU537YCnb6mD7Pdbmhqk1x6KKpkdAZeMxGxog4yVRlXXxcy3LlmUt
43UCwuXziZdFr4hCReuThbBhPQhXgxNYd7WfR+/FzzUzDz0IvzLIYMt4gnkFqAc45jZdaegvQIaS
zyaY2hfO8ePB7Ntmn7g5woLvOB4cK5W9DCJzaM34ht3jBl/2Dlrw6opnLh032koImxKwjW5NHEQ8
fF0MW8JB4tq5rYGfF9LC2Qm0D5glF9VeLdthMU8ISanTwtZLpwaDx+SnGAe0l/pEWdmFbRqxb4LY
xrFvpHF0hk6dKQ3Hg6xKXPazqKJrPzjylBhjfYnIpqwpzwzGXcx4vrUD0pf0RTpdszEeNnxi6vLT
wRhZkDXQKFmLIxqez4aTQ+nOsYBYayOXscdnMjRv8SgA2/l9ewSiCXuzJae00VWBt8cNpp0bkREm
Ipslt1GHHmxOuXc/MRyipUyu23Xpue5mLhLw04Xn7/w00rtJ+azfrlFdjSKq74Yg0a9WZbmvHMLl
d0NN/ZM7sEwFsQ+mgtDsp1lOPS/fdF60B01mwcgmtwFK+pcqt6xPKyxYyZ0CFFviT4wgmKcSEEjS
ATS2y/mombB26Eytz+T8h3U/B80iGAQ9vfiqehqMUW1zSYSUzrAZPURNQAvKnOExao9UkowhHhQw
FDhTdKlzStxIX9zUt+5yo/aPVt6OxDOq/iCZXbNTmFP2JoNabnuV5t8mt+13tiQcYHaR9z47Zn2H
zQwU2AiEI+oBEEL6C4EgmEkYfomz3JlpA/b12Was3iksbJsBmoFPDikp79ohL3amoJK2ZjogTe1A
pzGBL3l2kRx8Isn0z0ERXvwq148d+9JnqT351NYDTbh2SDw4j+h4GzWxL2MHzNPv9AICRiQl3bmO
cwRjyEJfItxwm1qU2KsCS2+EWZLiYnDnNHnjLTNQU9oTUbpcoNNO5MQwqZlNwlxZdaBjyJ2JnZgV
ZYLNY7KIQdASmM1OMVsQc6Pip9KdUc+xCEkiPQYuQjMkwdkMernVzTxYz10egUkqcrJKWX7su8Kl
6axAglCl+tFLXZbFLR6hknxGM09gRiLz1Yp6Ur5aE0idSwgdaYZ0zptVfis7i7enN16HJiGm3A1U
BcuU1Jgy5NpNJCeHslGoX5iyzKHj1NNAD2nddL7MZuljzffNvTBNKodlmF8GKX7rLB6Z1gn1ucQt
f/akTThKkkUSoRR3Yo7yF8hkDCOomSKDupYjLwBzZ/6NE0KQ1ZmVnDXdzvexT5onaRb1i0OFdbHC
uj2YirY/UuL4ljE+4qDN0j21Zjl/xdbYPQd95j+G5Crpu+W6OmcW1ac2p3ZrN1V4KwNGTjEzbqLY
q4Mb04WRB9ZXXJooyt6GXvTbPsQrQ5+OtMduMOOGQT8mIdLJM0Jkfc+CeGAOs5nvsiIjwSqYpbRK
Mg7tYnDl96ComL1iNLlK92JkmuGuD93C2qRoiNhj7dZ/drraWYdHwRQvvbGdYSxv6znXdwNksXsM
qNGPTCqPAXBjQxRNk5DlpqieYM0Ym5jBoeAVtHp0YEzvQBi+p5OLsbMf7HSL9mEdMj+MdlbMmagm
6bYzh77buzKwTx3G0odcZxcd6HVe4ggd6+bocNQ7DKOVEyIcOBzY0zx+DToz2+R4G7sNxqnoGjjR
fOxm+LIzkSgKIJPAQ5mP70SrMlS8EY4QGbJ1AK4BiS58MueBU6QJ2q4yPAy+Wd67JzPrxlugxcbe
LwbjkZkL7Z7lWa3JWqqbdMyj760RJFx6TAZkZIa3xSE+PIhoSJ7C0gtOAK2A2QRRcHZDERA37jHK
ZNhIJvoqz1jKa2JlfYPxxoe1kVZI+qZigVm5ec6cNYyD8mulGdvj9L137wAyB9cC0KB2G+zBTezc
8ifymkHYbztvYnrKPNMeGUIJGCuKRof6Wbbb0mhx9JnR4DIsTYQ7wEBJuzJSAkhGJNKTOw0GamXd
b2U92geGOMpHv/WYajCYzoUwv8fgCbzjiHzypa1RoLCpc5V2Tf/MQzVMSVAzNWRAZurNibjmqyEp
H4SFJ9LL6uHWjrktNdO+XsLMtj6ED4SpAmJ7VNT3mzxSJrhpDB6RzPTB9VtglUBaPnWe6BvVOOkz
xhp3xzkUPxU0rx39hPIUlJQsbuyLoy3hWE1pQuFEHfltaPQPD7LcJopM79yI9t4Rzc63PRtKnKl3
mWXgfqnzD8MvYPczHgveJ8PWqMm2Qx3Lk8PMEJBxWXHjtnImW23mJ9T88VQ68P0pQzIw0zb+ra5B
r1Ydn+gqbHAbrLI25fNPHCzvlWVtXPpW8b+QcuSfxQCOBSbitOUgrZga98RP9eIPErVXU9qA/td7
LpPH+c16q74ab9XDcNvcwx3N74z09q9PIvbS1v6jPCctSwp4XtJmsLYl3F/Eo8EP7Ey1RC56pf1v
KQoZYOaElWtFpxzXOqiz4GqXnOwYqGMMn5LQ77a0fXwmBpBKYBwwFuVQJoTlhNeRDvMt3rgY6T/e
5F5UvcyOb7xyIKOV5Xp0sFReDHLNY8J6sJgy+Gh3ST/SP4/krgcZfyjN0X7IioQOoC05zTlCny2G
EnwWdayeSt+Ijo6TTo+pYZQ93fCsJ1sfVlOxDWKujyNx4OxC4rh+wbaMmOxlZvovVJt/UAskio1n
SxK8QjJ0XC/nuz98UI2H1bqv0GoNOE1kQlpgKlVKjHyu4ueSoZbFKu174C9FFGDZduWXRodQJevC
Db5rhgWtPQvQNbTj+GywN141reE3KBsMnoR2u6Njd4mItwDLlYzAALLDbFIwasmFmWBWv5py4nDS
tiRZaOGGzyow3BPJ8CnddEtD0fIojdfan/Ov9YzlkKtXhey3Sw8y+dmOjH+2JmdZewG1M16q1Ui9
ev/z8vof0xT+F8oFlo0+9Ieb7J9LBf/nWn/9/qMJ/+13DWIRC37/yd+FAvtvGsi0wC6slOeZ8o9C
geBIuAi6JnwXvQya/7tUIP7GeqeQeBHTTdex+KG/D7O3/qZtGxURt7gtbaH+W8Psf6pdf1oWPNOR
NpKjgkViyl/VMAz0nqo7p99XkWKajJ1dFh9l17zg43TzcZ+6wV0//Ojs5FNO1n2fek/L//4kT3Ba
aK+5R7tj0HNpXNmqbpqSykEVHs7SjoA9Bv47l6lrz25AKjM5REl1w2gHuvK0wkBHR1+NYOkNQtnb
/eGj+GedF1v8eY1l1IZn2+gz2mF9pZP261R1jJgsN2y6ex51ZpZVc6JTzRGQrhNjc/ylDXE39Fa0
azrnPs+YYwuf5uwIBqPC5PkuXXgtP+F4eADfuymUu7TtyrOs3sjZlBehNnkg7GtdNTZHZc71yQg0
k0xpUgbH2sW73S5fksZoNvxCe93bcjp3eMkT28NEUqnwfmKFOLsT0l9Ti+TY24uCyOn6Wg/hj8Jv
bpEy5c1UamPrO5BKEi86R+As/j9R57EcuXJt0S9CBLyZlvdF13QTRJNNwgOZCZMAvl4Ld6KJXoT0
1OpLVgGZ5+y9VuxiyU0Fk0P0mifaZOMzOJMJEwfwzAS+8pj70YFhApMuPSakNutuB9qerGcX3+LZ
JR4aeH8b3nWIB9KjVlF4YTF5pQ7SfzTmoa31vpgHNBOkfih8Oh91Z+wMgo+72mUHADqj3aC4yR5h
XzWkY9yZ5mbWr5Tt2PsxE/OZiV+xML64+iJtI8/+gBeHYys5wbte2mkSYohoFHgRWrPsNCgBmdh9
fLd8EplzwHeQUWSPzGvp0KXlN0bUmjhHnsCF5WVGQjc3eZ0rqkaW++yNPxxmb74BWrZCM7CZINSt
hxo9bViQJCzHjg0W09yTgDJhOeFLGLT0/cwBfWib9bumxVDWpyb4W6v40xGt2nul/NMyYOOAOgDp
H3VzcsMxOUz+G20GbRAkC5PB5vDI0RzXdLu2663db2oh66NfgcIZfDOD2jp/seMizGNOO/JUe6gO
56CXLCjQwABMbg6MDW7OmKxtr7qPifkSZHBzeTdbzL2csb7y8O/WTJzA2lJJ8ZJenvLO/cPU196Z
vvNVZFEMoGbhZ4YzbUxYpxYj3M7MniKAykdLhop6Wjmcam1vs4SbGYY1PEzMmV4kcfCJLuA5seNP
IajsOS69sBFZ7dkfvfxGo/2zRL3KEEPexy7cK0rZa8oXW8dPjzYQRBhiLPta+o1FCHt3bGb0PN3R
sBCxEWhadYgtXZ1sOUxQG10KYXnxB6ko64ThXuTkopaxFcdk7g4ulSz2hyPmigLWd1ESLOH3v/IG
Krq4Aq695mXvcOQOyZOCwMzddfRtBGibzTR8DRo2D9LDDNkNdCe8iEAc0dEi3jDyuDRF8+FnrFjw
jR4tn0cY7W0+IZkBKpfE8kC7ftvUznUuPQLCE/FfgxgE7bGjM4+Xxle3wkWE5CHi5ZuzThy1J8i+
VvEdcslNKHUpqura2k+p5Xw7VoyfTbUgeubrMqeC0ronkn7IUwPGa7Ng+d1k6wzckXPIJBgm+AmW
fruFm0I9/IZ6OufzM64TnX/NS449yQc4K/O0xX8zMZVM5vaMJwnhae4yRxAbvzj47AmMIv/sk9Za
p4x3lcWOFDo8oarKfesM9VHQyqEPj4LVBrW6stoTortrLucng9KBSZ2mwVbvhbS1mvhs1+Ebv08e
fvaRkjeFc+0RBWkAraXJS5ax1LWH+dQwX9pVmFaS4OLL16zqXnusW5Y/gmvpEM8kxcmUissc6US+
M4dGoQMRC7pUqauXomoyS//adXQFM0IXdGCZKqwgSR5Z7MNvC6qNV4sHtugHFjR1qJ0VUqFPHbke
T6MYxwoeGeQW1OYN3XKb5GXGFh9lopu+lZO+Uk/cUz/cTK598WN9Yf249/xtZVhiPZkBtkQj2U+F
te1r3kk0qT6LOunomn6qLH21mI/FUfTL3OXHiGZADqlzFFl6AUax8Fynd3++p235gREsVG/NQpNx
BtiK9JmBTeT91aR8CHrSIAjTN4e+Nm75xN+xKkpYtCnuT9vNvkz7fVTBuzFWh1C7D0HC1sqiLuf7
oJX6eWooy0Z3cyDkqINbM9nFdqA1ymPM/hcO9KfC7C02mh6SF2jyKCYM5qDCQvzuuHtS0vMzXbqK
pLVeNyl1vcoycvQv6c/ccM6k0RnkaC8tL3vTKY3f3hieqXkYjPWNx37uvis2rAfmbx9moz5HqYJ1
gyd6O2Bx6BWPF1jt5JwjXILQrIjLhwNDbpt6ZtnTcJh5+QFQRb6ds+edqRjgNqh2U13N2z6fn+C3
L+FvF6u3rdep8KhUD/m16OJl0JnszHZ8nGqyMa1Cq1FhNVEpV+FopgXsLTieBbtXgS/hwmi6GpeB
/G5F7m9ovPhYOSu09WGwTyTnZMkw+Vk3NzONoNm5AIlSEhPUk3nyDt7JMNSJUozeBrwaeODQI0vQ
jRM42LXRdGdpCRNj+OAfsr8WUQEEUekS1gsGX9MpvsYR3n0swrcJ5Z6s6QpQk30XI6MYFaibQcEs
d2Lx5bWfVqmuVkbuNlMU3gbQOaMfstBkHEyAvtsCZj6mVTucXOU9UqnHh8MoY9UKNl1m7wmAh5D0
/vsXLpzbrDDzPbTho08CCuwEfw+rYsHDtAf/RQoA3rWsfDuGTruWQEL3LKvpO7dbz6UGAhGx3VUh
wA6pXDgBLUauslw+YNFdDvPMS68GKU0YJMr6h3qkaZMuPj648+sskEyJFb/eyAOYAnbZMpij+8wL
K56FzHf4Qwke9m7E4cBFDaGjVzOmk17CX3JteuUF8iib9JmLv2Rt+xOMrsr0cF2Zd81q6qAD4420
Jb8rWT4lHTsZA0dE4p9cq24J0wcUYIIhvlNNv0SBeyCrjYy8N5qLWbv92luABBYmkE0yCmubh5Wx
BvL52AwZyQW61YDh2eb31fDsUReD07fTHbE1v8Fe5nvRb6pZWuGfpKZ/pLUuziJyXjBz2Zu5mxmF
xDUXMA3H0fhbRrxxZ6EPFWpYRq3QIuO4uk5G3e6ZMD0VZv9uT4BtmawxPEqqW9tP21DX80OzgKyr
QnF40+5wKKyecmTU/xly64Z2C3mbcJy9HF/kwNLEd8gWd6hEBRlsMQTbBJ7XRpvDo+80/c4cgdRy
vH3NCIOYTXDjbNH0iYZ/wPk7LOzg6MNXLsjc7NWyJ6DTtzWqZskCnOKhjI++Y+wmMm1HnU3c6o2Y
r66kry6qP4qXTJFP36QFeK3i/tol2tywtXwPhX4uJyChpgOGFampzTNAbgePH7k/UoB3KqPaZybR
EM6tRZ+cvEJ/wTzyUWX6gItCXo5g8eznKJSPoTtcXSmIkRuDc0uS+Y+lCWr0ERkTr4zY2JU2Pu/J
3ZXGssirWPpk4uYL59oRjmEZxpnGYtgalBjNfO8wx2gFKj/fM6ROwTGMuzD27D31+e1g9rt+1tEu
t4KvjrntpQ7MS99I+54X3ZUkUXJxa8O+RzZlak1tlNwUloQhhTPvrdx0NPcpfdRjrAEbizC39yAw
mKlbSu9MbQOnDmcwlyVMZTKR+T1V7EOKxjo53fCG/hKQU01Rm2g7U9EgMOCZetsxC7orcs4Xh/5c
D3CUigJNVTsZnpKUN4zoFc2NjsnoKOsUEaANQVp8EFrHypIEEsSDle4SfqqPVR6YK7pCsPlDvjog
E3+EStFgL2j4BU/mUQFaE921NxlC3+tYp0Rk+IsdqnD4zCbCi6v//weGyRNI59BFJqNFU5nsZrxp
8+QhPRpIT3njonmO5EzcBQZhlHf0SCyrPkTFDIB12gJm9F54IHq3fKB0EIj4UWaxeiodtfDTa3mg
VnLqwxCQIjVw6QbuS5tyswEFtmF0Mn54oX0arOCzcgeMS2yPqdE9OapMb6OmBK3If5WTXDWhzRex
05+YcJ84ov8N5uDL9ih/pQnxgyz8wvIdGR7JJMpFq9G0qeAGPwlt55UkCEdUlcdyevb6ADdRyQ+x
y0EX5MAu46iHhW1tKjyAs+89MmAnyToRxHKhk9gWN+me00zmP2c+zmwYQZfJkg3dUBOUdHPrBCIh
Ym9yzZWZkE/yJ/1or7E+GOa4DRkNkTi99wvswXivdb4Ish2DRGn7MuJDcJEDm3nEM8Mny1t0au0z
apU1XJwErFaZNikjd7Koiq9BE+RvCXP72YHpKVX+HcTNfcTIh4+ZXzgtY24y1UkXyucH4755Rr+P
QvPDg1SVZl0ErRhmKXLrDbmKbiVb664DQKeJHHOaEDo5dhpI+cJCUyJ7zjXLbVZg0T4rsSA5rWOt
BzE0t6I3mY3FcitF4zFzqJ5YHTe0wVEYtUbHEZ4vIQnpGpVkNP86+Fb2ZbH08Cwn3xlm8VX3bzJP
20vOP1lkSeOIrScUElNvIFHO2Zi9bUib/LbK9cSlpgKGfsyG/s7nVKs+23oGXGObl4OsSUQoaY4X
3ljDn1KS569LzF917stNkvkhSGkyjE7eO6zRcvchCewtBLzsxrbqD8qitEdRs+FX/2DKITkUrMlI
58fNKfI/LAqp+jI7pqZCzw4m09o5sP5112HIMidJ0r8EuXUQnso2vQYoc1YK0Sii1hnu2davBmDZ
SXG3jHQLghgylajhHwz+Pv/R4E7zejzHqVj2zCQMfTbc64SZKHvQTVDH/6Dnzus+sA9zP//MZvdH
RO5fM5hWffjluN23pfAXtX33zOoKeWVtwFdpwlMWMWKQ7Du5N+S3kKxXNDsX6bik99KXWDLfdGxm
85G+DeHiGEhitU9sEBywB1g8DzsdEeueBDckoUmMq24G4NNRSZ7wUqFInql/FtUtTLnp+TGz3SIC
7S/3Q9iwzk4pp0+R0+0JQPTCTq9N2YxrB1QfyzLfP5iiOISJoJ8kJIKCvKOzWAU03lieQEypukZz
zi26b+525W6yu2nH/xzsjNymGQBdFEsMhSgkSW+NK6tT8gjAdQB2ObB8w3e3q20eOCxJ1nWn+5Ph
i+gshQc7YkY3NeBBO+c+zxPWxNcwXCzdMxxkq/galEXqkj1MgZSlkIuKoViXXEj5+tkkKZJV5jnO
3UWwOI2K3RSM00FshmGmBY+tmwXZneQVA5TZ2kkt33rmvlG7nLQmyG3LQ6yLu/fO7NxVnbI7NKzk
NY5+JURcGlbLdNgHCJKlYPml/5GF0zNadapYhaKh76OHYsKwGfh620zQVu1EI8QFsBKo+aymgSti
ce2Ft+vJJTpuzX60FzMfkHgTJfXVNdRO5wkXOn9cCsJbJ6kl+rhx743hS+KWPTw0rL2pG++ykQhX
4djGxQqe2VpFq6bm/sPV5MKx1qrsLTRwmgPNQxL6zcmJqh2JTHU3Ex2sYNgySx8ZWrssGJME51Gw
NEGHhvtG4MI5nfPokbMVDCJRulyG502kM38bGO0VyM11srqJyaN88MhkX3jzh0wfePtSYu3OXQMf
sLbK+I5Ogt7B9AQYznqUuGoKK26e0rF6CaPqe+T0dokULC/LnV/mzlQ71WnrXQb+hzDs5GTbNWGq
KEXoUqLvqCkah5N1MPl4bhQn6q0szGNNZzXpZLjGLV/v7Vodl486ut8ce8kCN0/Ba7DAyc81WzYI
s/K5DfpfTsuw6hH6PeP9xPQi1YZtQH3zfCiFXXAGGfDq6andT6p5alHy7qKAQ2fDvngzs3Hkq5Fu
mTHP59ZqnaPMzR0bu6uS2HcJj3zNxki0RcSsNlFSO82fqiU7PXYg4YyAsFLMoQ6OOCGsGqFZrX/5
1kN6lU68SVy5wrN3Y9euz+HEJqsuvlOHNKo0GVAEdfEvKkT7ZNtYnHrT/IMdqtnFuuUiIPP55vIP
u8nITG9T5bt0cc2/Zdp1FxZZB97p8ij7tl+lkWkcGds8FFk83RP3rYyKfHmkcIvQUNX6ypoOeYAP
qDJV964c+cQR5UG10Xgo83B49PSMQGxqYdTCxEgSVRycKL+V7N+2SUbZucwpwYc1TgZu6GGWPcMm
u7gkBsjfkPVODRvMGA66c6FfqvwhbSEsUp9/bprxWrdpuc9TfA3Q7pihDCXj1RqeDOyFOSPAOvQw
xw23/mGOCLolCs+g4DReKTC3U9rxINjyP8dJpif6Vti2A5+RE/hcjFAmBOITBoim1UVbNzK9naoz
8j6l/Wql7s5k5AX3uaR7XqS8DdulOId+QxcEnoUhUAfYIGjpRRIe8l8SRtooDyz/OiKkHDGoallW
ABdYywckxvZZQKk3YldfuudmEdg6M8hhk9neaqyS12kxW5aK/y76zHhH0RRd9KlppvwcRfI6FMF7
1Pb7zLX5JyfxltT3LhFnrAdPFgfBYuHAJZcBTe5o4a/r5UPCi6U1hh1Uiq8mGBc4EVuqQo5MtKpv
g5G9AQFrVdn5oZEpKdWmWFCJT2p4CHu+FvxXOLFUPxyQVqMXGQQmsjMYCkbPJPoXiQbJjrLpHoRN
gsD1q79Fxlq/IoPVxZwOCLlnvNubxq8QahMF5oBPBdQWa5Dge/7jALV2Cl/XO6B8/uDLuTGYomEW
1XDnCJWr4uLzYAfdendbyN4cmqe1kaGiStBEbkef5zSo5p3NfQ+D1JgRWOtG5j3REaMiNJ2RF9Ky
EhiD/g8/4ztX2pA/gCOzPaW8T43wOrFsGCf3xTH6dTPi9G00fBfSfmwC6lejMgHnWBCZurNN+8ux
iYJ4Ucc5z+o/AtP4l/fej6/Umdg5z6AP+q4LgFS/t765Z2cb8QTqk71Q7pe2X1sfjPLAz2cG+0Rs
y0hfujKAKRNaW4/2wGqo3Gtf2OVqH3Hpz3ENoiOyx73VgWVxO7UtqvCxGiouVkmzZsfFJI7J529r
ToivFsJ28+pawzv4i7dB+DD8bGcdcCNcy8585On2QkZ13wHraDv14LtOyIG2xR7bDNDn3ZjbOVqB
aHnrQuz5F89htem1faKGzNijG1YFB9S+pcOv73ab36KmVgdXIIUxzRsplVcpGf6G7LWAhdjtFo/Y
yjUZ8Q/l+FyE7ncuLG480aUjUskGllFncwlUdO5t9RNYxT/AnTXxMwERMX5DOY/+engwMNlLKa+8
en6HABtJzvBE1xcxh8jaInPncZvb8ylkfoLIfHlEOlEnNmiT7l7ZMOUcMUBTRjUT0BzCMDIOK6XP
eHLhpwafkRfbm8qcn1RRJOdY/UcZDdZG4WfbsccV1IDEXMU982DHs977YvF+k8ZpvSHaWU3gbbiS
E6bt1A7z27kZw5b2igb53DsMpa6Zx8fJkYO7kUTdjOCj7Xp9VtjhGLLIDUrQeTMInOVl5X/2muML
goBjG9rbUXTjqZbLYxL3YpQTKJ5awz7GKZZeP2u3/tS9ZSZZxrBsicbkS59CQJDCRsR15b3vEAoa
PvDbIjQrQrTjsIPh21NnB4tWgObcuqnxRJTt2NbFW9MxWrVo1MAJhPNoONYpbeE4UfPBQdtDyPIE
SuW88y9RxZHDDmyq3hyzKIa4JyGEubf6wjhq4mKroC1O4aL5HJsSoi0RYFLS7q6By3zS83yUMc6U
AtrwFePkBs/imZhB9QFm+XmKXvLcjPe1iYOuJo+5A4O2QFQNjoqV56ycv4aFqjHFaL3unQE7UKBP
PLPeEeJ0cQZzVeBtEWbx43geFkwuht7bJBejE9fqVW+O576xXl0F5J+2AL9h0R7IDjH/gDFFEpON
PoGZWIOmMilWWn1WnBnt3GbSAtBJR8YMvg/6r/Y+m4S3DPHXv5qZcOAu6MVxoKOAPmvSX7bUK+VP
XzVY1j04jpNNnXOdKeIIdTxXW224P/CpQblv5gldKcitcSOmIOYJG9hc4cRzFiXUum1e0Y15p6vE
IWss8GxW1HyEWB6nRMD2tc1khM63XPcTrOOgSF5REPwO1XjmWu9fazh8PpTbvVWEzSYe+IsKDgA7
IqccL+JqPCa0k0IYZg9hk/0NqmrfC4cQlMMNPLWz57kjIsaSFZAq40FPh4qXUrrw1eOLPTQvvopN
SITwTkIyXX6cVAww43JDYOM9Xm46Do3RVazAA7XqxiCp4pMU0dToZYU4lMcChwXL0MwX+XSuBwBK
tUE60XCrfG/Q1DzNMP/wdoVbc4mTtoEy91JzLrVmuQCD2ntX9M7eTjYF5uibTtQXReUVF8qULOm/
3C/C10I/MkY1NSNqBmt6K4b56GfBpVMKpYozWicpkZOy2VnlHD4O3qig+Wvx4Jr5bxpb73WZEzaL
qNu4ghOQ2S9ceafYfXNZkJcuYn4sABeDi+KFP/GY6qzxAH371FqEcxundk8tEgHobO3N8Yd+Jy0Q
vZzzxyCbbgCpVwEL5w+O3mAepla+DEPAXaqseWmPhLDdWPGzidtrWSfDteWev56Hpe0BgLCo0KNA
hz5Mc10+xw3QJd8Z+u2YCobNQFmGwoxwOoa/PkW13g5fo0xER3p3xrEX6oEL50NBnZz02Cjpx0Af
houpIX2y6XkIAm4wmIdwkAt87UkNPNzIgfz1Ij9XTUQu0ohOAac8hmvdUxHTmS8NmENMB3u2ll7Y
fWdt6Z9nQu80eSGZWrFrrkuLlJ0DkaCJi2ETjfFCsEtfPdHY26ma/tUUavCPp/okuFpz4ErhzjTp
syPBzEa8WNZ5qH9IoYPIs2GoLS1fQosgO5hLYWpgeefhwQSJv21yKPD1vOhCdBpsZ77Ha4J4LIGX
fRjlAh5UdY2/QY2o48hScDakPhDWmqM9mKUyY3Db5ZjLW7OewOSyPU9idztr0PEE4w9dR1eudGsH
u6zBHCVotkQr4E4GSu2tAVgEDQuPT5Rb7PwYGpH5d3b5xvaUgPrQuTpJP7Maauat6DhupubNddLs
wFWMaaYTZTD8zQiG3EsJDzsvk+4SRwFDZQIJq4K14DAuZbxieIzyqnvK6S+wCzFf4JrBolMVaQ1Q
JE1qW3/gW1EHCn5BMni3sTYehwYtaWeZr5FfRPuYPzAMSg3ieVwP9C7WVane81lcwXXnf0aamKEj
+meV5fHJgny4HohHpUZvvOZwB85dzfqr40357jclG2A3fwR3BoLfcOWTjzDz7HreH7A7nMfntzio
L0Ho39xR/CtHk68ViNKh3wR9zOzSowwGNhRJySP/l8QxwruJ7DdpC2LVKgQOYRBg5YfeNDS/bKa6
2HmePBk96HhvDO67kU/7fHE5Lpxl16XW1DvhvxRf4qr29UkZk4XZMTiGPNlXoxG+5EX7nmX/4h6N
YPKbkETfc8m4uCq4GdP0rklqx1FN8Z6cBr/8N9uLnvIIitc8EXHPuGQ61mM4WCcSdWeTaguuB4xD
RYMywZxXKcTccBbvEVtwbji/ak5/HR4wMbvcVT3lH23LsTh4t3J//4vqj64f/99mZoabXJm/Vj4e
zbE4Bf70NxL+saDrzwsnvHEBetGmvKjIPi6AiBZt7IjStsJ16c0U5dWDLXz009nKbcoPhx05rmIN
1zHkfcK/G7XZtxvqh5kaKOybZD2ER07K01bH0c6dgL4YUW6tk3imwGrW6UOkmDEZNzZV9hdb3itb
CPc1nvLfqSMHEuWcjQbpdddSLzFiMd4y4z/85bTX5KeJWpju85Aa19L2UNdyL4btnPgbU7rckutA
3XPK2BdrnLe15df8W9m84z7cQtzcdjCGGeCG87maoXJk8isvckmlxXvQ84fXShNTzkQHgJrKCgp/
dxytetP7bvYsXCtm62cjULdBnkhXlNck0/WBWuoXqfNpq5Iiv7UJaHBmSxcbe1PlBSTXefKsLDdL
153I2k0+ojNF/841j3i3Ded6QxHDhLnPScdPwr+JDT4rsfzT6LN6L/DlcRlkxjBCgQ9LUP8j2QnE
GLl3SjG8oTKy9zJRO5onNeRsQa/Qx1tIvnQ9NaM4+SmZ0mQI8Re4yb5f+m4V396NbMu9zRo1YTKy
UX44H8pG3owsEiwdOYWKCYFhjKTY7D4N2/xWaeVtzKrLz80A4ZoKw8ZlcPg05O5rosGM9gpPF+kL
uyPlEYn0WAUtfy2e3zhWsU0PqGL5uJrXLNLx1krkSVI1NrhS/JXWxk+ppgZD1O6HBPCaZ8wc9SoW
Pm6l/V3scDOVJXu3iifX2g+8a+dXxYvnyFM5lvnBx1+YkD1998UvY1p4fqlJpGbG6ZuJngXQckvR
yXtWATpLvMJkleJBdeUxkpO9rnvuyUOwAs44ftgxWXqEOem5MN12Z9iXaEm6jHM2P2TCfOZdQ4Cm
Now9YhYasZUKjjrQwaaHT8vXVu+R4lhE7blMxj4mNMPpzqga1E6O2UHWjOoja7a2KRe5oz1Dc+Zq
5rH/63jYK9CY9gSTOKbpCXAwsa5QGTOqZmkbzR92zUnKtcLuxmGiPo42d0Ewpkw9OaoAq5sudgqU
0Z2c4DWMWc6mEpi+4ptVUAD6HDvG4P0w/wz59NgNxalg+3DpQVG+tCHErEwFxd7PWBXlRIplOhEj
ybINBapsLRP/a2mGMAxcDmvU6f/7l9kfWTdC6JjCP1FaPnHwY/YRTgdNVG7N+uqPBp8Mt6Q8WX24
mVCsMKKHL1AKtFdJvwZ6awMoCu5+At7AbjiHxCMHJeL864JhHMiy8YNpAvcN/kAKU5q0T9Q/T9K7
OF69yZlzfvhLUmJyf0suroGtCGBYn/Ho+K/ad9gJOkcDw8LOj9IfXrBOTwpByeAXXgHu34EDCnvf
yPWf6P4QHRqaf3VLPV3IiO89spchpHMb4RcJMoZq8zEmbgM7wbEOHsC/dZiqR95oUB/FwF2YSNWR
Bet1YM14cvvuvaLNzMCKQGEQihfhpuVOhmRIXNegey9+EkcejZruzkKI3tnd8FAYoX1Pjexsl8Qj
+gx/RDNOzr6wL+4Q/hisUpVBSnzkIkoyACkgwSuWl2SQSIDzequ+kjEAZEKjf2JcdhnLk2dQIa5x
M4Tp8DiI9mz58bs9jNUau9qBT0yI3gUgO68rtrWe+6jD6ORyxGQzEq+02xLsh5Cy7qbE2VRdBMQr
OANignAMiHLLC6FczRZrKPJqgc2iePSqZFn7wi8PqrvXuyxJ8oDFw3TiJdAge0t/YE7theOxhEn5
CLEzMVngrFHEoZn7ass6Xrmz0WxmYYwbq20odrFsZnFPO9Ho/WxvUjgJGRlzUSnsXWhwcchBtQuK
t7teDHeEboK3q8p2QvMdEs3wd3R3oxRvqbBJMHrOrjQR8E1M3HnFAyxTyuHJA5Jo8kp4hPy117i3
H+cy/AaS9YpoUOtu3rO9Bq2leb7w8eMIMBGiUNbwKa182sYQdFYFHE3OvAS4oFqgQseTlCn5GFWa
Mzm87nU1u3TzmAgSZOR8qAxSTpyxdG3f6ux9SKuLss6jlM9CTzNHR0YPOVfCqjd2Yi4fDAok1Tbu
uRNbfIJWrmH9DUwi6OJviQpz7Vf5Tjn0JBvZrgMHJ6U/vOceOi4vJ0JhCn+XqmRjd8mHddVkJWOh
+BVb9bN2TLY0jUPWslNHPVnPnpm8k4zTG0/89gXY0U617Zbd3aMiybiyagivGc28KoNvBcXyGUH7
B+CmYg0dS+LGc4T67bT4jQOV4Nns6ZQ7zcYi0Alh0X3VrYcx2u4RVzMIqiYOzTQXxb5cessluxjV
KUbT/icLuV+HxcSKar1aJ0HwlQQVmzLzVs7DqfegKove6NYjm2ZGFlwY5hmnPZOXocGDoOTXnDLb
kCksRmrHtNJZ4BpY0VZSaGtL+eCMp/bbmKP3lvvuDAQD5g/hStQAT6Xnvjcms8C+IYoxXaLUpEtN
UZ+E9byXqfFmT/kL0PXOwbDHgIEgr5/81YJvTT9MR794KZrxnXitvePzRhuzY6Q4Kx7Ag0WLkOgf
k+jDqDgo9rPvrDPff2fLmzMfvvMX3RhJxBF3tvZgiL6nJIRiDd2smLbE2HjJ+zVZ5rF9qyhyFV0/
QDmcqKKziZtsEAzQMru0/QAVtZm8+cbXg4rNdoKe7bmkAlnGyH0VdG9tykcZWN9kzV/8Lqm+Zt2t
b72vipnqMcsbDq1I6Nk7O5uBWPeGdc+mSFy2Sos7qAxuDKa5ncshurdEcAvW4RR/psc6ZisZIuBt
eigZc9LtuKVeWoiTVbngNH1INt34aJigoZN6BW92pMvVP4FAhi+Xe3hrp+Qh0BXrIgVIQPwyiHdW
mnEAfvSVJxWQu9mqaH9AIwjHDqs3GSEKkdfeC3/HFDQJLlxDT6wrRfkwcyQmdw2OYAjt4mQN5WcQ
wCCHK1h0FrbMomTtBYgiyZ2HQs9/NJ3Y2LZfnLDJNz3j/3nI5w1feWvJMZyczNs6BliXoSuHXSHs
b02ap0z85HGc400hlFjZSf+Yg9Mpu4pgF7GGIsf8JgbekJm80cgDokh9rHXBNnTsOIiQ0kPnxBlz
+LxUdNnVLxQugDSU6rcpaT1OHOmh6um8zDlUyIzreZY9kvv6O3rD3a3OIYu3tc3MgT57RdYABMVq
5NHCfmeLfADUF0kMNBnX5B/iun+tbPM7UIh/QSeAnETUgN3iI1Thi0YIszGm4i4zPZ0TxmmZsJhb
IlDw6kPhWN6e/Qw6ZbZv3gikYPB6QBD7iTM+QSQPCbNiLOqbUcOx09mE3F3Uwpd3URQeYVW/oR39
QmSE2eVloqaP5oIn1bSktL3yUjLGBJ7+nUf9f3eeHH8ECbAqHXZ9gmmCb9JPSoqQQfk9mQaAjbl5
0Eb2KX3FEiMYdy6DWtAFD40O0JhN9i53IYjZnSYiy6B+WzivcTfudU9ip/Ulo6w2Bw2p2T4PvXkx
7fhoBvU7NH3FJ9oRHCiwnMVRRsJzPNEnfB+K7cx7nwqFN+/FeHKQxlCIp/tZYJXt0uLNzei0NfV1
ziJnHQrcVbNugZHF7apjvUg/L9hNst3h/wLSGFWntrVsVLeR5HT6SWSnJWyxCUf3bkjEz0Ay7pG3
qZT/4CY8/fgzrnAozM0QQD8Puu6lgNKxUcJ+KRVS2W4TogaOOtQJRTSeqtIJNklLCDypVH2Pdf7A
OdddwQ133tyW7R0LeyVUtifLRWLBBB2ipHiCoj9dQ+9/1J1Hb+RKe4V/EY0qZm67m50VWnm0IaQZ
DXMoFvOv98PP8OcAeOGNAW907wD3Sq3pZtUbznlOF/al1l/AK1D9uKSu+Bw1+9Rv532p2K9WNZmU
OIzNzVgG/QFfsHfxfNgElB1s51ddi+cyd82j1mYKkvSf7EmP1WKB9nGTM7Qm+vSk5EZtc5bfoh62
PfGTyOW4cm3TPRMah1BXdfVeWBXRy9p+005Fek0wyWer/RQio68POBNARnBrxAkRWgNCyaxJbjji
vKMrl4O2Ys67ajEvfToll4j8MGs8F3Zq3NU1FkqEEDu7QY6J0sgmktgDpEF+8ZVp1CcSn+VlWAFb
jiSNVNR2ujfdqsNcoNT9EJmnlT+2a8umY3CV+PtxKHH2TG127TwulrQsSFQWlCmzYf9quzy6pnp6
1pFckDY0w9NCIgZpZRPMH/4tLhyXaHSIIr2ZrLmeUP+Zc+hj4rbymXYBrWP1FwT7Jl1okHUKMCj2
5A3EiXmSfZPAJq2u0hH1iTcouSubmg+tiM9L2T9ZPXxXfEQvbsJkIvY16qgSOQEegvRSO82dH4y0
YPg7wHmOzJJlHoTRR+4/d4RYrWqIkaU1l2a/C5yZR6Ff00RzvXer5wr0ATM8qu+FSTbkazyq9R5f
8LvTWsjZdpSw915U/oJGIrZL1/31LUQ84m8RJee2xxQweTwsCfftoQmqO3RDaJRtaAwCc8UK5Url
mY/nygugx5iQ+W+6vv+g/9z6BgHaXA93uRH/BZZ6nXxCjYaYCxCWFtI+037V9tVD4OSRrrFxCF/D
6C6+NZcUqCrzPkWLihtio30Pt773ayDAYpvWGD20PLt6wbDZ9Zfcz1bIWE4gfdGHzlh91iAU14lR
2DkYfqK3bErOTaQ+/LzD6N5wQcp65/+OtX9H5tGpgFYySQwXcvly+wBKSfMDFwmA6IqcjNL80M82
iZhOmfJywPJLSmw/g12OrwbwPCkxXcznNC/YDnTSZcuqDbgWQblwe9JKw/4dlgvZyN1WF7phYKh/
ptJpQC3ENh3LWIZhF9suIYj4/8eE7BBzZ0XuKTBLBjiBdQ6cfgDpD3mGRs8PtR/dtWmEfcyyd145
mHcDjOQ9T9scKkJ3tUrlS/ZCd+QfdYo8L2XTuLMM8WI2gLEtmSEvkfGZ2SZwl7YRO/Kv0MA1DmmM
0njJxyombs9B3LdwzhH77h4d8NxJTJPv+KJ5z4fF2ruT/w5I6I+7ai2gDrQnD45K22LzyCChh539
xyM165cjl4Y1PqrnJqbEKAPvlw+H9mx6cMJ7UtaQ4FkP0+T9EbbAq981v2s/GR9zP/9JyGY7kJ+A
aFLk48U5aaXSGzOeQ94F8o4gJvhLUYcA1RurXVDL93ReK4OLPREBWsEDuB8NbdwhssYcA2HXZusk
mguz3OxOuRjXkfjzBGUdXBT3jOu8Ia/QeuLXpStrmfjX3nhNpcQfrYcPizGnNvLb5IjXMbcYLRkx
G8SckwRxxckhOH4u1mDTY1nFrwRYAjfaZ81Iq6bhP2Mm7AQOjMRDkeYrYgsStoONjl7jiII7oRzc
5quGFZ6uTTkXVz4fqcl9hI+P/oUZQOJ4F3SYW8iGLIWb9CUeMbSoMXiPEbR1tfxNRVXuTSN4BkKV
bScGTFzk6UXW2OKnILkbh845Vg2Nab8M+c1LgyNLxycAc5+5glieFyjpZrwpiYGtqSZEzs3U31gO
OAE8ljYKpxObFBwf7GftauGHJ3eDIpFMog88eqq+N0t06Dg3LsWNoIuKwTf2j8JNwnIysIOlAJYc
CayFdtQKojcHeuMuIouUkIyNz5xsawlcEbIujb1S/gV2jc2kxgM1bGF9gFsNyP9QxfW7QfbZbqjG
6Fgx/FlL3G1n/MwRqX8x7jsODOQrquhOfloj7QJ1alc91/f6ZWD/TD4tJBPSP236JmTZdIk6Revj
DiWXSuZvxzFoDqtbL+wmNKlOUH3pkXC1sUKsFPvQk5uufU0WDbKMZFwvR+KPNjLeD2Pxa5RUG5Xi
t2QY8ekZKByaJdh0CwiAQFwaXPtz672Yc43RqJCPs0sZ1eFQWFjjkF9LT7DpCKcmgaj4TmcShUS9
JYv+lz/2CXK5gtmFc+pKi9yC3P6RfXuHsa5g01WyPxnjJ2OM/aOS6jxM6CrT/cBsnykfwfN5TEIh
jMWbZ6944KgJOccoUyfJwQwAi8HT/DDgMNnQ09Ur2pHyhdwk1Te/XMknjvLsx5mcT9seKSfy+BVF
FIIpfIdiNhAPJ4jzyVteM5cJ0amxQZFLFLVsDOsRQWx858dzvCE6BNURr4G9hUEOEDE2eGc5Lbsd
0kABm8u/pm2Qn9pZIduRZDZBq7hSLNNOeqvW0vae6EC+SKch2rAcd1SQzNSpVuoOfZelip0vIwhz
qF7JBl3Q8j8LoiKxxFzkbH71tnHfr3NI/wzXCzH4BLjTLIlZzvubpE1lcvjgaPvIU7WdITZIrq+O
C1CTC7nhlxeUUZMd1uhShL1cxs47teZbNADPIZIMR4exMIIozGOenZ2l+j07UXY3RSK7Y0DBzYo5
Ytukj5ZeB4Zzvbcj6Pz4FOedBR9mV81IUjsRky3FEpO+aV6HaM586XI+VpE6CWFnXKXUIiWD5t59
76YgZPO7b1yf2JRyPpL5sGK72MYx7KCkNp/Qc1obobkrPCrDND04diwQsaWfiGmegrqnASv6LfsL
qFq9aYUu6i9o+qHsgP1lYl6DhE5oKJj4+zcM2tvWIHjL0BDHcx8ATUXugVc9J0b3xyP0bFu3Nytu
Ydp5Cr1Y/ZlOATBsSyDbrBhLLP0eubh9B3LZ2DZKmbupyaiCinHc+dr8JhonO9fq24skYaTJvG1H
ZrXdwCelJ6ety9W1aJt3Mx6fHLFGT7TpJg7EDdrTM9SmrVkuT7JmPJmyQ+kUfZ1s0OqK4sUbLPx3
4Gt2uhShGBt1bFGMMKgjtVfNxqZTzWnItH9Ap59sVqwAgvO4ezIUI+FWiuU4KBaH4BDOaenH+wLW
IoCQEoHHIN704l/HwvzTUQzvDWs1pcX6pW6j90SZZ4x956p1r7SF7x1xVlFVhYQZntPRfM5Zmmdx
Q0NWvLmUJ1b0kSSNPoE/pLIq0KAYAWElcCtTMbwoXJPJnDwlZfxJThcDwAy5mTJeLBJgXHsiQ7gP
UxmcEbcEYHBZCQcG8eWsIqPYYhY4cpebyw1p0XdRgLxg4sPzri9Vi/WGjBBWN6uX11yTx3LnbJf9
Y8C7fWAzTj8ldLCV7uKdWcNCaQ1g4Vpjtl1shiamXxs7t0Yu5Kk52/dKkJpjGhN4GvfcQdV8TOsm
nFwH5FDhnV0PPTCDHu6FpqSIBj5XVfN07Ub04Y4kolxaxhm+w7iTNCa76VPZya3pUM0Fy9k31E3F
EHIgW0dWSg5h0f7gb8GTYkxbE4jfTtfMuibVHsqmYQLpzSenKF4H097d15E1P9fRAz6nAlEQbBXy
cF+YyDASu8xgqfYBLNWwXAbULNxZmwZf1VJjeCM5OoVeuVXS2weAtei+6gAXuPE62ez0K/Mz08aT
Ks33zOOTAJoNwQenbdATtjCx3vL87SK9MgQtlOzT2vmVBsz7phQlYZaQt5TXzt6D/BSyIGFaR7Qm
TuWd6STeqSGrHmMtbhexRh2TNKUyqrQkH96btd7umhGpNG01uWyrLyKK7mweLtU2/TlfiUV9svNF
pq5qHqKjKbznyElADhVyS5bGPoceFcbGOSJcLuQamLclTjMsgOq6QBY4z8l48ifjWpdR82Ch9Twk
C2d6kJwldNLDiHJjJcrfAYgNQjGjkPZzGv2RGdKxdoP1KigwR87RATAK8wGC58LRItqYcJLuZHtA
MOP15Kmxklh0N41jmwcf5OmhFdYxLzqKSuZ7IRLJn/KFpb+4MQx+4GExrgkLWNl18iQNlHIN8U1s
qObfnHjZdYzHr7mLkn0ytiTZNVYetsaIxq8axdlTyD7L2DxVKIqOY8sgyvFrgv7GR2QdrmfPiDpN
ZtxGvBwbNRhhWlrzPh3q9NrFzCZt2RE62rnLtezxOq+fC3SCw3mCn3osvervCN7z7INL6UzQBam7
OrhdeaF/eleVxpRX/A40JkM1dc9GL34Mx7f3HO3fMiLMuGacbk5KHlLExnB7GSFfYy8Zb43tbPu4
501QV6cnDjVuiCQMZlS8GfJmDjZG9zi2WoycOM90zAS4bzyxxcF87qFmHeJFnsaufZCMncBzQhNO
p31mlNFBtm62LW3yQgEhZXRtAVSEiGolJe3zV2eyNXLIlMCiNdJpp+JZU+js0KczL6GA35SOwRzh
AZZggyXNgZIYIAFxXPc+5eANRa8/XHf4Fkn3TPUvjm313JhlyOCjhIjMAiJBOmCWI7kFEVau3ox6
wlWQgtTRVTjDK6qa7oHv+ZTb5FLwstCL9R2IOS+N0aBNizo19Gs8T+gDR+YSgSRkSAmKw4lyychu
vmOtydkoWInqmAYCjr5m0f6xJHCiIHmIUlUf3cFFt2BZX4wn0KerJnlaFSGJPX9Jfs2LigRrXHQt
IbPfo7cYzFmS9MUp+V37yX9bUPHwKTcf/QCF/Khu9mpuR0xInJ3bKFrj6A+Uv2Xr1D8sH9pQxfc9
6MVNUMzDGshBUKFr31O5o/ybaeqH2BpOTZK7G899Z7fwOVjZV4aWDOU62TGClaFVdNV5luan45NR
l6QsfUlT8TYeRLuDO85PTjZm98ayBwXLiD1eAsIHdROmiteRcqXuY8nPnQ3vUsTI4yR4SDmQTph7
YrV+dfxFcncDHjURIDZTRvk0shTpmb9tMT57r1x1w9aeC5RMsiF/RKD7z9ZZQsPhlsHkuqzJx9Bg
45s9AcvgvLqfGLzvC4VSx5nVXQx0iaTeCrWOLz6xK6mHrDBCmU/2d8zu3lH6Rt7PqfSr+a4eXAPz
ZMXWCEr35PZ/a/U8i4ZxhAj9COWl6/4el6amtPJ/sErbO9Pt30VfPKq8+1Up8hkRId7kKHggUBBN
TdibqbhEbvDtOP6nmisPmRKfRPbrCUc1VR1LOhvvvr5XU6hhxm5S377gdf6czMcodbz7qiDUwQQy
BuPi20OWxg6OqGujfC37a+8mKMYBHugI37FR2U92ZGWk6XHP5BnLWreqzGNNI+2NMvqy5mQHWJEx
oblOY9zmGS/BZXb0fdtz+ivTVjvF6uQw+hrpWbN026o1f3LBdgZEM0aLYfHJkYRskDMCGJA8sBlE
hOpb7o0QI4jvzaBf69J51LUuz73rJHcJOwXa8ey5sFaMZTUaR6Tp7bpT16zSZpCHfWydXbskLKkf
pz0JoKvfZP4Nvd++6LH6Wy+j+RgjujxY9I5bGLOblJJ8zGcfxV/xNZgZ1ivpwz4nBnZL8bj3sUpt
ijQ/Zql9wT9AuCUNWN4A5J7NXwQcn2wbg/biNuDGRfroD85eW2jf3bYZwlq4Rxsc7KnNn7rGI+je
lwRHW+5BTcZZTGSp9xn+cWxQvJQlQqfByM2J5bePAzokUwSKcpCuc6APsyB7E3ObWWHsoNmcw5qE
XFj1af1Yg/LfWmaEmrJoDhBWo8PsaWdD8uJ2BC1Axew9pi6eCml5dy0TFy/FOMfNsPETq764WfWQ
2I2+TmORP5tq+kU6Aa58E9bMrstiyDSZp1dBVEGOHYIUdj6b2NbitEj/bZzKm/QQuU7ZuzXgFs2n
cC6ip6LvgIlE3r5yTHmwze7BSKq/Ab3YngHfbNqXMgOb6lSWOgKH/yDTF6ZGb18tA8EQNYAZgsfp
tmPbPUkx9Kf2Afbtcu91lX0fj1IcPNxf82AfmVayy4Ani9o0lqu9Y0tm9viIwptQemoIOJ4ZrqJA
XRK7fO3N5iWPO0DUYx2WsR4eS7LHNtOS/HFsh2cHAd5hhnSH0pCJVZDQBtU4ee8JMMMEYBMIP8v5
MMgpvhUY5y3JVsktI8xqMaTmOjXnXSMIPKvIETiSAIToqKzu/+OLduPHifbo4KmeaE+PCJNkhPyd
ogC6FBxoA/jRq9UEkAbz6NPjWcxs79lxZPIUlUZ/IefUDdnggnoqjrFZygdsYM2jsaT4rOjv4wck
FP47Fy6zxoEXRv883ZfO6i8DpRwWY8e1Swt9TkzjhwEd6Et0iac4rW4GRMAz2dfZJlDxrTPN7DvR
OFWy4dFVONm7wfoTEIGbgsEpHdmcos9Y5V8ZOV00s82d66Hhcxz7ks8Tbvra/IGsHoOuR0nH++ff
8GiZkXz4h3kbPXgfWpFxkzoQZ5vnYOvQ+e6loaZtGTTexRzEyLtZW1zG/RKmM1VgVkdfQ7FUpMVW
jwE5U+ukqWLxiR1UOXLv274m7NMYz8HIOpBdRb6nKuCkrLSDAy9r9gKmChbxfDtFhbzL6PM3XlT5
ezkDZ+0y4d0Tw37AwX7Qk3vwuBf+JJg326U8ardoULNH+kKyIC4aK7ln1dEd7czDBNeXKswZc2zr
ag1DS5YID+ykTwjsOPjwzePqXxeAvuudTKwTQlZQ/1szeoomeuXRiNw/i/WCxH+nOS0uws36g9Wz
tBtIXtg3vqH3RWZ+15UXf9ROjLe9jMRDZi+fsQHf0YWkfZ5tDhUe130e5QgZ1k4wENbOjlF6m6QC
IndgLxU0FwU9/0zdrU5LsfpZmI8cSJMwM8O9AfM8kZV+cHwd7eeck95MkmM80V+Pg3OnOK7v1iHX
bshrumGa7sOgTetV1H6Jr5A/0pdAoViK/hiJOdgllqlvZGLUxY4YAdJcnWp+lNwU4VD5W01OwlXR
0CRQo+psgJJV4bdLlD4Klp2v2QRsdb66C4LjwVz6Cwxk3FLlck1MxzranAxQNvodEhKiQecflMbW
xfXcHy2fqrGoH3mnz0OOVoopM/jjNG/3uWOCweKh40gx76wqYmGp/jBAV9tFp+LaxNmuGQYYlBOh
JV6fEmxA6Y2tTGBhRuHMSq3c93NQ7B1/NQpV4ibShLEeE20IGylU422SKOPS6+5hagitTUesFcuY
Ro+9rPeFiyw98XDGLbBIgWspdNzPvS5uA3EJwEwH76xT477IrZvuE55Ht6uOlVg+4p7TEhME1KZy
NzhFRnZRyWNW3f/jL5IzhemfF9PQIRhrkyG+S7Pk5Dn9dGmYW8hKwOby4R42sx+dTb28tFO37wLm
t5njzMey019xMr6lnaGeGob620we/aq1bj6L6GOiNRwEFEQLC97XeoQA5fO0MBhx2pPE+nhia9Bv
y7Y1z4ZXUVvK3iPBsPzjM8ZJwVk/srjlFhmJiEHD24RNmtr0PPoYSVsd6xHtSZF2ajvmNtCJ3D/g
ZrQPpu3LC1OANlqc56HtqodZyVvaXAjY63+xKwqOFlIrtvNzhOvI2hPXjYDZSXawYn43agw5VexP
AWLZc1r7FMxLtk9cXI5tucDvN5wnw0MwP7r0dY1L1cnIjLiIBpkuVZZbd2EUYUZAzbYBCPDaoJYL
5Qgwx00fojp5BwM2bZa5tEKIRFdAsfGtJeTJd1B7JdrsyLKOe0htB7up/Us7pt21QTCByA7FJHL8
9NiWxS6v1kyBonr1S43Xv/OAiE24NbS/LQVhOXpG7GGqfLo1uNd3C1rzrVTd35Lst89JKBDMIXf9
dJ2tM+ZpvWcQDEs9DchyzwZvdTIl5yUe3xwzQk+hO7BGGteIm3n2tZqN4oRW5q3Vtvfh+qxobNVS
xax/9My3EQLWe5pq8zK27kp2IqirmK5WqreLyT0KivOQxDG8TNs/LWAbiFlxts8V3QkKQ7/DKTzc
kKWeYriDmwyIZiDcZGe18gmpy6s2cWA5ZvUrF8tr7JP3UhrzfQF225EPsRYrOpo0ExdYZw8VBr3p
n6ovqYedomcsUr2haL1rfVxMZA6SOST6A6vVrduAg/biPJxA/WCA6RC3tta1Xo6t55wSzPOhNwC/
CVIqnVNJmtimkUwT9ALOua1rKNfuXeLDOOqy4a+l+1M1jDc/in71fgsDeDBfyf35tAwi7CpGhGW8
igLMjzx3rjFD8Y2l02rPHN+3cbNzi8fAGtiYjwj2Wj5w9XDDEfKH/4ikSCzSnC1r/Fg18KqNLD25
xrdf2Yx8cTdAyoppDRG2MC3Stg3CrhuKndM2uKQYLya591K7vQFYynmxybAObXVXqpWDAB4MIdVD
QsoL30XgFiKBdoPj0jwtJpgZTLnFTnb1ZfCYUviNhJTN8iyfRHlSI9PXLqv1uRQWszeoP9pG8zP3
91XZwLdRaOJn4BgtwUoTdwmkoC4BxxSRKJNZV4+H92hEmbEb+HmUR06/awdp3Q/1VUTJzUmz5V1A
3fEGfOtGWne7Bn2wGiaQrMsagsOTcsjKl2SpvJ3yreTLjI+dHnFZtSYZzJ77NmQ5+Xh9f2t44xgB
TZt+MBnCjVipqTeXh6DIppBFWHcistRk/LwqrAdbE1AD7hVYPEEWXk9BFpFPxCSX1rOSEKd+MN+4
Z0e5pzguHz2bhQEZTRt/9BIU6P7yaD1iuzevxDMQ07vuG9OEnOga/EfdCnkuF5VsHO1Mh56t6xbo
cbblWnEfTRRE4HOKTTpl/U+857igA2+D9KF1u5qsmmk4BG3NwByY5Yg0LIxngBNjjPJu7NFG1R0T
Y45byUIQdVLboo+b52GCKYcsw+uUuW065hceiNxjA3Bsi7+73+b9kh/S1sw2jaiq/ZTj2QwkAig8
WqNSIw7CYEsjW73Yk/GlSts4+9QieZAFVy3H9GHdRZkLjGqJZtQgsXlWUfBYGayLk86PnyZI3HA5
g6Me45uYC9ZBSKjHvDKvuhdsEDq2fek4ZWHK0zoBtmL5QGJ4MHQBUrlYH9vC/YWzWh759KFHLrtH
qrjV5sF0r8PQJnvM/rI1VtkNMc75kpiIgpC0Tp0b3GQXkWKSqf7Js9lMJW5hM5uSF1J9XAaI2H90
W/gvsUazjg4yD/aRNqnUlHefT+YrYwhwxz00wgFHVmZrzEGiIYywEVe3Rm1Pls20K8rI2BEKEh+H
mv1TcdPtreyW5nmK6u8otZCm9t+W/kyGYoTEiBtJuiG9jfNQ4Yk1hkSdfIFpyxrQ0RB0dhqaejkz
+Hylj6zORYT3KxM0881HVpnNV1vSRsbNm9tl8oUC/9dUQwVvawLcO9omZpggoCDBHmvQ0duxbxUP
/ZrdwjDC9TvnEmscFIbGeG2vwCyiX47WqC+Lr8+dLs23Uo0sFp1xuDWl+Gt6EZe6kJ9Lq1jfTglm
QOWEbmlZe8Ox8kOyxiYypgZ44czM3YkTObXZ4+IkR2/Cx5KlOE+1+yZgzVptRK/sAxWr7PdmxJgw
laAOJGQTZhhin3AF015dZRAdRws9QJokO0IPKIu5Xui099Lt0p2B5yFjfrS6kV9Nk3FAVS3GbnK2
DBbiLYzSu7hquYWN1dZjwEOBCLap8xerqh/tVsqTal3Ovdg5+ikAim4eicG+LHqY93lhQQxU/qPJ
eVYwp5rb/tfSe2E7s5ZAj1KQldt82FACN/Uebcipa9HSoZ77wuRJkr3ES1mmH2Q/cYARupK7gqi4
GmlWoaz4OtI+i7HcxRJdXJshY/Q9jSsu40jymX70ydXQPuZnO6tDIV8W0+Euar79kvNLwrOg7HXn
01yatxQt865RK/adWoJBw2ZB/3rfuO2jJ2b8iiaK9Nnpz1UfO9QoCeY0b36uCLMJAXWH8MYLrD1L
fp4LmnQFlb2DC4VpNGfo6RfQKagaaEAKyCpjF2Z2gHDAYvKcdeo2505337Zb1bJQThGjC/uTjPQB
7GTy6C8VqeZDyeLHmpC5jYgt8/nvUNjLngbt1Hl6PDpZeud7T7IsAghR5KNU+H/qxbQfxjT97BUc
CoVTPjXN+jzFLeJNzSBdDc2lM8jJEIQgH6bY2WZxwGxwYaOyEH2+z8ik2YDXj891t0Jla8gZM3SK
k0rrnDvOvDdq4y9NYB/ibZo5clB7TAQskCjYUCkUlIisCkKOaxpl08G+oqKB4hwddeeB5PLnwvoE
Lf/Se2RX1mlAPknXgFKxIZSycjjI5kVVK5JcIzP0e4KWXVzXG41F8oBe6MfsfQwhdCTm0Lf3QRL9
9daTKqWxvLh19Tx4cqCXBupWDK35OvR+tBN4hjb0jBgv+366Zo1isRLBq5lp520VJM+YzJetFWNO
bhpMEh6Fz86yARjhOUgQlcaIEGaUiLQmFhulMd+N1ZCe6yk6mEQ2IBBFQt6Ca9lGduudLbI1OKDr
a9zzxXdzEMAZnVA1022DO7/AjInCprYMLthJsniGEcDow2PVzfjSKhr9UKRoJ1SXVMeZheCNMBnj
Fglvl2kbcQq6G+KfOxnaSOMuxYwlTlYs05LJF2HQ6BAZ6MZVBEVNiX1bJODbRHH+ldchTWAfSEzw
0gs+M2kyidbAO/C7wqN0T1FJDV5Hw4dQcJZtgtDW0TYOA7bYi+PmYWS6wH6n93QCVmXSuhF25b9U
QwmxuTs17FQcq37o1WPeIfPzRf5Uzkhl4ohCuhEfQo63lvHGvRMw1OhBqWwKUVzBvX/7NVgcqsi5
Sb55kKmCzDR0FVQDQLEjeIe1yw14wXEKcCEI2q1OnLdAwWWwW7Vf1uwXp+MLbmgkCsyv2eIL5IvQ
ZyM97HHVnEqd7Mq5PVqWuCiR/QZbkJ9j+UMnZKOg4aMkWyuMbSIAZMYMdcwpYoCIbCMS+wLvQ8TJ
twPzmGMZK0GZpn8tN/trtlmyBdCGvMxw74sBaTmc3Nvofs5tfMFWQLpdvsvrNj1FrYSHSoySV14L
SBp44KKzyMrHCnAPm7KB0rBiLzWvDmqX908XwZ4ROu4/+qTMuuUnDOs/5jJh5G6Dl3hx2BF1msoL
SF2f/ZVG97GaKcH6WOxznJtZPyO5YnLU9h9VV37jQ/sWdf2nTHhcUvd7TOUDqm4ocJxflCXEKPo7
YzJ+7Bzt570tS9Ljy/PQdY9BYOCm53uVA8sPq8TDb1IhWTr+S24j8ap5tZaUQEniZ/KZv5ugexHg
Bpmen5BU35nLStXgu2YBfYg10kxTOd4yE0mgoQP8yPGzo827LPHnfU+tvwPQcLOX50oEhyy1zA2j
dz6w+c1Bm7X9x68o1pcS58Q6zlTlEx+lOXpJaUssp/sQCwvEhPYCGucLhTMGtNi6qXqiOouqHzd7
W9jIbkRdsEa1XzJ4bcSmh43N3/xgoTyM9AfO5Pv1n8Hw5Hkc/7Z5oUYmT3PArFesuEoZO9/cmb3f
j0hLZptfX9sc9fJeqGQ6+eRyMV2uw5Zm94jdHuHrIn4rPWP2mXn3GkGKqly3U9F+nNh8afQMnf07
X/rHfxgOvEcjdT8mVaC2Hr/wnd31U0Y2q8yeteW/Afy7X7AQmuym+4DAtGb8bOb5Lk8RGQvbPgY1
ChriPK4ddiJfFF/Q519nhN7O0v3U2XhxndIDzmVFW+Ev7b/h7P/P8hX+S87z/6/MZt9ifgbb/3/O
bH75Kb6q+Kv6+s8hDJhu//3//GdiM1kKLpYql+9nCovQ5H8mNpuW469hDO5/y2yWwb8ArzKDQBD0
bAl7jXnWGCMTIqGdf/G5Zklh8H3fEixr/zeZzZ7/3wNaXAcEGZEPrIMC3+Jn/tekkTT3U21lY7z3
F8f68FmMH+CjazRPFHPHLtPO45C4SLQavJskfS4GmgItxl09OtXDaFpBj/wOTqhdd9UVLG730jQL
KkJ7Jn4KKibwotkJlm6vBf4bIj2jBcsH2jX4jXW7AvlN8mFoOYhh8abFP4Eo7CaGASZ4BDsbuntl
2H67JdKN+B9KBtxZdtvrTQST5juFroz3xkXiAGyawGBwmEw0NwYoDetQQvB98spsgv42WGiOjCUR
zXn2O/Fn8htAm4Knlsgm7davduTQtbqF0s94LZtTqtzkvmPnhHJxasQ7qsb03dQ5HCWU8dwuElXl
y+jmAwoEVx2j0a5eZncp30TaoVcOqrEVXKNSNrycgD2Vk9kgfCM0wnTQc2Zi4xGW8aeEhMD6Z1lV
LGOHTotrNXvvojWlDi/19AxjOWEPmPlxAAhUwvqzwT6gf1zYzmI54CK0c6IkoH52AVraGFk8w0u8
JqUTPfUBO+9+WqZwzGIsHhPAiyumPP/GEqj+mwSW+iPJULybvNGDfdAtfUjJx2Chr+rdINwJ+iJx
CZ5Rpm/ItOjm8ibd22MPj16I6qwEkMsuntsHAKYE3MLVvyRBLhj6ZfHR7UtxsW1U36ah1b7EQQ8E
dcHCY8fRI9yP7G7Gy7jn/cBBTsBvHSLpQxUG1JCeijgl3PEjNivfg+HWTyczaJvXBhn5ngSTukR9
kQfMuYIC4nRh+GREDG+ynd1yG2lr9Nl1yAYwZAP9Hy1lf8yVRT3LPDSVm9yYqvdxYepgxLK5eZlJ
OWIk8xJK5aiziRn5TYrgX5k7s93KkXQ7v4pfgI3gGOTtnue9pZSUkm4IKQfOQzA4P/35WG7YxweG
Ad8Yvkkoq6uzUltkDOtf61v6C7cqebDKpsBhbxYYzlde2w8ACKf5qg2FwYB96mQpoQ74X/oHvasN
DDSb9J7lB8mxCOwaYarynLcy9R2SHb59KADp0zvYQg03Yp5wOSR/RZ8zdopsrn+0bMtPkUN7ZMDi
By+yhBaftgkiQkwx2FWKsriwBwTHmNz9E3IxqVTXpvZgbhv3qx5VZG2mNkqeR9/nAGuCjSdE0bc/
iY6nt84zzdMkSvcm+sb9aam8Pk5OTo/qmLvGQY9OvdV9Gy/QJ7d/IWpivXaFHA7eME7fOiq9nzmu
AYYKod9+52IkPDxDloNyEjYlTYy24II1WfGX7QTM4fmEJm8VxlLem1IXeHfiBr0vLWyFnytVe5UV
wZWxTnHgsY33NQnMe0wdEZQOYIdh41o/eGf6AyFWnKBxZ7tXukGdlNJNzmc8BybLRDdpcA1krFP8
bmLgFmy318Gs009vSggoxkJiSQzCvrs6vVIaX5TD2REXIbleibPl7IWkvboSuyrxEnE2/Qybrs8Y
EraZYZovxdz49ZbcDxoUMJM3mTFUpWFPPM981iyMbcEx3hDT+NdOgyXD6XYaI7MT4OpNB3b6Ihvd
aUUxd7FAsMviCDUfUaoYlOYyOkDvGwdRMoSxWWtiQvYHiO7FUz9DiWHhwMYnzIL3rgRTMobwvAIi
GvDqsE5uTQshRTVtfw5Cw/YZSY0T+GBljiNH3Dk700dr0lXrdsAAp8A/5qbRHPSk5cdolcmVKAja
DwUXSq183SwqMuFFNYUePEAvqos98E0QE/Qkv09DEf3tPVE+gzEQmwGbVrJvO9lfLJuRH2pZz4mm
NTe5nfj5uSeVS1R+9Iu/OJzzz0oR6eew3qQnu3ODCzmclsF443JDCqN4o0JSV2DjfQQVrwkWGoHt
mYQ+ygz6CgB0nTCtnqWqfzAuhYnvcHNcXMoTtooS5bTCwj4Uf+M5I1Ub89i8OX1tXellUd8VQKpX
xy/ATVS5BYJrhOjJ7m3LQx4P9cfQGmjhGNhJiSfS8ZKNid/zT9FGfbItRV8xTjDM6BwB4ZOEaLoe
tSmqLbVm5866FWw/2l/kOBU063aOfyanFP6GgZ/03B9761kraNvINpwH154pOOBGeLZ+Up4Tnb2s
G99jXaavwgR7zgKPARKEAcQZA36mE85QhFMLRKMR4a+JZD6euralpgP2db6djbj7kn7mfvNayT8J
/IaDofzqjm9Izqum6WyqPkfv2KB2b3xZMqTVnGHYofzB+4NrtP0sYjc++3lZJIecrM2BXmC3xs3W
1P6qLntiqI5TPlCBhj1/UvKZ86xufMYSe18wPE9aRG0K90hwzjhTnxPgBDhGY6c/L761pXK4/R6o
yH4Ddvca2WNhsD1hs2UJ8dIYplxQ/pxm/TqGQ7xrklpiUgUD71iTcxB0pHIPS0qkoKJPy/e+9Sj6
K/v8m2ufvrreDI98iuu97BoNFhBgAdDxkD4TuxyRp1zhzgPqPjhJ7h2ohiEJtcltp6uLqwkjRyU7
JjC1OV8zmbu/5JSET2VeAnseujZad6bdXDTRm5c6TiAXBl36VaTeh4AMwkLq+uROtM6fB6nDp6Kz
sjd4LsahTJz4RCMgCWg96lPdtyEmo4l8rYeasJ7COXziuOBfCtpUL9BfgJnpJmHX7R3/u65jOh/J
rD/FroUAHlepR8SGdg6LoGXrfJS8ZDvVOv6XKzxnWKWqTD5A3QKZoXaUwUvXBwdZEpOMnLS7tfA1
Pqi2pVTC6Kb6CFAG85iyKcKxIxNo0cyt5wSDj9QGcT+xSQwABC42zF0TVC0maqBikMiC8mSP2fRW
6MH55XAXxRMa6WcjkT43uXD+TaF9RaqzV+YlKly+jCq7efXA5BBrrYvyGuSec1KdmjYcDKr3uEzc
z6DMsxMfgbHzmUnsfBMrEZz0oD3mwNmfdBLFT5GVG+ui87qtX2Qk9z2h90UCkLGJouqSU4L8bRo8
Bzs0tG54JmhUkIxQ9GU1yqL1uCzfzcpv3q0EPDR7SIesqeLfhrnEUWeh0D4coiliyJtf9K7YMfUw
OVCa3i/3eGtYICvW9HKmYMidPO+apnbCZ2f59zgBUZklqHMmOM9X0ZCR7DIELj5p8xPriXFo5dRe
iwCEF/SrHP8gTK4gNeVz3BG/pNEVyagoCvcbrJTEktCYGxQ09jY71d3TBNSR1hahsHFITLSlrIxP
auCSvWw9j1dyCjJARXkdrMGbl99e65uPpqfxaMFPgjWHALOvmKq5q4id+wwqjSfELzvnCMMsI4jb
VD967g6vc+Z3T/D51dVSs7VOk1Bebaub3wyrxXZVD8G+aylKaWeM0kWGe5fwYLSLk9BFcOdQ1tsA
hjJYMR8K//jX3JvN1qSU4B7WhsBEVkm2F11AeiRpv+UoElAWGTnboOj5L83YTsrZtz51YYevTTFq
UHocFjrbYICUxEV1CccgSPfBDJIOrLIxglQv+bGphJyNhJ150nDZnqex8ndhk/q/RECsZBVq9mAc
W1AuPWN5kQD0vcGaNLd1MAU3auJz4otiulu2bW7LWPgfXhmzmrtZSXAocN2/OPGqn0mXGnfmYiMJ
6Vb8GpmbXTHysVQERdB8RVO4hIor84lMLv9BeIIX8jEjpyagoyKj2z3Hmbjth4FJlmidh0D9A1Ip
4JasJkb7r7kiugjZgWmd6xnWFkwRV4qcPffZo6XlKLX1N2F2foroVaOngBTMcchoDhvYd99oiWnX
jcBHAUjQAa3aSvs1d0OcerGRZ2892coXmU7Jc+w0XDN8VpFjFZcEop3C0o+MfPydiCNpADuqpkND
BjhdqUL1z1GlcBBVrpjPeehFe5oE3OduKMPvyFvKsQo7OqQGbe/4fv2LRWh3rfJSv3rCINJTQFwD
I9u/NgunKc492EdQ29PjUIJvnYawOJYz1Aid9s17k9niR2CFzlNnDRIwSGq/NY1DV5Ztdje/kuKE
WUXvIEvM9JT84WaEpy2rBeTfcAAF6WKIpbtnyspHDM6PmBApSJyWFYWsuSJaEvU0r9ANl0BB7Ar/
HQ2NvdICxBgzci/Tn5i7KbDhOfbP6VRXO7vyuUCqEBevESNszWEUPabQlq+aGOUt7+ANVoVHNXY9
1/tBpfmDYYJ9MX2T5ijpYOhV+dlVEzc+ZMBsYe8yEidPNlxN3uKNK9L4LvDBHWVsAXdCr/Y+ZjqF
167GBdwJD7fQSAF4wQoBUgg5lSoRCnTO1FFTX8QtnTmPrGWxPKk8htKtqBhiaxsPVG3RC2Q4FsTF
Oe1pysl7/9MM6RFejXUtwVRIFbMzeOOPWmfltyTHsPPmLvn4RzP5fyYx/f9Y4Uktt/t/VI6+iiT/
b7ev391/lo6QgZb/279lI/EvG70IvSZw/YDoPJ2g/5aNvH9ZtDYEnmcL3w1giv2P/k7T/hc07kAI
unM9af3TPflv2cj/l5DIhIHnOJJrMdaS/xvZyPT+S62vRLTyKaFlEBQIS1iIWv+5n7ZRNinx0Wuo
9KsXzATcFOdgS0YHfrF2XGPrWNAPi/YmPWZ3gOeWss0VXeuvhevtOCueK05n/+kz/N90b1qm9V/F
LF8ICRTL4uOyTb5Z+b/+tYi6inSQNV1Y1oQAj9NuxYEkpfzA/MVSiR9LyyfNWqy8lGwafl5qUuCd
c6NdS8MM2QDD38olrFP7LSU62YkehAn8Z17uub6RBc66kzPBffWL32YqoP45rbxAMifQHAn49En5
oEd93olFte7DDxop+S9hJlwZAyEeD2LOlhTut22jzVNT5WxhujIfOyaA468I+3Lt9qSkljreTIc3
ZiSUB9neo3KC8kJb76dSM1J0ToLdwSG0aTejWuLwM651yFhc4Mr2o5F0ogEFZxqXTc+ihnQBqbEg
ixRUiz6iX0pjGldOglM9skggBEYyP8uxUFTxGfdAn4jPgBgmktbjxKYuiuFCPH7XvSU3OWnUXeAy
POOeyx7RtTeY1NMta94yVCkyyZF8AeLGkaoclrEl37xHWJ/iqWmdhMQSbNE8BjPV3J9bFk/ulbM4
Depv5UfHwaaiUJYnRkoo4cHZTTPqbRKLXhI3d08ti3hIkdIlgIZaxM14YqJJ5gxD1mCUB41RC4+s
vfdJ4m8GB5vDRCsAIbYppigQC5sROhecsv/0DxpbZX6FUKL3KAennNlOag9cIQSsDTv7FISqH3hI
rob3x1wOE47vfJJHYKhJkdZGx1gIvew56H47GnNH4n8TLAvWTQc1CCTDtc1IU3YdE302GUZU3Qzt
pIlX2JwfJvjUXQ5RxfXwq2nnNGNVW3rjmDfAnTH5Y0D5kkIzbCLM1N8kDiDYvG1+z42cXn0J1b++
ZLSxkxhIeQIT57OS4bgR0PEQcIYWgNKY/ohU9eGwW33Z9GGsOUH7XfAEtLrbUQGVczzq3wi3SQpP
LRwPbZLdCDjhtGt9f28PXHVUxj5hx4Hapw6qVxqJFoA9skRlGve6DF5rSZNVa/bGplQGHpTAULuk
ZGDu2OPDyC0K4Gtujho9pYORe7aX8HTDIXTvwBBZjGzfRvfgG4jOaqJwVnuLb7RztiO5h5XypnI/
2tM6t0JQAlTCUNzDA9XOxHeYbJN/OzWl0+DPjNOdo7FqcZAyCAfmzyrMDgoK9zWOLHX36nyN2+e/
/08srIvDKjWIvMf1MQYsnMZqW5r2qRsY10FpGM5psUbiHW9GJDBwODgDOdrQChmQpvI8IpSDbEjR
UK1ThkOyG7lB3BJaJvapiP6EtAdAiyRbOdrqFOdc4G3KDiBGIl0TxBlO0gtujf83iPuQsTs1k6qU
N0d014BOrpXltYpPGxsr+sx7kSXtTs72axmzOng05R1FXnYb5PpxN/EkYijcjqGiHM72GiLT0D3T
uHvC76OfnIaokrDTnz4NIK8xjXz7ygGJPRcRDqI8OYyJW95aXFRrncKEmofpU4YbG0rlERgEI+Ae
4TAvW1hZ+EP6kSwDIJ96Y2jUsvzkFcSXOgEnKUA6Xakx/+vH2bArwvcAtMFZip9+WZvnMvgFU9iH
rJf726BtpgWXCj826R9JhloAtmmFElLuuThh1LKbnatIllGu8nOm5QTClHNPGt4iDZyLJAak27nT
/oYExXlq6EYYpXlJWqc52p03r8rIfvBX23Kq7Rgn5MGeTvgIoTq66YAKXaY28KI6g7ClXdO3CFdv
Fj/qdmiO0dBolCgmutO9EswtRVXP+4UMTMLAu1CF01c4WfKCVzTuzXY7S36BtnywYsphpqJ+JUWA
tRMTv/UYXJM/SdRwyvMT1KtnE7bFNhBM0Q1XfGRyaV+yK32o3cq9xkudZ9TRDjzfKtLeG00YaWV7
XbYzeL7JQdNG07RUyNEQi7HkLUV72nnJ+Oa27bgeNBH4fzY9HTIisOCIDyiWR5pYErQ2YnbWgDzp
NdwnG5dwtse6o9x2r1uclc5bShpxjGzevNHq1/E8YOOCj+5i/ZYqoHJC2Syo6m6M+qsKtM29JEFl
JaODIfxuz/xdxpYXFEAD81tfYhry3ggWXWWPAXF2+60tRr1RffzQuv7jQRz/sOsQele2C2G60FtB
g2rcKehtFfsWQuDeizRocfjd69oi/VVwAjd8z9slVHVsyoBWr7DjRsTDG20bN7JO6K34+6QD/XuO
qwsOueoypozW0aLuknMYzgLY+BY31QsxK9jiYvmyZcNssc8SEPAHLnEVO1TeUprKbAWcqztduk5F
w66JtNh3RdJzt6BDGaZpKXGcxuGvYWlmdfMYYnOrPqdej/vRc5a0i/hJGKG+uHwUl3uKiRTbR9ac
ERXVv39ZfktrlzrvSIpD56GDDEW9YGndVpCpVn1jl2f0x+pcVrAfU8G74VCDwcdM38zJz6lRqROa
cEq8VcmQLIRyLOgt1pkrEzhuAn3a3mqats+UipGQpyLAdacWs/yHSt8wR13Ak7toEsNXYPrFOSYN
uRYEac4Tj0LAtZFLg3PAtnjmD+0Xy3N4iiKywoaONTETZzwSULaIpFiYdaKvCKPncWbytiKoj8so
codb0dOUK+bu0pvBnzDrXns5Ui2BUfz8z1eRx1f/87eAyLmE9Ya1+efjmqB9nGc7YY7RJPeeZ/Qy
Lr8sE8ZN1H/WivAYUA99C6uaXFWPk4S0gXMWMcqsaZcRHFUK1js33cgAoRoRFiZvTRmHXVm7cWwp
CW6BGrWVnNZ9YPt4L5fxRHmwozl6drr0zQia4WSY2YYWiJ1NhO800jxP5lSbD+K067CigYQJS8zp
gnbsROsjfmBshDnQDeG2Cz+IkjQrvNauDq9hMVxnt8vOnlLyTgceHSJmfPQbcQMfal6zTprX1u4i
7KwGjL7eJNmAVvnQbsL4BKfQvoDYBVv9MnXVC1ihbVFodR0WOGHLJPHglnG4DsdX1/HxJmtzh4We
aSVkcj/axoXisIr+MdMBr2iJBBe166fiaVDm9l64Tg+dBEiLaEBMUQbOGTMi9M6/7DXR70IDjAkK
n0km68jG7UsTt+K8lhKqHZV6F1dz4vTcCKWvw2IuVKF3YzP8YK47nR1cKWviJdUWPMVEaO/s9yrk
2H1jc+gOSEH4f1vnyYPKdOXjz7BoZ2yWTfDJKCPFylxQF1Pim404iPq6unMQvZgOUxI47MN5LBKG
lTFVO+y1IPrGPtzhDdt4PBVdb4w35p/A92IO22lAayFlniEgBWNvSKSKGcbKznNeWb6PfYB1EFIC
A2MkBJKE5L9D+Tvq8AYVJeYzos7OyCqVli6DDYQeKwFDYGpFpqDMtyJO91U/ZD8oQjtUKbZ6mzTo
zc3M32SJzF3MNvzcYyYWyfTmZuKp96n8ZJp5ZBNh753ct7am3dQH4rQJ05jSJNFvYurD9mjOZBQU
WzX9Syc38FcD/5gbAmyV2mSOWjrOmXqOFRz0goHnZcqHPYNI/CbuCqWTUzI1tU23Hmn8LLPPzOKc
ODinBmcpxc3YpdozHRB0nJWHpnmvyqVtF7rQC/3Wp2GA0OU0gCN4/I9wOqZ9TjiXsm5fngxyjhAL
KQ6a/E1TjdbGqvwUOtw0HcoSb7+vuWvM2PG6ji0u5pEZOaW99nVuk6LlvCtjUMll5RifjImpSllb
vE1v2ooXIi90Ng7F2zidi18d3HFOXCebv+kPRY70kIUmbJBC158mIB4FHPjs1UTaZxiYz5YVfoUk
cvw2Cu9pR4iP5vlyi5n8MCoVwkf26fnto/a3qG/a5I+jtCM6FGPhrYx2Dh7m0FSn1PCrXez5dKW6
4XSezQSOjJUzGhmxOFRFkV6Fbii3LEyuh9Jtf3hJcRatv6sBe4JvDOSh55CNc1lin/bLTRQyQ+by
tmqJlmw8pok3vsD5Xln4puDldhaxiuV3ksvnE0VDK2WExSNRfz1EWGjzlN9B8kl9UrwVeN51OhHV
9icrucTU0wdjap/cgcZyZebR0Y/kEQdydKOVUV+b4JD3XbDpqjjfjFW2SFg9pi9OpFnHv+2Ww5uT
c9qV2Cf2ec86XxoJKH5x501tkW+BLMzJYlQYKCqLeg4oRvko24MSvFMz+hhR30I/AbnlxOCSII4g
STqOetgyeDUwx21Nz6hZzlK5wR7NhZZ9iLZocGGiseRFqDDc8HMd11USFnd6xdHq05aKq+4geSV5
1omkYKe4ZrV5t+0OlsHScZWNcquFQaVqV9knWU0vuKmKkzRgW3mJbayyrjNOxOWMk+SYcYKR6qTL
xdoP76Wn6HSJJ7mem0TjOziRuAeibj2RycxPNu4rq/aiDYEKDcBUNWdhkaQKK294sXZlYTtfbdWY
tE0QX0dVf8pbeDV9Y8bvPUtOV7uXGDD0T8ITzM+mtnmwuAxrp7Soa/W999hguCGGj45TIgMke+Ip
VdbRtX1sK0JY18mft2FtL1maGg2m5WkP0YKT2OScqo46yfsDvg7CMIk74WDwHqEP91jzM5Khq45B
PXqAsbYx5+UrDMCNRF5ajyk3jxER+UwbiJqAkrfdw9RYKQFhzkc4YpxGmRPYteXtOc/ucA95T6Jw
KMZzctgkdfyUmgk7glOfQjymGzj21XYqY+99Cq9RGPjMmz3u1Ek47mobwpmZmAsRkAgs3p+ZktGx
PZiGT/gjVw9kFJpFB2IgYKDWaefDuZDqrhUKJ5ev+WRANUITYlJia703GzNdTTb3rXTkmpBEXDcr
DurLdkMfgc+CA/yhyRl8cxUOyvGp9cPmMENMO5NEw9zXO3CnZQcUW0DNIRPkUCBkB3Z2DGBSZJks
XoSR0QXQuH9olhrOBvWQSd9cXIGNZRRuegJ7a7JpK+dhB3l04KdiH7k+7H2vBPCe5m9JQqAakuk3
O+X8EAaH/wpBtm7yb+Bc+mgxcaSxz/+inbc7qTE8dz18UIDk011UJbRVXF2Hqv5oYzmeYJAlB1iI
cDgUkGVmnvZmNv1XGOXVcSCXdHdDr76H42Rt0oIzs2BFr+OwPdLuJzYwBFCEVO3dpjEMVgPbxHMO
MWtTW5H7EGaLJQwiHRZv++KXqE0sKhkbhzD2caVB0U39MXKn/pOEP1SC1uJQDheXEhl76TQlAZb5
T302s1vh+V95lY5PieZWwzx/pe25ugFJWmZ05QuSXX3unYFbhLLKlzJ/q1LBhBsvzPlGa5J68SBB
MLPEtD7Wct+ZMts1NHv5DgeC0QysR0ENCbGQngrSJAVcMzAoSOB2b4w6jR6pMVwqoUGEOZ69iaXo
9wyo6CSalf2FSfilwCw8MwxfBU41vBZMX2H17EKZVbshc7N1Yfch/R0BjPUI3EBQEX8LY2+C1Vh7
R1o5nCP6yDfJiS9vqO2nITQktm/ySoU6OAGH57SZ/FuVSCQev/s5q72VjsV7U9Fubif9L/rhxI5o
9PhQvc9c1HfGl9oAKs5uGH2UXfYL7En3Urf6HebZi8fh6N2OXL1xzEzT/Jp81wq2TN7bEYli4e/y
bOxvIw6BLPcCMn+KkqqWJzmpv0iRjU86K34UdG6sEy5bB6J4T01a+3yqPL1Lx1fRmIACVXmmkJU3
LRiaW8/a8pQIuB+zwJNvzNHR0lW+GxO7vFMxUBxy/EsTBFzUi/kcRubBSsA+VZ7KqXZibA0SKaNI
Y+SrGmjhlBNjbcJn2r7QtqcrlOW1hPZ3KpX7g6Yc51QYAdkIaoqk3Q7EROTbpGt37TCEu3oBDhet
XIQvWe4Gw4WdP3V/xnGaHnPRXwOQ0bGw7Ns81uvcCEsAtDh+x3z+JbJ2eu7cLYaKuKyMN7QyeHMe
Eqff6D+mQ3SyjHV/hMdLS4QXSSzORQ8CMP1FS2DPMah/a0qolaFfDgRDUhJYVszDkE8Bw31qzdsI
QKenn1Ucn8l1g9XxK3VgRE6+pcAmmOBNWuEF1U809egnKRJiIIkDk5c7989g1IcpXxIekvBd0bF+
m+axc8udb9e3kEQsQMxR8kqr7hRaCHBNfRDKG8gJ80s5d9SZIfdw/dgGiIabEOLzMffa1xxiKNbL
Ef8LXnyYfoRIcCqkHR6MyPkLNBG0UNLVR/iYZ5isvxtezk3v6pMRkqcBcuLDCq9rvgMzzzH6kFyt
vZXCH+E2xDEDP92T8/PIOobizWAyfKbGkT6/Bl6sHzKfdwiAkeXOtp7fECGfyqNIWQS9OKMlK6Vt
T6A9VgZVkQ6X1hkfG+3w7JQhUUqER9tpKXVO3zCNpCAWHI6C4Mb0lCaooBy6c6iXNSTB2cEDxPCR
0TN8GMfCp1LWX3q8u0YCojmX/c51vbPZunSnBloAlKITmu67msFbkD0CF+UW40KLvrgZwEwYQxBD
OrDILxftdjAivBouLeODdayrjvOfsQ49WqxwP1rS+cKyBpUqgBge09Rki5ub9A53qJzvh2vAMc2Y
l1MsqkDoGpew9/9ybGFe7O0ZBMHy0P2+Am2grfwtjyUWGAXE86eLbkgvB1p+4tjdxkwJYajG/DLw
xcMKss9MUdEQ5ty4+ApQlOqLdQ5ckxBDqY+jAOGL8fHJaOL22qpk+eGz5jX0u6DRZVvLoJxe6fmh
Sn7C0Uh7vMi+WpbTVT6NC47Pqg4tz+6zMNWOYsKrU382PDvruZjHjUEVui1LF4bRsFdNVd5MA83S
51OK3eptILnsjuajcPOelC2sdBSxsJDGYasJkTAiWffJ3csH5vwaTr28uUYKniTI1MYMNymIR1t0
3FKQZLed5D4QEUFmco4I6cSRXKFrxyHcGNo78apEq6oG0G6YMXAbl5ZO82TN8aF0I73xHQ9Qo81g
GyMxuGZ2Nher1Nr0ycPm4XDhcs8MOXWjLSs/jUh1SMZqQdsQNyk0NOqJS+WJnecNgYWOuhEEy0Rx
h6uhExDZxQ8UP2OUxOBXp94m832cGPOn54/+1g/2g/3NlIIu5z1I5N9N2WF1nf6q1D+44HmYbRT5
+Z9fytYQx4kjEKoHCDhQ/7YdMFdw1bPrNu6R7xA6axLDACE2Bs4A4dp0bqpq37Mi+l1y+Oe4bNLr
ZrSnQPQLfaSB9df8sEF7Trb57k3jjvMEHrwC05WZiO+ga+ZDmLY/MwxHT8sXKZS2D0JaGMeGXU03
BCay4E9CBnHn2fSic+9FriCqsId6S7A6mXADhK11Lcz0So8I9IwYc4carK+Ge8nGNBf6K23Tr3bh
0qRL/tpz+/pIvvUzX1BDdO8tDQsEwTE+eteoVRgqUwgvvbROYF4qJgJNM26SsE/oVaaGNnRZ/xGZ
kQKYywOAn64gv6JzraEZouJF539+i4Wl7ZL3NFXt2fMHitCauj4EXllsoeNd25jY5mwXwcmidSoL
nNM0iEdO9fl2bFS2rUrPfhGPgNbmqwphiNT8/FhHk+yvFcTVocQ6alLScaVgNNpGpjkeB2gzYhD6
B/iidF2/lbMpfkOUSh1/JgjYDaeZAe8mSvryQP8nCzJFXpcqnA9GbxIk/zN0dn0d0/YQFwGp4Im+
qsHkGNOk5bQeYylv4TAeILw5V7z2K8MIspvuzgN0NtAZ3EfDcVmrqKciwbpUKyqDJqWW8AxM/nU8
9NaLEEv7Nl56q3WuOTEZvhWDhXMNjhHbXNSfy9Q7CD+Id9ypq1MNFJSuZmXQBcYylGfeBbtwBp0Q
7jBqR/GKfjlF4bac+NrCmj3zGt175EHMmYhHvE7Un7VHO7OPOYh7fvKoV7TP4TqjNGFXxQwkaiM4
cB2tXloHrvfYZ+alcLDgg6a8eHhGPgarfe/Jra3jdCFl5hRI9w6596YBkhZaxrAXZlITQpuDXcDB
dNOAnc3zyr4087iTCQsN/+qzwCz/0HH/WyazcX2vcCUpXWMrEflECwV/Anu98+JbHOnAnFD0QBBU
dsNLVhTvrimGLQ2keH2DiRQzLSx5XHMSl2Vxtsaxxk7GmlA6/j3KG4ytxljz2aWl2gsW9hVMEWT6
guIGdqMuIy1oc4N5CgZBu9ycB+uR9nXGXyaw7rj7kaRuxdVaUFcwiktrtNHJwbVFMEtOuyZvDDpD
E0A0RXsfTJdDSO28w5FbmXHS/8i1TF+BFSOflgzdgmUenjbBJl3qKcwxQO/pr5aJnJxZDN6MYJyI
l9FaUsMWYiPFMNpj3lnHYYrztAaA5kBzgcqTftEw5tw73ca3hnLgQRntEfbg3WoteZXZRtRucogq
49FlWXcciG6fnJbhWjRRGk6RjH/EL7AmyPBMqGnamXFuoKHDR0RS3uUKRo9UbPzjTGA7y/3bQgjd
ueMYvCb4C8d4zJkk0ZZAPrK/Yga7lqWJYFOy8wTLa4JwMa47kBabZoydMw1WTJ20eOmzhjMMIB+/
oR9B2zqgbLsxYA/hB/ULzlKt/mQJwmdTW/ZFgyY8EovAgpPL/dRkJWh+S1xV3lZbsBXlyp8D84zL
rj4ay18YxbVmyMx9Oc4hAQuFa7jltq0nbzuLyOHnqbMb2cwHGRAT4hZI5THWtJo3uj4wkYNGIBoS
brH+abWm9QfBk7NjgcWqxm2fYxjktkWFTmNb1Secnt+6ir3VDKF2IwHy36M6/MFLM8HPn4abp2b/
klI3NeJ2+ing7RDuQdoF147S6erpkY/Zzok6dQpV/tHnVQZPq9lb9QildmSOZPeMm8rKjn4yTOHs
AyBjpvScPpuQzG2mn3WAELIFd5puwVDReIDnjE5wuNZJP11g6U1gEZrm0ETyGovYPRW9cjGwi301
y/BUCzD6GnTWep6+GKojB9rVtEe54ZIjpnVLgnbFXI9T55D+IEzqHeituMopGlccae0VP8mddqih
M5PO3VQigbDyYEneTn1/J1cz7lDiX4PMLZ59P94DWfzg4F/vbXy/u1yk5bYt+6uMSMNOzpWoP7CW
e9b5b6GpOuIWqAPxbKWHTJTmrWUURTDFBavQDOcuHDlFxuF5ZOxdB6B87X4s727FMGPo5JoiDue1
Tqs9LlDjwkmbj0mPZztgPADYhxz00JzdPIre8aOt2Jfs15Q4A3BKBpE5mKP3UKOwdx7CFgUnlEdR
q1Y70jxXTvof7J3HjuXoemVfRdC4WaA3gNSD4713ERPinMgIeu/59L1YtwRl5i1lQho00EADhVt1
0x5D8v/M3mvPnLL32aylS6vG+tOn1PdZU1U79PLgECRrhvCch1SHFTTqggzUGd8+LI946fVoAaQi
PKhdnt/D8J7H/cpHhneSqfICyj8wto4y02JOg9xmnKUZLEj8MCSny7OShdvrXD5OFB5ShaGmBalb
gbKwQzu6CHn7aD1sZ6eU6Y1hWHpUxT4fd/SDq8jJjrkA3sZkfnRKYgcgsFOqc9VxNDDE1qnhXS0i
kVjsKEix1rIQHUEFDTbCnyzgIrjYKtl/ombsObQJ6gL6ezcEb99PQzCz+9bpPgDhVReNDbSZedes
LyHI9B6TMzICKAvGohMkuGrCaZ31+JhEe5yyvhl1ruituQcNR60PdRzMZE2nPTaJpPQo2zQ56KcF
ITOIf5jQxSp1az600MnMqCVtLoqhM8EPxvGZYvR22jnilXXEBNHs22wsWHDlZDfzEPWE87aIpJXF
Mo7kH6ddOQYRSpV0l8lXWNh4RSZ1hU4oVsD0GS1ieoo5VqZakrBZO9dp1a189wL2JCLInCPFRlWC
H75l6OKLwpb3jzEvsIURdEx7K99BPruYL+Jd4lIvVm050BwTGlcg6OOsIDU2i5RTl/riMgQuOAZ5
mIxjU3/ze5RendJk5Plm7F/Rj+MQUIWpUoLIosI7CfVSIugBSpHp7EN+W0Da6BicyywOIJI2aJTG
XhzuQETKy3agw3a2utOZ+y8NdkijJISJIFjG0vMzZe9hnyJK1yhnEtvcrT7FKEw6eFl0Y0VPPMAM
UCJ/IyobJGNJCBcgXn779381VAYNuDBZ7SgI8SRVRW33vdItBrRRQf0rp7IdvisUGKGCAbpP4o3V
KgTYsW6Q0kfTxMvYR687ePY74ZmG8bQhZVXcICIdixiQpYoNC0XRqMEjb/bqQq2M3aD4MIZE4SyO
vmjtUHbk2ejX7wCh4D+9AWx4pmpReqjA6X98A4FdABDHZDblzjwM9nLb1ssVHDjav+7mSz7JGkXw
Gy2eJA2+0Z8/Nzwd6PBE/l7N+kmK1xV9DQ9NrXjq2zc1RjMjtbU5ljEqLStLL+ZaU70JbmFvQncQ
LcuMHggXc64CMrWI0YNeE7giH6qyjB8CPjnG7dCfLX3WCggBamEbNQ5Q9aA/GDGULPCC5ImsG7nW
Wf+j3KnoStDTOeg/0N7Q5EvsSmIipGT6QpQMfi10M9aFYVFDrfUMQt5MFH4WdeKYCetHgqUADbm5
tQmq53JbNI69QuuAGoyz3SXgR6mhDJCIIz1RxKxaUn/JL47PkabtjDh/uIq5qmk2wmguCsqoiqKF
JZE94XtfoIG+qa2288G8wJN96n5y8HLtENj1UdOSq1zLn6qg79NCvxROf9MiYdRZ0RJHB3nllnDp
O3stOlCgVPgTbeFvbQWovCMu3NY+pG3MXNS/OscmbhDa5Wc3ig86gXV9E7x37JMsX5+x1jwaZLYu
6wKCcAAlCMdDNklbUo3MQJcXlqdUM1fFYdq1iJO9yuseXuAiIPJFSHrM6xTkVFOkNMNMAcKg6QsC
PBDXXMeE0wuIkv68kv+vSYX/X3Wjy6LC3YUR/a9PavIsn9O49MruWH3m3emzqMLyf/8bb8/5TP47
P/kvn3/+KZcu/fz3f31+i7x44hUg5j/KH3TJyIy5e/9rI/zZCwIv+pvf8peU2fzDQiwsq/RmGviF
QbD8DymziSpZEnXsCj/532XzDwlLOupmU5U0TTYw4v8lZJYNlMyWLJqKoTKsHYTR//HWD/94/hQ/
/f9/gYMHDBj1P8/zHxXDuqWpCq9KlvBhspNWtZ+EzHQZYkwSqbwI9Yr4uEZiTOmd5aN1Tm6y6e0T
KPjJ03qIt/oShNkqoKe00bhR+WM7tR9pnU0c3VoAy1m5GaxoKxbffABzVkQMV+reo9bElzxYGLM7
Ce7zNO+2wSsng3SeftSg4j3ZmAa36BY9q5v1YH5UyC9UA8omw+2duuWR+h2wOXJg/yJGKZNjVXpL
lOLkIsHdO0E1zXWktC1JmDNPQRyiFCAotOCaXeqdqsHjy0dKc1IQyZkxoTm1k89jUWedu7MEZkuR
AWP6u6//r0/5+09V4ev57uH/z5/q8PMfz5MXO3wH0v8ighdiFYHbizhMnKldVCeyZfcF+g0Rc51p
Lgke4kF7GpIwGy0n5VFCFQKnFy8iizQGf+66W5Ld0m+zc3ROr829uGsiVpdvmZxdbCCBI43Bn3c4
/vqVW9LvXvpPx2XKGizNU6VbNJBQfU1Cm9sEaBQbXhy2voAPOCbpcNzDLJ06J+Zb1ZyMBmYu0Vyp
5V0A46ylK4bhg7ZCRECRmPpGMxktG7E9k/sIdD6QGy6xIdWBbQxRGAgvU6R7WXg0VXIlPJFcVU1A
Su8RoASf5QXZrZxUKVHIthquMxF3iNpVhN9hypwXvXcKTfVKyhTM6+4laHEyFyJDX8Toj9xc9adJ
0SLQqnVviSiDqFkn2vaZ+1Hh4aSPCoKJpoX2pHcIOO5YinuKDw9Y9qpjiAaX+Q2qcV036P3qNbCH
iPVzOzeIdWE2ylvA4aN5QT0VI//FZFOeGqb+MloQoyI2QrvVcOmaSERitNRKqPhjt0KfXGnNl5Dj
jzFEYIR9SMentuOT4x/gZgrDV5zzXZvfdL738t7es2t8zs/iVow/yNba4EsjAfVPLhbfjVD6hA/3
6VZVgUdQTjK39pmF6A7SelM4yKJjTfMWaWQcirNSZ22vThiEeTPfqD4alCouHuxRUKrGRHaTZpkE
3dwto52Y6+IJDvU20h0NDjnldk/pMlSADJgdKnYUFjNKoBTisX9NjhBC2azdq3dQmCv9FhThvTGT
ebVLROVNHlN0bYRH8YyewRMRLrr3UHioRWyt7aCDtwFGv6OAh1R6qbSZS1k+gs8D72XgFl+DY3Is
FeWrgL5TElwpHlPCIkI85yxK9KzmG8821XX4mBxJW7UX9816WB+BVkytplyy2LyhSN5maQE/w8/P
6pBYSvsUS/4OWgMzX3g+6s19Ez4Ev7gXt9Rk04sxe1WD+2ByRsxXpKH6zBvhnDs2cXVraKJ4FuH2
Rn60Zv8qPCoeZr6sQcF/1I8o1wTgw/jTC6vEO0kQII3LtLdedkXonh16O08ZgsrQm7W5uJA2GeSi
6q71xRyH8yYAI9Et7fBDFEYFW+5X+5JeybspRTOMCxDmElDvza6EPnYWeK/R0wOS85EH4Tw7CY/m
ljx1CVcTOXfuFKjK2A/UduI2aD0dUT7R7LL8Vap9IBfQFWzvqGTxvFfiZ+AEb3FASEKwrnZq3u3j
Q3rxTv7F1+HZsg1P34S9fTTMeT3hcTcmgxK6ZnnPXKseo94ONr3+JNkVAW5ciasEcKVX285ck8pu
QeLXpu6RH0LQShcA+q/Btb0X1+qaHZHEjHEmZysGTDvgTkPpXLVTkglHw8apvbRGmc0dFX+51aNd
i3Nj/WK/RWw2Jau/rz6Ld9DOU4Xl/sTxGYhZ1gUUBvnVLfDFtGJun60oUneoG32B4+XqvTcB4I02
i5B/4jElS2CCRQ3iBQLSijbcK5JndFWRdpSOP+0XFhZ7XzNAmmDvJ2tNnSlRvIGIzLbM5Zvnw92I
hzITnvTolN+W9iw0Xl0FvGOU5hmYweopXFVEFJyo6sG7Rtf+rtyTY8/UyRDTN/JsuZ57vWgmqMZ3
eUkubHfmGg18pC/+Ptx3SrjsizXD5JwQ2hAFmf7uvBefzTULnClWV5GcKnJWomVCuDGd3LMvBWdi
zTPGNOxQ9an+IUTxGW0BFg2WXyGbGadN3rE1LUUub4j2h3oYyLKHdgX7MzIDKGZzvBJ7SQYTyuir
0SUSsgljX/mniA1jZxrzIFdZsLlEFdbTjNhwf50hrVL7V3Vpb9FFfthn86wz8fOJd5Hei6EWCF8Z
hcGg58vv6HNQrw91Q0gBYQ+FBAVFq7ZvUlgRYVlWJMaai7BLmaOaj8xI4X7UI3MwpojJKj8V/D3q
Q42Uo+y4e+cCSYzIW+dMWO/G1YBWWvKbIqfOGIvfo+VsGrVxBrBDEj7N0dMo8nerRsYWXQDXnaMe
FQ0y6zDcaqDi3Wdkurd2Vcff5HN3kHxcCo35pZ3K+3AZDc+eeo+KOyFApUNNBZWLUbEaGRPV2iYP
uPIH6Sjhre4JpWselkT3FWGyHzmUqfgsrO0w2UP86QHm98svO5a/VfR5xcsy0gvS+HOhVQcfCS3b
xvjm30iCcXA5p76SjcuvNklnGNEh2k6jg39yTyRyj0AVihGfg7qPzLltLP1bt5dO9iUsxvRPMy1v
1THpAMGzIIAb6Af78bO8V7Zpal6UnXqwTtE1uxbXpnUegUwE/WE4j6R7dQ0nMfdpufCu9lt/j97z
c3EMo73pnoUiWbT3nl+Tn+OcrIh1BfmCLi48N+16avAG1A/hXTLPQXqRjt2hBpeft/5LfJjn/ijt
7Et+N11hXoE4Rjq1KmT1ZonLBpQB7w1SkWED8JtYJiJ5laiqtRPSnz7tDy8gBfgobBuD9MniVrFy
MFAlRO5JOZYrKUjv6gTyB38AKVPKhECkdeRCbnfqt2heBjWJPgX/UbkxzBISIZINYfbLWKyeviWV
k4Dlj8E2HkqoT12WXqMzOqx92rVXWN8ksxUH6dbe5NaaZfYxlxVt/FRWjdChzbf8t0wu3DEyhhng
0HGwD4+5qzD+mQmH4Bzq/kRegwYZWdDP+n7qf8af8svpGL8lE+0t/vTf43cUQgvGQUfkzPNEW8bH
9JiTHpXjsULXeIhPmC83bczjSG4QTEuU5SvSrulQe8IPZG0CV2PRc6R2lno1Hde+Gam2Frv6UvN4
9MGoHTHO36JSfmi+dYDZHGxSfjlD+hmn19rBxU4MDYrVrHTPuqI7s8bwH1XNG45k/Htx7oKNILpA
ZggdyHU0LGJGEgk2kwBO2ESIILl3SHiRjeH5tdWlp0bZSAiWopZSoXnMDkhKqaxI/FQJ4lHYsUxC
S0UhXVUcvdFCjLjyfYIw8NKzwc9fpNE3QJnxCmZDvJ4hodoLvX0ZEH2UVoUzQRSy7BFR4pmwEJya
w16x9ybwqdOxGbM8iVrjM4GiOLZNI2Ubj+pHIu5exbHpoWsFn9qsvQyBct8TKMYTasaAtx3VPTmV
kPiEkebZAYAGvl3moo0L0j5zwCqijVwRQNEsXF9la1LG8yY2xI0sxEvAR8CH7SE/W48AyzZw+cNM
2Lks49c6Ms5ZiL8D7AlRlRKaWLL9pg0IZ+aIQBPAMYwZWLTcUpbBqpvQK08kF8QuVxHsvqnQs7DO
grMdZs686YxmbDCZDIdiwYAKlacG6kXRYAkesJiHSXA0TVs8EE+4jVTlJvaWMUlD1matuFMNb+Y4
7cH32/WQwrdMcCuqwcriq6HYFFjZef5XaEApLuTaQbNHVoimOWsVgZ8fs/ByDK2Z5raqTeUAElgo
1/5U9nDJATQ7OMRjivT7c7H/1BWmYRVh1LnWHdCDMii2pYVjwGzI0v6EXPJooK9CoGkbYxLzzm3R
osZo3HRiZmfN+dYIvrQ0q3JVIK6bBI2a/GYkKllDU/yfs70/2ztTl2idtYFOZxnDyPG79s5M4saP
i15a9Hv5CO4MK8wErcyYnKvntkTiNQZuOuNZal3EU3esH1WwYkWiHpNb2yDSn8hqMgov8SU6GdrU
xjVYltksxZ8E+GsM7Rhoxb5+9A8z2YFZHNOCHbyb9wSGdtGMVzVEiqjfVLP+wpG3NCUErittr9uK
NKJrj7i2W2yDI+eplJh75XyqnYPWPKjvTrITh6OIgJBpOxxO5nBMATPdZ+fy6r6H1+KunjzOMxAT
o/ZgXw35W7iRwSRIHxJB1b4VbYtppGGjj27+pbq1ICAHJsB7NhLHVuV9UWbno6RIHn2VT2Klm1Pe
GF8ycXMeOHuKgepkpN/cU3DIvP69jpD08L6/kPIfrOSDuCY5/IZZCYdlbQfbVE2XYU9rw6KEo2lu
qWR6WhmPNVIjFkSgkaNrPiOOgJA3TJ17dthy2eStaQYQXCNBPpQir8sB2056JT3Zg2xLABHGs3g4
FxQs/gOWIcAXVb+j9LHPRTxAlGwHUJq2UL11lSG2aIe+NcoPYQUNJqvyregfcFFw+1UwTwRQ4uOI
U274GLt7c2cxtTDccxDtc34sfO/u1pt7xeG2ima4Uq64oejolYPPaVpzqubX9BpezZNykHcJp+6v
u3r5b5r6Hy7YnyCHvhpC4Ag01BMtqCOzQuNdjIIlMgjxIT/MR38bND6AlQLpTd7A3pqbjn/vLsSL
r8r3qryznNrGx5gG7zev7Mfp/F+3kiGqksj/qJjWfryVJJJvojJopYVyDm7BUwmiV0Uh0B60Mxxs
N730H82X0sfjraoTNqa+EwLACvRNh0Rqn6QQmbPoRgSQhBODYiG7c8vtfv0amcX93f3+3Yv8aZYv
ILavuSLlBZq1gxXKn6Y4UKkkkwXNu0JDVr7Ymc01mIdNd7RcrD/li8rj1t3SA1sz0dfnzs7a44Aa
FwqA5gfxvKPh9i92ZDQO4fHRwg7cC7VNCEFNHkupOJWW4nG46y2v2We37NndhFE9s87ZTZCUtRgs
rA/rUS4nxpmwwMfw8+WFwkU9CudmqtbQUyo/2wgOMj79JCsXcMan9BCs07Y76GNHXRO9pUxaX9u2
OSA2rZpHwbJgYzFEXqunxj/akPmwwW2UfSx/BckuiQFuVSOI3W8GTBDOwblmy+gPh0eZLS4tv1pE
UiWMJelQ8DhXqpdfSCBtIM4FajGr4IaR2cAIyb/FNyQJ9Vh+RJf+JlvLqAnWVg5sLDn4a3OdDb21
klnnyGPkp7rAB/tcjrHK6yvJU0iou+Rqes+f0q25GBFriBTxXG64fKBEbXIYVkJyzoc+39kYW/ts
HVuvWIpICdNne5NuJYMWXOfM18prxNBAG4YHwxRhSLdsZwqjhZ5mFlIz44b46B/T6xCd9OtLSx62
Zz+fJGzY0NIpksFIV/zp8mdbQCxRIS0a1EjG3r3o1MXyl/+tYXEShxtnoeEpGIng9AjaQJ+jzByC
O1I+L78nrhhKwiFnsnJGxKAStcSgzrr/+jVqw2v41Wv8aUQclC3wH9lRFlqarGRd8mbSSLn3r/ql
m9V75n2VEvoM8RaAHWiXeXppHyUwWBS5+ssbxifqI+E7zg4Kqgct/eh45KRPfsA4pSdyZ6hIKHC1
ZGww0ojfxRcIghdggx4wdPgRMPzwpxKDEARucycr7t3GBarQLX79NpW/eZuM2yVdAxxicrMPk/Lv
DvUganR68UxapE1+dzeE0hanumyRMYXThmBRlBS1TAotgX3pqx59Vn3t4MJM90YUXRANIfaDMURc
8dA9FLQR4Vyo3sKhsyjWwkawlYk+zYe+43cFifYjjeTPh+gPL/2ncbNcJkIuJo2yUBuqikyeuila
mE5eeviEGYCrU5SNc1TV94ABQX0vKmuqxq/Sei/P0Xvw3r70N0Bi2tEVSbvTx0EbcQDiKGZabuqs
IL1pXS27o3aGyseim3jkHUrmcqkjlCDgXJrjItvVxkPLEZzBfjx6h/CU79Sq2cubfBUNUyRsEW/E
HD//B18bN5Clm9LAibF+qsVCUWqLNPKQ1hMeYz3ct+KEQGOkjjMasnKf71lQM1liHUDDRhIzloC1
EhjlpI/aZ0zuMJA+2AhqAf9uirsSpKZwx9PTVdXGCl5G6q2D3P369auWhyn6T/eU9f2r/ulArhoL
CkvsqAgkHZwPKu0k009AT28GdiK9usiYm7KR1pBH1ZkFormNv05XmY3wnny5Y3nN6T39q3CRDslv
7gT5b85kPk6RDDGRRBL+/eOd4DaekJeJKS5sOs2E6yP5hLuUQJCEBPVKPoNPid7UZnVCp6qsI7rW
8OwcBUo5etnoGO5TetuCHlclTx7R5xNC2ZuBG+U3e5a/W1b88Ep/+hg5S9FfaYmKca/45D8mlRK/
eYRwFIz/8vfyE480SuiRQP95JVTjN49v6e++xuFDEmENsab7p+oltSoQXbq4kJVok1/QIG8K2vCC
djxjUp1qy4YMa6db4xD+xpP+N52I+Td1nfX93/9TYcLVUZXAX9SF7tvZInCsBSWyp09f5b48K/eM
qYwcn+AUMf6biNvkSIV6dc8qLblGG5Fsh5sjYvQ6JJwQ9bDNz6iVF9k1udpd206iBXfQuWIy2d4V
+LCZKW+0V/YpOFgNnkW9JTZF7FcE5BGt0LCfGP60DmPVKM/ou8y3UBG/mYxKu0XB2FRhfBpeXUap
xTBTxZxvDjNWi2FrOExdG8av9TCHHTqRZpjMGgdIAruIca3N2FYc5re/vhP/5iNEE2LIPPNhSg28
8R8vdtttm8zwbGWRPzTzKSVEOCF8RuI6TGttxrb2ML/FZ/fsD+qWBPSG6XYCXQ33ix3O0wrx4CnJ
jYmXMv/IFWZnmxAJd/ax0ek17E2Pimws7ZRtyPplrJ+H4y9/1p178JGeoc8OzbErTY1kbUTCs65F
h2RYYLCtRMbwEeVm6Z0UWx7nUreUI9HEaOadpCA4pwx562v+Kbw5+nvC+LdjDByOu2LdMhgO9t7e
HybFBpGeDI6JvU0ZI3fDPDml1nHfdYbMMGEP8VG+d3e+l6ty6IdptPKb9uPPKubHp50qShbWa4hd
fMzaT7epINX0/H2uLLoIWCL54fGlkoUVew7iCLGtuC2UaxQq+5RUkpZ0CdX9glZTDaPnGxDnbmJe
u1XNVCV/j+VEn/DcEVyZMO48PXdfkYHxvGvJu1rGOdnCfdI+Hci5ec1yLxflkVupm9b0JqGJp0Xr
Pmn5mBq12ZfWvUMlDJd5r5Rj9KlIGbOp7UySQphULiudzuumesH4W/eUY9rlZ719yEtUfOFXFgVr
RWuJgtlguOakrGTWldqWhPtZFvvvhjbSTWJAIvHeOm29Zku9zFCP/Xn9/n9NyG9EGVhjRZ6G/7Uo
4wCS8Pn6XpTx12/5hyjD0P+wFN2QLRWxsYaOgkf7X3w55Q/ThBBnooiAayxa/Eyc5EP2gCL/wcQH
TZwhmRS6xiD6+g9ZhvWHpsKl43dqhq7rovzfkmVIPzYGSDsMTedlyYNshH/Un85gx3EC3YvleG5n
wFsoBsxg4SC4ODi53Sxjk+2JB9fiEMO7WHW1Xa0N0rvxlwSiP8A3TLbdYnzJ3ZZNcK5pjMahI01Y
NIBFAX66iKJWWJiVAkk0ZVziomFbI20VDrpBmpal5+6rDItmTkQiwX2x0rPJkBofbWborwpY9QcX
DTneO9WD/xRXKOY9T1mgHzZnfR7LewcCKvjIwnpHU+DciOVy52ZQkQ0kmiLpY5XK81Iy0n2vMuft
rIInj0O28zcgWNEUv6frjYLOLVe+1EVL9hT+pYniapq4Wgt1h/oJu64sqKuQUMOtEOjxOnGa6uTh
cX8bSHBsRvvQXXahi6AswAQkKIQcCjKu7lHaJxByCDTIHyRkM5irmRGDog63zLbincbL5AxLpYcg
GyxUwD7CoPG7k8JMaNlqYupOYY4H84D4KPRnjoe21VE/LCfxd2Yry9BVFXWikMS3yzxJworbORrn
bmVvae1hyIlqOi4qPXvAsrLHAoiyD70nEiqr1GfjVu+2OYA5u76S51kamdHIM/2AtU9jgflt003T
NNZCZKe6rao+/GbK2DFlLoNboTWs5Csr2GNsEA5xn5pgRxBHfqRalc1VKDs81jIspvjwWxoVWxxX
tupsgb7aszQTtWXh58wn3TgHRSKTfiBbUrHJCxzNual6O9mv0qmXyCgB0lxgcS2kcT/qAFIcHB2B
vGu3bT3K1Ky/NwqHm6Mm2V2oxG7bl+TAeHURbOgujDVZXyKXNo53/Fn8UhZwubtIy1oddux9AUwi
s2a5RE5PEyjJ0hEJXQ7VkmTmSm5mHu7RWdHhsrQCoZ6lYRQ+dVfAj1J4eJ1BxdojKbUYj8SCMG6B
w2BrF1H4CSbVTmDI4kJsBP4wC1aaqgb9XkpVskqbOF+5on7IEneVuB1ORTMhKNDD48u0w7ikQpHP
tTCx5rqU6/PW8dmA+WL+DLy2q5mE9+ZRyFr3nc2rOOK6wIRfk/jY24Qh4WFWeUuRvU49H/FB4gbK
LDMYb5A6bI6iMAckQUu8sknwmCmQarg/bXmhl8jnhS5LSKhHb33yScJlKYR5VI6laJLAzFmLvsPs
3w0wq7HolYA9JvE29XFoBgpRTEDRTfTphnVWeO9TzDrM54EA479M+hlXUTw1pQ7bnF/XIN2txgjY
I+qKNvWUiK2v2bJRql39EauNtS3MPpxXehAcJSmtUGQL7syTMB12WFsmTs6HH6WtO4cR5w8bziTa
qk1lf2a92qxw6XnYMAx5VhKcO+eZJY1FaEp3BVvlJOigN5IDUK/ErI0ZgzTmos1VNFMFpOqZ7DXu
gVsHF6eHLWqUsJLRgL5EQyZTBCVrBGAtnTokkcA9K0z3aUdKuDAsRrfjrHbMfagWDLuELl0FekiA
uegp+0a064bAJS8e5+TnUeCauv/ISZqeZq7Kbo5n3IhMU2bsbKSDrRzXXDplp6F7gDotcqd85b3E
zL9rjF0dlvW+VkjGRNrsZ9B+41QfKy1Zd3lPfDFR0FjXjMCEoq6jv+BuWnkJd4MVB/JZk0DRtbaS
TSuMPZ898pxgVDcSVhFGSNznjf4MfQVhXNxr3gn+XeVN8hJbcGAgNq/S2CFWPrRYSpdFsUWtj2Iv
95/0yuyti5Bw087foHgSiF0r3E0uiD4QpwDTfgtkSO4s7xakufpWoxlUxkYgeYsuqzDoSnXdOCNk
xemj7fEyg/nwF2mV5YcEWfqn4QuENxSabmFCLyzEJa2zpIzrd6EVlXNZa5EBmZ1xFyMBvx3oP/zY
XgJoDuNqu8kTQR+HtluwmxVgMR4Vp8k2qfkZN5TZYM9QR4M52mdtAOXH1uS1VuawyGvylHUK8JoP
0BW65Oz3ooldManO8JXtFHMqoS8Tw6/7i0gu/OBmiF00bHVIPGIW451oQi87BlmTbFISw7d5HbLU
8uROvEkV/S32fHDh2ACmlWxmU5GbDklXaE6qJid0PStjBoiSerb1PPjmVmmkbMgxh6+Xsd9f51wJ
wEZ0nHOKmpTY0TCRjdKgY2wJArXGsgZVjuCO5JCGHawCix8rUGctqjBAk5ypFJD4EXXjZRWpvHHp
CQkKUCOaKB6M0aB2Fpcx9NepFkOfyNpG29GD44OHjDYL8ELt6zqAAy94nYXJrHDeJULiEr4Btdql
qpuuSiRMt9jO5Jndy85LMXxzQ/4A0oOyFtSppVjxUpK8HaCgnZgETJZaimSvZuqU9QxLm9zszpbi
NnNVMvC1ma4za0kYAdkhUluH1RaVZrIKSqgMlVXYD/xF8kMRyFfsYnoWLkYbVc0gsms1fUEIR3kF
ERjf+CKQncp2go28+iZLsjRXQbcBshLdteKWwskqMaCEeVFjNVTdauK1rraRNUxPPL5UrHkoLov3
XNYwL6heMEDK7IzrR86ehuqb5UjrPAQw8EZ56lik7ba9PZVDUzk0XeeMZQ4rnNCObJ+CUreXkpU0
G8x6OkQHIT0IYRHOCG2t7ohVmSN7Zv5m53kGD1CxyXXSM2HuZwHtudeBCgkVddNgCZrpYYZNF0No
dhRB5k9aioptyokO/AAkWqIZ3rJLCaaicFI+CJ8H8U5psbNLzRzHomTTaUTZWdQSxjKkkwenhNyH
CXYpPC0S0bejXoijZxcZgY+tyxFPkViZMzL6MLSUvpdOVTfg6Qma5AYO0yJtonKOWZ+Ic7uPpIWe
WMLOK1J/Xim6PenQe74iK9KPGqmUJyjqPRYg+rayaggNljSe25LdrAI43+ekaTE5ARzGnRSr8TWl
0sL9q/rjoiA4No3dY+GrsxSK0yIEPXZhI6UuBDa5OwNj7Fi3bI0vuNEuEVamaZi5PS53F5OtrRKF
E2N6m6UtmXMMz6WXKETuygE1dGqQS037QmZAlqbN1dLs8irIDTkDclbcDMeskAH67dLtCAOJ26Je
m6LXPGOjZK1Iyr1aTmwvr86gKRs0fRy/Y4doxVmS0T4njh/CqZRMnuaGpGy0Jg++Mpbfsx6Y77wm
lmBCBDZrXCST2sySPYsDFeUSAbf1yjccCtbCT9IdcbXVu+X14tRX9HYRFkWLRdwT7oKR149StMnj
QYLrbGqr5zkXaxox4pngh2Mld60HScH2qTMVHh6Q+mSoLymRplNoSt46g0N/jUg0X+IvaoGhsN7N
Q7l/pFqK+FPJ+Rm77tSXahfFTg+tdmulFsHxvSmtey8BQsBwd55VhnIf0iX0SWlLnM3kqOz4I7Rp
byuDcqYRCeOltSKSJhedlddWEvQ8yvNwllh9c9NsC8I0+RtgDSLbN4NRKLT/h7rzWI4cybLoF6EM
cAAOYBtaR1CLDYwiE1o75NfPAavGurpnrMdmMYvZ0LIyi0kyEgE8v+/ec/E5U7U+XJyicyFRhvGD
GRr+V+3T4zv3IhFa1cNq0JcFc+HbYNmZolXY6lykd8VOlr6K+EIsJb9ERMWC5RioZMHiH6ahNkw7
iP0EqKbIQGYxNO91MKbiKeFolfCZst1GnLgoeme7vjDzirVYzqNDZp7akg6V93U+JATwQnpqjcC8
Ao/Pd21pDr+4DoNgVRZG/QGKyfk06XmGkGLgWK2MYu8Iv7/rmThhRcqalLbUaIVuo+zBjnJAJVJG
imkKavSVgWxYS6ipBz00s21OQHplaBUPc2pVT5AJq8OYxASwnZi2ITO2k2ebiqFHPbJZBGnUoQ0G
NyTLoZNo0dAVvCmh+BwLw5DnqDHb97ggCCfs0loSDo/XiSsbdyHHLjkwvoOT5bR4LVsBD2JGFt15
QS2fiyrXDlEchnf/J8rE/6NWRCHRCv695vDdfoW/6nr8Z93h59P+CoOIP9AcbIsk2hzrmOMb/6k7
2CgIGG6grPwIEvOf/KU7GPIPxxKmR38Jo5Mr5t3UX7qDof/hCtcgKWIKMYPtjf+N7jALcf8Q6lA7
QPG4aB4ONiydX/7LIsmm+UNvGefIf9tvPq7QxuU8EASEddMeoyLGxIEFpHMqc/Prb6/U7c8v8vfM
xD/vsP7rl56l9r+t30QMwyrRm2qNHbuF4scMCNlwVyb+Z18Zf0Wp/owA/TdfzZz/ur//pJxwuEfT
IGnr0rKQf//5y8V+h4vZynG0aRmdyKUhF/O7HkHmDX7OuU6xuA/ATYBLl1TnxvF2ziRoZoETLeUc
ZdBPikoYL6nYsEEita9Ga7xF2msVXq0peI4AYrjtZlTOmcl2abYpZL5wkY3F8yj0kzlpt6pHb8zl
LqJuGzJr8z8o20L/542mw/HJgw9IeIkMEdUH1r/IrqLO5sMFiP1sXE9W7MH4IvynGUl7s1pM6cUP
T3UKQCC0P1xHe9mDHlixucE1WL5KZRNR1S5mqmlbqK75korIqxgqoBR9+5nCASv1dBOG7xxG4UAf
xoHTiUv71RyzDE1ri+nkU5qkNsiGPqpKIfWqfR/wsBXzyj7GkrgI6Iy3Z1wmp4pun1vBuHXHCpRa
mO1wPkagGF1ui2762KSp5AgIAkL7XYBVGTs2OzSZiNFexGG09h2oGO7IeBjvUpxHWgDfjowGjlb2
l8A9AY1nGdJ6YR38m1GppW20GwsdOa4IXwTiajc7q/pujJMYgE1pw+K9o0D9aATNrrBxBFuBre+8
yWN+UsWhG8dmb4AfjWbfcgyQVIQy3zY0eq9sl1dpyM1nqzZMzpruHqCnuErQpo3VPceUanI+C+85
iBgbbDffYuah5rOzrweRmnewUqcwRq8BnjpTVIlPohYwQoAkSt95CeU6pbAwnemrIUa3tv6VEQJf
JYqdG6JIv+hnZutgG3vHeuKoGWxqhydjpvytrfnegc1uv1blYJHrSSYgV8ZwiSBDBzo4WYN2STkz
Y92ZHgvkFOzTTJTVZ7ZsS2o0yKOCRrJFqefequw8aEt0C+1zKd+HxPfW2F0J1Xhwa0tFZ81MskUM
a3ewWGCv+fsOh2MUEVCHJrjugfatOkOMR9WPD7rbwLKYabk4CLkSu6TcuoIWpJZvk6qEpdXxmnHw
DFaUveD9mxm8URR/u+AwCGEYwUofNbVs7FewPyDAOYMtSMIYd4ldXxsRrom8IcjN6o6/hXaxidzw
ECq2iEG2Ur3xSnYCA0i2qn1z2mbpk9G4s8Ea1bRnmFlBVa3OKMTrAd6wM4OH//2t8CdT/febk2vj
heJeTPjaEYjUszj8t3shKqJRlWo01nHinQSH+QOqK4D8n1/++YFD0SYx2ndnRknnMKW1wO4v+YyZ
7ob53pRo9EgP73hXh1M/AKWWM56aTRcIZStxwQFo3qF0cbRWRYv7VzN3LoTrAdL1NCOv0zqDzoMZ
88iV+RHOYOxUkNWInyPxZjQ2fbYzQDuEpF3MSG3AjM0lcphbmhm4jTGxWrBJThko4adQf3r9Pxkv
ztFXjdvwt/oJj35BHq5pRvszLfqP//r/NIRwFPu3i4/rNx5jXBR/ZlvnED/7g/lT/hpAnD94wEMN
YVstdeYJZom/0qjGH/NYQq6UGYQCiL8NIILFB7/p0SgzW/X4rH8MIM4fsAkMiYRssEwxWe79S/70
3+VRBW01//Jkli6cAZdUKtl5S5cG39/fL/6ok8AeC3pR6LRKlw60QZAB04yCEE9a4bxMqj7ByT8D
O9hbvVjqVq72TuZv8Xf9oi5sWWhEgSzdzxE74SASE+fmFpaguKBXOaqlz12smqY/p696x+G/tWGB
uhBKFLecJoy7haV1sDB4PgR15DCm96B6uOk3aXDSWp+yOzuHZ0AIEnalJDMVHxVKK8yvp4ayw4Uz
+A+mhCYnS1Q9sGaIHM1qHKa3NrDeeiPvNtWgETrreGDZxPlvbRB/jXNxSYFjm0/RfhnWb78MmEE4
4LfOJgraiP2wTfNGvB+H0Ng2uDR2vWndsslIr1O9s41OPGhWtgpcf8mioNkHhgOpkhjgYhoxBWGY
v1Li42/d6jms4XcOmOGd6M53vU+zYLevPY11kW140vFqE6Jfplh5A8ubQ1S80LEkUZRQqZpVkb1q
41cHUpzvswCBG2DipUWhRoYAgVGjmiX9EyCXBbmaFyXzR7vuv+3UOHPwWuaWDTuzDXduZcHbsJXY
2m4awFF3vGUOfeZ1gqxTj93WRef/ioPoCtah29AIA5rMIn0fpB07A11ea2sa9rleZ/sxmeE6Mlwk
Tdzdxy3YStnDoE0Q1NEvzFuZuPrGCwmjAtPrlk1W3ZddWZ2Vqx84iybn0EMrI/Lisj+TLxS6vBqp
1u1YnhXrtiiKdeag6jA0HvyBkgjXhxKIbxi9UzfeCy+PH1mrLAmQwN02Wv1WVGhb3OibSzAMV4p/
qH3pAhqLEstdRgyJGzFSkuTI8G7CKVL5MICz0YoOAVa+NNbiC4JEtahK17wG+ZSvp6EoTnXV4GsO
Vb4s4DQlSmnkVUBDTBWRKL+d5B3FDv7wUSbs8RYtocJQdWQf3II0jF4ANe4+fQica5eluDl0Nlt1
IklVvmo5hNIMSW9R70PTcWnO5VUyjxyOX4WXHWszACJrfYI3XDtW+BDWNkFXDyyXJa6tByC67B/m
vMsGLThdm1gdHKKETWUSXZsIeDgaHnlJVJS8AzRoQvE4KQJoKwHPedBq9m6iK3E1yMRbjdJ+l5yX
N6KDyWKMWG0N0SLoad671tjvesbfqgFLXTTsjNqKtJZikc9iZeOD1QoCbAxpXWy02j3YulhZpfPp
Fva2Gc33KjDfW0cfFyx0WrNdSqe9JCZXQD45IBTDX7YZveWKaAStkgvINcArSv8OBhMaJf8ycQy1
6Jt+gW+3cZIbFhBI6l67tlkMXfVRj/dioCY6tBT5xIzIkWHnx6ag5rku7luNpuBkQp4zK5NpOaaA
F3tE8BX4D75fPBvIA/tsmk6Gk+UboSuUzCQho0LhDu1SnIqyqLiv6/rb6x59cNbArTz/wBGJrcsU
IdhIajKoirm30KYBEQtKNlSaLfugGE+93W/jomg2vRWTNcItCiiv/A5YO940nOwrplixSgbfPXVl
4Z1+fkVHY7nwDK1fV0NzsDFzUf5xTESU/Qrq9rEI2s2Uk/KCUeo7uiCZKV6G5LFLh+l3hoJVWbQq
FRR7sPGOFqJHzJuHn1Prj94qS7t8wz7Z3VSSSGyaNJepyz4Gq1LI1V608TvJzcmhUsASExnrKigP
k5zeZDGa5zbqTyaK1d7wFWtNhwWh4/dy3aN6AsuloFxrg3flJKc4J2RtNEq7iLEdti1q/JKQhOKu
Wi57065v5kzoLwsr2QYTKrlGpPqi+6/25BeUC0eLUjjaCcS1fmxTY1s1AGHLUX8rVZs8cU5eyTsU
d+PT7xmpE1kNt8Kwy2OPErkQhjvs9LH85AGa7Vp6KJZawmmEB+1n09jTteGhh8fXL/egwSCL1fw0
kdnb63a0vaOnGTeQY92pV/IxqQ0s1WZUMSxXXJjk2VupkZvsgqOjx0cdgWFbkWxYJDpJEYbMdlmy
4ts0yZpvxr2Y1KvsU9wPMJiDb6dFHxMUnKwrKUjDuZY/B7NeEtf8apCgdorkulXr39kkwVn25KMd
DqvngcUKmIXRXJsGx9eGEuKWFyocR2sb2u0BO88x4KXEeeB05mtKqxb3O3Ptx2Z1ycCz9/mFHvC1
kJPcVHByV+Th5XPDzrFuzK8hzgaEUvOhoWj9rPUdj/Qs3ikvrzYONz0626td15jR1alwIsLactZl
yIpXj/xyw3EHwjsYWxoOXIqJci6Tnw8NRj24aA2L2MFjf1jaH5JxEcUW96g/RdM+qyGhMnwTjO/r
YUvz3Z4uO0lNPevv3tOe0ZmZO5S/lmzBNl4ddU8dbZybHiLC+uc/w0QOYM0V/bXwylf8ZdaxnpyX
ViTpOagoKfNTJHtgFZiDDlPdu4fAHoiXCUQPHfbTeuJfgbW7eMsSRoHJzk/OZK7TcPqQ1q7SP7ss
sTl9NNgMvVAsuk6fth4LgkQ31KKaEeh2mnyyN05WphfwpLSzPZ2c3hKIxl2i+3fJRp+gfkpeBwH+
woXuOQTaXThNWCjxxjqw+iKjuXbcDukqcm6Tjn2Kbc0KAvFAZUasraRDHIA0tFoC6ENRhAxE7SkP
Il9fFWH4TNnUsc+SJyDEtto1yr+mUzcr2biPGz26r4Fomfqulc3R1nRau6fwe/AGCcpjPEqNP67K
+sE16DXjSEblnbL9p6kA4+Yb49qmGPvgQcSnO91k1CO1Di9hisGGxMA0m/qSlkTDNfwxS1vXrF0b
etuIbrWwToyboRc6fHzejIGwuH6DYS9y170TGpD2cbBMjksBirZbco+9EKE0P2q/g9+vGppTsSmc
qrmY3GsriOoTtcAlVT47m/ECIjXhbunRfFdrDmLAZIO1C9IL3q/N0E6/kzFN9l0dEFimQ4suOclj
3OSyJ8XtnZ2se5Yd3pV5tLVYoexdrzzVbnw3WT5Jw0lQGWE+eKrwOXvX9lK05H6LGgJiE+XDMYq7
5ub1LMRDbngrJKxmy4WiHZMk3MZm95a6jbkpOJhtwV74i8m0+gWVmdYxaqZVH+raF1XRWAeURUWl
m2/G2vqKJDfxNIyXkevjiq7MO0Hp7yEqRbEufc6piccyw8i8cS1CNvaGJ2+wFyf+FbO9LhUDeJzr
d06fu6cwdIwlVgTnndX6024TMl59AhmDOsiQ79h0+UzlW1fa48f7JBjPhFG+wfDkJhrX2qNm9sm6
G/ibQ/BOKXH2lOH5RfeGiFhWqZ2NuutWWd4sWIL6v9I0/7DhDNINhv6m2/WanVTIOO8PbyFFCIbS
SyhQ9mUoRwoLdWhSgPWKxaDF2qmvw3vDJG/nJs+abSZXaF0C1068Z7/s3HGtUjwepeW3SROz65cF
tb+Zs4xBUhYSk0tc9+ZlzKC5ZHmsfdRRe6btxX2i7KXdFY1HsRfxwl2Vd3S/ew9Cqf65CTxAqz5m
GKea7Bc6K6Jto2S7bF39pvRMUX0Y5pvAcrR17WKFhMteb0m9NjtGBJ+qSmU+hmoSpxILF2mi0Hzk
Z79kTeAc8y48sVKl03rMzdv8X0YnxZPOXfxWUUqD2QqYaH+q2/jdHUz9LiZ7uba0EsQB7gPqx3yZ
rGTnlpufP/b8dDraRf+oOXG/ajjkr1w5utfJy93rCGMUR1l2jZvs2dMsatVGI7naVhGvdKcmBuy2
OEALT+1oLvrUx6S6/HywKRvsS//axuBSGoKUgAiLm5o/SMbwW+AuHWoJWKzU6WEyBvPeKwitBupE
T/S11iyaq2CmdmlsgI0teBSlPaBO8gybiID7YvDcfE/BjdplaSWXBSe9TStIC05k6r2I90tNy2cp
cqr3knjJKZRHngXDkcCgenTGVGzmhghQMxQuScou9JEhByxt9w0JsE9LKFVJzqwHFbu2Bnl2Ste4
qRl2LPTn2pfjF1qOkWIzq+r2V+E0hyLqcaao4oXllLf0G/nu9L29EfO/Vdj1n3YvAI8CEDGIfZc5
XXTWodN4ePtpifG0gHWRpGrbSLDtKXR+e/BATkqHo6wVXZuKY5Fb5/mTq5InjDQ1uFaNAhB0rg/R
fcThZAJ26qd1FFL74ZXhtVXSOVgUHcUBle0R3glKMreeByA8ycVn1uJDqlF3N1nrucvBbO9bcKUH
38rvhiTHt8LRARDako4fczUaAYqxn2hLmfQDz6fEOFisp719Xw7DKYOss1LhPQ8VrIotzRxD5eJm
i5xT1M9s1sl1dtnIri93xM6lneeqzCo61T0ncMkqDufXG5zKN41/gvs6nPpTI5S9JNGuYxfuX2xR
OveyqumPLXl5NdfT39uA4D65vgfy794RyE2EaMj/70ZYCayq+J6PSmXuFUs7wKbAFn1LgwrVERB7
I86mWHo0M3fPJmPKUMfxzjCHhekU1iapEGDBkoSrvnn20WEHeuKWmbD4/ofU2XAdoyO38hG31DYo
eYpQACF3aYZBXoYq3NaVxcvlNPlGteZ0z7YhvcQk1IAUDoEzD5zZpSsZci3HjddhmozECXVieXFT
zehI876cpt14jrKW8iYxtZcI+WNj+pi6MtUpysUIgcqCoKyXOCR2vGl4LClbuCvclcQOGFfANptC
iaMbIfo7OHTueQrf4amEdDfE/R2lkaCldbJqGbuRYyX97KjyyNp2QL+vcgKI1Bl5uTZx3GBnI/tc
+bW3dbA4PIlsfBa00j/4WOsGduMLGU3tmkK9cWkgJKChVOGyKA0O/DgW9xn46bGlDCsuMsazRKUP
RP04h03sHhTDxkJpGBvH3NXOdThqZ0hfC8vtKRg3A00tTD9trshd1ARaHVU71Zgt2y4ukZh5QQym
38gMvIdWD195j9dh8hrxsLqH/ypWUQZo1ebsyZ033A5eAUA6S8U2G4Y3HBVvTmhnMATcx9YyvFOp
7CeeENE2qwX+OC7/RmbtFoEqodnYvWNviJs1xjWFFAPgubtlRl10iyShstSKqH8H4W4dYqgtzBh5
8eCNTv6QWuXRbi+5P1W/I2D7GRUHHl0TzH9jueBHxi0Q9yH1qCwHXM/+ldiwaCvH2xh2qxZ5+ig0
8VWr6W3s02SD+/XtmvriAzVpa1i0AsyGUJxPVLs7w8Ada1rGpvfW0TKxlJntU8WU/K5dqlcidU1V
8NFLeq2LGmK4ZgXE4jiEHqZQx9NZhc/xvBPIsu2kET3HP4VDs72jIt7c6rH1jiUT9kZ0IVwCPMAu
vqHFqw2IBGAmuTpLq2vWmqIwIcZHvPIVlbSKFqtHCLfvhj2J9Wil+e6nC6vfouZ71yTtwpsPSGxK
5o1MMZZwIa89yaSHEXcFwxnPBB3PAHf36mbhQoZQ0JAHM3OqU/BzJSXxe9sFmeHMH3rKiaGV8StP
OVQ99vU6KeBA+oO0bpWT7kvkpWNJKLGNeUhHlZDHgVzCygoH0NlC77DfYTLN+iLd4grd2PSFXFxg
VCDCSAZM4Pu3SeWBF0vuauWpB9GGwbG2gSKYmbFqRexBw8dk53rPNTznj7k6r8N9w+yHcSB06bgt
4wY0hz6cmsY75TSKExxGRGltUGrZtYVvfUhJohxGHe56iGpv1GR4HHoSKKKAzoCh6KkpuozAzUj5
aRKE+yy1Q7qi0v4lyyZzGWmmf5fDgttgTaNHr8jYUrUuT9XaktfRmcSirChZ8PFOj4Nr3WVS21Ns
Ks4/vxU5aXH1qdGKul2Upt3FNNP4Cr2T8jG9PirXTMkDZkvNbqdzCIXvYSwp9xbn3hX2p91F74Yy
6p0VJMPGTustAp73WjT2sG5ZMMCJw4U84sG2Uo/Le85olD1CF+7BmAqYhRDJV9BRDOQ/zk/OlVNT
dlZhDqSh4NUOw4PiWdQFHjA9WrMSOlrOviZm0NubUWAGhLlKnZG3hrwfLlBhCwYWRD0n/G6CkdNh
SlapSbXsLNx+0+jsCW1UQwtnm0D0IOGM60X3QSA8m1mJ1lw22MsMFDL8Y7DKIrAgsqE+NupOmYMR
XJomd6IM5dmFcqCZYN5TBfOgy+C4BuK3NOL7BFl7K9VPlyKnEVy8YWRTNpKQXDHYh3Emn+78LHBw
3eAm7ox3mHnDsWn0sxMG70UO77CM45ENrIXy5VcO0FPB2k2MWGwd9WGPRv/UlJ6/LVxgISntEuYo
z5bdlb+ow95piAi/hzFbF4ODRGSZ6jIFI2/AvnqpQxuYlH+OgiFdRTpto0NEdc/cRaFn2ToQ+Xid
Knc49rr6UJztZkXEfDN7Z29F9KTk2m0wq/TkuvQHqP7BKVjKJkkSPInJwg/UVrQ8U/p89elphQgX
ZZ/NEJ7aitJgTEa8DyexmwndGIiiA7u1n2jAXeCA5wsz7Z1uct5EpceNnL7kHHveir9ynlEIdWXp
lx+UVJ4H2cabkt/BeGGzvnUgtsd1RgmjpTBn1qW38CvOub4wd4MylmlJ5UQn3pu+Z96nL75SDvee
aUBCbA6O7QQQCsSmqAvK6EwzWA6ctHedTKwdlZUULXVuc0GPgd1X+MZxhFbNb8XnQWmvtugBEHKt
b31DvlW57qO8dtqtq7AKlON0YMcXLu2R/kgZM094DSX0hU8BkZXP+wnGH5rnuPL7gOIxFZb0MEeO
xT246u9lYPhMQhNW5NrkZRuCFutep2+SwcrYEMSLfs6bYfKMb+zfP6JSvjgUfjHHOc7W6J30yTPa
p3bMgy9j3j5r/he6f39C7fCeVGw8KAACeT9Oe97n2TWiabX1FH0PvYb1L6ChrLmdWOOywn0xzWi4
0iT0kXbqSbU0HXoETMD9G/kpodYu9mfgQJMXjwq+kGxxXoNG7FeFUm8qdrNNWnrYG40sPEV2/Baj
CtxPSkxraZEVqRTrBpMpZD86wnxwNTWA9omY7GJXrJBoQBMb1rGBx3Szmj7FqGisWBcb4A8d4sIZ
K03YxHitZgCVY/QrzcOGzkXtnYaWMhVszTvHkU+5LTGGZG28ifS8XPqeyA76fLZiOUM7Ksemg9mY
a+Ki3c3ZpvRaLAIQ+d9YTRrpIsYjh4FfqNZj2jPOSQoerG4f2xlH8aGIDkb5kEOPP7h0WMlcF8ec
q7fUO/388wFcp2bFzZ3nTRq1R1QP5P6+93d9KcJzyhi5pST2YWx4RGIq+88PgeCHqnq5lH5KpWQi
xJmm25VvfnHmCS8adRxbu83UMq/t8pT25kbF3NgGTgu2zvM55sF9Ygh84afSOVPzrQ0a5v6afsmo
4YTiOrOXnqOZHO/Coh5ovmBDPw6NvRPzCOd4aYgFgQslShuJtm9CFk9Sk4rUms74sk2QN1A9SgcP
4lCjuuKd4f1Fz9tDlnAb62yHPyVMNXfT3lK2ZNup5vgiWbZwZ1rjeX5pxyy8DcNAZqDiX62wjUMd
qzM9L/ojdUrxHd3DNLY0QNKIOoGYYgCIG5CdiSc+xsFL9lXGdzMUNCH505Svxsmyt9hC1Vnrui2D
5daNMvuNesJF7gF7iqIzyChgk4nOKJXXTO4mmUfeTgFzKN2Wxu/BKkbcm5wdU6JFx6LhmN1yJqMW
CFXAUx3Mtqhs9wFVare0RsjSK+dDODj+EyeTpwQRae0PucB1yhaq0HtKCvw52DMY1s0otfdW5PFm
cB2uqMqBZdBTPsXW9xbiDg6NoGfiCNRVD2pnWYiChQ6ttKeAZBRte/EyVjiQuzigOjxpCbO2B2VR
eFf3ZKmDKB7wKY+QFjk7IbWyXeKpfQkaifBCDdS6id/8JA0fXBwxIE9iqBsawMGqM6nqYFWVB0XI
7QnPOb7buck8Xrq6nu4oQN0kiCYHvKLjSlTDbjKIsbhB1z56ef/TiSqf1az/66X2SXTG4HXpp01d
Cwlld0J3p9ftoJtRvS4Yo/dti8+m0pNjlJj2aRy1F/SQdItM82Zg2nmMxUxuSrDsCj1pNrzf031v
SVhwI2uQSagTtVoMFLGnS5oYiHULJfZFyw3FiaJ044wqXQJzmsWXkrhu316yuuG54QGSLQK3XAvO
HU2cRien77ZewJp6HNQFS9h0oG3DEqE6uVNLyJcqoSSghnqQQ/yqDKoLdWcHHMfd9aH1OqQEAFID
l2+uvbte94wOKBeKqSwY9Oeq8t7zwFh2hflYz0clEmfjRlaNcVbbyQjaZ9qpPy1pHrsgooBjqLQN
+v/ZCGW/1Awr36mWPhMjMwCfxIw7ZjdCoal6+5QN1t5zWD1ECTvDxIuvpcA77XjysYp80hwcNelm
sl9CnaerV1ObV5qGh00LqATJoHtr/iC1iAZkSwABZfLN80EezeZ3YEXzZrDob5XS/CUj5NWnXnMW
Hyr2FkG6pb0oOGiJWFhTca15Dc5VS2S4sTzaNfvjmKj+6GLP3UR23y+8n2rLhDex1VMfknUBsPgp
rK6uEtYBFSvbaF6cLPF2JZDvsdYufL1+jAcswJXrtqewWGUWVUnJNGd7dAFVei4sQucwdnYF0AZe
7l2kxfF91VjMms2Yv+QtQw6oybeiktOinSkfsn13JTqpP3fOi2JbO7QvTdS3OjLYmmb/wHLqUc94
uI3ZoxvMXVFgZ6TzWuOoXsRVdl/4AGJVD08f5Ejrs+ztq/i14vqhFQlzmRepte+D4gpzVKGq4oaD
5SZmZCtC40lErJpB78FVdi+GzyGoqS0qc8IVHM0RRCtH7qaWq65LJavirltbZCeWNQUKC+XG4da3
o+B0m4Ioujlp+Jr1DaI7mphj0AbWTmgfvIPKBSgQwvLC2tahUy5DLKHk8MShauoFLlN+pAzrkQMM
N4gqCoHVb+aYU0WmW4kwYHYq6Vnr6X+fYP9lEN8Ic32Xnr6iYOAD+F96ybjJgK4CodyrmqRLLZaZ
6zV0mDGy0JY4DFnybAbmmUDNtk9zAAHjhYzuzaNGfqE5Q700O1ZOJjCE0nz2MiNcSNHSU5wyQoTx
+JaOzVoUYHSk8N/KzmIn1jhPMAKpJaIWKwhMwpO4obKS/TWVxYKyl0ysOq5J5BduLvUY0Vtpj0TU
UdZXpVn+0slAIZoM2qLVjIugRtan4YSirHYlywbga/pUZINx0CqWNUniDs+hCcy7pmmZfGlBmcjA
8S83HbnmzFDdGS1df27McaQYvomRNmdyU825jVO2cOS4NCz4r/SOfsY1c7TfWRStULazdmb9J6zc
Zis7KyelOk7LiOrVNdDd9srF0ZywzZxpx+0ep0i/IOsepsG0b0HnP0i2IWuX/fAyzap2V/VUGxQd
bQ2GynBR+oTIOATSCR8b2Z2tYx7DOUuJS3gbHbc/WKJ5VxJKCcgivBvaQ2BSNZpgR9hMBnw6z1IN
5RBmDpxC3pe971/KCT4xN+WHtKjMZRJ3AYKKzrHE0W8czngotdChzIYVk2GN6zpU7m0063I/oi8u
oHMxbAQxn5kUj+iY+jovf0VTqdbDMjMhTDjGhHpimK8sq96iZtg1ABYK98Pz0YMG+zkJ4jNn3w39
7vdN2s7FrpSXWJ8VGsfgSx5R8bAIQZyvwZfT9dgHB+WiUYbk96qG19uUp6HMgmunufkhNs0bBWkk
aHRq+TIHQn3jBSvTbYtjTR/p1g31z9Ybp6NBB+xSthRvcXQ9Kb8wkBcVsU8CrMcm5iZU82UWeTtW
3A+daUVqQ6wbk2bVLMzIDWn2KhRlTfklhUiMNygyXXJM6B5mbKoxL2sLS7YKOKlXDztjjdyIcBy1
hzAI66XbTqukGdHepKddtbh7IHqCv3lkIw/cFtpkFaZbp0s+0prnOvy7W1S69pl11CYpoC/jXQju
TUVmzqU0z8hQ1DvVb1WLn8Op0WLGID0jKkkBrJE5qdSzTxJmJjWx1a1BL+lij/RhUyIGqfbocsgj
Qosho7h3yHVhshVndMF+wQNI23Uh83es+Oxc/+WOune0NHEDTVgd3a5RmzyzdhOFEsep79sdu9V+
WQ/edBKGA1bMNsjyEIgPSURuPNs2t3IAViLrQrKfo6RkDH9Fo5E/hqb+idunXZdU7uySqgk3SvK0
FXbagF/rK25fpNSqiqLMoUu9E2WMa2HnKcfR3F1bnej2wKI5OVR+cnQYyjjo+LtgHnP7DtGlbdq1
hkb4OOWvFuB/QmbWxZaFfaHJx+absdEcJgpxgrjbZqZGQMZDNAymkmisTmoIVHh/A6lLkaFlHgxN
HUzucxsP1WvFd3oUoxb8KtPpni+CDNBjomitIr1nVr9ExGiQJaY4IGWD6J7GjvncJyTSrYAG0KH6
D/bObEdyK0u2X0SBPJxf+oFOn91j9BhfiBh5OM/j19/FlLorMxtVQr0UcIEuQCUJysiMcKeT+9g2
WzZ+mlgU2gV+GI8m5ecOy/ZKP8fUrJxR/CFl50nLGq9Xr3B03cL6j3xLqVxwvOMxrdL6EKNwN1YS
bxyXRxG7ew/fObBQ1j2q1j3GODFgTHV3ZjaflInttmo5D8oMgI01UkwFOpetw8e5nbo9W9zKC2v6
04kBvUd2wSae04YtKj5Ho3o3aOljI4d9YrXfmBjxSMcWT6dPAk0Au2wO+2CpsVx1+zRvM+ZuQMQh
/cOexQ2/mLgvxLP4kon8ysblZDbGh9KW+65nYmg14nWNXvIQqsOn2rXFnvOLJ4zFxNWljtdqM3To
uFVXZd4OxIH05NiM3RkfR3k0UgpZtRg5qXdrZ6UyJvr5rOtXTnew5idE5mAlGhCadOB+lGdtTM5V
33/aIntVa/WuLeIP3uODQYSKpEJj+FF4w0OB2OjQQ+s3wYbq1iZkuYfTpyEjGoiTQpGaqnJSSw1c
EDO+bE/KT4ZuFHACWp4lTWyOyJalWIglkJlU8yHALzjb1scooXnPdKIPRlJ6SkSyvyBDj6HQzq4K
uzpktlZzU/Ptsbun0I6TaBreKSQW9yGbSa5j1sg2BbhtUNLYaU9HfcwsenVxxnQN8MHeUK4GaATC
qZWtOxyoRO6u63idTkG26d3hDkOLeYYyDtKowGsfIHw2dXiqlOJajRr7UCICYCPvHgNW6GNry+1A
VtNDtKeiYD/F8VnDRkXRGSqXA3aUZnDovXSJjZq1JW+BsSEalNWU6NfsVA8BlL28YFJj5OW5pA6b
IgogESpvjqy2VkHELbGc0xCfcJwpmK2C+mhZc7wDbcEkg3Pwklqwh/PnKHDv9UYdr2O6tY8EbBjv
SZFY7Zy+2gXyqnS7Z3suO4Bp2fMkOxx9nGfhKrPd7Gz3UJtIDZKcB2z4QG5zR+hrxV7C83V0R778
ZezM+GTw7nMChmJmhIfCGnak8zEGhNXFlkDMgc9zSUL8dThQLYJZs3NdprORTZoyBhSk8y7NXbvj
CbaWDn++YgTpqndyXzqcKUwHyznnmDAvvl2cbxTm9pQ2SOR/hp5NOUUfqr119Ow8GGx4Ijdeq6lN
FTIRfEFad/GKtQULY+n02zGgo2PG68ooZENmT81p1xaQKZ0EhnQOTeAWI27rySm8BdIEWVsHE0zx
t+Xh56SBbSwy3zRKRqmuHwEYd9N+WjBk0ozfMacnHGN7CBlhGq26MDDu5uptNnGaaUUE3jqnjqO7
TDgE6MDIL/g+uKCDNy2ky5hZxFdovHqNJCsHphQMyYdcmjcuR+e7KYMj1Cp5/YB8v5+K5hInVvcu
KvM0ipi6a7XXeCwshUKtQscUQP3RVNOzZoW+LGgjRSLad4b+PFW5u+cpF6+DXtA54XLGdehY99gP
mB7nm8SXSfSsZIJbVTey7ZojUswpniweFU4sbtSFfxr4Wk1OMTHylUPDnoeJAXgdwl9vvWqVS/dU
lNcIiSqfQC3Zppa+kTn9rDrZT88g/UsYWGXF7KBtRzF5cQWPXCVh6arioZipJBkr1J4uKTaSoBmF
CTLdqNLZgt+cmPGln1vTOtdBXLuJuFZ9VcL4p/GhAHjG/GS7aJ9ZcUGNu+97bExGyH2J9SXoK2Ad
67EPPvMMIAo8E2aFb2Vg2FORkB0DW17P4xJ2eTepx7buDYT8BJpzGb3JHtt1pZessSpcGbSmj6s+
d1eUSiJ9OLytRf6QwQrd1ulWRcCjMRiHBFvbdpaUJLT9V1HWl9nFjK2xEu6ZnFyOrUculslrnB0G
WFqSRb1x6voRuvspHN3Kx5PpA1ih6Rd4vlOMNF/jsPCyHOpvI33euYQ0qfaUcWMopuCl/Ybu+FIX
Fe+Dif1WFtZtZK06zi+bPFJeAV1jy6Ktk7N2tRXA1Hn0OT8WuA+TyynV+YD2PbC7JwxPjI1kT3TV
X0EVTryQdXZaNKVnNHPAkzp+HEz6Detup1OxwUEuN1noUBajRx0c4v5BjToDmnn3FkYUQOooc23R
vOAc1Onh8LD1ndmE9at/HVnRyBP8kqezXAsEAOgjVwWITTToV9c+Qm+V8T7N7GGbZj0JKfx0hM9C
X9vosmQxpKX5fe2ymVSVrQWQBJGheAowcVlt3Hl/8+0s4LufEzSWa6s6WxOQkJYttB8FTT8laESk
EZK2E5gNBqpYjHdnGIp6Xc19uw6R5ddGlXyx+OJhoUWvRqucy4qSGqWxvmyCMX6al7x14wOBXi5J
ofl/8/39r7Qj3x/RBu1H2sLlWfDry1WaJjJ61sxbiieqVWJjAyqNICeCY9AWXNf5RqL2eVYZ37Rs
H5KpbJ4n+13EEPOdfiRaI811PtQDlgGuyP9stGaBl/1Ptob0x0+1bb/8y/pH+9p/pMONzArPD5e3
4Z8Tw87RXNRvv/S4/ePL/gzPuPofhg6Zi/fNXKIzBLP+zM64xHptQWDFtknNcr4gJ/xXeFcYfA04
Tf6nq6ZmLzjNv8K7QvvDJedluqrjaHwt/Mh/IzujkV/99bJ3CLOzKySkSs8c3+IP7OhPlz1eT6Ug
utfvjERH81MfRcQzhUA+4xxiiMWqeTkUInPdtS7IUzmzpnOwxjWBclFj7uS0uKaEC5iB+2PgQjnM
BnWPdP868CRbd5N8mhPxgvkZSw4OAxehVrMtwYw0XVf08niinc+xQdoy1NIb5kL1oLSuylYngiwi
Nd1vQUWs4iFkoM5HdR92H3FQ05uO0kvnOwCCmvoEWGA1NJvS5Js2pcIXcQCIotfKsrFXRJo/6NY5
S+WtAFqTtBLdRlc/LOxJoo4QcnTuOPYQUdtT2/izMPQ1TrtKrYxpqmWkZKkecEqwAXLgSCJZeOIg
9KoH4/Os9a1HMTgfwwkGfq2S0Qf8vgbnaqw7Jf+ArNF6nRMMu9l23itzPCUuiwrimfPRZdoPVISt
QQy5bw46LbjBl61BIVObm2y6JBP9GyJweeqbD2RIGX0Eu0TLVgAHQwbmdMLdCQQP9qQ+0T+1JaFE
2NarKvHa0j8C+IwqeftaXzgaVg0ZIqtdmEOMqYPD01FRq4curVeZYj9yp4bwX7mfGjmexBwkgALw
AS703iafdr1Gu7dRKQBc9ZchKp/cmOo+Ghu8rDIj9NWzbmfHwbbupEPkqmlutcC+M+N2Y72ptPwa
aGqo2cWRAGHht2yEtoMlTl2Bpamfs2OTGLeLurjtKeCcsskbuvZpVtmEGSn33mZaS4mLaK6zFXfB
j3BwW7/AjQqEDqroVBM6YTXXQb9jA09MS3qtVd5ieP4so8pejS2Lzz7QnrCt+JJqDMQUnIWVTStM
NK5HpVVvSSJdh2a0advR9FsTLaVV6TtmmRv6c9R/VPF4jaCIMTCbNinNbDgPQw5js1H4U+FgVE3z
aDdL96TRaO6VemCTXF6S6ayFTQNhLwZfEShbPRZXHX8PDI4HMR8bKCI2keDu4NjNlVbn7mI7RDxV
kTRL5UFfrOqBrL9znaVCZKKLDhEPnPEqzxuxDot72l03U9/cpqy5lOlou+2z24DyCpP2ZNsDF1BT
n0ysTtNcsKeubkP9Bxi8JjInbpOQqwSkwEW3skepogaoJx4w2UZn5eYhEtw0zrOCOQuL4U7Xouco
Woz3LI43qAR0NVTFrdbHqKwuKHUFt18aT9i+cz8fmDqGoHzr8uIcYHhG4k4fKju8YsHVQvSjCLWw
qm1cw3zuR5TjcKbhwQyWgd8NdRR5r2ByYxYlMjw+TNl3NCWfgxG8p3N5XdTplyz0+87s78PFEZHD
mXERqVZDnpFnUvtdIhxjRXQcfh/bZ6OfH+vwHsDjsFdq5Fq4GKOXjgQy5Hgb5xpTXxAdRELaNZmI
DCtYo5U53mQlulyWvExJEcGOwmCcDNZ5+K5akoPRPFRrOGvaSqp0MTliZwVNfVco6p6ivp1kasDR
uGyojK/F5jDjYYOLD2Ow7k9qhFApkxocsawuQ9NiJKf5pwzNb1oq1nN1Huq8fJ83c4uq7Cqzt/gG
peZu9eyoSAZXTisPnckrrxZdCKQp00ntVL45Rg9sLO8sOsLWvVKd2e2dwNAyoTecvqbHoTXe5uSF
0DvlYHUKtCFu1qnqm9p8t3zq4CEyiLaACCahzcDGUE6pAH1Vqv4us1N1PUVgEQ1ALEPnHIy497UO
QS+yuhwZgE+hPiK/tVOwpwrg3mCBA4Pey4s0O/Rq/4ioXjo4Ug1bxdXI0XlTCx/p7nuYw3WbQm4K
inK+QcxxQg7kFfa3ddkHoHWIN3iIng7/xMTdjVghhxq9nI0AAk7nj7JAsjEuoc0zSmm68mDk9VYp
XY7gkZH6MAjquX6TWnfl9rrcdpp9hW014WiIT36w0r0VN1ewpMNVz7FnFZvp2hC8TZOkxwxWzatS
Onv2aaEH8LLZcIq9xKWyIVxym86EzFu3urMiTXAoqp4hwkC4K74GRJitY/VXbHPf7FASyc4jslDo
fnkzIml11QUcXLUvWW0VXXKL9+i770rHJ3A+TG7na44pwHtF3LOUWfMNrKrHpKK/pRX2psPM7dll
702xQVNioj/Zk73nZAMJcI1Z1WtnOp65xL9sSxd40TAAQgEFG97CcK/DW6cYlvojEa/6lDN71m4c
Q25sgJ2BxlG9TqkiqVjk6M7wYRA+xW7pWSb3k1y0NNvP4H/MIZUbJHhjoyD8sPwz9SsiMWkxm3dF
bDfnVHMeS9e8UftUu0dm61ey6udNP8bdgYno2LtJ9W6QVPBG2x/wWm2sMrXWmZtzTkKJ0kqnPToG
wZDYGsp1qcwZ7W4ur7ilDYfRIqcQk24qdRtdXBgUJmpIf4VejmfN3RvTIO6UQYlWqgyudQcLd90f
NGPliE2VKfNNHA5cYvGlMqYPPZjwhkWu4DLOr6xEpfetNjMAFsAjRnYx4TepT96cmCK5HNWy7Et+
bUo1z2QoBFWGeD0Nt1Zvpx+hgQWuMgXsp6Q7wMZ2VmR2esYELaXVsME/uPwTuiLlndxQ89nYd3Y8
P6EN1Ru1aNGSK0azvK0uTp8OMDgBetoDT0S3mecDvItsq5UIE6PBFeDGw5U7hZie65zYmaFyBs6V
kVW0hMEXjYeqFxuziid8eem+nSYJHaNJH0c2PKt+SDneN9mVGVx1E+1NxF1AU1VCHMM5m1ftML1w
rc1XBXjBB6oVLmC/5FYTdb9TmBLAo3SjXz3Pdhed7VYlqetk0SG5GS1RIkfGtZ8tu3KdLIU1oc7l
SZDf50YHMKMaS56fDqYV0V0qsyy3HYAoH7s6AdKA9h2jgG3aOuEdi+voVhf7urHb44//MxtD3/Uc
sjnI26UH3133BbeXupqOlUbpI3clWTe3uOQNXrWp86unoS/q7URHony0CugR82AvIbnmwlePIP7P
A/p45oTVYRD1Ia8pok9nZkTS2VQlglAwpxIb7Rwx2TSRbwTDRc90c5tl+ZdpEMYIqRTmadaQulLQ
53LDIYrtfvctP2QuuDRL7PUUkOHoreQbhVYd3MRtaSivfUKAAOGsgZ4y4vdrcmNvkSqzUvEso7Td
6y7ynbUYwylUYZiIuRdmg51vk7SG29Jxe8xtq0FXUA9qY783Ee7tGjcUfLmpO3UoqeTT0/5U4HAy
rG+rC88QX1aqBiew163XKlA2+txhgiti0GTRN46IBKooOBZVttStUKYs8IGYbneUuXMzZH3k4fKR
60Il2TA221a4t5DIuHVjG3IjzA1FGz1Wiz/NGo2VmC0GiDImEswEPur1WesJgePMYN9VdCuFX08B
H5ZzFzWlC1l6pt8cWpj2aTsztHnHfuk2SPJVV49IK3LLqoMGTm14KIvxUW/EOZgomQEUu9d70gea
JgHNJDvhpHKbaipVVqSei7lnx8sZyK+4Q8LKvdLLoD9mibrrRbRLOu3SRC66E8aGhRK+iiJnY5jG
YkfeAITeqWJcmwZp9KHh1GNNgYf8fSKIjPh6ZRBlGQZCIaJM7nuBLmVilOMPq135QvETQaSeB2Rb
PYVj81pxh/LEEdFJXxk1l5SKlpMGVAKwVKKmMXkMcYxHc/5alTYOaLZuefpqmMupYKwvBWoE7E5J
YZ/+YSldv9Jz5aFSNc/q5dGoQRbAgn/kbnupNeastrR4ZmT6Ux5o3pTbN2qJVyK2zdVEidJQKPcV
buiVTf8vW34g9jVNQ5mOgolxFfLlnYOSXWOTQ1U+5gbiUZPN29mMTr2KT6cIWjy4yxYdp15QxfB4
iCFPTfNkJeLDCsavNqnxLrkmim2N1cMo9ZVDajrJJnffVSXY2SY74d31Czs/KAW287JtdD9mkVaW
HYWng/UQcZL30zJw2fmzYRxDM/YZgi4FZp+VUgXlqsw+ckqZQ9VBku+oS9YIfMmp9qwBlQyVlxsX
1tB6xsWg4We3Lr2R3mOtfBk1lqn1OPhaTzGqavb7ErLzSqPijiAAMvKcfM4J8M+pHo5M6BeWf5Bg
5lzzwNlcxWmxYiP5XIQPOJFxgDwUgkDB8kpbc3QzYH1xTPNDasWXYfAeJonYjhkDouyfWRjURBaB
yWFAidZxWZzZfoi1qtk7qg2oveNFa7xCEanf1KL3AYnRiwOsmAubW7guTm7aEHyea8auBIGxp3Y3
ajK5qYTarcIqfXfGgMg6fD/B9tqMD5rsNpyZQecq4UbjZtAXOGkFHbsxJXn4ZNM8/mjC5VCg01ac
3Ewm7yzRpsAbVTRPqJin0KZuCui0l2j1h724aHs6/qhJXYnRYTAunk1moB4/gVbqOE0x9EzCLs4w
OPYuuxtPNzRjO3NhFAH6uKUxctjpdNGI6jDTithv0SSj64S98qbsTF5Jzv9pjMVQhZBrJJF9nhTz
Pob/RKCp5I6mFjtujA1IUIzkjbUCTtseObXRmc7La88mtU+EF3Xw4nXqHCNTErW3qr0yLkNsHPmO
DXqqcoJrLYnEOkdI1RdP79TNtAUE72SkUz8UCJPdZAGXmvS9Jp77dNq5kKb2YSjeKu4YAJLckLAm
02m30TDEbu2KodK0j5yzLK+r4odMThs5PAI1zTcBIv5GZvZVFPQvSTNeWQ7A0LD7ErW4jerJWIdl
d6PjFr7qxp60dm2yaeHAlJPtxbnHjIcvlnf8wgOKeQrfTMAzEEGZTibbumKtTRQkmVbJkLecYdKN
IgIgBE7+2Ur3oXe2Fjxcn7Q9aXXZl/6ZIJoR2xqMB7vxKxG8W+VyMzYdTKv9vO8d/hhJ9zJPji8n
tvcuEZj1nI+stYzC8Aj/crdtKj4T4fMo1Ze5B0FawsLm4iBMnB51pmfWnhmpIofcsJozymRk3tzz
KEJ3M7g+QfgD5WGnbIJrqlER5k/Yc2BwIInqUt/Rk3odzcF1W+WfiDPwWEfOWoWrPRMcWGcDP8+Y
k79sOEha1WuHPgaNYdjgWuPIkMlH2SfMtnKCsyD1fdxyMgzY83nAy8GjTEtsa3gJHRzqVnJ2w9JZ
V8l3CqBqzCkScvSG2HSlEDswxCsL1wT4qqx8IcQtfckqwkTLNK7ILeDS977qSPMS9eppuyhV1jj/
WWn2Z2X2v/4/oh4hxII31JH5/4V++5bjia1/Jh/948v+0m8NQIq6AHJksto39QUu9D8C7kI3cmGA
GjxdHBtp978FXPMPthqox5pB3aeJrPoPAZeuCN1STQ4y/I6urv9bAi5y7W/6rWrZpmnaNt8CLEfH
+m0tYFYNNlI1cXedA6nPrQva2o1IeENrs6ZlcsTcSdvCyNqNc/m2N8eWoxAuCX4qH9pwe4zrNTsa
yXQ5wBLIRpggBt4ypl/67pV+tfBr90n+RGTqwpp3pXFovJIKAaqMlQmM6cqbqFxfN5iYFnBH5k0m
OBq9D6+1OTUwLyy0hYEscJ1EB2l8jnM5r3HAqJv42Z1L5eD2tnIgGnkqGKx3JJlv6hKEa208NnF3
F0dE00sLbDpg9XmQnF87NfaVtHzWAiajOQhKH514H0HHvutFpW3VNNT82KiQoNLmJn6ZiaUA36bX
rGyct6CFZKwV6oPeNtd59GbnUrnOEgtiPyCVBtsPSkSj3ZvVhZjMmYLhW/BxPgTh+jTnwYqqtBCQ
vkp0QldXQz/KFXUaqU8i6zuxQugwTdP6WsCw2ncVLWkdJsJywocPbEjFGq/eQaCJdm2vPloE4tau
3obPuosR/UJaXt6Iqcq2bsGW28Ab7KVWsrdqlKNK74FQi5dcD6sbbPZLvy1q3kTgeYiq0e+cztnK
hFxGa/L6hazdNvMp67lbY/jbjbCbjqBFgOpcXIXcuh4mYB6n4iIVu0c5aUyG6IXbyTJTZinW4bJO
trmsXzIXf7koIrmlW3FaBb25VJX32cpyMGIFo7KZCtH6ZjVzXhGus7cbHbVSc+yNLpunNFx67FEb
b5SCERajCFwoqaElZsFHUvDobcjXU57maB4OsXpPK6PF8F0yEMSgEwtdZ+Yr7zV4fv7UkJ0WsWx2
0Www5VX5DeDk5KDo4p4aiWJXJCMAsAcUR3Hk+M9Bo5PXEkP2ISXaIlOL8I8WF34YTRkPWLyhlPVQ
mXcgQsUblQLaqQfyKBMNoVqm59sZeSiq8MAucSHTxuASJ9lVGNMpRGqfEk+H36y1sX4ZUPdlqQx8
DxnuBou1sTkj5hjwwHh8rmatateS1qNjB+bcdZKbzDXenWHCIUbPsw4RYMu7hn7Cq8I1hhHH5fwN
JCQmB989gfAfts7QQe/KQYSi9UPWtzwXC70945OXbXIwk0US7pKnsM+R1AuJErv8a2CVHQd+48Ve
WEssoTVcBtfmhKAoB1SsckLEcAfzEVJ6YkM3daSbrMKYbIhjFvhW+RHXCbHhtQh6okZRQAwhGMJV
KkfEWMdBUhP0dGIwm3rN2ZlZ6hNpw4xTKAlQm1OFWyPteh/JeAfo/KIZzSGo2WHImUC/YR9nc9c0
yW2hs3JAG2PoLmGAsvP3xg6/AXj7x4Ae3jbvT9Zo0XrbPuHO4qgCXyWmvByLyEWlRpyUiBLsrRx6
vfZVGSbEIJ1NSc1qvmevtlfA+mAl9LrQMu8WLIGnzNfYUqZDDjrKx1/L3JrTtyGk4buFHO5dFK7W
dD+CAIDDQMTpOg4b7G5pUp5mN7YfXXBo8OvPGf0zR0vVYFaa/cQSq9A3HZ3cO4fUw0EGU38wxZTs
48FYdZFeK549+Woscd/JQTkaXQRhIlOtXZHL7KExAUMog5PwDkbwUuYkOpFSeIPBRmI/RQYGMQrs
3JHmWedVnr0Um+a6TlqLSG0qDqklxEEYZI49mIdY75uMu43BVbWWdX7gNsQU75gkedQdbAjApzW7
FdSLndoo2trN7vGDIoTG56qSD/jkN4bTHGVnchPJ5mMtGWO6GFZHke7dOscxnuWQaznXCvq2qkQD
w5m/MUSZmA1cZ4uj7aVSxhYaAXaSkkYB1lTjtGMMY4XRBd8TRpg6E9m+iimZMZGKDaGmHw181pJ7
eKCLYjWbIbbc2PlggSRYO6p3VB0hDJTWVxngzJOpQhbE4m3FSHsMrSFYD6xgATsRDNSJYyJ+lOCf
yuBpKiN7X6fMtbTJBE9WjmlcEtlqcIhb5auW0e5YT4Hji3FknxDlH7FUi2+igWPdf4JAsiFJLAB5
TcthjHDniGsiEDqlFtsU+DulL2m+HZ3iwY5bfLSlguVYzMQIW86CCssNvw6zI8Q9XimdT7MK9J3o
QqXfK7iviJiyvsGlCoOV3swpDKqNg3PVB/MSHBWtTv2kTriSINR4WDipOxoWscdiJ9hCsSiNeQcM
ncd6SaKOEqWald/SpRsT4xy1feY2fJBtKD/NbN2kDdynOKx3PJ/bW10N9yFVMF5ts0UR1CyBz+he
ssL+Sh/gB3MNsSQVuvUJUwUsWjuvpONkBEP7KzxFRANKOHLEs9gbgEUIzkHfvMYKUCuDjjWS+/hD
spUroYPksMktbOEcOwy5FqryTk5gX418FqQ9nJJFw5CRdjM2lo6Ud1Oo40Z1dmx3uReG8DsohMuI
t9MssVGr9DowlKflLTb1+jhQxDCUxgWUIwdQGcO9SONPAc8r7je5joVRjc5zme3b9mT2JssmkxVr
MeNRMzW6gqq3NJTnNtUwHxefSm3e6myWFtutV0aLP7PUXlp9i6Yr1sqoUPtNxI7aFiNDRsfFFja4
0EyKcDZTh42WpRN1JXhvEkV+qeF0HJvmua7blUCc8GYYZ9x++omrGsdoAIz61DP/eI6RdBs3qv2y
Rjcf22ce6h9tWAGvD7p9RNDtqtUUwqhC4elMHmfdx9CPqmhLN9V3buqfKQvOuBew3jdKEUo/rjCG
yTrcZLq1IsIRHsNwXLHKPWmoDJuaUYPVo8PqxJifYDeR6u2mVRniLxqt4pTlt0ZIa2w3qmdpt9es
XPCf9e4pVfu3QO24r0EQyosJvCFYfK/r5S5dHrSkNujl1oCX1NiL1RsrHlQ4Dd3dULU9Q6O8mYtj
16nsjAw6qAkwcY1ghQ95LU2KiXC0cRtO9FXZjDa/N7EOWilLps+E9jxh7/XKfpkZYzaF2b9HboMa
H55i3is/6emPmMtLv2zH4eWRoXTOCgl5Mw/XRUk5cdpqfhtzdxmraVNeZQ6imaOzDTaqa6NPxp1R
Vo95STsJz8OsL1Uk9XxCFERAqdvpxqzKY6fxSdU0pkNtRJJqzZu510ZfZd/rWaQT2Q0Uy5KgXtYF
No9cdVkgxOE3455W2XI9LAsGc1k1zDqBFgyzHsoOa5Zo+GhLic7LoLEsKuhCYpzUswP/OcPk51zH
nR2tQpGIu1Lb58vCw11WH9WyBCmWdUi5LEbaKN/+YGGFi8+6WNYnxEdLCI2sVNRluRKyZUmXdcs0
1Lj+wsTdELsMu970ZjFX77gsjmzcukO4LG7IDC4EYJY5BVudhO1Ovqx5kmXhk+R7N02Mq3gOm+tI
s1laptN3O1MHKnUnZMHaHVviEug4ik/D0Tt+q6OmMRT0OlDDVE58aAfb64onV+bugdC4HU02W4JK
XXMAA7qhLruEKMGlVz0zNE/snpp7nFGR10lzV2hpcJ1MFITV7TVppOqcj84t8+gWAzJCQExnmpDB
kzs1p0HLjpoKLlrTpwFOkAHSMgb4Lvgt8iz76gyl3RBnL0UL58YlEPBjLk7GNxVshqXaGFHddOKS
KTKk8eiT7+K6zlB3AiKpLeYOb3RgJHeze51E3Wdr1GtF02/pq6TW0wygSnCEGNMu7s62ReC7MvHW
2FVHbEMttgODkOrE5jkDiwBtKCHqXxTJOo8nis8044laONljn7PwZUIlq3wrCd6s1DzWbWucZBM9
kUYLrlDP19T2sNQhRGYM8gy0NAfYoAcrmKo7Z5W4jJF5j3VkCE0+Npgj58R4w2W/r436NnKjl6qP
rnEWwfcC2QiG4mSMuIf5NJ7UJqfdVWDiy1ivqB0iSpFTFFvs+96Z9wAAPunMRpsMxL0uQScw7oyk
w8CMVuKNv56yutxOLc8TjlfcMPToLi9H7g9rwfnCwxmRY//nukigrPQpw3iQ7f5PM/nhnPubikyN
ECYGsX8umJzeEkjRn8PXV/mLaPLn1/2pmNjGHygvGBRVnla2heftvxUTW/yh4qoD/AywmbpMAzHj
L8VE0/4gM+C6LixpHdP40l75l+XN+UMQ+xT8FxfDHC61fwsX/cPH+Q+f52I5dW2oA6pmWYL7t7vY
Un8yvMEeQ6LXc8MnMX9ws4ZEgZOewozu54Y1N0YEP7F4YuGX3QYOp3nTVh9lYKmnoumfqdB56cr6
yqrnaRtHgsdAQ1SxrVr2xrm94keJfLuYXrShJ9vJ59YbpwKPvmLeqm7yPNA47fbTQXdxwOWdBUiU
FDDshj9Z5/+0reJXt+iPn9LRdc1UQWJTPWr89lPGpPHBLhaGP2axD9VnkwTfeV3eICf9jY/39z+J
9xlfo6O5JIQ1w3B/K5RG6dJnPcsMX2tJhNFca4rrqcXdVdt/U09h4Ij81aJrWAyWhkXs2ORv4jfI
/cQTEEBrpfhxGqYrJcajhqtgnyG8txNm9trVqCrigZdaQDSHGpruHOYAvXX9YocVKVVtaHdzV26N
yH7hF13yPDt3SZcj4BR4ZNxDqAzHwiI4L3kXWZl3wGeYXiVzehN/YDo7TQaTsBitzs9RYDyCgs1e
byQ+MQaEtUE5lM8x783q55eqil4ZRzJ6n1Xzb17234rE7eVVAM2kmgI3KARksbxYP13HgWnLfoJt
7BcOog+FieQ5jpbSfNIpRslPgID0XGbWm0IYQ+ARGDmve0affaZMnj/dA27+/PD8XMQifq8NofYW
a6nQbYKZAmPqb9/LJMcxzEJTrgFHRDz+sDu2JUoSVgAgJlr6Ab7iaCXFttHUrSLUYkOW31jpy+Yg
cwUjdX0fj/R2mNSNhvYbMbPXbCL4mZp3/+a3imPWQbA0BI9jG2L9b5drHjuOkrSjXEsjeElCEKC2
Olyky17LhbsO0f3SdMU+dq3dPFrIPuqjAqeJJJzuSYryahyDPUYou9X0Feao1bJ+H0rS0v/6G/1f
7y/fqGtS1IPqTNUqN79f318zrGhGiGwAD1F6H1maudX1+r0axuvB/H/cncdy3Ni6pd+l57gBbJgN
DHqSBumTSU9xgmCJFLwHNszT9wfV6e6SzomquNM7YagklZjMBDZ+s9a3+lMb0LkJLQR5OP9wRPiZ
NvO7qufHCeFpD3H071/N7+L4316M+9uUWXcq8GGgcTbBos7HfJZSHOjMdS1XACz9p29nLXfy/z+k
5aJr9hzkzxb2dfaZ+m8XlMQ1Qlio9DYkZ+XMadiYux2mvHzgurAejRCiojvl5UaVDHMaqRnHNCcv
NEmCdhsOlFyFV7wFrHnDFtNr0mJXxvpD2AoZ4YE3+myy74myeHfn8AuRLGS++RzXLqivEN2RTOzH
agHVNAwYGLdtIIU3kHHwmnpegibBZmVTkhJJG57TUI7Plde2e7jw07ZcihSWXw+QgoFEaFB3OnO+
/f3n8R/fH6EvcQyESqPd+fXimEw9g7bH5zHPFkE9oR9Z3ywgOH//XX6eIb9+DHgOTB6WLgmMFouM
X7+NPTOWKQLuazORp9BF+jDX6gUWdbuePcY8aTkdq2haJ+PwaNXzoeunB3MS3wKXLHXVBu9NgMTF
bj9DyaJAT/fF1JzGrHsdQZ39/Wu1fz+DJEETf32ty6LkL+ehHngyFFWdboPZOU8GlK2UQT4K9beA
hzd3OZDXqEKdEmkRL44EydWYxYjO4autERVoV8dqte041uY+nYnqpbWBiieGdG8XbrAz1GRAj+mb
zUxi50s/wLqs6u5K1vu5qO07q+pbjg/MQVoSwdYgPdTR1YTOmPVuUFvIcQasqp1G2e7S2SFQD6EN
W+Xr2CUfQURLWCRU5vjBw8Nk9y+gGFhajJH6kVdqqZfDxg/6OjwVrPP9NMpe/v4d/PVBvtxz1EW2
RX3Ecxxjzm/3eARWtSaZxtsEkwOxt0NcAQy7gWTgav/08Pr38+RnUSLZjLHJxxjx64dF9mjdsyHw
NjAFzKMYkTjHqlN7gB5QdgcUHBa6vLrTdzZEnLSHztLhgWZQEbZb2zTPccld6c3GPi+TCEHZ9A+X
/r/fYJL9HHczJiXusN+rxMmZy7j1UlQosWDM2e29+tYk3//+Hf9P9xfB5UuwGN/DEMsG8a/XLLNv
emonC7cJGyIg1BXQfqS/kx2nm8AGxBLDF5na/qGVCPX1bFKXrMYFMEz3NmyoRGdGKH9Sq2YEEnUT
F9uisQDu6EEEEgf+abNETvz9q142nr8dztJ1mMfby3UiDO+3wydtdB6tThwQSxGg8tAPaWAhqu2j
LXU1GAtS3yip0ZRak28VwwZcP97M+h8eSct3+eVskghdHRfSq82jHOP9r++dQps6I9eDtlnJl2BY
io03MltzDxZNIR7U1K9jVhv/8LP/p++KC0s4lsdzGcjGr9/VyyfdkvhMWTsFu1zgQKGktA5Fxcqs
c7ynWgvemrbaBpW3JwT6I4mdD8cbN2Yps32klSVp5AhOE/u+C8MzHy9Blc0/vEjr345CV1CR4xPi
6GYvbSyen78chUwh2W6KTkO2QbRt0kBnAVWfLNPCgW1Rk6KycPvqGe8qS5DZeW+x60ArCL41ywIv
cawHMagfBDziCtT9UOF711KkSg7x9dH4WhchGaDl92bCd2Kzdrgr+ZPOMw+5nk47EJhPqjdu09gj
b7bbrynXn/rJ+ma04QYADkTIFL0jTj+vdlEZMrv++09J/oc3wKHvwMtnc2eRgfjrG1DA0qJjieSm
VfJJ5DZkjmKDlQnBE10Zrv2J8VbXbFs7ukALDHyTqcWuC9uHrhkeSnhgLMKLcRszWx9Fc3a7JaUu
199kjRqJqfmwMszF4NJ1TME55GusF81ADIDM07MMLVTtOkGeGKY/nNB9VNBRDRFfyAvcpJk4aF71
JbEQr/MkWGOEYGA5fxIjVAHzrK8N0dxqzGim8rssG89jkpzTjPHmWNsfqus24B5BaRUQMzrnwtpn
h6r4J4lZW6pnViaFiX/WrLeYcopNaLJ0EBNnqpE6vjkyadF04yjs6vsAbKPMcJh727j7+ocPgff4
l/sTU5vD3S9pDHXT+v2U6J0iKGRtUsKJdT3vcX+xmkUexkDyz4/7Xx7A25//6J+RUH/1CP4iTHkq
0fLl/1MSuwwHuMhf3u7NR/fxr3Su60f+9b//1+mjKfi99OOXKcyf/9e/pjDuf9mcj4wRmHKgg1lm
LX/qVpjP6J65RHlRZVNA2hQC/3cK4/6XZRv4cSnbmZHwf/2/KQwDGpLlOOz5E4tfMCf6bxkPf7s6
HNulrrcd0/H4p5j4/HqHOq2tVRKW7daG7EctBn8v/WGgv1Md8NXU2S7abPKAzDl7qy0a/b+8W/+6
Yn7pWL1/e4rRB9I024arO1DsCAH/9RUw4jbJhMn6bVeWfmj29dquIa+DvKa7iQxAXh1qhCbt36fA
rA6uOxhguZwTQvz6uVJGvtWSFjN/Yn8kuS0vwL+KDZCjyxhZ4lLh/VvLOs3ZH4f2LuoQg9hmWG0i
tpu+lN4XBhaXZ1c2oMR8jguj/+Yl3WuSOPJ++YXbN/Nej/U/kkSXd5FNrzXxPCXJUbyhQoiM7tGq
huZc5eNxKQGYuRrr3B7Qlrvxp2Oot4lRCtnHSJDtBWpiAt8t8wjDSGMfYrt+ECZ03xBxuFOH4cUx
q/VsFsbBxEl5+vkFRQLrMDwGQW38MFvlq1Z8ltm+oU8ezT9aaBGZ5W7t6IO1HXHHDtkCvQtnjDCA
B1hESIqGyG8maMQF8wkjpaSDCPviCEseYeVjJPJsNmS5QjSvAh+L3ZXADnw/hl2xR5vOwoWgSOk0
rytWJ0iqSmY5ODZ59EH8J0Z9Y8zR3mjp/mwYQDiVYOlDcEthVC+RxV2ob1N5taNQrtyMybyVu6wK
h5qDmkHhFi6CzQRb7HViCHCdbCzwjhvn6nQ2rNQMukcf382ovfUkOIMdA21fSvbdFaQUO4PXMxo3
laHojJsX0H3NdvRgnupTcY0qFozZaJ9kQ002WpghCMFi4vGO1ueqQ++2vW56UBXEkqowDBadJvrC
vPgYBndBuZM10hDhUyKBBQKdbeGroVlW/KUI2bGsm+7SxOa9l5VASyJQLGO4iMMH3mMdNylkF+1s
xYw3dGWfCOfMjk1jfIgEFHiC0h5xNDJGpyYvzyG5LCXfrXf3ncheKtP101btMAg129nZuemInVC5
P6I4OJvwnbaEgNjryk6JCW0yUMQxayPD1K9O5F2S2uNaKy1sW+IDENNJc/QPJpwYPqvVKA6dvbxL
WojpJO+2RoxOPlG82WHmvJYNIAyiZEYkF9A/4lums48al5y67eC1+hpGbbLK2GeMLFl9owrMNY9I
1yCy3hLZjpSmd2I8trrVJBt76ZmqzNhMCGFdtUzqgkWG3MrvU7zsX6fkpSe9HQzYzpvQyVYpKO15
qta15X6Glua3RrXLE1o2GaXIuRJGgkMyFQcJRo5EEZNXC0jKz93gD9vsscAWcONcGZ7y+NVgi3y2
kZwmkDVmykK2y4CFc9PN1rGos43g58HkgIyBIWWT+XPdH2vAIRtHWZ9dW5yCXFSHn6JTKKmwLAC2
FKGr7U2Qo0j1XPay9rgZU/k5xsOziIzkMCZ4BVxt284gbOecoNqJS/AOIfh4V4t6H0hSHJq5PzIn
pVyuU0ZeZnVVyIyjgAAyco7I8UWLnyEXCUYoMK+J460bOP9HV4/PVdm290KY7X0ST2iIc7SuicQf
ZwJG2vcZhjyiC09mmncPVX0xm9i9ZjFMFj3LgNJGAJ36sR9800nHM8BlqnYDTYydfe/BS6zQKUvf
yMQyP9fVQVh4ktNUfZFKhy4pKQA7KUN7QX8stG0a2tMDEJnvUFytjU3Y3lkHuhHrwrwGsXfQc3WZ
xmm6Nc2I6c7DsZ3EpS/bGswx/2V5ZnJxEgZEKgpezMIZnhwDp7cXBSt9hkSLofnRqbrmKDi5Xaud
LiOVWaN5D3Gwq6qg2AWJIRbJf7qLIrw9sPgy34gFiqHQ2CdxN5/mKSfwUcKLgfmbWeQc9A5x9+iv
wkNu2bh49XDLlDq7J6OogeyM0UZilzwF9BUScPFJG50bbDbXt3MNH/NM6AO0EYSU+WPXiPE+wlTb
1eXeUXVzScia2FaVFl60FOShGDTIR1CmI261jSeA8rpFcu8UTbbPu7w6kILzCAbauIxaAFOqkNcw
RzgE9qPgtsXZXNlh7Asnrs6ybquzvXxJOPExrof3EFCGNiBXgrCPNRgDgQMRu3g0vZIcNr26I+Jt
QC4vEGKH9aALOFAPij9ZtZ2BNUQGwTPcKy45I0Dbo3WPQ6W0B3to8D+DTCxrIn3jNLcOwqG5CzKM
6bPdlEex6HZA1+yUArJql9/sceg2ferFWwGwE9e61TzZvcuMJ4e03aqtgB2Humnekm87FEFKwA7h
dpMGDT6Fgnbx9G1QwpkkPwoPf4wdB94e8kPprie9Ut+LCXFhqB4aPTde3aF+9CrxVkDRPtDby3uA
zisgiOLOlYgOxmlYmU3ibcaFMm+x0cXfNMejPBPDsKnxYp8WqSTY71aHEwrlb9V0ebqtCGk5Ydx4
jgZ878rBx9G3Vucr0anTzy9B9g2vrb2BF9MxCELFH2j1QpxxXjEuOE9VBcMosZ45bwwG2pgqgE23
sLrId9nZyURCRpg+TUkDkkZ+g8PmfWtI3HWCBomqYdi+Hgu0GdqX8BQc7Li8ujgQjpMogMTMnwbY
YBhutrNPkvg+dMTBxSS2tdC4r3IHkJgDCGAH6DO33HfUvZufWOXAMh9NPGE31oRY7IiCjowsfpXW
TBJzh5sayW7E49hwxQzNZ3wgEiQ5jbFd7YN2wCclJ+OklIkSiDN+mztBz7qa1HGl9zvi1Gpf7zDy
mz2e3TzJziWb85SkGH4y52X00OOYU4efpcUzGNZ9fLDM8gP6wslgXvfkMcXf6AZEpUzV9vHnl4l+
xTPjmASNqLgUhjJZS4DFRqw4uuk9IPjgjX39miM5PE11Rob0VJ+C5cvkBXtzCebEBVVfUhHUlzb/
iEyyx0Q8Cj+GxJcCFbqrMeCswFLmpzESiKAmp7rM5fS9KMuAjCb+Pn7DeFMKC/dkqpGkbYf6GhYs
dYAJjjcPSWrL1wJF29YLqjs9BdJWILrWM4Lb7YZgmSmLXUj50bRvlQUfiUEQoOZerrJuyNh7OsSo
plG/62Nb35YgMFiI9HBfG0ZPg+ZSEhsQGHNSFu/QNFTswKovK9DTe8ElcK2Jo8QxHxu7QaNH1jWT
NLQEHQfetnuhjO6E6c7cD/P0R5bo3hEM07xqtMHZVF761QduvXP1lyTt82ciWAbPe0o0cLe9O6WA
3wOOzhTj7SjtxymacSdac0XNWsCiQky6TtG97seouo5JZD/1OtDDOpXFsxrVa2FR1SZDSaCt0YzH
Mk0fRI7eqVd1jSkNrFU2Djj+HXnW3eh5CrQO1HPT7EzPhJfMTuOhEYG9gmRo7KCcJ+upjKn623RN
XGxwyA0Eb/bH1KDjmbP2QNDbma1ldKYqrjczoddrjWfOpnCpfU1X0fyy5KJMzd6QYeFBNJHv6OZa
VTw48eHZl4At0qpFM0yojH0iDEtcB/0t0ObhEVIYqRNleKdpk9h1LIleYPfDg2xgvBU2KU9c3AA8
hPiDm28TxU7J4nk4FKGnzqaMpl2z9P0qV+qhJTVhMeyvNE4aX+ptvJW9qdZelVqQxvP+FNYkeLha
QXHk8h4RMaD8aE5uWoi3R8dbdSqE1aGzRtBMhH2ZaU+Klcd+ZEOMehE7NDrE+NIN7aOeNf2tshqA
gsLexmNBXomZXE3BY4KJZ0v2k7FL04YBfamQmCBVWtnK6bHt5jgMcPI874fPpKZQs2Vantist2mh
H635K1WMSqNyfvRU8AyQLDikGQA7qqECJ7oHPnXukrU1J8VpEK2GWheBJanLW0nG3dqyxnlrNMSW
WnrV846F6aVL9RPWJESpdbjNw45Pm6t3mxMMsY6stDkFuqxPSRSCzeoChRM+J2XT4TozIlRDUzp8
sB7lMko8tHXSO6EAD66O0INrknOOBMijMoU0LeTsW4+DRddWRHI9mWVy1NSEMHpsXoz0PDtld2xq
Qx2GbrqU7Wjv0E0Zz7NLqziQtEeJ29UP0RTfPE2cCLBML6qkHVCLdgi0uoHgGY2W1UTYyaAobN3y
xNCo386BSEhL/B5YTvMY9iZtIJr0bZ0TaqSiWVvLXhl7MeDbjVr7qWoi8dy1pBxXY38Ieu+7CSV8
4OVoXA51CDD1J88km7K7UZyq+klEFJ6eXsFZnF2EbCIIb7nEST/KmYJODc5KLsNspPjYSAce+SGR
2BvXjUiTblPfEskHlMYeC75p7Lx+cZ9kln4vK+cWlZ2JpECm4E8o2POwj89t6OpLzhK5ponW37W6
Ge2HgqFzXAPWM/MxBJ1uDI8FMxOiPsbhmGpIhVQ5LIhwLCo0EH2ZBmd7sQqaczFvx7xusHsbxpXn
MXbRQL8tOR5H0gbY4Gt1s80ziCFSXnHQJSduP6zcQ3HE7scnULlHDJL6sSAvJo+dfVyjts9tOIJ6
OgMuYkyzqQ0Z7nEUHetZlmdEinSQmT77k9sZr2U/H5pZl6vBTpeMCTZkKZk4rB+j5n6MXytG8peW
y2wMO/EyxNVxymX9Wdvy0SQHDEJwe1Ezw8pWZW+GLbQDUokX3NrNoQ2xyjY9fA5tSYuhPr7DnDKD
8SfDDIT8l5fn4kurn6YJgLXQ5F3AJfdoJvN7NJFmMHsAkhY5uci7d01zs6NB4MXSwbpw51LtAPvh
i+HAu4pCSu8E7bcRusmVoLF0Mw7ynhcnycdAR18NDz8BDJIuRGbWA13mSnTSQT+Ic9FC3vYgJL7T
2TYnqgOIH8qoD2ROlceggx4T1d7ObYV7QqEb7qvYJNJZjng8zZBqIsuLnQAX6qcWeWIIDQhRTUkS
Jsh1m8Z5to5sPVxO6o+xHXWwMHhOZJid9MFOLqqrv4KifFU1Wh04hPZ9XVU4TYgJwvwx7O2Osybh
IEmisjpXWvQkaBMvcTaBeqFwtAoD+ls5AJCT3U7JuN9phhNshoC8hpx/xh/m6rPAxH+biANdNyaO
7FSZu1rk7XMjRx3F6C6lxMOwkhovobN4GksNZaHwsFfVYf6SR8WWbGX9ZhJ/uuJgdvdC0SyoIsR7
1fOQyUf5xComPRqNdUcyyHjqKrWDJCJPiLZuscEVjUx21QlU5bKviS3UuP+yNMpPcRkzmlISnyMj
nkRnqx4ZVbsPGTrTiBvVPg0BMUT5Z9eJ6oPvvkp6M/zeRskxITT+6iASYNeZhzvg2sVhwlmA/9q+
OK14msOxv7cL+TYaqYXvo5wJu4rmXYwAYFNDAWcCWPwxUozybMLIbCCZRuYe3bIk1jZWYx7xmRwz
gcWaLDToKoPfeAW5R0l0nTqsFvpQs0+lHcKgTFoXwAI2UNGMNIj7HSEwq7zuszV1x4+njRW6dLZQ
is6hru8Sh6wmURVPKqlQG0wzLFK0AYDY1mNoxEhYiDcyenUDo381nJKxWFy/ZpL/sMOP0UBrmhFX
vG7jeKPZWXAJt5BS2zDZwWoiUXNkzdGRiz7JTDBlm3H+DrbjZ7V6djWgz/jEYS26A7s/RkOYLKIw
29Rt/aNsonYXldqdoTnWHQ9MfgqTXjmORHzuZPbR6wrChxLVFdyI6VYFKlErYcpfZEA6LHub8E9v
G426p5KQ3+uofXSirAE6zOMpw7hl5mKXtdVjFOkgDYfhexwY2XNoXJzQ0BHJJeNdqTWHWEF9jhqr
2NpKk7SpIVSD6qUIkI8T8OOu82q4OkUcHow2eSPa9MmyoivZQp8Dm2uc9uGJiGJn1zmEXbQsECHq
OwORBOjMddHycHSjaK8143cNK/IdejpO3YqnyqFjwW5LfHQaSml022nmm+YEfzadPtyAEB2zbR6k
UX92tSTYqoem4En3GsUYCsPR+AqHsdtmhvHUZZnH45BCuuIx4s2Z649G2+PqavBLYHa65S1C3HJC
WD7Uoj3VY7lWbcOAulTFsSIJg17aDZZJZvJmkmQDvhr+EBe07+JsWY1ww98I4Ag3tU7YLfvLYNuS
FXAkAy9f27kX40yciPOCqruxIguXk6S0hvdp7RiP8CyLJ9IXcutO703SKAOTZGFbZr4T1tUlkT09
e7lEyOPvt/r0Bl2o+6Pmkgo7CLyLorBr8K0ZWXqEky2e1Dwd7E6rEN3b2gUp7ta0WmJ7HIeZZN3S
cVvTcRBQqd10Pg6Wo1ZtyiO8r56G3jLWepMhjXCSe2k8W7oqHlWQ4gCjRq97ihQ27/ZejDtJmhUB
qM5ukj0GksWMpAKz3HL2MkB/jOVSVsXhUdmT5dvDj9YlZA522ye81r1VUjFDF+PijWtf5PVXGIUk
fLa97+oAvmJg81an3pjrkkc+NN4R8rxLpGgR3xujh/YkhnvU1orAPbfkdHRtDge6xgtZHWbCZDWU
SXOTEOmHYqBdQj3Oz9R3vJIc2gxRm0ytFFxYEYcb3VOJ36TYE5K2uTWAPVaerbxVmVb5Liy0FlpE
PWyggrXboJ77TRhpRwM3CcoWEj3zZH7MDTtCQpiEu6zAdRbbTk7OFF8SRHhc3/WhMxrjILyS/SIy
Re7896GZzZunJ35ZG9opLoYjVq+TazCri4RHwzOUaqOSVL/M8Fj7As5PqbGT1Sft1grvDVROuJcz
MNqIHtpXVZ9jMHGjazSh1Qpl/5r0pJZM80NcwOaoWY5vLIgqvhy7DaoXcaVSFleUs/GuWAJIf/5e
14D8KLSeR18YTjtyM7dtP2d3ejO9shep9pnZ3tWhZj4Mtn6w6/tmJC+G0qBb2brzvePz9huLrJ9o
KoluTOLVLMSCFNJ0+mVzIR1NB7cyomMth+LUes2wdx0jvMxjz8zW6YKr6iy5DTlV7osayW7dGflh
tOWbOUXDXTmZNfEwxaOoFaekEcRrAD4D29aBeL/wYvWI5iYeBHdVb6yZIurXIeo/vLmz/S6SeIgs
5ZsG7i7PcbK7NuuJNAfNv22lRWYwp5YGhe8aBjjlBlG9RwSS4s2NszVOwmaXslPVVnoeNKjUDnrQ
zOckyV2aO9xu3aRxuiSQWEI3m+9SGL8+i5BhhyevL5vvzVxxImfhRS9ag+gMUqmxbseHKp1huUHd
2Cc93A3mCP3J08MSaDTvqh0GX4PsPywtZObbkzer94YGl86hjDcHmx0MNkrIhLjBijK/jYHxPRnb
6RZ6fcPUNn0rrC4/KGNC5F+79n3KXUvSnrvpJ/MOmM9H7hZXj5CoesTobA7xsz7ptGwl/ZkZkBKE
7ckh4qzoZga2U4eaanGA8CE1pGjjX5Jwtuea5TNmE5N8pfVAirEPuQ9Xm/BNUbxnMJB8JzGbte1x
q8ZNlW21EGNJvyiVzeyjUibMPbfYhWSszgEwf1b5INVV4Z5Q5+ULvtI5VY2ynlLTeiNsQuKI4Hmg
G+aTntlbj8BZBkA5fLAkTI5xr8d0xNUS+QdXPunD8VqltU2v2dZQt4Ht6JwoKoEFHbZc/OHMpijX
89rHHkmkPFJCkq+z6uD042vp2vQhXqD7ehh3T8pwbH/U0VqAPLkFaAUB/YjumAv3ey0688QYc9U4
JFeZ4UsYSHkrkJHJTJ7Q17RXao7xaYqPrea4u5lvyXKtBqgTknHRGBpTBLZNiSrID49yruiCuZGL
YuIhQzaKkGF+VcTIPeWYVc3A2ZM5g03MsWpfUyUzvACelhuwxzHJhkYVlDRH3dNJWtAwFifMi3E6
6rgJIdSvBx5tbFi0w5AmpV86nXbCSdSvcxYUwk31F6/GA84FeW0HgO9VnRwsCGDPcbzYRpZNaJu7
NKjW8ORiOSZ7ZG0yZX6cDVMj4Lx0/aipKFLlvAucejNh9AHd1vcPo2XtY6Np7kSetdve1tZjngFy
b/X0kOniaUqTGNxbuU+HlIdOJsSZChNLO1LnET1xa9yqmqVtnxn2q8fTfgUfvmH8E1NjE5+8arLJ
xkVUoTcJq5tHHYMXc7ihCXmNEt3ZMX/VKNrreNOzngTpZWM4ZlSJ8UmTAAt8HJLNCS9BfNIp5zhs
mrs4IJo6ESQ5c42bQ5VwwCG3yuyOhaHXkr7cuFveyQzzenxJu9Q7NQGjc2PAmx6VdnO09fo9ZKC7
awPQnEZLjpfJWqciKoS5+XDt9PgBe5X2Jg3Sc45JXNENR053n1poYQGVBKXbHa3ckIBZimtdt9DA
E+zl6dQTNtfoDZENC52ojXI/ISdgHQ9Vt9Mwsq7qtitO8ObT9dy1/qCVOHMDEoFgkLF31YdbJLi8
KkkEL6fEpUjZcaf5cAQNOlJKVeWH0xxCNeS7ockJg+EaoaPWhiuTw4kAvre+yFqAWbHyA81msZ1C
6syts8uWE8ygq69J/Fa7YaJe7exb1hvVyzwelTQTPyzn7rqMcJO04CgUMtpL1c++dAkBYr7pV4HE
9QvDdGOZ2Iwq22sevL79npN/mTdm92COJtknYGN3njs8E3hFFLIyCMJIxC5oezDjXjWu3QgvPre5
Hu1E3b8jhwlOHLxUZ24a7wR5LZMtvOMQWikmsqLfBLG5zdQ43nKzrO/y/t2Q3bGPTMBnXm4Q7vgy
0AxfqMxZ//K02ZUy0XxVK+YEbfQO49byA8bmMfXP1rJCbwsGdVUljnrJJ5M8EMd8MfXkOMSEwzHY
wjxOFPpD09jOBoJZ7OczXC6rnjTfKQBgyIZddlYqEu0x1Vu5sE9K5geIR2twzHTO2PY2egdgSDPu
Ezf88CZxIPMYgVec+6Iwbmwsn5RNH2iW6GIz3blnTsTIDjF7sdR0QVM9apz8+cSuZVgSEJqzERIT
MkBizTT3gXX3U57ot3Y6QuZkLxVWEw0Faz+WTHTOzYqaXPpEqYL3l+gkBKwRKwypU4cfzISgxuqk
G1Yx5k7ZhUemnCiwvaRfE0f1hlp3PukZ7j9vCU8PBYPd1I1QDeQcV+P6aRY0Xmgoq2MYOz/sfgTD
By0/d9MLOrbkuGCA6vnYOZpLJFoWrqjUiRhjhxghqRJle+6dmd0n+8VaWYRQZJ+OZrJ7lh46xgC+
62wwaK7i95YPn2a9QgkAoAcuwOvs8Hkj944aNezHGfNyE99VZvy9Nc270RytVaYSc6VpjDgLomJl
xHFOlAQIiOFHXoA0MVui7PrwS2iDt7bi4g94/pBKmGXWjrgiYGt9ri3LpNkdY9QEVfw0qWFjEiu5
xkwf79Q8vlutfRFp4K2KFG9vLvdjoJNHmmnlKrGn5z7seHsBRgqUhtIYB0Ke9oOLrS7KyDlqUXGu
reCCJpEkvoWdO8S0Z0ZVc8RmB6PO67U3A4uJkQD3qTpLO73Xh77YRTylkH2uXQwfu4JN1hQ6NyKI
9vms26fKlJRi7srmBj0WC9fPZk4a6J96HIp1Otp4asppZ1TqbeFctANjnMiDEIMb4kJ42afUC7De
FpZoBwcv1EfzggW3Ug0FY0NjmM8hQ/xc2v7UKbU2sm1jY0JWiB4y1s9rW4EqUUXgizbRNpEepjs9
RWGdWjUOTuqAVUCVTRAz9f/KLiaTZMpg3Hl1SceczuExwvzKzgJ5JCpYdpRNT3FXg1czok1gTdm9
IK2ctgBguO4NqT/o+p0TJf2FaG1jXWLD3FCgpL6iQT9VyqnoknrjWz5ficICKePIP0rrB60ylv9Y
qCs2hycUIMYbiFV/TqrOT72y8BPDrWAfm4qJXoHWeTiovJB3EGH0ldIbcwsbYmIsTwpW94c7TaWv
TRbm77o96cL6kUM0AbBF/EvTXMlWCM6Tq4GxNQJ706bM5MyO9NYoTu6MYFZ+berpuYsVMxAIBjuG
s3dUK+l7YTA1jLNqM4x9/iLb/NZl002VpXVoqrLYVYHh4Y6A7tUEWsBNlX/P6sq+MkHfS5JKt7xw
048BNa9rz7uflxLEjOgtnaJgnGeNhEvJaOMq1ynp8qcNmz95qpcvYy0JrIgOmkrqIwDzfjsGcoRV
ktVnZUUalLyWKwxZRsNCFBqAOBmpYZ0hsSMa0FEbpJXXEWhrgiwyyX4SQNCzZkpO8VQLMDJcYuxV
uq8Q3WaaVZ9WZHDrxuNA7FUx7oR0zYPZtBz46G+Qz7wit81Pug6tvEvN9tCm5q2eyDIZALTpnVue
Xc3VNtdBtnKfMUy7jNmCx71ELUAF3MTYsS15ibx69suh/cFlvyOPAn48AB+GP+UlzM172yrxXpfT
FxXoOoDquAlwum1dJi+pNeQbzqTpvbI+hN59acWU8egcyltPKM4exd+LZwOXHVt9PtUCUENRVNX9
KIhnyxoKJvwis2/GM8B2IXbwefO3PGofiKb6lrW6S2ohhv7/w92ZLEeOZFn2V/oHEIJ52PTC5oFG
4zxtIO4kHaMCCigmxdf3gWdUSUZUSlWnSK964+IhER5O0sygT++799yY7cdj7AsAbOH3NObla27V
+yqDilHbQbGUxCcXR7REg41enQT9zssF57kqItyqlOHcMNg/2/HoQPPO41tHWwOAONe9yYzKPyQ6
TzYaDvUmFqa397LwHKQZA6jhrL1M1hTlobtlecZ5XJIqxkpV7wuv/GZkohUgQ/30eMtSuQgWsRIy
uvz+RbdzRNuzx+ewIfHeyXNlYJBj6brqjK8hN9UD0rb/KIMleUlcGq3rYHSu+eB3d24D60eagToU
0ZOj2MIWehK3eNkZotwe4QHyPdUkV4U6fHTsPj8Qp892bTwg7gzDJQ4IlXSaPTkVvlQSuG7A/ypl
6lu29dptF5SKeGUfWR+SRMoNiygcJA3gALuBmVQEL0ZSjzd9tMgxcXMLY2UbdFCqknZ4ofBZbVXp
UUUQmNF2gPzBBm8QbOhXXc8OvcwLhblg+inNpMKXZMhzIhuePpW5L5b9djR197Jty48SuKcIdLJt
qIreGVDOL1VefE2dPgqvcamwS81bk1Yt6udFsVT0cpqXI2xKVfV3oGrXTUOmuyF2uDF1Gd7a6ILg
iK2LIt/qt5PL+hgLpUIhR73BpG/UWX2MbJKWQ8Xu0pwC5+D30jiMYroIaSTnqKrTc6qoe4gs3uG9
T9GgvuFOnD4DDf3ClAOAZHJf8hoQN3K2tZB5hvsKvHJh5MMZIkPhpOFdrvv6fhgluP2IvHlR5vW9
MWcayVX5myk5siXtXkQ4Exvpule8YIx2btDuJ5cm2kG3H+zexY7XiES6LuS2mukVLSrx2E8xcrsT
005sRSnFs7Z7O3vENeT4rbOu+Rm4/TnPtUsR99jtdSRvI7aWHChU71gUUPrt6N0GWl3G0PfAcYMy
czjEtiKCJKyRto/ShjRYWP45iUPrwGlz8FkvnH7/Us0LgVCU/h6Vna0+lN+cbdVmZhWwkThMDtoH
1qAywfyBqGf5b7E5prd96HzXmvTrEJWvJRVol750gQL1Dp4v80Srnr1racXhSUDfDUtz4AFScQNW
GN3SIZNstYN3u7GJmi74pkAuDZ3u/OQrM6ZOofv2cbeuRJ2IAyh/k5G2gLgc8PrHM54schp3vgNo
tSh7PKZUZK0hO8z9Sxi38SpKKS/TqWVCBWNeHDv/TWvzFsG622pHfTQJwFI/HilUSqKfflghJIz5
SmO/G0fYcCanMB+HjaNZHGPS3S0SUrRpJticqZQvUOcpzYqNY2JCEsGBCx6oua1yCOc0yFJcH3o/
TTTLjai7l9g277yqAp9OQ8bkNuDZujsjDAeWTMaRP2Od4T/fZG3znGrzLmobfhxzz7e26PzahE8H
UCmPivzBw71m2d2TgS4I44kEaYi/GCOA9vYQIQFmaLmLdfuCdY2ma6JQi4R8VmlxDVAi9yn9KNlv
Vlb8iHDXXUsvOM0y+uqq5HVpqhogi061+wPd4lG3fIr5iDp4gWH328ZkE7vjZ99N9t3vL9CN+OHW
YRCtpHvHJPCzqTJ6cJMbG6ZoPAD9s6L3IeXBaY32/NiU8auAWrxhVcv+Kd4PNuuU5ZWMKlYtOJso
7K1A6ltRdTXKO8mpAcmdg1ZKwEBccHfQXoKLkjNSahH7O2CpEDf74jH3eUeZIddds4nuUflOc9D7
mMtadKC52TfFyNmlDfYhywtZd8tfVWQ7g1iljlrvltJSfleP2d4d6vIWdWQDHtFDc10CmR5e8cjA
I5d0CAG92oWZstAAPloy3wfsfZusADSTNcOnprckacQzH6kTkRFK1iyGvi7jVq1qUkRwelaxmJb7
FZNNyg+gENHPVOIRTd0J7ZidzEYSzGrdkWi14B3H6pbeF+6lOKoyqKBtcTNZzSNf7XgY5uJAcfR8
P2nnJ9UQ9bFtzSPmUnnuTJirSNTT1oLIeIsUDoCxJzaEU9m4wQrurq2MTUfQj7Sr9mmEkE/RRtW+
0lc5Amf3rrnUcKaKBxpqMLuUeqZlNdDMGZO+UK45bc08X4KtubixNTzliiMX6nKAB93yypvCDfQ6
XBA8bc47RY4+HpGYWrykxqJDEnXHeTOTPEmS9eiWMPnwaCC58FAIePJ6DpTVxg8Ojiuck1hseJlg
ZcLDqmpSGqrDIuflKtBKBC2gWdff+yKL9moSiIqD09x2TDpHt86BJmAjrGrE5pJEOcbhOL/+/gWK
VnHt+uk9o49nY3rDVy8lbucRmHFdds3twML/5BYObpEmRMUMWSDFbbgPrYeqjIqbiuXijT+0T5Ht
hcfa8oeT4g1ZmvlL3Sm8gY1v4NDjZzCxV6zyIb93zc/U7NRetuwEe9JOE5vle4T5F/qC+wsMOAKK
1nylyWfCLLwz79MZFVlEdHCYc+ydCZfCvLVEsCmZ6tuVDdBwndYA353fPk/d7vNQvQRyGPcFKTYs
NA3bNxHcxREMeb6amUuXRai+9MYzpiJKClOqmT3Dny6MIVjizJYaP2E9d0OQXPFfK8xsiExOFd2l
YzzfzFbqrcuGp4ygTy9wOnWOg4aPQtLcOvG8cJGQUUBNwQoupHMGn9YdnF58sNm+C4fk0BET+rJH
rl1hB2fHKTODxgoStlno/6pi3MF50Dz33NZv5tbPtlL1+RkH1rxj0dQd0LDkkQUaTqaOHx5kvXwD
2YpNaTAvQqVhHzlNTj6a5LqAXWB7BveKILrnmavP2bx09hhCH2BawJigqlKZ6W1Zu5yp9IdyqBb7
MWqHHUbJDjvb3N4OcSWxqiTNaghm2PChc59kKoFBWBiQtVoTUlcSHSJMXOtZTeWtF5FdZoe+dvKC
xs5cNf0NH8Qbd3As+KV5ewRgxkKnRXgI/azfBPjo9yjoapenWPKtuR63dSbqQ8wIvmJ+DXFad91p
sIruNIEyXFsJkwDH47SbELK3LYqKoKh2Z07jdEDMxaQh8+uUenrFBIaFy8bVhuOaGs8wK/eLUd5O
jW6tBqwQzfLL79+FKoyO8LoQM+ARck3HXx5WwcHG84ppVXxzdyb3lzn61AcmNaxWR7IFSHsdEI4M
Mx/MI6somoDBYlvJYQoH/zSNDCVSF/6mKkV/0/XmS4F/YUVxd7J1Gi23s8EC1ipEiMvsRXRlsykK
bWzLfhRHl1LFLYslTG2Ua99Z/PS1uTDBfaio8eT9rIP408sxsda5HNDNACBONd4QFOiVH3bdsYz0
j577RCv84qY0crHuukoBuwrGjRDWT3jVHxMZgEuIzTIo521lufk1Gnt/5Wsn2aZjqi65A+eek+hQ
Z8CZazj9axnL7BK6M8C3u9ET7pOVY+SfMkpJp9G8y4uIuSgjdhSFvGgBceNiuIR+JbZ9K+XBCxFq
MiRWKqayNz76A8GZc7f8UivHOP3+R1ImF+ac5OQNeDLjBq85JUfYV2M6f9TiDAy7vFao+IF9+h1q
+n+dg7tkn22t6l/d/zdpOZeavH/Kf/2XtNwhEz8+0x/l/7prf3x9q/Qvobl//OE/Q3MRgKLQcwCH
2W5ouksn5Z+hOe8PL3LBIBAygoVAKvw/Q3OO84fteeHCEiEN/Ce0yDH/+B2+JWhneYFt/3s9fXCO
/pKXW2J8TuAsbBUuLRhi/L8lWm3e5XIMu3Df0sAWdmASC5tMC/ccg3op0LFlyzGMEQQJbxEj81AP
O7cfnvAd0jpTY/hxGvXA88ynaa1kGh1haiQ5q44x5+44uDyugfBeDEvuahMBVdPWOgzjdKTt4pIO
bLeVZEoRzGHrwo+gSUeClRWuS+U7WAenp2EK3ipDExpmzW2TnyuaTyL8kqKVRoFRCqd1ERLv8huK
0aJwUKcwSg3Kk9W405FX3dROREs0LIYL7DnGmVQFDxNwoQ8aGNKvtkLzHRK2dLqxBJprjzSYOdWl
c+Xa8ev+mFi2qqkHyvSrO096Z/ZZc0h93DewgIITLoroqzD8HpJLqimABYW/E4IJbNUqO3sOLC9+
ztKiejMBH2/8jIJuaoJ3c1tzPXOS8c3p+v6obbNicGlY/tvlBdUyvDIqjjSY5jxsUuTXoCUgnrce
C/5ezXfeNO3B5kHVzydmIYCLeh9TojADb8zk8zDX9EIlQ3VbFaM6NWH/xO4rerVnFd45QeMCekHP
PNp+TQgwZDuApahrwSvFqWLO0+i2e7S/ae0PVfNm6GQ6OeHUnTAsrTOruWK1Gt/sqgDW2lMXjenT
/smcnh4drcgBsSnx2BJa4TViicAtIk7Cc5Mp92YeW/uRKCGOWwcUKWaGpXZIIZBeQI4DSsptcfGN
sT60c/A0l8aJqTfAI6EA+a9iv6xObZ5Vz2wGna+mrbIHy5oY53He9LsuBkWFDy4jt2Q0Pw0BtKWc
44hO6d58GxJaxRq/ZE7xhppGMD0eCoNQT8BERUxvAIejp6ekWi7MgRoob2lktHPayQFCq55zVFly
j5Z4ck1oRNxvP2rPqd45UYxjb4cYe9xAXLOSIvt1i7RCOQrFBCJrua3BKBclpGk6j4at8NLvILOT
57QbqXrA3pAfCwRsLx6Si+xMcTPWc/TlwRd9ngYr6VfSYqHQlbV9COGGPU1jzWVBh2iyhbDR7h3g
mRV7J8rK6JoV2HV7+WVw+itIphsL2s2OQhz7duZOuyts5PN+dtq9dPguHdvXr77NWzgzo/LZY4ER
rQHhPOAhJsEh0v5ZBHn5RKkMM9hYjg9OZJH7Z20EzZcgyDyI5i3kyvzSdziYKXJWO9XrfT2LFG2V
V8sKdXSLsnOqu7kr1h6df1tLW90bd2qKZVJ8fl5K3pKfergpcosaoQRjT8y9ZK8YhC5twVtFev7a
di2LM5T3K23qcMVr+OkB+5NAeNVn+fshIbVyidnXHyKd3kIPRZo2u1U7GeF2aos7mrmp82ywyldl
thXuFOwM5VxkOcnTZACtHnPrxnHUfirMI7cN2IqV/1mNWsERHx6swhOHEFjrg50y2//TGfIvMsS+
9VeKyX99KP8tQqwX4RDysAm3m0V5MnkNsTZ+KLzW9ftQWdQ8e/Ato7qsLl6iso+MGRfWuGW6R5i5
OKxcRyCd+GM7vPHft7/sNAgex3Zq7+iz5gEcu3VxaHNr4C2gpy3XUh+tAeZ11cEwmFQi9pOfG9eR
9cUhcqIlCufWp3QilYDc38BKpvcaS+OQvmeYBim4ZivB/5fV9CbyPAyKzErXMNTmi+8M/hcdccOO
8rvqpy2cnsazDs+aYbKOZ2F7sKtuesENGB+HVOJH5Al1YzCbHRqApMAth3HeRIsr2Jmj+ZCh2tCB
0djZg7A6m5NGuP62M5vmiSxpMiAICaAGC4Rn4OQ7hwBXDpMr5yO4boCazSKRqMQg62Z71gaHGUpL
U1buLzprx3edG8VtMSJ6IM/a3ks/+QNmay1/0dTK7QIn+P3cGMNTmHgWnYBG9lI3mfvOHw6ubiOC
a4gt54SSb+FCy8ed2Rb6IWp445KC7NZM90QaqGiJ7rNuSO+YiovbYax6eOmlle1TF+VBOvjTJpnI
B83rtTHtud577Ew+BYvvp7oxoaCpQGKuqQYuUIZpMP+nmJ6FisyH3JX8dm47WqtSNZ1JePo3POdx
mFVcvgJPI3q2rCB2GPcbikNcDe6znss7zPjWSZtNdoclAYPvZCX6YPmOf+6VxUiga82dq7DfnOWN
X9Yh2QoiQ+nSXOfIje9rAj8MLmA+M+MtmgsqS8bCsjgekiTYDkmrruz/Saa4kAypiKd8HLCoEhH4
QzX+8qgiqzZpiZ+RF8adkKuj+sqE3PB3u+69V6hk33uN9ViRcWZDmsUUKv7jaVX47FjTegIlRlgn
umVRnRmHwJ6rDEt6hnmEF6K6t7Ohf0fCS+RWm7V3VbJ0402gJIYUE9wuqF1Dko2Num46GHaLr48K
7vAnrD2o2eU0kBF3zE5vm971QRd3uGtEhxYOw9gE5LYcLiG0/5EVJ90ZCGbYFTBGcEsPKZY4+VbR
Eq8z/ehkLEcZ9yEg2gSy6cyqa5OOudgkf8VjcD5PNoXfZUS9XhTxSQSZaq4jVdYnsw7cO08EPMWk
2x+rqe6RpQJqJWLLsQ4Ofb6XPBH2a+oEhWS6S9Wu7zPrV+NG3d1EFcNnlhvjdTbm5AXUevdo81Uw
w/Xl9MDTxCDUY7rZFalsDFd8xJ1bVtj9oSXee2FU0L9LaHwkNNv2qBOW6YlbkLjt+iGCdjcG7U9T
5vF+Lhvya4EVvBWO6e2yZJREdnF4b/PQpmHPkCxcU7wKT0kUIg5L5dFkN4r5aR4cZxegzD9Cgffv
6KxFbRhGkywPk+gr/MTyKHRotmtceHR4JQmRJ1FXh8hWBGpCm2kmwm4Dbx0Msz/AGzAzdl32EOod
Qwurh8Ju42Rp1HGviRDFAd61z4HtJ9QZoa3YrzrIvH1EWyjEYm07J7Y7xbkwdHjswhDzZ2kYiL9W
J7bayue7LDHM9zJu80cqYcfToO3knM6WmtCgQ/8e19T4XMYUrOow7xzinKL72bENeROdaW07WXCJ
M23/kKqwOqSgG7ZUh+Gvl2gqKMVduaXBowVIYPCGcmybTGRtTxetwTSMFCrc68zhcjnSpAGkZryd
K5dNM6sPymbBRQz7Rk7FjuW5+VZTiXyqc6fcsW3UBPVHQ6xQJPqbsQqbbcigt1WDObOPE86mb6L2
UEcan2oROWLLIBqep9ZaollZW177zmX/oZt4Y8tlgCUEab/hasTGUCXic+RAeI2V2X4XXUPBWgOf
g4YjzDSuhe8vDyQ0Cs8/dj51sHkUYG/grX2NbJtduEcvarY1hyli4+fF3ryLsb58hI01PZlx4Z26
KEwBQXRsOTrP2ZNtiy81pNhTuXSb2NjN30izMfwKn2KNccxbCi7kM82kiMuZ74gvxTIPon4kHlxZ
d4ufsWK+iEYgEX1lAPA0BnIGQanOYxKkbLfM0kXwyUbnFvsoryQ753ax9vnVay4Kyj/48e4ykyuF
o9mObIzYIxETWv9Iz01vg2VX6ziQpMAxzvJRUMshV8bHsQ9JAIF+WpuNP6MEm0G6Evgf9mitxXFA
9t7bnDMsNun+7enX8djrkMFyKTp/FDyIaWmIpwRPWwrgx9LwIPg3F9Msw6VknCE2M/DYtEt4kCVq
2q9YHLh7YBO8UxoE00PSxtlLUhownJG4K3F0KBjBouP51EDONIZZFOvujL4NN/hkUPLZMeL6Fs5W
p860N3s/32RTab5oIQZ+gLarLsoX9U3i2vJeVpCZIacjRE9plbprlyM64W+y9ZPlB8jjQUd4F5NW
3T9msxluEkPXj1h2TLDuI/wl9n4tJk6BtP0YEal5MsmAX8G28f8q0L8pckl89zBSQ8oE29txemlq
g3ZAlrSXsiaIM4WZvKf4IN/NwohhVoc6eLW8qb8FvKD2hj+PxN8o4fVnFT1gk4ow8A2QtoeClMBK
eW17kL7uruMMlaFMK/k2NRzAWibzGTuDQVSzMNp9mJoUHpWydd9xLeYv1ZTQcmsqNDkDP1Y2qfSG
UnYDyxgWM4xEYosTnL0GOJCs6p9K+lkJcev5kuXSfyhZTWCFmt14XfGg2fDHAToJChEf3DIwKHSg
Q+KDvh5WIC037QGELvcFMQ/fWvew3SUnIL1I6eOsfc5jsHGnIsvGvTn34U3nKL2uu2K8RkZuokbq
Gc6ZhT9Kuw7dvX3GzN+gjp0nHzc+To/2l0nN3a5SrVoXSdfvy7BOL561IDxT/MUr32iLR9JFlDLJ
Ln/DHU5faTLQAFgvH+EVTkTnWtgRHb6GlqfCVf3eyWvn2tXYvNaRcECbBU32w/BmQZxCl3IbjY6N
N6ty7WNoF8QtMyNHa6zLGpbYkFQUwLauzPZTjlasq0wtPQNUGlAFgW7YcV6DFRCHyqbRujKXzMZS
SEJRAFvzcWzGtZGxNIgKpwPurvHh8UVeeZayNfBmfZpJREBmZeY07WR4knlY3SEwi0taEN0G/B7g
NjFgZk1eOq3tbMn9x3l3MO1R3KS1VIxVLUsdw8rZbAN1syQdMXFVsVUNp5fO92J8uYYZPhp+kp1q
KmCf3Y4yLTfz+qOpfe48nq+cF8tP9Jpqce9V8ARjxpj1gd72eeMFEuwB5ooDJMR4oyTw+51QRbIp
Yy4tIorjx64RWG3ASSJziAgMikkpa5C+NKbn7dyhKx8tzcHntqNBQsaqX+y0tbhgIgPsVBrlP//7
C4/9d/gdjWY2SFYTrjQgKDf8G7QpDnJcJgrlJGuTBfBeJiBDoAUsQf5aqOvEnXc9CnvrqOrNthxW
i+BdvTfM4uMvnnkgk1O6iP02bJ8Z3Yxz3xVY1XsjTul+aqrdVPECbxkPXbHtqKyKcVPMxUOGez69
UCTlQNoLACMfEWHLi+VyhuNFdBbzgWsUH//Dt7sQQ/+ZYAbROPLc3ygsM7LN6G8YvTGv7Bh+Qbg3
NBVMnpv7n20yEPYEy6g5IoPiikJQvHt21X63RbRYqVJp3CvCwO85jhzSkS7wVJ3lMzEUU7qfbmuw
LugxJiHR+RVLM1KFI47gBIMmPvGO0Fzth6fMq/EjKvwCf6I3/y2R+P9OAf7XSLXlL/pnCtuff/Gi
uf7v34Jy8l0v/7D9zZu/779b/fCt+rL7D1rYv/Mv/2Se/Q/U+sCFLmTDhadsht/Yzn9f+nfz4+tH
8RcN+F/+D/6hCIfouDCYUXF91rYOGvB/KsL2H7QBmmDE6FSlFhDt90+KmhP8YQYhlLQQFDb1IMuf
+Q9Z2P6Dr26RkR14Ap7nBv8WRY1v7i/vUWNhsbmwrP+uB7slxid2S5SqjIHY9Xz1/iqrSufqVYrb
VcNVECI4T5W7wKjCvea/vuLQ1qfOm7NPBtVhx5ZCd+AxZMQGm7M1WZmWUPQ3SPElc3rJ1rM7VSS9
p6HZEF1xvqkZDF6FzNV9UOCcXAfEXcyVE8BKbVYySYwWYETi7vO2w6JhgaogANWyAa03GCuhmNqe
c1LwW3bUBlMz1Jb9V+CPEYt/0SXnohjNb7q1FJjAcnBvR11WapNqJz8b2Zx35FxcJi7UnSnapZMs
ElBHlaLUVoKlOtHb5z8EMCXpePOc4jgxZh3mcrJMjjkDkkBZN1w2EtdCKo1zqApRNYK2oU3qq83n
stxFKZyJDfVYtL0KBuJ0HfEpf5iqjOSDlzvDZ+4Z0ynKhQvRAqlNJkwzDUPRo3Bik8Rj27C1rJI7
5A+SmLjz1mqkE9ot5bwf0Mq3PkvV6BCMbv5LQ4reFmksd6kFLhiraMvpmdh9+mmSZaCgJO7AXJe2
P9AyUIzzWULl+VWFUbHNyetuvJqjeAUTXwyr0DCaT7tQ5hvx+DxY1WgtFmJJNL8IN0+eZWvxXyVR
W9zz7Wf37Tg076ORWfY6I3xx1JUqOkyww4izpct2irXksYkyMmvgd8znkLubXkV+gwCBotO96Tj1
H3JrbPZkTkruQwM5mLlh7IBsc1emYYaZx8MNtYF/YrzkTtHd5FXaUs3dEkPwbVFtBVF3vdbKZFsA
oSV7j1i6vcN2IJ+cyxw+EoautdXTzJWIeHpCCR4XdkcXU8vTGSEe7T681LIFYhc0nIxYeQuYO6TE
Iu/WbyKwAdxr43Wnc+ryvKI1Rm4STHVnRsIpw9je1C61SJXh7ATzx7fbTr0PZiDw5vUgck/u/YYO
orWBORqjqNfKD4SwGiF3VAccDFN1ZfOBwKq4XsNTG0sxHgDXSnR1J4rJZ5mJS6vv0PPVKh4l+bqE
dAPahJ9nDgyFbnekICf+xegY6BN0PxJek5K3c8kmm/oZJ/EvTRvViusz6fiDJLj2bIQUaxGfwL9E
YLP/Lg2lJzBU2fDaU5NDQrWcEP8DmVTjIRVxaRzA8SW3tN7RFzP0ffQx+DGhhbyeph8RMbVHd4q9
44C9mSRsll7yao5u5mK5RNlms7HolSNhJrHEJUVM0tWkYmbwZjKiToAvoYRtFLaECKolZY/G+JmZ
4r4SzV061TSy1fT21NFU32Zhoy+hbSVbSg9/8M3gS9dCJl+MWBNGbXb8jcxM3D7jgujoSCJUfE2l
Vd5B9YV5wDXFwKA6XGq6oj6SwO72tfDex34kGt3SodSKkdrpElc4DiRqD4gtrTvVN/ix0etEFrQr
CwMWvoli2pWGe5KGwWPTJQpepDgE0f9sRK/6yj6+gJAxvhdOCzwNwZNVlSTogtK+t6XLxXqmGIzM
YlrUjCEIuYM/AELypuI7Ydi8SYuWOk4+o4HKsM1omzQOacmI1DK+s0ndiIJ+BKc1xKaY/TvHyRfX
Xne1MzVD+I8YNSqPkEcIUYuAEkttZRX2hvMAF1s3jkfhN9NeMhctpVHeqvVGeB9OjFZK6upY2wjm
q1D35jYR3i9WUc+tw2KrGKebQblXK4wWufg0O2RgfQYxLEt3Y9bfIDDvjWr4nnLJBFZgSuGSIXV4
H+jgjJJLkMKWb3TXf6WkRn0Kk3Q4MQ961oHLzolh7WmIDJ4OLpCg/A2ECrx9cidVAfTXzqI3O7Uv
Q1g1W6At1y6c7mHtr2otDwveApQJw/ChtZ0tCYNoo0oz2lcs6nMTVkLDwzXE4N8HD00TveFK2SVW
/FEQE0r5OOI7al+cML240UQ1tlw+7nCyTgHdtiOR2qrAeZttWush9l8kccV+CvfoCFRxOfRNJP6X
hW5GPo0mpqXBrTspfrBj1GwqcGpeACNIjbxJh5Dz1bXOXj1vuFmSYEyLA54u/Nlp9AGSPzrynZPd
JtFPS0MmzC3WRRyJ59wv7lN1KzTWqgRWkL3uR7oCm2sRhW9NwVPYrT/smFue3VDm1k5SPXBE39dt
9dCOzcFxKIfVEelGMYL0KYP2XDc9VJo0pXssIdkwszjgXvpL5MXTcp2aPAy/XHZlm7FAdQnIjXaK
B7ezrGvgcjD6ku+P++e870Uw7CM6/pYcHqd5F9cbDhJw0V7LGqEbjY3T2A33mJoUUFtATlPgmzNC
hpcs0uWnz43yHBesXENNECJuiER4LjU58Vgmm8xP6mNgGl88d4aDt2SLjAEqI6/ez0qMem9PGPw9
E/ZTMUr5pnIWFVRvkMsAyKT6H3Zn6ospOuPSI/BcIuWxzNAQvD4URryfeIXSBzcc0V342ZxKGkPP
uKWa1yFatuWGEw/HpO6rt7pOg23gSHvHI7t/xFWG9hx1w8zmlF0zWpeVnNl8qowhKMw/8sw1zyWh
vgwZsitfKefMnxYMAN9A6KHeFEXtANiyFWn2DGucgFgBTRO71ZC2h0C1E9RvLp8rs/Cbz142XLED
qx/f8kKb1dExrdZfjgzwnZpYe83bCEv9OhyH8RsIVf2z9Bz/qQPRxTaQ2Q+e6dCqV4trwpvXjCMB
IFsXX2PM97mjdr19aMrURZYYtfE2o0n3pJE5ziwidkeVgzx7mG2ny+5T4upwvuQk3XWaa3PcVBEJ
7d839YfESkP9nAtTB7vW1Mq5yka2l7KovHdqFCl3Duh0ZsapyktaF+p9SpP0V2MLeQnZBzywtCpO
uY/7LbEtHuMs/8J93sSQUMuEN1msLSnX9CbBAajMPtkYqIo9rCkbraLVooFoFnAzPOQhaJIpygh2
yMaZNy1fV7tyO2llYHB7uc+A3O2muuXvLO3kxQYZdDAlvb3cuIpj1QX+t+bx9gswhgWxaQbGmdPT
nuyiOiIhZubjs4Ccn6xrAutELO0iWrX03Y373ra8Gz8xbfxzIxHXjaomZp1YerXExx5iKzZFmB3n
rnOwaY6Jee8o334N8zFmlBix365y9L67rMvLj0plrtoMrjfvJXtN3FQhH45q7s1ftB8rbJ4FdiY5
WkfIWemhqdJ4X/S9/kC59x6ipLVHtqPCPzqEdt+yZMiJWFeJvsrEn496pjFu5bpucYdrw9vZfIB/
gA+pHpwsa3FMZzmP/sTkQ2M5Q/aggxEmk4u49m1NSa3XbmgZpLUmJNBVpgfn2i5ZkM4d5Ls/MT4v
5YKg6nghztDU0WVd4P50aCv7XmkL8BN6zfDoezp5dEUZPoyhHm+k9C1eVCtDVYFnfjDKEOHeoCp2
n8w9+SzNCHem7lrfm5WZ7cceJ2EdNembxRadzDFRiw+kYYcrS5/ekDDxP62sg1s3uZ75PRR5vsc3
Hd03tlKfAFvknd9hjzQsxV2gmFvF+UIVLTLrcEl8L3uks5WKZXtun2fPDj7E7OSIaqxUnn0341Pj
jSL5hjWUXlnjASroZUArbmmF2GbHmvdgx6Ksq/v+fXA1D5KhQQhyncFcNWacvAupXT6wkriz4afG
hyGabKBosa9vZZT7+zSUwVV5DYXj1EtsytAD3ZsBibgNEqV/RnMPsBmb0v9h7kx6I8eyK/xXDC+8
Mgvk4wzDXkQw5kmhWdoQIaXEeZ4e+ev9UVVtdDXcBnpj9KYKiSxllhQRj/fdc853MvIXk0lMsK+d
9tEdByx7ccNU7elB5FAnaY7j1QlqZ22P5vA8GZa1tqs8u7nCchlzJBpRh/njGeeDfe/XbV7zUNFn
NJYYSHIGM2s78mn0q3WLqFsjGM/JqgDNEIVExig7gG57YqxdsemwnKD7jm4AmElxpLJqR99+TIhw
P4AFYg0NRYsJB8cqdkIwQnS29j0KGlTE9iGiASbjwyXxACLxoIKTFJj0Jbx7ELP+ONRvQ4v5wmt7
d6qXquFLSimFXnjs/8Ndo+XuzKuK2htmSkkHs+lo90lvs76k5MAYFplZysvMYD4ZBuHEQXONd0wt
w73Qo4Z3kxkesQbTl4EjBoJug4ApCA0OOTkRJ3BgRTP9PWRJJ4KbWSpzJFvhIn/nkOzx10NvGlvg
Pey9k8SACsXb3tE9wrdtf2JcY06KR0rFGQMnUIJ500ybCUVuLhtwom/kAttg3w2xrus68VGnYfTV
82XtVtYzy7Q2UlBfSUVVHJ31cbmKlDA9tX0ZHpvWHZ+UyqrNo18N8i5Hcm1wjDcqlc9OyqwqNYpY
M19QPG81/s3lfnavooeEKy4Z0ENqbkPpSpYWY15DnHnlOlE/sWLmG1pMfYV7VDPy1POrxA3WFC8X
N92tSnEX9wAnExGSI00zPFYswzo01mLgMVbWc6VlzfjiZ1V410obZZoxxvdYfhIQqiODvzptRpNY
XtDW4bGaJpyoPEn53yD4VD7PkbZ6VTuVPBdpJO4TPKsgcSItjUkbEbQGEDJcqpyF+8KCwHIbSbUT
DOr8vZvUVJKyXo+Ye7AasHjkLcW1yHjuiRlmuHOy8K4xaQL2fCWz5UmDIvXYK7M8YYZsDD3B0kTA
VORPK3jnfY6p29EXZ2jBPU9B6BwssN1DPMtomtE6v4xpqI6q0nRLSXXtLZs1OExQyHFEAMeXfNbo
grw19hxX6mv5o+CxDN7UP7Le+CPxkV2lkrWn/TK2mUIlAMx7y0yCg18E46n+kQohN0SbgsXh2QZs
SRZ3FhVtbEqHYFYag1lzlNwkN2rEbxdd26xkk5BvYGV8kz+CZZhGxtqdVcygKexr8CNtxlC3D2lq
4M+S0r8bw1Z7i+xuuvNnXTQHHFQum1ktZeWBpDIrqHLWUuXYIKfLWWEtElW8VHi9kF2tUjZYyTrm
3FmXBUOl8NoNc1JMm5VbJ+kmUFGouRFt2qvkR+JNtIm9+AA+UVDMt+VpY5yKWRVOfwTiANr/LppV
Y6tNui9qikkszqKyNcvLPI709aSY42Mxi8+DxSoaLQVJuvpRpzkRxU5MhJhwYEX+m6XFzmvMwPLu
uAFF4s2P5J3manbOZx1cZ4Nx13OZwlSCASZa6BZqjDmr59yA9XNETzcafx7HF2CfnHqmms1Z4s7e
gXgaG8+f5Xg9yIPncJboXSgmn5Y6tndkohHwZym/diknXdi0Tc3DT6WvlMHQXkrQzJhMVJWICr6x
bmfMBgE9sMuracXtLoWS6EErx0gwWwoYmjRPn4zpgH3EWPmRJP3IRGSenMyVZ8Cx/VyLTecPl+WZ
8aaiDPgidR7bsCNZP3aloJoqHKw1QE3CKzpidFEomLOSdACBzSuY4Noz+viuMMS3bdd4p+1mCgh3
0Ga2HfFdPScdbbV9kjj5fSqN4dni8dh6jl7ZuNO13HwnGTEu/32CgRWYQqRb9hyhhyEOCkHSzbmw
XAruvVHePFU1UEooF5Mtfi8n+ofW2//74vqv99b/9Xc34P+E621N1QQFHrR0/P1e1vMtuKW3/Nef
nM3/83W/r7Jd8zd8yCCpWVq7f1pluzpbacF0wBbbcOgcxF38xy5bWL+RhjFcKlmFATx9rhH5Y5ct
zN+oCsELz2PYmj3O/9Au++cb+mu5xVERbliJ0z9mmQ79rH9T6MTN1y503nQ7xin91GqeRWpuySdX
edFLFc+SqOxdObAMzA1cRpWpoXPjszECSt2HWPdX7LcPPjEHeidwbwIaSthHuV8aHr1loYr7Ru0J
WsfOp26SDu8Cm/JhafNET7eFHmefOFbTRcUfqWOV2lWZ2A8Fh2/lD2I1glPYuqqBK1VJ7VWUWe3O
tP23aUjcTUwNLlua6japtbZpXFy05LMGJtwl8CjQ80W6q4ImZlfu5aY7Qp+GDO40nMfKuq7CJ3JZ
J8EaNpwecCOIlR+T8JS0evdaw/ph0LZc/5Y1GalFAI3KwfjBmArykxaSqDuz2gHZX6oKdKmgExxt
8FYTCBYrQT0QUTAnNE+gRu2VkSo4c+3IXuPEuAVTEh2TPAI7T6XisiFQvwj8NntiarG2eheNCy0c
lMMUhxpkYq+NWFaxcabD3rSSnava/d6pk2EvbLfZku5e55Ch1UXkYs3LSKId5oalkGyknnCESK0t
j1xuuPLRmnvJNAD6sg9+AZlk1GyHBw1zn6cG0j/EDtiRvm28SAMuYlPhnc2IHz+1WMfPY3C2nKLU
3RmzjT3D1Usi1GJV9G3VRAWbQtklEdTnpK4eCaIdIzvTd8nsmyzbF1Na51K2R58XM1F7wEZTTNRG
BSUaOo9KipTCxiJY1k0Cfm9Lc94hmFp45JSVmGW3Z8P2aIh2mxCGHSO4yUTLCpGQCknlgtXiHD51
tnnEL8JR4YqkO15Zdb9yf8D1Qw3rQfN7EnIZYr/C0b9KWjpEikT3ce0Y9JwEIytjQDeZ/lzMHANN
RZxxq7hi7ILI4Gs7S7HBOFTGm2uBmU3ghb7UBbYBBTbcIZt/aSTyzHzPpKRsrVZV9uzfWb7qe0ev
1w6T+pKkd7Ey7XuzGBNPcZ4GXuqDAW3eUkkAOjXWBXz+9ZoI9i8GAWet4wrEshDfWzI6FAZOFU3Y
ezeKLmQ0AZQylToWNwokDa/Oou+YGeLBDBw8E8W3wrZja9d2sKEn2Vqht2gehKdbXtOki5SKK057
Swbb4oqRnyitBUzXEfZNqvZSNO8B3uV1TCJs21mhQcmmdQzN57GkMgCMH/eulC3BVHQnm+z73F2v
PVVBt47HUlvj5mwOPP54Z10p2wtepzzDGtiFbAbH+sFnbb4XtcL/T6uquBnppWFxnM2J2Ui6Bn9I
d2oZAaAnWB9xqDgnwcRFLw2rFja436ntdBu3zpfZVCVb3QeElhYIJ/2ksJhguxdmVn6qyDrsxtIh
oDAwDMczumBYSt14T3PlIrVvDG/e4MTik7Y2bov5xs6adm0nvcUh2LYbVdWCNR2k1mK01H4T51p+
7Fyj2fWF/lqqhX8IodiWXeHj9WiD7eQDcZ2CMFvKRPnIRtISCQUmS5EfyScqhGYodgEU7l9iQv2s
Jd+cMh7JDY4m2wH7SuQ3OhF446ZhLfxawy3T1YxqfbiXEoBcY5vIAdHIfneidHNqF2AEtLr6xIGB
aqQ3njFrSmOgxBsE9K3WTluZkbckS7MjdAA/yy8ufkqiEP96YjONMxEc6HZuFoqAX0qg4nkSXAbI
ewFLqmw4ZjG5szy+RTJ4YXGXHJumZakFU2UpMsklVY1AogRUNQxL7LzsiQelJTzHolfBvcXPS6xL
UqBYdz+bgigmt/BvXNRe3RZUk5mDvEY8pRZR+5EICn4xKNsbApRereY4mhKWU72E6x6Gb8qUfWEG
8FdGAauzcqhkY+JlZ4SFSTPYx8aoVJWe2TuN1iWWBbyf9cf5307Cg0xXmIDwpSxMgErbdNQ+HEO9
cwFGr2WklpsqJyop1a+CFtwNShOJmVFz57nP3rkA53fpKKtlk4F37n/IChiiEyr3nOQJKuY7aSHt
ggL7ZeZhTCw6LD/DsgI5W+vqUQ0lwX1tcrdW1+6InYuHkaawE85BXjcFqwsk61uEarYAnmdf44zv
0E4adufuJY17cQms4MJylQCvbSv7n39M8z2GqZTVbT+Z60pLq4sLXsILSiZAm9X1BcBjdelS+yVh
63lp2CQvBCirh14vAC7YIjlGotrxBtR2ZEYxWYaTcpv8M+jI/NPyVc6szmjPuY1OQnHogyTHS+A3
DNYRyUQ20zWg4CgJrxGUjFXhVG8Tmx2PAqNkXDCCS5aUNbiJiMGAbVvOZhzwXxuDY+Kxl5ncRRpj
WySdQsgUDGil/FLwES8y7lMPCgz+tSkSrkWWrE76IJKVqLRxL1ybEEdS8cITt11jI+g/zMSGGpwD
FAraB/pDSk+0o3Xf9FhHjd7X9n7Zx4eGoeLCOr61yv5SumXEVpdHblb3LIGxJJlV157DFtTBqA8Q
AaMiPdRu1XqmI8FUpOq9jp/uIUk4QrM0Pv08W/wQOHkQ8Q/hNPa+6GGtCXlvFBmVJpncaIFWz2eQ
Hu9NINlkM6iJvyl5oa5wl6f7wHRIMQix4nxsL1kRMvGYrUHCqmk8V9TlvM/nLRI6+TUY05WqmvLb
3RgZAoHqa5ypdE8RfFxFbgLOugNPnyBOb5oqe4MYseJtHO+UiLqiskC+cPVmVceGdm+npPIZtADd
GY+F2lj70Bk4CbScbXRXdXw83SzbNn5CSN8i8mW0+XgtC0SxoQpfeBPTXYJ8P4WRfkotXXJX5GVH
6HfJqbc2kSbHR9YvKUhiQXGF8NwulcbnwZ5Dn0FtPTmg6TYWOW2ewwWNBQmtlkGXXkfG4gOO0tab
LfFeCnzuOlsleSLqUBVyKqbNOo+PU0ZKl5u0CaQHQ3NWhjPhIbwEqC1tpkhWwEh6mbCrjV7Qk2k0
+tn1RXW2W2qDBY6zpU/HxkPRWJz+EMw46aGzgR+cHmWrBV4b++49mXbdm/j0XBuGV7VrUJPzIjha
wkObqDYxcbuloHZ4OVT0s5Kz4wiHWdBSaQ4qbFjmYY+Ck79YExWROJyO0Z3tuOUpDYdzPrHPwpmL
91NFCqZIamzrj9Qq96oNVLZwIARC45iWVQVCpsAkPsgcrRyDDNiFghXUQAt9x5YjYmEXB9G09Jsc
d19rP/lqNZzT7jjhhFia0IR0STrWRNbeBgMWXzX4GE0sUSxwdkkPREkfbk6NXypsmf1w7T+oirbJ
tOKctbeuT95Yz3PopteOSB2sTqJXdkhkzrIfWEew1S/JIJPvg+JAgZot819xlSWLKfNbD0DbtRw1
wldwcr0MOLtaQ3KE/PbAMPNSRPpj1UdrIw/3k4k9to3HrRoo+CJH2190qD4wBuPQYdFV5tl5wnZn
GkO4K9Wa/HdIQZ8wsk2iduEy65NDatV8fTeAdnTgW1WtVNj92gBHq/ozCWLKy2KFezSGr2MneXyO
mpbT3mCx3BG9fU9A6Jcdb6JQLb4xZn5qUByX1Qi6FoijD0/sd+/b/9s1+k+X7c1XMbdWNn+bN/5n
vGtz/eTe+fcv2vtblnX/8m+3rPyPfzncQGdG9Z/u3L9//e8Xbtv6zcYDRsBOw0ro/FjE/kgTc+F2
Ve7aNgWppmE5WAv/Yh7jVq1zA3bxjoGWs11CZ39cuHXxm2AK0rCPGTrGM0P7R8xjxuyK+6sLt/Lj
HZvtaX/ja8y527DkZ0NdC0qJcPBrz5URlntsyv25NBKrWLEVC95BToycnX0SrlVljofI3t+R36gA
fdn4a3IJNUfRVPoNY5XMVpGtVMdnhIyFg+RnCinXTAAxzwrgAnoF6nzw2SxVMF12nIKMWYXIH7BE
qVuBT2ozDRa2eVPTjhqsjRdzUoCou+600Ju4xThDaYQbuO4unwZSGbMjP8NRtM8iPqBlEWlv7uzc
J6xp4x35MfRHCVYxh5jVJpn9/vns/B+GoAJg5QfJ5yAt9ny5Q0pAxea/QC8ja0XiUTy2c6BAFpli
LEj3kjNg/igep6mRF1jgHM813HxQHL8QBZNzUyvpq5K38aKwEVnGnwiD5VjdI7gbeacHVXuaJkMc
gPKMZypRw51Kc92mdOJoo83pCCTw8ZEWM1s9NEFDs6Hxk6eQ2HvQZFLB2FMbHcfKfFVUBv9gznEM
Ru+evCuKfDSHNeI5tuE2BDiKOE9etLxnqdHG00qdgx5jqmXPDth9+iOxrz1MPxtvpw/w73Yz4GId
2g5gwbKMQqA/Tst+VflZntPKySIdx1B4h8+E0rbAnTftguY1QlCaeR0Kh4ySI+WTgCu+tIVSH3j/
siYHpg/eSK/bFRq4sk1iX1x1u/cDL4g6cd+XmjwrP0JAn6T6VUnzjMsn8kPwlP2IBwimCAnTj6gA
Cg6BIcS7TpgV1cEU5La0Hymi+JElJltBBulntULEjglD0DUP2AcQM+pZ1+hijFerAIjpDMa1xsc8
wEg1mZP6GkZlNy3bWR8Zf5dKfmST/kdC0X7kFH9WVuwfjUXtEpiirTkTXiIEOQtGWkwfAAKNabfM
LZPLEnrd8RAn3GBpp2mE6ei4fvQpfTzOal2VsA7hXdNzU9dtRzWNEvsQWGik2jSzPuSbynjTxyR5
tvuSFUJXxeLLCLkCYRc2CwxNMpzFWmtQyeAHWTV+ZD+qVPqjUCENoVYhVRtEqGcNS/zoWdaPttUh
TQU3CsCah1y2drfA2pVlGNxmVSzmLUPzqR3V3wMGuZ3SRngoCSgEtVch1qNqqr6510bUSt6arnuP
76mXeFkmYNetL8MrV/f2vnZNSAQQLOWzVOLgFlIC+k40IztS3VleOwPfdlr37iGXWfELt1amoCGG
Qp8N+rzmQzFoB5946DyjK84GSw+J39Fyu3KVxoZ+ZRmTn1IFxXOR6kqE586U+i9XCucrcg1ckErS
Qp1X+E7ugDWD8CTy2rJBIz6KeWc03pV6pCtNiWpIbrNHByhQfLETrfOETCTFjXm/ZfevX4SO+Qhe
nL71YwG8q4deCZeJABvC+UvY+GnDzB4T8NEy9MvMD6XXVrgY7D4jsEIkPaeNjx4aL6186D9MASLd
gUUfzz2Vcf2SdUvF8rEm37jy01alpG4MnrO6446Vqs6Z0OcVG31CAKBSsQAYXLFIiHE5thnlqA6x
d4jh3RJ90fhEwMz3E9Ti1VRB2jIKc3rUoyBamQ2MRX0iVCwixfQwuFReGfhiVQ3crgWNJhCjOn9r
BdJ40+OUy8ncrrUhMaPDRZHGZeyU9BAqkaRsiOkrccAYGFk5rXTg2vcD77djIzrlXJmD88CEYh+N
rnHoChrGi97hCwhi/kscfLkbLqbYjdlsMhvlYaVssHDm28hKy41r+NllKidkHiE0UhdTytZQr2Kc
xK1intyqdkxPR8x+oxW5wmEIjnVP0cdVzl3I1AkTWMtZPvL56Az9kcc0EuAkjHc1GoqnSS0RONyW
q4SsLPVlhOyTHms58BLEsgi/09jU9I0wivxiRgSAYM5phGuSMmBlNo21l9eAdVW9lSeTDUW/YOGk
rHPu5bRN9YN9zSDgH9N6sjyroYFY1JNy76eo3wtJJv0sYRxe2rBvuEdE/q+obtApMzd48kPKCbRK
xeZBAqj+UjFRh2dh99ONJlxr13WVeW7Zsc5OImDleRy227pEYQs4OIhldvmZnUj/IoDvrCsB1kZG
ZfBWjoN68Vlh7uJBD1eqO5EypHbtrFLgQ0kBX/Kg9wXkatjiADU1HH8qv7cwGx0vR9ViikoNFnGi
cobdCFcnW3QET+1lQHz3hlQ676NdEVzYgeEfqLuIshm2/cugtvRd7deqCmchGPaqk5FuyzAauQod
jvUUDTurrLJPJa2jXYRedMxKZbraGcT2diKAhW+2guXcVk/+wMO1CZntoy4q17pmK3emT+WS4mBF
aGK3vwv7Qd9yEVM8jiDWlCdHsc5AOfIdjcgUWE6we8CgUf/nIjf/npD5fxub/xknYt10/k/paXur
x1v+5yL637/mjynYhpxjaxw+jmoytKr8af9TRM8uzWJvyV/haj+/85cpWP3NcYnfuJoqiLcLlaH8
L7KT/ZvF8MxvCU39Ye78JVnyB7Oh+Ztf/3UPvGY7f56C+UBqwtU1F+smsAYyq3PC4vN2H+VB85//
qv17omFGTZIw30SqeColge6h26pOOzwWKNeb1Oc4op+lfhfpvu1jyk5ZH69xD38URjKc2QrgFGBl
bL5iOquepDhOnLFU9AggPM17VzpA5wTykIhbnGdQWvzCWmXkbt1O25A9NhAaWoi4dvCojnG2Ijhk
LSO3aO+AnnRnVnxLDuxTLhtzU1OS7EkibNQICc8qbYgHHTCTQhviNdv9fllNvr1rmfcWMiyoHEst
f2FN9QiaQ+aw1e1sNUjH43vTz033pbi4MUozZ2nZtYL7M0IWgQOs7JQnrxOF0g7sbsjLlgkAjx3Q
jT3AqjIKEDBNfY9oo+5LqutoqRyjjW5B1h6sV4U//aWtZ49qn94NtpZfiD9hbUkRwLDWyb3TBs+N
yv6YFHJWPzWleEy7mBxB2z5imSPBUk14PWzcowG4O1SCO5jVUVVdqN3BD8GTSFhEC3TWI+2tr1Em
mtASS7st9klhy+VUNWsXwzHlDd23MfrNQp3xuZWeeGpERLkEycGjBt5e8pKRMvcUDFyeMYExlHtF
x5+n9vh8sB0zi7y6uElpj5gXMnjIdbdcu6WNw8rOX6k63MWpOHYDmg6exYKfFcUCQamxNRf83JMX
i0vLSm9nTc6IK/iJOmgmn2Q+G1sT32cKhnddA7yVSvQ+UsSoSJquSpcFLiAx8DBffgwEh7+bPDlk
6FhSpd1oPJz7QPnMAOgZIBzlqI7r1mwR+dnjBr72GMV3fOMfFM29FHWS7hSDwhqn4zdxIwFNLSgs
I9Fsqm4AnqAEx0CowMELhcBzBMdAkjdWrtBr8bt3gFTieGk505YCeuw9w3gAVHoJEI49Vsh4U5M3
rrX9givZgRLfXw2dk5e4q38Z33V9ysMSsl2iwtix1RXd9oeSLP+CihA2hiLQKUOnR9pw97gIL7Fd
3fooukY0ecNNnPYdOHhfi7b8grZZ7IMrt2SJi+HnO+eVG/jxY3Aec8HOtIy9RoFhTp3cvih1g7ge
JGWGDEBV3WZM2c3orHJ71eBe1l3J/UL+nxRP4pi9GgFUPN/4HNoUfpaSUqYZmavSEftaI/zLiA6x
ujVmYwcUw159lHBM0mF6GiLzTguIbKA/XZwOcqXbOfAe+Dj16ftACHYf2kQhVHV2YdXxXay3zhKE
6NUFcdObznfqRydWiyz6574yzpJ1NWkZ9Bs8dOy/ZFcxOGuk2P2k/DaGrnkysvCLWvHmiZsm4IE4
oiscMxneZpbwbJvOjQK9FfOrv2Z5l4Ok6h51fN2oNQYku6jXmVmp0Kwr8vxCLR+C9MnR1PI0qCyb
+u6GmFTcces54OVO9t041qekJJyR+tfR79PdFI7WIaRWixxBt6ETT9AaZ6abbgjddR+HTwbv+rva
IfrlU7DNNSfx8rFo100PBEIBHAP2Kj50RbftKkZtwGzNoa+ZaisWqiu8u9W+oog8KqnaSYBw4Kd9
ww7tv1RJcB216iHJ0pfMnFoUAGX0ukm19u5ICyeYhZeyb3f+3DGL40A9DVXgn6QpvoLirudjsY4M
pVvhxHw01OK58cM7IUrmDNsE2Gmn6gqvOfa4QsL5Y4cyt76qG8w65z6zu2PGt3J0phLI0ch4ODg1
Ap1Dg7yEbcBeGDaa2TmI/AGCseX6M4ATrG2e9Qd6zqoFXi8X0Y+Cynp8cBHtD9RCOrRSrQe8coeu
Hpi3TPxHDh1yjhKC5QTNSPOcAkkwqTZDeRdgzaEZDLg/RUn8jDIcywHPjyQcZmIUaSgRpv2+aIiP
GVbJ3db8EEb6GHXhK1ZAddM3cCnDXDxU526oiiX+gQofpfE6dMm9Hxi0uYOAxnivE151X9tY+9RV
91AjLa2wZskFNWoG6XFaPADckhviHgmx4KPlWUCMn4a/aXoQbIdbExQi8TxuJyDSmYA5//0zDt8I
v6T/kcRMdRQyWrjMHFTj96bFCCpocSSgpa4LXS83VDSQoKgJM4wqtMYGm3MPDFyYabWhu4rDsWQp
a9cBaYryu467757iqWUJGzMkoh5lb9AZHigSYztFtksQXOfqVjmLfOyuHE0UD430KmrmN1zIwbPU
4FWO2gMw4HpXS/OJdidAtWb5wBMPHFnQLsez3gZvJKE9qZYIa2WP7MqQO7p0w4tpFbCyalgdLW24
sFlhcriVN9ziL6ai3bBE0wlrGtyfJy5pR8ou7/KO3lLG8qKIeP8P47QZq+qh0Q74SI52/4oz+ezD
EKLfVayCCvnJJobBEsL+NoI0XZrAtxYxCcRAL/JFkAS8VfLpnkQZF2HKNxecYCPfdP/O55iqapqA
eCbOt/kUIY9VDvEPuajj/hkIxSeIriv1tYRAzZR6dAt3SM3urocxtZwg4S/gcPAq82YPSuF7qahf
WmWtWfJWDU0LGwEfhkbWc9GjbVEShysDuXfpKvkrJ5pYOxq9hgk9TXUXxhvgbXKm4c2MGbSmXk1G
z9CRzaisguWjZR9mtnRy6lMiezwgB14rHfJ6ESLuhl9+LYEzV+M+innyE1LJMNQWF/pv2yX8QXJZ
DdjBDssHnA4PnyBVYOzGVoLtFGkNB/ulcg5ngArxcAj14J8xKWPHAE90Dnq8E5Z5pUqQMqeeACL0
AGchZLTVe1IdYRm+xW7Lx1peVS5Yx9THe8SHvg1SyjSAiRujezXK8gMpqvMUkD4e2Ltl7oRXqIf+
WqdsmvOAp2+hfDEs0jCmb7p4kquMdg2eBjhLrJwVRMMisUFTsgtoOEXa7ELzi3AKbYyQjZduWqSY
eprHunOSHVM1fmmnf2X+jEl4BZAPumKnKWq4KumtOKlRe20tZIueFe7WR8NeK3NHb28/hPLBDtoc
RCNtg26vPNhuzyYwrX8pMhyX0nHuG+c171jXEAZks5v43zEXSky6K9MNv+phmjCvmLvAMC8+ovmz
Hd+UTiarUObLEWTT2NGRoI/t+IZd02ObfITd3T+Uaiy3BD6AuoC1hBA7vjl4s2SCGUfopsSCw7o4
g6fjDwxH89QgIYUt3bwqvZn5FYV4PzvXi0S2Nypa3PTBeTKoJ1nGpbpNeanWSEH38eg8pelVtSS1
gH7EODn/gzUcHMwh2NaB9UFfGlGfjn3NyHNFyREWx5wbJ2vCdNWnXyGmnkPhUCkTTU5zqvxyVQHv
WBYu3xCE33U4duOhqeh+MpNyp6OEbXNrOoLlDNhNO7HXF2pxEp2xTurgmRE53AV5um2ndW6KAsja
+Aj8Tj+aofmtutkIyj06p8kYbwt/FF6A3j10brfvdCPciIQYZTOl5SMgF8usCEYd/VI6j+E4UrVh
jkDPKwAiVvoWDSldZgHP/5SdCQ4EI9q0Fv4pwGf+Xavi35mVKFc33GNudHIrmTYPBgia/Qj7fuem
I/Ht1N+HjSgxS1zV+hetL+QO+zo9YvhPifmufej/64H08G4MAg2DQPma6U69GnSyZJ3GBgLPPus2
R3tT2XW+NZF69Ss5eM2ENVv1yewQ3gNoBa6J9lHS5KESTgA+/SVeEG1TacmdyLmJFKmu8gkK82U+
0UaYkB1bVRzny1J3s22YcN7bRebFmWzPA5SvmaeIfpfYyUZkhcowGiZHnxDYMm0pD+gxa91jXHmp
Uvs1zabxsQq7+LGjk86UJBuDsl8A16kYjgjoaSX3s0Arz4BAr50U8QHPIMONon6wShvuwOIQqsd8
dSpsW+VEcLbEctXlhJ9iMUBkOkyiihZW18tnV8rHOpw90V1Li6EaQYUCvDTEAiBmE/Is6AWtfBiD
M7qxzh3uxdXkKO9T4d7lpi/uzJiStBmMgx4A0K5vMm9SafCtNVOsVeqZeRebv1KrwNwtOFuKoTwp
aCgevTzcCc0pWMHwuAsdq9oUorRWYRjYlOwW7dIYHP190JN7SsUZNZNLF6NwaqWCSWAKSuxszEws
6Mst3kUiV0a70u0iWLdsX+8S8+ftV+KriKYtfQLp42oqA+BjeG8+m2Div3DrZ24iQAZ5i+26Rq/v
JymqhdDDZYGs+jhHHDaJ1BhuVFpSIzd3Zy6nu4H99C4b5J9EK5wTG1zHo4PlJe1V96xV7lZzSEHZ
dXNVAutSN4v5jnmhbHNPIN89EjHST2JCDzEQie25be2nci2CYqdHxS9Rmr5X205+BO1q0+QJnbwx
+RmkensMNKxKSfisRXMlVBKZO7On3KU3g3Veuge1N8XBHR1/KWrMWDLFvcdxngP8AMuEudq6BgEr
sYY6D9BKV2hAhd+PdzCXrEUjJwM0jj0yOzue72vBsYqKm1oSd4dCd2rVXn9oaTtfRoFubXreG3D2
ifwGCaj4LlEeOKbUW2tzDOrck2wTd+wkZH8IUoONa+O/1wkHHGpmS3dL0V+sGueKZI+RNZb6VtnK
K9Os/auJibYmBqdDKq0Nzk0CkwkPAzKamhe53KjLigxHF8T5kmoSsZcgtjepQfcuUa7qMJBmoNW4
FO8u97xSmvaHW5jzNR3LpVMQnK3w1VyLbm74lhvaeKzHzJrkfeU85drepQPhXDj5eC4igqA6A+p5
GK4kabP3WIlAhDZYeCMNWG46XIPQKL/MMd+7/JxeQytYmQQGW078gcmSAYNGrWjtRkV5AnRkr7PZ
R0/wojxpnct8o/nFlueEeg6ZMy38FQlV8ruSYj8yEA7GnsLmcUG0s00CjQ9Q/QztBZ6k/qlmprrn
kW15GWCy2bqf3bPZOeRqE/PomRwPVUCskgHs29CP0R2fqJB4jd5jx1nYGzUbDa/lFHrEbBrD2nLU
17guvyh2HT//m73z2pHkyLLtr8wPWMOFuXoNrVPLF0dlZaVrbS7Mv35WFLpninV5SfQ8DHCB+8Im
0SxGhAuzY+fsvbYVGwRQ5yaQCo6wgyAsK6RTYgfWsBYuIXUkXernSCjYsbY0McX1fBlb1jsMChiw
LZLCjYgetATIFCEVQrtcccHCeDlRAdDvquydXRcvfURKmFZhdF+K5r6a7pzZjr/sflo1P/Ihk68S
6+PGr6acvfkKIs1Ud6MEeWWt0qdeEgBYFp15U/tzshIWlmYsDwhz5zRn8qXfLCe+RHOZbsMpHbZG
BzCCZQxvZdYsByDComijp75hFlb6iDsw/m+xR/bbdIxxyVtDuRga5TFDls1NDq/+SIbJVxNtqfrG
Z9w6HIEd4GcYeXY6dxACZpr8HCNiplzVXJGIMOBxWXgqO5FehEM5Ta+V+QNtgxg3LKA1F0NGa1aw
2TJhb1mEDVobIYt2niCa67JtaNfkQ5ONt2Dexp2z0wCr3IgdE/znYrJkver7yqQWKKd9FUQXfFF7
RSVzyq0sXwcd66E/0VmAQr+SDNAXHXT6XYfdC9RzcayL+DnxSM3wMFA4gDpuQr+hjva9k7Jku7Kw
o6Elzs0NjOUMhBDogmzYcb2c2zZu05Nhu7edFvUt8jSInnNg7/rR0gujSgqyP+MEvQ0tBNhG9WV0
U6Z6KRTM2QrWTtuHG19P6bbB87KwtC2eMmU8Mfce1w2jjnXtkPZlZ1rt8J3EO9xpV6JIbx5FauOz
Llc9WdBQRs3qiDo8WIke6amv7WUFs2nb5xhfG3oIy7Ez/QtKBYtOjrI3XVMzTPQBRrLQtEehw3ad
dk3ABpPuS91iuiSatQ4dct9DHGsqwfRFH3Nb9Il6El2PtH56ncMwfW5KkodU0Tv7VnYBvlJ32jWS
cNeOGbiPfHjD0Bc9LzHmfhGW1B+IjXAc4ICosFJdYgsQZ2abhyg+cnhWl4CcqyvuiWmagUata94q
HcK4SkhQrw0pjj//0l7/bq6cgpC/AfvfmwnY5BzTsaGhWo3sQjwIwEseYpKT+oi+ie8VZ8wVxGsj
gMTNqeOVPzs0mmq+zaBik3l+1i8MuzNI6myCq6R93/tBSfskTVEPcsTPPZfRD/JEAH75QUMI40sO
wcFOjU8RuPBfe+OlGEl9r67Dkmz2H/IhOUzzZN70uNogo81Lf/LpWblZVexClwi0XI3Ub/YSW4Pe
N5387uN8uq0FHcLyGlCuO7MCN+RVFyhjS/uB3Jj+KCyyYxwzP4UqeOlRiFW1FW1bSL/L1ujsU91b
R6md5BrGpjC6cgPrkQx4y+vSk9QqW6Pt9pXxqUbElnWtjtpgYUqXyCppQ1+zLa1zYLsfIc0Vcljr
ZOXkNg7pwdrb7uAdU0gJi5JyfTkBFaQ4Zk6lmgHxtHRBJY8fETLCbVVOKzSd5hbbbL3wGo5co+H7
e9DoMOrTxnimi1ZDEV1kbhRvXHhzUvY4LsqxPdmAOV6CmiszY17vmnDnl4O3JdnVX8Vms7HhPuIO
GKqlJDIbSTM97CAy3s2o/pjTYT8HpX3vMPFYW15Oxe4dQBxPmyZnxaq6lnZUoD7mDpKgcMv+FOiS
txQ67KnwH4g5xmwGJ9p0w5ti6IaDDDiIxVfOWyablgZLQ3nSVPo0QH9ZtkSkLBLUnAfW/Y5DrTnT
MunjzQKhfNu4nDLIN+/LARQJvk8fVuno9cNNzJPOHUNm29LPGb3kNg71hPGmi0FD9g4Dvd040bUF
Iz9ugZi+OzQHzloF6uGTcGt4fTbxP0k8bTKjKZeRW84bKwrdU21vgzn/QnZR3OhB9FsnQh0rAmd6
tNHyoN2oHhp3fKSdVz7oKjh4ljFt6kCQxRNQMRdW/eBhGVw6MRmsdRpNi36aaA8Uk/XOAWLthPGn
VWDJVEHm3dUmcb/mYAFrvf6jjqtgrSDR8TiF8WaIQngudTy/qfk1mEb7HF2/cuFukazGTz//YgFv
s9DLDvNdlAKaMsfaXumRwhm7NUYRJKArV/TqVOc9yT20NhZTdA1mxC9/cAf4P5biOM4jsmYcMCIc
7XHEhPuitAg3m/Psxr4W0j//TgEHlW0V7RhLXjKDED9X55D+3dnbZnP/HGiCCBoGIg/uhxmTwcDG
0t9SouPCudp2bem/5HWEpcGrynOmK+Y4ENDpNr4EwFBP9Ek7ACrNI3oqfdBB8uTNDdNg8hA2brLB
vGQ/FTOuV6+/YLcU0C8y3I2KOS2/Lt2UZgVsKpvDfe6H3TLtC9KLvE3nj1THYHowjOujCgl9cu3q
RpeYb1rpntDGBbfRAAoE5fau6tvqQGfIXFTD9aDmvqe9W9/Fpf9hAhu9MRjth/l49AawenFftxeF
633RyxDvE5EHWx6Yeh2b3qOdEl7uagtbhFcZS6ETdxOhWl/Lad5PGcN4AnUDTB7mu6ri5ERC4IkE
L+9E1hd5WWVMIeLtymL+oUUZ3ckx3PdVFy2DcYgORVHbrwEJxUwspGp2kMgfEKT3x59/GWPslCrL
zTWOgyPy/GIF9+VTFbo4zfZ4w6BavKRVttHl3H6hZEZTZz90pfdEP3u4xJVysEWGem+iHhqqhnTH
emJJkTLd96JZDeC1boKJdAHJgO9i1fmxxuWzw7EEN0tkPseAVz8KkmNSEAzv12VzlDHlE8eLtUJo
eKpEgwRnsI+DREXrNiwExpiKXSpBKQV+MS0NolidMXWPE07XNc2RbNk3LNf1VDG/cjpKIpcnqE66
u17n4Q2EhlfTSeOTk5YLKO9scn1N+I/WZHBQsl3CcthLefax5S+9Hp+Z9Q6McdzCiHsMEy3JqudJ
ApnonlAIXUdo6PGg4tDGmaYu30uV7vnN7D9DeyxtNEWpArkVCwwhJVkIBv8+goFJ37tGGm4iRnEN
va6l7ahxDYr4WchCwGJGuMXcCJG0NSZrWu79HufDYWqD+ZulT7Nbs0mWzaUp72b2r2ef4r8d8+rG
nVD02ln3XJhUARIB2CaxRLeK5FzsYVFQg4wmIWzi3qhKd9/UpjgWxKMuEmaKLjhku0eTZ1gMDwIo
0IRNZwfX6PtNOBDq3vg1oxYr0xsW7osRGfZd0rv4IdCpgdaLnqqR0s9Prrl0UOYKbArn1rRufd/N
dzhcSJ5j3rEPgSUxE9hkPV1qEVTv8dyIZVUN5j4L6BLX6Cn4J70kOEWv6feRx9fEJXU3+MoR/XnW
tPpqQmAlsCuL+NcEPneKu037N3UhxcugfexsrWVdUFHJvWAj3XJ0yjeDCj6DbiOyPHpszSsfr0G8
5UrxwNFiWtL7ZhbQrD2LZzrW0chSQXuzantzZVFJrlJA76tY4QBEx0k8Huo8plnXSsWvCILxYnCn
edp/jrVzqvHjPXrprOmvFglbt09wcofEBRHgsSqd6OKRaADDz/JIlh+GTaVRWFfhWB+7nPBVfNn0
i0CO3RCdSuwFk6EtmWIO+/4888yGbDpp+oxwWu8Kw/n+Uwr8vyb/+H9WNf3TaYwc+S+E06tvxbfy
P7Ao/8cq6f8gmf6vP/xPvYj1j5/SDtOTzk9x9H9nMCEK8WzXN9i9PYmTGS/yP/UilvEP/h8PUqcL
PM7yA77Lv/QiEDxdaJuBYzguvS5b/juq6asa/BfRNN8JQbe0cEq7pqRiMPigX+UimMeaUZI3tgYo
8dV7IFtaB5RP8JiGNdPd1Fzn2mMwL8LHJLLu6tl9Yyq1hbgXj9cpGBCGMJ5x09NOSZB6CbHGOJK2
BzWC2sbVGYXDOR6N58ayt5mKNvXs4HNud1fSciYw8NJvw4PR+xt3FEgFQcbzaOdpu6Pjvc9c+w5U
yMVx7e3YyDu2zwuKAeTcH8TQgb4O1n7ePJAN/DBP4Tp0ERrH1TLjlcypP/MHHTXrtJi3bDkbT45n
D752H10lm/JSyumZgTpRCtCUwe/UWm/zwmXopFbaCh9nnfsrpuePnUsXfUyh56Dd8OKAoZUD7zOk
vE+j/E5FBEXWtEYSZ3hXbfBo+O1rKrlskSG3dsgiK64nNPVdKFKG6+Ik03z9y9P3TyXQH5Q/1xv1
K9335430mCbYPFA8OTxMv95IjV+piw0kYRAiV1hSaQUXJ3woN5wObryWPmrMCZuQ9LUAkTBwd/76
C8jfhUdOgPjfc69bhAdT2UEX9esXQLDtMy3AQCg4YqK5vuZ8bmhJMYTQHAWz2LqRYeZu+3C+TZv5
eSgTxgEm/UdQ0mjYFj+0rdrN7KIgGUBsbzwzLNZhNZ8m4Ko9KDnUGpHYGypDs9RhlHfyYkUhiKg/
azFq+eT0jTZakSmHzF2FbMGBfWxw+C5i+lxreEDf9RhqLD7zHc7K7dwlIMks88VuLDIkp7Of9kfy
PZtDhV77+P8X059M5L+jGQeGbV1VaP93EwrTv2/tN/XrKur960/9cxGV/5CewyJpOmCIeSj+S3Tn
+lAbHDNAjBcYPsI63ot/LaLyHx4mFdwnvA7XP8OX+O9F1AQNx5si0duaiPX+nUUUNPIfXj2DT/AD
QrINVnoyRQjv+/XJ56Ef3C6fPErWGD7hPGv9EujaWqU2UNRfrsyfvOfXt+jX1xxst0s1APAK6ww/
7rfPopvtpiOv91ojcfgQDXnnNSM7mk3U8duoIDvnrz/Q/LNPhIdBfqCBPtG8qif/8OvIHiDnOHTX
HiA/qAwFEy64n3ExLkrPpkvGEecljVCIoOV3TCzatCbRIdjmtpTkvE1CRkeTlv4awBGHxWxENmRi
BDn/zRf9fSu7XhpuuHQcHgVWwt9WwNTDHzlOJRg+TwRn1zLcrc+MykLB5QE5U7q+xnAM09Yz2u59
aOcpQGJhevdR32dPJYSwQzTN1ddffy3r+rG/3zHPtg00ozaCH/83QaYXNCTSBNqFXlXLsxrzK13V
QpTtQgg7jpagxVVmw9HIUqB9KsU1H3n+Lp6k92LpiAbDFB9Ns94bsWBqT1JqGITZMRx6nxk7p/tP
IVu9RzvP8a6yqg/sUNkWFHB9/9e/xDR+X+KvV9j3eG8sm0M4//vHR8FP5tFQvU1fr8/jq7482gik
34ecY/xzpUvvzjXyhn5K2bf3ourGz9IlOHfBZCfIFnmTP+SwAoyuInTGIz6bhX8h++ibCHLkJKm5
i4z0pmqJoZjLdm2UmF77kplfQO/mPLcQ1+x4vi0JpiIe5imVjvmY2elOlclOaA/ecxeMtHUBHdgA
tFPLYPBOaBitIlocrn9EnL3ph6MT3A2N/5IpKEa02rCBauuhb92jHmCR+MUDBfuGbu82pFGBQH1T
mcE6wa0ElfeS9NFjmdwr4q0PRg2eFFNqXrLjlCNkwcR4JZ57WkpG9jjcv0djBk60GwnMKyrUT9y0
BVio56ruj3HgbgwIsp4nP2AafxIUuBrm+DElWa+ru+vOdLLhRGo68gxV401tdN0yN+wnbDmf7kh9
MdpOvGJ4fJrn8F4JPhNGCwWM50E81ei1mCPZZxtAMgrOLrlyEnu7pp3dgPrFBg+pH7HyEXIY5M8s
qa+zCnLfqr+pDX6Kjn97BzxKAml7pm3arvvbGgJusMsc7E9rM7SLG/I4S8JyR+MEu2drF6g9PC8S
YAwL4n8wJGXIl9p8/HJJn/mYmmJ4msJBfAbGmO1IM4zWqagZ0TpEtpBxY9e3VVx1u4GhyysDmfyq
4Sn0Z9CP5kNfh9WRaZ94Ne0sOhmYHba9LCg4zDl21h46rSNsr3Sjetf4uxfmT1591qHr9udLm8SK
31ak2jfqwbu++nYT6DPnSBUtU4s46Jot7FZg/dk0Jk5j5oTznZW0LSSLecJW6In6YEJqfcqHrv2C
X2p+/PW7/CeLOvyFwAe1DwnBd69b2i8qcXSZKJmd0Vmj5HRANldf8UCD3Bjy1ThFf7My/8ll8CWp
SYFhgJtl5/rjh1Wx5QLOVM4abIb3ylTOWyN/y3f/g5/0y6f8tjjlWA9dRu1UmjQDfhhEBkPTkB5D
BwITYauWevPXH2he99rfnmrsmijEqCGup6jfLiJPaFrXVuOgibGtI6gKHKEOYeEH0tWdZx+WbcSG
49er2CqMV9swyluCYNvVv/81Ag6QAYURCQz87W+XV4xO3cSU2CICmRZOLjJChZHFDYAKBbAN+ggU
bY4sA0PoyBBs+Ltv8H+ePUxqKcfx2d8s5Mq/HSItGKW+zlN3nc8O4q+47/pzo2IGsnPlUwWNehX0
fQchZbDvIColVAmI6WD6+TCM/vpy/F6McQ4i5IQCQJo4Lsil+OPVACuXNb3LIxZHoFhcBayEGD1U
JybDjr/+qN9fouuJ57qrszzi9wDz8sePimegdF4vYLnkbnRQMA33hTmNZ7sL+x1XKfi768we+9sj
RweBFYW6j1XUcyg2//iRo6XwiJpjuM7DRt9CvyTtL5xGHArVjByEGEpSCOxmz1Kq1cJroTkRPLNi
chyuCUrwttQWMC6siQAX3Pk7lbXGDdk63XIIsvloluwJRF6a3pLlI936CFaHdUYax1KLPPlOB7fE
HVj4y9ISam3OpjyEUaCf9YBeFZxBRpKBbxfWqiIV4DyqMf7kCsUXJa/jf2XLN6bdcPsS54caDP09
EM6IJy4slvnsFtsaPd+yraZKUhyAKAxa+N2pQrI+5Sgm0bfkl9mRJTKQGKrP5Ib9grqHb5LCZk8G
P34sYpQZnZ35Z1AJjKHgg6wUHcFsiUYj2Ku5USTOTZJ2LWoq76li8IwTDqHJlXGjCmDw0MsORs6Q
rMYi+OUlej2h1p2CoNkjjgZRYfsN67h0nhOL5vgotT4ZTlxtuh58KgAMDOhpat8NiTYc/DF2/11m
Bl1hoDrLuDOsEwVDzxwixGeC+xqxMwGNROU5/iX1i2SHPdC5VYNffJbdTA5R1yGiqY0sQ28QAibL
nXThDJ116HLffEUtCMEbOaWD2FpqSNnZQN5q3kO3iowYroXVEFvRDsZTorrhDoEmUR9WGixLDB+P
ep6qHelF2UXUDZilqRXQi9rk0qdNvEwNy1iZpIvCNnbrSzgjMs/GidM0tMtvpBy0e6dN+nM+W2pF
rIGzELW236e+iLB8e91rGhH5Rhuzf4OwivpGZ+FhSL2Moiqrvrd9NTxagQq/3FY2z0R5raZyGJem
pcRLD3zjPNPRfxCkI7y1dqO+T7qn3YvEgYE6Mi1a6TLCyShwa61H0/tRjqE4hlEL0Toa4eqqLn6b
0AhkC8ljeybAuH9qdQ6MRwwAgUPAYVL46YmQCqY/QevujKHz9x55w8iJNJG2QTy9BUC6j7hz5wXD
JeznoMU2oCj1CRwYMWLtyHLDqGGbwc9dMpRDDZQaJHEK5hEYlaP4gRxBfz3gg9lktu/fhF2NLztE
az6Zk0PsQpwQe6bEoqucbFvW9nzTVjI6dFVM0310vOQIcCt75nR8Rak45jowFemnwTguCeNoLtWE
HRbcEhyZnx8Ms/ylauLhtpHEC0CtTTfIszXyz6BeoV7pnuLIiA5ujHonmcP8TnpFvhndbjpZkXql
Sa/v4a7G+8om1i8cMn8dwsPd1D6iai0m67s9plTEPkI8lVjweI0O7ZXA9Ek+QabdTRW58qBmxC6L
htCBgSSL0AByK/NtzTT0YhvIVXOdWJ9ZJTBg+KHRXvX20bFgxdXrn1gpMumqTZxpzDA9IvpZQsBW
ceai4LCwzyR1cOkI9DkPRREQg9Db3U1sTqRaDHmrnMehFh0fp2JrN+m8vETEiWwZqDCOGe2ZqALU
Z4B7CmbEE8qttTH0zmdlC94fM2k2MnbUiZajta5a+a0pU+OtDJ3+JhNGuzcs03uLA6PdmQAInyPi
D+ltscTB+BmHVW+J5Gg7pkKH5s/b2K3jb4Ep0gNkZI9TwxweJvQohDUY8mQZFTqpysSLDMRGLDOi
CM7dYCbEtgvdPfrKK5cM8POlZ1X+VqWRfY/OyD/Wba6PWhQRdtqqoK6cskNSO83r5PWo08l6uR8m
dgGRgZilBZdu4fgn78BWodkYjFCSsi4eurkO9gVxtBekLKh4vWF4KVUZvTqKMV/Oo/1GGiKISfwS
nN0hqd0WkT2emGnINRsKBzaTQ10b5vnZR5jb+ebEQj/Mq0FX52SA/1X0DXoJkOOaQxC4h8H0xTaI
Y5NzYU1pWFbDwAhH+HhB8gQgYjTi+8YGf8qYJa+7ALLjbGpAd/iRxXrsDevRi1sye0tasWJCmRpg
AN4WhUGmxVBV5cGDjxlywrfzaY8RkbPcHGXlW6nmkt+ez5/cLCwGaClUsTIQmJFcO8z70jdeytKH
Qc2p/EXUQhFx7trnCaCts0YXgWab5sa6wWr3mhHA8oXuzXhsgG2gDiaioxl9b9sweWYvzFLjqcp0
f1Gqi544J7jmwnRbpkC8QgiuuqG9SDsIn0EJmvetDSnerGrvgPEJdw/zxM/OSYwCpVgcP47lHN0K
Qzo/7MkIvvtXHY81iRiha9iiWgUx1Lolqu/IcedLR8TSWzPZQBemsLzzQWiTfeiK8Yzi3UU6P82b
vHGG9cTdOmGNJ4ohZe58xAszbCXj4q+SfsA+ISB3JwWgOsub7XBlQgg+RypvwY+gS+ToEp5DTCYw
QrFnH3mXDHS+QiJu6LB9tw2MRI29IUf3Qn2y8GpPrFJZtW8pzJPnwSf2G2lT1YCecgT3VoWt8zAi
6zpmRiIuWZwNG6MYC/rzVxZhHArnTZZltZnB1hPcVGYH+PZ06Y1kuJ3bKNg6hcK7E/sFHxrMqb1m
HWCODBd4vplAgcrVnEzpgfOYtfGs9GqEjca9shJy1sdiSPeRp/oNdFeIg4blYT2S/Yglw+KMccr8
fNokztiwg3XhQZZjjnHkKjGcpqz4Djis2paij7+UW/TPXkgIK8AmgX0lH/xMobaMR0JtQ/urrRy7
2madmE4eQmP8tU4JmZGkzKQHbEgPvT3kaUyTJB5I41vEsie6GuJtCiAC7gRxGlZ/y2eV/oLOV3Y/
waDHr4kWiWngOP5gSth9o1ePz8zticysa28HNLP0YHw3KQdka1pVsqx2shu5SU4YtOs80eOzScW8
tmvuYdn6AueTF2b3WZW37zWD4RvDkvwOhReuQEi57usmbTcuZP7PCR+GhmvqJl9mxzWc8956n2WN
k8wMJqLDnAJj6SIDl3BP5mK91PMAy6RwhnkDU6pBRWhLVPlJrjZpYLAhJvAI0TJMzKTF5BX8d5JC
vpam3T5DQTOOdoUSjZc4Tx4rKt9r0ie6+4RS+EtZWf3eYC+7ncNGbqkykDtMCDf2zmzYZ6YSiHAN
4faPxJyrr8rMq20gFL+c2u4+LXz/m5YVRjjQ0A+SYPY1aRgtFsUaEXM8eLdNlxVfHLPQr18lXZZH
wiP/leh7PwnxXkRV/NCPReOwYZrWYW5gPtSEU6FXwRZci9awWdSnZpWFQsL3zeoddv/paTSIWFxl
qZQbPzFYDMYhW5GOdWUJEssTR/58ylUSXcw5au6qoBYpjsrZf4mpXxi2ed1bnZvGC3YH/3vUixkT
+AC5MKtDnzwqVMBrX+py3wwpji2YXsnN0EXDcybpmkxCF4dOd8at31vxrYbscmdiuF51rvajPWti
AEVeG1818j1G0jBA7myerLtYMF9D0zpeLSGtJTGjZW3JEHsSvCLLjln5W5NKEqdtmOOQhXBEByuq
t/SpBx2Fuj8j2QQnLT8GaBVuZPzfJA3J4GW0fO4hYoPrigpG8wh+2zqPtO1YTkLEh/BSYv88utn8
bsT4cA+jZIKIvEal4wbVdAGBT6VoorC9vUyu0kCHgLSs4iiB71lctZO5W5bG1m98E0me6VDH+Xad
YVaEBWesIGSqbY7EzliJWffNETEW5aXlh809rYEQ79mk0ZpXiBl0Ox8CVDy4LUPT08Dgs3ZcZREF
xg0zXeUfx3qYohN/LntORNIw5x8q5S9mFyDIkvRQPDf0CSLe58bcqWbEDsS8n8Irr6Z4XAuvNtdx
0ITFqgorL7ultRDCHyVxgxFE5K0a1xueoGMUFxGk+jE3JnVb502/HgXs07HxAuIdFLgTEkE58FSg
r05tFbb3A3fqBJWi1ktPe4hbjHGwT0wS5xeyb7uvOHBcYhz6ZGJJMp0zWXi2wVk+6k9tl+ctEsEO
Co7uC7+9OFcaTJPpiYrQqKrD4AzGqfXCwgMO4OCcbiAH3YhExjdDYDdvvtFRyXtj4xPL3UJlslib
XirXKpK1h7Bqr6oheiB+cbqZY06IuAoQOrI8BU/Ia7mZbRI9IQNEHTzkRHe7SfUwQYvK8dVr55tI
ybQvrWptjx1W0CGZ1pQowcYwqzevmcmplmrajs6AiCMJgvjGDobgx4TNbgMnVRx6PP54OzLGm3VE
GsrCaqd8hzKKbb9oCN/QXVDSLp7nE6jJ6smr3GEH4dB+qppUUf6yrX2VufzmjWZ3SGXjfLiWV687
vxa0iSq1Q92V7XSSeLdGRiuLTcfoCEJCrX1fDETGUxTZzDllOw/FumdMvpLTMJ+D0ms+jBC6oIFt
ZJc384CfFel3Q8LKsuja6GBpz13D4iJyxgjDZVCnfCtcjyc4iQFuEFf8aGaIOgvXMqddYkNt9YSq
N2VhYMVVFO7fVV5XB7ITSGF3quKDTjtmSDnDxsT6X4mPPMWDiDF3VMG9MRLIcZy5xDbcLcP4abBw
FgHkK4Q707zAVQY3Ng6LFxAW/TKzx36jJcnjAQQ1DlSuKu/93jQx8/MTBbZlpJY4vwc4aeLK8cob
VI/rvoq+PEn6ktWb+a3ReParTx126NokXBB8xWuUi/QazXcjo+pzCBxwyxLIoM66vT1WEltH6JPl
03k4pYuAgxLxCEyLa+qIUK6AtAQLkHPNCh8S/xqpou+2j6WdA2S7ZisT27AuhqWYiCFQcI/p97F1
87z3mX0pSR39Klqf5HjVtZiwHTBsk7hapVB+ujaORtsL1TakebOMQIHV7OpY6Wja2zbevyGgoh4A
SmDeAjhnRUW/trjtS1034tEmda8H++a35wSwx671bRvIc2atlTDFDcibetOx6C7arI5fKiKbr4Zf
pkLryCn9h8H14r0lQSAASU4NtHReux3NjNvJtGA1YetfKg/UsWyL7om5hcupMWleB4hSx24yYIjz
sKFH1Uw0en8ArhDY8RUajASkWgw+MJ2FBxFzy7FZLetrtLGRW/qCD9X6QkuNOz/q53shIu+ZgSmB
kG04w3IgA0bu/YgYKjXxY3fBYJqfs+XgOUlc86UtI/8md43pyRGNek+rlNC5Lq17iOfs/wuzqPg1
iQcwmTNPGK8IQY3gVxXqCTyFwuwfpWaIWY7gasZ+3APdocjYAIAYLn3pWQSrh6hfHU62I6Lcqw0j
cEYBg1enlwZZwSEn0+rBgJ10awJxPpgt344yxQoJgeL9ebqOWNAbwlNFwRyNi0il8lZSlzMjIh3t
FEWxcV9T+2F0tf1DpZmLdVipFOAS0dzEVn3rtVI+FkKR4lHaQU+YRWhbH+XoWj9CMUcPcEmKLbZy
l+TZ4cOPnPk44m7cDgxvTgaS2PvQ8abbWhWwp4rW2IBV+hKC9O4FPXENAB9IgxXLhFNsla9LoyZd
pqjc60aaDvcl/p0f2rm6vpG07CV5ehzbetXy7MLRu8xodHfISOJzT1j5s5sE6V0+VvVLa2mOS1jr
rnOEyocW39vgC1QThiBiB2dfB8G1H91lZ74vbJIwMu5SqGVLWdvmjSrycTt4zLw4i5JjEqfBtEyV
4z5OpnnNsHeYo0VW8lbIUH7xePic2EmxoyZsXNDcOhkfHCg7C2Oia7sZfaD1S46rVzVsUNb7sPGx
cZLPvUgaJ9lFHC02ctbNBdjA/O6Ywj4lAIJhw0bZsMoT56Niu3koaCJ/0CRIQrhmA5KnbwTZD94T
0bfW2Z+ZpFTI6FP8eKB3KS2aLPetXUoC4DOHtwB2QDyrH70HMRLjZcBI8nuUueb45lm0TS8+DgBv
TWXUEQc69CvtC4DpWNJYqWRUeOSIN7IFqhXKt5Hp1rkOJ73C8kkYsQx6CDUBx6JBTVG3ltK3+lVH
ZrIJsMK130RluM2mrej29cxcVjUny+e+lKyvEmHkYgbS8BgI2zt7uitfnWiMPlriAqg4qoZbj6p2
1WcFmisa4THPkVEdCqchiZ704x6lcQmXpgFp1mHRBGnQRG51p1Bj0CIe5nnvS+TuOOPIxkothz5O
1NczmHW7uVUq6m7CsiqOuJ/C57LXjFhpPZQV21eF7jLqk1tg8Ood22xH3iABGkdtIoZH3dPJDUnt
6StEF2NrN5lchpPCYdv0XXzfWnH12oyBuZEAAZYJjekla9GP1EJmC9aXO2QPKxor0zmpnJaLImk5
ODK2nkgVtMe1lXbGR22wHeO6jvjt9B+wVl1nzE3uUOa4IjtWoBncI8tJztHqulQWXRTe2Druvidm
MR45eYaXZIhK9MwtgUkgLVJvvhNiqhykwvJqjGw8ne3dfhT3mgkp46OB4mCRZqY6xMVQvCdCz89p
k9Awsab0+3+ydyY7cmNpln6VfoBmgOMluTXSjDa7mc/ShnCX5CQv53l4+vqoDGRFR1clqha9aKBy
ISSgkGROIy//4ZzvwAbL820rQsUn1jY5hoJ3K4chiZyDEQaKQJO3Y8hSASTuyglfidTrnxIiZu7n
ueJSTXROuluQuk87M6fIrWden5QS9hnWcP6iT6JtAhnrgI8izaj4ACCEyJ5I76BK1y/RAovpWyiW
JZy8cXkk0zQ9LQ5BgL4ec9s7KaF4m6JcPe54e95HG0Yx2dzZsxWHE5zmjjSzSKXxHBoCQUQe2kAA
gRGpQW2bxeDrWmntcKnTe0YTb/XUHuQGAyl+uaTPymGzZCV2W2gmpt+HYy7JA8iTDytFjoAG2DHf
Y+B1ANIdWbgAj9rwoUwnHjzU4mROdauNTE/wA5ZLUDRJuY2XaQgWnBcPCP+J2e1AeKuWrt2sSm+A
Rwhj67Cn8FMlkzsNBRKchnBGvcj8kocf21Au3KcBpmPgMhKgzVKx867weTut9UtqZYiXy4bWPa1D
7Q06E4d+X9s7BuXOtqxyDi0imy/U28qro+qDn3Y5PqghadKABAnT2HbRapFskth6WjrithD6tWd8
B86Rpb15mpn7Br2AV4AuHoTnUOJc7TTIcFWc6EGjZPMzosYCPz/5xjIYCxQC5IxK6JFLnvXZdVrn
uHWvmI/W4NAONl2n+MyaIxV/Q6WfFSejlBjL2vkgvpY1Y6+a2Yc5sfrblzUzTOiQmJYu7sIyIqgo
sXvU1gCyPSWCW2CmWgudaK2ax9yJD4hNoxe7huONnoH5oF/iw4e46dr2TZuwMheDFu5NSp5f49yV
j6VuK48gExvF0zrNeu8b27jlqSWezMpWv3XGqLyZgy19M9QbX12EcqSWQbxeIKynfyB1MRsHXOdC
ykfFtpo3sIkNtsW8Zui1aM4hUpV834lee3Ij/K1VqMJkFcv8BMfHouHNQN6TKOt1WIx9BnzZDjvj
uAmpEOWGYPPx2KVkrCKyH3xX0cXWlKHisXbK9n1iDicFU1G7IVWj9pSkVRBJusN1GvQZ6FCqfKRR
JF7VNG/2Xau6D1Gz/GzYwIFrUvTmARs8CFbYYquYJVrs3UzwiKeTZAf03Gy+FYuifclmfFpadXws
7JbiX07gQHxyYkBHwYkxHkd70LsTdhoVF0uUjignxEKaCKCkUzdrlB/LklhvDWq3T3U0uAGn2bXR
bAqkKVaM7dqhLj2pFSyTQoJhVQVD600zk6SWIo97GxpIBrrdTlu9CL9l5Z6k3dJvx6YiXBPGZFLK
SWyMvh4g4vL3H2ZM/8+ENQ+PqWznR6rR/j0tRXuzIjxGRPXQ2PhZqU6gMokwZXzcqkEWxfmNNHvw
D3VdfQ4D6KN6ROrT5ADOWbRX2HKW0J96NdvVTUxTOmEoX10hI50Bg8hTKoRy63mGYfdEC1aAfKhe
y6RE/WJC/vF4gGe/sbrZhwfS3w0twu/nahxeedTuWhWLpnCBamDGGpNNE68DKJnw+qBdLgxWUDI5
zUk7BzPIj4BBd75b98iHalDjh6IhYKwGShG4WOxo8mzL+VCw7oCy6c1v05jDXWH8iIUK99bGSjT7
bqWJ+VUbvftmu27yC7MhoNyonsXe5qwPzNrNglkT9tozmfvWmeTO1Dr9PBCF/mzlEZ4J8EHUkqVE
Jx12yr3Q8vbNKhZ2S6mOqZowre3/XkqVyICxCLcY1ZPvrlHo2EsAUij2ovvdJMT/Gyz7/0/A9X+o
/xEd/OdyVy/GNpBEH038V8XrP2LRTP7kn5JX8YfDYY+cw0Xcav5mqv/JmYTDriF1VcVKOzdsZAd/
Kl4N9Q9oMrAkLZNuz3X+km7GbyHdQydLXwmPW0Xm+Teu5L/iTBp/lz6gS3PRWKCAQPRtmvrfdAh9
LOxczSV3t4AZMwBfqLghsfAVtLk8uYCjhHD3IxOJo7OEykVV2dAYK0WkAyfSrFyRYSWMAAAns7nC
GwZ7BAgceT7wmXdkTQN1bNN0m5BffUcUgbC/HcutGOAmVsXTRNpBUE9TvbOWEtyTNeyGvIoI/ZzK
B6NtX/FQvExK2gdE5Yrt7+/rf4wx/wUtN7rZf3VzB+XHX+/qVcf9+0/8U8etu1gpNAa6Qtiu+Hcz
jPGHsNBQrQJeFVPLqi39867WrD8IzhSr6oTsmdX88k8dt2bykBArgLDMJFtgfUj+G3f170i+vwq6
1k+mCsR6jDFRKv7dDKPbIynT2ThivGO25szPGNO3K5VoynC95QMLNOB6O1IsPxg5MNGLP80ikeSE
Vu9/uWj/gcz77yqmf3wSPgqKLl6463X6P/V5RgsfEFLBYhKzt5jR1/A7P2VUps2//pdMaxXG/e2n
thyMI5w1iBQtdf39v2gBASwh942ZKwOohc1qw0OxTNMOsqVvtkWduYGT5caul/pRM3vj0GXmMQ2j
4QJl5K3AlheQMvArtEV8ncpvJBA63hh3+QNCwG2dTPYeWA18j9zWfHVKyiCenb02A4qxE4KOBTOT
4+9fqszYx6EDLpQn9gTr2RddOB5oVlHbMKLbCobAfsRCjHjX/pKgagQCMm9TiJ6gtFLAc251pYPC
Iydnhkhmf1qSrv4kPOqXao0bpdDNK26A+EEzQnnoptBZu/QnVmnZlekQGPYIuzDoxnwnZf9dU3MK
XTdpA5lKEOpd91Y4S3xLEtG9zmAWxhZzvprMu4xt7x1v4nIYRzTBLHzL+7qSuKGKYgI5nMp5vFcm
4puc+YVfxMoa4GK+aguDwUaKnxXL3BcXvzvU1FDDeJ206x6iKOMTCT/RacqnCz5VZc/lNfbjCq0P
dfgAUZWUhwjmtp8ixkfkpoFoh6a+m3Ty7iYFdfsgTBMYEBZSozjOon4pOzc7t2VzhyeRHlRYFnA1
obQw8jr+/mVi2nYc1l/E6MYeClpa7JAwGTu9VgSDbBGSgeiXcXzA2wsFsXHHIBryaJd35AO4Iwos
TWrku46MHRzbZP+kA35ywlnFktkkF1tvghipgU9j3TwMxnyIogKVQqSwOSd7+1HM1bZzLNRASlXe
1tQLymftCXFXvREDAop6VqcDfLreI69Rh0RCysYYxi9pyfpVUiRzi1ozbLjk027FwWaisInwuHIA
wPiv3xW7wEktnm1ntjcMOrsNa7TnqSj2bZbcxzj+GmTi1ygMEBvPBNXl91Qa4RF2wXFQ5Yfbow0a
avM+Q6pPKzxGorFSf5qy87rS2sxDe1p8FQQaCUgDiXfVO0voNUOv2/Da551HXlcShiB5jexcEEbC
xgu84lZO6upNIH4z+ixMjGqG/AJFYJDw9VoK9bNOeccmOBcYfQIlIkI0AvdZAUGtwvZQM8gBy2Nw
I2UHlGjGDt07vOE6+XSGX5k2/ch19BFuyo6eFbnNUkFnYaKjzCkM84WRyHviYsXOJzP1Hac86HF4
jvPq4pbj0zTY10VPb0ALfiZ0slnrepjKyFm2409ZiXZjIYYcwmIO0ki/44fHz1xcQX35Sdd7htJ8
rFfr9z9gCy4ZCVgAvapibwlPTfdaI6lWjbszWz8KRbtEE/GmzfRKUOCXPSjPqmbcrV5+AYnHxNXe
6pTph0TXyalcEMPETdnY8m1xZg/ZlOrj6QVsKPg3gkyMdzMhlt6MP/qSlO/CbABce+yhv/RqF49c
4NVUSFt47i2S+0KuLnU9iyfrOCnOs0oWkm1fnPU+Ugb7ubIyREbkTqfcAhbIeeao57Et3hTljc7z
MBgvstax9mamn9h4CTnCXVf+KH8y2LsPqXuzj/GRsBE0GYSEduX8Rqg6YPn4U68bY911XEHq+aou
0m0aNu+WKr+G0Lka3A+pm1Dbh4ck4iKG5CayNkg8qE+v5vcS734Rhc8rJ5450bNas+M13Hg3FfSQ
bEeMjcK4fT+ZbQXSJh2RtJEbNVnzwFkm5N0q2/CwECwJh5XoRNfEt856vL/14y7n8L3aDDAfNLYg
5diMF5KfK3L/TnVnXav6F2atBxEZdxYskPZukeO8DpO6a3FFhlINSKxgLOTuqqjmhZqgEoiJBUtz
7p1mAsGaIWOG6nwvQuEQ4nHTZHcvcrEPzWodMuG7JzcUioLDjbj6K0OcMXTJudDu6IutaE43hIC8
gylD2kjUDRer6/l7lwxBDMS79Yqw3bqBOf5eMMTb4pl4dxBIGFn6iTSRY80x760tiMMgkavDKcpH
P6p4ErW6x/DRv4UFeVYsqbMx+WxVlF3IbPlXtEL1q6F5T+enMdKec5XPGRpNfjYq5K7iM6NrzAFe
u6P4rqjKr36qP0PNfK56C+uiKUgO09KLU+i3wR6QV1mEUaR8WdN6c/GMH2M1v9OcPw8ZP0+BuXMg
gRI8JJGLiGbSLtx2Db/D+PT1f6rd/4pzUaOeRH/9nzdyl4+f8fzxv27Nx89fbfzXsvfPP/qPotfR
/3AsvkEb+D8bCtuhWfpnYgBnFr46NDu8N1cDwZ81r073J2xaP7r/33lb/17z6tof2Gwh61BAE0xA
m/ffqXmpJ/+v+o+aV6Bh1yl6/yPjrgY0f0mZg4gpq49orCKcelPqm6WIH+14fCgRZxApcMotHkgq
hLtw5ugYo6lfhHYgIBYNaqUG7Dfno8uh3yqFcbXTKMgwXnqdOXG+9Qgh0JxU5yTPql2EfWqjzb16
GpsMaPQcG7tmQB6Tmb27sdCI+kWHnlaDmrEdidTY2q21ETar8TElLRPC9ietrvIoLc3Tk9cse1+m
mdRVGRGBAiQG0AxrhJYQzLPDTJxwXT3l4MmeIfAdQtY0yLxbx8MCaO6Nuq32gFuRKbdqyGwJoF8e
t4anVTiEktDRn9BskWWpNbsYGsZ364fqdmLjgNJ8owwdim+ukp9qU4oLq0Fzb2qZ39r6axjv23Yi
Otmyf+jLR6qY084Q7ug5INJCXE8EqPASpH4z1FPfEogeop2D5vW1tGXqRax/+tL0xmJ+hatyqc2k
85EL9edeaLdKCZwxMfxo1l9BEXu8KPeqy+Q8QtIspBHdgC2VuTXv0xL2rkuwQRPxU6A7jVprJpBV
nnGiuZ7Exu4ZGsTDMMrBLl6sttEepzSmjh2m3gtJUzg4giKj1tUd0eobXoKNp2mYSswpTrFvC9vv
zaY+NkV4jVsXfLI9qkETgbYgUPoW45nb2XF0E5joN7OZfk0TKMyiZ4oewU/3Fxaw0kjprJLm3cir
9wiWHaBTnHPlZxEV3+KximADjKDwZ0K0tUmaF3yKptc2Fe/5ZV9VU/PJZXlwtNh80bropzMn4T5J
occYfUllSa50hgWUGstMrmQMEIbcRc7WWG9ChI1vhapqp0JW7bMmioudTdUR0vwbUmTnSdTh3YFv
bJejfVJ6RTtMQgdMmYTFA1KTnWMAJmRRF/llDEmooPFRQPuO+mIcTaA2+z6qfakvZP1y/a7ktSE4
nbsjezztNOv9sWKFukHRA+yVjd82kd18TYf+ie0aa0xD+4aKO76Rq0jPqbvnWIhsy5sQchvGnGsx
R2+YJBneUd8jicHY6Xq6obZBPAiEz/HyMtv2uUyQkVltW12dBdOrgf0elSaOtCE3tnE76/smdxAq
Mf4EKB42D5U13AD9eks7VecVLt9azbGBdHOUztLvhVR2Neq3S4ePgBweEPjWnDz1ToMD1GI6Y68s
23TRLjHWGydJtYc6AfFWTB+WKsK9NQ1s6ks1IVIJNhm6Vq/Rm/TA2ikghWLZEzI0bpuJrnuK+IhF
QYa7RrSHBsxvO5qTzabZsf2mYW/oDpF7cspM9cqkonPkOb8aybkh7cmzpVbsrDgJr05mHVW3qndJ
NY1B2WAL6Mu0OEyqOlzX3vg42uWpRbmyl3D7QWf3EOZIheUSt4Ds8n7PsBhTyaTdRBshaSgMxe8g
AmFD6NIruuByj6bZA9OYbTINfNXS/wA5Fx1ikko7yGhv+mhvDHt84GYoivSMYXafcjgf0/oz05Hp
V/Is48nw7STU932zrBmkEH2EFs2BSY8KO+yYHRD6ivMShTOPhXuzUI9sisaC61bYnSei6IFLejZR
bHrxGlqGqoKAhFD47OvBBK7HTi/2ZN7STjVr85IOZwVEJvGp15KcCGb9gvQw/U4UydbouBJjeV1i
klpQw14Y1PBfUNRocXRYLEjVYYK6wcBRxFqM01SOif5YCsCTpaGf8b6wxh9tO6hcGV9sN2WWZ383
EnQRo20YtzgznjSjT0BLxsbeNsZH8mraCyVU5MdYOX27n+2ri4iqqmbroWkyji2N/GpTO6kq8Ibf
/+/3L20VmfUmc9ovrNMs4Wl0Orqzh5YuJ2oM59KIFFCsro2vSPcSablBZBHlYmSduWfTeNGj2H0C
podigNl8Zr3VEWh6pufJljUM2QBo3nzcqbhmlxFhU0h9PjljRNtH8k3NimiqZHct9bvh2slBknFK
us4ycq5HFNBGiMuclMwAvM8ZRQuzdyNvfZsbzZsMvdgRKnY1Jn2rN+WvZGHNXQ6IVsMEn4psAkwy
qke+QIdzuOaNm9WnOaVWzZqIw5OzmYivI8R1h/cAUIBQVQ+TtsxbCLNPFTB2LXIOcxcdKI5Z+gyx
pzguwjwEJo+QEMmBe+YRUjYW2V5+55ZHoyo1z60Ly1fd7JRouuIvM4hyRGqcItHrYhGxEiKzabV5
BBKuo25p35VSZz9aG2z/rDccP2ekQleUQxGuuA6Ddx8YLJq92ko/TQHyVkqQvOH8I8PNg/Tt3Ibj
W5emL2r00QKa0szLUswPTTwlXphr1z4TP4zF2KiNzRa/JyacsSGIGlFsylbZCXP6GiCDirwDGhdW
7yRXFH5ptMlWFhN48Iq05UhO9caIE9Br5oMyEOTHvbcZNZMhUAE+cVWxpwq54jNmCuI6mVTwkmMB
xHJ+OVdNeokUEmZi9TSM9oeOa4ctG0T9tlDdHaDlI4cey87OBe5Jln0wN+Vn2ZFBFGJP5cZqEF8i
uQLvbL1OivoMwpGQEyA1nOj1pl7Eijezb0g02MCm7OB5lWf07G4G/LqR21bNH2GLx+guCD1Drx3Y
M8i8Dqnipmv058SwLM8t0PSTTfJpA5cmIEQ/KY32Eg3AmFOyhKdY7bZq/nMyw2et4Cuz1ZmUjcQ6
OQZAzDXnnIDBYjvY4xq7YiSeGkFWT5I4KKMMOm6D1M0pEX1ZNbdvzjId4s23Tlk7M9iai6leyxhK
QYXrYabTNIhWVONTTBdTLMZ3uNT5JtfXsz98MvU1li6Klp3Tu/cprp/M+BkVE47WNnuNDeJ2Bq2n
IRwPcRvaXpsvnmvO5CCYoGpVUgeDKmvf8Cwd0zEnxGp0QYbpj8DQk60RT2+qO1Y7wgWJdTOIA8VG
so/lrc8ngo/HJrwwksanFvlOo7/ooH8uPKuwyUDIkoGjXuB5YGC1l+chH6ctPjIv7cDu6SQgkJFU
2TWKWcPLRpv4atI4W5xDSpXvVzXTZrBsUttJSEKZcKqU2B/FGjuhJgajXcItBo6sagy9aKm+WROm
iT5vgaUPUbOFSbTVAWP3IkHMyK7TKV7HT1sR3KN427aalZ7qbPk0DP2dbfZmjGufHdVPtwzXD+ls
pJxf5XpByq6bjq32kceFCFTqyyKziIEJtXf0y1EgivDJirufDgt2L8qL16Qzn9Xxxuf/iSwLxSUm
Ly2FWaBo/UmLLSpDwsbI6fuapYv8DgcebqJM0pISO4gC8ji4gngwPKGeNOOdG6EIF6WvxOoBFu0b
gg0ZLJN8jLQZ9SIpfdM6oHCh+CKIvOW0zjaUVfps3YVypoLXa0lB7A3jVVrZA7Y2YyU1YegQZPuZ
E1/syApWiffCjN+okO6Lwnddfdi5c+rXEGq7HHIfUS8DrQGQiW1RvNEkJESPFsu7DUsdrYC4N00I
4wqpHCRJCjmtuAruysqJc0+FjB2QDOhY6CfklP1o4nbZhPDAJ3c5WGoVHtMsP00mBYemwl/ou8hC
5eN60IzdszJg7tdzy9jUCktZ1X1PLD28GCNRELMQB2i0QUKEhjssFiVMbm/TIv01tYYeZOV7zPjn
kk3jqUyyYgvp2PVrFcfK7JDvKXjJ8tDNbzjr0aeOcbXJ+8xG8vmVqkbjmzo7bSSj2BoGubVsxmNx
gozdHBocKV5XYYrCQAQZ/b1yAXIxzi0YvTvj3okd81JgrcL3IncgmLUdQjy8ucQR5SgxkTVxIGTK
Qywlu3PqRK0nzM1GjomAr76M7TDe9S56W9NTCjwH23opf7QUTkFZU8N1/XDXYjnwEXuSMPJ0pTN/
svzAM1lwJBRa47uf1ki8F/LIxPdlUfBTZC/MmTGyaO47I33urNkyPUXpntIBWVHW4u9pRvwJKmUc
qv5dD4iMaA5io7I1dWZYnO00159u0gOUHWGUKQD6zGKNWkEytugCWRgUXPuji8WA6oKuaoSarmTG
TWnVLGin7EVLC6D4xrwlocbZYe6gWtsxjZ+83kUriO+FyTdGFVTT34tFvcSRu0pGno0aWygxCMhk
bSy+hv0yTchvWVqgCS3nU2yvYEusmse2142ni6VOF2l344s58c4BDopefMKzte7wRWmhSFUXpnXV
DwhKxzrNrTfBi2Hs8FJVIadJhPaowGKEnLDXLwUBASLUvuKlVwNwPBt1pmuuOqzX6ORxerd9tAVt
H0D2ZO7eRj+qRTIIHEgPsDpr8EuYhY+9OZBjxY+/ELdMoF97NEZiMFCRb3r0F/tkRBXbx1q/STJl
peuWdQAszXd60vhIYiVlrY7zHXE8mDmzeGZ0Lt9mxEbeNEwHtjGtV0vEG1WDaLtusg1PdBFAbj52
pmN5cnqzdNk/FdovSOCxij9XwdkStNgUyHXI3X1rPLBe2aPABW6PjccL7QuvbOdAyNwhFrHc8rLZ
6mIASw9RVHP5boxSljvH4bU0shEjeLlPdpOV9Wyc9ZBXt/Wz6Ad5Ztx4CpWaBzsGA8fkpNEGEu9K
LJdOOpKmBaM7L3BhEWY2btpmJA9K0Kvb6cLk8FOKwQJw0v8yzUT42II2dRcCK52c1leswosXKFLj
KMeg1pmODn6Hqu0fj9l67xO+608umxXZsP4WOVP/XgDo1SzLdypZgpZF1h1N41fTlyMzFBLdlt5Y
kwK+wDTlHkXgBwUBKLqpjmCtRgWqvRT7XXKB4bEx6xdugQTGjq0Ey9m0++U2leGrdMI3cL3Lk0TG
tm1j9Vcjuy9h9UBriX/f1rIetmpElgDPmutXmU2QnxJPrElS89iX2bWtKvNWdMdJ2tmNlMDyqNni
M3XLE1LB8tJWeUDmtrYDofNiojy8NP34aIo63yvslaL5AGYAy7VcfCerz5oE/ofpaBtGc38kp5kM
WTLPDlmyCBx/1uts8yTE7rClt33pSyP7Fl37UM+JrbRfWzE6QTtL/iT5U+pQrapo86soyEGcW1M7
k53yOjhNeiOy+cEmdowyoCy3va1+sUEGmk0YwtYYWJrlQ3oXmaVcalxATgPAP16wdWBbIZeWV/w5
G5zoWFfa9DAuR6EaAOsICrvVc42O3NjNMmr2oaK3G8wkx6jps61iDCQf5MbkV2Du+EpmY18VBNlk
axPfdjy1ul3OL1OTellq+N0QLj9zBtsh8KsHPFFfBPORmEQYD9IkJwxItcVkS+gvg/Gs8qj9yPqQ
av+qFnPloRJzfUKTfkpm2U9LpV60bv1h0L8HLUOII7jtl5oE7ityxIQtmvtYSUkv343a+2xUIPcB
mBKWEGirn0OTsYXigy3WpJJnmJg/ylGT+1ipg0iwQVZMOg6Y85GXADz19cgMvXbiRyxrF4OVNHco
7zioW0wIQiHBfSq6fe3AEcNmeXUVWtzcqdM70rzXrGWvXOku1ErTuvYsSu+9BsSxlvaZpYZzYowJ
TznUA5jzfL4FsHJvSEwT6tmem+iiEdNOOMDVTBb1kGX9NnNxgxmvrWk6J7osl4XjROtQmQq4Yg22
RDJf2xGerhHdWZj5rVFyS8maIOo6R4FtP5eLrrCiVHLzxHI/SIGCnYtF7lvb1PesmPGT0wZw1VlA
zbPmR8Tm7GYynR9S+OxJb9VXW1tDSJvW2ONOpvp3smpfVB3tSugQLFetadM6APvG+JVPkDohZDVe
qsnvo9K8USO9OHrierRx1UZkvONUrZbbOBHwate/NOyrn9FYAcupp9lTXRXwlUUmsjm1K1yWYjp3
Kfr0PmMB0Re8sRhSEPxUdhipMjhcoxDsp/oQ4A14fSoOcunYm1BtqfkHMAK5S535J+JNk8Kv/QHc
L9p0CCPfRkZ84YyvtzXYhxrVM/3O/Dzn3RmPqXugzYLwHi/uLtJHd6sutEX4S6erVcHaTg0qFJJN
cTsbOeE27XejOpYwromBsIJ5XH72UltFgIeoJ9gyV57TbnyPql8SDyTi1R1ZVOdyqoO8LL4ZuXll
ucOuemDnSEMrbOVZx8KYwhPDHeQn6sR8MvzJ1muHQNXD9nBfJkFJKs+a8kO3Udc7AbX4FczlWR1E
gFeJdDbyckuloxDOLN/ixTSyJnbwKZA6U26TQt/rKTu5CHfD+ur9ytzp1Cj5j4L6jvWNeY/Y7zGy
qd9jJfmk4WIPS1Mx8iroJgTKhmmT9p0kzJdJoE2+bDA/dhhuVqRpHlVekcbveRQiGHWcZ3dKPvrr
DM16A8w6UHodYQJTWBUixEZbP4ddODh4SpanSNC/Ctya3F7Sq3lphbk4oKP94jgHD2ZYd4dV+m/F
i7PIz2giMEPPT3kjP+fSJnGOdSumjJ+11e9imfxqsVCFNW0w4C57k7Mvw0lIc2/Qvae+YsTtLop7
btBQRb/dCw9LaLqTaX2p2r1ia0RTJvnLZJoPaj9HD1bpqtumomlp4softCX0hMlufb2GJh6edR7r
Y3DkR+Im2kRj+x5HPDVh/gGlgWR5Lq05GLVncbHmyD2SKHxzSBSAaciVL2TET12F1yFDqVswu+vL
cN81XBh3ISTCzdaRZSNP0E/kyUZJgNuBuQOMx/KhJ6lJU+LokZZTuYMBKPZUxYwzsqp9yMfS9apE
t/HycTuTd6odaigTG8tqwi3giwV9SMWpORi+KzjNY3TuZ6XjF7NaPrjd7WM7a7jTGkKOei4ejzvV
s2kkx2TAGGOEpnECUkcOoJ6VPqVyjMPeJtNhQHFBHklB5QdWXS/txbMAiTwBTW22Oah1XxnLC3lp
0zmFK7TTSHHAn+aA7yY+6WXoW80jzA2tbpo91RgeETIj+oWy+BVSMlzDrLwZvSN8V0a/Or0PA5Qe
NBG9HLZZO4pNUwyDV7lPMkZuL5v8EA+y25qDuXjg2OdDM9vP7HVpoGLyY0tA/l5tCwZ96qBe+Ldq
Rq+wwkFfkNoS6lUw6w7B6zE6wphYzhlhzjaqlC/e/FfmD+lhkXZNSmbK0rRL+l0dldExyTG/4V5m
wbBgbTW0xYYJR/JusxhBXCYa0cp5dSrGiu86rm5S18tjw0h+qLvuPCXJ92rRzQe3sGq+pX5T4Ru9
OsUTl+KC537cN5Z2GDMToML81RNVc6zbvt30YwQsJ4oH0m2Uhww/6FkzvzcpY7dkdnZrujUMlasY
zfqO2Zi8GBfxuDOCMxLZxagBiKAHCDdqnubcf5Ievo67bU0bUpcM+1Ed0WivjswUs3Nuz0/6CO6n
KYW5lay9jr0eXRx1ts+1aG5qyFLBstF2VeW+roW+xVll+Euu31ESzwcEp9XJzRGWUxF8qrqFrOXZ
wje1bXCU8S5VTnE8ifuIo5JYcoTQEsAwVqPNqlea+KHy2ojObJuIehUqwxRJDG/I8t/Nk3dG5qcq
wk5gx/GH5ZTzhpD1Q8WBvMY4MaRzuMM2xcARgjt8uzT9N9AavB+YwtbOjaTt1FPbYd4Np36GW+di
nN4kMrL2TSMerEbTOJjKW5U+kxiyxoUqTQANGS9IM23anK5nYIiG/6hELO8bOrd5YoYvqb2gpLaq
PVlJiW/yvx2NVZtiM0He5I+V1nvT6O4XZDBJvnBUSXVntfFVkyLh6xupscw31VGgHTXU8G2efajF
W5poKHgmujK4UPtW3pCw5IdQ66U3q2lG65PW2wX8QGDnBqbcGYjcqCX0m2p8mTLzu+4m/PW5+lVb
I6Ixfek28bzor0bXH5sUSnHauXuyDklO7JpL3DLptB2sH5mUeybSo4ecqD5WAJe9MJmsfeUm5I11
WG9Bapgnl6EXx8u3GZnxc27krwYxX4peVB999R5L1TyloUZt0RXHaapeJFCAI5vLw2IQdar2xLRG
DJoOJfLInLX2Q8hwdwsTIhmy8Wy23zP3E4sGAekzW7lRqZ4c/a5l97FcNjFheXsc9wp8/3xiTMDY
PA0r9Vyp1Sfvo3rLOU3fm5NgVAPyaUv1xeytq9vqLXmeLqZWTjgSuHgNPqsDo6aIZew5qbUT+edm
QBJV5jGI6R6B4KHSsJgmlqRFblZWFh6OJt2pjTIdVVyaHkV6gDInDUAZuJh/mxuWy4RwY+vfiDqP
5ciRbIl+UZgBAb1NLZmZlEVuYOwiCzKgA+rr38Fs3mLGps16isVMIOIK9+MGqybrExpTc3D8Itgg
SCNO0iaiGDoKeqEx3QY0DqtGM3fpmQNcYHjtIeh6h3YI75JK9jAtEe+dHz2XQvermqLmDjuA9fbw
pD27fKb9W3XmkNxyurlLkOp9Q+d4ckbxbQVF8SrhrA1JMhwNTha3bPJbXjCtyclBSBvJ76ZnYh8N
GxswrkVcdkl06GSKeMghjCom2mqXJC1ikYrfqZ+J+u7immK5g9UzAqZYjyh8eK4AGYzpaG4bitFT
CG2nJFpv37pduXGbILnxifNr79Ix1b8u5i7LWhZEY+Heu7JL131fDWu3dcZ9MddLCdmYp1D5JItA
WtliQAtIy+jZUWl5se+Z6c93gK7xrSsZpNlj+gSx4e7WLJmTyWU5/S9JNXdrRCuQEI5GMi+14exg
HS8MpGuIxK+dBZqssogJdLqaVOw8ZXyYlvONLVPEXwh54UhAXt3Oaj9o/dDsga6d574zGpc8QYNe
mdGh8q34G2AoGboKfk824qEqWKxanc0cst1HKW+F39vhDpUSE+N0/jDDmKf4AprJelLMQDdaon8n
q0ugNkO62qTWpYHrduq9Lt5O5VAdWo59kmr+0AW3f6hVg9UMDogb5BaIasOUwFqTP9Seao1Jz+9a
dXS4opeZ857Lqv+WXXkmLSQn7zIIjkETy2OSkks/oyu5JbDM1wULIeJv6MDc6mQbV9uz8y1qslfb
wYErC8Lss+nJFDok2wYPqJ+zGprJ4KOQeoY5AYCLiXXme8bK1X8FoNhjpcxuO7cMlEcvIsx+IKZD
u+nPUI2P5XiJZpzADHK0C93BRzyytsj/IK9nF/mM4zPPvYS580dJqBYDouI8crapMX2hBX2TZu/g
Jo6/SgaDNrIoioV/YGkg4rnXtixjSH0K0ZRJULw0Qq44rlM0UvjhVgmbrm3rOcehOUD3vmDtcjaT
yZrTjwiQrthuCnNeD5Oh90jToZbwtqZBda294p10bdxeDYLtWCY/dIH5/n/lYkzJW1byZkZ3Eq02
2qjmp5iFaW7Mb64sPn2YaWt/Nt9shBGh4cYb9lkfEYJn1MvGUdfjAysT5rqQELBXk3RlalID/6Tt
I9GLtlNWJntE0MCG0U0M3sCq9a/dSd4LN5HnYTb1h1W9I6X2/hCG4x/rAUPd//6xk+KtBL149FLP
vvStTY1kFQh0hMvGS3bvYdrEp3qsvE2BC5u7n5Wpj1lv5+pTDHvjQvI7QcFnZSJciccaAsVQrBFs
k0ju2sOj7fL+HCqOpYZZbDxn0XvXec+BaslhDVjB1RbVVwV/xqIragmVXOFXGQ6UnC3pPKFHxM0+
DmTHxIDCJXMkfvwp/xdSB9+FVeNGZ3WfAqlciTL+8JIbbZ25qnv2qfCi3lxKGBHWioug2/YuIEi+
n+ok0mvtCu88uiURVX4FVa8TzjNLHz6zlgoMUPaOHss+mtzDTPntr5pw4oRW0x9hIruV/Y+s2V0E
JeUwC9qcnLOZWz7Wn0l0rqv5kcqkuDHdd14QBVi8vGe/yOy9U2c+6zH7qpCOr6uB9HRh2vUBZ+eh
TpIlSYYdoZ1oYnUiaGj8UfKeEQNIqu8PlCvvFC1b9aJpkLXrnsUI7vxjZcbtMVOcWoNC0mPBL3oL
C3K3u0xffYTpiwbAegiU8ZpVWqKa5rlspnct9HePgONA+6F2LSwSq51fa3qG0+Dn0wbVplxD5liT
vDWe0zQ+tnEfXYl3FatGGGS3YoDMPOVCFr7inEPI7JCtFHawY+bgNdaA9kpj/kPADsrnjO8Mw9nD
UMFTzPrh1LAHW6k2fVRjmb8UcD2hitIx9ZvKWTaphOdNQxLe44EyaqDI2Hdtd4viWpyxyyEfSvZ8
C2TrJiC7k8JAOeZf+4klJiW22tUdSPYpyZm7gKl1dZLvXUY9a1hwZJdH6WZqmdI0gtlK5v3lt4jW
TsYEWxfZOQNUuVFjULOPEtlhAOXAij0/lWQg3Tvz2fPc30EQABFX/a/ToDY1Bk00IQno0rEOIp8v
5dQne2+s9bnW4xIBdcnG7tdUun9LajpQZLSbcszCp6w15XoiBW75IJuWWSsu8C1pZdMduoa7V3WZ
b3aJJduHjLtgEwdBd3CzjrzE2Sj2gJTUtiFxDfAT/9iUJAul2JE3jfCtqxx6QDpjvI4YOR9m5kKu
Dxs3jfM9Uuqjsmrvkbd8pUO1N3LSAS2GUscGgujJCaqzr5OPcF7Ea54/nHsOvc2Uzz5kF2Ts00Cr
QGlQQ4g7RZnyyNebv2p4Loh7UKhEKKXYK83/BZXT7ubEZaA0c6IjbdEEDQl9ltBjiwysjvZ+ZCTA
rzWJePaZI+w1bWVRp/7RA1G0V5m0tlHZwtj3HUbS0HG3VcGak8FoAKNS1VuH6SIbNmZ5MhDXMCMy
Km1MYOe1X176MufZNw9Fyk8yCmfvhwKGZ0d4hEHY61TCfgrZsvQChaDJUP9KrA49QcCjZlTVzi1a
h4sUYyQ/INuBO8W278vhFNhAH2jQ0Ed4cmuKrtiOVVKvcWrcPR0UT4WH7jslktxCzsv1oa0tRuhh
De7TO8dDP67z3kSH0SYdQGPDOOGNe5RVpbdWIeSNpBjzhodANv4D+wZjnygmK7qUv1ia1ZPr2GfP
a20itnV1XULry0WD/kcbXXWEnxiy1L/o3kJRT8bWkIwUR5jaOvTIYR09Bpmw12MpdBqS6uEPpjpO
QQw4s2fwQxbLSQ2ADf2Odr5wOlT9YK6eAh4chMaMAhbEyUfKtI1c3NGq7m7fVmhuPONWh+ifSp+1
MFRDlUh9dh0zfs5s72W5HJIwC78Af0BadLKLMtEkwGA7JwQAIPcX+cVSRbM3nXDcsyq9J5kqnv7/
v8IMikSvs0M+cYAw+ph4nXVy8SBtYU0dSXDBeTCYY0TvaaJrEjY7LTN6tet4eBqRSKzp7iVTxZQS
uhXt3rUX9scc/xSFBUclavt73Rdb7DjqoYbiNR+ytzohotnypvQx27RX7A1I6Ar7e4V5Kw0kYlPJ
isOPzfiapNah76qzrdiBFaFvPZHvAa3qhhBMH7G/w0DpGLjkbLglpERYTDY6Jk5LxVjJLpiHYvnB
YSNppuITSQblDrztP0t2N4W6CAOBhzNRAWjJw2eqU9k3gKhZcTHm+Iqm8jGZ/rvgiTsODgP+hPa5
s6Cz6ZR5VJtG/kVBYu+JS830i1mPnwPBES+RXbWXqchvvqAq9PXIgtdLJBvTDcb+a4zW4RIjGwFS
ApY1NElgQjeLizNke1vtJbgvRlIF/Es27H7lPgpmQiSqmgUaoZ6MyZwUnDJM/kBTXQ+lxNqWO4xr
IvO/fHSqKy810i0GESoqaDgqgFduGJx059CHcLzGMfQRy35YyJqPheEenKbqt/SRC9jDwTqd3CeX
MMkhBeKR2JCzys8WpglIYSjI+eDf0ZqdR4tKI0zg4bTZLstcFqs4N4iLlgpAVfLdZ5P/iHvrJQ27
VeP6BVgDO2G14JEzV9X/PJS2Zxqav7WT2heVESOROE0G0aSyTk0z4evOvXYbOk2zxRUhDpnFOECQ
+v0SEWHcuYBtmrIlbFxZ925IWuIHWJvxlLhLKPc27TMbd0TGfGBMoDrO/rVx4F+mRjehgpG/Fqwc
QCdlv3ad0d4ncNw2PUKUVcL6ou7H8yyLl1qy7R0dOGeejDYCEMY36R0bRkXmgTBpejKbDWokJrC3
mXxuW4q6yR8vnRvzTGaX0creAqpRlm/9YQ6D70VSNSNKY+aivaeuueOy+mJ5f24qVHDVuKXHNtkM
BpZgB8iF7cREJDPqBU5Cdk3pfnHl/6d7YEIpTtuoHvcSGe8zAIaA0eylNmu+rPQe6vajMW17M3rO
L/rtJUTZ/svJdupKglkNvq76ZXL1v3FgGkEnu6p6V2wKcs+vrZ8fY6duoQWunSKx/+vjcAuVtb6p
ZvpCs2uvo8b3DqZbMtWA4jWJiB103T05Y+BxnZbRI7DmdeZM9nmukJYQtSd2ZQeQFw0i0RZT/g7c
CdGn33tvPYn2624wyo96TDkcZWbscK+gy0g7jrTcM/hgQieFFzhEm9Hq9iNFpzDqZhM7BstViy3M
4Kpq6+YaK1uGZQjtXe7n6ZPbDc8Cwxj3eeguLj9FlDMP2GwSGJkzOYFswVPiI+vys4L6Of1OmujL
dz/qOIPCF1n9UU4VAMY+W+JJ7Kd65ueGOUYcHqlFvfQUibLZdvavWOalfRX/FhSlbA5YLSJn4GKQ
jyxpkVP69r2HIrnqR/+dJ8lfA5R+9WdIR0XI6gxeCywxA48TqYjnxJ6+eyqPrq4Q+IeTvZos69vD
KIjypoYGikPSNuc/daN/+JD4BtcsHhiehWS2OdZbKdJHwHONFpHem8/RHsAKgiGlOxdivTzu9PII
h4EO8FZgcSQCiC0GAZHxSxha3S1LJszZ4kKK0FoScbp2qoSkNAUnMsHk03gJu3i7V7vcQn42v5Sy
Mg5m3L0wGv7P1O2f1Bj4TthB2QG/LIJK1IQ5mwY130Ij2rjWxA+0wUN23UxrNCbGS+tgNm2WSb50
00MahvOngBgDAZwZeLwbWjk8hfFVNm6KikWF+zgZd97sv8kmso5jB4ZjNo/96DFSiKNTD3hkjbqH
q6FlcslSr1kPlUGlCmYTMWNSoP5blMBgssBNXVRkplhq3bVdd8Pjjw0vC6hjm5GfNJp7nLk7h8Ju
TYn+F5aUs5shSSSyf6kEj3ukyr/Uk5tJ0SlOKaqLlOVPVTSn1o2vQ+I1J2nU/xBqdgezaHsSRX10
6Nrbl507k7LWuWsd+S5a7zK5EPwyoeExxRa86XxwCqdaTWY635ZgSzHds0pVFxDq9xKEzMFWkTz6
ICizAg9BC6GXlUeQbXPKGxC8BBCTFPztJwm6iHj6W3doOeWixcQvazKqGI9JXAnW9sZtNDrjod/z
bPpl0TryR8DXa9FJMH4v97Vjs222pmxbUfJaIOu2A2M826w67KGTdeY9Trc6AYo2NS43GtdlxANL
jW5ah5ZWnqyPtt4ky+JQTu51MI15I5fxXhifkplxgp3k6Z5tT0UqrbjM8XAUNTUU86JLSHI8iQCU
gTwZDZXsmdx57oeeANmiNqkG0yPC+hdGMuEh6zgPNeOaasnniZEfYLvmUqzE1R7h+HV+3aH9qoZr
iYQUmNhHTTjqqoEGtR6MZuPMMxF1gc+crMbBiRdkY7TIfP1463r5vE1BICUxpxuXj6a95s1yLe8z
YWqy68nERtC46VkDEvRHUGqzbNPz8R9KW7mrlPygYnqeM7ZeXJuWiN8bu2Qd0nOnVKa3i7sByS0y
o6mkqvXsg5pBFCvBEGeMCJCofaKexbmZTLDduX5NYbyuY4cWo6R2zIDffc2mszG74m32piPsV8S+
E5YbTOErywBdkoI0hmPa7EXe/AorERthB/upMvdG1D2cYD7R+a0bO35MX6DP+42yBJnSdXzu0irf
xVhAcCV64yUKZxpHMrrJW67AdjnOzWy0dwKkBfqv2uq4y+/T6J8aAoa3CTmCexei1c4p+2KDv1hs
Jns29/CBuPZwHp0MaGOSIOoTn02w9nptEcgwJ3tYjncLoNDJUbLA/VMdXW86lw3yiTHW57xjLwHc
f4tS4T8X6cCjtAYW29besfxLNY6nijOLESG6l6kQp6DQW8iVP2nMk1iLV1Bwz5NsI0Q80VdupM8c
2m+p0b+qasrWgLlYDYPQT4h3x3rVHoM8/gRBMMv8PYuq19bATWHaL7RzJ1HQv8zFqhPTR9m4l8o2
Tsif+QuEH22hX2fLFFz2PAlcCj9GHV5cR757ULi2VVs5nM5JvEs8dZrBGyGfM+ZD1EhzBY6ve9Zu
HB2kSS7WkLaMQez66FQSS3zFyLhmgWnkY33wS3NbdoAp+1QUh9ktXkfmi2PMn54qkD+EYmwtErih
jK3brHqxvemR+8y6w37YSIIFHNl8VG5zQZdWrXXvM190GMrF0xpOTXhEUG2XGXzuGESqNgfKUgjX
jExxzofQ8XOcP9dJ815ir4cTjzaKzdTKtusv7dUvXgoTz5aoQ5g8BubwY3gFodX/42vvPSZPq1YA
C3DwpsnRf4DCRhB0KqSlNo5Av9/6Wy8WknLOxxfTwLbLNHxJwBA3itfnTCZfts0mi+dgX3neeW4n
VmmltcLR/zzGKdxfjcixoFlO1HSoXR8RhTR3egwIKPU/VLGvaWkOrcF+Qs1HzfgVKZmz6P6mfoUA
X6+0ESVHoCcJwEE/2zQ+AGZ6LYkQcSp3dhuu6+Se5IgSskhkmyk00itGjPTqzsVfPzymuWScYzHX
tDHyKoGIuajeR9zXpk2ShdDrPBztrd1SALVAabHUWmtJy5zE7q4q1Lpz2KwV2U1qe5lRPXpEFath
BCzOjmqV+ifa2X1vC4b3xjcbmLOpi9NgvagBNW4SM64d82CHvDTf2Cq8ynGST2QyHaNs3Cg/F7um
Gb6JuHsGhwQCoWWrmuZjQYWKqQvH+Hrq8vwYTeGlhvLNtzxz+8UcslA4gbrues+mdBjQmDITiRB+
Xcq53Kip9PlkeAYRAr23SXla/hMuCNAFFEl5ggJPLsq+NnlDTsD1PDpfY2/+emYOKlVXnzTQ3NML
Z53Kdgd1O0VKxDePcHWNRt3FEBChuQ2rrW+rYJ/HCCrYMTMJBh871C3twW4YNTxgE6bsGPmHcoie
F4Ti3g5ZTUndXFVm/44VkdukJB41IqeWmOz9WGefiKM5m6efPsr/03aMULuN65WfPhlI1Rdi81SL
Y6TmO9T7Zl1nzisQ5U0U4h9EgZUDC+VFrlGLu19lzWM1oFBYe3H6mTpFtOtdyUjTsfZdx2ma59Ub
KkMGeoohbDvSgblB8a3HpmakGBMMMATVPusR27PXQ/BnYdJAREW5x2lI5HpAFIe5mXsjWxFGwUPL
ZnLlEC+F0nBT1nl3HGaiuuMKFnDYUemIXxvJ0LrszNNAUMshEigey6j8aHqn3psGrQkJIxoocugH
FjWJe5alEjvbwK0QjIVY864LqhzgQgBhqf3ey5YvqBtwS+mU5tk1N8qNty1hGAucu9irhyNGdQbR
d/Lr8klGiXsYatdFOiLY6C6CTIbCO3QYmTUtIlofVyOiwLou/mlLpQA3oqPVRB0gMyZQpYrhbDPj
jlWebEQZQMhUrKic8prOCL/G8H1YrBWlRF4wxeNNpjRYMrEfhpecjHA5fDJUfwGNThLAIWF0y9Fs
rUpilHY1zyBjEkTPClNPoRCDjbNAjZwwdm0D48eOk0c3FZ+Z5f3EPhu/gNxKViV+z9gNrcCKQIt1
0PLe44OMzr6AB+DwDWN8ctcds7maQD13VMh9ZbKrah7zMIl/Wjn/U6p/VjeUIyWVN7jhjg+1WsIb
gc5dkW//VAQwpTQMywQIpCxs5RJxo6mcB0MpvpYpuI4dYk/HHK69hS5qIedG6MM5aDedkwJnaCSC
7Hg9kXxOReBxPPbIc3h8aI6mdebyW0zLxkyNrLP7DI2QTWpbbfDXiUg1tkOP1ZLmVM8YvuwyhnI1
lWJdJAzD42KTGo67IfmRikuy9WfI0KyG/Lk0i/6A9PgKOrjl4XMG9sfG3iX02quRMOUuX5G/qGVm
PPfD/I8J5FvaI8S1TbhxgQgcqOS9t/bs/jDpqV7HfV8yTEGGKKMllyBcHG8wNxGlkUdF7hgavj9Z
Y6uNrD65n1x0jsjQZdNQopr6mjU8gE6IPB2nFF2cmIetUUasy50GkqzoeJJn3uJLlI/dxvARM5kZ
LECzwFxdzDgOHHk3ZP+ueufT65qZu4E8RJx+KzTk2batrm5dXxPP/M+252rjVYwvWJneXWPIz42K
3qz5K+LlHgjqAWbNLT5ZTD56S7wV8oTydljXEQjlOG72M+vdTZjx99ee/MVh3YD50MfZ078lLqw9
GMmrSzm0Ahq8Kws2NWRvGf0SM1Rv2qQpTuFrpNAH0FNZKMzVSeEkRqDr/zPD4GHlSrKbn49JRwRG
b1ktNIdv12jaB2KknYCg0i4nvMKiAecSlZeVZjsZpne7awtUZabaDv257Zpnh/jBQ9X0Z/pRDsUY
lb4njN0QOek2Ayq0yV5F29A2UQHVXvfSVBHaao8JTJIUIWL8hiqjJ0YovlaNIJTEXNaYil7Ud7ML
eZU9VE1UeEM2dJsGZf6GhJBVaXjf7hS4NxMmM9BAijxsKJHpfBLFiVUwMvHaBr+mlVDc9faTZ3eP
/L9BmD91F2CS4sx0ffEX1eDTaIEajyu0IcLqfgx/yqmu8lc4SfUerfk5SngqIDJj0OE+Wc2O95lO
DXWnqck+r+xuVzAHmkvnz9ShygQQyV+Paw6Aq2YRbIFNKRlB7RNlfxkhNUHoRJ8GXXIkxvFQG/dS
yaOuzPnR29lOZzxpac4CNq3oiBrM3rh5kOs3dYQq3ug3Jp1uWinnoEPzb1fwbzIUQRKoNwkMl/U0
DNmW5snb2DnD+GUpiL9VDrwPBlBnOOu92Nb0t0dv73DYA0uhMNFh8C4j558OWrUrh6e4qd7bCL9S
0uNwj3ghQo8Sy8OKp6EVb6q5fAvqIDiFHWzzBklqHXt/PDuOV3WzTH9SAMzz3ess3oFgNJ4COTQo
rZ1ta5PCxq9MlvKIVXQO9oxPumPJ2XkuPXknXqrk+HM5lfI52vYwmYAzMWgMgZ8oTyKv876bQQVs
pP2DMdPzzV2O/tvFDVZp7CNTUAHgmb+bvD8aqg830lzeYJ+HUk76WL6mE3pEMuqiSx51a8eJmJPB
QYBJ6rBGdaurM0FtNSQuDml2L23MVNRO+SvQPCCrpL6Dy0A0hL1ll0R7h6ybjxVbM3F5F89SL3Vi
jezToQ4tw1ow4PxIXFl8CciiPKpc9i4PWKTpAU7xGTvSV1SH3bGWJV9HxaeySgFLI4TLxXrJTRfT
mx0bQBnUSIZGPJ7Gsr2DiwRApXAtxHjS57SbjxnxWe4k8ehFEYkVbhauYb9ti6GfnuaMGlXQDI4/
eg4AS0UFVVsAwg93Z8ZXy/szFBrLbNzfciqXHX7xeDMttxLf9nEK42WJ9iCVoEkZ1IStmWx1lv7x
tSuYZlrDYYmduOZFOuELwklSMmTaWWVuvrgwFEaSiJ8ayq4K7e4RND3ShYJ+o0KQTPqcPLa5OfFg
dBn2OlT5mD/IiSH8DARMfTTL8J9DCuaLRTEn5hfAuMaL+mB7M94Z56Zbt5o5fNJ550jg4doDzj0b
YfzrYUQok9fOJSZUdpl7CBpxGxRTcJgzXFxDSfRiF2GikUm1ozBjRtZuTSQArxojyC3yx7tpRsZz
UmT6lDnZryytbNfGKAtax0SQBHeMBwKphgAg8ryIMEyrORSDdxuKpt2pKOq3Tqy+gRVIfFqaFINV
Ld0O4+nQnLN05EvCOL+u/dC7EQ2xsmrYEGHcxndHcz8QnaP34GyrLUNi5vqerg9BNP2ItM1OIE2J
QfLsl4owZGwmoCERZzcxuWGpRKViaWPatg4Udp+wnzEA/sBKKtum4KbmyDYPYcJWroe+tBvIEtnG
7mQAutWXcMLGY2pM6MhDx7Pd+Pl2aNXVhA+5ImFAoLgxyUwzuIxYthfrZvSrFdph6+9oTAelMQiV
sZT7GNU3GWCBfFHkTG7DGeM1Ih5msczMDqVLYothN93Dm0ZUlnXtwLGgoEUxx/7eh8WHaHbFHe1e
0/YZlzDFSNT1F4fBxgrUJNJKC6FBnSixGZp6A9INVpwEUB36N91pUFcJ9auJDRfnGaz0afqOdcAV
jawVqLPbTmpdtK6/IyLuRXfUw83s/G0FxbQiaJql+K6UwzsTxUMV24vDGkpGpcZiYwh4aSxxor1x
FMw+TnXiH1jYLHE8y2FgKgZk3B0mtPUdkXvpYZSvYFVszM5oRIg/Gi/DQMRXT4zgkcXMKjbr5I+9
tMk2ibXCS/qXkSNvxdLLP89D2zG+gT8nMG1ACOdcywFC5N4jiUgraySOzsC80VB6q2qeWDFgFqlr
Lq6qAjerOvOTk6rYxXb1plOrPjfeOJ+YDLSW6ZxLGR8iZ1y2TP69oYfcy9Z8C/sPKdAWh3LAfAIp
OR5+TO7T7jCYPR0ZBq/SOqtAWydFE77RCAKIZmJE46MYZHyFfkK5f/uKFEcTTzZDOuRdrD3eEDjH
JGCauAJTatU5sY5BbzDcVP2p7ITactC4JDRsiA94SRv/Lzl9M2DAsx1a9UkPTDSxrTGIp3ULmeWE
WYnaZZfBKcOF10P/RqS7ihNW5QK1HsKMdMd8/mII3M2KPFwui5TdMisT9kxXpjHZSZjmK9Pzcdu2
yQNHXLZz9QCWpFVbQiVbaqt67U9Vf0qyaZ1wPqHhLT6I8QI418g/Rsb62WQuXaOdxG2izpmIqbOc
vN9AnECrHzok9zHb4A2HDybxlGWh920B/xVJ2u7lrCzm5oaxR8TWHFXHveqNbJRjYffPY5GD73+u
Zzv9O3Tpayu51yvLQESMU7iADQlApV7FotopFkMrmEjdnn2XeaI+ojvA0NqNAu9205F2iWVlZXT2
dLax7u+HWrDoGlUEMYW5pFEP9jXWiVhrWzMrc4Zvm/EzkI54wBTvhcyEBB6OJlfbWjlvYdBOr8wI
9bEwW3z+ExpVC78qA1xrOglJ30OX3qxa12nPooo4Qio7eQSxTwDrhK4kmsU2KHv7ne7wxYyDY2qS
DB5oFJ8ViwBKGOeqMa3TZ/HEJHzjuCeIGpbQ9Z4zP/obkCcxuv5Tv6SrSJDfW03+2652iDzyeVH3
lUAdZuHIOSYMctLl4+p9mjN/mFq2bITmtNWEm6b35lWWxnhbadTWgqkH+Y6Ax0v09iZi4pcmBbyA
dK8zCuPN7xHQN8v2GFLIU+foJ1IMFcAewq2EV35xxDdXhryL0voQDbXFNrdh/KZZ8l88R7UvIykN
KzB6+Y52bNElOIwgZ3faIzQoN3nPgLz1Rcm2Nc1fei9p2ZaZz1bu5OzSM1ZNxLydu7ibD7QNLojv
VyrYmx/+OjAljkXbzk9T0xd7bk2ibpZf25msq4WG8UigKuE103xTkFY2RQFRYpgjmG+8OD5ckZfB
wpLct2vt9Ma21F5/JiaDIHgvZV3ke6R8tdGt79AZKb8VJBpU4lSFMVP4oXsdLdL8xrZeG8m4Gd3g
jfhNuRKIgdZBnLSXNnJes6q8eEnm3RlXMAfH7huXOciHACYHuV4bEoYQW9SEwCm4KGuP3f0lzfvf
MN6OvCYnY7SDU2XF1FdxeDWHkmqm6eE05tFFZCOOpZh+LxJNgv1NvPXdUJNAtwRYBh2Yw756HVI7
PLFRJEchGU8SZ7C18EpShUDeXHbk7cyYPvX1SZAo4TFGrOKGZizHZlb6iO5rL9yJypSoLgqAUITL
MH5NH9oYveMYdpI+JG6oEtxwTVm5ybWez235Wctg+BbNjlIfzzLAiVNQ0+p0vUOeZEqs6lgY0dpE
3vQ0M9QdR9Ag5KsQCzOQaKCcE2a9O29cvu+m7i30R30zWmq9ahjaVdxpgiInhlgJlr01Tt6HXiIo
+hgbSE+g58Y2bXTKjqB4N+L5UiSv8EZDQscKcbEcTJpToH6m0bHv2kIvSKgYSBRqBkZJKTadhPgo
VovCcF6LCtUyMqlN2aQ/aAK5u50I3CZ+tpUz/dYMY+OGJAi7RFMTetwK6C+PtM/2ki+xh2CyT8OR
DpNlHyyt8aMOBuh6WfvVLvqaxvAYX7L++t+f2jXjlpQ89qNwN2na3W+767+YA2ebbJFDGtox8ADx
WuvazjnGfvAvjn8a039OaJ2nGgMHEQK7IiMiAHvfIelFy4AFKk9fctNJSjnMza2fshvymZGoFF8D
YjtCQgKCTvqcFYeMBctBeqOmKfvtBEe1RoG/5cxZtV16TMw435kgPYHUHiULiVtNAaKk/RGWW0SH
ElXlVN/cavi2HIZSNbOcMOz4/6MO8CYX2XtYEPDsEJmdo9r9D7/bMdWlcSz7Nthr6Z+rthg/4kJx
CLb6lR9cPbWupfZBlUznYfpkoz+ehnw50xqHtb1KXsRCicITTkqUto8ppwH3dA5mSIoMER5xiblQ
+z5vkx1xe1VcmFuCQ5m6qObJaOAhGMZ/6PMw5TfuVxbMEH5MrgxUl3ofNT8O6mKIlsdKB8175Y2A
Ctyzi+hvNcgm3yoC6PvyNQrG17mCEMGmuDnDCTtVxEmcZhG9C11n55j/tVJViytYp+qNvImzawMW
zjzz3DYieB5CxSsCM4R1o7545LfSnDjlmsCGM+id9qXgkO/sYEkaoKFlWZW5cX+pM2o2xaw/UiNp
QzWbW7Z634rA9h1casKCWpx8BhCJ1FuOmW7Ay5zWT34vKUcRN/4fe2fS3TiSXeG/0sd7+GAKDAsv
zJkURYkSNW5wxMwU5jkw/np/wbJ9qtN9qu29N9k1dEkgCES8eO/e766Ek9xbuT3e9130K4nCnrDq
OqBwrK+D5AIQu+b3U1RQgsS4byXGHai1RbmqlHXXya1kQ3GX3RthjHUq8fCsWyT42qihmQuH92jZ
tWNJd7MycAtnojVOSY7zWOSRvYS+nm9DztPHYuBaU8s+T/qYP1ppRFTJQFHo9j+lkTQ8DnXxDNtI
bJk4aLt5AKo39njAyRkmBCnM1gn8J5i9ICuTONh7eeoumxyVVIyKd1/q1RpkD4Btrwkwaslvf0ZS
2pF9sw80gvxSPzk6/k8tNLNjT+vjvqu7//wD98JSjGN+EL3p3jW0cndmbR5ZXq2DJP3H48WCVtUI
QFpa/RYz7dYGmBDYv0Il07tv4rWJKfkHvxHiFK7+FMD9Y+pT4nd80AJgKAIvOvUVoit3KvW71KqQ
NjYcwtygAZJFd+iCu7vo6WRWGUoab/ItWoaNtZy9Kt0aP2LDbjd63envMtdRrmcEezJr2uDUb3dp
IwVMrWhLnh60oLYIVviGGI/VlbtnRXjFDPbBIAoMbk3yWuqNCHanjpBsk8TjeZZnc6TQTAymz+gf
iVnNi6uHRL3rhuKhFm5CRodfr80K9h3TcrwA1c6AnZTFWUtzacKiPxrPRVzqrJYm3WkDjKHKmuL+
u7SJUn5pKDkM6jPnY4/aTdN0ue0LwsZ1R0k96f0ZMwFxZSIPRNomzF6yGDEnciDcOd426TtEu221
tYqJFxzidbpGkKit+l7hq5UZ2orTbXbtkBXuUjNB4hDOLKc6IJ7F0DIMVJRx3n0LLs1EfnpRD9O+
Zyh40KPTjLUPCLbVL1y4ZhthiKUtPUXrqQBIWYH+xx9hYRvE80V4ZlgWlnkKQkIvmEFpnqIFeVie
iGKRZjBeRjntfb6iU0uI5InSLqkz5wAh3qcdDd/PKbtpw+0gwaB6mqDLHEMwbmc7zkeomOG6mJsR
NcKMXShUvB+/AkxOl5MFTiyzNy0U2IIIE6FIMaY7vTOfSxaUJQ6cYNmH8c8Sp8rS9QNtP2MsXNJk
0u+BbOBi7JoXyzXfhs42sMVCvBE4zKcaALcVKHlZmxQPHU8vbfG+P9ErTCCu5fXGbeWwtLsqfbz9
s9tf0Zs9xEVfHCfZgtVJ/HCTz5XiyNQZnEY8XQkoDJR169EC3MRocDgbjnCXgWwmznOwsfBZYh+r
yrsJJpGwanknY3kX6AxyQhkatF6ZYnDemcasO88Mm8yOnGW4pRgkijB7wBGfPqR28DYYFf1L2bdH
UEuPZTH1O2yew9aaR/o6IdXNHFcvkWW8RDwu5z4LX5pCjPhQQxqQuz7uqxMvtvwYW/c0pZ+S+Omj
34+PnERRuhJ8F/ZTgZBuAoIcCUEQZqQfsy54aSCePVHE2E8sEv2S4D3VslRzpxzAEblFqNXz5ofX
FRjdCJ8qJxghUYkftzANkz5JE721+k9R59F9EGL+cEXFmpxjMjb618z33gILcSZ34mnGXrZIwC0f
m14r1xSP73Y3JGALEpK+OnMiOdIZH5tY+A9llcxL8Ah7mub23e2PsSPEy+aYe9c6hIUmLdbBecWR
GvRUyFlHjCpp05qyTedBdMh9KsaBk+kD5AYJOzxoV1ljPXu6K15c0R+x8ePocjQETgL/G8CUTRsO
aPldegYA8DbVtM7wz+5iXb4zZuNAl6bAo6plAvN7VYNUilo8chwOioh0tl67c+TOT6WzJpTgjG06
od958vzkgrQZfSPbQmEBbGSDTMz2aFqpeYfY7tPJib+z7OyeGDsEnvI+N9DMVQ4DK+eQQvf6KlN7
k43LubYQ589hzqxb/wlm5ioa5NJaQDdEMvY5tnuCSmikeeBapWp5MXXNWY6okQlcjR7QlAWbgc72
Ajk2BAKzWOEtsFZmjfKjnIOKsOfmg7N2/NhKTpPQdq5eOth3gqSEjnfoADC1WxYde2w/djxG3d7q
nOw18Wk0J7Y/fGay/KBrvBBjbhxuCbj96DxFmT39jGizzVond3h4g+UYywirbW2hB/LR43bGJ91c
9zGJqxOmVPwIpd2pPCiy/8ysWAlv5ADcEMlm+OW4tJENrEej3NJRNK6cl+hxsjc+NHlQH6UJAkpK
mzFmb4v70NkGp7Gbm4/cwzTn01ZmRWAKGaXNdQ6n+X6MtAvlJFUCussnMh8x37Rhu6LB2gBqigjv
bQFBupNX3JsaJiqCwOpNiwxzNRjttvKgE4pw3CPO5YTSI9GVxegsLUg1K7YXfWUPrYfWETGj02gH
7EbmemyD4xTO8y7tnfmAKwf4SeJWu0nz4iN8pAePXE1JwfOzS92rFIAJkIGKleuj6uxpx62dn2j0
yFqLxTJvLe0Rddxzno7WmkMUtrohPtR0EhCI4U3rUvpmQc2hOanlfGiy6su0AaGiN8S1a9wRb5g9
a8lzE8j41BqkDQRGOq1Nmai+bHPJ2KLzEYhIbKmP/2OY0xa3VN0uSsHbmNOdX3j5bmzk1+DXbxP8
EgdjTtl/2zYYynYq6bbB3mD4RlQdL/WTWrGZfeIagws1Ldn+bydhbw9Aa5LO2dcG/U4fkE/5PfP4
uPTNR0uuXFij57byD1NBd7RnL/ow/GkJEC08TgEI8shAvFm5SXlX4sJYzG104QY7D+wNI3ajNtoN
Mo5XYETw+9TVpvfr/DLm3JOCzHtPQoIl7oqJx5zvvGHGLOWsRQdWzkil8UwQM/iIGYm34cs3bKn7
moZ3OBTyj0Itn/L0KNpHgkRQh3hiRPlZncsG8v3kieESR3w1Dc/s2i9gJDISpBgoneBuykF9SoJ1
V3kyjpsIZfOGRmWNbT1Eeu0T/eDE2MHbooi3hjy1qQYBds47dkQnJtM3+pEOB9MU7ZI1G0W1wzMl
ncOIlZ94jcZBAqlXh5o2YVLznxoEzVAZzt3KcGoPRwjioybCTBDX0FOs4VQ0PmebEIdr6gD9b5DM
zG04HxtQfPmTTNBWVAW20CJApNyjhh8bTJSm30JQ5ABGpy+MWdYizsksiWNKop0r8ejxZbynaLdt
ywVyEUfuge7xS9p69TOKMAqHiaTgvBs4oPfOoTQbeD3OwzRaKMMS7QwANtqG2JKptYrxQF1AlAoJ
SVWCkYeqgt70NAZ3s5bdmT5EhBo52VIGTrEzBj851IlOnmxCAdk02r538bYVRbcRRRruhRW+RFkG
L5D2+apCrTdTih+FKWZgNxzZYmGHW6OeWDQ471dOfcya/KCRcLuZNKbRjt896V68nmbLJ1/VTelQ
FTkvULM3k3nc262GfGgOi40MunqRiCo9NiGgp4KoCRwLZ7+vFWUudTddNnyJvnMeo3Dy6M3w0jW1
Nq5jHomLIXrEuDUy+TrOQtwJobvAP4qLLJbjwiKfb4dGGm2LE6oufEXiMLIVnhqXKaVoG+bNNeiK
EF3LoEHv17NG/6r6+zDPT1HyKiOUV62lnxu8/AvdJQ4Bjqho1vidvMOU/7JzdPWe508Q6oaWgdTw
OVIbpIha9ZQSr2zfOKhWeyslBrb3ui15cB+yxS5WQFbLq2Za1MwEwJgM7mpIu2nvCH+XV0a21913
Gi1soYO/wbLEXDTPie6Nf6ToWtqqKemzRMlzzp0DxJGcUvR8VeveQ8F57JWi0eqludcBfFSmYdHU
Bvk3RWZwGOvg1OX0OmtmL9glTJQLFF062+i9iOCVZ+2PLkEE790ljO3IvkDByJSP4WY+pM0RCDNB
7JlvbkrYx49+UxkQFuolCZ1k8kSdtbKRvAic7PsKsR/KebwEmg2QsA8aj0jyOtgUUcMyouOH93Vs
B42LMhbwTIz53y0kUs0GVtuMJ3Ch5RAeUCp8VDJYMqb21mQ5a8tQpNNj67pLwsTDR3PMq1XE1Jf+
N4GA9TRcghAaZeGZP6wJTgbWfGibTrophYiwPuXxym0nUJlpK97LYigOc21/I1IzNkBZ0RV6uv7u
Y4xaOVnb7i1vvOulkzzR3np2M5ztU1SWK+ypchcb2S7QA/1xbuWXo8lg68hG7HH2TBt3pNFY5OlF
b0nfno0dofMuWLR0OUZB/z51Brq60MAAa/XdekhE/GbrWwSnhAq18TsM8l1raPDmqnqLNQ2FnRfN
q0yJB1N0ePjGo5rJusH3tbTy8ClpJyoLpoyOXDsY+BNfq5FWIMgB8xquJPp+IFVlSunCwAc94JAD
hwePR8O5aXxt0XbMLxLNeNZJKL7zfT6jg5aoy2q0BHp2Z08QOCPLx1gTg42TxDQmVXqyhvxlQALV
sLIuyiF4b0VordI2XevqfdEYNwgr+ez1QlvYpDAbTvOjNk2inGM6gnUdkTSFdIgsDjZCAFYrupkF
nFSuHtDICxZgZH5zvANwRT3il/LREsGrTrgsCq+8eeyFSaC1vqb/o21QfVQbzxCbDAYvMsUGWHrS
QBC2n8ugwWEZau5hVH/YTULEZ4RDu2a1O/mM6LZO13xrxSTvvIbNO23N4+QEX1GdYOOeu3qL6OYt
NcCGhVkA4aQt7geNmSSZOdq6y+kr+QSeN53TbNiWnqdC4nosedaHaDpkDSd8fBDHsc1ftSrOFv0U
bsOMwRbEFno9kfbSEg9Pyw4PC9QjuIuxbi8x8FePpWvxKmbBJhwtfZ1nprtuvNR9CHUhFhE+NRJ+
XA7ylfSYzVyTzpOPsqVBIPmBqYF4Y4Ehaq31ATS17Og3tdwSJY/adK7zg9fZH5lVRUcgZM9uZaF5
T/pnTKU/Ct4ffbSae56ruKnRTesoSZR3emCaQmcQwxgJ7Usk1vZproGJ3/5qjO/+P5LkfxNJQroj
rta/TJf89+LnV/5V/I2Myb+d4h/l9av5G4IF/rb9c0LJf/+kPzJKfOtffaEDozMs3XIN3bf/K6PE
N//V1B2LaBDfdFxxSy8pykZG//YvBpl9LkQEnwQx29Up2/87mI+ISoGuzfdcFBIEUjrG/yWkxPwt
btJzdMPVuTKDK9OFx0/7u4i6tq0ZwcRjg4tRe82MYZeI/FpUHjpzvLVQIWp1+MDE5/bRtXLWgd0/
CMc4cBaGyvCamPklzTFwdU7K3MehzonRa/cCRLBOfWmn5tIwWFImDMJzdCdaxEN/Sob5B4F+hskl
/illT30EslpI4MCFSECn/9tHsOic6kYa8hFyWp625u9dGV1hRWApZD7hRO7IvBTeW0sngUm0oewo
wDn+2XXwRf6D67At3+SOur4g4ebPaX8mC6I32KiUaFE+W4SG0E2B0GVk5EIl+5IkkaiukFr4moJY
M3IAm40gpFlltvXoY4v/6/vyW9Dh7bYwCtQN/LtAoX4POmxBGDG5zWouBxaNb7iXLhKnuC6Of/17
fJWY+Pv9dwDOsCIRq2Nav31uZw5a8OtAaO04veJkrEWuA/oZOIXazt7HteKDvMKmu2T5jjm10aj0
J2ywmRv/rHIqPGLMZvqhGE8fYXzsaORlLa3IOhZnkNq4e1CGLMT7nGxaOWMPzBbpJN49uq+IGCkx
wSuvbZ9Zl+989iaiTmfiSdCxmNjjgBUjEQAsCPkq43bPlEgUIASt1OiXjc53Yaspdz6x0aPAIM+q
Q+PnGktPhzJf47g16Y57JdHCRXyFxKEGl/F6EHJv6e4LaObnuKoxTqcYqnVt3jRVf8MLRgEfoZfy
7OQbH14iuktvZfoWDdH47AWCnEHdPIeF5lFaY82r1ddkuko5Yx/b+c3sRbWcB3Qvfc4j1KbekZEC
G5ZZTrCYMJcBARsBC7b0b1J65SsIU6jpLuh/+ZFaetRm56RS3cjQWXpkjbFOXv/6uzdYIH/77lkG
GJKRemuTVuuph/BPCZfuXKDeimtUNpzeSrlpK9YL2XFX8TqhPuJTxqVzChAHLDkxE8UyMWGzGLNG
RLf99cWoINPfLsYWFpE4nmuZtxX17y8GAJBbtb6XbCmQNmjPZvJMeAM5972aFrnlHobk2m+ggk/M
i4myJVDe2gc3zlTYUWd5NJPbTteWCXsuxIOSQPsJtrPM9r3gi4ha7VcGgqCNnGsVwnBzWV8sw0xR
l5HTmI3Xkk751nL4DnGk4zrzP9FHccBDe0XgqNiXFo6yQUciqPIT/8nn/58vou0Ynut7vPC+4+q/
RZvqnW/3kxtlFLHMRYukOYuJNTzP3IvldBbuVhIFrd5/CvLhMPMKEctUr91GbGsnY7QikCpiGxQc
d1xtjSJfX7Wzom2OkCjqdJ8ehjQ8dBlgT8WvvK30HSeZUhxdUpeQo3M7WvLopvTJM/PrACVTRe+5
PqFVtntJyTc3nOCfrD8GKbm/f+2OaZmOMFn/he2rZ/RPz6A0Y01vej42ahcCC22uxNOpnTm9bczG
xAPjgCmQVI56xHum2Zn5Ty7hf678RPXZ5O/qjjB04f+2AnZmHgzMRLNt0COM6Tug6X5MmtJff7//
4PF2WGwAPut8SNb0v/+cRVZh5qszPic2Q0B75cP0iq4/yqJtPxG6oxIO//o3GsIy/8HNtX3XRHNv
2L5n/vZMlXlDLE3SZ1t8F991nX07HEj0oUNjnIcYVlI8o0E5/2jCfkubHD5gYWG8HkbOyf6OnhoJ
LDkPoRaHV05F62wOtn7LmqeSFAne+Pb17hQ7m3JMcCGW7MpoZ1HlY7QA1iaKLlqR5cQgCIBQpCGz
zqXQGGjL94nQsDJSosQQxmh9C/vLnksjwf+olnULOhc9QSZHjnvq2u57HuaLmLjEGAznKqnjM0rW
xuO9cIG9CWRv6v0YqHPSBP175qNAMOx8nSYPevZZorPVxwBUvoFZrJwaDnntaUjrpxKDDDA9XmyL
9XBhigsd1W/d5TclXfx92xU5yLLqVe++Z62A0OCznbVxYc4AYg2yN8PM0dZB7NNSxXyXi5Wsnsjv
clZFp7qfPji8Is4RQuefptniNmOPMytgs3iqrvkcX0VinWm2jwtDxco2RBMImLCoPhDRP7ST6qMz
V38NLO5tkTwFFZatlvH5QvcLpqP6OkCfoQQXt+8EwOsaNAdHu/i7p2hoTfvclfAoaccYUPIWaU93
2FOve+Aj2696KDNVdr1dgT0Dr4RjWDefcihiyO8ru+Xj95l/UQXBbU3SJPlMrnWOKu9Legks/JK+
q9u+awgqF/dsdO8oR/1lQbDC0nhysHScGP8ifo4Pb9XIvba1xqNnBlwdFPyOoRZex6h6q52OmC6X
4YfRFPTbqFJD97N7utF3G9NNVypdUuAAYPaE27dGVh3ZDFkEx2UBNs/g8XXiCWFeVZERGRgsoOFF
j/rVQLxoE3uEcnGkxFx3Tdrgwt58Vd+wmyXfNNH3TiXuIn9bq0vMcm5nzp0KpXxqzBRFU9izNhVr
lUxbVmJvJ+RF9R5bixjFto+pAOheX2vQ3eWwL8325+Q6W9+gBpKBv8kDY6eeojlMvxGPgk1A2bKo
0zcrLU7CI0k4tIgG6mx23AaIAc9xrLQZG/U0WDYPpKiBekVo4WekXH0afaecQomXArI8q4wZnEhe
9VpDgMVqyNsQG1x+T08CLV+wHUzvADohqN60hpc/sgGtZqo/7yo6D8kC37P9y3ebHTX5NnCLa9dZ
29s3CpvrV669th3S3oJxmzEiChz5GVmRRws5iV2p0BKVDqKNRSZvOTFHLvwTj3IwT78z4mS3YwsT
PLS5otZgTFhm7/EcbgILAUTVq8acFTyYII0mOX8w6AHuQsEBj2YFrCRaNlq6D+i/ijSFTVDxNXtm
cm3JAFFKFVJ4lAVKrR5Tn36Tl3xp3JEUFawHkxt+56M4375v6RGXMwRAyHVCThHXnnWMlzHHoqwp
MS1PmzGZYP8H4XeJX2xRRFRjaqGbKn5sVB5pyp1iRuCRYlFnc37F94NwpfgKZjRPwCcwhvkolIXP
P3bwTiz7xD1j63hnJLSZk+hK7+49aVhZmeVfHCmWpFk/shTGIGPcC9OXywhPuw3ITbXN8q0IrYcw
VY/1mHxX5c9ZR41PGX8y1BKl4nNdRas0hFzd1pRp4MWbKM6R/fIQGXb0PJP6F/Bi0m86Oy5rxx+P
5JRd9cE9lSoii0XIkKxpFc4TsLrfjaocgmJkpOSvROPtBDYNTG2O4gxfKsTt0IsQLwR29HRbN0Qj
jjgpLtPsvBrl/qIht8otb4X/qF2JXu0hGNNBMj7RS0KvVU8vt5caVx8HTo1ffcOVJ0H/bMTVq2Xw
4VqdJS5teWKyn/mUwgDQ+egzwu1B17S1MQQx4zkMHzr+7wyeBzy+7e0mNG2GhCWdVzIkCoMmc4MT
a2EHfPaEhD07aF/DzJT7jOCbiYzNuQfJ7Njc5Xn2AD33jLh8esoii57HePxZVyRtk2gT0f+DSk9Q
W1z5zyFo+KVJb37Z6g/qAZEeK/sMuUAtxRiTeNLlRxa8iDgvl7rGdpE6xrnE0LDspf+ho7mnKcYE
IH0d6/w+Z5MmY3yXy/xT7bh9cAHMsHSr6TyzzbBkpKvbo5/r4tyNy1IYL9Bnv8j+gw+XQFi2z4BW
T0FNlkbI69mIH6iSX+XIh/eUz/fG8k6YiEO5lT5uUZ6QS2NIiuMx24kJgIbPv5xmTldj3RDKQUK8
bZ3VCgREirQfam+yd9AR1SPxFgTnRcJglDFX7wKE/K2Gy7BAOO0IWI6rdNNv8lV5tkmcrJnB4K7l
0Yc08j0wiwhcy18NGLXrypFQ65jLEv1GckVmPJTjvc6YZURVyPpqrkAb/iyM/Fg9RZXx2MX+xVNM
KNd1LwVDMwoLdEQ664Le3Q+l+sojoIUzYEDrXMvs2wCHnhTtu1qrC5mjUfIvKYaSEdqF2oCrBPle
1h2jzDnB0cLWR7bOUiQP9C6fZoyLQ7gp7fw97pxTEjsnVcXcytWU3cXERTwGbAfoKMEUqnW31VSo
xsuEbBwlGasBaBJeQTrARXdf6ca5jll77cnHx8SeZWmQaKKrAzB+RJlyw8pPTXsKEPSoJUwdp9VC
hIMF7QxblqrLRkkjAjIARvy7YqT8qq3pW0uGk3oMWvz9C6NQlQrM/ElqC6ct2GtZqUujeffi/pcM
Xm57N5G7F6HSmtvs6hPngfDQPRvwFvzhZ6Pzst/2Xs+mASIi71JOgvfVhR3oDzSHWAknk/AMDm33
unC1RUTSUJB31iKznQt6dljVGW6KcO4IbVUcf3rzHcP5hVbND5gzYca85xa5r4Z7Z9QaB+n4gcGl
Oq/jAlUxWKZ8DjCviLk8qhzrW9q1UNuvo44uOnNAWb0Yefnd+fW7AcExB3sxckaMHbJ17CDneoFO
sWPkzTupiqmjn/IgP8oh+u7D8pNsEYJ3w5pkKbLbchd0E1dNWRd1xrDuB5Yg3X4lJY0j0qjSpFtM
vai1bwB9mXGHUsNdYiA+CINlTotnYx3bl1vZpfz0q1azz7lHJFxd/gpmc2kJVxnVeCxu5eDt12UO
DwTUAfZh62xgvTbHul4D5YUqqqYZDJKXNsulmRbP48xSE1Um2xo6mdHjoIT7aFZS2JK3HTwx30fF
u0ysVbW81YfYdKhWKlgkPqcb9Rq0SfMeF+wMaVQcNRj+vKInWeU/biV4Hao9nTdHEjC8tBL7YyBn
LJv4eebA3SlbfHYtTPKBR6xTCQyiZ9Wuk1auVVXL25P0iDvwfHEs7caWc/YymNqDo+oNUJFqLgKl
X+P/wHDM/uh4RlRZjHs/9aL3W26CUMBdcpp/JZa2J3vXWuBTJsDDDI9mFD7ELqUGIe+LKBRXVNyE
H47p9fb+8Y5fDR+nR5W+FL1zUf0aJlsnU89PREKsXFUAT+yfeEOujlO9eOD3Ap+7GTjOh2nFOZzk
5r21rHU1gx2xOfakxhlPHznCGuMiG67pSMAtGuhPApnpjaX2GfFbuio2LlR1WL5wI0y1sde9x8Eh
PGXts1T0qxIqX5VMJ1u4m4TRzi4koAe7vnHf2QAB9Mb+siwEG1hnlz0JwSsNu+PaqsIXe1CPoCDI
hahgUnBMdAB44c/ozTy+iV+j4VacjqS9GJpfWWx7zApZqJEmbTA6876YboBUysV05cl30Uw5O7pe
7zSt35dFCVOntpmVMjjRZHiXlugD0zPCw7xjaiaVfAliCfpym1MTyJRvpwi2HXCHSNQI/jGbR+A8
SBnxZhov+oYUexZ3GeKQCHDKoKyXu3mi0lV45DJZ0ebs1Djm2dI13Ho8e+CBPMT7EPOJh+y2Q2q8
IdcmYs42CAzU6JqlpcUfrhWvEn9Gq4LMxLJmfUf04mZI7Y925PkwmNL01S/Wc/KzeIIGrdtmOmVC
nfMQ6uZzXzFWY4wZo5Wf3thGc96rfqtaRqR4Vu8obu8aE5UpHI0naCBTYiWL21qX4kGHX7av5+ZU
Ie62BmuDJUSSYAaM//YDdD+8puwR9eD1PB9wEum8U7Fj9PYEp0zHEB1Ol7jf6tawLTqSSsCQYaiM
rz7yjqXO+SNnNhxJG9mGC2Y4MuKUQOcIKRXpEJEqWruaRM00PPUavA4QpO2y0MFFTnBsR8QpzKww
b7fA1cdWs5aTew8E9Vv2CBp0sOs9lAO6AClbRBcpCcj8Du7pV1+OD7IAPDsT5IzVoeJUEa65e2SS
lPQr9ImK33TtvWShzdgmyLSoKIwcvV3SNaowGXfvvUVOQIpSa0PYQmU0SNsQGa8iD9hBIfHE2gZX
EM1FtyDuKY4Y84/4uRHuXIz2IUZZshxMg6gbxCFloi8trX+3q+IxsvgBSXnQtHBeDSOoLzqJPyp3
WCfh9MPBNQHGGsKSoegaGlcUjtpHiTBKowBYdnFyX4c4SCQjBUki2MKviElxjHxH0GrDyLbwVnn5
WRn6M0N9ZK6TdsnlsE9EukFzex0K8zzVzjn1jXMl2Jr0aV4jWl3R7nnUFM67Ih3R9OIVd3hjeIrA
3PZ35vAG1//CMnevYSd1Ov+TgSlKYb+3TqUb3RlG93qriNTKPTG4T3LzoXLYNSRh5CRPYOqA/BJq
D43bOrRk+9e0074MDZHZXGWYK1TLWNIs7Sz/josmqfE4ltlj0oA2zOpf0RsHtYuZZUem51c96TiI
0QYMzfYrcQH8D43Zr8ZqEflAcaYMSp3LmTWb6HHjzdJnUmlieiEd1T7vMan3Aat0RDHMqxviTYgg
BMWwNltNu9eEHqyk7X4PY/sFoOlJJN7nkFHJ2wLwAyPvME27h5gnHLCkiRVgPOSyl6ei1daVr3AQ
mm8sSTfiAatnDlmtedWUWUOlsTb2ftQwbfqqOvUQv9GJotYq5a5qg3tfDSdu36xGC2NyWAXZYVco
WnU8AqxYUk8YphBMXLD2d+jD+ozNPPTtDAk5Gm5af+4o5RprEPWaZnITaBiryYvqyEfpyYjbjzpU
O2DyK53dik1A9XEqLCqx+6m6wjCKR/ZT93KbIGBJIQiLk5av5+/qf4HgXYLO/PownfBaUAVaPd0V
Q0QVouLoaq7Gzn7D9cQuT44QhsxfDPcXvtO/Jx6X40/upeEwnRb9OfLopUW99isqWhJBkt1Mmaju
VO/p57Yc0TaBDeNTGXR8VRPCKrs309t2RnSNzG1fRpdMjifqsO+e5kjUz5AWMwB47PYasRJL4ELY
6zaGwRUSF7EtdCgqQrVYaDZfPYNqkLHeiUQ95CnhnU5YHW4c/sPb0M748knpVhv+e0JJ7YXUq6H2
wRHkgPUzY5qB2+AyNDzzddpghob5h+RkkCM0DFJaS1LV6bP3962Tb9Vtk5qz09KDJD4ag2MAake9
L0RMT8vade9vu39RDmLBmHLbqpos6Cg0Qt+6L9rPqDMP+UfoWKtqyo8RoUS7oo6MPy44nwSGG+fR
zIZNY2V7j4yvEgPo6lZfSLUNYNXaeJQQAs0f4vDwOuhEsSfirNVWu3IqPl1b+pe4cU5dx3WRfqYc
eMXOaqJLSewDGyrekYmoDwDEPH3ai07DdMWz1y5J5LgzUnrtbvYkW1S4XY5FDt2ntWxrZImd5pVk
EGVfTds9aYK6dsoBXupG9YzPDnBaeKBpri3zuu83oTFudDU6GaboWo/Nowe0eJ/akgpFq59MNdfE
2POugqCQqNIXmD6I2bwDLB8vXcc66SnCEjt7mUAHFQg3IP8N6aGNBpKoPoTL++Go7oaZ8+j38EpW
xMEmk5yAYmCwAl7CIj2wJMWK/+Q2xFnwku7N2fmZ4GpaZqGxDfSu3RcwmGgPPDIK+w5l+940vUSx
KE4VMvllY1jrP16EIjv3afukjrVF7/+ctOGQeJa1Q8j2GdgMqUKOZCFuN/LN45dRzWfUcfg2SXuL
4aXTRRvJboiHN3MYi61qXfoZ7Sk72tnUrq4j0lUIsKeTT2H1BXiJ1Bo1gfN8b2t76REYzQXoLOLc
8t6S8V2gWuChGo/dlqBohsBasGT3zTs8bky31XwpLHnsHkWfvZnqu+gcxsVxZlz0omhXddezsGl7
qpulFrIJocz1NyBHIeHicLnV7D3EhXXlIOK34QOk2S8jco6+jb6vgW2IrpdjHATWpcRQNsVwwjJ+
EftlwMQ2XLa9n9z5Hv8maPZSZ6QbVx4CSmqjGaAAut7xgFOYVlFSXzzdOnZaZy45hlP0MGjn1BF9
z0n6TTXHOMQjnWvAlKDaSiUdMCeyJmAK2m6cSZED61DxPNyKo04dQUa/3ERstciiOYF4Tf9mE63t
se1mnAvIPNj3LVI9FjmtSK51o45PvODIpYbFYDUPbod5MqPeKjIHYyXwQp8XL0E1YwKQC6f7LmX3
vbXIEufOHgVOhvS777g6nasDXHtvAikdCytdgbI4zbGxFK11L9SkFt/JSV3zrVHmhqxtXWnCxeVI
vkhwWDjbxkLom4wFVBhnFRo0KP2wp5GHeJwY5ZF7yj1BGJCu6WE8d4O2ud0ld6jnVWqVuzY06SFp
3kV1erWE9ZI2JSI184FmjHrripqzLZO2wm23QqUGBb2Lqx2vyHC47c46hig6/Hy7Tm5AArMBW/JP
/JHdJGIf/OtB0X8wdmbLbStZun6VjrpHnURiSKCjqy5IkBQ1T7Zl3yAkW8I8z3j68yWrTrct7WN3
RF2UtywTBBKZa/3rH/5q8ugKZSrLAy1xxbsx8IDOpI5pSTBi41qjFFBIw7g2XjmbdEQYYUtaQsfG
xIDH/PvPZsD2FzMqCAhSmJLPFq4enP00ABzTEVp3uqB3ZxvoyaYwqhLdGGCG0/dPq9TFGvdKzur6
9BhOQ1hH1GcwV6g+TZjwCdYKoDmuyZvkRzuHPEFqM/egUwDxl8WnDL8bPNW4gWAbpU/tsfr1SwJJ
VzeqRJcaOw2BcCjdDmm4b4r5s5GWO+2jDbTybI/guIMuWTTwighsLd+wnT9iUMz5EvOpC406OWef
x3a4OwEEOIN9CvGpK+v47YQVo1r8QdX7hdiYgXlXuM3K4cjlNFR7vCSa8AJ94KnGQaIS46G1YQ00
9nzmYWk2xOIGZSODaixR4cGujKOy+i7rSTX0CN6STL08p7yIXU4GFE0CYOU5JPgRGCDoLf1aAG9v
GkmymE8l1gkOoBO0rWzGBHhs8Aac3MMCwxffBu8HPnL0HKPAah6Xzo4a0Y5AW+aYMUPIHHKT4LMw
SaBmz3CYT2XfMxOixe/XhvzIT4AqxYBfKogBAnLFr0sjRUZQRFwJTjYszEYCJVeWeHLhokfk3vsa
/ysDy524TDbjVNy7GIATZ0OBRBoRY/uDrlsTzeWA53/IGtCPNBzMTcgZA+StYYzfX7Op+Uq/8mls
PPhc5dqmxeJ7P8a3PK9x8J0YDlwc+mnXRsncGCgKWwB6g6w4F0FGZkCVBBaN92FavpWwDP9wFX/x
SpNo4Xu2ZeEOzOz31zuXSwuL4swfDoibRqb6DfvGMtyG/YyWV867SRCvaq2wFyFm30I3gK0CkyJE
uj1+ngf5Jmq32o5V8bkZgb5hsZ93jSse/nCZf/Hu+6Z0lA3pSpjMsH69TKvsBag2bb5nPU40mzvk
QfnWWsS9zaX4yboz8+px7lqwMj0sTlec8rDbvigXRyePIHob839xKL/P/xm9MkjJl6gq/4OW+rZK
yr77x9/+YlAPDYrLYpp7Yvf9ek0FRS75bkZ/6NooUC9WgwNoxpBvOw3FY2MjnSvuf38b/vITqR9c
x2N7/MDi8/paEo3g9IfVxP7Qrk3NzweYtuVbM2QZoN2ww/Yz+dPr9ZE9CBPB8VmSvkTAoTR74Ked
tynbyCJuBfX2PfJ+wQ7HOSigxhJoD8c4eTkNmpG3YLsVAhLSO1YrQPrkPcYUjmRR6h2RPqYgdTGA
IY65pcArjPGeai87g0rALTG8xtNqh1zB/sODMv+COqKJma4jWOjQN96dWxMWmE0oatTtIvqWRUN+
MOfp2DIoOJwABqNm06hR3spEXYxL2J3//rnJj8wRx+HIxJ9Fer6mev56AwdJcYHhaHfwSMntdfcI
wHU5ZYG5WIQT5m+ihJ0c2uy/oBEbWzCjabwbhP2Z4VwXHul99HO+Jj4OMvuxFPIstMtLBveXqOOe
CqxYNnX8J6aR+/G5Ow6kPYf3jX3Ale8pl95cL5GKOrKMSUmC8MLGziiNzOandIyXzVpyVOqL1RCW
3cvzCQur1EDHGup4LX20rbLdeQIx4Ik5gV09oJlRPQHsvk3QERJr303jt6KgGcxbGu/Whu4B/py1
yVtssnYSOAKnRaSx7hX/XT2mkX76ZhEvWVkPxRp/jwdvj0wPMA+3rRgYZBu2FCAayM01A3S0GS4Z
qOEaXD7AAuCRpO498bIPbqYLPRhbEyozucxfiql66hjMk+x2pUmUp0zhCD9nAX7alMVRKv/gGisp
ZZTBv18mJwrlr0eC5gc7NmxhMsDc9yxd3xznHoCyxiAPrKIdEgQN9IZ6JDklOpLeWl+UOR+0820q
qeQHHczVl/41Bv7o+LhDox/u0gwx2KKraOy/sR/TnY9JtX9CfsgTfioVYo0BAxTqWPzuRt3IS0lK
NrFuu7YoLmWuLmDqU1lVLQ4sOqONMdpohZ+Nzr/Hev6P1d3HN4REEyEZnTpQixzx7gQfxp7zqR1h
GLp6lttSn4jPdoMF9Moi0OsL3JeAKg/+PPBHrOkBWUQ95NcoXdri7feP4uN5o0hmZcmj5hFC2e9W
fuzWlRu5ETnXBC7LiVspWXaEPf2pDDj9S++euYLZ7Cs4vEqq93srtCuS3vKsJqvwDmODT5gOV7B5
eKF9DYTME69Y62CngBu0EGBnqeO9NWP/rBSwCnpbhmMavcBOHUdjrnNAthii3awGpkdTDVQExpxm
/UXMZJAbWNcY5sJlNGrxECOZMsye3IH5USN+lcbI9EANVsflaXYmSnXUrGo/olnnZL4LTevNC9P5
T+XQXywAqIxQTB2FxoLy+NctsuxHT0Idrw9K0TMjsXuh5GMAAqdPb5BFRxN4Atoahh9zlz7oNm9B
5II9TPy2FN7171fAx7NWKdOBZGlJy/541uZy6FRt4uDf4u66QZx1WUXNoyMhD5TqasjBH6flTx9q
fzyplLIgZMC1tUyBPcKvd8GqzN4TLnZ2y+SpIA+hTOED868nHM3ri2MO15ZicCiWVhAkqOEj+1Pp
I6pW7UM4qO+Wh/QTq7PHDhYJu93sJwj5/ce0JLyiXj832B4NYXXWt5/tQluza8yTOIXv63h5Aozq
CJoUlcQ3D+88qdlEkoQ2ORZf/G7+ChQvt6Jk8BKPf7jjf8Ey5ss7mtOrXE7J91T21sGTqZvZAyYH
WgHGGYN47aldNwR1Mhh4I0ra9fAmDkk6HwTwCUNtEYxEx//+0Z+InO/fSbimrEdaCsd5//bnVHxT
hYPn4TQOPfWC+Omz/vG/GP0+PGP9885E+7TDthrj533t27suT+4LwXETa7KVnrbi5PQJEdXG63uu
U0PbvgU+oSecJy6MVX4zzetp6IFoc0afTEsav4dhiwBw1Us7JDcg6DPwxembE8F0zuGiIcZ4wYRp
jKPXsYfo0izG7kSHTyCAxy4VluX0T2p0j0atHk8IfamJWEYeyLy76XsCwE8Hbj+B3Cf9nUeCYw4A
aYv4ez6OX4oIpcciih8iwzE0a2ge2xGzpKKSt0UKEqXSz5mwGV92HC+FyYzfDJnO2yM2j5wsJKVb
m9WM3vLYdrbMXO1wwho2jhPEkWeirw4l6XD/2tk0fchfEMiSMqGxGZOTnQDVO2t6NFB8IwGmEZs5
b6wJ5JvMvnTDj29jpK0rwQl/2IXsjxUPa8+yUcvA9BWIHX59/2pvTeKWVvdgeccOfyFnAHC11DgH
aI/BDgBaCrt9wgqqZzfankbyaWLL3bB0eOriXMMZx2ibIoUxBm9i1N6Pkuc3wEvbcSdcLCANEuEC
7E6DYSQGDv7qmrbIK/v6drY8xhHEWoNU4Nq0iPZTJ8CYmPy+2D59dUqeSeAM60M2mNsTr7TEkn+3
4s+w7eW+jWeH1ojwV1UxlsPi7tPvXw3z4zaNkwUFLJIkKaRw3p3TbWRbU8906VAqYK9hnmirOy86
pDXBZqEPVo47Z9T6Bd4iyrybYSXiT7a3MUQNTF6NhvCX31+S97GR9qStHAtdChoh870gx2cc74PW
VoQ7TtrT3j2GRAhtG2Ht7QmCCZ7AhMz350bcvHg5jIbQQSXtZimjawLKqCDMCcbkF3O9VHiWblrB
U+ZUcPGZlOcnGsyM6812UOWLiK3rLsLGyCfSOiLYCM5f+C1aK/9A+QJ/GZRYpMhxm8o9K1X7lGbk
OVUCQR8ZidH4hL3ZpSbVuB1cHtc7G6YYQlk+X51mc9Payh1N1XF1R0atiICZAYj7xYG+CtcaNKp1
NdjIsLlgNkfiLK4BSLq27sDQN694yUmHxoOdGNMK3lbTtLhE4cEKH/8cLTouFQ7xQNGoQ3esR8uC
KSgYbBHtggGmj1FRvqJ0NRI9HiZJdJP6C28dafOHorYvBeY+3bT+oT2z/uoB0tF6pu+jUHZcveZ+
ai8Rp+OnMsXVoc5gYowsc805AcfCv8QET009kjbDXDUbXICnDYCOwi00ZZNaEypXF+1LS64YaU0w
RIfbE5NpZXS9jXOHu4Xr9mlgR2Yc1BhoIEIPHqqmgLqb91/yT9FCHVm6dr1fvewPNf3HMsKTLmUt
26wA7nkPXAw9vWVRRtXB8DDIwzNvozdnfJ2AYtjfdWmeQy/6/Svxod9UvBC0bIAlNhW1UO+Kqdjs
wqXNAGpFSKaXvSaBi0P1ZlrtHwkGEidOUOF5L0WagFtSawPgQMye8J+xLDy6NA9Q47hNqL5JbLM8
ji1PdU+nH/hEWMOMPdSzecfw/U978Idu/XTxDtsw+4vW9+g9+qfl4C5empIvkx1af3pQEWY1zaUz
daxIitliii6sobq1BvumZ1bz+xv3fvvno/X2hr7IMunVP1QgWe10sNoyKhAaK137Lwa1v82QZAvS
88eu57Q3/VxpKE4KtlM0qcjqTP/0IH/6rjpk1V1xq9CIY0gg7snclijdpRphTNqtCmYbekMBRQFT
lECISVwCtKPQmZtdUkZMQjPP3UctROLqmDhkgvhYPmyiRWqyrjYzT2Cf4chnHqwFnwaji3dxBwgN
x+17l/lj0Lg9VAHJaEqa3V0s4wAlIWQeFypSpVKGo/haEo88PvZKHrD5+dYRmXNhnpVWyoS/J6QR
EO0lWftynzvIIlErbpKRpAZIOHct7r76AP9a1dMtHManYZ1iMnCeFuYd+9HkWoU9yI2K7PpsbFfW
Y9F/6SUJyQqC55aesIUcAUkoIuGogkaz65aRPEmcGBx8/hdsYvZz9z1SL4tovgrg5t1orfTKE2zb
IbtZfMm9QyHnKeugpMXIj4ZLB6NuhQtVGWD03G1I+0zn7opsJYeBVH4XySTDV+GucOUCuyW8JEDJ
g5cyvMz++iUu0icQd8hhbJ2+eBLMQwCQ8DROeucSM2xGE/4VBrtfbNM8FpTxsJ3GclsTibNjw+8J
wgElczC6ivtkjwK4vuitFFzNxTJ8FFg3hGzlRnmAxkTEfec/rXpenHgFgWJdHABcL2Q773oiKfqR
NsktmpLkYfOssxWJE5KcN8bvkJGw78A6s8aClSCwwi7JITdCvFrCWm6wkam4T11x4c8PRh1GMEce
6t4mfzqRAaEukZOE5x5oB9wdQg6GpjcDo8GF3HKMoyzsiv9j2dA6uH1/eBHfnwlKevRBEsk0B4IA
efx1E/AjlIYGPl97c+2j7VqR9X4CRShN71hbdKmdwLPfJX4jFgD/S5zhcbXHZszyItKN8vwHqpw7
a13sncssmG+RIHTJ8Mtpk9d7j2PmQjYDzhXpTTqMhMkROrIaKB2SPP5uTCnp9Q6Wf9B4NpQXLkcO
1ZtVAJQUMdQZL4WtlpukLOHQUbbYDmZYSs3CuPAj4qwEF+2ZndImYPbG9ttm14T8U3492UTH9Td9
LB/T3v1kJuNTaff8mG4wEIcpsbpjToXuO9N9SFdMrgnnsBsVV7+/w+8LOcSTbHDsrggJOSTEu0OX
rAdkYkS1E/S8HlrAPJr7P1TTH0Ycp89QygNLETDVxLuH2FCNAnxG3n7qJiKQE7K5RiasC3QR8hXU
PaE6r45sg9o3vlnLAp/cgNz3++/5oavkIjgIbSp6gAX29XfHCRFJburGrdr7xDQhTK0g8kV+i6aY
kJZlds8KmMaO0Tx7lke+BPKxA2oQLHAFFW2f/UmvLd+3+DDVdXMr6eMZVAFJ/7qyl6bACLqo8OJx
a9zgik98bLhpe2OP71xe0dClKR8dOaSe+YsLCEymmVP0ZKt7951ZUTeW2hLfF7Da1Loj/CgPXDLX
GETO+9/fPPcvL5ZhqwQCQVt+qr1/Op8yY22VbA2XdHAsSWuj+DIuTXc2GQZOjDDDVJilsAkFZRZq
6wuzwoNlKLFGbgR+XPGS3iDH4NW9m5PWuV5CJ9vUGHMcrMmF7ziED7iut9sxTG0SJJYHS5FykxHc
lxIVWLQmXDu8ChqMjsyxgRupxb7TPjVhyk+K4M0GlLkwoq+DyU4Oq6bd9k21G+bhgE6vuRvM24ll
dSzoVYs4zs9QYUdBLAVpGZw0ZjPXmPyr88pZ1lu5ljdZDbA1MPA/L3KXfF7ckQ8iHemXq/KmTUoT
CgBd7O9vsvfhVaTftF3XtSyL2SVV4rsVkfQuSbC2C15DsAAmJzfLZDibwUGvJLDKgi85ACbUzzm5
KcHp/qjKDBpqlau4ND1YZGG2UX77RpSFdkUkZLqM6s9hzMg71zdrTWxMX7L5U5yN91nu94eUGJco
9gJVpUZQzx37f/Fm1zRG8yrfitV6bme/DIwRkilR7WdyJLNLIgaw+otMFtYOfgnxCgs1rIKVsa5a
nZeT5SCq717ROYf1CpyWcXuf7DyMtzeGowHsOvqKuktHRvWkGMhKjy1ITayOTU/USUG2Aa5c7h00
KPR6ntjZVfu4DHl3ZtUksHSQn7di/N5DvAk8vfRmx39sJkontYZfl7X+7CRI95O2hWmCHc1qt/gC
ENKlKMIvW9tYUHNUX7ICs3RSODaTR7Tm75+m8+GV4Wky1ZVguQwqrffgUe37YbImJBMNZX4NinKe
DkYLZDJeJtH0UBQ2rN3SkkFIj5U1rP4EG4Mtjnjpts8isS1Y+xjS5goxLVaS5GJsykKzgHyQF9jd
UMWd7se4EHqeV1eZWVW7Sm39yiQFiL5vHecngcEYPvyeSUoFHoMuQsAE88GgbCLn2sovCKmY9izJ
t2UqnsG4BMM8VIUELpJj6N6EKPv3veTS3OQTpOQbowrx10KZvBkTC0bwwnf4/V37WPRrzMVUNlNG
tscPRf9CqCb8He7amKNqhSqbC8XkWweJJKjRANBNLK6eTBhzwWKEf2IQmB9weGULihUP1zUQX1+9
F3dDESmkGHq25Wi49/3saCXxjZUmE1m1+AtnbZFvZBh1cPxLUjiUIu/KCL/HmWzPBtU/N2vVQdGa
afU9vegU8kOjOGvmEnuVtvjaKpr5eWxoAHWsJ2yWL8xqLqfIvQpXp9vjww4JANe39masM+jRp40x
7Z8IMLidl+KZicQaNDDLIKk1l23KYRW1SbbVszA6wLfZnZx9j158K8dnJ8nQPZIDCOmaNSShkaSz
+3muTari2peAlZS1/XGwOI8ZNiGcR5wj81k7oJJOlEU6SJBwXvLQrJaA1tuM4K5bT/NmeiMMMPaA
oot2hlkQMuZ8emq9CKMB17nObBO3gRGjhZzYb5ziD62RjFfSzm/MFDqXku5d75EX4/n+sV6UGbgt
mgbbRcKQJeNz3sfmmdmKm3jCyVRjmhgpED6UG0S+mfKi098cnhBfACE7UHc27thwNioJv0t2O953
fXJLB7GVVCYcFus8Ybq9bwuVggjNB3OyYA9S7haGHR/x2sZ/wyl2Dk5VARoPcjMMAS1jGNUOB+I9
/s/Lvi3Ft8ZOmP0Not0SlLfgXIfrl22UNRxL/ts4xOtuJkzbz7VTVvja4Y21b1z2ONQuV6SvQ+5D
IHLptmBlTUjWL2QBhMsGKbhyhubd4ysb5J7801zxPQbB0uaVAlrW3gW67Pj1fOlcN88KtOd7j6no
NlV2tI/uWMnAeDmltV0FyqEd+v0b7X3opW2TSQUFjuV41Dunuuyn0iFN+sVlsuXsRxkXZ8vUf84w
Ym6kH1+EpEiIWpGhqqB0FElGwkFLLmZhc9ogByZTBzNbrT0xvPmqmFf4fy3st6pDQWD4xt2y6jA3
7Ds2OF47KH1MbQ9waCvAtDQOGYySvIh6HwMAgg1jCKZoCdah2ldm3u6jck44ipBGx7BzkBSW382z
5rhQYO1TQUvshlCvTtsmIdrkBLYDAU8OmVraQyRO1ZVvojw97dgHD4vnbVa0z/MSm1tT2g/TaD3V
lnxri+PiK3i3yQ8g0wEWsnPpzIN3CJEAAVMqYtBzazdFiaJUsp1d2Xi3yD1Z2IA7JN1mxzZC4OCT
Luvj5r8hjgizTKO8FX5rop0b6GUB/g+TWWHMWBakQLNniiQPoYUUt40DbJYQ3vmHeuWDExPFtMmA
yvZgobBVvwdcmZkXrUFI3t7ObIKrW0oVJpj7cqR4kmn0iJ3n69q4x3VZiz0GMRCHO/PczqY/XIg8
2VL8Ap8AbjmsaRPgEEai/66299CYNTKK7D3BWtYuWXBkz30yHiciFDfhipVcBnqxNTTPNMUeux48
XkQ72Q1QZ8bWvEj9qtu3HatDH0CBScVJQikTjqlMt1edQ6DXDDgJmMyTT/vwixjZfURlY2AX1g+e
0+ZB3RQ8+Nq+6orh2S2jdA9mwZbUYoqLMTDYq3MkWrjFaohfa6e9G3FfnLJ6XvSSIWCoghzTXSaS
jbX14v3gF8dU76Kp2zPkkshGw+Le79OBbrXBiRabcrwntpUnOpBi78obams3t0fS2nMv/i5BZii8
igd7qT4PJYWzRK21M1DXbydreBog2l5kd4xqcOsi55fioX3EChznSYPxhG88qranwyCTqc6oqdch
lpsYXx3KKCaSJBQzhLGqB6PIsQ/LMcUmTWaeGSaq1nhwJoBVbDXRdeCULCBbdDU+QSsaybFkyjz+
KPy+xtMjFxdkdxC3GmIfAUMZ+VxBSceLCYKNiGNLVg7zqY3c+bM85mbkkf+OrBgMnOCzet4nWtdd
SJqhzkMVvNplgOkxQj7phgF4GRWS0aYmVUzUwo2ySetAxxuoJY62w3pr5TjlRkZzlySZsRcEvWHJ
oqChUHUNhWFslCCxDi1DULceNEymUQo/L/QGFurUFNJ5Xhl7lV1gzjvt44KMG7u1nsbiQWXUTp2Z
Qq/nFaeusjhluu5safmtMbR+rIx/kbQxR0iw7tp4L+Mur0HBGteB4t3PawA7xCf/Bs+eqB7PCd0j
ZiW6o3+5YTvfJMT5nTlIt3yXcDEz7u7aRvUBvqruNoTtiZLkpe9hiOJNf+hcaw2MyRBbGr1LqREL
/Kgv4sJcdivcLjLLLHgO5jkPG2q+vvOn7aapHOr3tidTjkSEIKqGbtuM3ZvtRzyqmPzMvsQ9X5IT
h3+sDWBfyh1ihhzK80JExZLfRlHU7mTiv+ER9FmQxthHnDbRmK+BJPyVQijdi0Yu+5TkNh2RSOYb
CAAAydngknztuwNdX6a0nZi4OYFhtU8/w82mbqYHWiLiPZKYCzqdXv/nF3Jf98//4s/fqxrIJ4r7
d3/8J2IL/vdf+nf+++/8+hv/vEq+t1VXvfXv/9Yvv8Q//O8PDp7751/+sDuZFt4Nr+1y/9oNeX/6
APiH+m/+b3/4H6//G+tDU0AooLL96RjXH/LvX75+Ll7/8bfHNqmH9vlnn8P/+bV/Gx3Kv1u4MOkT
4EQbVYxIp9eu/8fffPPvYDxg2OwbLsW8xuz+bXQo7b87DlRgHwjB9rA34kddNWgPRCn/7kufw4Ti
m8ZbABL9v3vwbw7mv57L/4eTqX0Wf6HVaqtFzPlol12Ikr7QwOJPZQcx2tSOsPoILI4fZDM9jag9
09T6lmDtvmlr8bgIe9OU7lWvIPlGxkJgKHLEOJ1JHYzri6aOz6cLU9Ggpp73lC45uvPOvppMEwFJ
PwGD2OMQ1MS5+2xhzLqxAUVKMaHa7y3zRwTgVzZ3GfM1SLT4YKemf1FMz9E9ZqbuznPH9oJDJ/Xb
VwoOhoxswK5PnFC3HkWY3ORyPnDoovrLSAhN1vNOFPtEzmLXef2nZCiBGcPnwiu/1qCwXbLEu9VZ
7lL1SRSU0Hiffl4W5wK5/h7PlvvOneic5vphXEitjqCLVvKbiKyXdg53gJY/7MiiJ2wZ/cUM8hdX
ffEnjh1HzaDWTLEH54fjkhxLiIjDPoAXEd4zohKk7pZGeVFF4zdCmggxxNWBU+6irfBGGwGLVxe3
3Og2Mr8xdyLNRGdByhHoL53jXR+a11hLaDfxkbbBu4iNoTpLer6dauRxUgIVjDsnZ0kDS1KgHcY5
HawnjXd2ZkyEqdn3qehRDPnJcKQKqO8IscT1Zzjz6mlPrvNCI0BhxKiWOdJF6FZXeUTkOxltuKGo
joc69tSIYXaLMXrIZxBEXRZLQBY44WqGQ7Jna+Mb6yfHqUoYM6rozvfXYuMKZH3YlDFHlWIDaRAv
/CwjG9IiDQ2U5wivACZsEmEARJS7W06HBAbjplkLRuRIoH13uiLQ5Xp1yN1IxSXOnOYV/dcUjF5S
bpe6j6H9WEhDwJzx50ArHCZ24M/GMXFR6Go4F6CLRD6EMJu+xfojqdVrueb0U9B+eumT2pJiFA3U
0gaqZh4dlZjgdnmdH/N0eRlr0z6gxNorAiITtZ7jXXzRUq5v0y6/6fqipfmLcQAbC8atZrRN3Uyn
1TbNAbER4GQr7/P+CYgoxiqZXEyJYtAf0usCArufE97rJcOhdHFQyjNOQLv5LHvjW7XGCMTNjpi9
gqkRJgc8XUSLU+3qMoesB8zV1lmdE7Np8CBKrH7BqbchOTEKoyQd0paa2oOv5kiI1+U8DdW+zkqc
UVzju8ehtJ0iip8c5BG4IMaOvvK20oFVMbjQD7AvGLAWYxRCehiGQG5J5pqTfErWMJgc78Lr1h8Z
FdXGI7lxC93ufnTktAVq1epsK+aBxl+Urqw6jk3OIypNnNGS0rvFpP2i6MSl3WTDrogRj2P3vVkX
pCPZmL856ZDu0nJENRsfVOVD/Im4WOiwTZFc2Q0eluBBazyOl+EAjjZ6argsw3Y6kGfVaoTvZSzE
eaVcMs7aCsxPUS8MmPPhUYJNdRWfJSp/TFz3kWkDedx5f1S5fCKheDvbo31cWkpe/qkuSFu2O2hl
z9LN3YO5vqLIf64VPmvQBdgdELVNfext+8l/q2zvsGa+tXND+C00KRFWHVF6KML6VQHnHqZ8BYCb
UTKr9JCnPSQZsVy7ilTmAuyY/my1z6ayPx+muiEUyQpW56pwiNoIx+ERWyFy7QYYj3kaf17BRyoG
iF9CnJaDrmQjTdruboTjYAh1AS33wgKD4rexw2b33kwFjyp9Yh9/MSM/22P+N2PQPr0a/YPjevfj
4j+uc3pbWmSRJWjcLL/QVKWzMbbJrxJzFIQVmVYtY4pjHr5ErZsccM539+HsmYesjdJjrt1hOrZh
4TW0WjTrN+5EXEhrp/4n/N4IJ63d4rs79PtQ9u5lhif0LpHlPdGzrY7+7feRm8fo+tJy6xjcf2HM
QSa1RhtlOY+GAyiLUZ/S09l4hvYGvlKCnOd9pl3BwQgeKjuCrp5bWNRU2HmXNb3E4CX7JqXxhTC4
FZE45AQyH5K1m3d5HHPQ+92hSa6bsE6urKwxCUueriJSsnCfUMOu7e2ta+UD3kAhPY75lWM7gcaG
Y49B4jecPwaf8AE/z2b4KUrj5ED6B7ST0sj3OkYjT1NiW3rvWM7L5952P+UtAZaTP/ebOX+cWRLX
MGgesziiTzGmCxiG3TYEqsdgsCfuxssvW2Kr+t58WiEVXdS4PmyHcah2qOjCDIQLZ0ViFiLrzLDt
5s5tsY2IO6gutPb2Ja5lZ7UHcaFmTohPXXU+hO2rV0QwpQv3epqZ1VcrLCRukN9Yzs5oS8VeCl6d
TcuM3l/5gVEWDhYOdEZN8kjm+de+c8liDJfznpbbsBvifeb92HfxFiPXdSOM0t4nZvVNJOvdZGIE
YzlYqBfxgNeapmqqnmiTrHI/+dV5R2Sbw6h4FcfrWtToIuMyhuSrGLRVKSk/Baf6st5F+DdNhfkD
M1UAQ2V528EX53pDFD5gdxeqbWZa2kc+QiHgGQ9GieE9ZKCHYUnBG2aXGfyAJaXnPWBvPu2wD9AU
8Dpl8AzD2yQzOUCLUmG0Iw+DY41XbWffLiebFc0ysEz7AcxTccDXmza18wsncUJsbPD/EPEUtHFn
Ye7IXzIzHzk7zalK+lt7xUcCqq4Jq3Q6g9JbnEdOTG63MwerhLae4LNC8XxvxwWWPCR+DQT8bMjC
inaZKm5nbso5Zj92QvBIlpAtGo3Q7EmQKtBAxT/qkkyd0oztTRvNGHrNV7EJaF4T4Vl3863vZcah
TyLuWbIS5YTjf16Z3h4zNjzjmuneiFNzr2xsymoEpgcTdx6AobehSL+Mwo60VBWjH88AWoqc6drv
rg1DdmR4r86+TJopwO/NYDyimf8laQsOwRJhUsWHvvdAzUy2VU95PDGQj5oaZVDNcXDWG/QfeWCQ
QIx2V772XRlRh6TBBOfoGPsChRCUh8WwLpiaakkfe+QiyyeqtPYawwCO1ZwEmTkLCZ2ivPFLTCua
Kn6wRhOf4FXgdrt4fjDH6XFMc/LkUGPA9nNQunUuS0QMl4b/tQlLuV+Ibw8cwTJpmsLfzObyyBrY
jyXZrNNU3nYkN+JkWL6WU/gyJKYEtFjUVl4ldhTvm8764peo5wW0sXXmKtaIL92jSmvs8NCvZP0Z
6XCTE1GC9UNzJ73SDKLGRXc8u88k/u2SGktlnEAZz/WHGNpVUNd9UDvO/ZCtw1kWAgjCeYG83Mor
Zib3s8ubSbL3aun0xRSr58gn9MhenlOb0VSXjp88KJrBgMkJA7HhUynJ1lmgA5hd1RKEMjkBGOvn
udqLDjfzRnux+IJaFUsOnL6aYFmrB2vK9k3+Fb8cyscu/eKn1nKWKa+6GqM229rjGCR5rpghouMd
Hf/YG0SZh0ZfHHinZbe3IROAK/Pm15vaM74aRaPwyoVIXabCCKxSkoHtvK5ptWwss7ADEP4fRet+
d7BYByQBnOom8E5VWI+zFZ33lvUlG9Np24VjtJPtQxQ0CL03RQhfoSoJZ7AriLhm8lg55TmYqrWD
//Tc2vVru3F7AMgRjOzg5+XZyoDUKznMoB8vEaec7Jwv0On2spjjCwtm1db0rXKbkI51gVQGeAsQ
2MsZ0ltVszPrYr1MR5foEW9rZ0D/vX/ZoGDeNvhmXEJFwFMFTyRmxfVBlrd5e9bjFxDI2ntzuvSq
mLCMJf7u1fH6o6ERMundEPIJuXmBwZViHeAjYsbqKAWCEDGYDKyka5waQFkK/3VWkCRG3u2NY6T3
BJete48UPZ8qscnP+slB4Ob36x6Up0ZBs2sknt8Ds8vNgmY5MEtsWjEZSXnTgjrE0gMaRX7kQ78u
DdSaxrTI+u5hWdc/mDm/CPT+m2hyHhonQ/NAConVrAwevS9kPZIzFVlXhqj2QwWU5CFRCdYlOao5
JCB9/pHSDK3hNWklEqaRpy27taqYUKH4IKT/aajPHd84axMi4iyy5MAwmPGkkXdeZeIriDweImM3
7dYCoo9jDA8mTombNTIO7MJ3hmN+JpYi3nHfX7WtfonF+TrUcYDn5K3pJ+eVH6P37xcCCo3yNYKi
N3vdtTkzNV44DmA/enIj8xR4sGMXXfFqQNdOhGW1juzO/5e689qRXMnW8xNxi0HP20ymt+XNDVHV
XU3vgwyST6+PM7OlM0eCAAGCgHNTMxe7XSYZsdZvm0c7q+QVokcGKufdwjYtype0yn9VUcGk41CR
Zl01AgTWfll+pAauozptbpTr0bBRbhZEL+uLU7W07pXGXln2b9H69qrS2iCUwIEDBuH/v7jMv2E5
u59qgT26/xrgDWTVYhf5b3+jI/8LeBP80Hn/n6Cbf/2if0I3rgt049PUCTsGK8P//g3duM5fHrUY
vu+iQQSHWXQef0M33l8e0jigG+ELJPEGeM/f0I33l6XjgEXcY4IHmbbxfwPdENH679CNhX0CgMqy
BAp8Ar69hVn/D9BNgre44O9HO0/Wnfxhru6p/6V0Skw7SgQv1vhS2O1T1xDtNaMmRtk8mOuwp/M3
NfNuY47qeRgpBKdXRdu2Gp78VO9pHItZMkK6yrBzJPcJ+HJlq757AXz8UcSxoMFqnz1VrKthiu60
CGxyJ+vWvtY/Gm07nmNgH8HE3yN7JcUsIGvCJmc8v9Q5JqmilNvZNEK4moiE3OpWoDl7YDcFDWJV
awb/NlBjF4hGuVeP3rxO8DLmODr6zgE1mswAen3dpMS5lVbnknhhf8+91V15Hl7kJObvzqAUvgka
0b0pl6YHx9LMzcxoSssuDhTe9vE6RlStx92HQf/aGZs8I1WzCYdpg79nOJVmufW8/i1KCS73KBhi
G2pQqVE9Fueb2Gh/lb5B/ZnfB85gBqXbVPQEfqSO897XIA7436sVjHioNuRKhQ1Ii6rlWS/HFoyg
5V9ANmpeje9u9jwM0wHfaLkenejLWCQJvWlMcAyrsfnmHlsYT9iwoqWHfZi55fIYiWgX0daZMqXQ
HkBih7LISyiRKqvwRihNszO4EpIRrMjXYpNaoJDGsdGDw1ExEFUSn1jbnW3n3cYYhcpQqCcZU99q
t/7NQxy5Egn7+ahSlD9JuCYyuD/mBl3eKanuO6FP5tYzWQ4qM5O7sOwJIwHEhyDOsnOqj/1ZMCCS
5jIzQWNImqqx3glJ6oHm0D2nEgPhRBI3xy4C8GqLVz2xn3GX9OSN0VIc+Tc/0n9IkvUvsaf0ixHD
KSEUPLjESrzV8Xw0zNY5sklOAZ2Acssy9jaK5qnOAJ3yNAST49vIy3VMGt1zU5FsG1XtcZrHctO3
Bvuay/Aqm3LYF/qwt5YC1H4W5b4dWLcnlJGNxCJAdlx4brz+0TSlIsEifpGKPBk7svNdnTTGxeox
SZcKlWQ8OacxHPJDmIcPaa1vKf9oL6Mjsn+ao/+FeP8bhvs/YPT/l1D7f9Uj3RLA5P+n8/zyFX+1
X10s/x2Q/9ev++eR7ul/kR3BEeyRIqF79v+sHXKNvxzqzmFnLY584HhY/7+PdOMvbG0ECLgWmjNM
hpz2/zrShf0XQk2sr2D0Bqc6WrW/75t/+yb/92g8IsFFW/AfGFqgSMh/hFAmWk5Ubu5/YmiNfvJG
adAw6CwN0+i7/aNcfihAuX/+6NKUZDjH2s0VjHdWy4fIw4IM5fWSEHty1KxNOjOI54ykjyLNRdAZ
FI1FrrgYdrXxUuVdnZRmRWRRJr2pBnHpJFjwAeCQ0mHTO9lmS/EMltgq1q+53VgbRRc1VrbfYZ1N
l9plXzCUFXESOmv63vNPexoeuma2jxIT4i6um1PpaXADOiWLk4cPs5DdqU57AWW3Ak0qjrOnso3A
UriROTi6H6tug7z/tcyt7gbtsIlsThBBSSrniTqbg/8qstk7sPhNdzuyKJLr66B3SiDrtHhDuUa7
Y8/GnPuxtxn5kPdugUChtmIsXhLjrijs4bIEwZetm2xTsqf2maXNiA7qm5wa7QRr0R9HttV8Gour
1cH3Ec6P0LhDOUkDuyvvUW/pj0lI6x5Md+M6JNLOnvOkUr177LXfuZBMc/Rv16YkOLghlt3uLzR6
+xcMI//6QQNfAj6IFVBLSJCPp8TACJD/kKWOpSeP+nOaJnlg26guJBm6aCtJt4wTD2LWA5hHLEgD
5kTuSLpIb0pn7+eJfZ5jhyhDyqSveD1N9o/8BZYwOxdLcT3r70vui56CzL47GkVLBomrRRem2aVl
u2o+SxYU4aj8TUntxzDLwBAyeQIKvcWk/+H/gkAJ0/6RM7N87yMLn69JeC3FgNsRmmqX48Ddzrpe
P9QGqgDV6fPJs3NvzXO1VFlGqL5UdQ/LKT8KXf5U1hdw/fSZWqoIMDvRXdvPG5I+W671GFW5Nf34
7CCqtB/w/laX0cBV6Ciyjwt9V6vuD35raoUsAupKtJYSV92hukwYslAm2e6lsnV3/+mRCrvhqa7P
lpw+HK8AtE7tu01LxYE/teCqz8tT2GdvIVNKm5jM6zyC1N/04y7G1/pYOVx7JklOqFLOdtP2P1Qg
ICqswJORSafcpAoZRa71u7GyaUsq+wu6MbUdp5RqvkxYZ19F6LB4NivuzIMed0d6crV1QyIkZblL
DlPTUHqs0ubodjHNu9yYzuie9OVHC5ecTRVF6KUbB641ple7JKnQdSJqNquOW811H+Kq5bmtSExF
QIUzRo/3WGRswjOKX02ohWceJN6ZUPjodyoszfQ6H7p8ujtdcadEuniN8zooBINcQR36p+vFNywW
2o7RpAaED6nTnZyB/qDs1lL4HHij6x5UkTkBRdaUq9K2fjbFdUCbvOo1OtA95f4h5+kUTvgeXJqw
tt13Ycj+xLo6nVCFmRtbos5u08m9hcZ4sLN6H81I40yODuLpB46OtJbbrM23jqnEezfTqjZE6jou
RpSKDDxBJds3SWwXw78Okyc+BGmCu77Xh1MzWIsjBRtubjuklMVpfxl0/Tb7oBllppK10Ej6I/ct
f+CyiIMkbQIU1P1Z0qVGGj6BOCSqrjTCH48xLdsbSrWmnUOXN1CjNYK3JKXazgkMV241cisyLCKQ
ptnO7NAIqzLc5qyfO1s1cq1VtnbubHmbqs0sh2EtCxfcbI4UdBsbaTO000GJGxuLdXEUVJbPM0YC
ilrXRfyT6c6FVFKseAg3kLHa4M3De4PNMB8h3kQC0jSH+m/cPeeZ+FmEFvHRAYuSE3SO59unpHH3
c+TcKx0uQ/bJzs9Ca500j+QVlTBPxYPhqLNjRkBOlbkedWKoEr04jFp7HpMu3fyjpyAGjSQh6qoL
uswF7ipAPVij3N57JMScTDLfxNw9S2hfRuXpxYE/X+UEZdKmfEjRzwVGkoQrs7Mv/Tx+onQAJx8Z
58dBBUmdPKtk3OGyJP2mP3U0wmxrx7hOpj3APqgPMym/BTZnNBTpj4vA2YhMG15y/jMlGkekWPQQ
0sV3TP7YAKbqDywPnm7f8i7/1SQ3NSNvidpB7QdcOZPTv1ZG/DYD8jt+RmUO+SoLifg5xOMexBnu
JE0W1NOJaSH93Q5IoP3QyAhYFVtR8VnTc3ZOafBQIsNdT8grskVeXqJXlbg2FDkccy+7uBYtcP3y
yMTOHzr56iMQZrJ6Gsa17xcoM0jlJvhY32KfqeCudEjYwZpPqrXfgV17IoM8iwSx+Ci4GUhMVgop
OSm9WKj+DDPB6klBboxqvhsPY6qdJx6dpkuMeY8Il6gHRDET1gnErC1FoKl+V/7wPLrOY+VTTc3Y
Ckd2XgDTfBoGUlfHlQrb+qlQIVWvrcXGhBZIdx7chuaUWbYcEpEghB1REDSS6WOatFNxSLzoy9EE
sTPRjvxaHL8SSjLLiR9wi4NZGPZp6gdiY4f86LReuppKO6Vh3ibor0qIUh70ZIu9wwlqVVuPUZjp
K2UN3T7N8yMdB9ZrMQLwpc7w6hDRa1qRD8eB7N13jINFnfeW3/TTbcCuFVkoW2Q72Q5rWnnF35Rd
VP8a+YU4y9jsT7orj3n/mYPi3bJhBCFHllMKqrQJHs72DmG5x1C2WPraZLd0BgYFJU0nLrFP/Bvx
zo9FI1cF5s611vVGQALnruJxCySc6TX01Is26yT/jaa2KltTPpY4/sO++9XQYPKIpjrm5p+rAMso
3jbcaANhPxDq5IlPPHX7LAPSzSksi6tZXpVrovwh0LdHSdnbCJzrcpeXDTnX4WJ4MFk6x4Xoqc3i
2xi8j8yohm0oxu65996x9M7ULzfjNS0w4g8tlbZKmcUu0Q9xblVf8PvjpnR78j9N90vvC+fiZ/ZO
9MscaWvqri8CIubF90GrvN0ku21Gm8maUD0uz5EY7pj9lrEkRU2N3WaboUFaoyCHiQ2FvYtwGeCg
5LElnuiK+tUN/MqTR1eyk6YWZZSORFZW6w88GCKk0X7Q3js9edRdda00oQI5jt56TGCaQ6gCJegk
dvTmM6ns9kj2KNn7heZtyGL1T3GULRXaZK/lk7chUP1q0/p4Q++NVoKh6Yg+fc2oDO1qAxwX5GLS
mQg+TemwwVd+8qm59UvvKL0x37i4PzhnqJOJzCFBcSC1nRioH5q0+s0co/GOZ59sg7a+e/RNc6Xa
m6GDtioxvq07d0RCMc4IPUXivIkwRCQQLVJCfWe7vx3Y+lME53zWzW44+Fa1n7M0ORW68az1XnYg
Fpl+I0EbPRE/m6Qz2puyrH2l9f0jvpWBJx+MPhM7OdDNZVqDty0nj4p3NZFg27TYUolUTvLxebKl
t1u8ccEEi2ARjvrim8v+UABTD93VVhOyynjSecdok0hrqM7C1E4oYBj2/QgqXXq0CaS0mEcOZCCK
1aCsE1rNJr89Wssgkja6zQFptjRuoGd3+77n/dSabe91/Xam7abwtNNclNVzrsSbPfF4Qbx1j1FW
Izomk/CSDCVufrQ0gMkufJIXDYhJm8dJL5o9xipvNyZHhEzqWREjfC1H+zTD+iqh3DtE4lCU9dHn
L1Ub0jzhC/ylCk0ei8zuD0Rs3ZUuNdgQx97OEcAA3hN9W3p2trb78c2dZX1wqqq6l3VerXP+SBhe
vwmGxDjL+QysHyhXm269zsBDPOVej0cfTaB28DKh7qVtT1u366O120QXn7yNx1HusdvXN7M2UDhW
P600uxt94XSIv7IumTCvxVE2mXuZIiZxs0Q2AibSYx3qyLW3QobXOpqeo/KpbQZ9C6aQ7y1aFDHy
9toZu0p6csO0CFgltimJUbsxaqugaFnm0opdK+5jNMfKezENSqz8nIJ3RV8QCm/eoNFVRNec3Yrs
NMLuZ7xk2xTjKvnGuzg21aH4o3e0IjVzzT/cHQ4iTqG0SpsI4D8zPNd5GLPp1nnV7yh+1/XsVYZ8
GHY8TfuwH7EDGObbIPxnQ5PGLuXzeQwvHvUDOwggRnN7JkZyJrRLy56kpvAZUQAUhk2+Uqmvb1KX
9HFRnOpIjpA1Oz7IdVRk4gGk5yd17G/HKuJgStyP2uT05fmZ9vhL9lRX5xtfNOfYnzUQpfSKvmC4
ThNaqiJCVu0xse57q5IbNdvW1ZQejqzYwaPXqAeH3unXMvyY3+QYpXeBLB82s9TWdSoPoZdbl7bX
L37c+/dyAMLU+B4DXnP+uoVz7orsxZaquITecBRjmu9pNs62WhiHOx0JL/yX/1qq2iQrIN1NLJqb
ocdKIuKGYWu0oSGE86Wz/d8cyXhpjeHZqAo0pVaVPkQNwirb2kjlmGeja8QGWuwaR3l2zpt84Z55
JnvpH9ouKvdOpH8lEpVTtcRMpojuoPE9TNumf4bLJzVC0/YlG9km99SwA2w1tpaVIDpN0bYuvifD
3jl9nG3qym3uXTnvtLGeD3Y9YKtevkU6XPMsqa4OBCRWvyTfmT5hG6p4sofZfMxtIqI5apx1phr/
NtqDWJteH+5qt9auVaedYKyQEYdVc4rblKc+i+ittd38pA8uk0PSFftKaFfSIZtj7uv5fhhdqlJ0
TpLomceyuLIwIwEe2QunWq0dhTxFTKidDKPPNyTZcuaj5j4QNfEhULBfoMj7e12oDXdydFhETFUd
+2cvdt5tt5yP3HbrnA03q4+439WX70ENSSPM4XCqN/61I549+Dm9lveSsD+CnVwdzBURHDM5vnFr
bndlh15jLBxxiMCp96Uqscd0Cfl9VvmkIo5608ixKFZxehHkmu4bIX+McWZLZdlA1Lyh2c84UQ/T
HEjv3Q0wEcfBKc9xjRCvdykPwVZ0gO47Vl59FvRgBWTxnk0LzUQxAeIIcn8bO8xQWpiHIaHdqScf
2nsim+BM31S96oX7k9X4NoZYPQArB3NOnni3JI9XJDUhpcLDPewnZDJBMyT3PGyiteaIl7wzWTvo
0nNI7CYWm2wdWIE79LTyWM4bD0Jrwu0V6ynrujcvmrmLTdzHVsPuSpL6scmHbsOiS8T28OH5CMJs
c96XwxNR4UeH+T33OVpU6X3QfpTgeIx+azm0doYgU5X5Qi06h5Eh+0BM9EmKLtAK3T/0HaQ5acYY
R3Lqrhb5kDH9CC/G2pDEJfQsaISXgQ45Gdy4YeK0wqa7KlRyTZguEcSjGykTB9eA/unCYaxFMr6m
6bTTnRkPRL3RehpSgCiewqJ010lrfRP5+DBQdzDX75ClqLCK/HUYhhdj2oPvGUHWEvUPOHDSmvpP
p6ltlGaEO87SIJwivqC5K8DPTSrw5M0e6SXwSs79PqIklF/gIhbcGSEe58Kbo40bNfmJhIxd1tXR
wdK6y5gN3j4s9O9KjiGFJW54zQRZCDVawo0VQw1kUzcFy5kAT28nbBgcNj0GvIstiwM4Yf5BVzS6
jBSRA1qCnnz6uTv6yF/Yeo44oW6mrK7Ur3aX1NZvHZ0ORCPH1Yb8Fz8QVZFdu6lpD2aeXkuvRJo2
GQYFN2i32QXt4eTqsOnWwKKm4qxk32x+HN0qVloWqpvehNZG+zDdwlvxtJ+FGp+arvJOhWsUWFBa
CqPo3dvWMucdDhv0INIitSEdJFJTA3WkNoq7O52iSOtv9IesiJnWANvkvJYiwhSdEWggcFAEVldx
EvbJI+jol5nBRclQJ16C+sKgIgaevR/+u+XVaFBePCd9cmfGPblFOnyMHhmZ9CTjFljalXR0LY+E
hSDYdWv5zEUS8Bs0G084E4RHwzg0omSlpJSICj7+lPkrkea2Jm3iPZIxPJn2iK2a4p80bPetQ66C
KM3dEIqPNHfHC7sAFhdOwNnjg7G1Qa2ybN/MLZkVqHUhlvR1WY8470sHrkbjmJ3YfxgA6cnGgTDx
CBW0G0AYYSAWHre8jvzKjx2uogqZjBaC6xm1HRi2/I6S+k4xpntxUl6i+bc3ctHCPvpr4sPeRBf/
GmxXYSA2PzIaoOvIM9e+QbRjHhMY3PU4lkfSSPg+6qBxia62+5rOnMmKnopQey/Cfi29LH23B/ux
0RD4lCotyd++2coqri3l5SsKXcGWGpOboYNY5N5+VN2aijHET32+HfSoxlJYPRS17dwSr0MzRWeC
DvHimc5DrDvaCkkVkTxe15xM5NED2fdXL24ODM/FOscMsqEL+RkZa7+a9T7da923sdSCaUyeqGuT
574D4yFSWpAdat3cydUp0On2bSERoE581xTW4Cm2T5kmxVK3ts2cisaKMp53jeecvNvU9s4bGkTu
BCx42znMckyPXfyh2fbWNc0zSvsvXr1yg76lXQE5+9d+dJa8oZUm5/QWx4eSc2nnONmGZkro0MpA
HTQh4kQciPia9XVV+WJH+RrIZ/UcJ1N0KTOMspBQ56FhsLMrVC083hyqTIHUIGuQry3NFYoebI4R
LyM/xflDb960lTL/HKPaO2RTefVChFZIhv19NV/d1r22UbvQoZkeNHSbHmsNA+DcjhHKo4k0lTCw
4cmuRT1bK7qf32U7mCuU3G9M79m6zckf4jKJEv2Xm0b9RsJQ9iafKxUKFXEpZRwipkWHTgq/x7dH
EYZdYkLM+juVZSbSfgHOE9pHt57P5MGL7dDQZa8VxXEsmOHyqT3lncA6ikKSwXkb2vXLqDXEh03I
RirlEfwwDE/xENrbxnig4CKogOxWZEzQwN433rpOXBDEVkO+6xyKfsCXp7ubTkUcgplwFtU7xHkE
mB03z9MEKgNS8cqdEK0GOHAib+1HCiLOkTODTPt1A4yv1mlP0FZeAjyxk08VsumwkN9tmJonze5f
WMArEtXs1dg31X4x2CINMXgD2xoZUVuuu6RAnu3XPSnzlbXueEbKSD9OWs5xIz21vXCwjRveNiJv
Cg4CP3ePUSb+OG7cIM5DrJKGHQ4yAwWYk6Atiafhjf1I23qD9WNVRN91qU/xZ9uemAsJdmNdsnLA
wrlz1kNRNDikcJwO4z1vRns9UMe8Hmoj3fYzWhlJ8nrhA1ylhM1YNUniwHRT73xaTpVtXef3aNn7
JVqgtUjFj6CjCkoUkwEBGrfB4EV7V6dGYKpdoi+Wdl0HMREKPgms0ITUslMxo840ONOYoPSvFtUO
GAjXg5wontfy50yFeKCpmUmo6tsnzFWr2Vi1IqxOQLS/WsGUn9evc08wmsiGbWrZ8V6QeUPdrf0Y
x0Q/kdCjmcnd9bf5XCZnWJC723vV2WCU4ZGoKIWcS4wT4BTcJ++UFh2dgo8evXcfyehmKr2le0Jc
srbCPKtRIcZd+xl3g7EfTCi3SvAktESLEs3L16kN4ty42PqooZdHXeYXdHpIq5qG2CZqOOgUgTdy
HlWBGKAOv/Gv0yPc7V0PxktP/GWAnlYYUgCsc8c4oTG9ssUFFZBXd480ygKTifzL2rUvjaiA7q2W
mSut9uT8havaFiSP2Ic2QVhA/mazRdwcTJbpHkmyvoRt/N4nBelxcWbuSoL8MDOJwI201xIf2EaM
1GHlerPvDPstrPMPWdV/RKJFW80aO4K0SixBmB0VloNs/gX71IJeaIjDIvceV1p495/MTv5Z8IDn
BH8/9gxBugN46Cw3mWPIUzpET7XpT9dW4BTwCXYAP+mLQB/AuGmKJAWAHGmTijcWq5CcJ6chSLHI
PxpTpOTP1Pku7uZ3io+KYzxUjx0T4V4BzadR4R944x9VIoeLh+xVNOjBZi/Pt6WN4T/EsrwW3Zid
WcOOeE5CYDwyASu/t/Capt1rZkFiVYHfRMWrQl125NInL8MMs01czjSbLSyb1ObldycAOWSPlCJu
11aPbrx27ImIaAw8ohu2SYJeckB1N5iadWrc4aIlxA+3uA2DqlG8CxpmSTPUk31aTHdAj3DnUqi8
r/v0BDg/vzR0/+ESL3aeNkZbU4btG2Wx5ToKNXef1KkbxC7pHiOAsmdl1HU73XziMaKiduEBOxzz
/WgqVDdTfUmTEg+BpfyAhr4i6Kvypyqp/9M7p7t0ufySPrtv0Vm7abSte+HF7s1s24fZHweuStdl
dJHi0mC93odSe5n0CzX38Xe+NBYWGvlPefM8tpQRSZcI8/qoMfyAv2ec9WGRnXgj9EOnoUHlBN16
Y+QEJMqBac3pPp/ygZqnLN9D+8ASLkRGiz+pIcSAyM95Fbk2GT4N355/yK00/9Qi4xKBdGSsZtjF
YG0LpzlbzDW9gXVm0hO1oxk4gDaV+6bvDkMvzOM/fhDx8DY7Ytgj5U5udGeWay6QdDsZaXozWY3p
9T5aqR4FWYYhiSnr2Puor7MkrR8sn6YoatM2dUbEeqHwRJFFxDeuQXFlyzE9ZRpYWdwYQZs0f8iV
9O7aIJdSxcncp1bqHQTdTfvYh1GF5dmp2TBvea8eBw/uCCi82CeZ6W0HYD3eRkYGKYiWlJn24M2V
xPzsH0nVxQYs/WonKJtDUi7FuWqiN9QEyc80slaD6lLoZDSHFqz+Xnuj2Mz9iCamHoNRJya9mGdw
7Dpp8QIXF1eI5FJT1kIicnPmDFBBmNM+zLyQnhP7wTOWNiDp/BhyRICDHzdwIoN+2tiZL0TCPtZz
D9Ze9cFckm3h5cl1LA0QaEc7S3T2s6UeJ7wNdQ8J1i4LkVGH2tZuevfit8wGWIAfZmJZj9KovzlF
kYAbxhmPiY++Cvg7q0bg89J8sYpEf8CKwh/iYsy1vFOn5TqtkD3cjaN55zjJ+ifH4tYP2xsyWNZr
4jDXJk/d5R8/QqvCTJTSHq2Z+iY3dHUrrRa/k07lMVKqI/1fJOSALUQkiqyjnthY5bKuV+743mSO
to9NGm4rq+PKJCPNJGnGr+IjaRxxEIYdSw15MWKBduUSioHS+OrjiORR4zWp8ccTihbJ46iB2vJi
4w2OtX0PSMKz0j87rX20WC3Ya8XNiBWWhKr91jtza0+tfCpkPQWelfqb1jfuWJkMXjbQfWxy+paV
xHhHHLEuZ2OH6IKinNRMUJALUHIttU7pYsBJw9EgOhUzfYcMdq/1EIomT+aJnDA6OWPra/Jn8pGN
T8IkGde95Bedm8uqDYih8SjiYlu70byNjPKaufSWlYp3bnDdD7NwHryeVAHwo3eZNIhnqw35G7ek
wC0XDmAvFYfPMM4s9tDz7dB9sfC6Tv7gWvFblOwr2PKVsIh1Ywyf11nLqrykJGR2jlbafJ06QZRK
phOIoQx/N2g9/KjIzlFa3ScfRXs1coGUjtpENbzeED862ZjusHzxu+sHl3ksanCIWfHWFYQGKd+B
1OmzY9MDRaZlTm0TEodgTqmUjqc/Wob034htClahKY3Md7YFZ/KmpNzOq5LfQMGptJ6toX71BbuC
E8vfbhk+UWqNBSAU71VueytRZesypmFciq9ayvFoskuuSKh+xaTuMV1oG6+zf48oGX0EeW6tvzej
+jbs7BRisdl4GuGH47fnvLiT2W0HJ+FCLBEVTIwb2Mg5t7VVnswK41/90ZChAydGeGRFLrcOzzmS
Kb5GGxoQ03XK6alYKdsNXLQkCx67l7Y8Tzjmi8Vy5k0ISlxCtvlIueeDXHLZhA5+PDVuXHd+nmtS
I0Wk45UZSASr6GDmYs0vWaq/VFTTWYAwQxOHF2ZhhInp3U0gYSvflFgHKTuWhDa7on+D5kg2Tak/
LqZCPUslboToKOz6zSsImusjXPTUzoKKdxPGDtsFLu0Ps9HdE7PGgNXlr2g/qAOPn+G7nnC9PVgN
qHzUIVHspieDkCdCJwE/00R8is59Vnp8svzHmZWicQRgEzfnPFv6NWbeXcJMo+IjXCLtZdUk606y
3c0KG40yomY5Xba6xpQ3L4Wa8yBxc2nL5Eg0QKD7xZWu7pOno201SkYvcqCeO/NXnvaSanoKy2NO
8agTLykh0J6NslAO9ndYOsjeTdteo1R87nGf8flHmJJFHeHtgH1n51xLvUDd1aYbBOc53C6K+zqb
iaR0Rn0Veu69nTnxRmFSCTk6W2L0AAqs6Rnh6mtqECJoES4GOazzvZs0kCRW/t0XoNQRT9LKN6rV
xiDqk5fN3+IDg0cul3+nb30lOuZjtuamzS5ZNoNDQ0DX0gk8VLqAN+96RCOxHQHsx6Ii1ptwmmyM
AM5U/+laNytmd8I+3qBdxbWsUdq2i3BmbvyRFt4prN9d1GJrRXAcapc/5M5sQV7whvquuYqG7O7p
ET19yFmG3PmlFeLaxUilzEy/9b1zyextNnzVXfGCIO3N1jPnzEOjTb+yFOON7XTVusW9YBmYZ+q2
32Vae5vzOdqje73OPtuA8xY2yMQiLH3Ap917MkH/iAlFTxjGgW6XO3+OXqfCvpaotdbYpbRAb7KT
7cR2YNWAnD2GNifMqZHOOcp0omBFtXYfZ5I+5sY79tOARa5kAoy4OUbngBiDuoTiCfXytAnz+YBH
q4cqsL0t0/UxX3rx/LyNSM0s16iqmlM317tBzyT5X7CZyq13eRMSSIL6Jp47ayva6icdBDlv6ior
Bb1s8PjaKu6CcTBmFN0KRZTBfRkb8tg0SHtYfhTcsIOoCs/QwWoe8hBZdWlh8YAKXOeqjM45EqEN
oY8T/yVu/jQ2RUD6NX7NMkk2CWV3GwQD1luMzE8Z6wIR5hN6rgt1utY+GqHV4tT2d37zaBlCvTZO
RrQQay3pryNPa7SMW9SW5CFZbMxKui15gCO/hyZdfuhdTFz68v/MgYyOiE1bljYJbMPK6yf3mtRM
X6JBGOdL1V2Qbj+i2jX3htknhyQ3n0ZwmLtFa/Ld7qCg4JsaP40vGfTWjrrPEXDCNM416OkwG+Jx
VIiS2rlQuEAYuwbHxrsTRwc/cb6REOcr1BcXnY8Qg1jFSmaCkGBBEQYqZGdTWxqRKqF1TZv5IXHV
2SVQCil52aBvcfbKJWN6niTCfCQPRrUoD32unxm/amGYZzeKbjPbEW7yoT1jUUKPUrh3MzSnTZmG
pCP9d/bObDlu5erSr+IXgANTIhO3VaiRrEEcxOEGQZFHmOcZT98feE7/PlK35LAj+q4dYdkKSawq
FJC5c++1vrXr0uKIbmojjWDayWGBrNVzt+5z09znEzFCSH8E3vltI98IcjKPjVPsizxHFri25XAB
HkjGvV89GcmApqMLyKfu3sm5OAFzYYrgxuspBjTAWCg5i5AAVTVxt1fI4eGIZ8Z1DhnsMjXfY5Ks
Dy51psyziFkFTm3apGzehA7SMtGPaVH1Zz9RGXdWBbAfz+BONfB51Gwd3d5yz5beLfcpzLQaoUg4
jygF4gHvL5Q/yE/qhgw9oG+LcWm0R4x35gRX0SCoo0AEOQUQcZpRG1bWhMlJKHPe448mXDdODrgM
ce5KA4Z8Fd26Lp0xnmh/D7jszYFIR9qSfjGI6rCT2TjV0tK3vTB2vappVIspYsaBZCk35KF2XGrj
WNtqSdPtc7iGR+6y+hhAnm3G8jbBwFuJ/moxQbmQU6OvGzoHHm1gc88hy0LXmhMcZEXWrTvLO6dp
ynNJd8SbpbwFcDQ/RvSBIF82OxwhINsd4HYiQwCjU95FT0EeuWeHZ5iV3kmh5JoM8xAFlbYKr71l
vBCDamwZ9t2HcTudSztgVu1zbmgt3ALAFZieS+PGmNpjWBmZV2AsOSfmnK77oPJAZlU8pgqPNwiM
GX3NoFy5zeyGJ8qKl4jdaNtHfn6ZHAITgl4zDqoYJImoIeog/wtmFXVftPJJpWN5NJ38VMRl81CQ
UndjyfnJnjpWDRSOm86YaaH5bXQOM4ZnQVh2247q8oZk3ZWaHXc/Wu67Di/tMXPni9tH9bcICp4f
6x4GHEA6Y2yfWrQoJHUMsRcNOGWLIH+Z2MmA6hQuXfFZZM8MnJ8TK8HiWGbbMAcJWnQ+m/HItIf6
57us6VOqMLi2Vs4KG3XXBmcurf1B3yG/8HHWM1qx6+qYFYb0rDFMDrrRccaSfkX/F3PizGg+GbOv
FDfigEK9W7uhD5cMiNBdHeDfT3ayg8zX90z1C0WDEAzJrR1P084yjn3qgtrSpmOSt+OGYfe0tzli
pU1wjZoI5ZVlb0ut388QKoac+hDosVdpu94xrsFUdYA6o9bLx/5UuP1XrCA2CZIg6hMWN4I6WXz0
Vd+kb6Fj6TfmIZzw0TOBQpCAirSiUaXKadxmhCDH4r1uRrUnlwLbxVfLSL0wAUhQ2rFzUlp2g+gs
f9k0IA2eeHSdVfqWii55VUO1HUs+xWQOJklD0saVmVtISfH6EejpXzWduV1tsprmhmHvWx7fzrdC
KpBuOFBBPATCTJCtdPjc/UzcxnOOtV2mzS6OAwzA41QAYn02oq8aLU+MN9qdqdcQCPB7T7PlcOvb
8PpVvyEZ0tlQQMQ7O8daLJyK3keGj6chwmE7LruWudyEYUudGNMp5BCVl7ddJzm3Fw0UW0RmawsR
UDK45hmyzMYKu+lYB3Cf+3xYt8VkHJAkRW0VHEXRDV8wYl31JAlvmIhpZLAHEMDuREbudlVmAc1c
heIvYi4x2+dl4nX+/H+qZiHgjLpQWZsbw1bGDYMx4DBxtMNgu3xDJ4m0OJvVezXF/b0qrXtldPeZ
VYa3tKdemrnKjrWvIvLbiLr0tfQ2GPxz26QbLAEOYgPZk3dvctQd8+7amt/CkhRCAFGkqqPnW1Dg
YtUAOLjkeCc34cjpN8j8bSmtgpiztLzSoeGUgKICgANElFb67SULtUdm7MIL06zeD1OAFQHqqhsl
iz4PAxgXUdhoIP0lgQM+7ynV9Pumc2qQD9O5z4IaqaivbQKtTBhcRfmJHMvn1MD7rwlqhyGvdlAz
K/Ct6i1a1DcAwZ+CYmpvZFd/98epAsGdpmcrROJk537hpYkpj/Hyy+Am6S4LzPs5F9W5mOL6HPpq
1/Q28vSu3BqDqW1ZjzaDgJRWZfXVCP3xaAv/K3S79uqaMAryaY72LTI5USSPFm2YVTZxTlFLTZf6
OU8yvJrVQM7M1ohArnaD2phO/S5EtB+APtBEDl8drefQQRqQTpmuKml6QaSem8nWVyPFv+RHJ2XC
CIi8oAVdESGmZKjCydYMoaRltAagYLQr3y08RpsR84P5vqWeWfe1oF+BFV731WEMdfxpiLbKxOjo
JZJHMbPoTcA6Uktf5TrvPuoh+Qo8fxNJ76y2dhbc9XDB3oyRQRqT4NTWzllS4P5W4ez1+YyuC4WQ
roF5Y13fj030jOJ9PgztbiT67KlZEAJJYGTg7oBYT6HfP7PkrFU18x04oPWN5p6DVvKgxua2s2CC
yrYWB2S7KGGa9k3DCHyNcVJ0mmj3c4iZmK5Zf+Wsfs9AJr6z1XjDAtAQT2NLWmq6/jyXFSR7lTIM
GozvBZHfx8Q3nzVEB2pBIUReEOvhxo30ZOsvHv6a2IdCme9awHHeqqbhgfo1goQX80hkpYeugnVf
cowUyXRldI4q35jVpmqxd0zW+BLkxVUvEMUKXUYbq07kMSL0dhhopxfMiOyoLzamXtyR3s03xaXa
zhmyw1hTtZcpVuyqRxbomJk6iJ45X9hZXhmQ68ROy2MLraecLOPKfNvcilHCwhqS+jaquFOx+AWr
hJIfttVNH8PyLuV7avnjtmHZP9FW4J6h1Fs58yIQyuyvU+WfgWL7RxoKLP6E9R0BOTB9b0FEZSZ2
uG66EgohT0C6/EUZlZcJ5JAwvm9LgozTzDmyE74PdnLI+jDbtqXaVtqC4Wqfu6zFGt4o6tZ0OphD
Jb2p6idGkyQbuRNIINEoz9XGF4R0LAkk+SDLKQ+jKp8aV0M20O1cXXs15/a1L6uGYg0XSxDIbB1Z
H7Y2qKPLPB7jfl4w415ULIk5felCrANR/DXMsnPVnwCS6m/M+eKVjwyRex4CVlaH9ZfS4GSSOk7u
oZ76wso0HBKLuVD7VlPlrUzNj1jaYZq1iLdFh5hxDJDXDtQNC0eXZqwe30ka66bePogZbhmgzP6G
+7J9GAi72AjbrLZGfjPYxP/GlfYqLAYjViLro47Twu1QVC0W1dbFrZkSG2jlfbJPneKm6ONtlQO1
oOm+marR8tJoBOOVcVqrzWpJNkInjZZ8FSbpayIcHl/c61Y/hF7qXG2Ud9mkISgAkKO3h5ra2syP
DDa/Cnt8IIgYTXVHkzWmgkgyL1fWmbHtQ+2nCCz6DwDmxySL0ecGOr4eZZ1oIfJyvvYaRS2uRf2S
1NgRsgz5WIM3bj2b6cPQMeBjbp9t5rka12apnEudl1ugVpS6CDppkSFNX6Zx+8pHA+OXCOaJ3MC2
Zgyg40KrP9xMafSsSbhH+YlsHZJXpH5MOFBjeQm242hBPYCzi+Bnm/iANy3T3chuCB+xwFRTdB1l
v5UVHrC0AKHTI5UncgL6obwHL3AsEE8fZDOAXRfWbaOayrP1efI4PYtziUcsslV5V4G5WKkgDL6Z
DR662LZ3oT9ZcJpgXWFrstdiEc+adt1dXPRWGVX82OXjIelB9qRVeJYId5g3oGVSlhEs3mEkTpVx
Ew6Sj0WS5NxyZlfmxNFi1B+sgXWSbS/b93a0YPOH1dB1Gukb4R7pJ1RIPdWPmLoPGfiDs2MWXuNY
/otqodRmRAqNABYarXiwepDs2uTC+E1IL2eEdJq7ujnlLgOXZDK+ITGi1GyAtnRW/+JGIQnoMoiO
yihf/cYlCw+cNfB4scWMMqTaMa/GTdY/6BwhbwqaHAc4om9BB3LDLocX9E901Mui9iokwSuGmC8R
yq1bt4ohf9g9M7kg+PL5C98/bysRHy7/WTd20m1Zjw5lTOxK7t5mOPE2YxpoXlyV876dKfdQem04
NExP8Vy8sA1sx6wYvwohji5V2c2QhhwFdfuo+8V9aaIFCUfj4jNCTBC2ntHEQ2cAZXVyTRrkah4Y
HwcuqrIhPnZpkF00WhBb9ub91PZLmwEGxhxGwtPsIEDZKQqqCFNtxEaKIFnZdklPKcCagQTSoPmK
TnJW9UiqXvDgdrrtMZTV7k3R1Z4Y+5qkEcWUeOTGNAqs8pkwi71oEixty6jenCvYZiwQSPpejEYM
KDmMilgzoh4it5C3Izzu27Glc5fMJNFqQ9vdOjNOoH6M3K07HENMe1IN7SVNLXD1pnNKdQNWBZQS
TyOYSGfIRQMfPlnRJS9ZVTdfGs7dwEqzq5kyncn6tttQ/VymJyt0DnjO5JshmFLZpbl3KNwOziii
uyw/pUIfL8AUN/4U+4c06cJVT5ztbd5I2rBicXMAv2UNoTvg+ovgbgi7DQj98cbIqR5MxJqMmOdz
O5MSPFrRverycgcRIdvqGLyBA5fuqrdBuII2nZAmWrs6irYEsbWHoF8ZywpsRMaD6RdyZzKKpxsW
tlszDf9gznNVeeAAsJXhti7nb6yc3PL6Mjkdaan2FptxTRPK1A49bVu0+rF5i6Cox5L2AMlf8m0Q
+rcoy5qSy+hKB4WOrPVbpbsGs0ZxMHCeXT9/QVv34iSJz5IXAinDVkInmd9GYnD2lZbQR4/nYy6A
20dDc0EeNN1wZqdF5b6bc4kUwmqovvQpu4lt1EKFXLdTan8ZS4bMs9Ee0l69Z12rHem5fm0lnlIO
aBfbyiT5w/2IKslOd1Hsvg5+a76lHVG9YGU6P31qcb+h5ufxMQ23eB6R14S2Nb0aKdZFPbe9RIQM
g23q2qZPb5PGQRTuYslk0C1ymu5GSMkSOtl4TlVlHxdX0lzH6VkLrGITZRx/9bSNbtEkbBObr1ob
qXzj2t6VZHPD7o1OE1XzWqvrva8b9Oq6q+gA1WFuOeTyJTNBR01BdwpH/SPsZrSiecSZID+0dpqt
c0pG/GeSAfPN6ESXHBoA3SNg26zhnpWE7U6LaGnZUlushe0OJ1oGXuc7PHtQOVPiUTM1m5I1sEDN
bnGoLhtympi7v9kVaOY507+XU7/ThodwCK7+gIbJWTw0/cTeVMbBtSPB4gKCLjyNwkdI2Mac9YJu
lXYuHVARlpdYB9LpvEJA1bAkmst1DXedKl8/uzQIvfpTmFRXVAbTfhgQgdWsSS6Qttu+fNL0Bpmq
qw5xIdoXn5qyDlm/eQoWkmWFxS3EkZDEt5Mzqi+Or72ojJbyjNUc+7NitwZ/js6vwQ2TTN3Wop1/
otX9YPl1AKpxpPSFXYTg1Fdnu6Q9WIBVClumWwD+iznKPUSc9ESZ1td+rXsZPrFtEdj5KSgI8YrM
7ABr20T/VY/XaGDtQV02cfJNT0PspOsW2OTBGIFq09oDtOTnEDFBve6qRA8gLA+nRlX+2tFQvaJC
u5bgbNhg2vsy66s1GfHPs4/kjJQMWEERiS+MlHuNQb0JPC73m68yiT7qNkG1GdrHLOaoi5BgOX1E
AnkL8L8qMTZJBJG6k9YdjYFmE7vlWzH433treO7qA/mM99OITySypvvAQrzDae1doN0FK4TFJ09K
yGP8ee72pwEkbAq+w0BzHVxazbaY+vEwD2pCGjLfFxdU+8POjZgOo85gJwgowzpLfwlKPmIJP5ZW
yrjq/XBcFfZYcV3IEEGXvYqcoaKg1vBRufE9AZhlK5TX9i70EzImaP/iACRsj4yXpvkyxNu+G+8i
t/6Wds4fWTw8BRIdAlhApyPblqAIMqpwyKjsApua7oAyjXWep1AxjHNkc9FnY/5owiUoNP3uxwRV
I3540tG5FVp81pv+1tWlweoT3fX+nGyqAWzq4ON5UCC7i8ICG2WucFAA4a4oLG1sU7vlGug9H6uQ
A2piBySk9IuRZ375GOF3o2Rar5iJ1EM/3IBA3aUaMk839c/DHDnQB6mThiIGxETOHy6TFeF/I78p
B6/IBrireVsctAkSu0mmRdRp0E4Z1hWj/BgSEL1pOR+1magWP0qcTVM7N7kdP7r2kNPBZiqktDQ/
tkZ26GKLVjYpPx7pzRTJMsgOiTkIZugVGNV1qQPAa+MqIEEiruAxzs8FvQhfX850MRlwrJGNss2t
1OVbOd7H5s3oYpeyphAyaZAgTEw0yi/Kp0wR+peU3akxvkPkxoqBd90zsrqC3hRcsiT4cOwG8Foo
3ttCol9R2EBhpBBKYtOId1HdDeF0r5OvwO1m3bd1jkCZXRDI6xIVPYQY9x2WSre4FOohq9OvIuIu
AwSO4tAh7QA0/sowERLTKhl5fugy0o1qaTKwPoZD/GFP0QMyWuwvI3bbbsyRxVYXJnLfMsGbbaou
W088UvSdYNja9yiCs4NfJZwY8/QVr9Wdql19nzQvdD+sNUcuxhBNAgYuIfUn0o2A06C+TcP8YkJK
DBNN31sBQaBkIMKjdI0nABk4oGcOVEHeXDWaumSKsP6nCkysGdCBUUK7hPpwLhkxEJBhArnSaC+b
DLVdTiJrvluSIdlQR13ft9CupuB5wu8Lz37p3/Qj06tQ7iCbyRUDwF0XBnyXCWo+Riu3NAY3pQuk
uIrI8RNsHGvaWwyoVsK3H1Ucv49VzkOWV0c1UPPyTF4g0L1rfv4gl6+vGGuvGTvynJ3vPtaPTTWq
bKPQOYZiriAnYhnKfH5+SA7B7LOS2Um8LS1xmuHJYslNdkZDfLasvgRjUz7Yg3OaId8DzZSvsXvo
pf+imY5+W1U0n1EHuLuhDk9a5sgbg+5YZlWSnKYjcKOYog1bIPD+S1oG2NUs4QG5bNeTkZYbDkaY
U8qtb3F7CN3W9yjl1rpkfosbotlwkia6LES8T1EkUW0ZrrbOOsj3dRFshGwRJEKeyBPcvtjuQWv4
RBmNQfRBJ40hzvfOMTmfjtW27RSSkNK5y3EXrCUNkZVNoA8IxnZjg3NclXW2mQLmXjwn+Rb7zqqi
7F0xc0ACA3416ZxmNQ4l0nQzeka+G64LMiiZzzpfhkl6PT9lnYzl0pwgwmMkOSaLYhSrJX2CvGY2
FvGEdy6iML9pb4KSacnUKH1vOFxpamuOP21zG1vhPpzkccQy4lkz+ywtw3Vn6mKPOZEEDzMzV76T
kYUSIuYgWI3qPC624N1a6gbta1ex1jN2THZCCWPLRlgdnfwuYk60jeoYfZcePzL7XkQiWHvyKR5X
leE2m5FcBUSOzh2JNHvkPbTxJTuf5aIMIycIh+dHKDSbVllwHcbwnUuhewkL4BofuL4K4hL3ok8H
tXRQfiwPTZ1134xi2PWwr3OExEY8LbJ9H1ZdHX6pArbIuTJY9uCljKZKdvPQEXBeWFAh6Lq2Rr0J
3Ru7C50vOjcvgm1wrkWH5NwhrCsfq9pTbSyYfW/CrHptnc66Uq5up0IIKmGB7gpfcemUqLqxpu9U
0ewkCRb4QphQj9Ft2psvGq3xXU9Rukrc0VO4vaa+OKAnuR8cZsRdzAMz+VUOcKKk3LHUkXjzr13c
vhLHtMWr03PrEBAY+o9gZKyDZVhvnXCvY9b7oGF53D9v5+W+rhJG4bao+23nLPUt2WjMtpsNXOOY
o9RyuKXdiVGN+ALxRAn6EkaEDOjxxwzzc53h9/Tix9ntTksnk2LKwVrUEcEbEuo2CyC50DPmysW1
SGovCbVr6uuUSpKrLuFq59CbR6j3o6GQdIX+sz8MoEGzQKBe1O85j3bQzHIPKW9AOBRffjtqR3pT
L1rO/muHTO7ccVRojOZ8S3bIk9u3L4U/Po8hjgtSav8w/Q7DhcW0ISh5yxXzt1UHGZzbxPXQQ5QT
XMIYqz2ZbJQXRGUANRygB9hUvR1whMCkghIRt3VboeEnnIhROd5DOD/Y7ibVXwfsuRX7UDuiKq67
iPuNfzJmMGP0Sn/4rAmY0hL1sRxda5dthTM1RZvgR6WC50+2eHJRXcCJ08k4ZbSX8hwmmnY3GpS9
LhLwNnfGHc37Ym3V6EZnxxcbpTtsCylXK2Awt7JSrAeb/o+wHvVd09kBMo1p97krFyFRJAR6aB7Y
sHnO/R2GU4C8hfWgqeKEHojScgnQoPItGep87o5B1tPjdij2aXKLjWHWrw3gyFmwPBALeQOI4ziN
MV4qBDpRlH1Efsg2SKnYRyxGRkMIlYJXhu7C7SxMfoxCPi+G5fsfHEo/92UtJuxSgxcPGGYTEKT3
WaIVCgIG08IDGNFdmCwy5HEmBVOMz6Y2nPTOUAD1U68TvXZKbNajucHeu9S6GstHWBENorEu1bH+
7Ixs8oTCMHvghE6GooM/xneIu/o8kZt9698Sjnr5/B1SIngAFLoKTIvjjM22KKks4o1sU31rmUBZ
VUtSyVQd/apL1prBa/pieJgkbLvPOm9KzJ0r5vJAyxZVpkSRKIqtqkq+FJ861ii7u2TOr0MRfKC6
BraSaYcupKMCE4hNh5E0tniYaQbJWwyAzkQ3Tat6MI5LhRlPMwxqnWFCXdwMFJGeCOh2RPmhUri+
SbxLvKYIwICKQ8zOzASCVR65GQf/sKHXyeWxl6oO73lIWylhDykQEupSu0Df+9AMFicyP+mGGgyb
Ndxj2DlxAclKor1kjVt/lniJrh9an6XPQuztOZDFAythCEgezcrKs6PK9YaCgwwBqEw9DgcYAV5e
rAFVqx1JjyLou5XP95mU+E1w2296mye1tb8ol0TMEbEo51XNa3RODy0ngrwOiFzN2x2CkA9bVKQI
PpJN9AxAGmeNz0I1Be4ddtdLCHuk64oJhjS3rkmd3VlL2e8zVyUCxq/k1xhkU6LoFrj4FMFUWxV1
uyYoXUTItRGJujGwSbYDNS7Mp3CNTps2onXH03FuQboQHJDgtjcOU0kzH8Wd1wCOQG6F2J+icAvJ
n/DLOGPA58o7wn3s5fA7sjDG7lUUdFyc9JAlyWtgdEeGzs9FSS0fDGB8CkGWsRYB4h/bz9VRCW6E
tr4mQz6uezrwXm291JqCXx2t+gniPH51ToQq/tACLM+Sp8CnqP18vkwWBjodNxksJIZeFARNsFke
CUHduKR2PMJSvVi22pECcIuXjfvE7fiSF2R9b7KZRtGwyAnpSdTw+kKHIG4q63lor/qwtJNCbtq0
jD4+d9hK4yoweYcqIZa6eqzgpPTzuyzJ2GENRVRIeYhFzo7sezfrqdNLLi86Qo57OYsi3K0PGjUg
BLDClz3bZd4wru4LBDGTzXZGzgJfR8FK0zcZAnq50Rhqrdl3uX46RRi6va0T9TjaMsUesZw0a4Kb
Uhdw7TCTGww8Ha2FJQi+pihuk+hcVDVHqzb7Trou1sGsRMWZ+2xoLk4QBYBuxQwjs6fn0pU3vm2f
K5PyvJYyW7VMjuaaRyzhj/vZrjeWih4iAYU76J7BUJCQwBR6aKc/cjc91yX/UPQMD7NgPMbcbZwb
evSmFFegWpqNDWldCwHRILYCHEcbeVNASrJt0g0Hh+mADgt7lDjqpn5+HKM+PUXylGTZm2h1OuY5
o0yUeeODK85RL/TtwEJIbFv4Jl3uxsgAZ1ZhoNqLJNlwE73nc8cRL2k4zuMzyyeeJncQN12b3s82
t1UfwYNq2tj588iacJSkD6PQZw/JuRrnxwyy3Gqu2JxLf8JVDHMC0nsNqAT0O2TdrZWQJg5kJNmM
nd54SD/MC1Zsdk1OxDysT2Qk0Nwd6mDJbOj3Wtjr56AKB5q1X8nAdL2aKRd2SI7Tehne8FT9WX9I
xXVH/wiV83tt3bD6JUhvkf/Hq1HwYa0ypZAwD4qDe+jUM6RPXEAGIYJoVUPNS/Wa3+qy2U0RX8Lg
q69oDEY2gOle1Mv8d5LbeY77bSUf9IHTLUE2XMOmhWPUw5uqrO+VChJIFKxNkfkNQB8PFzY+umeH
KDJItSy7Bwwo7p1PgWXz8HxuUjQO+Eq7KafpKhkU05aykQHU4NHk8N4oqe/HAl4n9Ls/EHqdeJy7
LbCRVWJ1tMIizaWFXXvI+6gibI5MESl2x5h4wR2W4Mcy0gzWEZPgTA5d60iq8UA2BfdcCdo/NGzj
PrGZSSAQveIRKziDEundsi/VXaaIcc+6m86aDnrj1pfAYCVDpbUb6zo6SX9itTfZ9KW07Q1tN3et
xwa0uSVILSV2k8FUFmxbYmx2g6gZiccYK8dRwl+D5Lth3JucCWUp/ELffQIn/z+b82Eqibt6+8jo
KXJz1dF7+xM5WZeWJIj5N7jlt4/67R9v+cc/zm/BW/2P/Vv/R/ozf/mvn/IXf9n6p4lXV6fvB3lz
iXr+H/4yIViGTYahJYWt1A/8ZR1oM+sh+VgCI+vf8cv6P3WSuHSOzMw4Afsa/wmr82f48hLRLqUD
zJl3wmHuJ/hyHLfmaMF6pZ773LIprck8wkJgNLj+R/vPOwsY6/8dDWr9FJPM5xcO6FLFixqWy29/
hD0HmVYWKDj8DUGIJGf4+EeFl45PjTqH1h1ZD6tlyl3y35ykSQXMcMgTr72N8P9lsDzb4cm1tvWE
YTCkrxM9BDSbpZy+hdZzGtARiDIUz7GnNbiAA3IZzf3fvu2/YKf/yLvsSu+ybQgqA3z9I9p0+QSE
qiqk6w7BTnybf8dVE6wCbYy22abkvNMmFXoICIoJB+z4gmzzPr4fTLnFbwspvSQqg5ivmtkwqUBu
0Hu6orSBXO3wFjuBburJD8qdIBSPMBjEsORgd/8mL5M08f/zLSvTUoawHL5kQdbaD285C+GUYEDw
Nw2dtZ0Z24ee/JFbYn9fsdu5cJ7gJ4doSQl24Fg1x9vUWFQPybEmmesFsh0WDWc+RgWSoZbj6CpO
evswh/mrjtT8pJz6aJU7tqj0plJoVQyN8zVi20Mpc7yp85FyUaeaHV5N//ugEi8Zwk2PLXgYB/aa
YeU08IcxvrDXmJTCHMGFQ8Brm3pDMCDtQoxazJ7zDGkVXSwDXHHSK6QEJb0t8h99t99q38wFGkci
xkSm65twUuS1/coBeYUbfFX8ETQCV1fm0enw7KoHrdevgRbdccN5Q0dUQb2G7LCux29VNXiMSZbE
LUhO4w7a92q2gJWYrL2kYC7CTo7Bbc8RJD0nNaCEwTpi3IAtzcmx3OlBc8TAcRswwMzM6h7T5KUc
gXwjTikBX6ipX6eIekfl+RZI/flVt9h2K4VchYSsyN7poVjbvGGF7zKT/lGELYURdaafwtpkbMhB
W0uLq2XJ7dhY+6bJvHQqgCVk7TaNawLuT7bfnRjUtyuLOJPl3RZ4Kn1eGg4BWXT8L61GnpWUo6yy
expQ2ENoWBMSr1S2tqidtBqaEaUpvDqKhXVDAde3Zw5lm47cNNV86zTSSZGZylBbmZNYx9O3YeZ6
4ikjtNfh7sev71mELGGKjrLeExFdgplRkcELada+5uyflzysZEwFDeIS9c3BiUsUGpcYUVAjtq7A
XtNfjOrbqI4quKANOORzy0lZ4aRuAQWGq7HES26bXuN+0Qbi8OIMLC1y52Kv1WdM2lsj5hzZkWjC
RDz2N7b9zYUkFdq4aXH55ME73gGS6Ie1bTM84MSbgrZTJDMsn0oZ/JmS2ygb13WZvTYzVWk62O92
rn1VmlSIj/zXrCx2zjjRV6lIMqd9c0FtF56EUX0ZyFjYGQkSzVXA4zNLw190J+nWtgS65Jk+/2TQ
Axyx7wOe8oFV9Q1rYf8dUXHM7LtXOxHmB6FlySFPRizxGh9KjX6510rUnPFS92u2IR4t/s4aY1WB
vMMJzXkLNm8vB/u+iqvwsWy2TmL2ZGPgAJpKDJ2BqJU39Dx9zHla/qX/OsJF7xn0nZJGvtMbwrbs
ZzU97azaOCUTN3eZ3uXCs5ZpnmYy1wPJRaSOVTaHuI+DY8/4z1zmgGqZCBrLbDBepoTTMi+clsmh
XGaIgmHiuEwVpUhuO0JEHu28OQmryTfVMoN0aZLSMGtfesaT/jKn7MqnsC+jWwsIQ79MMstlphkw
3GT16U8a1fC6ZfD5nxdEvwz9/IFE/su/tRRffweh/1WMLXEO/4+jQd+LLm+XoNGA9fmHcsf4baVz
yD+iHzNBl7//Z03jSjIgDMMQGCdtpdtLuPifcaCO+ucSNkAnDS7in+XJ/waQW/KfulRUQUrBJKa6
IcTzLwC580/ISSRRKGlKtPWu+x9lSvwYBkrKEoWWWsqLH/c5JK+906QcZFvyDRb/2zQ9wfYez78v
AX6smf7147kaf9/5Y6kl0zDmclM3OKbQVJHDtpJ63bziVhlpuBvgRtetQdt5/ftX/LHm+Ncrmj++
opvNieoSHyF43RvxxYReQEvYWl7XSoWsD79/mV9dt5/CUxtHd+IhyJ0NmvreXpXRrDpO02bx52P0
y+rvVxfup6JPupVexi7yS7Cf9slxWTDvWi03pttJtfm40+Ts1EiTq/Luv/pAn3j6v0WKlEove7m8
IJ4EOR6LsAPeYzcMrje/f4GFY/8vzv3/fDFL5u3fbwWFH1VvOwLmyCIv4kfAXFbbrwgsooKrrYps
qhW7dzre//7ljB/L53+93nJl//6BJCp80cDk7IKA/gBHiZ2VMXzraeFrL/gFSW2d7AH3M/YxDQAI
Mb6szLSBs9vfv4VffeKfiP5pMGU9XBimCzjmaZ0X30MgH5VOXPMATOf3L/KLG1Etz8HfPmbBw4rI
oRWbaWpATNW13EwWuLzf//RffYSflodUxZHTWLUAShRFf+gkPN82oKxWuiUcWs5tPm1//0K//Lp+
WilIPhRlFS6j5oB4YH90vpqilVidiCacXZM+Kh41NLFdz/h8eEza3vv9K//qAv60YNQ4iEpEh2LT
FoT2bgCB4yEkzBYg9n/3Aj8tFWgWDcRP9LAcjHU0eBICrdb0iCL/v3yBn9YKM560vIDWucvB7znX
tlCzdi81Ww/+zZr6i8VILoelv91jzGU7fYBQubOkbyOHREZEnRUmE5RsbBgaA9B9yEjq37zcL74R
+dNK4RaJnXbmBI5FU3O2HWqjxNwTZUW/+/038os9Qv60NFg28ZBDqUkSCjuz3edUzyTpIQSgII7+
F2fn1SSnznXhX0QVCqTbTvTkZHvsuaEcxmSQBALEr/9W+7uZo3doqvru1NQxaoWtuPZ6+nFaCZ6l
Yqz4h5JWJnhaD2NBy/lLqeDsKQXu0ju8bz5cVhMr+kdIOcnoQnEAcAhs/4hE+gg8X7FYlF5YThd2
yKmjPvR/FuL5MgxECPIDN1dOPbsPUUrwin++Ekv9bYd+kiNZDFSiWANoPW2Qi8t/+HMr9uc/v9QN
VoDrIWgDvFb68VChG6YSuBGsrFBc5QS6mvNlLFXBinGdIxOiMkUY824A4wP205MDX2lc7a600VIl
rBgvI8eT0XTqAqkgQpCZLtw9tDC6vy4hnZKXtdVpj/qxpwPk1XbEmfw4MfUMtsIs4fEYsTszeNVl
W0L7MqiOhhGI5xTBx0mt8YLoj+JJdcopb5iEo/N172RR8GTSlvmXbdZ8K94DpENHrusF8aDQTXHm
GXLKmqxwlj7f/QvLpG9F+pQb6fdUBTHkV/BGaSmkxjsR6aTddDVM2TeF5ipfKWxhNvZPQ+RDNJq0
SN0afK7Yw0E3OLhIMBhvK0qRC4IDLFSEpTcEkDxDMjL9OF+/U/d/snfzrQmgmlIgH+cxiXEKycg9
hKZz97ujcwZj1Fm1/lNZ0ArO/5Bxg3VWUEG/gx7HvKfzxS9El29NEAbGWkFYOrAdDnB3Atk0UktP
r8/nv7609fCtCcIbIJ6QVMJlzEVl9jNBTssevp+AfqTga6evwuFjfeQzHmDuJ5zgmjuKA1vxPSyh
jVsJ8KU6WjMI/FM90cJ/MhZBAicwf47eBcyN5coEtTRCrfmjUrjnhF4iiDmDGVYKg8a9CqvmGQoM
eIlCYbhyblmohmdNIJooHw//gASl0Hi8FaF0HoFGS1emp6WvWzsDydKmcGB7EnvV6EI6TEK8wupc
me6y2PKsmaLLpfHohPfD3owJyBJBT+k3KRg3xybXgKdS3FCnv8F+7ehKzyzM7J41dzD4GmMcKT/2
w6Q+3XNFBJT6MpXvg8HUuDK8lkqxJo2Zz6XUPg4HJ8vwvd/DnaoRKd1lRFy4bfNOnfZhXvKTyG0K
PMpC/pP2Mc39YVcJXNWdj9KlrrfmAB9+yc6EBSIuKN4r4HFW7BLT0gsHljUF4BTVhiRHKNBOwiUp
I69NytVKDy/9dCu0CcDRHBlRsLwPnPkJ94aUATWC5KQLv2/FNvhGvYCRDzzaE1geOi6TB5wH+GVN
w62IZmLwRF/i630CAQuvsZoZFwT78926NPlyK6TDhs7hgEQ/XPUC/jvqI3Omu7pOv/OofJlCJ3ZK
/xCAtULr4Op8mQsLKLeCvHAd5Y5Jh84WxQ/XyR2Y4014iYDV/CaZYe4UId31fFELYcet4G4SL0Mu
kIPnaMd7x/EWpqS8L2Fh14+Bv9KEC8OLW6HNhgDkDFhqxwwB/hz1yJQhvC1XThinfvhk6edWVPcN
Jr9x9seYwLxljwB8O5E+R/hCnMSr32GtrfHCUqwMtqWusaKc9DXMbpAlF3ce8txbBX10OsM+RcAR
NGkVRaZGtVKxpWazQh4rflKWhPWxbAv4JykPPmZBNpXZ7rKut6LeS9KudGbcP4W4vbjufXhyQQFe
3URN2aysVktVsAIfF7ewl4X49qDgpNi9JCQtU9j9N9X7RVVgVuhD/zhIaE2m/ZQiBb0y85cgQHpf
lQB+cL6EhRqc3vk/rhke/Obwyp8MewlBCOhgIOvJCFnU57++sOlhVqAzAXe1pIAziGicH+mEhMih
ix5EV1z3wisum32ZFeKlmJXjdHCW/FcFTiXdeMPqi/RSA9nB7YWJBt4MuJ8R4ip6+jpeFC9toFOp
H5bs0h0EnD3xdTl3EJIL85gK/x6CSA2xJli557thqQ5WUENXFUJQ5OIOh9P3ljXIPuVIp7rs41YY
w3unCpHdPsAyEVkdM4fCIB3BLzj/9YX5CMKR/zTQ1OPGqzIlfjqsonikXqYeAAOQPg6Qlb52gVuu
tNFSQVYo15mgTQsbrD1eKmKkId0XeJ/zpgIiDXb083rltnhpuaVWSHez6kULjPQ+zSGOS6bbsIyO
TgVPr9I5psrdw5jwCelJoJPxy6pGrRh3E08h+crpocCD9LIu4rDAq3w35T/htf4SRNNlO0RqRbvs
oqnAJh0kaT/KNv6Jlwc5ZrBSi1PAfbIOUivMQWFzUmjf+n3L4VuQOqAxwioF/MogrVYG20Kc/JPR
fIjGSXPa8AAWEzM8/DpYZNfACMxTFgS7i0YztcKdSmRRa5EOMSxPxHOkPB/2kSH6gs9k4yIVEABs
iObPF7ZUGyvqSZ5Q1U41KNlJV11HRQcccVmYlY3CUndYYa9VIlhqPB33EXvrnOlm6pBoBPTwSlMt
fd8O/M7Ahts4cM7InHvMuj9Ykj5Btv50vnEWViZqhXuEjIWANEEf4+mzRqJfCuEsyCLwyL+OSkjI
z5eyUIkT2Prj9A6IqIOMD4DKVQ53eHWyyaUD0uCm18u+b0U2HrVHAdMwZ0/h3dp0yUtuyCv16pvz
n1+arIgV0WE+pg62CCZGlpQbswlPxWVSgo1C2mqPhKk8DhJ4jHPVAxKcw+AbKv56pe0WeohY8T5A
cwKFmurjCttDEMTgxVDDFezoGIhaoOHQKyeEpXJOffch6LWE53SVtDqGNeVDWZcDRMOoK+wLgEeI
/p5vyaVCrMCHT5gM4KKn43GAxQNR80NdC5isUvEI7uxlK/FJ+fCxJlHj81w4yN9EYiiUwx5ofXIK
Hs/XYGkoW/FOe9oriFMxmwzjPenSBzYPNwKZ1pd93gr3mbdRkWSljl0F+i5tW6iL2zcgrS78+Va8
85FPsO7D90MgNUsAgseivYa6Z2XlWOjff2rGD4MIWfNJ2jMkbxa+8zS4sMrS4YSTJnT7HTLHV0Li
FHafLIG2JhIuxCKYHepgt4gErBrJckP7NQnILpXyHvbyK3uUha52rah3Mhw5FBjvcamxoUtmuBF3
hwQghfNdvbAuuac2/NBWcLuBuxceOfbtPBwVWGvcW+mFpR9++vuHLwvj9T4ytjScHeGH07VHwKew
I9Ur0+HSD7eCGKblU6Y1fjhtX5B2ikTT98taxArcKipgtlKiX0kb/qSJvC+j4LITqmuFrZZDOZkR
Fh+mK8gXON4CBqlZtzv/w5cGpBW1IYRWSMSL+pgkD/CZiNu+AilAxNBsP1FoAS8rxYrdlCL/VnDX
2WM+fpoJ2Tqu/1NCz4iUHzgFONVFA5NG1mqNUS9lBThxDOMAscVrHyxGh2BcmZ3/LZr/G700shbr
sANXERkuzh68jXi6yr4Dbo8TcfoG9zrzAKrHvkVWypP6iiTdtZu2zyOCRlYoZ2kmucwM6HzAovZu
/ualyPUBF+bX+a5Z+r4VyyPeEY2B3cieZOKY441jlzjFc56FZqXvlwo4/f1DSCutXTyvooCw8h5D
0fyCbAPa7eiiZYH+j/qOewYKZqRZqZo9TrT8VdHqrgu8lc9/PmPQyApseLHB83oifRyNjN/7rdcd
JZ/8lej7fNGh0B/+p23g9TkAeQx3MzZruGJp/SuYW+S2I1k9Z92FHWCF+ASz0xGYhT4OgObItzB8
MT0cIdVc7YRsYcB02UCyYlyMNU/wOtbHKRc/HaAyRg9u9km1st1fGEa2uA6oClf5DE3VwDUSqV9Y
ksEpaTdMz/1KbywVYYW3ymBDUUdgafU0u1UznCny8S5pwq/nG2hhKIVWJBd14PIgY8hWk+xOFQ4c
33mYx+c/vvTbrTDWqYK+VQ84bHkGPn7qKvTDfTXOKzq8pd9+KvZjEHtOY1JWw1abevBPVOwtmuDQ
dtlvPxX64eMmA6wmhOlwzA0sIyt2jYTmBznUKyG8EGShFcIUz5xQDDsqhtvicxb611Xhfmnx8+Eu
Ief9+TosFWJFcuuN8FDiKESe2GRJJI5hmP7w2/qP05SH82X8OwZ8sv6EViRrcELKjIwKZnFtXHcQ
/3qEmg1HQiUbAUkbkmgH6NgVHmdgJ5QhATV3xQt3+hNZy107pCwNNSvQR4dhxuUa3ZXRh673nh0e
fOki9u18LRc+byvl+hEQLOHDWSNxWJwi5QZZn1duvXZ99/mGByKD/w62IQlLv6g4LAn7fB8gDW07
JN0TsLRwOQ3zu85TK7PJQsjYCjnYaCadmsoujjJ4pHJzX4eX7ZJpcBqEHwJmdBStoFtRyPkekNeh
Ar+4k76YQP6muCC8rB+skPfKZmrK1kNDmf4RrLldlfFXeE5/Of/5peY5/f1DHSYIYSv4KirMKEN3
hNd5v4VOle3Of31pEFkxn8JCCHsZZL1WnLyORfEM9f6eO2JljC79eCvaMzDzSuVmXezRnI97WrZR
v03xhFyu/P5TT34S6YEV6TxL01CHlYrnyXnKa/qlkuIROEIwa/X+siaywrjKPYkbARTRJcMd0qDv
Wj0d+3ztYW2hB2wZXBWaBNwvo2LFgt/uEGLPH9L+icAeZWVNWirBimQaDC5MoTFA9Wi6jaxAOZEC
LIciOl7UQrbmrZ7ggYXMflSBg2PKfPqQZO5DpqI/l33fCuNeca05yDQwrHdvYFp6U2ZNDJLsZWPI
FrlFYwoCsUwBVC/zb1CbP0slXvwhfRBy7V1iYZjaojY88isXe24Vu3gL9GAdz4i8hTXY7ajCy4ap
LVzDtWuf+KMj484PX/3UvzV4+q9gZHdZH1iRnEwcHnUw3oW1IOwZgamEV7EXplvNu8vmUd8K5Z7B
7bpoIxnDDurrNM1PADk8aSf6er4CC1ORndrsujgcNp4r4zCswJ7KColIm9r65fznyakhPpmJbDVa
UUTFPBRgBpRSfJ2D+lGF8i4HAJpJZ9y7rf81D2AM1EgwyosTbgs3NgQk++Ky+nlWlA+F5yd1yGQ8
w4AYpkT8fhjTNUnwQuPZWjUwxsPWm1oZp96cnagCyD4V72E0lCv3WUsFWCHOTetGeDWXsRFdL2JC
pOw2ScLl2iPOUgGnyfHDMmpKrYHZSZDM7aUnwuYUCFjYRXDj2JwfAAshbkvSSE1dPkaOiItk/IOb
y9vJh9OVJPDRVK44nC/k9Gs/G2TWch0EMAFzB1fErFRfkavrwbcKKFuGc/1KNZZKsOK8r6Dd7Bh8
lgPYZ70P82SuyUzLn6WBH+SFZViRPuXKVyMolDG811qgntVOlPR5gjfV+VZa6mt7xabtWDuBFrGC
087RdG53AA4yW1ntFr5ui9TgDA2D/Wo8dbQ3v7ptkh6RUwnGyEU/3hapMcyyHjXo4qhJZHcIdAjm
jJe0cEU5X8DCQLUlaXgdLdsGhsdxGDRF3OFKU6nwK3BdP72UX7ivtMVoQYm8er9XGEa8f8nT7inr
YVoXdiun+KU+sKI5TczIqiqVcdBEbwA5wNKew4f3fAMtffz09w9ThaxNEMLcRSBrwFFvjk/olUaa
/YXDxwph0YODETCvhWGdt8WNLlyuwJPYX/bT6X9/ujIONBcVPh62fQ8TVe+qbFZFbKfL4U8mH26F
rQRNwhMhbQFLMrnzNQ1mIoG4bFXCnn1XM3XjZInvArkUhOaxC5JAXMmIwmaDcO2FV1rCmwu2DRFA
YTHyfNjJxgHknJ9T6NfFrsF9NxbKsm+Kq3pMUtDOJiTIxc5cZN4j60q8vML5wx/e3L4s85coQer5
0fe6INzl0nfNYZzAr9n7pwT1H4Cc8OSx575T/IJTaKn/VA08yDHT9LK+93FFQDYqLwJz07O+GWGw
oiazE4pE3nM0Ifsdkt8EJHbSMKNBbQSM8ThGQ90gMUD47tXYJPBjbQMgnJ71BHdr+EMkLqxdOSg0
zYXdaU1k4Bxp/HLWxg7evjcALOI6Enz682NlYaa3FXdQVBpsDyswHf3ibZiah4ik10mQX7ZhtOV2
A56Qporit8MeE7NMdR20EcgC0e6yX29dEsJajMHJvRAxHjemTeJE5Waaij/IYF9ZRJaax9qRKDdl
fol3SFytwCSwxRTGRufNL9SXyypwKvfDLFMgA3poAhfR5LoRlMdOdUA6IFCGrK8vm2qYNZFlfg7W
IZzf4wDPPFczkv9x+lP8+XwFFi6ImDWRqTodhkHAJiWcFMxyx7m4wZZ3huWxolcGzl+3QDZd9E5L
mTWvySbvkRQE7HiBrG3YFspvqpFkYxK9Upml3rbmNjdXMFMI4RCieumBQmi89opCHPwD9yPlhfue
f+5LH7qcNDmZHYYx66e1N+0zJxfvQmfTn8BBlVYC49S5n8zStuqur+WYOFmPbuHVX2inrz0H7nbn
u3xh62DL64Qe1SBNANxl2fpfGlHr7+XstH9gGTj+MC1r/54vZ2Fo2fK6wZMzwF94Xa1kNMNDN81P
vraOT2/hNg5UK7z6YNI9IV5+ni9wqdGsYAfovSLuBKunIGzfNGh7cZ7nF674ttZOBGNSzCkWZWaA
QwRWFkhgB9jHy366FeSji2R8L8eNV9MC35mFTXnTl5377bKvW0HeFU1aJm2LWbzRwXXWMPcNh1yz
EtZLzW6FdTDVErRibEVL8F+udBMCuOD2axLEpdFqxTRlIHDkpwUurMNrXol7bOLeWG6+6b5ee8xb
qoG1QhNFJhjlh1ihTcPegQCc3+caJk8rAbfweVtV58EPsgBjCKdWPxicqzJqyNaFebS3ovNYkL1R
Ev53FUIydJL4VdjEUGz15WPeGBNuk6ChYjd2rfMl7ep7BxZMsBrtsZ5ch75R5jpzAKy8bAzYwjsV
MOwdC+wqRyOzcAtfVdwh1lkjqsNFQ9hW1/ku2EVUYtJKmCrqWxjDhrgkmWS/9hy61EnWSg7eo0Iq
Nm1ixkiObchYjBxXPHyINudrsLA4kVPBH9YNv5tr1QB3Endp/r0DdgQIhlckZPw+//ml32/FeNXX
BjS5uYmFajrw6tjfuffWfvvSx60QT+VMuq4E8W5w+aGiJQhF3coObSG+iRXftQOTrBEONXCvh7AV
Zgpxk9EnP0vvnJR+vaxtrPjuM/DQCdLo4HQdnjDQA4zpU9WshPdCx9paujGAJVSDvo1z0863qUsm
oAii4gsoy3Rl9C8VYQV4V/Cm5Q2pY+zX7oNhvkl8Gmd67W1hoXttAR1IIZL7Ch7iwJjBXC/J8iOg
hBfeItj6ORiI5eFQsjrmbZfHhs/qS1vw4ZgFGpih8z281ECnv38ILh5NSP5v3Bqb5KaAFCo8JoS+
SDN/Pf/9pRY6/f3D95Vo0jSJcrQQz8bbsI9goVwP9PH815d+vRW70ViaYSRY/QuwbulV5HFvvsr6
AsxLkPja4O/5YpYqYUUxDJOS0GcpJmnfgU3y1EQhXIsdF8zY8wUs1eN/Yjnv5BDldUwr/Vy1AKj1
7nNKkv35z/+bEz7ZFdtGqrBH6UNXoQJe1e1CJzoCMfcoeb13sxbmldOh9fidYclfFw7vyCdeKffz
ahFbZ9cUYeiU0FLC2pMReE/26WEwjnhpMrhyn6/aUhFWgFd5Q7RLO+DddALucJdXsaiZF/c50FGX
FWGdtcUM63t4zFfgiVS/W1ndUAdqX5PMK5f/S1U4TfAfQkQbeDtpgx+OTT/AC8hEF2954KmHuYra
4aJFFNc4/y0E1kjwiu9VFc8q+OVV5VWbZS+iMCs7qc8jhNjyOj64eEpHSikSo1tY0SvJsi+B7teU
DJ+fiEA7+e+vBw24aTKQ0+KBFQlyD4S8Nln/vRgB2atKx98ASclXRtSp2f83VogttmtpcYJQoCrY
3d4VuZvDtVQhZY/AGQtGP2uHyaUWs0I+8ufAgOVbxGTsCXCqGtrXTehT2a2kOywNK2vtDocxEdg+
ox6Zb3YEgPsHoBrVdoYRwWW9bovtjJ/jpWGE1W1K0qm9Llzi3lMqvLWMjX/Jf5/0he1k53NGJ9/X
GFbIcqiRTypdENE5vB+RqEK84ZBNou12eH93y7gApR15VUWYta/EQ/abqMAFrwPuPINBF+Kpy0AZ
2O+DLHKq76KloDaPYszkVnvF9JvVnN/Az7QHRj4bkLGnx000RxlcVt065/OXjCBV6Ukl2WwA4YIg
9r4QmTPvWO1k3R1rmQIYErTN4fdF844tBPRmX9JTWvs+TfCMNkRldDv6RX0cuVu8XlaENfVkTsEG
8FHLGDijb11y8nyXT2ArXTYEbcc8HGZN7fhjGbO5A8aM8is5998juXZ4WpgWwlNsfZw5tVOnczeV
uK5oKor8IaP6fWSgxdiB1g1saoCc7fAKYGw42Z9vsYXZwVYJEhl5Ph+8EnfSjg982VgdUlkffB+P
6j1SpFbWhKVirB1Hhqs9whQrYwmOObxCHUxA1FyLpjn4Y7f2aLswRdhCQeKmuS6VLmO/0vkLNOv8
AWTy6edUEGflEnapCGsWchPA36mQ5b6bWOnvTDX14d+Oi7k/5iMSF1dmooX2stWA0EqkevDhfpPm
eB05aG8iULkhYSCvZ9CGwmH1AWvhzoDYysA0w71Noqoyduu/SfgdMul9P7O/omC7SQmgjMI9NED3
PTAq54fc5w9PxFYIOpMguJIAKHJunGNGsh28eDZu7wJi1m8mUu9pJQ8nVMf54hZ6zFYNBmC/hsBH
RjsY4wT9VVTB5Boe5ZAi+OkApvZlpZxK/xC6Hr7t53Bp2U2tBgq8zflW6rZ5rLDDXgnVhRU2sGYH
uKnJPAcNCzw5rwcrhqQgmwPteL4CS1+3tiRDjgtTpkkW+4aFB5WbfFtU6d/LPm6Fv+sLUlVBlezI
kIPVDaZI6680/NLvtvYdJ8fSDtk7yW6eOVKmsCMnMj7/q5dGjhXrBk6CeQeX2V2Z0xuV9cdIPqri
stXQFgpCR+kCFQEnT1GM8hr5icVhyp3ntCoOF/162y0v8QJ4xjIn2oFL7+/DRsBY3AEQrXKy9/Ml
LE0dtlIQDrwq8WCDEzeNeqe5/I78xHtYKjypiR0Sx3+YBqBTkcXzXou1cbowM9qGeakfpM5AdR5X
hlaHAdS8ayIxO3YsBd6m9sLLZilbRuiYCU9Itcrh9MluFON3yZDcjmzcewyE4FDcYtzNm0Zf5pRJ
bE3hVLhSd6yNdriPcsZDc8pcgddkOO/Od9ZCnNiCwgxSXVnxJsJDuH+bDt7BePLHZZ+2ottk03SC
H2b7qtfIpNcNpvLKez7/8YXVwtYRDsiQmAGGS3a1CL4lY7B1hu9h91bjroI19PnE7YZT/spasdRI
VsTPcKvqhl7kuL1O3V2fGf03UQ3A3+frsjCh2KLCCHJvHpRetAt5O9NNTzJ5cFryVwPH7KyUsVAF
Wzio/SZpAski5JwDM1Y+kXbtvXNBE0ls2SD3ZwKjtjSLiXHYcAMWbc1+Bv4EkQj0E+o6Mx5UvQ6s
zGH1O09u9DT2qgXUGYm5/c9sHoGJ77FBVxe9NQDc8981d3IkgTtMfzquqT69Aq+rzg9FUAnnsjXR
sxb1Js97PyQZyMrR7HjXwMqY6QAXdWSpnx8QCxt+W2UIqpaeh0TovW5hiFkmw2Oe1Pdlot49dzxo
uZbCuTBpetbiji2jxwSrUc6JbzHhIb8s0mbTaedY82BFmL5UCP1vd4hgADO5RyGDHsuNU5N7OudX
ZiavEelWVs2lMqzVnmca7iwayQAFWBtNMz926fA98L13XKb8Ot8nSwFkzQFtGYauy5J+P9CsBl3c
gaPNxN3DRV+35YZpaIC9dRjMYJCgu2lLld5XAeu/nf/6wgRjqw05rtoY8WW/790OcFPQVreijwj4
pXwtDWqheWy9YQ6iZ4u36X6fwPUAzDYFRy/fnYOVPdfpnvOTGxJbaTh72Sh7DYhloTBAdQd3ete7
o3l4bAQ/Nmn4mgVryYNLVbHCG+nfbGah1+3ziNQHz20aAMdX/QkXYtu2v2OAps9V2Xd7eUJsE++e
M0ito07+BX171xTmz/k+XyrHim09ShjGBabbJ6R6zv30sQ6ym0rIB96Zl1NC0MrCslSOFd4ewN0O
AyhnPxLyoPCEjGeo52oEpjxokp3J18RBS71ihbgzC/C+KgafKeQyAUoD8hgm+TXPtaUIsaJ7RupJ
kg8KwGdBf+UVf4LVxd9WpCu7xoUfb6vwsjqr21ZwvfeiLNg4lEO7Pyft/nxXL8x+tgivIiU0ly2O
Z22idbY3Shv4sGpg2A7Gp5U6cCXomtX9Qn/bFnjJwBJOClQFwIbfcO+/w33h94F6KW4fwisxrWU6
LFXq9PcPJ2eRJUHf+yjHqXGpJr3xHngpvS2z8BhCSndZy1mhXhaYWMKZqn0oJuB6iwELlJLDJuzp
Y1cnK0/YC4PLVuhF8Hroa89T+6HUw6HOQsA2naC6TQ0ZL4tCW6Znaub7sxrVnuAuYIMEhd8zL27r
NHsY/eEXAbhtZe+z1P1WuM9ZzecWN137KKpA8HTEdV26BbKE0gdApf82clg5wC/1vxXvTWCCPggT
sc+Bdd8IDjRZMYtmo/xBAdnqrsTOUmRagQ/8baVI4aOYHnDfKgVXWNeFXmmtf+KNT9YtW6eniZmB
bE9xcwJNcVDitRNYrzJtxy0Mgm/HEVnjpTO9eny6QjrzfZRzeYABqtoQ6R16b3IvGx+2pi9hKEpD
Nb7PZP/XB9QXdnbiJZXkDphH+JBcltVPbE0fnizwMGCi6MAdAKUH53dbNV/Ox+rCFsD2yysJJUnJ
ZHCQgMhuuRwBcxy95Jh0ALwOc6q/QTFO47JOssP5EhfGhi3pIxW0jjNc7A5zMlUA7xHStzc+qZpw
ZWJYKuD0949zXBdqnFVEdAizcN92clO5F24oqbX8w8pO9obi0wOl8Zz3uyjodpc1izUFAA6TJ4BO
o1lOll9hitSkWupgZaQuTJbUinvY7yCJxLR8NyFbwGvK20aJR/BTVyJyqcmteHc9CMVYXfMd/DkO
k0cfeJM/nW+Xf3K6T4L9f3R8cM3KgFLkMEIP32k1en/gXa+vdZJEz0A9fmdj8UMLdQ94s4mnbNBH
2fTlcwmzpL2uwf6cTNtuSKUBpmT8iUU+3RRRueafuDCj2irARhBZVLoN8LTSFN8rWeFdcCYzFMpE
XnMYirycb4elck5Lx4dRnTul4OGY+AdwL7sj0npN8041MneOaT2P2V2Pnc/a5QP9f3eYz1r99DM+
FBcYmjRDIat91k0npjyp8oqKfeshsarbqMojGKWZROreNlNwFOIbVs4GpwhX8IRCi9hLUDXaSvhZ
fRAkLUr4scqkI8euyn35xoAGh7q0bIq+3BiVjmpETknOyE2UgVd1P3TJSPyrCb4PErpAbxTVV47k
ovZLSxo1ATsPehL8ilz4krKidqXYDqSXkziYWZAg3Rk5jEDW8ajFQSPJWwcYeBAaWcn6LfQA4qsX
8GBTVbP6odqZ/wWuABnewSyd4AYO3TUYnjjqzpuomUh7DTuy7FqMvntnmqhHKqrJJxz66qh2urjx
Ep6/jSERznXTFDzVm6BV+TUkWH48NryKtZupB9oZvCaWQH6bOcxKQCtqBsfaNjD1Abe7Ot0W05ge
PGfmmxyE2SqL5u8ZEgFeG6K24ZQeKr+5akPlnUIsYtsqH6dplyQMIN4C+N1Qu9vK53tGo/wKxldD
HDYdPUCWuiuF90coc5shQ2hLgumOjfLgtUg5SIYxNkMVSxrJnTsoss3DYNu5BZ4kTfWc+XSr5B/a
3RTtKDft1AEjSkEm727gDAsqwiGSWdzJ6noyz3C22TYEZPXppm6x4sKROis3uYah5dhi5dKw7i7f
+FzFJXW7re70put+pVhzaoV/JfuHrpx+Tc7vjhR/gHP4xZxfSPq6myW9n8AxF4DYmtE99BXaCsZh
Gpok8TYMf3Ci9Kfnkb4oo67hp7QBh/wqp2gxoTa++dpFYpfN3W04fAPm/h5tfoekkStvqn+50eBh
dpgwjE2+8fL5EdkrcnOSzW97CDamqs1BZq/g8JX47XGKkIg8OUN3T/qeb0OWtPcZTZMYAmxWbfyy
UldceMzsMDaRw5wW2JXiElL1JkLDd2JnZhndo2ndzYhVD3XA82zb8t/M0KuumV6KQvsbNXrXtapu
E8O3QcHuh6w6uCa8o8nwQw3p1yIb3pnvVbDMFjtkDJbIxx2RlOtkr9SkX3TfPXozhpyUbBPikWzf
VNmvdvZ+ksZ55RH/1c3RXRXk29aMN9qddplDv47Mh/dzbbaum7n7QGbfQxjmICV6V9L+vspLjIt6
+O2MRQfWb7Tnudwl+qUOU+wfD6mA79PgIbfdsKObd9/KiLywnO24UMHGtOKZzTCyjaY7j74SPziA
5bCfCu+2oQEeknj0dRiru8itnlMgSUwx3VZBuPfEAMqG3IEOiweHK+ZHB4eQ+yqrBRy2u/sO9kNZ
p3Zp5l61bnGEocU+1+FxJFMMt5KbNGs2siA3Mu0fkCiU7tq83essvQJIcZuX+Q+E22aukoc0Na/g
sO7A0dvO5Ec5B48B8uIcP9hAT7c1WO8xDWaQvDX47yKK7nNYy7khEMLNA2/bYz8Dk1iKPXScj7pz
DtoX9ymGVC6aPaA/+xGgCtJFxU7p6iHN1VFX74H/m7LyG9Kk4iYPkZyDXWPpXdOkA1qbv9I8w4k2
27D6SkT5Cw3plStAu0lxrAIUIaZcFTtkKt5S5h5K8IQ2MkefhmqsbrsR7GJNw1+GFIdwAE9ZI+NQ
DOwXrLJxyRb+okLczyeWxjRcp6S5NVF+UAAUgEbejKcZ4wtAXI/NOB/ThL7UE5bSzCAJEbmp2M7T
KN1zN3jEagRPmBGM3JZ54uBrNzkGGUiiAIxvhehqwAiqGYNC7wacnXeTP+RANsNfTjuc/5jLpHkB
Mi4Sm6af5mSvNW2+6ALvTRtIaYLHnob8pZimKNwEY6NfGpKbncxadH+pqm2fI0ncJH88o9S2gd2I
v8X/q9uXoTbOIycavsk5yO9NXDgEcV27HbLjs7AM4pyz7JXXwIlsqRe1gBZkVQD8sIfG+RaNYJ1u
kJQAH/G84EGNjHqRgNbMev2FD0PzrY5SeNz+H0VXthynrkV/6FIlkAToFeh2d7vb85DkhYpPEjEI
EEggia+/y48ndeLYbpD2XmPMcKRWO+LUpmJr9HBIDWlVmTPq7b1rQ3iqEY1LD6GGnujCp1T9zkGK
/8gzoGzTstAHxmx0Szwqw2unMEJts5fj0fh1iQ5DLDDO8D3u74aI2980gho8C6z9iRjfRJYQbE8/
prFZv13/rGy2fbzWDuXRYRjGc5PgK1aJV2Q8UzWjjn6okXB6Truwiase6rj/m0bcrC9xN7BXLwV0
KImKFC2sjvRv4xv/u66T8SPvLcExodnZgze9IdAv+IPGrf83KL3F1Wy0uMHT9qMfRHRvUac8HayZ
OV6xLRJrpUwO/yi0WPTC4okfa7uOy7FTVuAsX5OPNsm7n3vdTHhtFC7MV2vMdLZZ3L4uOyf/SYkA
CjQ+NZ5et0HM/+RgKDmgEmr9CSeY/9sO3VLVTvbVrkZ6XqKUPfStT/7QZGManyOdTjIm4aHFp/ir
h2wJsXF2edjQI/pfTZxlT/uoxJ3BxfQ0sHR+QWbH+BqGeT6xVSx4B1maj6WdUmB8tV/IqZ58jqJ4
GRcbG/LPFl8Kb2m2YG5gZn830F10aIdPszPqqdsKvTi/lpih/7n3tE1fJrG0P78r1pKCABf9z0bJ
ejSrMMnZGvQ5PK5IGvaV2nARz4FNeL+YGHExBaYeUz+ZQ4QWs+fGcfdjyGP/zgzJ3iYbDxcwAPzY
jqO707Zpj0jgTk6CZ+EBB+b2O92ixaCKwnVVb21+YhLfUwjQr30XIpdC5NEzDzCVhLSDoDfDbxHn
RxSFEtfc9r74eOyqqQt8AxWUCXrdmw0F6q2d1D+/z8MT70xANvrW3I/OZT8yKtFY3jRxCZklLR2P
R/wrM24wbIBNjrbQniIt62/agJvBeZePaMa5c/O8LA9tzmJfopIcR2/wiuoXpIT4qIR7bv5a/ZYT
WmB2zH8sQrBP1dakuc0oK5awF6Pb7WtELnVboQQxzsqcyHg7975N+MGPGHDqwu8oFkGfvIYMZ4dL
Kyr2zesnDv2vQTN85k0oU46ksCNi0sG2Nj2Rssh04+p/Cg+qiwqidjVL5E5m67YewqABSZ4Vc3Zd
DjpBGsugHERYosEB8dQicmwo+7THJSbQQz+2oxmWEkV3ETrrZx01a8EYTxIMvCN9absu+aWofOVI
CSqtnKMaC+dcv6LXatsKTusUZ5/LhjfvEzliAMylnM+yhkJ3TxuOAaaO2viQ8WCjkmDEVvd0pIuu
VpyCL+Mi6/bqup6Xwu9+OQ7B61CiYphEvzHwrOFGBimSO5HzLOlKeIxGds0zJ9a/64rWxFfXRzBg
uNhYcRkTFy8M0iJEKO/llgyivW/V2mfPE0Np71Toya7m6rYk3HDG5OGYtF2sDq4dInGZV8ejCu2S
lLy4uXFIMsMv+6cGlJhjRkw2gqo1S99RHNBtpeypA7qvhu639N+rnMuSXNyxYf7uekdm1l6QMRk/
SY/RovJNjW7pQfmdV4ZhYBwIBnnIM8dWPAhk1oVqrDXfb92Cvq2nrWN+PbCAUuxDjrJAj9+5l/7Q
D3nIqsbRpT+NNTJ+qzCN7V/YUNbupIe4mz/x2QRkx6BPci1p25C1rPHCbyWZHYLUJDEYsGIoJKGj
RfFkD44TXfRH2H0zU8K6PNF7lthcnUYYT9YK9Ww7e0C3Y/alzIjDR4eumQ6jTqOh2DRM9Efnto1f
IuMAfXEyWVYhvTLvTmaZ1rnic+PTok1i/A4T1uy/IiSgqaLze1Mf+J7Yf9LRWKBZh6fqv31q2k+8
WHyqZiRrP+aGdjvgZ2fGEpEyQ1JsMIGN59WuGSlzJ5Qu0fGXNUd4vadwgyPH5CX+asT+sz0bdQnT
BjZvzZbtHT2YOLprxBR97Zr5fzan++fSxsqWq+gQxIcPJh9PKHkKWZmFLkICQ5/sD7B8yKOFZdZU
esuz/Ng1WjXV/h1vUODZiNc7IaM1raahr8k9hUeYF3Cs4f+RKJVozxHSl5aDFzrM1epzlMzgK7r+
SFFHAimkwYsXX+S8dPQP5xaLDQe1+qseWoetoKfRny6dabjT6bBFJ9airfGEugT/XLdpryulkrb/
jtRPSJENCY43mXb1UCVpO7PH2PX1Qzxt0QVar/0/oWJEPjhYpDcEP4gSMkPMdwjEz91F5o4lx9nG
NS+Qo0p/4LyQw7FOUoX8YpVvD9Nss98BY9FYNPgwm8rHNfs7Zl7tD7LV83rKWJq8LSiKyA9tzFDT
5byy2wOuoL0uRjGlvgrxOqVlhDGjPjVmkBC1xWuWlEFu2de+9DmHU7+ZMxjrhemLHJ9icmpohEFL
whq9Xbuky+L7jfZ4Yr1ivT7uS4yXE/whEw/U1mQ6jpucfSXrKJkOMYVM8xjpQHIsRPja2CAmSKe7
HUc6stTqGdHMW5/UBSgQER4aTxZTwjDG9kMwqd1xmw7KvCD1fdvLfiebhDSTJMORSlrHVQZBV1Zk
UbR/tr0RdYW71ELRz/L44/upfIIxCVnrXTTo+AI8Lf39PWomBQZyZgvTkno94YiDeLlpRKdLkfca
km6WxEkB51HaF3vN4/quD4vO7jIjoBJwDr+4gndh/TJqMLayDtGflTUjcjEMHSDFTxWGrkvfNYZU
DNfPWmVps9grXl1qL3KFCRGCSIJyPI5b6UeW+2YsGRZKbK6JqJ8m25DmMn6HrRZZDeVkaUZm/u3L
WqfAMTJ9y5c6xvTpDR5ZlTYeIbUZCKuSZCwg8V2O4mulNowFww43nPtajtlhx/uuSta12RNaQe1H
8N/m8Eit46eLNH/uA3RQTRR1tphjxzPAJ5IA+0FQenoeW0xJWH3R1YSzJo/lGxA/1ULo1u+QHlCZ
7u0ti8bIFAGF9EsNeMhmfiziXX+fAy6t270vulp9n9Ju3Sj/QHXmAhgFneF9/9KR1cQokNbfd+ca
zZasR47Pxv4mkU06X1jH5v7eeSMbVXj0T4sTUkMA7nqkccgHjotZvQi5uvTmMH+bZ6NweJ43uztx
tw7Is65ml9ThStFf+4QoW2neJq1rMC0BzD1FrAymvP+alg3p/b5NOXkA7rTUx5FFyXyZ5cpUjl1d
WdcVztOc/Wda2arHmCIo4OyhSl1uk0ttC5s9ilWxLolQzG4R8TmmwthHbuZo/J20PlfXVFEDaGts
BtX80W5ZpusK2YiCPSDI/aOO4s4+q37gzQO8qx09I30oVbd1SVC0fehXolKYWSJa/91RFOSx1C7b
+rWhAbzFDJrHrLs0nQ36pKEcSmQBx8JGDkYjKabY8GQkryOGkAtNBjqfwZJvyY3oFv3d5RJHPUY8
+CVcNQ8ZktBQseL+ApcYcO2iidTqYoBRnuLybhP1X58Mk3tmOkf1q8xbFb9y8DPkH4EBIjnziAEE
sAtexy+ZQ9LdFVk/9e3XBp16hAmKzr13pZkztpzjaCP7F8KvG3uudWOTx3F3Jr5DkbJ/yiY7ng1o
lu2KHSFtftFtSutPsnBqP4kPkHDj/I1W/NIdlTsANb1r5NUWTRrvCynmcYyGxzyzu/8ToQKTQpQT
j3CNVrUYW67KzMk1vW/rMQlf/ZJpebE0h0MFCK8bRSHxWfXHUbUy/8vtWsdvWKFrf9wwa29PJI7y
6I2YJK8v86C65SZa3u9VtjVkfFYIY8ASCU0jymMKk8Jzkt+6HVepK5ALq/ZqcmT3vMyNwGWHwz0i
Z1sbMiiwsyRPpyLHGLcBTkGLIJYOClyUnSR36XjyUFizKm2aqK9Gkuv6S6XaAeigngzzg27mJhEF
ukS8hlo0tTjWIKvS8T2PW7Y9xiNBuPyum1y8eZ0gcS2P+8a+RXTK8dhlJIIgs02bDunGnO5ATXH8
7/daTVPkAe3xRYFLlH2H/4Ezs9xsu+B7+VbA9vI2o9JZv2EyTaQuWIcz9IKwvc5CojF+nwRyARia
lmjbTOlhIXWiSxSerP1n10MgMlzHtV6CANKCB+9D40WjH0u3BApEj+D2pmWm6EQ+ESMWFK2kzTiO
xCzdFCw4hGigmtG2DNtd7/E2/ORkcdsxyXoVlxjljL9Ek7QdxiG5XgXmZWcLGo/DdsmVy9upHNIB
pLKDFM9WNI/j9RSZsPN78M8ZfydU6JUUq6rj7QXZyJ0dSmcQT3Nl0fxdvgiaPQ2fvcOo7cqhVh1o
ahp6YMIYDxmkKRYs2OOcpDW9NVQK9xQnXeigVuKmUVD7UOS9mWIbdS+PAtNPdgeTmbQYUZSx3ZEP
Y9uNuKviFkhHPg0jn4Bq94u7btoLWWCkpu2BdPFM8INZKw6wu614Er9BDNQipEYfuBdWnxRTEfBV
OluJIUkjzKP5xkU3g/2uSOTUJs+t27W532xK2AXhE+sOoGCcMUWMvRgqW/OWXiBIpMsBsMLyp94H
ml8wog7kAeVPxh77ffId7nFkFl9qvTdzJRNoGl9jk0j6FQYe5SXGsCg56Va37Kqj1kdoFwlJOCeC
9wBJ2rgTjzNdKaA2G638QCmVVTzH9IRUM9sfd7wGCLgHtw3qeYh1c5It3+aSJ6RJYcUzfXubCLcf
EFxgr6w7IB7V0Jg5PQbw1fVhkG7C2z6s2CshuWKuiLp02J9r1IPHB7R556AsgGDMhzXUVLzBmrqq
c7aTpv1jdwa8oWfw5BY1XlH7k8Bakhynjtf2pc+wBLxncZzur0288/goNyzOZ1ShQY4BO4ZG38nI
6IDJnlnI7IlPAaYixyLCLb8IUlKzBfsB0GlfH+Bro3HVjKStjylT23XIvTdniuQrc2rhpRweAXQt
j1MbZH9QnsfiaCSy34644CJTsQ1JLSgm33NSGoNRuCncpISrsiUn259x1Wl/ACP8LUsBj2KxwuV8
+Qcgqu+OGGKsL2B0o+N9bXH4nZoxc/Ft6qKcfPgpEtlHz3txZtMKnBSgmjxkmYSaxQcq2VXiGqnL
fhnbrOr8xGGR88veAR9Ay9kJ5FA0FogtGsaHpU3BzGxTlOK8XlYPHBFnxmfqEDr+kTscjj8QgInl
tZiyvEHOBranvtKBwnPZCMV+qBZ3/KFGHtjLipQRzBtCbe4ZGvN++iBZyz+wtGAH8Y0FlilqqpIH
Nw+y/ocuIF+/50Juv5cWwRqH1Us33K3gmb7172BX7q3PUuDSW5rLa71izL7veZ4bjAn1NL77dADO
wZJBJu+pk0GzQvShZrxQLY3W330T8unUxrqvYUMnjTsxoPr/Vhoozrx4701dwLrvF1AoUKguBZQ1
6nEVzXJb8Xdd4RQN0HCglvzJjSmwe4VMuRe5DKBatno9j8FmDwTtYs9JvDr6nLgElEDCtxxYaLrw
/gJv7D4DdsnoXyOa/S4Pq7gOJOe/UizLR775cGQNQDvkfgIWThpAtVYYUAcxkslmDqU+E85cwRwg
ayUs/S2HQ+uY4s8qm+55pU2APdkpNFbuFAq2sVvonRuoAEoZ++cJ+oKfK6MZlAfRiL8I/dBDo4QC
cLwOb2Md4KqAt/Uvk765JBqUk673n7UP2wFVVqMrUi3qv3TN21+tT/tjlM0WC4nbj1HTJte0AcxS
7Lh5b30uqAU3NHB6RDzSdh8xQs/jmCCEK8wM9XcwupZSiPo3Ps7oV1eLoQZKgw5iNyJd2ic7BDON
jpd/vBnRsMz3dXwnqx0eJ7X4O5KlWKmaiQ3+GCXL1uFikDopZT6BcWMSFa2QObNwEBknF2i0+Zkk
W3tKWqrvmnRWsDjy4Yeed3dsnZgPXYsvU3Rw97ZAhxntQGb5/RyFIe9LQMgEyZ+yfxiMsleRTN2p
G1dALUjumw9uonPFMLnIIl531HDrAevAupjokeue3Aj8A1fAn/EhJN8gmd3jV2aH9oBrJb8fkjgG
4NVR8acbUiyufA7kGMdDfUSXS/qa7W372OsUMZJJklUD9X1WMOv2y5LF/tAqJQ6ozhuRvyk5Le04
pl1BZorc3skSgeN1Cz1yEARlaNsw3V2YBjjSNjw7X0ZaGApbwHECa1ohEJJ4mGQCULD2+QuWZP6j
6WQrKhwJSpUiZfETj5o8L+JNZ/+1EcLhQD1v2OqCUqpYep8X2CdGtD2Jral6iIderVjIBv9EMv2O
aBRu4A/qX6Lz/NztuX4aEJK3HmaEJlb9bPdq6VBe79OI3FDSNv5L5DeXNeFz9trh1swxOGPt5HQ7
A+NPoKhygCLA2lJE3Bd6lTsgKY30dqQRqfUBlzdKHeM8kacuttkbUyS5p0Nr4LdWMpRZvOXxd0Em
cMix55CzKhgT4XzkrtrQ0XRdmiz7FfKgb3UHGq3ph+ySRCGeihpD+rWGyO8QEFh3kTtSkpFYCg5W
IXOu7KdW3rYki38CksfSuUyZ/JMr2ZWCklBZbB33UR6bpxwby4+GTYi3j5DxQGHCaakKVdrF3+Ym
oH2sGBDVf+1RhLgVYTQYXRhFBH5Esua9iyb6oNu8n4ulSbdrnWXh3MzjBm4BV/5zTePolVCXmWNe
T2BOEdM/g85Rzp6AvX2DrcmEUcZMy81gDjvZoXcPW0qnZ9fxFmgwWNI4QXiN0+2NWYjrV9wFdzz2
HJLDdr+P9h3aJaC8CcdT2KkWE/BEO0D4Kj52Oe+2YkFXSjkEPdybfFmPm/E/pIFumACMwbag83MK
e/bTvsvfMmweErMG+d3dzO8iB2987/KthBjBHlbweXdEsLXUuF+v3aZA++7Rh8U/c+ixqRA0Rn3t
GLo/J0iHyhZGYPgJ6+EY8x2Nq3CqFEtu0hNSK0FtRwolwqQJ092ssuWoYIJ9WDc3AFQx9SXmnv7z
9Rg9wBr7PesuqfsKzpLLOnYE9H1ODqLfm7tl3ZLvVJb1KeTd9pBmIgGmM7BcFWTqxirlJC6wedLK
ZMN09dmUfswt+G04c5YT4G9xQojo8pSOuz+LSLTY1fYBw5Cwr1ODcthFbmCM9rYJfzMq1qOAPr0M
+ejKEdtpma1ovuBUwHW+yOgUbbMuSCZiXLGkAQgWpn/xtL7m6KmHiz6ejg3Q+jepQl7MEohugYOw
BmkONDVZ5EuCi/ZIErDpxZ41cfsAAG9GywrppuY2IgyLP+HqXvQRGaY/DHZiGSrE4TX2ji1Dix96
2zsYfIt+bZikB0xSPDl7QHfpD066sN/JlIT1gfTMRz+8isJ0tF26zTG41trLlymzvr5RtCdhv4ep
Vm7nDee9VRU4wUDQBDsBgqr2EQJLAKeSZW4o4PceEf6ccdn/yTXGy18IgN3CYeG5wcnXJAEfUd5C
udACm7hbshUABoZ2NIBescj49obfwZAcdoN6VgZJRo0zuFhMZuP73CPn751RIEmX4COPCX/eRt6e
wjw23XMaMdn9Q3s6fIgkHRe0bVkwU+o/bE3K0CIOy7ThCW+RX7rZeY7XopEIenmH1EKldzXkJPs5
gQ0/u2+QNdHh8jeG9rc6q/PubSeB6b9Zs8rhLxPbpNoiFnjL/o1sowOmeIcGl6PYljSpvN0JRYNF
gqYSNwc9ddAPbL06pbngy2nsOt0jqhBQZFdOLQ71qUQ3tNlPGzaZ4bnZa+fvJkHcCF1A0tT3i2x0
8xOZugv7z0HOqiOA02qqX0bTQgdWjKPKGVawxmXR97LdZ/8NYAH8esIoFSykRgRJ3Y+EeXBoQJqJ
n04GFQAaKJ6q119R4m1/w7Paz6cd5QABynUNMpIDXRV/hKbIwR3GBM/zgN4GWVLOR/IxR2YA/xfi
sEYIRZh8/xsY1ozLAM1GSLOfMySznxI2z/Yc4yLX78IvaMe9KMKwcBq16vGMTwBlLlXcRZ5OcCVN
0/wHAXZmuPgaQ2ZbRNiV5k+qxiG78imO9g8kh8bLLZm8VQc8GPhYS6hF8fTnAv8xVhPD6lV1SBhw
l5T4jr1PS4yTqeglV/FfIvalfcebOG2vMI99t4rLOuXLJUEkB9QHKWq8gErnQWQ/ow1X1y8EB7Ph
DbkqIcbFukxm/cgJoGnoV4B5HqIMT/VTPCFp+JnT1uihwIBfB4AEZLTqhpV2ju4n5FOFh10KFa6Z
12pGNl6+amu+V1a0/lBFVvmR7PVoDmNN+hEH/BYlTwwEzZQV4Dxpdo9onaCPjiKL/thMqJrF+az7
dL3NKZ+4KjDn7hEGE1X37bkzNg3/bRtwXcznmfHxW2TktJ4a5jJIlMG3pfsR/fOyPgU2ZoBBQbjv
8TuiFsUI3Qln/WVqqN/ACa/WvYucqEGXkUiJHM+DcZgW2z4Ie6lbmtGC7hyRIQ02D/0MekYDDJ3z
oaZg+TjIiRnAYt+NycHAG2b4g1qJE+6Gjw6iu6NpkDbOjjxrlf+MhoDgkaKJLZ3WI8CoDfjFtKdx
/6tpjOqgo90k3s0u1FI+Yq42LkBoQlPMOKwH/pdBIjaJkB7Esku8qxwIC1ZOiCkmDdFLoztkUwF6
WvNHJQRA9TNkdBpkwU67bDGV3MRKQgGyPV+7g8vYmr8hzWQYgEosbO0/dAQl0xOwlGV+7pauzv8C
NBbbK+9byt+bGC/Imw5rH7/kBAs+3ucGoWRfSGivvYdGczCAuBCQ4XNaEZ7a/N7pzctr3/R5eo3Z
3s7PRK/Iz1STb9xBKaNm0PKE1KTsR72a+9DmobtlCeQnzzXXzn+GVTcd+F/DQHGvQw5G2VikEwyc
ZNvbrmAOK78F3PzaNGwnf/L4269yAlTfZyD467BA1KEi6LzyZNWnmbacHRMU87ovYRzrQE2Jmt3P
db9B9KGp4W47Q6oiBQ7hlPC6sGh+igGdgpReykUb6ctFYQEGgLdDT3aB8IKtt4DSrVE+jrCa9FfD
lzX/mBeALwXzQ5gO82qtOyCjdBwPYx/IFXoI8tKpBiIZsUD4VbVx5H8NkYXeyDug74fRYWOqo12+
UjDuKAgLA7hi0b5EEmcNENgkcWBwxhjLILSD4/03RnJmgMsCMmNX1t85POdzsVoYGC9Awqi6D0kO
2MZuM50AqdaJrdLgIC70iY4AiCvJOa4IgGNPS4JsnQcB2F886QH4xFYyg8II+YgFKluGK5Il04Dq
ME3CTkoUjKXRe+Kk/9IKz1laNhY6u4cIPAO0NPumpgr6KFcXUdZin0q+n1NVbqjZuuZTs2O/UFjs
UTTcEUhQUlQvlETgZ8RqMaZ/NiUkeQbUyZqjgqDrUygEcTxK0M8T9luhXQX1xgit3xIwKqIrKknA
P9YJJCDFBLewxlHJ2xjnl/Iu+yV40+/voO2A/ZoAExgLwm1vMqb6F5ozpychBb4nbDWZe+j2bMxP
FD6+9gGq0qwvtxHfzt1OcaPf9V0282uf4ucpsCKb9KUZ4ygU9bAbcmK4YcCPtQb7jFTO/dARq9Wt
n+v4c1FYNkvZmWguuqRek8cYi5W6zkvDxqeJ0Ky7Q2rFAinGAK3CQy0aWpeLaSf9p0cjCYBkj2Cv
0zS3PdzX84wdCFyzVneZlTx9ijzEpSWfMwdlE7ilSVcTR1NLaQc+IFoGAzwO4Z6nr0xn5Cco/qED
PKPTulCuX5FCF8EGVKyjjNtq4XONDSPdwyvLp3kq94zufVkD9UuLgKeUnIOo+WeXMQS+NSwC5BnB
GRAdOQ5z5LbO8fZjzAwQp0ZDbJQVqQlN3xdm6Hhyt05+cq89cj5lgc0TYfcM92Z0bGCUz575mDfR
HQZUvK+t7+rtsLe0/dp37/UBqHZNCo5wBXIaldX7fzi2urpMGX7iw2IboAQI7Y2Tg+xRyn2rJ4M/
j8I8/EyDNf2h5nhvFBkgjYDsmEAKCTYSWsXGrHtJwMWIA64Nn1Uo1Fj/pfVs2Q2fWo/Fo+uaP0zF
6PCAdlDOZZfyPindsoWxxPFWAxAZgPqVWLCX7hIEX7N/3s3J/Zo2Ge6VsQVjAil2SJ/zDadhNTOX
NFUOOma75z71sjIT4KbDFFp2z9AABWq1n3bcjrP5nrkpSSfoYpJ+zks17oPDNwwE/5zFKvVFhn3K
vOHiSbqqWVLFHvUCHVKpMBWB7x7wFwgEM4a+7QabVDkkg5MnPkXkK1eT+Ym7gMZHpqDVLBESvvYH
aqW+Xz10v9VkI69KUDfiEQK6ISpcvHd/V51NQ9E3OoinHVLGP6j/w9qTpQbxvaXlE1SzZMjRRNSI
DG0D02YIZHRAfMgLHRBRAGCWz9DcxgtBOa9ySHy7rkkaCJwJOP4ObK+373ndxqxqW2F+4cbpuiMQ
ZAZhXRolfxqPwkZIQp1Ju7vVAoovEfAl1P2CdheEHTlYGyop1yg5DM7tC9ozwnKPdJ1tOscyCl/L
yDAGhDBjF8MKvjePOOOVvExxg6vNxcmQVVApdCsGKxD0eF6y0T9G0Arm5RD10MmhX3i7CaxM6VAt
Tbfsv5qsZ89IP2/+ptIDaCtmGPmGMoaBy/5ewZXm37mSqOnzaFyDP3TdoFhDBZBc3rZekPRSA3gH
XbYPUbl0JtughMlp+grvJyjIiYZmRJnjnO/a/4w87qUiElNtQiHT1tRXr82sP/wMf2iOaZkKd4gH
oMkeSytYX/DdFlB3V3BcxqDsWY1BeCygJV/hy3RknWZxGD1Lm5+GrwE+rNWhDhiFRf1mwXwtEoK3
GlWP2RbF1UKbfgvV/xCKL0BdZ/kdFPKqxBWxQwybZNCvSHR3z3Z+GylqgnhY12cbInIYmhaUtYn4
AS050Ndj1IEeKdJPLuhfxOf2CGJmfSF9Ku6B624/XZ2IJ+VI3Bdk34Di9KQ/SJ3Gx3lOwglCoPF5
V0jJ3Qy07ySLSdFFgpddHgDqWtAc0KpF1xUCled0sbyMDMQybTeAtp/0StHCob/x24mdAEbpD7jQ
9eu2DVvVyDW7nzHZ0EJBNQGkF+CHct4BC2+XD8irVrQIOYM+wXQ40U3X72yX8piTeIQcmIViw9ZS
2IUD7fg/Z+fVWzmWpdm/0sjnYQ39IQdd/UB3vZFX6IWQQgp67/nrZ93s6p7KQEfmoFBZAURIupJ4
ac7Z+1trV3q8XwWLDSWqq+dctpuXSMpmp9Ejpaa/Vi3EdTXqpJWWufmoSO5sUVcTRmy6XZi1ZKLn
0wpU47AlXr2Qgt9VH+b5sSHNifMxCbf/q12tvA5LLd8SYdOZhByFkeY0bWOQ7rRT7ix/jrn8zs79
T+DJT/CoycK7qMou9/sg2kL1be1AfZZ91XR1X92wSHd0ByBzk3mjGx7Ug7UF6/P177XLLQnx9l/8
HL8Apn72Rhu5Ns70RHI/jF5lq3Wq+DCS4/vzX/JXAKOi/ZGuqZjuYYeJEIHCjdE3CZwyIrRKyHgy
3NiJacq9kHVVdpbSDD7LvMypS1jjCWVl5QjiyNs+I/LFDuqvf6Ybq/U/HfifADTmRDBBfYEEtKdW
7YK8t/T4WvFEp+6qsudyKEivxhY1PD7hsY/E4BJpiG2XJnA1/MWR+RXl9BOnFs1rPydSKwL2lMyO
TmJzPomQsDcLKH1LstS0/jW9oPITstY23dLpmmYGK0U98YBGMy08pSCmsM2Sivbpn7/VvyDjftZU
02Rv7GJSjYCGgkpSSCn9hs7mv/ZLyDeq858orbo1xg4jpRGMoiCxoFAKiApH1H81ZOAXV8HPiuq+
iZqijkL8RdQkHAiZXWinZ4Szf+WL+9Xh+Qkz64E/iTqaRmDpjQ8DSrYarPovTqZfvfhPt5Jwprdq
sNkPIoICjtWO3CFjSrb/2jt7+67/dOzVrNbI7XJs1LUwHdFTHu3W6uHPX/wXQLj80w3CbJVigvrn
tImp2n52ZXJbnJkLCla6BrAv9QA0Ts2qN+rzn3/LXx2tn67/2IooljEXKqBgbLzoTdudU4WW65+/
uvKrU+mnK1uki2aOS6QHhWWzKujs8ta9VPjf18KS+1mvSpt/KXWlNDdJnT6mK7VguQujp7ZKwuaB
BVHst0v+OY9aTISvFyu1ot9/uv/9ff4/0Vd1/c/bXPcf/87fv1f10iYRLd0//vU/HquC//799jX/
/Tk/fcrmqzq/F1/dz5/0h6/hdf/xfb33/v0Pf/HLPumXu+GrXe6/uiHvf399fsLbZ/7/fvDfvn5/
lcel/vr7b++fRVJ6FC/a5Hv/2z8+tPv8+2+KqeiWCojzT2/T7bv841Nuv8bffwNbeu/7pIve2/gX
X/z13vV//83S/6bLsi7TwdaExcKRk2T6+v0j8t9Uw7BtkwHzioweio+UFfujv/+m6n9TZFWhqSfb
siHM25iKrhpuH1LE32AKQApo0fGlQmi//deh+MOb9f/evH8rh+IKrtN3vDAl/T88vEi4EkUnnGmD
Qtka3/CnG6IcIpvg/7TlBvJcK+VNNwI18ZO4dZJxqF6bhXbHQrNhF1+VdjEuJC+HgJVndKDVCggz
pm7OsPgnwx7uWtLe1GZi7apLYAg8C8/DNO3LrrcuE3m24zxXQa0q2j6lRRBk0w+bIAdtwFXhJWNt
q9TlRy6v1iHRLWfpcvU6mxg+KRQfM+orzqzPAXzQc2xUW8l8D9fR8qKB5G17Ra97bpIhZwUou2Fp
cPn/WAyEUoawnpAVm75WE2AWBmNrE7aaFBnJiq680cUSBazsosq8E3TnnQbMk82A9g1it0rit2EO
j9jpXtiU4HdOu9gry5M5EwvIFoVllFoD7rJ8LLXZm1S0MHE3Hgk+P8cW3EiyzpBXO3WJV8cg93aY
bNVXWfuy7EycumbHkS9fc0rxyrYrV437J4qROdjvhqRQuEmm+knwAKy7XNuIJKSpPs5kFTqS+2lP
pLXTCHuJ7D1PGyJeMw1FtVAPxrENzdHtzAVEROvPZAFiPy2rH6mm0DZpvbyMv1QxqP6ora1rRDzZ
p5EjaQzSg9U1jyGCgUMWgl8sS3WUQ5M2n0/E6FLhLHUqcyHMk3jqyqaHCvyGxAVyXg0Uo6jrgKqr
2ESUVFzDpnreAzOTBRW3odwpfVbUzQYn2kwSQzBEgKAg25TM1AKCJhviabGTdQ07xTCSgczst7at
nSTL3mn+r87Y3aL98rBB1OspnEKpetU602HTSFaiX+m6DfMuZfPL1it5HfSUpW+VG46ISc/Ztk0F
dlRhsuUx9eemtHdDYb7GCRhKbMv7mYoAsfL8RLnH5V2er9iq6AmMmrJV5Lr31VgcR/wSH1wfj5qd
7QxNbp+arI49AzjuXkTimmFV37cSfGvhp1pTv3Uc8fjGdwldCd+76K5Jmsc5H6JdOjyaspp+qBU4
KIQxs/3exyjU71vKzq6Wauqm1wYGLXXFB1P/iB/HGsuKkJJdDglHk64vWPdFYdAwbNgRGhOACQ9O
h3xJ7jp95SSPRHzXrRAzMBAhEaRo3RZrVu8lPPhOLma2vmU6bTpGIcQ2h5r5Ms/ENzMRMuvSTv1I
RtkBEomXbZuX+fdEa1VW4qRHzVtHFx+SM0Xtj6GdzjSoCFbwvGrBIkRIODaxVOrN8uSX5sBeKAHI
Cgm6lGSja5Xo+NhvTeVCwHc7KNGGU98p277F0NY9NkQsndqctqJK9jTMpoPOCdpbScb3ML8R2oM0
JgbTxrbmx32OdrPRSe2FReUMg7D3C7VF+iywMGIFh0vq1zEeUDLawysVPUYL92v+ZqiAwKEubzIp
LPkO8nwhx/Jgl6+FyQQWLU4ftbRj+2eu6Vam7X5Q1VkCyTx23BhExWY4a9qN1UrvlSYdKCMF0zLR
oC+oqwx2cSwGdb9m2iVNJqik1e6dXhKb2i57R7ptMHGVARQsDBmr2uc1TU+luUtEdZpV0tPEkeKN
FCEqHadnnCPtVkk6sTdFcyGMEx3jHNNOwsSpbR1uqIEZJ1oi9wWD3oOOd84WwyWc9ho/3Wa2je82
QZDLIOUHgiPKh2gbE8JCPsT6vG41M3a1plu92CLlHrGi2lU5bdzOYNc4Dw+p7JVCac+1aPaZEMW5
Bt+jolqicoRscKQ17Hc5OwEt14GeO5Bh4ynt7W9LTQufkU4HEZPjytvcwZmJAS7+1IYYuFSUqOzA
5d2IoZxVqB7ToRvZPuXCoyufG30TpBNSpNlm2kHSXlPC4h5Daq0gLNd9beffrUG9L8v6rYVtV+fs
1JxqI/s+RL3sMK4idEGzZW1fEe08w8sxb8puLVdNe92fcotiNfesg1VPp1KL8kM/KvzmKRAzFErn
pQNvg6aD+qHDcMplVXdhFD53I2LPQaFJB29QBDaORz1K9oPJNr/vws/RXL+oT1BgYysYyWiKqLpa
IHFNcUvP78YFbcBoKq2HFMDpjc/VMCH+48Wx1ulHH0+7WclhMtR7jYO/AVki6CCq2zi3Dz1vKl+U
jOmlOkTOXXPDDIrCYBqEG8kLDwXTeiJCo7FVXnkQDPdaR8uXMO6zZPdbNRtmJ1KxpvT25JBuTgP8
aY/FLf8SWvNBSI3ticZOvKqJ7qJklM9LmfWuqieA8cT9T2tqnGQrbbfhaBi7us0OudK4NKfnz0xj
hKVu1bDMlf6sxGWLZ2GOvumwYOm5L8dzr1f5fTtRNCPJPB+qfL3H2Rl9GQUt+gWztxpqfQDDsG9B
jvcDHRZMbtO17pNlC8stNjTcul2uEYY3onTcrGKlmWQbYEQV0Z/bH0oT6uA1Mjmb15DkzmNPj2dk
PR1IGc8KoTbhdlTMq9WU+YHkISX7UR13KN8tn9ZbvtXT0p9ohBxr6v1uMxoms3qmxlMY6vLcmQWR
mKaLg6oy9S3tWYRwmvwB7l0+zvFXbUuaY7SVecadtDpxHusbxWqWIKrYVxF4pyeWZQcpL+VjSaId
ScM0bLlRaQfmVCADWPsA10J7gA27ZqFtH9ZI+xpXPRiIBLnpAFslgwXx9i/qydRtspDVPZHm9Sza
S6P0w2Hq6s+BOfF7HnNkgJsrww3UAAT7o2i/LfJaPFRwgZqancw2unRDY2zLkbFWcmGSr7hxPHl5
4qER3cuRgaxEkoKkL8xT2Bry1TDyb1pcvmcNqR45bYjxDJMVaHTybmX/B9W0pUveLQsTCFdP4bxy
Jbkd9jQ9Pg1Cceu8paRDcgdgzCEj3r7m1GIjaeSYVAb5kTR6TdS69Rb8luEQ4eMQCJCaWFP9SRdk
/4el2RBzEkSX1M7l3ZEO3dJnmyGsFAJVzVHg2vfUtqZ9ZC8rkhT5oyvXYaNbQ3Xo7YhbWdq5qdyC
K6pCOmeadp0kq9yTboouunlsO7X0E3PckJMURx5g0Z7wSpBwnpD2Tmdm0pguB9IRoGCpLB0Bs++q
pbovi5UEUnoqLPFsqKUbtR8ZnQVijNveHL4VqfnKMinjtgEu0mMWGJmSoX8lmQJt0jSPpOmhfi1c
Q8mgR86q4bnv4t66qgQhdarsTjnhwUhNzCS2XihXW1JZ/I3RsagazU2L+aFZWewxmzM80+a7J1dZ
3deD2u1LHWmonM90GWijepmUASXxT0YyPRlq97bSwtiHehhfbdX+Rs9xK1KluMNNlxMp6GDj+yL0
4c+4dCcJ3B5CbGtLie3SsyNVN4YPo5GYVx7ge81WziAa4+MYReeJdeKxbeXhksJoQaotK0tYnWdA
w5xuqxjqM6KQ0pdGHbwZx/SV1NlHRITy1S6xesRjd5ojozs1UtKfKmn91DJq5PMgefQtm7tCEyaB
baKbrDAbt+HWeB8RMnFhIubnkCvCKYtZ2StS/tRMwyMQ/uANDa2iarlXTXwhtsL9UcqJu43dl8Xx
9lRjWbxuIQtLJHVw1rRl3Y5tVzLcenwtZjqNZC0OksRakj7jMRmT2S0V+8kuLZ2FX/wGwEGck7xa
v8jfiMFP3hKTzDZSPWb1SYraGh/WRWdZTpkC4JtetBxe5UQ+T339FNrLRhj6SZnX7DmDbJfzwSui
sj/gq1AZnDizbM95rpQso0c6X+dIVO+2UDweSl+EMYDCRuJut5JgSbSoXovIW3TdWdsIZ+n0g4Ar
LVwxPOfFfLQs+L6WDRL9LHWflNr3LhY4glR9kzS17egR4Z1xpdZkEQFyTcXCeT0LV1vSV0nqkuuz
bSTRkdxTvKFHRLse3MFVZ4XuYV2DEXSt6cWJTCHDWnYDPGZIE8xhX+EN6mqdpYlsBeGZMlaeiKiU
AcO3T1hRTt3tgRmqzOMGZ/J7jcVuxHYCMO+1D3sur1FlkQRnVYaqnzTFvYYGgRhk+JrNeIUi85gs
xWOmzPtcZI+U9R9Y+cWbsEnckcl3UlizMGKlBlN1NMzhrQ9pOtlYtWvO/28tZ4SkSuULDDpddilN
78HT7/Qm6TcEdgje0xRFMctNKF1HcwPiKXOX92rLGo4JmMhmEP2jMbVz4SgwYEGaVJm74scILG7u
e5NO0QWZT+zoEk3/EmbdpTocXZcK0Am4hztOo04HADu5TzS3oX3rlrkY4eaaC+gOM9G7aN/yyNoU
GIlAA83xUlCJbupMAsxcp+uUFj3LoB9FOZuHMiJP2PAWG1JieZqi1PfG7Y9WnT8q4GbS2AWo+BjB
Ngyx+VKv65aGxnC2bPOxUa2KuEt6SVFI+pyBgGWzvtOayTjq4zIRnx4qTyWlHgz4BkGkIgxAc0hu
WTZP+ThLgVC68lKNxkHpiw+NHOozjZumU04UKZZgnAmorqPxSPOQRbv0Ngn1GWaTD7CnyKrlOTXi
9xqxlg3aStZEfw2Bo7aZLLYdgwcnc05fUzT88HZ2HAhatxNFF0IPG6Kl636d+3MYFeHGmkYSZ3ly
1GygnsgCELTL0S9bFs1I/c5ZNkiuOkwdbDl91xHOI9CVdtyFlrYjvVJ7IzUdl8em3NxO9WMVKapX
leHI3ULOd2qBM8KK2e6wOUw8biXzo2QU3+JYQx0lxa/J7cxsyuJAtHggC6Jku06uWgYgdCmAOkqr
rlWh3xti+XVM2EqWa+ljwImi8gR5NgxFeNkkhseyTcFz6b4VEkPlweimfcoWFwA+3zKNgB14qLYH
gg37NKR00azZ4qhEQBxFk0jo53q6s+XRk7I8fujTb+Vijj4puZFbnzgTymx2zJgPAyVVIImTfj5J
DUOq61S05y6b9haudYyY1bHsp+mURgSGJ+LNEvG1Iz2J2JeNES3+1PaXHsbuoBjSSTHCa2Eu5dlc
S+shN+LWD28jJmoRvyfE369ERXNnCu38pSWU6RYs7zck30nrLZN5VOm2O1TP3hkfpdM87dOrhpR1
ZyDsI2KbJZvQBEKsJvIssDPJweB+28vGgjKLmnM9sdGgs36RtS7zNI3FQq/qOG0gxndkGU5tn+zb
OXQYEWh8M+1yE3GyxFmOV2vViTKva4nKIKStVrTNPpEZJ2yNxvska/VxVlpxo31DvxQgmcJm/jam
piRW5UAPUwiInj1xOqnDy1ByWUpS2bwB1+wS9Ao7laFAflvFnwUDFeFnKfqyaNdtvy1IFLJ9Q5pg
EulMyqBdST8TTVa50Onfwplduri4lGOybCCtwW6Fou9a3DosPymFNMUkmJ5SjE/T4i91FMwZJQx2
LSAyI7dLI77UCTefqbb1ABZ95cEaEam3pVOxpMpxJri0J7t5TAnOumu/zNtE5UjquvRlkYR2qz4V
TinMC66i1CsKFqXJlE1YN3Li7/DlB7WafNPMij21piKANCaNVhGJiFaruFCLuM+pLxSAcZtByYgE
lrUAkbNLEE29I4IWjqxOY5nlAhISUjKtXywqEh+9nTylYpOGEP+5yLBpdQlVASs2OdxpaR9bSjNI
PqRtSChoo+vmo6wZxYPgmlZTvx7G5aEYUmoRq0gOsXWH9VR+WDoKfJLNSlJry7t5yvdhXitnLaFq
1IWIscy0uW9ltpXkhPRtZ01vPSnYQz9MGkDbYuUHTq+hL5RnBvVGYnlX8qWjJjht+liwO8tceW2y
R3rhxhlsCtqDm//RSAILjIH7dJQe1b5OjzVJYtROZbRJeV2jpJAQWs1JV5KgEHrzMOgz4zGN6G7R
b1s49YHptzs4GO016mm75xqPqmXNzqYe6p5Q2OkSokX0uXRf0u03qsdjp5COE2SYV7MbDjhDLksy
6Zs4R/mSlKzcxqLwiUi0bm3IvWOo2KDSTOqvFiNMxaTFO6NoFYc10bK7zZMlNLlQ8StaPjcR7TFJ
p2sqqYDMYQNaZE8PU1ipQa+sXtmR6gwFVrAl1qmJyqWTcbymqHiI0vQ9zER2jML5Q4Wg7CtxgGc7
rEb6Nqy7ZrZvYtfBl6vxawa7dBBNpDup7Q9lnlsbSwtkxA9+m6uxk4Q6v7JFWyB5XQdMV2Ule63A
N8CUutmFUD/o5XS3pDx21VbQLrHwPEAo3Iust2j7U71I9SSotCTxC24DYy27tx8+QV1XE1NY1e4h
itN9HtmDO0ryO41MZGZ99NAXxVGVaotoaEL50gw/tFb6HAcmK5iUsZIwY9Tisiv79mLM4UW5QXVd
r2zzquy3pFUJNnyvO4kMKplD54Zz5aa8jar+ssbZkeHPJhd75MWjsSEbQ3xTthTyXp+zybLXHhPF
S/LY9BRVCTBJypS2x4VnSvtoo9007PFjjeViX7yJWrqKtN4yZBxpA1EJj62QjBlYDeRWe5j7lnsF
Gz2qHuY3gpmrOzHUzJfb0KUlWfm2aTEZy74qL2VEZDFdBDGRSttJXTkFmQGGp4cHajBuPnzG9ffa
XpKdGa3nTPox0M9vTHx5MwolF/r+uUjFCwl/6YAV2e200vD41u9rxdaDuh/FrSY+DDpsYYPWiZGn
o3LS0/ZMOvYzSfPumtak1rOayjt73IbJZDwHeKzEd1lJVKtAXQGgtBziAmEgmcAOpGNZ9s3tj7SO
dmrODtlCkVWwSx3jVD8IvWIvrnhqY1TH2H4xmPZ+KIQpsy+u38I0bvaqGHk8W+on8X7Q7DFMDq2N
VLLT7ujBcbmyNBsorUzMUQXDwa2C9nnf6EDvirW2QcJQWFcYheDxOh3w93ytpNniSX3C8vc+1Mve
VNVjWN2CPbq+ZZ9EooSALyMn30KjuZRq0YHB7FgCngHxn1clfRjndHbTVpzmYXonXrVJZ+vV1MU1
noN8Ha51/T0Lb4u0En+cpoUBWk6Om7wjweg0htqTIZK/M+Cx8ztlsrdhzhu9LoqjIMvZpSn3D9LC
cLDsJ0eLk4OTN1bER1GPgp0izgXiRuGW+xJgq6DUL2rVB6r6kUjVazbSTxFkx58HSfBi6l2+zj7M
KnfpJtIp9fOCehU92It4NNWMkcb1a0SG29IaPQBWeoLWucSp5dLgvFsj61HS2KUfyPV99Ib1gkXz
tV1nvE5wDkDG9GpA/GEConY46tzhz9QPO6W2vHLidoA8njSbL0tR66XmkwWx6PVIBHwIRs8aoLp7
DfQDfi1YrbE9WApgsy3XijNY0nSWWyqCVc++NMo7OzBytaO2Z1m7ZWqPlN7nx9Z+gGSXHDXSw3Ol
VK9ajtuRFl1ENaD7XhnMVc3y6TPKzSSQkuy9q8t3E7nA3bceM6SbNg2a1WgyzxgQQD7Ud1mxoKHT
rdIl5eNgZ1CvCe9BPEFgxlw0lg2vcRuMs8+beeFcYrEgDfUnDmlta2cyySB8vL7Ik8GTcrYytspu
ftQ0kIfb3PfibRYJosC5zhyt/JJIDAd9Ry8oIcnqCAldKOOPOH/6JHJ/f1EtbVZ3SceGeH7srJY1
X2K14alGKNQrNQqY+LPZZZAH7GlNbqGDtl20qkcanptWKgheyi0IwjTfdgFZ4a88meknFUemT3p6
T++Eyg6HYwF0Zps5DtIxMVowTGyqxNdG6xA3yAZLnxivj59U3kHRnutMuSsN5rUvWF3piqQnNMc+
2zVlM3X0WKAQGTq1WIemM46DAE4kizfd2ZZ2zhvV2MxwRB5V/Gd1klJ8b1hxRVafSexHBxs4fNsg
zDAQKbvJjOAwTPWgbJi/3bIC3Sq83/zKKB1js4yQXIEpSsag7TgvifHZ6c1F9L2fKw/7FY+IvKC8
SunetQtcHmIVwayRpicN81qlKQ8F2b43YXnJV6vVeeoGWv5lt8dqom7kvqE2VeNSJQT7YFfaJ9Gs
G2W1IBeUh+cpzuJnT2YQkVsoNCTwULB+RIawKbPblk3mvs4E7h92KKjhsRPtmP/0mWXsitvMVUS1
PJH2596ajBkbHglUueFXrHToESBl/LraqPCorXK/WPs9xanOmdOo3XLwAqxSD5TywytgsE05YV/X
ynypCTTvpX1XTMhX8zjx4zRe/clqN/XsGDk7hnzM7tRxsvaZzAZNIWnl9kL+sUZV5ZtIrXGbJZfB
arMrbcZnZAfKsbU1YIRa+dHV0XIgjU4VJh32PS2rjWlwxxn74ohCpq3zb3ItP+Fv85fW0F9EqD7X
omMq3TzUu7oa2F419YCdmNYqW0U/m6ojpNjqzWN9lOadYBphVDErdmyH+wpNwanrjKfObJRApj7K
6NzyZNXloS71j1ldqr2dTPl1zfZZEmrXYUjPlBARPY725OZEVnZhh+iisw3ZN9OM+omiWhTyG2QG
dfMDNPoLMaCCKipeCUdaLwrmABwX61ViTrOgz9MNiac1T0WNMldHQMcav1/0YpvMBRcpd3nP6I33
SGMnAkf0YzZLVkrMwmMm5LSpNDRnA/y0jEJtU+TMAE5uOsCFnSBltSaYbELt9G08LC73ZimijUF3
xFndRiPRjtVm3EQrghNyBC7oAyKynj6ipLIzrqjRF2v7lZmj4dPztDJ64ia2m+6mb5+WanKaetK2
YR9u5KUYjtRD8MdGNc6YoQ0yxWi2Qw9MmMtUxIvbAln97NGIBAoZVw8lYRJMiFZdy6ClBDJYBgZv
ODyiCGlvjYB3s28nVuJjONrlqS12kjiVetW7qJ4UnyrlttcumlRgSmqW7n6VSn3D4Lj1kEjBmn9B
ovQPWvpiRDoSwM7aJ0bIHHkUR44Sats2zVvQnKxzoV93azXWcLcp6EG8eBK1bN+wzBzSvVG9LkTK
rdGaRnncbExbmzaFTMEKcYdB8aINtwVZR2LVkT+uot1jNwEfkeUDxQdaY318r2Rs2w2xhlgDJB1t
HAarhOeOQhkK4iTyWxMwBMYhdhGNIwzjorXrUt6Y2fpjvWUbwlRls0vMLiTUgEKRI9VOveSbttPI
uv6iFcaeldz3emRamyJRrprN+iXC8H2caDdNCpWiMo6nJ3xrJx9zjvbQKaq9J9gwu3W1HJIFw1ve
y+1GDI14SnPjMweGhlamAyI/ROhbnGJl3leRvUl9/VyuqY7QltwCprMJwrobgsYl6USnT1tID5Q3
f0T+BJjGbHVK32QKAqtNVHdelNFVc/FeBYsKINDogtIgeQ3bShIXT+x4qvPemxY0mCuXcMj+ZI6L
0utxdHpZJgJJQs0u4WqIRYWHtGrxOon2wVgMlg0KNt1WsV+ticVZ3BRPt3PfIaifePpEasP60HCO
e2mZdY4ZLQ+1rH3YBQF+FY5cjtMRpLO/QwYu3EwfJWiQ/LtYaljnrnbUJHzWrXS6i9LmZFZcBAby
H24AjFcmfk/W4fL7ZZaz7OeH7nYxFJCnC9bzdj6nQZVpmyzS9FMxytN2asNily8Uh+dnVbBA6eq1
dDvoBX1E+5w0B/0/dz18907o9zd8wstIKLLA/lGslNnmiezirOFFkJLlxbgNVsFshb6xHrmVrzar
pSS/aVmnQzSG1imrMIbA4nZj/LWUkfBnqeemsdCwSeVNmC8mi8lp24DknqzxNVkMsSEOr6GwY8Eh
VbF9zEbasTJlc2aBAe3WYxlkC5kHLQr3AFjvsDMNXSE9PdANUt2OK3cbmUocSAgJyLrWoV9Rxj8Y
IzoNBMuJP47p+CJqZVMh64hx8b+yoJGDpmHLsNSa8iqhNOsmGlYFBKLXAxQ+dIUa8Gt/gOmNEDGG
fNFnrNiGtqdcODyqvX3O9Vii4zFHm1yUD9WidXs7S3UPryHNyFGsF1a6505P7I2cpcmhZkVvh938
EEsFpEkV702421PNVImuTftrT7ypyZJoR9XwlS/ngdLPhh+ZnP7TQFBqgP3QdRGiiWiG08r9BePu
RAsfne+SRuxQMfVjLJxPv/8BHzkA31HDW9BAXejc4WnrHxaEwcfWqitX7mL62ki1DvVibjRuA7qi
rndLKD/JWVd58lSXG4gQWjrsNZoi0Q6dWn+MRpjs4Qy6OwqPm37UxWko82jDiHHKnkM0OaAZG3nV
p3v8dFo30Q/r5DM7gZg1Nnf5pvdgSpWjltX3dmyuJyNSC1RU9eAp/dwHoax9WWJMTwvXCUJLqny4
huoqmry8N+oj/L1votg4VU1xIhDcuvm6qp7dDfOGUvfsgXjuFb1V/HLV5auOz3MHSIfOc0793C6S
Lww7zyOV1COeI0AfxJubYYV4wGy57/qo382JfRc3jIesNZSIwmAIc1PR1pxAarZiLHq35gE/rqp2
Wcd4g6sl4V90eTs2AmverfAUwoUHRRZZV0l0P0gjqF5CscSzWsvyOqnVfGQCjCKdisWrMpog2dy0
vmYTzUrS+q63S2piRbdPM2B3LZUj1EJRtV+rjZkYyWVCJxn0QwTuNA7JRUqGccub/QJOQKTu9kcS
tTuIqW5raZJr9mKkFgpjxZlJqqQ5ZrbotjkppiCeSAjE6qnAePIW7oAekLULw8Lru9K8Mlj0aH2F
uJXiR5Zmbyxms2225EyluuVgUvYRWF7Nm7FmDlratGadyDs9LGjhNlm2D6M+do225tCK15woVUT6
6bFPuExgu1ZoiI+lOamZ/UTiBEGsnionqpxiK9ntyHy9+i63YA7n2dCvQ9Hpm842vTbv36l7dqey
1BJviJovtZALmloTA7QTcijcQ+rTwOPn0malRy0xPZrWauOCwr8m9KzdmbPF0kSE7OlSuCJbglsN
zdJVob1fBBc2+cS8QAQtBwZOvKdqSA+mLGVbzHCE8Yrlivwy2TYNYNeU9eQGmlZila9jPk6GUzuo
/5e9M9uNHMuy7K/0BySjOQ+PbTSjzYMk0+QvhFzuzsuZlzP59b2oiMysyO5sZDVQQBVQL0LIPXyS
mXjv2WfvtU30cHogYm7Ljdb0gczFBgr2tDE6rpiNhoqWE03ZqDNd0I0yn7MpR+MqIP8oegh3ymHx
3VeAKxZzOj7fdYL3BDZagymrM32mUpZTM38bLNQHtRlxQxm8ernlVBtkR4oPZBjdHPDK+Ln7M+Hw
R4XN/D6KqRTJlHkX9+Vjqdn5AVDP27REGCejg46fZ+8o58Xac8Niq1tzcdYRsFuNcCF0x2lbq1W+
BkLGulGWGKureboU0JPwOrbHmpI/iXuLCVM9SbXGMiA6TMnyl/XQhnN4S4R1S2p7mXHq+m52w2cR
9/sZ6c8ui3VkjY3PQzQKurL6pXApb3Xr1cDntBNJjmFItNjalBdeYeYwuGSJ4epbAnTsIZXwlTnu
LN3OOZDZX6fspYMm1ieKTKy9ZBk5kRRe2U5S7jqzPtdaKa7SsZb0N+AZ3nWb5tHE976ENhvRXMLM
1o98hUGFDhPuLhMGbFe7+zbdZXAKCCl/H+jL3Zucn3OT8OVg6SmyHtZgqPuuhoWrcRsuhzj4ams+
qWrEieRA82TRM/i1jLS1NxRQxhvspQodB8SKOkJNMJWLsV7pTNNXyEwx1WxBA6Ir15w3c1KddQzS
cVN12S99AaApIdZMRY9uKWzmE1UPoRFjvZ1XhBMXb5H5KKZkaxST2FVKG/Q9wdzOyV9IzVFjFn8W
s1YeSc9KmDArMbvNDizQLhkAxUJav0/09PjZhKzfhHQWeOOH11JlUWfDKWOL1dP5ooMBsyvcDHkH
f0xqhrrq+7hcJZNCB1YHGzKBsFMcy0gxN9KE69mVLwTgmZV+mG2cBhCDvo1GHYwMMBuewE7AW1yo
RpCboGsdt08CcJU8gySsR5iWMOPGdccLvMacwvV2IYxa6VKwMR2yqa6PdeL9MBC3F3/BTxWLPvyl
/tUiJLNmjS8RgkFxYYGEB+5Ap1ES7Zc1W4d5tshV56MLYdYeNpvO5Es/Ub2z0jtjPrjTRYK/820j
7rD68XISXGuqnh1MWtwG0A4bRo9OljuPhBnGzHIdWt0zKV7j6OXt97LM1+zMA8cqH7mc0fQwxfmZ
HSY345kZtsqqTSTcU5KE+jm10JTV2NoBhUIq8SRNTHL5wg940qyGKyW7iYxBm+3h7DhsOlpgzS0u
ZQmkZy6nlip7B1Se/WjE3/qexH03cMvPWFGmQwcLILQmLu1aCFUKj65XU8xQeM4tsw3xUZfJh5Pi
pzFa67VL6g8tDQPVifRLMtXhUzd7WLuc8iVCOwBStfPgqC5Eu08KWfgSEqh8d0NOvG7LvaZ4q2um
0XSu8H5l3s5lBljbljfuBOXZ7CDbdpPyAq/hOB3TPhm3jdUDZwgRUhDxjRX6pbkxa3ySg0ohdRzZ
OfpxPz2Ipl3KeCx9/fWpHtrTgyEpJOEMUnCpsV9xC6LHWPOfGm8rgGH8WHAgus7OwjL0x1G1IDex
Wjan9slxWkTi+hhXUjtqlfc4pFTl2fWQb0I7Bq2m4oetVG40COiWLNMPgyFDhR+uWP0vi44DjlHm
/5nwpXggTOzWuzIJw01YZSdd7YsdRvmVG9b1rpq4VFflJZq9EEq06/pwAw+WppSbgVg+7BPAf1gU
EDY4XnLruZ8xj2nMs0rzKy5r3BzVWTeM/RBr+j1EsDtglOZhPxbVcxcp+MGkewTCggzUJvnVKvBk
U/K0kSBBd1NqK/vQwGLk2jZcChxVlqu6gejm06jjfZ2zcrhrObn7CObtfio6TDXmzAszASERWtXC
B4XmZ4RovwqXuBW43Hjb5heRqObx6wOeymIrZP8Umw6PhcY9M/IaRxdw5NaA5vf/kUI5x59wU8pf
7T9mTP4US/kXsir/9Df6TxlWMT3iSP/zrxmQ/yOocvxZf2Qff46ofP2S3+MpjvObgVNaJYBiaK6B
F/+v8RTH/I3ICuQrW7N0wzQcgiN/xFM0/TeHQ9bxTMdwHXaRZK3+iKe4v7GhZhj2NFwLnqPb9r8n
nqJp2p9jjY7pEJCxNEvVCdHYhAuX7NXnxyPLTuIs2l+8LlGGNNUYpKm8Fr0QJ+M1N4bwnPNs8UOt
S9axDJVzaWs8qGeTLKKWoR07GfvK9j5jlT/E4h5bZembMVsed8Q/V9NJuKoLhvEwzqo1CJNkJ23j
NRJa4HrleHDJ06yGJtcO8KW3hpDxBkc+joCZgis9LiD9NEdlYCELOixKGVnVUUZrxXGxB0w9GkTe
PuT1ZF77TqUUwV17JtVhCTvxxo3qwLBYlQ1FGuCv6G+gZNnAxUfpgFKDsO4PclaOVZJttCgtT7EE
mGQOZ8YNc1fP4LNY/8bPDI69XnV3nOOfmGPUqwHIMb12zty81hZDHrmQq15q0U4KK70nFXovc/Bp
llxpirSis1oV4XqM2pmMqveI5mABiW8ZfwoKSLy8Eo+NglsFDe5hFg2OIZWgCB6m6gFP4gsICXER
86gfCtyos67nl7JOOanUcp2KMbt5cYi6w7xHllvmG0wOBZbbCt1Mwbah6oiOaa6qB+SagIh3/4if
nVK0V9bU9auoixvylcCPoNPhhrERi0jNrc6q23WIKhhEuGgVUF1H6Zoda3mIPWK0xo0DnXvAMfM+
uCk+zEw/Umgjgh4lfOWViXHQY3kamcTfch0fWd+PuP8y3XjuXHfFrBy9jZNVHyMN5WXWCt/jhn2k
8WZTeJg8ZVKiKOgm8JUORFCpA4UFByYxL/pTrACIhrbVhyNDvxiOCeUk6woKrQqg7qIJ3me6V0MX
wCvKseW+qNCSrosf7OxGavrYFf05V5l0TSejeBW+1hbc5bvn4ldLrRxLY/gMdXYM5r6/AsHbpI+0
hxTvgtvLmjIC/BpxS4cb7mN3ikgkWc7ZwuO/a9XsaSyIzI8JLkPVYVqps3hPs+i07TouFIX4nvZO
CNUi8dbRmCIlq9q2I8B8yHppHQzLPbuUEDDrxvNJYkU9ZaytQbKmxxkpxUfISjbnpi3Ge08FxmOj
w7NOmphDxTCg8GI4KI3o1exhNE9VQxgLFwJ/wXo7ZGV6UWT2bkWdPOQj3xWIfTcM+MuSgXV8I3n1
MU/0r+CEfEfO7glU3XApzBlEYhU+AfCWVxX8+LotmQzM1PvBSqf8NkH/tmgWwIvdtU4wLde2pAiX
pJD+EyfEq2pSAjOPqnKA9Fct2RY7aKF5nkdFaMTS7Bu8//RiNKrxpAGb2ViTnzpUGmj26Bx7pdNY
l0LpjmrMk3TnVHtv9rRjaeJiYFYtN1qhq2d6IooDnr1tVDBjtL1t7r1KN046hryga75B7R6vYwmz
gaubEuQT0OmV46iCWAYmdLZdWaPe5XKm0jBlHnsaotd1v7SrafXkK0lfb3hOl4fSTs8tSM2zwyYu
mPgmxB1IQRcFX88F4JEAV8Rlmof+wZX8hXO0sL0Y6c5yImOvw23aqlxOAjOZHmnvwcdFeDxqXdJa
LV81MGDjocUYt49K8aDaUbJz8U+1unMOQ/c6SqXFwoYpj5D7RQlJiqVm8mEmo34FMS8JnBEFcHDI
k/uxIXKoM+yIyV2aLxbjmh6F2BHBWzZ1f441WIpp2HzHdeute4/dEuK+cqw1ecobJ3nWRdw/DRhF
aPl8GzUrOitqjsUsZJmY1Yqf6s4UWJZlPHRKy3Kp0E9GQ7rLhi+7hVT+BNJwvIEv5bBgY+vjkdJ8
7LzlQ+gsjIn0JGyIY7QL8aiKOFKmpADdqowVAnGGalSa7pXBOAqMxQCqEmE55qIy1onTrTJvYvWT
A0tqYQhvUit5I7R9d9Ra+KVYkJjE3WAUmfcwBRakJ2LypzCcgCjrm5OBMfTcCkoau3G+NXX66LIv
WhntEADn19k4kbcBn7I2ly1z2i+/Q28S36qxnsLYGjd2MZHriud4y8zNPS4d3uyqNN5BDFIpE6V3
LWVBVmVzC/1YoMo0Cv1/kULdSZwFjmKra6CN6RquULE3U2Mf0We4lyQ2KaRgwiefpBp9eF3iXbOj
Zs8xMmr/qx/5T9oYcaB4Y3rNgU0VloFunONrkh2isgT6ctBcnJllYu+yMWJwkCSrEqNjrql2ubNR
dHg/RIE0lQxCPPT6vcQWwm1W2XhyqR6EwHZpY4gqaDU6XqI63I6ALTdkHqIo5EkS0oECkPQcutNO
m3jH9yrfJaNmM2RMubVmwchzru92fWdUZ0xoJF3w8UptBz1fPVUphvhB0zmsBF+IgRKWgyE5TwfX
T6JM+6G9IX4kSz1Wi0WpejD51xKBmSihrJIUJpm6SduGfllHPY/p9K3Ite+xCgoa7EkT5EqS+01u
p6de64Lcmz4ct6W7YdHctYXKBCxgXSWYsuykbwMWV5/KaH0XNkRCdrPKSXeNhzZKjJs7cl2wiIpu
8o5v5CydGHtaqEam88LJ5p5UhUdK0sOrVxT0JhoKiPOlWGhntz2RFrXXLFgcJKPePgDWNUMHwBD8
ggPeSixFmA0oJlEX4C4JC968lynDRD1m/HhSJT+NWY8OiVs4u8RVMt8om6byOZibcPb2qWsUh3j5
8PVfnWq3GG4YbtwY5YAY4GOpE9qxcWrsJ2FB2oyq5OqY5l4bh3FXtBPlbj2Y3J5ADtW1Y6BHabHB
Wg8mFW318GURnFrhBnq+dNx0IbUOczwwBs3DKiNWELgJkFkq+nDN49QkFBBGnN1JvbfIcq6VsD2R
MsUHkqTEKLuexbztzXuOe+Bf09LgM0XeDsi6ugFuCUuQPPhR4Z/zMDjzA9WYEotqUW37eMZ31PYt
PvK6D5w63eqR62zy0ux2XaOKi972q1TN1gNUwl1s6SUI2Go+Fp7ygJ3G2jc5ay4wQ7h65kM0KPo+
cmcZKK4br7OlPW5ozfGBpYjiS7WQGN8ITY6A1gLZIE+qtY26VPXzCQTr85zYeGCE+UuZuiGYSyck
m0bpkjEsljzAsriToChnE4688pvn5ASPmgmVwjV0kMdY5cxwxvgkInmBE4WQ3DbHosjXuSwBi2nC
8rW0VE8QnIA+jxHymNesu96JrlGBd1/FJUakWN/YCsGDmSNsVbpD7HuZNRy5otDYw5XzpHiGtTUz
DwStnj2r8AVXLnvGbeo2rK3qGt5bdtT0hMuyqSYopglWE8Fcul7QYUhlIR5Jr6NJLifv7XopJkgj
Lu+zM/Unr7F/KVJjUSym/Figvj7NyKF8QX3Jg+ACdwKm9JjfVNVK16BluoCrnPcANwhNwmmNY/aQ
x55+h1Dp3UtpH1O9yC4s8f2p0fPnnP1AoTxSPPIpRNXRQONuGfQryFfGNmzt8pizab0LjiuYoQ3i
KHLhXcWEFKiaZAXdOu0OWP3Es1lXrwrdjhH7psKnD6Ja65w3QVRn4eNsVPVDw+HXy3GB1PND2YJc
4o1pb74+jRbkogO8MNAmAn1qgkpu6bD+DNxQa9CHexK9WObyRqc2z6vXc2n5Bg2j37Gq3DDeV2vb
9ux9BZ5207mFcoiaYbxFQHJXJRCTZ4VI8qoNhSBZQynqjEcumZUNPQnNXiOnvNMktB9HFzsbBq/P
2cxta0ywDbJ+9725054dawY9LSZe77omrmLa7/XcPRmZ/t7k4bT9+iOYSE4U2eVrRRmP8eASmR3Y
+RVCvbXUA56qZqw3Qw5iTmLZLK1dBVvMlK9tZnxiSzaXMudXCXU0woQVly9lwsMuOhjDu6bKp7Sa
bi6rOMMVT71ACTQVMiUsATTAkh7WGXxnNSo9Ryuw/U+lJt/bd1sIgdua7I8IPZ8+131iEdk3JzIh
Eu1sKPMHoEf0uZV0PSR9UT9y7ZCPsiksX+Rc1/7+Y1SIbdD6u2tmxR4ra/Er0uXP0UxevVzdD272
PEgqQjXBvawV6R1Sik6GXQGraLj3yCFC0Alx6bt8SdDmB04I+YxzKHxUpeSrrslnivVow7EX2p7L
/jt01oRcqSISRuWPP6cu4iqgcRyLUU5XA3M77yWnODVR/gz6mZ9kub224tRYEfMsAKujn5sqZS3t
0PUv+HZ1F3D41At6//jen10kddOVRoB7JfXHqHKBXHEt1wQdNFWlE0BvsxuY/9gvaiXa6hRx3lSF
qOQsaFzVZaJfZG5n3O8re5u3nXZxSMdfQAzLXeFy5aElhNJrjuy5aJIgSQsqIAdUwwiQyR4GbbPy
WkO7d3Mj/LiqxOHr0yHHyaGgvfPc42cZ0eu9G1Gl/fVp26nJxW7kiwyt8GmCkeTW+hUz9beRcvJ7
VrMadI3qMnEJm6O6fvr6QFUT6aheHQ5fn/L8y5c04IRrWcMhqaCy471KbjbegatTPYZjlNw0y5vx
+PTPFK6a8CHRIOpWa/DA58QQw+ZShup3ahIWG+n8HunhAxrhkr+b42ubVfGV4edYixEeAW+WtdTE
QSH7ceaQf7PaxNw5jv2ieRGdE612iPneYBxfSrMTdw3RHy+JbRNqpPbBfTVLVkK15RwyRZoHc7m0
Tw4ielg5iu80/M8JQ3ZAtKM5u05SH2mA5drf26ffP2QRWaohxLXTjfLkCa3YFcN45dGI6wu9IIB/
Jk+QI9td5toXl7Ho/PVBCIxBSKgnZZbegaXrjpNzxsfQyW9zOpv7yQCeb6B68LxOLmTISg65qmJk
LawThSuf7ZLA//qAodpXVWziPfCprZ3k9V0hIogeq+mHr09j+g0IupnDhgAFuUZriE/MLcNBSpCg
su7NO4bO7JoK42rnunH/+lCxUyO8YHV2dqAqNL3HGVQok6c8UQ7W651M2i1qhMb5GM1XOhLCQ0LY
YrSGksB0/+rxb3qEg3wm8TCi6RoRKkOarpsUXIRTrSFFGgz2K66f0yXCcrKJ8gfaX8qj6DXnpsEj
WfXk6L+PdnbNMU+96B1CjLNMZBFPW6JR7VPWpBmdVpn9SefYgUbb+s3Cbx4x8C06VnZCVcL8QCHN
msG0QBgC9Bka514dx5+91bHQMhZKqBfx7ppRcWlfubDaDQ8kuTuSzLNzZwgQq6wL4596zXBgmYjC
DbxjojWACthdPjaRWm4JG44Hh8ZtKgB43s+2vMbEeaghzFYIadmpLaDJ6Dr9FDXETd2lVHRaJtGq
LGkO0j4GJQ6MeXGZjOK1Lel7riNrOmoc8xcaMklXVUO0NUbpbvFec44xT8R4VGk6FKmvlHl/gVXu
rf+iJ5oDsL2RkDw09Bsz+sSZt1MiQBFVI7rVXyx85mpXdXIjCTWCwTzR7DwGlkq5h6K0DqZaep1C
kwqU1nj/D8Ej/VPJ+U/a9X8liJKqwVg1vP+XNH3+GQm06enP6vTffuHvArWH1mypNJmRQdQNNGB+
yz/4Sd5vLgk728Z65fzxM38I1Lr9m2rzp3ueAw9yUaj/JlDr1m9oyRa8I4slExq28+8RqB2TP/7f
sP8c5HHVRDdXiTagVTvmP+CTupBcNn59eih0746ihqXK7DWwFGV7RxCx9nqK/Qz05i8Cx+nRcluS
nZW2I9ZG8pRMnN6rOcb4evYLOk7XGunigIQmXja3FYGhGPhs0tg9z73xrTZUfQvtQ+lM9RTjr0IK
mTj9MutCqk/xwz5NLmjZVcCXcvTHeHhXaEnEKRM5ByUhruhWeG7Ssm25xCU5DVz9Om/b+wBL+9Fk
4YhcXVKhVgbJ5M0vBdUcPBZC69BZY30daorfQ2xHtSL0O0ZGtFHTNo/Yy+xX4Lt+AXUb9lFcXUps
vp7KndBpmingj174vu2uskaepor7gbFpvJqqZt00N7JvUcFeerYFQeS6OVJglm7bMjLP6nyd7QO2
CWtfppRGQ7Id1nZIY4XDtfmiInxt8zluFjq3epGNV4O5LWys1VP81FLxCPw1uiG7do9s/mEZDbj4
yavSCODdTGF8xlxZstL8LBEn/Mkqm5tNfE6rGblUM85vOFBoLBhcHNmj+osz9NJ1ZB1cNT3pNXO3
4l4SWAB72fXjejbM72plf7ewS0/1eUY4WdFmx2I1fVWEp/mmO74lRfbYwl3eO0L9jKf0OhEvw7Io
L7Kqoz3GtpYksr6DrgN1onAfh5n46Zy+eu1jSCkRozbAgdzAJ6rgRTAsf3LidpWhCwYz9yog2mTM
2L9d8cOKKSsOMImwkSax/cD/9BzXkziUjnQvVtsZq6iBBIO7gRqCZKP3jXecbFFS8bbUS2DJ4B0D
sgXuN35D8oCwAyInCJvHtxrl7CUV86tl2vWK29qhc2hbsgT8fqUefzk4t4fR20jJoTXVw6uCr8FH
WcIVqz+7NT/hfk5oWiAURB0ArCWE6GnPCTVmrCdTey0NZFlAKSfKaSC5mUWz5+bXRgw+PelEEE0o
lF6dHXC+L852ZVXW/bxvlQREEIOhT6Rr3WvjUQUtUffWpal5uyFPrTny2O586LgBaG8vfabcBkhz
bOytiYAoC/nwJinHuGFext2YIOPhrbkREovz/LHuS3pPW22nx/p8MP/24e+fNppM93G78Lud6ogW
B44zkjYMQomLX9ci9VEftJdWdGRqMKL6/S8q+Mx3mUUgzBeGhiof0Aysh74Hl2UI17gOYwKAo1GR
MYss39NrSymrLB4i1/jQ4gEeXIvwHxvqNw8i8sqsoNXPzYxqMSKSziWWXhVDAg4qW31Oa6mvYqf9
loeDcZEWj62qU8b7wDZ9Vc9O84HZ6TTm7U3QifdECzdySTWoJ0pEsotmAi8jn0sGvH11MjLnI9PE
CjYzPHwu3xC2629ZqTnfuGp+eqSPr11DRZNtNY9JJiCMsY48GDNdO6PVTgQn3AfRe/JJ8C2RKNRG
0Z7+yzZwpQO/QGwKUTLWTSb4C7pUUXog5DpN3/eV0VMNPLEzeNMaB4Bym1HuDV4NByr6lNQG61gW
FW+/lgvg8pkFfPxolxO9mnlob0bQEaeuy+pTkm+prdZvFfd5zDOhdx887b3rifLQMftqpKGxtbVi
2rZWO59xDvxg45jnK6iSm1HIYVeidx+40wouFWZtHr4+//uHrx8bEsp/JqJ6OxovnFvT8qmqA54e
I6PZKKjw945WBR5Ei9HH7ddwquRlLiw+NHlEFygmxY7h8oxRn3exzhYl8z517EkBRXrPHf7+m+vM
2zpajAH24DulQ+tSMTYbdYJ+qcw0BZnF1B0ni3567SsTAScTo1sH4afzfI/b21YurlhPpHWgdVQq
1rJ/1xZf4pRXHxjLh83oJOIgdAJNnWffqHDH+NfH5jakkhcsrnzm+yPf52P+o2/rrQEJ+Ui9PEAj
MFBFMY0nUN3DyXnJS9QN0TsXz+t+0tHmHAr61FhvOjjqYAntqH+cXvs+/agVV9LKNrWBXZ01xYpI
znUaKDHSaPk7Qr3+HIJHOIg2ClBPngBC5AG+hGeMnT4tXzyJ00wG5I7JzIjRDkaQNG5ZkeV38q1S
q2u9zLU9fAP6er2GyF/hlCvq0tnBquo24XQTrAKCySR3ZZif5lR5TLAcuhRp4JFKy/BQhCVU8fI0
MZ0EKTFpnv7hunQ61cefqq/wnd+7dJYbLNIagzrcKd1W+h37b7EWCiiLhhN+a/DAxHJNbELkVmB6
lCFJN8zPvNXeFAfsF5hr7TEGA05BG6M/T/WNEiC9p1fVtovfP0wDfsO5cZ6oN31KKoS4phzG80Q+
m5ALyGQl5hUVtmB6V1XFt4ZGI2KBIdcYW2wjsr2FpLdaFZslhYKnqaKoitpkesnIn7CKxQ7TK054
4UU7Z8y/p26Y0TxQ5ugQJB4/yV9YYVlcWeNaNbwajaRfKq2pO8cw96ZEJIXTmNOPqaCPRcysLvct
/uFNX8OKLN3+SsJqGjNMI7pBeIJesMasPpLOuqPa5qziUSPzvvnWFqz9RtSbNqyoJLOKWxR2mF2m
plmZrLq9kX1qAX9hZV0xvr+IUjODOulwp8J+uGg6UZXUyP22QsZsCrvZ0JRn721F6X0NI7c/2nW5
1QznlqRpyzjCwwRjTwJahsJGI7OjgydGZDAZ2IzAup49eGHJMpivZg3vpNDpYxDaFIEl4qQc3WQr
iVNuybQYKfkXTZlZLYemD+e9Aa+kNOeJxTlN0do2Sql/jC0Q5ibm96Ble3ae+uxD8bwmGDDxOWyp
6a2twnMFehs3s70nQeQGWkbJlDp/5B2+CE01Gt8cXRulhf3aHCqCv3yr4e0xQeolzE2clb5VzOoN
AlJByHfs1kMfHVqKTnxR41hwiFnnKVXDiUaopSGiQvYeqJOVH/umfG16nQqgucaoKZQaRwAVvwW7
RkugUbcVO5e5grgEeEHEIijIKrgkxLY2ZYrCmr9ZGqGHsUvJs9TYuYuSl73qJ/LFw6mbTd1PNfFA
xQy51/RYQ63c5x0N7kRGNo7IyO1IsR/dUIDu5MEo+F3xbVZbtWB1Cr9rATtW6zHHv+cm0QvyJ2Ca
gitLK6+laKeVKB08E3H3MCISezUZv+ZiT1YTGDGRNKnQ/8PcTE+aHR/59nuvIt3bDDLas81TDkpm
IRphHPPhWazjZIr2VmPMVL+jatCF551LN93FFMvvYAbXy6RNzq5eVvlIaFUvop0iHF8a9k43m4qO
k7jx88b1eGpvZkQnX+OmInuM4BacfayDTsZe2/xJb2+3V+mqvMmZVidqE5IAbFPWX4esVwJXH7/R
WZ3b1m1SofNjwiM6179UXdH5I5gurrgUE+gNuy3wA3EB3IcRXwCZ0r5ZVkRyZTIyH7RCvhOUSft4
3bhv9zF1Yb1G+HPr0V9wsikOodT1UEHmgkFR74Rt8M+iRWXXFfM2rWJKlGCU2nD/6DEIlKp868vU
PGQNoRq9fpeY8v2yoYRPycyTnLOXmuibi0tnxRXnRZDrPmiY+Mtkeop1+43CX7BZDS/1f0/r/xLy
2FrG6n9uIvtfxQ9Rf/yPW/3x42fzZ97x16/8G+rYsV3HsXgtPVMzVbxcv4/qjv0bMXiLW6JnMCbb
Fj/zVy+Z95sGxtgAaOxqNr8GCnLzB+pY/83Gd+R5Ft2Opg4I/q8ut3+BdKzx+/zbQd20+atptoc1
zbUtl+H/z0YyG987+9akDWqyKs0TblD37oB3lDCp2vqmYwhCk9QEvScdJgCTkBKdncThTVLmm4yG
n9/fbCg2/3f2Mn3Ai3ntd6L2AprG3MY/HZYzUGYDc5ur/QNRHzCOHSsTNOBSY2ijL65bh7YX7il1
q/ZGWLLnxaS27tPeOJRjYW2tPOeyMrggoijsw96Jt8aPpZ2/tHRCkkCc4i3fXdYJAIB+TLUZ70GY
1CfpJT/INDafY9vRpUuTME9KVARfYaPeIt1n4aZtnPiTivXhTe9mi6cF9XVHu0tZzXp6n/qJUgMO
ImGs7QELjx+4esrAGMQ4+H1cKLSFG1m44JWpJFp5woUWRIJZ/aGltXXPwihlARhHQQGqNSA+3Nxi
Lk0UIOlp+GuSvblWi5JqDsdt9uT/avIbSXxlPaCubOGynvPM9hbxYFnrXcHOWmGa7ArOykGronzL
tAWi11b1Z1RBkpq2YT5Uqst4OWqO9dIwvJ7YvqYbkI7f2MOo65Fo3tqJIMYBMywA2XqkjUxuD11s
RptqkBwtndRT8MdK9R5Zdnu30KXXXlwaawhj3tEz4SBlxWC9qe7svrIuiQNMgpA06Dh8ZmiL73gt
lNdhkH0we2a9UzLXW4XjwHqmrBJ/xqbwPvQ1KZtZNQMjBC4cNW7+M7SVDtwZejMlc0zNTj8tX9g0
YFkrzhGevgtWFaCdpVe/uiHOdm4lcBPwBW2dtPC2lG+xxTei+CliL86mcNFImBzWQ15TtAb/hOYc
JblV3GjeYsaKLYhuSqYo5/QNFsubhOK4/QxIhK1vJG655fUEFpY3QOZmgVRVQghGk2PjULHNUNi6
tqknOkd1622HsYpeZ13RGYW0fjpTyFKuuH3rpBNokk0pSrnNgxxODfIFq8xWOTBORxdiEN2DmYXg
PXUdNn0JeLwRCpuJmXLu0HScx9FS25PTgCQ29BiQwVRJNqgtt/dC2v4o496v2T2/dhg1o1XjSOUA
syK/zzVFWGzTs02X0OAERNPe2fkCaiUqxQCHJlTVZKNzeiX9pOS6xFBHv1RlwM+jTBZHaEO4phrT
7OCk3iIVK+6mTVoUbib4lAqvfDa+FRp261JRbJ4dcMKilQIhz4A8OOU7KLLGEs/mZOzqHlUprxm3
JlkfTaPuL+Pozlu2PxS3pO2AUhbVx9EowusMrnFXm1p6mkq2hnk0IoJTseNrZENP5EPU64zl8S3i
6bubugYwTxdm2MP66lwMJkDeIhFHFZtU7udEzjYSB95Rr9yYjUlr7VjudSxQM/nIA9Ld4y1Tbrjv
8y1rJKKL2O2FX8UdlfSspLpuT8cCO9zQ6bppu+QOZlKICiYaopAqW6Q+n2DraJ0bgnYES79NFM2g
OR2FHtCvCzcoNg3xagLKhrhleaXOPJax6LUtObov3gDumHWrS2VTTG0L5L+wQq3BhNDdzb4vXnIQ
pvBtTUqw1pRMYn7qRZVv7AbSFRs+/LHHmmjOLbQStgpTiN/rANsh+3CZRd6oAKf+qq6Ny/9m7kx2
I1eyJPpDzYKT7s5hy5gHhRRSaMjcEFIqxXme+fV9otDoadFALxpoFKrwUHiZKSkZ9Ot2zY4p2NkP
1lQqesKzHHZJPYU44aa+AWtpev2+1ouZ7nKDwihpcEl0ZhX/IghjYROJwpIpJGJBbNakVYalOAcj
O805z4sDF+Mxu0e5CDTRxBADT2XjQPA9GNV0sJN58M5VHpjpX9sgzAFCP1cvExt9sgkY5HkoK6P6
xOk3fQYBJG6XB/zUi0odJqpeHsakZ1EMeVn9ncFYmkxClfcQDgNFfp5x6pw4L3mb31nj8WB4+EzB
32Zr+/78KZO6iqAD8L9Nss7bYkO13oiGJr+WIGKM67NCZS9d25YHXnHxS0Mo5g/diTPwbPp15HnI
vfonzFtUYD10/S/qLae/cZ7gFxnDdA0zVh4aw1aXNJ6sb4kvDbtcIMt9aIr5EvN3+TvFu/pB7VVz
GULX+oOztlNPS5FhjUbFfaLap35WhGpesI3V9IZ6CCScn1xEOnwc9J1gyKFqcnIPBNFMf1C5+x7z
Wx34kVD97qh2eW3NwCHDbdnOoU7qeC0i43djKkI66SRj+5n3ZvyLhBPZYSFd/aczLOxGvddah64d
6hBSUZxA3BySGMCOQj4ouYjzKmCF/cjmDbUGCOY1GvX4Qa/q9Ao13LmVnZkfPbPVW9Lh467quNZW
MiTlpZ350nrt8GkPBlxA+DbJOu06d69CvqYZKOfJZLmAGukaVz2TTJ1pH619h5/ilhJXY15hjxxe
qTZ+MLAsSCKZVIP76dhYF4zarMgrNRa48aIhxyKL9vwzCjN/ogCIPkNziE7FODofjsTZbUSRuYIg
IVdhuzh/FGi5774D1FOabr2h4/OeisrJLpNIGZTfx2mTlisgQd10CpUqom0zpNX0mVdjIQ5NnAze
G0KRfaMtPPctWLIbApjWStiVZF2M8dx3h6X/hAPJyWwm1rPXtNNGFMWyjYZJn9zYK86O7fS/QmeM
114+mJ9DW5drYLDcOgHDYv0PYI8Z5MxYEby6Ig/3ng15oRmrEDsvNKcGs9tmcUpjZbr0Psd3nDh3
zND3gN35mWi+6j69dnwaaTfdUz+6KtPglOfgBOd229v9eZJfS6h+NfOpsxry+geBSpqG2CND+xqF
t6Y/jXX7TUsf9zGsciUU+SEvV7K3r4mCVtBGr0WtDb9ygMda9nmeNfdMaOYz+TfIXVlzKzOsxS9d
kGxK1Db2yj6a1p7Gg4NTpOsODChMzUuv2oOYh28wnqvWnM4KTMKEjwdsIdziiU4EKzq4U+7LaFr1
LRMc3IuCZTHzZurXFsgfNzgLLr5cSFfCcFZCjR9RMf3FldFIQhT2ZyrtQ7BUv8wsAkEJo9qZgIS0
V5558OxpvuvSbt/gysqSO5b8p1J/e060drxSsQpNENNpQUUBFAW8zol7vUegYu81a15ApSBzwfXw
bhmriWD6JcZp3SIm51CEWwjAQA3TzwSBM82us5f4Uj97KlrnA190IIatLFIcCzPufNtwnsgl3nG5
Af7SAX66Bm5XqXrdNFxoMR71Lqbajl7apnbhwHBm7Oy7iMWrda3s6YDp+8tiWXWYROc+2IA8T21Q
Fb5gYlm31LRibL7785T2MBSP8YNrj6gpxhlMRnlTsx2vHdnS41Vne0Pa/bFuAnPbZuD3MG6zkaGq
fq3bnOg4pLVxZmNULiUipRfugErTb2k4J1pn0G9hX2B5p4fzIe8hPa6LrPlkgViu0ce9+7AUrY3R
HC4Rh95hMHNcAZ3rFvGqnYTF5R97hZ8b+bDjpeI9UDwP77Jz2P6xNFkZafBUje3fYjSeOO1DQBAl
gFd89t90JMSKyHY5/x0I+Tqse0LnI6npiHO8qX5OHS8I/SQo+RzNVKL4DoZ6hpxENXD5Oju7pVNs
6c1UtCIJCJPjKKPWWmeH2CUMnMT8uawVK7F1qpQi5JINnV03Bc9ZXe2c1uDXdLEmwDiQ7FxHZmR8
aUDNG5xdmCvjqPU2VltZeF51VNlbbLQdz0bBzzQVYehPuDMcoC/lZB04m9hILVHfQ/GnFnhrjqH5
3kbpeCoIZ+4Xt5oozBDWn1YnOHElMApYCCnjcUmSZOkFC58KNrKTcbdymxk4QXBH2KWNq961zhGq
SHPT4ySb3oOTXTnrogX656soma/N5Fo8vc3AsephbcTMCRa47fnYVTnPozu40XnSMazD3Ll76F2g
VSbxozfDXhaqburmftHgMogwkrd8Fbp+XkbYjP7UWfLSBMJbJaIKN9Y0e0edZMG1BEv9lEiBsK+q
fGWHglsrq5C91ncwgBHIg2CvGXNRc+WvUtVgM71SYIkKaciMA6w+EOjfmgYClGqmaYs17Q50vVuv
uQt150aH6clOG6LYGMa5+yUI4pRqWweh9MwHHjOHyopTVmavBFkEthJhPlqhsPhrZjoj3Gp8LGBM
jqwXY44H2TwkGQL6bHfjSSeQA5jOlq9YdNNHL7J5B/yOBlvKAXjWpMHKY7TYTNghANWAbjxGzGpv
qORsmOPT0Bfpsx1SeRrbY3oq3LjxaZwlxIuYVXI9HJxzvjANg/kx8j0zgre2oExDYsmSpEaR1Hnv
04Ys951JusXBg8yqIk5O/ezQMJ5QW7yTeWkdPMP9RT4blVBB+p8imTzAgNoTeVj11g+grANkyHJD
t1G7BmrRV8hXWpDdtsxfhpO1h6BPAvyUi74lBr6YYRlVutE5mGEQuqa/dG5H/rhL9kFKJ6CLSezV
MfD2+DxBvFF74hx7fLfeh9CV2lGkYBx0BdGxD6d2V9sl42OZwWzoW/OdBHOQc7coyjdntMSLjIV5
Z1/iBK2G5pgXZrDlxzi/mkOvn9k78MqlSQJzbtwMu4az5iGipx0MQTX+IZpXHOJEhl/VbCHQ8ibY
6J4lYEGBNApE3O6tebD9avTaPSetc2jYD+05kI2VzGb3ecaDtzYxRq/CrkvWRqxoQRXeiIOrmJ01
vWi4eAI53ZwpTn6xVsi5lRJVMD2Kujuva495SAI+dNwPEwtaP+V/sCcFH0XtstzSXLxh3g+rnDbO
PQgH+tU7wMiJu0DOmPp873WsoWNihEeIGsXewU54DrzKfIj7Qp7sJjI2wC2y/dSG4RvR4WbfoJQc
XUMWPKVjcDbZkrx62rAuM9uewxRg96x6u/uSVlKe095JllVM8oEA9diedVs61yxbrAP+7WxXGsB4
PXPidlcGBeYvY+Eak4TTdFlkXm8qUtGvxECiM55+/c7NhpnE7gkfoxzkJMo8Y0SdH4hTrRT4bCbE
rnxfeq4UrkxHeplBv7bIACdbgs1OZt2vWkkqscmSu4fMzf6CXRjxTxoJqacUWnLpWni+qfCButXT
3eEA6v6wMYfssAJ413aBuDNVIj64mus6abWJh9ko/gywoAjbyDw4J16LqdomBOa7BiG9KOsd1uGD
dXOGkc2oRb/cmGNdYBUXbSwxhBdS2P2LZsbFRj/32JExwaYpcrEvqhJnsjLFN6YrCXG2KWGEV5gP
MZrSMzJCnTby8aLHnkixxNi+Rhu21lHd8T63u79eHXightxyM2U5ZSHwknd5PMdP02BXL1TxRpyy
FVbC2NOP2BSQ45HWbVgmsllJUhz3xh7Xi9PnIG7lOWAzdpDlXQ4R3vSmurG6aFXFx6mRzsuY4JFg
tHG3uHs4MGJH7fKgomelj+BrLBju5xleH1faOr5yS263lFy0N4OEPHkh4NK0dlhQ9tvhYPc6fVCY
mDCWVu3NrBTB8sQI1k1FllMZHN4beDkflDxhmIrNf3aJOHI7tnP1QtIR04gTBZ+5Y2U1QnqePw5Z
utwgX8x74aUL4v8Q/m7sPHnAAHQISK//obh+IDI3BIeKEoK9dMIccJBbmUcdDhNICxDRITRLuHte
WTSf/XA/sWzkvb3sJGYUqlZegdNqv6jr6pDkfIN4E0nbRhYRz7HjUJOkKo2FPKtv1Mhr1SzGl0R4
km89689mx6YT7mN28mTlvjp2Vh/MOaPfRwKvCgQ3j74lndt1uH0wy5OLz8bqZk1Z8pOUBfUkdD6f
3cCzt14g7d9RIpfH1nX0js1Y6wCRAfWyGsAxWawjuK9s0iGIcK30I3D7ZTbENzf0mniBNDZpOMbw
6oLefGR8JgXCfdwCmtvRI61H2W1kWMEIn9AtQVZCAmRFZwXvJuLiZWwKe1NGKSkSNbGguuMa7ymk
JNq2RkdWjdsd3Rvx2GTvWd3mDOQ1WlFrmOYNFoQJbd1NwYJlJby6qS3CkxPgAAMD7J2maqHJYzAh
g/s9xTkSCAepevpPKZkwHElmN14q8e6A+HpoDDHuMEgba74v8ydDGuvZ1/IIr4o6VnSOi4S6qy4m
nRZJ7ONeo62XPielk80WOao+LR6TyWxIisXjt2jqemexI6+3pQBmhTvWLuFGO+JlzGvSTE54/9CU
nAefpkt8MgkaAnwkxbFCp2JihO5xgHxVWIbTfRdiAjNoX/ldWYBStJLTazDP44tdQehYCXOGb7EQ
OuZNiKozpkZDfKDR73PqKZD8GJitJUgunIvdu8Ceu8tEyryydGH8XBOuttYCIvHnoCUkUvBYGmyU
DK+Acr2DTKb8bGpqLdIuhlZWTIgfQ+96N/agIS0Zg7Z/l3NSMs0OWbXtkyj+UQYgnjFIYWjE5XDz
atpOmmVSF+IiCtKOrFjgB1lyyCiTJiQ4jRUaarA8WWaLP90xwmMaFpiD4fO+tImgCaaQpnR3EkJM
utZ4WZ+5p1UfMGiSY4ynAtmexs7vZamqq7dQIR9i46GtWEQ3vOOwTJfUdMi69YvY25SgbZOIbiA/
b9wY2rhw4Xy3BWRCh8Yrhosw9e6qKJ5oA8FsZ3pN9dqXOTNCbzr4JKaRoDRc6ILyrwN6RrMfcxgT
MxSwyAcIXiFOFAlJwzZ4apZlOfYYZX9LA6b1WEzBwelzcRrSURPFIWzeSnc8VW0V8cwF6Z4EbvM4
45heYSDAZTb2816PQ7xdogDyEpe8NzwmNl+sOa0Z4UqyuVOzraNKbWZn5Blg5WI/xJ6sv4siqf5y
Wi7PsI+Ks+oavB09P3Img7G+5qDfn8sWU1WpwjEiDEN4r4ZcT6k3kuYRycPDzzQYHJIdGxWOvDAP
PaijnX2yWp1epxlRaWAHgxlEA+9JuPHUPqAck5eHEvJMosn45oClUsnoWgItA11R5E2wntc+yFFq
wSPtgP4Y+rb6UvkYfS6FwO2COeUpcrphD9Ff/xF5W2OpJIGWMEmr6H3hiH3X7EsYQJMRFFonq4Md
Bc2LkLrECjUX01s21gL4T5sLKuDcTnwvNtvrY9hlrSTDUQ2G35QW+GzhaGflVdL+m6SRFv4yBSJf
WdBvLD+q0pawxBh07yQRltkPMKBXax4reSo9FT9QUePSdyMXbBB2AFGUI/ZuBEn4uLa9cE8D1KGA
P4n/rBt7qm5GnBRXKYX+QMrsHG6FJgS9Qg1UzNSThYZVV4uxLQOnvSGmFRT8KAuQjwSAzj0RXkxQ
2M9GNfdsjHNNqGlCDjpBO6bhIanFvsf9NFDLGNs7A8ep9ikv8Q7YIKZV3abFV0eC7GV06mjLDGsj
pgSENvxsMao/nphGbq824Yhx8fKU+A86uWSPyI2gaYJ4V4xN/tMOHqR1Yc3Wmrq49hSNbMJ93Tfs
W+oiDFiLCK1AKWtjuqcaFznge1zigxL8YfhHhvrYWFZdbxIbi+ta57Q0ka33dHiQVKPs5l4Uj6AA
4rexGGMsNLK+ihLEdduZv3JRGwCymvytiF2F4OQKH+JFzBO99AqLUx0Bde9ieN4DEsUpZ5pXPuib
6IMI11TurDwOGXot4BDam3UBDUZ0YPCpVfFZkqnXvsrKHVYA/Xr/O8bIErVo1h7ZU5TQBCXHDt3s
FwGb4ATzKjlnkF9Wec3jAH7IPmlCM6uBf++OEhwe0sYsPueyjT7brnP2aVU1uHsROtK+Fc+856ha
my1usXk+zM98q3x8umIMXpDx7EsZWlQqsgEyn/hOFV8hLqkHM+gJnLmaVsqlidACBzGbPzZQj2wX
8gZHqirIlQeOOek7JDZ/1Xi9Nl7PLaKeOvsA4jPBvGjr8tQPqjvFNNk91UIvGKDCIjhaoR2/2YUI
rqONcOqUsv/OcvzVnZEF+4zLHQyuOuWZTLE3mjTbDnhUbZTsDWMRQH6HSOcXVuj+ko5hTZyFiCM3
zEUR3nOsgAueUgzmfrDE08YYLRJajTmceg9Fzi+1dj7gTyUIeBrHEY4ZHI6Cs3xBOY7i5652eW1A
VJvpLwSjCUrNyOObTjUmkHGe2/1iI2euomCk9RLmXfJjlWG26k22oz3xuHinOZuueTaOQOPd2Uxo
HtMdpqdIYg2G3ZRiHpdywoxSgC+dpsX67MM8Iydk/KqRqF9NT8ntwD+umWXi70oN7TEgLEsOFT42
Lg47ulYVE04S6vZlUqO9k6OZ7Ev8WD9TmVp/k95uXnnXynMejtOH22T0Hjah8F6otmpiRKKedhUE
F7xrbqWHdXgfQMNE2z9DPA83gCbZbSnSYaEEwe22ZhuWaqun+ZEbPrO0yo6s2JMv7iLRpolL0nVJ
2PKBLtr0Orizi1U5HOZdDXTyVphV+uAMXfzA+5AJz/GIzoa2krtBZqiRgGqHHZIMzCiDR/qSYOfJ
fOjs7Ag0kVqabWlmTUr4qjPrV5tnOFoeYjrEj9QOWTcg5EGChJJDw+yoK0nMGF877k/ew2GOTtoE
DS22o5xS30Z/XIdOlT9ZenEuM70Zv+vBlRhkZY2l2R3dqyVSMonYhaariM38mYyT92IZanrCjGB/
LePc/BrgujE1YQWKYdx/T70L/FUPGUnJCLlgmNFmmr5ZHprBASary/GAeoK73A0UCg2v67c2n7Jp
XbsTVHzQEk8j2vrkL32WvmWqBOQ+8GMyXN7YDk7+9Tx2/Sa1CMqxgbPJpy0O28xe0qY0NDmNXUPj
9ZAnZX8lM01jO1D79qgDI7wERcNyUUr5XgAK2pdpR25qUVjsm5Z5w2yrh9r1gnUaBvVtTirn3Dm5
wwhMdvNYOHHG9Gvm+x5U/cwbypYPFXUBfAa74lTUucurY7SzjWuY2e+oqR3U1tzbaaXyV5T3NPbp
WEkOqSrGCzrOfIaDVSOC2N7aLbxl72BuRCL0BoXiWBTppjDwJ9T2SEExZNM933NxHIGWsu+tK3x0
HbDoqZ8t4TfopRueX++N9wse56EKl1tSZ8Zz1dBOi36r995oZaWvOiEQ5cDZVPdrDIJOyL/ehdMF
qWfce727POOJyTaOG5gvXDXGx3pOm2ezuje2qdl0iEUH7ouVxd476QD3x55k8Obdvwq0FGymuVmk
7xxYEzITRNK9tlSwn2LtvWNkmI8TbYankq3dGioyKhNw+0My6vIAfbNc8+5J9rwlxnPQB/2hFMwR
gLTT8jAQGCUQjBWTmYTBDAaROV8NbzTPPVIHGsE8v6BgUoHSLzNLB457i9InkWL6ayCnZkUFKUdZ
1vI77hUrn2ZxvSMkuOk9zWfwLpE7xR+Mu6iUOAlpNvIcighAEdHWqEbrOajqjNdpEqDdVDpnBU0P
oa8FmmjU16yvOrd/0uiWJDnkLE5dlKQ/pSmHFwgiw2Gy5gDgTq01PxesaTlRSG6atv3XdJu7YhDo
4tWaXEbKnveKQh3BVsHg5scmF2f4qrV6yWls2MNkCulNkbp5DMmFf+piADST8hT7BHiEr5wY3gKV
UCvHwZLHB4Z8W4+zARNxCsuTLp4E6TEj7WwlbnBi88utqAIVyYCNUvCkwA4elE6Ni4qs31WXD6Tc
JbIE35idPode2u4yM5yfiyB+sURirQYN3LVhD3GwGFQ3Glo/NULZ9BqDoNiqJbfXlCGHK+2MdOIE
WbMWS5++e0nFqqs2gugDNG+TwMNPxi0aSLtaYgdpzIgN7CNCQo8xwdDHi9nuSxUYJxro1cq7dzYs
dKG8tJSA7vkoZOsEPZtNk+jbnzTNQGmWISn62lxoruXptBQ9F5XQ7hZeUf64JMW8qnMWEvPQOoJL
QY+9AvnD3WaNxotoo8A1bL0BSFsEIz3g/m4YG7sCfeulBQR9dLqF8E8kudUiOAbw9gAKkoxQyWNe
Lt7jhHd0xQcu3gHeASCDh7d5FHklHwuA485qsV3jdQjmFlLYEncf3ayDIwWJCNT/AnQroV4km9k4
jpBe6rucPekg+5X2ItyiCzNCF+StH72AI9CuxxjCB0/Wm2nN9VXpyDrbxsC8/H9iOdz9LS+f+d/2
v7Pt/l8i6UzlWvip/idH4RGKJGJW8f1fyXT//iv/zVHo/IPEKEA5sD/AXN27qe/fwn/yH9w7MNxL
mHXyP7HpyPdZruO6nnKFxp70H3ZCy/wHQDoLOyE6ryA4qP43fkJLybtj8D+790Dyu9KCkMfvpzRx
lP/qKBRwuqhJm5cdebehNKiLGL36XXrLI9yR/qKMEJ/YUlDnpvRPa3v7sDV4JZEo0gUJFhczNJbz
YGfj4XnlfPhcKqc4mhE39jrgzIs7BZg1SWa/KnRxYdH2u2vFg7kkM01UnzP8BryKEHMWJZer7u4d
iU7H70mhXFHfhKnkJxg6jtEl17husmdslj+VWZOhTwknNOifwsPpJHIwK3eMKDDmajXCWoiN/rMk
BeGL3sjWFaQ/ftsWaTqvrLXB9Nd8DA0UrMAocdXfF66ANTphTD4aAaYSI3+os/sxHZKmyZ3o23TC
bR0SWqlcTOsWLLei4J1djrTBRL9oUE1gJrnJQ2NVdCGG3nfEe9mb4qNRxR/Mz5SONvkRkzGNI134
qtwPSp3oLaJ7MTa4BlYk/oN0oXWkym9WOWBhnob4Qq8mwo0xYV5pg4+sp2vFrCd6g8xmT2Dl9+Ba
+ksn1sNUnUMWNi8kpJaHZQLQ42J8tksBELSG9iez5DHKMjazw94TIFmdrHx08fMw203WQwZSEwOX
uv7z/yrr6Dg5C8dno+xH2bszjm80fYl/0M9tlW8jQwbXu2OMrphsfM9oQORACaPDUFNQ3ZQDLzfi
ia/IliFiibfQv9W/zpGVnedFUc9uQAQ2QnF05vLRUD23v2GLSmLfmtaDZyMmcOntR+jWycu85MaR
kBSTYETyQDX1p+Nhgcf42Fmgctk2rGtKLEjXRBQnsYp5YeROQCKRVi/snYoD9kFNjBuuNyj3i4K9
MV1wiMV0W3tvi6lj+qcwUJGXWFOcVBOFFe4LVVC7xszXYJ6TUzJLgLcN14LWokTrn/+jZuSbLK06
3+7c9MIEnsN+Sn/NE0mUsnGmh3y231ITDATOsu40mf2ls835SOnlPaA4fFZsGPfs4zj3nOQaFM70
Ns0sKBt4ZN3EVJgWyxMTyZEo52GGr/+76721FpN+FB3lvVoCVu3Ib2LSSCKm2LHcGWpZQzSrNz12
5jUb0tLHxUU8foXg1x8M6qVG6nJwGu/IyZ1bon7+cD+F7QH2FkcmhW871tLMk1yDs54N8RCiUOcp
F8tuRlJwJoDFpAtJ5nWY3CqaNvcsjj9UL0/oTwXPGRX3Nu4Rg4+d4qvdidbCNtBZex4R85yMZgeJ
Pz03okwPBGOio6DE7OSZxZapmiSKpSg26vv8txc/FjSH6izHUp9qta9ZCtJ2Ns9XkPoreEjVqxiw
E0CUYGqLutdgGXaeDInHWwXhTXaDZ0GCkP4s7s+Y28Yj3hg4VV3yiEXvTAirukkw02QZ8wP+Y4XT
j/0A/KsX4JLsOSwPUxJ6ti/LdBfHDkECOzhlld1c0KgxGOLaMZv2TG7X23nU6s1ETl4Wab7hD1rp
FMtQMd/vJSA2VmXQL0cbVOQpjvH/MrKWjE/qrZqS8aGIGStyawZf5AGW25GLZZLOhMDKVlng+7hq
dK64S0BchlX8Pd+TGY4mppnl8cGo2+YIBOgsYoILKtHeUTITBMNgHG3ccfw9ziOI96jeKdoVBpfn
cbCXeW2KwF27daUucWqotZnbCBeBpLW0S5JdaJbxqzfOB5PWeYnB/JzFvEmdoG0PKcFxflbFRndp
8LDUltzKcgZF/wvWDchm0/Q2nWlDN+ohC8FbuuROfvGSxNkbVHsbRq8uQ+BttBJ+SSXwKijP7UD7
i1nlGITzH7Nu7iibwxBaf+KaTRS9eE2UbayiPPFT+KxqzgFXGD9LtyAV0ZNDt9p6zsQdZWZ/N/n4
uTQEZOPOuAEOw55tgGtsuUby+LxMslvrjtq4KoeVKJNsFRXpHyXBMPK6uYmerdxwYA35uxopPpjT
S5Rb+/iYzMtTh4OErLHZVJuBYCJqwa6qh+e6Agc4k1NZwWq8oaHox67OPFBAbCK4xV/KVB8rI/WO
vW28UnXGsi2LdmGjnszJbHkw6ToIRPSUWLgpgYryMMSHPnuaSTKnrA/z0H0AO2osyWq2GeaLWdL5
UrY8X3Z9ZIHSHIHEc5arkmqx2mEVac8LW7PiRuoQd59snkj80hkQ0ZQU6+uYBONvRzUgwur5I8nB
NGPkIypED/ReaGws64p38UuShnRfeGTNEqOtzgugTMy1Oc4h3Ro+5VzDPhgHjSC8TWOsqPhew+sy
i7d6DFkTed3NrBGvemzP2E/sx55FzQnxqfcLY6alHbwqJuba5csO2LCsIkkAGHz5LaV8r+ljvY1q
929ZcRFe8Mui4Ln2Jo/oT/caw9vXHt4XczEfWI1Yvg4i74HqhFY29VO+lK9KsY+aEtrP7QBCekMg
fDciCUyFG13RK7EllabeiDBln2i65/ptsO1jg3ecHBu8fAT6HIXWvcsVFt8kayIX343E4+dxkfDp
/Xjqs2xfcg2JQ+JZTpjcRIgJo+XRLnS1oW+qXTtasxouPT4H0cOcdfu5JOHcaufWpcrysbwS7GWj
tnJ8r+FeaQ2wcj29NTualGBCSDJLCStNT9MlJV6JQZVP3L998trUnUTUMHbuuJJOKtamWQISx0/e
UXDhNyBVSWmMdFM/Zrgeqd7LzgOHWtp/JapgS2d62OckYUduENjCV6ZlpxtFM9qOMabzK1vcQj18
UAXzwbRQAODFEKbj+CBN/m1UiWrlUogFUOZcpJ1fA0YFaz+Q82ehkAb2TZdiPzlMUtYG++Vzo9W1
5b+jIE1QaH3p5uyrYhaaGudYlgozYZR80Ha8H1SKjTFJX8wK0zt4ilXSUYZI2RviJUlVjDLRekra
HWY/7LSpTddBTY7E5C5MqvRPYUQvzMBfMzzcbEKYc4i24c3bzAMAP1qZYXBapBnSCuB4FFrZdg4A
mxXMjXjIxNSdvZwlZ47BEeQF/2CW34YNss81i2/k7ISdehgdTdNmRKQ8kmRpLzq5r8EZsvH+0Hjh
/caRD3Q2Het+oAd9AON5oaaNm3F1LFi++9QT/lj89IWAaS4qkEQxGxgufb5NWKDpEfe5Rf8MUZeA
1wo3Mk44e6V36736o2u8W2rP7+4I6WvChr+cZ0fSf/M2xYKGkzr2WDGDew+ir9IxNpA3GHutErQt
VQLoHRV/juOk1YoNl48AvWEHfWU5s5lIGVUS49uiwh+hQBeUxsFFrfMBc6CXBvwaIcxbzW4xjKZN
033QAbFvsKfRc/ArGqkPN7FLKokqHNiHMnfJoxpEl0J5/ee3J+HHE72HLc8Kmxr05C8+ltYnIrm2
VEQPQxvcApxlmyK3DiPrfhxPP6UrX20WaYTHvty8jlbpBejnZXqro+V3ahHhsJZbzkOFcfAcNTkp
Ylpg9SVOrKszGPyG1lX3yU/TuwfR1xjP+SM9g6yfPa9xGtAC1zsXZIifzsy+lEh+lqz/EKgT+Ef3
spLXIg9uC6pOM8yfJQhH3sTelxMGN93rXYVzNF5C2o3pfMySL7YoNLZa+kIc95Inwa2hUDcajL9V
wdSZP3qVcYuL9iMvwm1QJ18sRb565TwDKp4758Bn6il1jy2/yLH5BvhOszH+8qR1Dap7XhZ0R+/+
dQQWK3yjYcq6wcYxt7n/+R7VMK5B0U9boh4zFjPHlivc9q7vZM1OVc5XGcLWM8v6oyjiL5SHdRZ/
WCU4JqP6qCbzWtBP63gWrUaC06p7un97dZ39dJl7yJo+8SMj/io87xaMfO1RhOlxfBaqvFi7C3xc
IqxGfpzSye+TQ4GTaM0XWPFZGVnAl7r63WKdYx+uT9McX7kW2n7Qvlt0ItEXwasEb5GfMWr5gtaZ
FULxc8u1oB7EvUS2+ZpqwmDNZLDPIsllmTAzJmpEhzBqASd8mW7xFHSYCfHfNT6dkHhLLbo1ekad
Bqfev7J3XruRK1u2/SIe0JvXdEyfKaVMqV4Imdr0NkgGg1/fg3XOBS4aaKDv+30RtlVJmUxyxZpz
jonr7Pc4pecpz1v+96XiU0++pRfcwSrj1CJ0HlQCj9bchkGefuPOtzHmy6Ojgw/uLU4bxTuckmFT
ZcINI9w2PJEm41KAIBUptSp6TjFQCoR5sAY6NE0KJ5ZSc18SL9cSUiU+Bvgj1T4UnjUVK9Eyy8M8
ourKmf0DUrE6Ynm2SOSk6HMZsRF7zOZdUS5srXzYqaztz006341+ikI/zVlbLmxgHEA7pdS81sax
PWlEqlb9XOYfHJSlK77Jwrq3oAc2YigtP7pTB2Occp11POTtkRUXjLX2we32V2sPzRN5rIyXnE9o
MK5VrTyaFMoNjDP96HN80AbSE31Q8MvbWIFNPakwbzUBvdrph5Vp47kxdU7hjso3xuI+zP32LgVt
I40sPojEHQvP0O5Ok4agbEhjKe9NNalxcA3x5Me1PNcMurpEqgl4k05TMo5n2YwHcpcEDlWdYwYk
Xiadq9/zQHZHwyBKmFm7ifYPPH00VMEhGvE3T5xPglYeeDhdq9TIjx1Ld7AWYbNUftKxCdOmDmEJ
hvR95Bsgc+OFZcl4oVSRFaw5RAebneoK0H0AhugwBHj+0SH09TS9OU7nvdm8NYAjfZzBbr2XaOG3
Ifbf4szotgqb6bEZ0vfAX/78pcckGOTX0HePHOfUM6uh7zKJ2rMmunqj2CKvXGSII+tSQQuJXQLg
b9rQH1Ala9nZFytoD1kicXoWuQHfAZGtwmPMOtq3Dqnbp/vajbV9Y9QK6rc4+GmdPlAsc6jFMrsK
PMtG4j5HOpd12mgbU8vvvlfCYHPgIDZwMwmlOtugiYYjk0OO94gM9b7NwOwIoQ1PNW1P9hwLoMGx
umI63iBc6ad0+aKV1R+nzDhyCLjznWiQsXpDbYYaz5hFM+8LK6hsmxktjkGXhh4IJVodFXvU80uH
IWvTRTm5ydhbkY2czxEx7LnVjZ02+MZrgRN0zSL6c1KCnF8zndRiZE77BnaGq/VPeklwCC5vsyLF
tK5txZJVMoY0PQ7bGNu9Zbhk9H2KrnBATaY9Uolo7sqif7UgydG/6F1Ac0dboUZ7PXfKPwcIaqEw
9PwAjuZPbSn/9/IXoqQIE3/8OWacemQdMJuo1T/TQnstdGlvQuhYM4h346JNSzUDdNqwChL9KnWW
Q1Pi/eIGCPjd8NdRNWmncgQ5Sm6crKI1Pg0qYv3mJA+Nkhvyg/lPFsc3o9n0edxt6YPJtn7UbvSY
5j0Dx9kGYkkAADnJN661M/0o53zQI5IYM88Bvd7mrUF4FDwqEoHlnHTL2sducyNOW650nJUbNV7M
ukpfalQGqcPsbNkiEhbVjFOsxtXUQW31LRvUYRbUe1eDTgqixofCUI9ES1gagb3PpjfcX/PO6Cj6
ZNSZl8QhrW5t++F0WbwV0Ogjkee7mOXVGl+PWovGNdZK47WnSYsGnU4eC442l+Rdn0srjE08k7aO
/0qCT/UoZ4zyaDvMyQeH0vzExuUd1WzmPEbbc0n0tPQph0ymkYZ3c643uDS6cOwlmyf8M1VZpnuz
ZJJC3dZ4iCbcSsgjOgX31BXtF2wjJ+yCPqo6C4XC32M1npEYizSs7TG4/v3iSsOkTKajIKD0ATMI
sgT6SI9Uoy/MrIRS3HIW9p6+dY4fFYMmLli4EvuGQ/dapNkl0DGgYVO9tFpWLy0hbIQyj/1WAuvK
ja+pHbhnl+qADFYjdILu9yRt6lUFaJrWX2EYYu6NYZFkL1TNfhszdisYjGuNW+kWrc2hwR0bXwlE
ZF+K7tUeZbxpdOxhml7fhed9ZpoJOBbV8eCN+iYp2vIEjjPZz8X8rWldwENp5DPFB/IE+BMmSK/e
ut5tfhuqqjZcDMPJ7zGhdZzpAoMHvsQwCHyGXviAz7Xbt4I7kIAAVWNWdNl7bmTgegx1xVcxOIw9
efCL6CyNYb7qjpnX8K61P3SQ5S/46N5MOhtHMdVP72nejJz90d9KsA4snx11iEz325I5l10FWCx1
mhxPDZ+f0YCPNhn2C/bEcRON8XBwjPHoUTlQJMOLYQyffh/Y+x6+77pL1A1f7XgCY2IQki0uVC5k
QICALXnE4O+eXT/h+MNHK+qXtmBB173Po8SVRhNZ2M8N91w1R2gvtB6N1JkfMVNyDlFsn/zRDKsC
EK/TgnZZFABow/ggY7Yfgt7LTaD38bOnPTq44ezQaTzqvO6SRs64qyizWOMnxw7cJ6BS0yPa6D53
eAlkJc6GhrEbrVJuBbZ4lodl6Ch+WwRpeuk3Gi/2XbF7CuL0qe1Sb6Nix2TNIs5u47HCVuKsOtvb
eO6xternrPecQ5P28K6t9DKy/ET1I/kKfOwa5OUn6UxGfog5O8l6s1SNFlJbE6/gmwXIBWa/Z71F
fLhkG47pOrhkGaW8/ZchhncDf9BzndE9mk3uD+pZe8U3OxAgxk3OYUx8EnHbD1Oi/skmzhx025mV
2/30PbPLWBubqaLBpIiiad/PMQTrpOekUJxaNysvMvHwmSv4MIh6X3jb7DPXPyqB5R7Tyr/VZTGf
a4nUWceWvSpGPbrUjEQOLhLs6bTJ0Dl3bX3tnDcCRkCWxiyG6O/FzFltdK0CgmPibiSexICKg3mH
++acmgviJLYGZjS8K0Yg7W0/JSwxJtWecjTH4/J3RT1PgO8dBs9uyTd20W1Ec0CLtUoADoyKqe4Y
BBioQYGhPsOdbjgMcnbfSc7wcq7lyYyDaAWJkYd8ZX5NqUSqLP34AHUGuHPC3TLlFsmVVGywrlP4
iTs/LyPqfrGPhXGGsWBEGRi8ejwXDhJxzy79PJS7NOI873KMOBdx+w8HAXU0ZaLwIKc/7KHzqz+T
nlaQDzjH2dl+Dhg0ooLlYmPQeUEnB578PnjkyIu7wip/TY1QW4+ilXUDZWdd6aV76Uua3ewUO1qK
SL1CEum3jWmEuH2M0C2DaN8mnJkjx9sC0/h2lG7cCRnrd2zGuwKr0Ll0qQ9pKmPJcWNjTpP7gF2I
G4xth50DAKmTnhXiU2fIqliN2bpL7oFE+YqtTBOWLelBh+h4IAndGENBG+owJGdEBH8l2ZxtmkKP
jz6om1WKT2JvWqxa+iKHd2UsexQukjByuJsrU+Zb/pP0ECgmypLTA80D51HI9mR5KdQySxn090ah
AXUDdLy5d+YuDT2fxMpg+fscCNcqMmy1G2acUvbMxOlCARJNWu8c1r73rLm2UXQ3+6J6zw3jbMIu
A4ZGxUuAEW42u+1cxSqcaAf2iKKOOPfakoQZHs6LE7Xvdrz0I5bOfdR6gIB9rl89fMXE8va2EeS3
Zpo2rodTw6fZkYAfHtHaQUKY1FeNLWxfDsG+0tPp0DaUvZaae2qUcE+Eov9MuZyfSwSCYpx/oErZ
r/j2/iDu7w24QFenYmirZ3nDcDAc8sLeAUYtTpVF10OmaaGR8jHx8FLu3R0t1EVsXKxy3FbL9JYz
nJ86VoJN53YHzHXqKH2J2N0Qb6t7v7oK4bQ4uDv6HJij0DcYJ/Le4cA45SxZnbu0cGIQ/N8OS+AW
9C4df05wwKDen6l6XqUxAonQhb9BzJS7InlCNssPVZ+8x6LLqBxEVqiceq+5zQ+mlTIEGjU/nF6j
yYIKBj1uDn1Ve+sGxfeeGQSAjKwICwSobSFiwAdwGEME1L+RvWdXCJ7n4/tgqfiXCVALZMGw6oVR
vnpJP69dDd5eWygW4tZX36hpR5gD5/qyn6TPdV9kf23iXGRJeVSussi09P+MdlFsbduPycsu56lI
jHud2ZqwXnaxDWXdyrTgeYk3MtWrAlvrsEZ1SA5E4qEKN96CkeiJQ2b6gl0sN7Khchv194Jgcoin
9NMxInPbD7q++nvBihxlyfNwNy+xMmu5G3ONJfHBqWzIUWMAER62sa1YqKlEO3GidK6xCzW5rZ+V
KsyVnJ8QOt9gZ37NrXsSYW11clc3Z8EikhfhlXw6hVDGwQafnbpuu2oDc6folZBDhDSC8V5K6kcd
EoGuPoZ9Wj8wZlcrf9HGElCcipRsP2crulM5n7f/1MnFtzmwBcugk9Mvw22alFaHfINxusAPXpgd
/c3Ei4oCUUwDc2vSdVgkGccL8J/EERhbq6kp94ygfyrNzlcJXJETm8eHP0QZZ+0NbLCeC9jYB51P
f6cWfHYUbO4iypv/1jgTPlgJe3Dhs2RyD9X60E2tdlda9wIrXgs11kQeZ+RDAmSMsaY7G9Ux61UH
9YpWJBMxnLC0DQAVDBhKksjWVap3O67f0XNPRQWbMmqpA3UqXGTqrk8d/ljoNV9VHoiwD65D14Hm
SuhMRISgLY1CL8N2onVn597RMpx10eFyx8JbnOqu5XZlDjfeRxbRCepjNL6pwkFaTxsAOJ6mTlon
zVBF6cAK0J4vMdTZ3eB36dPUwtkubbInES7fXclHxqsT6yOoiD5AZ4CZMCC+7IUWDx+D613w5/nn
XE8Osb6szmvrMwIkRIgwja7ubKyo2+p3s0RLkCrvj9Ang71MkJRsNwGg4Uy3nqbTRySo5OlxD5VN
Q9mcBSMh78odKwFcYr781CvK3EdFiXortVORee+mGb8RkGrXjZuzk3At4ED/OPF8NeC8Hwr7Ox9+
KsTt3o5OmVPcIlEtRSQcp5VHUWzclWf9XTIS+ksLXhM3OIMjmO56vO0IAazRvD7sZpBo93SJzJ31
YL7e1WWM/Z4MyKbESr+27GqvNcG9+K0SYPx2MH75Bg6ApHsJsEvuEhe1XTcNUmuJu/HHJZvtGrAN
g+9Jsw0OZOQqyR+HUuOwlNsuRQn5Wav6Ww0idU8BvR2jtdRCS/ECf7MOC51JgxzAnboJ8D3YU3Qr
+w4z/QEkcRE6pvsxwBnfmp32M7jRl7IwFxta468Tn6trSh9NE+Pp1fTPPEZO1eLsqEzxCLrq4doT
3ly8iP68xs2NKypNt25mY72e/ZOF6EImdXgm/8SqscOal+pSrqxKPglGTHPoccwDN9xYtA9trCG4
D4b2Xin/J4mo3S34FM02YDdSZSXzBunX/lRNE9mWuVl2suKPRAvatp77XXaAVZPfozuenNk5Gew1
tGD6CnKPVyfNPse4fGTcBoEDkaFXwPjnkXP/8sMntNaOUc19JyD3E9EYkS7OjiSTqHNTd+7LDpJL
Rw0NNRzmtphgQNplZ6A8WtxcqWVFQe3vtgklpkYZwEBBRKcdy3Ir2e9iIgUqM1g2TJnxxlF6OI1s
O0Pdhihhn2d9NijQGv9QceNvXaNpTg5Vgptpzq80w/ShxhYC64Vp/Rp0+4BKZjxS8eJjVHuKIkky
QrQPe8LsEM/txQ9884ZLmOVRHGJtGblu4+zsUbJyJo3vnHhr5pheKzMHnTdZg3PVsS+8yKVjrw1e
Y1+GBJ0FsW/1iSOcx4SBBr8REzcKp4hMaMCq7unuGX4brmnvNaezjm1SP/tLZqejSmo7WJF+LWKW
i1ZXPUUBtYWitVZ66+iP2H/C5J+eiiFr1/UwqgeEPMLBu9lyyge8lJfSDcZQRstkyELQzqrg7CWu
v+IMU2G8UNY+6d03vcaOENsdWaHas9f2VCM9BFG/n8tEX57LYwgUSZBxDqqN6QzehjexP0bI1mGe
40xW6bOm/JKmyaXfoPVYiRRJtWv5hY8GrFjT9g1OKAVnIEl3GKidgHdCZBvE71vVU7sgGotyTs3/
o0ohQUq20x4EOBe0HZ+Z4/1jGTj6ecyii3BdHWcP570YGz4r3ILxBd/KjXNMsoCIi9YZvtxC20q6
yBFHX1unBicVGbAi2dKu6rGHHqEG9Eps6WFHh0Mi5+bW0GYPlsq846RFJNO9cudgO/vttN+a4Dhm
GnbAvUkgxVQUSxxhEPxEWHH4QzqywjE15jab+GhBcZNlGt6DKmIwTWMmJjbtOzftglfOsJ7uCHb+
FM8YfukRCBmac4qMR0DKyc+5v/w+uZjX9pBvoszOnmI56i+0T1wkWt2xb6GYTVNy71XJ+J4n7yQ3
wI0nN9U1yY1K1CF0POtO/6CHg4X3osgxkeGHx9WPU2lFRnEZeQ1jDbAlWcXNAN/M6NqjygtrbS5h
6KTAqCAaNR9c1OrtwDpx0w66sydFI1dGbUwXhIyndlTVZfAZ5ALuEIXip2woTrWjeG0mlr7Pq+bd
Mgg8G7POehc/1dFBW2VHuOOybfksIw5iX/JCyxuTa1mBoGk2cRVbFw450xp7mYsUDPUidfL/fJlg
lB3L5aQEujwcCdddxmifVtGBXjT8K7527KpRPM1Uy5HLv/z94rWK3HZgnsCXr6Ha0HbRPED4pHzj
klvoeEhc2tPwYalfy2HFSyTnJBeIjdVe7NGVP0kB/wes06zGO/c60KJZcRw10GM6p+NXE67cMV3s
1Ry6KCv3NVSpPHilh6PcU6xzyvUyIIveQmKZJOX0hV8dXZ0ET1WKa5WjJzTGaBzq1thYtLm9MnDQ
s2TYJ+ExPwe6aRKEiaKVsAqyfXNrPTipDQDGSY2kLrdttnwgZE0ln1WbfCRNEJ+bxsxCHNUQ2qL2
Yx7wZqkZ7siE2JZpbvUySp94tpyOQJOqsy+KDP4Rg+lkjZjJ8k+P9N1NKhzo4+YXtL6ajpejNmok
8nqfDw2WaKsob6XkQhFWvCMi9yiGMXgN2lxipou+deDEvarib5wyrzqNvK+g+DzOqhY/i+G/U1nw
KWqEf3bb1nLFrwRcilsuTH2nYSzaWKWGXUTHDeBQxnqes1Y+4yCyQ5E0SFWx4PtLHIHsHRzWYVlC
gLwtNpNt91e3oWStmCztNiDMrHWu5yO0nRN/uHZvCAuFAUMGAO7QJsdGrqbXfsUj4/8UU/hdR8ZJ
QKigA8oX17nByjibrCCDkkNeYlkxi9UaV0oE/4I0GztCcRSTOa2a3jtVhC87Kdk1jObvnEZI2Rtr
vAf7oHUHNr8N6qLds2dDxYRjwV17EVz9a9NX/6i82pWg5lgrV9+Mh/e+nSZYvROEPxEAb+dcysYz
Dw162tH+GMXt5NlelHd/yo44VLByataeBwFG9ZhpUSd0nJRfhahWQYaeTWgTJYja0VinIRjgwAsZ
u4EXMpEsIH4VwNjOJGPudi43pvQOBrXRH8JF+xv1/lORLjlpJGFuXNTlNnHBKM34w3DOnJJ4Kv4/
kPXP/wbIanqmTan2/0xkff7MiOBhoP6//dP/+b/+7Z32qOIGmcXyxvo/Ful/W6fd4F80llDNzaff
dm3fhkr6Hxirpf+LZQKMsYCBg9KV5V/9B8ZqWv/Cbu3gnsZ37Ru64/y/uKdtYs//zT1tmLiGdaCs
C/+Umpb/xj6t9WbSKqK2u3hqxTb9p0VXA45jxHhx0zDxmczKIWcEatUWlvoAZcROr5l89HVVPDAg
nSqz2bMDMvfQZj6pf56PpUmes4xt3EJsB6GYR8PWZ3yiIi/gdGNZ2C+CR2mm8ZPvO+yEeUCCPovJ
WbgBLBzV5M5mahOys3bwhY88IiTf7FLTuXGzzc7STts9HFeyYzj/jlOMVSPI4gtTqrmNbV07ejNg
r0z5Gy1wiQ2ahrMZqsmlEWpiq0F2/UQjCS6toj3FUR/6pdts0hlyeETLBLFSv7rEPWaISJr1LUXU
ZK/ooQ5b9gLomutnWchhy4rgpdKq+dLL+ssXcQB2NON068NoV8PcfWjXxA0RclhmpT7+zwRbRmVV
3XI4HxZ+fA4QjCWoETRh3ZUpElg9resO853rTxEu3aLasNklCxln443YarQZ/fZamaN3dzTrt+6n
DnluDsQ9hZFAuxCIKDXp9/1IWSDJpB+g4s8A2rw9tDDjWCt+fr/9GBMx/bZKOOjUF5dQ4w7DNDjn
Bbm7Ecxra5OsHokdcKe5tNmX6V+4fSTbQje9E5D8iO2shRPWMvrHE8dxNClTxijKvk1DrmVGu2KZ
BxtPRIBFCIkklL+yh/az9ygG9ekfnYklBS2JLH+6Wh05xn41NpHrmZWcTgXEugTPlDNcWjL41FKX
t5ksHGvT2qL3jh6AWVYX5QRofKb8bWo9oF1TnD1q96rKkpuEVovFpOdn5YvSriNwOswh1ZMDm32r
jD0ZVu3kDVBuWhHKIoEReQOdam7SuF1PqsO7kDKPJfDa8OTve+YNDROszxEfbW2ioFUmOzw+H9KF
QMDtmpyKQ+MlFq3XkqNyS6h5M+ARPkx5lRGNWeo4fezfgaWKHYPPsIHZke6IZROd8nVms9+9K4KV
Qx3aqQgmWs/5GU9/v3QzYkaDQCJSJ7gl7nTXl+XKSo4Bmaqxyk7t7P0SVBBvc7eIz9ayCgcFkT4v
dHin0d69MpWomDS3+E5z0eI0dNsyuRBy5xBGPl7A4Qhs/Oy12y6Ejfwz783gixDkd+uBSfXKIiNd
yvBUS5xpwmkWKr9nY2KpnOdyiF6tLNHPfuI4Z2UpyRuuqjOgqm0ae8kzaM57MlbJ2VVUkgTXTrI8
QYZvMOseGpVsLA8oWtanr72o1VNqGa893ayvHnsyewaUQs8VJMfFnukLnoqRLc51QzSMHMOvlIKk
m+W1xc2YUdgjKGFYZngXp2J4StmPk2x/0gSMskAvtR1kCw5CbX9iI/Qrj+f6VOBSORlUMZsZtduJ
HjFO6458KvrM5Dm+rYZC+yZ2ipXFxco4oKgRyQA8MvccErJqrM6VaI/O0OR3fBXZ/e9f+QLscVqU
7e7vPwPYMl7NgnRiBQvpNic1LkZiXCdXM7eSW8DnNNgGpcHmu2/2r27JMTD1C+OiDzKmWDXSDoQg
q7WM0x+vCyLSI3gn/Nl+4PiDldhRCMv+TF7zdwLI9BE1nXiqg+ZriDGSoMZAQpu7aeO7i+2unI4a
n9ynqfGcs9E8w0RTa6ceFEDSuN1gZwnWaVugOWXrrjJrci8keGWvcMJ06oX7/I8ltEPXWw1Fw0TX
zNG0Q7KnNGZxhsHvC5wvKhrj+vfL36VA7SdUP3Oe0PRxogOdKC02R4sWzmvnjs2xm22+vV5grRu4
rhl9KP/DL7GZsTqtjHgmPZzRRHukRrfc519U+zGw+dNtwHNLNoIIZpJTr0wlizC2MinoBM76Pbsa
H1Iaqf0k0ZLQaiPsmLTaHztjBiLGjYyredtBdCK61vdh69vqhEeInGzcDyHxO+h+Lo4rQJN8fuLB
38c6eZoUN5aE4/JAjadekopMHWUYBE/NaZxQnhmfuBEAnXKwBZOUrW5eDO+/rBC9kpZiWDycpQar
l3Rj/9TyRxDMxRXqT8F1pHuB35WSsWQeP/y+f+vsyTtMsFjWlqhoaHfxJJreEuirWAuSJN8HHiHS
yg6yPQ7ara5i/RctWmKXfI64qcIyqSxs/gG9MkU7hfVIoGJuH343mC8+i6i11S1wfwu3gatq/VRb
3gUKZI33wMKtAM07TxOu+3xI70XSwtsEVcVh3fq2/E1miovdsaKJJGulpGzOuda+m51DnLCu6L4Q
AIJhkVlH7NPnlhZIgj+md7KnifUE97q+HfrL3y9DY/eXCP/q2Ql+yhz7c6AZm164mBpmA/RKIf+p
bYkZavCSL2m027SuxaElE4vJiUXowOHyMDKKkzu2z4AHim1XFjam2bG4aq21nmxP2/MEdsJoMKvH
FMFkAr8hf2K+fQYQjmNReWdX5TyVfAy0LpvPXD+UhZas2dJSo8vHEcYVIzK9MwWkVBShc4E2crGs
IvStALOJyzIl4fa57Z24uDille3g2aQrAPI8YydHO1LeUm0maKCMOaK8ACTjtRbtlyvaaJ0mLDOg
HvxkNGxcioxwT9UVG280GWWy9ur20sV2AN4Vd13Boy+gL8cGRDOkJcwZ8ckWvaPDukJwLDAUFWw8
9coezhYPyDEJ3gY70O41tPrEHwSoMPM0NPwARLI91J1qOGMCYCM1FEcWIQEbz8k4tVKEWmmetKUq
OqJg40QpJhb5oc1PmF3eSAW4RGLE0VRxd1JASVaaP700FBa/FE+jSVWbA5wCOCMr/0BiMJTdW1oX
h961OWp952k2UOxC30feSJqLXeu38ip0Y13/giv2h5jClTd3aQuLjW2sb4aCJudcK0NdtWyH8HwR
Fi3ibQr4bTUM9iHXkJcxp6WPDHXi0XVLY9ZkrabUno6j+nAyZzpBGSxD1Ouae5V4CapUA+HvyHcz
wQbCPisE0wlg13Hpuo2dL8NsAa86Wotfj6h7RIfyir1AD0OvdZ5s50EM7rPoVXuLa4qWeCZXpr2w
5jgJDtONJTUyifZOB1AOuTQ5gHNiDIPINVvqgFtu3CZ1zqcLDyP1IdXGDRr6jGA2s9LCSmD4OmtM
H9QzIvIf+FJLfLx+z3GVZ6MmYFoWe0bfnFY6uXMRZY9uKv5Yk/vsJ7P8JbxvMgLLqRQTm9Axh+aR
6C+ayPINFbO/1QyTtonIIwpSfaKbtrYTL3gaqaF2e9zxg45bs/jdBPTxzcH03k9Q/FJavFlDy1DO
LAa4k1NqhLDsiZqSaDzgMdZWZHS1t9UfL2d7+ve70s4Na9CIf5hhm03dgM3vrZeMFGNJFytV9rhy
q5Evjh+rXW/J12ly7PsUlD+mI/0QXJZ2DmrKT0B5AKqfEY+As9mdpnazhSdh1tDnUUOKHevSJyWB
UNUqIa3YDzCQJBQQhhhaisFL3ni2v45jSonBrN/FvyvMcH9NNlDgCaFZzc96aplXxpZ48YulaFeO
tnGSYDxayoWooCOazwrJRkyfwvxIDGs+GWO9cdjDMMZUdCN5Drn7BB62DnO3YVe2nnpm5K4IzH3D
lbezyQQYy+CHi7JbseWpQh4KJhmEo15YoHlARG+pbaK+3ScdUnZ/SqelBJZQ598SnMnoXijRJoXh
SyxNndvi2k3f6hjEYNLO+MFqtztlXnIemhk2Uz7C+bW6CKNv9uJjHeMOHehHs9qOwfRnnJL+zN6X
vrDWQqA3Cucolmp0VrA7w4FwWhiduQ5SnVUMhxI/IqhWeS/N3DGLNwUOkJYEJonRV51NhsPifC2t
YdfL/qWmtHPlz412LHyBNahPWY+LGDJcOu2QxfmU+lrM8OWNp94Z9W3szWJdAzHzhu6hiASNc0xn
cxUl7J4UQIRA4U1MSCilcjrYiqhCFY8QgGdoLBx0cDyJ+WoXunbwoj8e9cOODwkzBsSGiL0vG6M6
DUTACH3GkCxT+zlbDgcx8ZVHTkSSME+JbG9rGPC8ZA7Lmv7DLjWjlRXg2g1sgi1QRMXjF+utYFv4
iPBULFsX1O19NItfUnbdZe7K33XmQHK3WQs61E/ntTkRXRbkN/jtBF7kV2w7XGIJgqMxPOzaBwpe
TQUDlbZz2pHaqAzEHi84kZhGcSEZ3NM8iQdqYIVIgxC/NjixNVJje8DNxL00c5vQpYqCoQHAPARQ
fgAPF59Ki+DKmIbn8TuKE3BCcYctBNsQnkaD19jUDCbAzLm0MS1twwTgjyzcs5kEh6zMHxFs8rdi
KUeOapWfQP9t7MZOnyB8cJuia/DEYgEePJ+XnQlA/Qh8QPEh5DTZRbJZs5weD7iA1Us7eq9J0ZXb
ucmwluL2xYiV0IqXBNBmHfk5spxcpySu1kYr7Ys2poiFA0XhMUUMOwvtLpwJa59KyZqs7/qcJTwN
dVmP0kvhw7nUBuM4WkMfFvlQr2INOnJBIuXfVwmEt2jW9IPu5js5F6BySNE1znNQVHfDIQpQGcSk
zE6xURzs7jC7+DYHrHa0onOVdPQV5FP0mQUlhENPCRJXZBZSKBhb7kmA+BdWsUaqC5PCSUW6Q70B
FXMGVB+nM3/1Mi72nXKr9wy6esacBzB9PAbUX8QOirRfiJImFEnv2JTvSA49geCZgH8aL8LE/a2V
5UW5wz8tlgg+rLCIjKUOokzSs9Cy3VwZGDZ0bjypxykwB+OGDTZL1vTB62QaCHgGKyKRjCBctaMc
3uoWk9MYnEytmFdAmb87Xzw80XDx699Nr5VbAuvHiFbrHbfFA9tbG5sEV8wESXQ/1O7r4NcA2Bkh
V7KpQGiX7jcLUcYTn6dCxDE3HH1gfUlmboi1Wkettk5zjwA9CvJS+mhfY/lT0y6+D0z5HOEAXQ3B
uyGM15aBNyxi/w68B6WHgtsOC8ApVc+tN83HPrNY7NjNK9SOCteV8dH7DhyoaDYwkw58O1oXo5b9
ruVatzHV9yqDn6Kq4MkU/bBHCdnEs7XH8YBYIAG7UzTvn+jYMzk/p+MDTHS3cUiMQglNf2WQqJD3
00NM6dwae+p0dlxvOle1ydYge031ZSbHNsNJBwiiHKx9Nsl8RXkcrpkxoOPHqo4wfeiwCzlTN9ui
MWGcNSX8EOUrWODunt7Gt2AcrR1uX5xOkGVm+hJ6Q1/nRf0oBRI+d9qSYx+SvNlgUIq/PaU+pWr1
LdLsSXMpBCpdKnei6t46LfuKRCR3Oo83LlI5hTo+T0O39lZG1RsswcCAN/9F1HntNq5EWfSLCDAX
+SpRVJZlyaHbL4Q7FXMupq+fxTsDzIvRvrjtNmyy6oS919Y6ggStB1hEcYXahwbN8MYdEcXaEfDK
pm4aB4/D1HOYcb+WrotEpqUXiRg1bmBVMQIx3HhXkvD4zPuuhHvtm3s11OSaSP1AP2r91kCvbrAd
l9tMI/WyMwyN/afPSrciPHyiNHZa0DH10kzrhp2KCsgxf1VdEnfWw6lDRSQIkQnNrsD7IjQDWy51
Q4P9ePY5bDRiD0KcskdboXLMTKQNVtwiwlFybdrLve+6G30goZGEh+2CKP4UyflPJ1RzGJ1l2Jno
Q/HAxWqfz2gxoySO76nHtcxYckN0k3iJfKCQOqkkW68vV1iBBXBfMDfEZsmgEBFK8R1JV9HoZyT/
zc5LDbwyy5xLqinzUZksDByIK+g4acJwxmFSrqwszJ3sb1pm6vRfWi1AnztDu/oFno/2ZoBuruX8
rgA1ESYCsMseKxlkDLig2Q79MVb+izl6DrK9BCJjlbx5w46kuPjvINoBZFZpk/WKB0fUYKiAp+14
OaZ7+Tnl7vI0Yf4tMb7LyiNKQPyD9kvFCz2mLxAwmQ4teV30Gex4zItzOZiI7DR6jCw9Uaeoba4s
96jhdsl9Lbs1eRfYVW48azCJIRciyXolTA3CrKZrN1srqcnVAM6kP7TOSHZdWkR7Dpquyl5xfe8p
VqrjgiTfBZIWFNyfAC6Hl6lEnqILmLEap+mGsNIhHGTpbYeFCYkx/aF33OtZ+bsah/lmUepJgY8m
knLcoSFA5JE0gHP65ZgQ6Mcim9+ugphFCXev4+k0FRAj7cp1d0J7Bxb1uhTNKtVDzMOquzYPrVm5
mxj4+jF1zK+4bBjYWemBpve1FwAHrNHmcJ1dAM5x/9bwkKsFbmubWDihreLpqOpiCA6DHucW0QPA
ekpHt3fSAjUIinxkEbipWkRaXY4Qwx2eepFM+OKIDpSLW1+zxdm2JhVOrgrmH06PSKqRl8ETVFof
KO5JJowSZjHAFHSXAbK2jMelN7+JbWjCfGnCGfPF1pq6dr8sDd8aou5mhMrnJdE3j8hBUpZw8Kb7
1kTEyOJP7iKJgdQpseew2rjbrRufFcTMY7L4e6xm5kESOaK3qI5bk3hfyewX4Ip+G9job2Gv3aFR
bFsWgh5qmE2LbWSsuVcZKO/qqohObKXfTV+XwWAiqY5GiwvL7Ndr9aBnHQouvf2ox9vgE30VueKf
Ap1dLenqEnYYEh8h7uvHPDe1XVehQyxq390qeLC4qP7ZFh0h7MwAyAAHBDqNLdLjYGaaETcxjmzd
/m0h5j/Ekj4wcdHOqTjE/+fuNMeISWxx2p1V8n8qC7eBIIdLEQXwOhrWcc1cwnx88IoYT2D6sxtY
RjZQkytipvYRWJuNHoOvswXRL0WT69BIO2trmeJHO8lfkRf1YaPp0U4bFOLEOvopvZoQlZ50r6pj
A5v5yZl9bLO3ZPWWDW5+oCT4k+eAMUfLaQJI5bdkSf40wMZp14jNM+0/2S8Wna9oB2+6lTB9M/2/
vTSwSjFXsTPv54x+nEkd+Q6chfNQiZeqjL5X9uvA0iiQndEHJOOlvGO0Ot1YXCIjH/muckHzxbyt
bK9TmwbCxo3ZSMjbdQTJjWk60cmSVdFcMSplPtZ9dB3bdXhXHDW5GcqEWORRd6rVaXGG/4qmeOwf
pPBEtSigyAy0u4xTe4vMtclh+saO+YcuEckJpuYxeW6Cp4x753u0LHIGlEtQC6SJBdLEBl/bq6q9
f2oc8Wqn1YkSlKi93CAG861N2hKECRraBMOR719HifTIdnCewV9ouhxRPTJsbZn+Mro7Zl3a8mQ4
f02HuOzSUWMAiWefQOnZuooPKUsnmXyQyEakHy/uQWpMvSqsqWnyjXj5fTac/Cyq9K4NkH+ghNYB
Vcwvfv/XDujhTECBZAFuM0vFZ9IuQRSJn3S9H4qGt3N50qqph92M1ZS7ioKj44UobmbPUzEImJGT
DyMOUeJ2BKVNMY7iy45GYKpATLjU1NWgGdy4WDi2cuJ9MNknw1ZEP/0jkiBwkfCrTTbW05bC+AD3
fkXDMbA0JmieaNmZWGYTUj/sjw6brE3lLkwpTE600vLfs8b850PS9EV0YJtGcdHUXDG2s7MVUhcr
Gll3yB6bW3EtjXI4DPljwEi4GYthwrKjog2uTTeQWO2C2QLU3PmvunBCXa+rUJ/1jL5Rs4EQMPfQ
uQci8rNDd8iyoC2YZE5jfUgZzm8GK523CO4RuRawHGwcd3bnBGCEtAXRNaMDNvC6A5KZSEOAzpvR
8vagyCisEe/JhSehZwdZV+J1QaPGdcDjOfaAZ9r0kU8lyJv0j8m4sxkJjVX9CJV0/XYgAG7Kl7IY
Ht1o/iuc9A/pZyQ3u2mYjA2COaf/5fj5RhuImC0dOhyh2V+UyvLsdeh9sHVthxYxUO2tme59ExJ4
+O7LQFfRHzWXPx2WGL2v/9ETcirmhaSZihTCjc0idssDxm2cE0MRsYW0fHpnRyNIMKnu3lLa2zZr
nktEYCyan5OR2K+kLKRk600vpclkdMhQtdumBi3Cf/Mn9DY1PwJZ+0cYLEkwp67ckv/yxfrk4SX+
YViG7FXocBqqznAOuZFeER0NBF0zB8yrJlQdX97S/CetMz3uPP+22/a9HX04iut3WSdv7pwQIpQg
CnLEeZKoD8H7bpzJvle66QVjCb3FyU+5dBhv8QO2e7qUposQnCfdbuiJS88JVaOiG6/VhMeVEmeA
XYJ9yA+FdzM1/42192HKb3YFjnPujgVuZKSQctzYPi5UaDDvyKVf29q6NVr3IzaMfivz4SI7umk7
Iwq5sq2HNhj1oa0ItCeXbBevgxdXtheIjek11mviJykqvLa5Ii9GmKpdCaEoYTKV6a2GuMQ77Xjz
Z4ZALUhTwCsykRhpoPNeXYGyuSG3APM705GzP8jlDGhY7nMv+1t78Xjnlf9NxCsDDtf+U7rGS1Ri
9ILuOAY6OQQn1Tv0Nh7UqLbxqSEI49EK4SA++kMIIoHkdb3QKENCcOL2KEQ+nFrd+cNi57MzOxJA
J/RhMChHGg1kogXFYp0irU6oFMAtwSVUyn9Dlsc54JmkR0SpvjqvKMFAx56WiaYeYM5G2PTvFouA
TOEYjIfMO2ivmWMgR0OpFbXU3e2oeeFQO+bVZ4atuZACey+6Wkns7VimgYN1FKXO4JxiY2yvK9MA
pOsU538Go6HTlrZ7xYVlFrtmbuxr3kZ10DnqLz+H+gUBAibHwlnOTNlGHGaOsyNWfgR+MTFK6azc
g0eJGpGFiH8UlPldtz5uAJ06qEMIctskMAuMjqSXZ3tCaol2s9Wxl91flwAXrTS/R4N5cr8EZhUd
xzy66v+6Gd9Oqb2I1bthAI1Ipvg0RR9OROHjrZ6KDR3PWH75udq1TTVvPLNYEVLq7HTs49LOOMWV
9QvjJ6RujvtJM8j4cjkPRVCN5g17WE8Jqf9yM5/wj64iDQllbJZccSG8ay0b8XZlPWI654QhtivX
5D8Sn646Ia9bsuS2SrHiHi0yWRLVbNg/cz2R8dKRNiYNjAwl8XPI0kIq02uyeC64JqwYJWc1lgl5
cg39n2+9a0vzz54yCEhRsX6XV4PXJ3OujJE+oX6HNokU9lJjK+9LXNAruAGXRRW1oQYenfl7tsOr
wh2F2WqlbcXavPOGp/r2fRZli2FRnxISQ0c8DoeaBTXal+SMXrbdxR7p1CIGpILs/c0mMvQw1OOj
1T15Umbzg6YcO1LkEZlg1Jd47OPtSGV/RO9gvup9c8CLln7lI+Ao6x84ETLoYtt4egoNeaLN7l6R
EkBDYiGQzh33QqgpNBW2ijudP7R1PTz6iC1t2k3PjuHgZdHsn7Cm6k3KUilQ9B7bkurnMg0FRHMa
/9ByyHkB9YzSPTLZ2TXNzXJxSxsVYmXXILVwZLW3gfK3vJmR/WUjLDgjAYhCknotztS8w3bjzBCL
slNhkzVpj2j+KOp5vs59uZhngN3mWRjLXmDiOURpjQGIqQlgsjrkbeOe941ia0B/f9jtl++zpeyd
Mt86nf1hIFc/A1uowiT1QcHqmnsyQKFg7jFvUdIzbQYVGkKzn3dxv47thRufKuYhtTkeyMJTXyQM
2xuPuJ4NYbvczFNBVpM3T1ATSk7zwl+DO0r0NhH+/F79rRPNgqEhAtCqzI1GEnBdOj8WagxP8ybG
HdCD9m+XSBx9nOLb2hjTkPRSrrBkGY5A+czAAJI4VOtQG1DfHugaZrxsi9xS3TBv9/cR8jDCBDbH
YKuf5ZC7ByEmoKo+FUhu/oB2RC+STQBl0v7isIfqa2ySjD2+2iw3mYQS/Nhd0LE070X3Y+FN9ZhQ
1+yhbwADfkUZQ17H4RUt/KOd5u1XLaI1M8jq6M7i8a2EhIQidte0+nupO7+XiGQYMCYf5gyCzbMU
BteRbW2pd/2e65j3caqyFxxwyysOOaYEmNfP9jLH22gxhxDYqiCYaIUSlo68pbZ/RtSMJHyERBAt
+BItqKgbyq7xbZTigoD2j6bL8qArtl7GZPun1KnB53ZFu0t6yrdNNpVoLcgsDmrq+yDHTbXtBbeJ
NlcerybrajhedVFO2yjL5RsXVv2K6SRYhkm+TUs49v4fDQRjKHGu7qUL7GppTZYiMzGCTWFrn6in
XjpVOgebrLbKwoZgkWe4z5sWJg3rTkb+qE+FW4RMoxtymuaZbhd1sK5RVad+8ywrZLjIsZjF9MUX
4R7oBDoZEvyJhSKNjpnKCEwjn/6gGfodIbu8NhEgs7T2/aCatRery+Q7bgnsYuS9dooEb1NvbjOP
Y+iy0NuaOmOuOa5UmCimPbXtnGGcNKeUUxKyw4SVhJYX2zr2rVY7eyJyjr7SHtU8GpdJDcQStMUx
GdyO3Y6dhaUB6o+l2IdYo6cQD1cv+Fc3uiGqDywDDIhvulvnrIkwKfvLd5KyF/fhQde9mexIcmCG
3dEBRCA3qFiSz9QlM7xFPsMOmeUO73E4YuF+GHhRMP4ihtNccw+k2IAiBf6e4r0917l9qBhD+irL
j4ZG177wv0M0Wu8at67cS+ZiLPdpNh5utoKwVmcCCDDclr5YV8n2VTn9EZ5rc2O/WYAIyiEM+6xH
83Wt37tIi2LQxnMO+TlZG6/KhPvVpWEzQTwbGlPuUcNmWxAaapeXLj9X8qadLpm2mkYnm/HzOSQW
Ge8Cv+ExFngSGJvxNWz3MubkScfwawgfac5xwd5PQKQ7u/rnVApxyWuL58Vu7APw7jNxZ/nNm+Bz
KYDeLz2Y69m2QfPodNQtKMedo5Ar9OZ87NvcOSR9PMDLtN+xrjwzODBLubT/svXw9xrtU7fGF0VA
9CWOsz/5pBdBo7tnFCP6rpJ4adPVMvffB9BCz8rmZumQKXCbo2j8EY2DPLHCAQg9RkeKc/laFctf
yxEk7pWIwZvicygS77JU82ViaHyxbOtLEJABHpnZny2No1xYXZJ54YaxQFrCJQZRlVQYlr3+G0Po
eue3GIDVQhHptLTaiarbm0fzh0FmPBsp24m6HF9wif/KlFu/5u5XDZ0fV/BEYxnr1UnFjHNq00O1
UEX3YfAuLrL5Y6M3L/XC0DfSURINmEJab4wCE/itKkC0eayD7WyJjunSx4E/Ia/Xep4kgdCGWVwF
OI+d3K1cHplwrXeBqs2VDUdXo780ef6uWdVyWszurXHJz6t7TPu+/umxr9rmM0+QzbjsWtTUxSgs
vc+CmyqwalClvlR3M45wKPxqm2Z5RnOvb/NFffguhwgbPItE2aw7e6l7c9pKHpTvBNjwshfbc7OX
//5UlqZ+M6HWpk52Y42NrbccxM7q8xBhm9hCgO9PsxyLgLOlwsWqSHfSVH9hGbYEcev1m2U0p505
oiGHgM5GEqrJq3W2Rm+X+ln8/t8HEK1xEk8hsfLWVS0/tDpefiKJbA75BLlVGd6alln5O4WF69WE
8LRrDFYm/31qFam6uFH8h3XNDnao+TVMEwMCsng2XG3lFko5PEq3fRpoIbYGIRSA3Nm8LMjfmVqW
zyRe3vLWq56C0F0ZOdMbCle4nwYppQgui5e6r/4ZEdSRUoAPUICXdMR8Kd8xacHWKY5Ecfi7rNhZ
18mz65JYXwPZvRjb130D+eQcpRdhdjE0By56mDd3FFcYN5S1zQHUbKXuDC9+075EHr++WJXDQy3V
vW3JeDc2gW/pccg/jjKplH3g1iI7lTEqD+FhOkRPNF8U++RNbjctgdllE9q8jtsoX0kXhhu9gGYC
8cT2YnjaYDsvsZfyBFarITqFodfU7a/KZbjewvXb5zjxQgtjqOA68zWM1Ja7WI9yHo+13v6KpP5F
3jJp6Qt7ZSMGJcZhS6jxWEPcEQKRXCn2MTk86IzldmJmwsXbf0qzaC+VB1Y+oWFl/gZOOTcNjilm
JY3+QWAuzLtC945azyDIaFFOZtI2UC7iw0Wwv28ZAwwdnA6rZ3oVF93XPEu2u0hvt1mjUQO4gzgX
iKOghFpHcr2TQOsdJLap/WuJO/PaaWrefGbbRXeNXVnX/VmNxOZ6SDljWm0m8pbo0kszkvDKfYZt
vmGqW83kbNL5nzuOx0vX67hGiaTbDwbood7/9B0jv0gLcs0yq/PyKgARmO1U3VxPVbhXVRr2kYMO
MTem+2wav63Sm46QWbcOOpOL5vb3ZGZrTurIAlInY2vFMmzn24XxEiOQ1Xv3SUBRFZajmne10j9l
5M5H4aIjXAuVWR/4AFAAAwceP+H2jJrgAJIWlp4GD9Ob7KujxVInNKwOJ5dZKqKdChxUtZBHnBHO
DhJhHLQOvp/aYe6DeYVTBR4uyAOmKqJ6mp5Ex1iNh2SiGTLHNQ/wp0f0yL4kwmY/0JpfyDn7vw/S
B+7EHMLadvZP6CXmg0lAeeJIJf+nH/qbbM4G+4VTYpqftbpZDkWAbFt5HPkrnY2BFwLjbuhIzks1
EVaNP+8YdO3dYZ5WTIcfxG7uHNv1odGjKP3AdfsDyeGxVElP/SIK9ssJUzyM5xAl8rAtOJkbuJ41
Xv+hVv4Gsly361g0nWPwZmDtZvQZhm6FTUVFO3WGd2vVPCN6wjtIHW/v2ScSOD5g4aenDHqpVTxt
CSARsJ6PsRopv5aK27JM/jpdxLxjHs7VKsEYlLY2PRiMEB7EKtBnxTCYRcqp1UAvbxIE2tt5XLyt
WJ8l4SVQsisDJ3S8+HHo02dTUhFfmQ4zNl4sTxgfplPLq3H679P//uSY00/Ved7u//9TNci/OMaR
RRXueEogv7rDT7kG6y32mO+sqsWLPTBuWMbQWiqWr1GHaVcmNUKqIUxHQ7xiPwyjDltTvpIn3dEu
nioz6fgdVHmJs2doDDioBuGRMqnI9Uu1Zrp0Tfte+ymkbd+1t9GAl6AVPwSJEiGLy0sRDemJmPVb
gVYOjzN7dWRgbDFyjVMtZZBLONiW/OW3vPQ8zuI2P6aq+oU0okGqbACq4gmvCecMMD/x6EYJT3JE
Lkmir5yM2TP3cKdRYflmRNyGERHbLa3Aq2wAN3FWP4a2+Sek/EwNrccCNRUUiIm4W/Xv0VotBR3l
B2cGxX+XoKKtPyxjLejgnfL7qCGlUsW0aEshUy3Ueuc+lcQxDg547lG9eN2o37Ui1+8JC43L3DFD
jhLISDgzbO6mkNFwTbBN8tt0qJCaxfphO+beVnK5MusNC12dUJFJtAl8jUY0R7iFBc3sQmp4Vzk7
AMPpq5eMMtSJqoTCR+WWFk0U6K1x9fop/yT6DglK0SNNs0I2u5gjSyjHInKd2+BwxPb1Arp+2o1o
ilGrLS1UIa0+olc4SljIiEHN9JE1Hcl+xgBQ1YLnjNWWEwilr1w+dacofuaeDiEpKqmwtJq3Xy+f
jTNdBX01JC+9vyz9UH7UrOwGUnO2tsl6Z+l1nakjpkB0WPI+sK3nFJmiMzv+P4xZHBx66NClwQGr
pFHcsLQvIZQubMl4Uqsxf3oCmm3q+cfJi/NXiG3GO4K8k5mwa/PHHPcZTo1mXt4qWfxOC5ug8jVh
xu/6jyQqvhfo1lvqu/PsDn3QktLxYJ5B6Eb5Vx8UYX9eJg9goxChzMv0AGbxjp+XzFzYHQc0+hzw
k8ulEN37yf+FXTB59ZvfyYB+RXFNhU2jvbbzV9zppBFItzkI/9a3KKtFywI4GslR9E1/+GR05gSs
MMlmi9T3fNcaZIwjcuuRTfGR3yI59o73NbmsYhm+boWQ+c31zR9oaUCBPRsQQLvOAi6Rd4jZZ0KA
64FEs5F/3yZG8w4yvT9qeNYxIuqbqWgqua3dDtVT0mwGbbmNHUw2TWlftaUnaC+AXjSNBMPoqRxu
S61dGxJnuJuwBWdoxwPHLaLXlAZixRRTnJXJEGpFXN9tNBCFoRlcXKvdU/GslVQfh3lyYuwx3RsW
T/fVYcZ9ZAJdId1usceW5TfdzIERLIhYNGG628w3yd5g0pV6QbVahEVGVrKlZfFDgDXbYbpK9+wP
CmUvn4yt2b9jeUcyFOlI0ODyOF4DqMnIr1LDdGgvbN+8GT1BWms+ilyId76XEQVoCPcXqrCD7qCS
gZHxiKXv7QfzJww+EeqL53zMln3t/QpZPJuJFzgkezlzATVt3B9Hj7K3QvlaLGMfUMX/y12xPOPE
WQ6m3Yz7oRzSQ8r5yiXIVzA7xYRfi7cWdPDdLJf+SPDaLcGIekXinF1jz4HdUpX8IBpOUKXJv7Fm
CqIboqek+9xyeFRwvrCJTXL+2cymfCyWnezbmqf5v0+9eYaQRz22xUTA9oGf9gbp58B4wvMfyttn
bW6/2IFe1wlek0crvOL83yeCadRFDGqzVJAFFsfBzDXbhr8BdZ4H2sSaGmUGynoGzDa8Gapr7grm
p4VBu23GaNTJYwhyc14DcDzChJQH9FubrsP6IXbkspHF9EZTwCgKdereVCZrm+WI3cR4dI5Qz7z+
4Iaet0s64qleUQQGi/JjIpNiS89eX9ye9A92Nc+CDW9UDs9Rk94DhWqnoVuw7HHlSDXNM071+eqO
5SN1/PJiDfV3VaBCY3zV4+tfTMmCd5o282gyTnGdS+yk0cbPENT6Rf07TVVzTtJdNFnLzjIokNUq
iqpG/6/oU6YGsvUJEcZ4p6zHbBjGGTb5sjMm/6yPLG9A+eeBUTD/MqfmqWk467U2Cbva/Ue6E3O4
4ju2sJ13bTmFtqgPPW5FqoPSPKIHrfJU0D+jtZ9dbOxpkS6BbRjjiTNgoQ3Cka3FWPQmiygpwPTM
frfN2LsXH9rkTtQFXotl/mlX3zLhL8D+6N/qKB52iVcBhFQp16qmxGMADMisMjt7apeCyD9ZDWM9
05f6rm6IgPKdhmIP68SudC19245kDBEI5SF3g4ha1s2lAv+6s9op2y++USEy6vCUR/VDs7wz+Uq4
InIuJXh8C22UQ0x0qn1GFkhSMXXskZlAb+KMbaoByP1HStO3BS64DolbWuqKSRN6BBqKbwtp0adm
jSXt6xda+upD19lEemraewTi3Vud15YIEW9vw+h89/PpPnkucJLRYz7lxM7dsYnU0qvikXm/tVL4
T8+SJQm8I07g9VPyr7A8ZMgY3aRugmRtBqk26mfrhgv3K3YIWaLOt97agQaslawfYze+NsmK3R5d
eH0sI7mTp6u2oHwHX2sxIHQ1FNiaDFz2XSjGtPIOHrtsoz/9QNXYpIlzkcv4a54EaJSWLwKM9DEy
papBLLedL9+jjqu597aoFKzTkA39TkFOCZwl7S5ggcUNKfewRbng3XvGjNDo61D0Zff0Bp7fXGq4
LSiqgXzgUsVZw7qy7QMtZ+XUE/hIS2LXPzITg0Pjdy2XyPKLkb9kjDUfViu91yUKGg4NTS74ntR8
Zu27J6mqvSWc6sJOxmeNUGZTD+jHMpJ/NqtEklmSg+ZzaQ7mhK6L7BkjqNd5oqpHG0+KY1+Ia80P
oxJ3t+g7BjDeEtqL+D11+DDMSJyNnVNP7a0blbqhVftRiHzeE7M4IKYInVQUFDqxuOaO8U6oV3Ik
uZP1CTOltmEDaTHtIoLYeE28yIWzbKVH1IoLSzW05BjXS920wWDM310MjcYswEGXHo2wPsKQM6HQ
QQrMn8tAl5OI5q1nU29zbOzjhja7sxOE+Xr3cLT2xI2N0sZKn72p0+ijL616Mk3g8iZhlLZFIIYS
gZFkiweyfAgz5WERbVwnBGK4jzz1kldVv+8S65E09BhURb+cpmfZ4csytDrIyH1BFSuY6vmDhgeM
8L85+1cYaXsVQ7XsQN1iDYaRe24khFvYOAEJ3FhJ5TshLiIsI/2hO2aCADl/R4OFhhA1LrJUCGdp
E715udp3s2aHUZH/1T2yZaXXH4h7ZI1DobJJp3VNkSWEeIphAMeIydNG08TK9BCpoQtAVQ5bLM2K
H7m5i2aQn0lmmpfpyzO0iaNAw/GvhmHXa/VLaQMP4BnXN24zbHzp5mFWju8WP9iXnGDQI+Cqrzry
l63u9uzgkjRQMv0RlZ4T+vyaIAeYmIYiFiQIi19QdWqByjR+5Qv2JccIMOjY751m4Xfu4iP7u36L
hngJFmtUF8r6wByG6isa+ZWCSLssTSEP9BSJq6pt6ZoSMxwAKhxf19EnUqbHrRDiAMBdV1d73xPd
CXnHN4KogtIM+DC9+HdS6OW1H3h5KZEOFJfeFlJj+svjoE6L2QCwZWubCZFpMJemD+eWNJs8Nlgq
NJb+NRnTW2qse9COSi0lNvuA5e1HpO6VqZZ3NRf/qjzhEWS4u0cMi4Te8e+pKhjsk7eXe6oMMuC8
MPuNUO90fAiZ96plunskSxxtBYuXOxzKQ1pq3kFlTFkHEMaemB4uC6EN6I53LmNWlSTekqeo89uE
qkd6b74dJgUNthrng1lMF5zgSAtc6LojSZRuDrOfDrUOIkzEobHM9UaLIXOadratpfNBSPFFN7iC
9TZ/9MyoeBUHc0Nygtzomry7rdOEFvaUYkZkglr859QbTTCkOYdGmfrb6d22CwJyRhIuqnWKi8Po
RHtuXgQpoPgbeM9lojmHqI62DkQyVIeQyzVYcWCVlguuXsKBI97R/8BlY1Iv5zW/HoFaeVlcQv2Y
IH/kQj5yCTHEHf6pPjY/S0egl8qsjWtM6xRBI6HDyuqd5YNfYj3FvyyymwtGeyN0azq5qNsxQ3+Z
edH+dDQblYTuyquJ+HUDNbTYlmmKaaO0Gd7RpL1arILosqEu5VVcHyRG8LAkCgY9MDE5iQUWkA64
j0R2jWqyztLpzUclcqgsiopSZzhZ9uiunISVokc/heJxb/bPdkyHu58In4nGeDet3rjlc3ZPG7Ok
+PaLN0rKsGiM5EDygdg4dowMFxrw0a6LKwTb4g9jqO8ynd7HJmXSVQ4j8UjI4QsXXGcqcKKBLhSu
KzbcPaRE0sjx9DFYdFxNh0oOJnu2uudce8wPZua1rAm2WWpHgc0S0ez1KzlT3/1gfcjJLgKozqex
u2TWi23Uv9IEiEjesD3SiV04OXgy3rJEMI9EIx5rWRX6MfFltuGqG2z3EKaWf0UuDYTy1dAHpjoG
uloMV+M9yvtdNZQGlvbXdqzEmcKCMCPuSjTRqNJMb3lLY8d7gLvFlJKh45f1S7O2gbhKfyK/EhzN
1GHFjBY7GUt5IaAORLgs6v+ljA+ia0OfJE7Il5//fV9ubJEbG+sInWXXHTCNZdtpMQ/IockESGj7
Sq9ERwvgBLv46EQBFAIQu7KXp1HWVDrO9D71/qXVzQcx5t9aBj8Ls8EPd7Wr15j50fXrf5rVTtsv
LnS+qemPkQ2NsDaMvW+2xmHUuc0Gn1hiW92hOKbX/z5gUY+CSYnuaZ6rxmi5KaJ8r1rgYEYZ9a/V
bGoBfp3ihdxi3BfGHB/9FmoDrKDr7AF0KwxLu2Ve+Vsf6vmsCwBq/gDnJy1OwuZ5mJhr7oaMfyVL
KjSwYBmH3jOvhZ9naLPAo4618eLyIF1ny3/q0VnhJICERJoHk7kiqryT1pLJMVDlmbnP9y08tFTI
4wXuzWDKAePFvWZuWehhXRkHNpjICLdrBvRmtB3I+GPpBg6xTeHiwbg1CqjjrgslMav3tTu+k4at
saVkKeSwNb5ieg87SaXf1E9tSqASIxF/j/0LK71qV/lFw5nqVVfG6ztBotAWTAGZZCmvKw7Hdd9O
4ri026ArUT86hnduMkS5ToOKaenfIXRAwzRpp7Penw4wxDkP0E1G/W0qS/UTNCFnRpnd42muQkPz
uw/+g2OXsDXy8kdLdbObmOIzh1bxAc4iG6p1BTJkmD+NvCI6R7BG6prU2FXJHIdaDJy3aiOTNQCy
hybTQhPl1sHsSannFtvZRjxf6ihPD83s3YvUms6FwGg0pWvzAE4i5EC8UO4As0ti9T/MndeO5MyZ
bV9loOtDgd4AZ3SR3mf56qoboqu6fzJog0ETJJ/+LLYG0EhPcACh9DfaVWcmw+xv77UPjqt+y6ZF
vFtscOm0yMKkqg9Dd+A4Q2Kkng5h6NuXhP5qX7p7hxPuJgWPYMdVcl4Cbr4p8jPsU3cssksooy+j
UcmVcBwpVd/g5DAttkazTrdo8Cmi14THu5T7mY/wY4OtD/9Lah1aZwEmEvz/82Wa0NgqpuHHulNA
Jn3NeSQLmxOeWpihYe8AbKXsOqzQ9Bn8r93qYa4x98qcdFBYw9uIgdees2J+WUhtmJuokpa2TS6p
jB6jyaJAt8SZBgkueCZt962RP1faGNvHbCz5AnGCJKR+MYPv2SnHx7F218C43ZOUHG4CvyCsKFt3
F3Uq3FtdDOc/RZYSZfZWO8avBUPVUUWcgM+klCYGlJbXc3pp/MreDkX3MtUw9iOJKzeP4/nDGWAV
eDkVU6bSTy64RRv3K/6/rReJ5Jftt9w0zcxiIc3480ZM3pjdKbNnB12BsPkZZzDJixiDedbtmYq6
FFbkHz3dVptaRO5bnCtvO3CuGNmmiIqm8lmweJaVdZtbYz47ZOmjMffW5Amdm+n+jlxPPqdR9u45
CHnpgPUHwIJT3KxUfgEiy7PkXcFPWKAx/moWOY0sOcQuEm4+n8VmG5WhfDQaeZmg8p5BNawd2uvX
ZlTSLJJ1OYMKKN1zhVrFwjtszJLCuDmvzuRX3K03G8Ouna1gG2dlsO+qZanFJUSajKNm3PXyOYEx
mXQU5HQeq4hF4M/JNgT/5C+KRn6E/luLm3Vn1PKrqfS8qVyfLZV9TKtklVmyPSU8gYcyPnt9Gv1u
q+CVSUO9xwIisH9EdFvM7kPS9CAoiuhOswOJPhMa12RWhyAPUvIXxrAyBu2fex8DV9bcfXtTJpGD
ahl0W49s/U5Q6rI2PdzjTMOyYzBPpARDi3FNSZeMk+DUUPpn4/ckC+DKHrLyZzbb3QVd8uaFNOVV
hOBacsYUoUcARnMIWyk67CAewW1usczHh8TmFWc6zvOY8gpMgNez1OfgLuWFeWGID6XA+x9PeG/c
BZLYwVmpaoegw5B6RwIZz7kLy4KURAmJcpZlcs/Hhvi1EvQz5e6wM5Pm0ZWmvc04X/HPzT/MwmBC
HNcvKVrwcWwHrrRJs8UeOF3hviypFVx7rqjDg42xcfKpTCub9hYG2KA5u3YHErgHPb9J6yCXE34X
pvfYYNRoT262d2hmX8vBO6dZPHNMAVE4GqQFmFNSO5Z6760wvmOu3+cu2IaOfRo6E5lh6ayO+h7E
BdObIonTU9IGOHcqDK1JZtfHCaYFkDeUzZZnKDQNvY88yh3TrnBYxnsAGGqEXu+jorvqRqC3uvAN
HWNMNjq2gKYwFh3QyamS0TVlL9FmUgAZNaOUWVOWXjJ8A8XgOKt5Ksmfcs+VNCiEyhA42FOxF2N1
ihKKBucGJp5LigLB//UPZmvpUU5+1w+8qwkTln/8X378XctJiQQG/r//8B8vdcn//rOK+X//jn9c
xbeq2/qv7j9/1f+Hhc0OZ4U/L8I/X4PNz+7nf/2TUrZUTv/331aCsub/zRn752/4n4rm8O+O6XiM
oSLfY/LvWH/7t4rmwPZ92/Ecz/LoR/4fzpgd/N2zTQiqoQVqLArs4F+cMffv/A4/ZCpvesSiqJH+
8+r/55vzrx//V9Wjyomqa//7b7YXgCz7t5Zm/p7QQUZ0Pc+N+DP5p8rvn08kkfn11v9piKq0VUT1
CRtQOGu9CzmWbrIFYz6bQI+ausffY2BbYqwQQyxg1ELVH9xCJI7gwY69/GSS9x38yViTnqpYJyko
oWimWTGPYU6dgwQZQhJKRgtwvVag16GQrrIFxl42YNlt+OzpAmovXgWwsi44SAZxKyi73EkwwNsL
4L2A9E7GoUf8mO7W6OnNaE/zbeo4l/rZbwlf/lWW9i97LAEshSAB/Pl3EVqQ5f+c0aXYlgtwvljI
8wuCvhqnL7ZJQVuvwhmG/1Rokgc1QAHHAmEfwbL3Ydr7C9yedhuxgtLkPTgQBl0I+NGCwpcw8WdM
NzUWyy06Ia/KtDdn8PmU3UOWkizyRD9D5Vx6d6reGzorBzDQaW8+0KCJ0TNWmNR1ee9d6kXiBY+Q
+xRIJQvGfzCpboE7vg8WxL8J6x8awR4blYWhn7LBfikEiGgGKGgICJeqgKYBJuD3zKJiibMrZaa6
p3h+IFHAvmjryiN0MScHDA14KiycujXq9GakzwCrspNeZCC7tWejvFsOZE5bmL9Rf+Ue222L8z6X
FxotUX+WEoQhEO7eMAiOgW32yPAT2ImS7EH2/bBhZoyZnkYFEgwOg19kjqVswV1qFxBMv0sRUcTQ
uYcGRu1BLyUNNW0NE8rutmG/wKDoNCdpYsFSrqbeYTEiVlMvUDvwJcocZRFP4M6ZjOexxnZZL1UR
0VIaMUXURzhLkQQbKiempVyiHamZMOril720TzAu4IvX/jV52XShQpyjIDgeaTXM4HDrDkuFBd5Z
+P6UWgiTeotiKboIabygP6U8xHRg+CkJ87LI83VpzDCZqjw9dpz/uGu52MJHvoelUAMCmz6P9DuQ
VPZ3lFxxJARcueaoQUI3Tu1jBNB4ZbsMfPqlssOnu8NfSjwwJvEcLcUeOiX2Sw7tFJuLUlcW1sqM
KAJplkqQKaEcJLWRAG36Qrg35Tty9v4qsSkTwfBmrfOK6I7lTf0OVZgTiGypPZtTLuXjfCuYyB68
mFFOTcWxFQPDT9hjKs0Rifac+ZLSbdJUlJwwXSdpRe1JbXpfeIbbHYkZvZNLOYpVnBlJYBdcalM4
V44HYBzGpadTpYWTx0WQmhXMtpgRsM0tBSyQdQ/9UsniTljaI2X2Z3JazU3Q3IJIgBoaT+XT6Op3
XHPwzEnl+NHVXmpfYktRkRr23UEUIoKJxhkHcK2xZ69/mwuqY3xBiUxIm0yy1MrUS8EMwcZz6AjS
Y1TPiD8lNE79RAkrTcLBxlpqajz6ahQWuDGhwEaCgd6EiXgc6baJl5Kb0d0wwBkApVA4qvCAKAUW
xaAYx1wqcgYA3MDc8Q3QnuNTorOU6ZSFAtLQSYN5KgnYNiCQxyhk5WRBf6raF9l4CfASiDlKUjTl
zwmlill06EoT6PvEMgmgyN5nhMJlS9lPv9T+2BGQhCg04ufUW5KeAkprVbjq0LzLpTaooD/IHJSL
DbV5/GMohF/GyA871tEJy6uoTevUjIk+D/F8J9mDO7vBiJnW40+Uwv6FjEWB+SO26/6oK8pQSFi8
gM0Pt8NSe0TIOd8w7sflZSHixW1EnYo3HXHFlrwHvARYIIYzFDUvrB9tI9x7UfmGryB/6bxfmPSm
jRgDdXKWPqaIYiZ4aUhHZfE1LJ1NXkx7U8rKj10cbhfGj/aQuhNJ8JT03YjBu0VEtjdOTibAHF6Y
PfdnaWFdd8y6+Zwd860ehYVMHy3ZRVgembJwaAcWs3r2FLG0T4WDuRn6wTtWnA8RkGNS4Il8iJpk
nXRWQnype+0TfzpES7NVUtFxpRp8CEOYEmmrAJBb6ntKy5dM3ZOZfix3pinLjkBYRN4BRMynYeX6
MEXw3vAmXIS6LbblkzAiDqHY5lcC4+8WajsIKjM/dKgpTUhfF1Uy86ENzoLGsi7kmtsPpgskMh2h
JAqb7A8tmbZrYvxcoDkBu/XWL3yyg40f4XziS2+DyoLgMJOn68JDkNAu1qIRMMWlccz9Uz4WUENG
ZD4GuEIzmbV0lJVLW9mgKRQoPfOkak/t5dJpJpZ2s76yps08dmB66JbxiPEe7BhGMcolaJH8o0Qc
2FYMybQmpeNiDkmamtzy0qn2nqPFUZc8njCccZla2tdIyFhrv+unNT58csNLS5uirg3mb7IFToLQ
ScCB5R+3MP5Fhg70vCkK3+yl+Q2faLGWkFHWAcYjgwIqBNRDsPTF6aU5zsCqllfcc+XSKjcs/XIV
RXNgJsXLCIGFGDvD33U/Ud/CGkf8Z8yiW1z/Kl1AelUUupu2CJ0fsz+8xRlmETiKZ8oUVjxC5rUs
+kVrfNBW5h9zICULifSxSq35+ucL99JHNTgxFNQhPU3tdKzBiq2DHOEa5AT9RiypJFNFFx8yJQVx
AZLhq86GLsUQRD44I5GctFZQstqPQjcfFd5CZiOlvv75UlL0SRmoOKBlMe6wYAegeXOVvVFMQbV1
Js5paP6waV/A7ySftF0+KTen84sGBA99Elhc/myKXTgZZ7OY0w09r3u3s/0dojqVgCSmE7oriO3X
hL7oBhee+DG9R9FJWm8BSgEZLGZzdMKQK8VPX08d41FoUnTifdJgvS2T55mdDgNsCac9SQ+eD7Au
i523cRrBlfIdalN99iQqwbVPqNHUkQPlxZ9l6qNvhpuoAWhgFIciHfep79d8UJ1XZ1KvkVMJcuIU
ZA558DzgkzVl8tJKa6b1MXlvzHY7EgTEmWDtFOgI2ROTEjud548TwB8P+F0jbhOW7tHyxi+2cXoh
W3xnEPa7XZI53Pya9kdeTvGmBAny4I3c8FkFkZW0o7eGidJn9IDRIsSYV9UDx4LfBCK6LHb2xCxf
y0hQxM5K6ejlX5TjBGlYMWBbbRS+iCqVn2Is8Y+SRKJOsSMpIulJIc0hzepmlNnOxspIe8ApxSi4
Qfrm1k7HYkeZ/GNgR+cmtmlgzr7GSvyVzihcde0ZK5on2Gx6+5jFAuGLzDvQ3DW5RKZNTvYzkw2i
R3COvPJtDtyrTZ3sQCh+S57axSCO28LnZtpazKyg8yNtQXakYgULjtfj9HJzvAahXDyxE6nbwEJu
th/qOuNtz5h1m/zLM87SI9bYFW+dczJN3THbraYT/ISrL+f+4i5fHOJyLaDlV1v9Tka7OLKUnOEo
oCCiFvB5e0xtOT1KrtybKoYdXICbX+GBU08D/lgryLzfitxq8tT3GDdKbcqHP1+aqPgsGFMYNITe
gB/AC+kVaSZvYFi7oBEldv1dhCf1ONkfKp3tb9zK1VpZTQyRY2OwilPSWws8M3Z9zpB+MtvmRJjI
MLvkYMO4H4TFXrQBMwuAgQQxkvxROaU4y2x45Vkd76a0IWTY9HYzdVOrhFHDVVskGyM03nVrhvND
pp3gUPgNDsLlh5VfmQ+VWcjdEDpLYfe9VIFxMpVDpfZS5sD6sB6Jzli+W14GmQxwQDlsiehTlBXA
Ds26nEuXVU2566Yp5p2jSLkYM16vFKh92X2Yg2tuARuuyy570VVBg7sKmIPyESQ8gfsCyvluDlJ1
xX690yEfSLLtcu/Y3hNdTp8KUy6Pd7Qmv/WjnglUkAUFF0n/xnSkBrXAkhD1gNWx05hg2U65cp/q
Mso2MTcxnJ1WtzUhmLK4j8y7CK+NANhSxd8ft5Ae2vYNQzYZnWmyTpNQm87PM3pngvKFiAsU2Inw
YS/vmSaWasNsOmv7xGyKhFrfP3isDCT74isHOaBtEKKg45MbscRX35NZ4caFnE2jrIHZZtdG8QOT
m5LWm4mWUOKw0NDQm7OYYACnk9GZOGmVHJlSTjTEkbgfpJBFYoO8ZMqRU9j0RnuG98uJ8F4WeZts
MKPto9R6sDlLcyAcwVlU71Vb/DDhOtLbMb1NVrPOPH0hcPw5NMbIPSuDfwb4QSUOi9Z0HxdTbFvv
HAY9dCC2zjlkS/T96joIypbUAtc78mZfOex55DxxqOH3cIv2XnDB3gVz8SS1gwE/EWQmp9dRK2db
mcAtY4ssD1HVO0nmaTUr99tsGz4vDe3LQLEbJrewGMM9/66aITf0PHcOv3FhDGxicbMys4qEIZ3b
69wZLny4ndUk3krlxoipRy9HdGbM+JcS0ts1TkJFENzLLO8uQppi1YPowRJQ2nABaVxKg/axxR9P
I3r31cFQWQOQe3K5cxPVHQ7KMIFLwBHmfmWpjEUrsL11N9R43gA6MP2nB8P47bk+x4WZ0Oro1sCs
s0RcyRPl5B1kBxMwmjbBSNFarNfYpYoVDEqO7INz0aAi1pmOfyCysKP7/FQUvHsW4zJmtRQyia07
pV9OnByzyaoOwkvOGuFvXXXsPJ7KTzr2Lsj39RtXTU2Vokf+uk+ZE9uDv3OHHIxzWhx8p3uxnSw8
2wm6QsQryJ/bflQZEAAGUOPy2L6QObcO+Fn7SxfhB8PZscbxU2+9UaGmjARgbKwLCX4obTxqkANc
ZLD0dpUBsTxicloG7B8mcPVjptg1DeFeRHVpoGRtiPqAnSLk4ZJRrmF97ho/NbBLOT+ibpdaEcDe
MPzIpkqfHORAAq4hIbaJxDYs8BE3zOLKxJrXDoQIwnyT4drZkCbv6e6UEU9P0/Aa192uckD9lb7p
AQ7A0TaVE4H8hIA58YSXxLwxZTK3VKBp5nb4fhRuBKGtkxQTlKye2pTIbT8EVEKYfobG1HoQfJsq
uQ0MJkKqy/GYNAsrbb432LuQQVGtZ89FDa84wWAQPcMzuIU2vlv+n0Il8eGy5frY1ZPE3WbZQi3w
S2IAr8HQnaK2JBXUPEsPSCeL2HSa4HC/5NDLw9xC50qNbC8q2ubwuk5bBjR405In66v2UPFdsAMD
fh16JgG+JSzqQzn+VTRAPwcWSCJlUBH6LGTy+s3Yrj8y0/mZmuat9REqvK6CydjUf+Zm0CW4DRZu
0u+scSZk07qbQAjnoSIgAJZpReBE8au7As2GyK5X2bDwe7p31cJrCKRH0Ss5F1rnNjzM1b7rx78A
xQ+vzdgQeAbi7WFl2Ug85eRFsoe05+2qU3SUxGUhTltRn8ljNPCwI0Inwv9Jayfgm5iiZT7vQPJj
DIzYzDjyo0OPH4q6UvBW3g3CMAlWKDwYvHlGxgICILZFqxdbUt/IMGHMuYoU+VCH75TfPo2BGZB2
H/Z1cSmVvfioEAO4PMSYcEoO/LwXLm4qcJmcRWyf/A/SNp92tYPR8QrmgxUjSz6GOCWO6h4TXAaA
2rF2UOhENHu57jAI43LXEvylFRv5CGdiBxhjrUMCdpQP3MtZUCfDCGwdtAwTwVAbuzQJOAJk08PM
Zyl12CL9ZaOfaAaafHOvx/hTs5Qgold34DPh2erUglObcs5P1Zaq23jHsfEtMD2ySRl5Gs2xV5mM
iQL9gImoOdQRcljEkLOKvIfZ6wC845LMumR4Kd7d9C0uYiRC7sQ5NiuilJF5jFpGzDkL15Col2Qk
BhGzH2+sLv0MimoXugvePwYlMdTuL7eNP9Pae8/ohSKGOsGnk1F4xK3lWcM5c3hplQmGyRdYaT38
ZGWe8VRK+HD1G5e531bCq5S7nDNUPBx8qJ3bvNS/FJlO14BqHA8OMXlMkdIqiZSwQST9EBzyyN3T
ftqeIqOA9BwKRID+nnADWTlVR2NNZLgUqRVn3ZLNshJNugdkJZGIkuGljy17DDT8c99jBtq5BUfG
4cIyWtKLbGxRMmEHBUXMvAoBqrKNs5M3IbmwEEsrQ/pI6OyJrES/JStYHkY0Os7VEIYiHvI+P5JK
9QLOXKVTbO2cegv5pQH2zGRgdh043prrBGzlphb+cTR63FcTWAdyInwfhGb4o6B9+lA5R5+lregu
zE1vIm7hTzkT7pv5w3Lsjzgs27Xdg6woR3JMcQhYiwFkbceHwOt/BX3H8SqlR8lLSY8an6YKBurM
BorIW1Q2c7h6BEd2hUuJVZ6fXPjRdt7uS41lw3Bf46J8qhims0uOySYChApLEC9xsmduGWBMzkBo
D+E1CTHQaWUDPy9m4BFyvPWimmg/OpdkV85OVFDPlN2BqCY4aapX0bGm6Qxr4my0bEcOvqFQlv3e
arXcNyNHzC5Kh03gLJotxq0geg/cGt9IxTo4zOXFsQICWOamU9HHsFBiwXdusm4I1/ZsXRQXR6/F
bW0viJiYvg/ZNU9NAykQkjZ0w9J5tu3YeBIst+fR0T+SiNucy4o7IJ92Hi1xYDxXDT2ca3pK1oml
P2OH5Um661GFPyjqBFNp28+eUo/KsB8Nr75XPWHR0QUW6fUXVTrEHjwY7HF2MHkKoj5ZB775OnL5
XvVTfOF9BNORtBtCcJs8X/AP/rNfI3kUmLppHu0wrUF+SronMJDLSQgtTuiAfcSUmymQKJnYFafI
2HLTVNuKjQ1QaqnfJ34SYCegVbbC9DqXXNbJB8m2JJhkh+a2TIeTZQf+1g1YT/LFWAEo6VIVFoxf
DSipr13v0hm5sQ1tiLKOH9PrBsTNS/sHZvcPwNJawgPtDZYMfS1JRVbRYC574z51zcysP4VVjAhT
TGs8KIDZne+gDeQFXYm8aZMxgC1OVqWafRgRqZewFHVKHVLUHNy2bgFWcUbU4Vsh8JyrOCZ45HeX
mrYnOLwuehS7sHQxNebQvkEx0v2MyJDYi1lTlfgPa1MTDjNvCT0vugfXOjNlBbxMG1bx2md5fSBa
xNvgU4pbopliRH1hLgSfKo88CoDtYcNIehU74ohRx6QAi6euyOxgIwoNzPdEzI663AhVcKJaAl7O
sUXJzsuBBxI56WRiN/HJGeRB564Gu7tXiqhAydhpQ8kMaRWkHzRIQtJX2dPSSEcH1kSRcdYM2m6P
arFidHcIe/2xGN/PNNywy8jqMex4/Fq9hRLU7DSc/NZzl/A/sIg57jcgpB6NOd/0HQMJXMqYikjl
AahkWKQLzp9h5vZbehKheGY1zwOtegrQwCYru21pWfSM8VdXlmLAgZ2dIi12tyXhPI8R16s0Rc+H
ndYya2bckO9ya3ghA/JLcHG7hPQMl8Z0DFuYHi2nmK1DFy5Hc9AJpSoQGr4D1saJa8PUG8cR05Jt
+QXw3p4VcoDoRjnG1qwz7j7QL0uYooK9UGZpS9TmHYTXV4GFYpfnM/USsk722CX/wjdAH7frUuDW
4OYHnYqlJ1H1dSL9JmXtvbVGTBQJxyeSSX2zW4dsQZ1BwPDMCGIbg29aHQHCV/CDMIBKBM6jQd4B
jBqGNKYWd1WxPncDBS4qB0kmuuiBc+t17KaPwun2pmW940H3t1ZVntIFgELoxd50XcTJproTafk2
at5lw3cOVZC9c5Zc0VAxrfK0Tg86i7aAlvIVmx2KWrMuYLVs8tCTyE2MLiDVZG3zYgcMOjPckwdh
GD/4WEXh3awANcUmM0B9UFfrjVp09HJOJhFtJ62MNciD+oZ4zqcxJ1NlVzBBGDuk/nPfl+jGo7gv
rjYQHT0KcKU5eHiPfet/urRs9Jnejdx7uTJXR8koYmURolqbhqAbJd1O4WKMpTBgaoPfePROjK/0
KmSDWSFJRyL8ChsgecsHZjDcL6+cfzaj8WiH3ad2UAh6hCcKa2i41PpCh196s6InQugOFg424t4K
Pt3QPglLjh/INxu1XIWlG7gvefoAPjEn7OCoU2hXgFMdyh4kU80nX8aPYuDfxOzEuylomC8pg7sw
n18dTkMHmSwv41gN+Iyamb6JGp/RQFG4M3XGE43Nu5yaSslR7sgkJjwGLU5d+oOu9MTTu7D8Fwrp
eO1V92l0BOr+9ZNwwXFx6zbE7tUFN3O5GIGcPA/u/Nvn2ItPry6pmACIBaU4eVTpALrJ1s2t1LOz
r4IfntcN545b3G6cERqtNsuOdc3lCFZm/5TgOXmKYxrcKacrVPKiRdBdq3k7gBrdEXUmZJFWuXkI
FdMwuxves9rC8xNyFXSK7B4V2twaAYFc+AU24hNP50gSkDFyZhMw1Mx/BxRPejxMtE9OHu2QHtyy
LfeBq9N7aB+cyrDvY5slF5F3165u7HsZmBepJ3VxEu+rm3W0681+F2h4qjHhz4EQbhw56cZmoFzN
vgLJ6R76APqjtoYtuRZAdYG3Rai51nV1q+qMDBIedWpXWSAHiUGWdukBd/zK1qX/kCbza6YL51Yb
UfaI2fEqmfa4w2g/+yVzLN4ERAzmRbwV3RczwaNR0avsF59Z4ZZ7b8Re1HslzHCk2LZM7dXMbH2J
ZgervOifccn8MJjShHNe8MqgRmfZ9N20nNw9Wb5OzdYzoPINAgf8qEPzCEAOc2AHDEOap4xOoJrU
Icyfbp1FKt3ToYMUa9PY1/c0NlD+B+WIQG8d3FLNJpK9zeTdV54DfGYwB7BNXKFTCZEikdW67c4e
vToYgww4h1RnSMeBlOwmBFlhtEf9a2bBp4AqOxwYqWKOkCnlTLqaH8h5bxFIbvArMeFPU7bPzP4H
Za9PTT60e6Zs11gBou6xLFGxpjlUQ4OLf5K3jHeEXxOK2uZq0yTC3sA0egmcWZ7lcDTD7DnRNMSz
3CYgNulwHTpqThLd79wpfOnK4Tn3upZzI9mzamCemfQ8lCGvuYFhdmvaQBrdwiGnULlMFKgyJTLk
4QcMXAYT4sI5Nb6PQTDAM6raXZkwBDYA2bX1zyFtiqeKm+cQGABUpgr2oHkfIXGuLZ8guxMAvPQQ
w6gtujnodStSUPN6jhP2YuON6T+XN7BA6wnMNQX1hEyqswca16QPagP7E+eot5dc+1e+N4iNSzgR
Oua8LfF2g4fsH6wka+E7VN8igt80oJ5NWIkpDIBSYbPv28ZCg0iKdmeBE8PQvfVgIKwQu/W+0xQW
eBZEZ5nSHEc7NZjNUqPw9TjkAmBfqy5Nj02Of8Ic/W2QW+3lz5dWTXKfQ0heJwp6QS2YdNWN89gN
2XCaRXvk+E/w3+J6WziMk6Pks5d1trZFQy1Qoa5++5k7sfxKgvjEOPjWjFSf6KqnLAvOMEfNHaiU
92nk+7Cc/KuzKEwpuOxvi4jStVbk/VUPHyJBBemi6c4QDIuckltQIj1nGWhZWmlUj/bU+qV38vE2
1GHe7ad8oIjG47uNIdV30bMe4r8C3OMZqjTdZ/nSEw2kRQRfbdMtJyGz3VXnmsuXj50RBH/T79oU
3dMWzKlaCq98yEErUw08/IKC045jmJNeLYRs6LK2hhrucoqI+Ixk89NclfM27oBLRbFDByC+Hlj4
BKkEhLPS5TrY1PxwIqlGAjLb5Es0xA45WpdVY29ZhlGEPDSBkQlX7tafpmt+EBAKsNg031EdPc7u
aCAbdM86jfG09Mm7IUnLLmhZXlbIveA6I49wY26EgPz0OpS8g67Xz88CBz/aoGsSWSf9mSqsrjGi
zNG03lrdkbSz5l8BgKg1sb6cA5p3axXdE36AUk+0ZyoqosMMdSGJoMSPzkNWEUCDSTDbPyxXfPma
DCDDZwQA5jYrW0W3IGN8wFgg3uRtux9Ve7UlO4w7UD8mKwBqkXoPGYdEAmXsnqb6hz8znahFeslS
rJzRTEnIFP3uuc6tTKHgPqVvefAZBiH3tsr/pNWt3QlhbnPX2LFKkisxLImcvB16cIJYXEbXvlRd
AbFe7Yl3X4WbvscGyq3q+SYLjzyTmPmhp8l+aSxNSUeTLEyjzxqdZlW395Am465UD71bbWLfwTDK
NAAzkV3ON0+Az6AUZdO27sInyNYmLRtJ07DRIKJyQzgQQNi0DGWx8lI3nBgH20dUGgyHPGnz5kev
vvQuPVeKHuSRM8zs3JQl6zR5KVLQ4wGBBMcMfEQE84ihDcu5917M4Zn2oRX6/roye7WG4Sea+anW
4XUZCAkXT5dB82HBVYiUiPqwfes9zgVBOCvUG+E0G7vFNhOYyaewyO1FECIoVxDE/BMaurkVnaHV
8Yhs6myettrsjlNMi6AbJl8i0OvKkCCZx/YWjZei8NvtbCKKDqHxki09H/W4iCtTxi8cMfb28UFl
wT5zegZxI+XODHRcK+a85Xx39lNBfURnyYt0Uw6Q95A/P3XU3irMlI3Q2eYtyBJf3Wx8QulUHotA
VKtshm9jgEmue4vZH7pnlPE3h6QC+czgt0npvYnb4hgI4OzaKj5kRLjfifGUbjj1rnv0TbYUHmuH
ATd0TO9tXqII8qdjEgePNIjw2GlL7rdcHgLzWizzzBp/L16KhCGXxdXYPLQz92n2RMhn/i5fmL9m
RflJNtyHrHnQQfpKVBL1mMGMq41NK8tHu5M5yzpMxaJlVx4xxDP5xONCUJqSJzJ7WFu7BJAEpwYD
xuPUhfuQNlDZ09OGT+9TNEMGoBOgxNzHCnF1VBfDij9Ht1VnP3DOzF2ql57vZj8lTbaBr7WFAkW6
y+P0NOLxP7ameGLJZxKk/LeqDueTQw49ExHhNt/5KmnZ24nOfWWJaE60p3E3op45qIgDBl5xnbF+
rNmmlqmlTswXDPF3d0y4YAlu/uVBMgnm1cULHbrVebaYUPbjLik5kE7J+AWhlDlDOVubUjYV55VN
nJISydq1EQ/VzrQre0/VOvXE7XH0351wTEgE6RqK3YDuSJk3FfPNK80TYi8HK3/tUvOzatkbmhbL
XGgOmBGCVhxMJwRhAUPQEuKUk47DowD6q69yYzWNFmkfAG4bamKn1RCpmzv+rkvLfbZKppqSgleQ
PDifR9/fjBEcyDBEyvWwT2azee26UdwihhsTnI9iZGeJhc08Exdbn2tMCvUdyxOlfkNmf4UuyZzG
NB+iBNdzF5P2rdRdce87E5MSpkJdaKnEkY3Y0d2BnwwQHfbCYcEnTupsVifSadS3MpBAWiSNOic7
LsbGXpT9C6Nq46HPJOxARcwJUARuPWjBXmY9lBFuVIdXRU7Jl8wLlhhiVU07d9dAbAI6I/dB3T3T
6NyfVcLlkC6ov+ibLg/4fLA5AslGfJDWzs/n4gKUiIOB3xVUpqxMzSHbrdqQPB/PnQFx55QNrkZj
M3EFuBFZKHJwUfVXVtK118ECHCfxNabhN9HnY43qxYi3fvbMYe8udZsDbQSlIH2YWOG1SbudjOwd
3gjuTAnGF9M6ajYkhtavykdGkpdqufer/dT458Gcv1LDfyPONk5gi2T9ZHj4CnAJeLcxRViFxLAO
6PZSaF7wwNxk46TJsW/e4dcjigW62cRB8KTyev/HnToKYrYMaZ2tK4qfJIWOrtXSzlsSnRkm6BWh
/dv+f9SdWY/b2HpFfxEvOB/yMZREzfNQwwtRLtuc55m/Pou+QdI3SG6QlwABGuqy3V0lSyLPN+y9
djEZq7wQycpUQrYXUC23GM0heg6AiBqQsDgQ1/lga+dcTo7W0CDrUdknGIIPHsg5f93qpIh0UfV7
JCqcfN4UYhUB6XFkoAkqN1LYJmvTwMwPPgzIm/ajSEaxMWggHZPwKK4RJX3OZBU2E+miIQvw3cc0
ZNRsXNt4uIkoxMtgh2uWuJTehsfkA2bIOqSwzoVmXWpArouCcfA2F7yf7AuSWJ3u6NPoIc3iZ5qx
ZJRwVkrVPHdpOEIjKFD/t7L6fxDfr3/ls3K9/n+gvVcVHe37f5/z/S91/ZX+VXv/9//h79p72/yb
zPzdtmRNN02Bkv7ftff23xB+GSr5MZpsGfacvp3lVRMgkRd/Q2RIkLcFhFzouvKXjG/9b4hSDP5E
EcYsvlf+V9p70+bn/0V7b816exvmlgKNR+iKphj8+V+09+y5ejlAFb9RrKC8xLcBdAObWOB1BBOG
R/PTl6dhiYUARFg7dZuRaGMYsMpDL2IL57ZHkSXJH35STYt4IilyKDTiTSdE4E1xbiY1PUVUQZg3
ya3sjeQFAjFgHMa5Si64gxfNJVRspnwxfu+zcZtMxhyr2SeMrEFhGt5wUiCqOWzUQd9biCGsepp2
JhGuSLZ6m0CmhDo6a8qHUg7bKW/gRXtZ5TYimt7SSd/WWKSpIcOtNbPHiqpODn++EjpDNkB0Fv1K
3ALSUF1Jm1THQNn3PfTXxuyp1NHnseKl+c5UhwyjYWnUAk8jgzMN5EeqkSqReOXe6nWWd03hGDrk
oqwrqOMh1BUyWvaixPpIjdQrZ5sbmdsOOsL0y1iObhthUIQ8AT6i6H6YlPATq/4YSctEtlAb9twz
jOohK4artdhEoS0fwp6Rt9H9oLAUrl6KD8FEodZzw/H8tliR8QguK1HFAgkSu2T724xQAwGVcoaG
wg5WBemjlnXzGJcuMEnCfLkM9FtLdMQ31o5oO6VLaZMvU5qA9AnwiIsaFDADoMBgWJfno72wavDv
3LmdWO6+lM4+jITn0MOBeeyoxYjyJGr7Opo5OgCSmno07wsjko5Ror6xSMoWXcB4s5gYxOe1fOiN
YdFakb9PR7GwYaihPyTGm8ydJUImhR0D1qpVbmg/Gyv+HUTBuocQIsEwWWHNH3HDSqk78v6esqbf
MsgrnTTxvmOpe7dLcfEQ89hshlyhEFiWTikK8pJRiNUgRelKW1+mTQHfk0FNX9fvkz/uIyn4BQkG
/z8oOkKHMWZbQ8YueEIF2xG7rs5TADpNeTFZESE5Mi2i4cEj0T7ApoCLxpQ8w4YAFRMXYZQ/h0pl
fsHadSy/FEMBB0KWXoLAwewMjR9zYJO7HeVZ+AUTqHNVJEB84H9mGbIq4dm0d4X+GJRpYWrVPtNB
punS20S0tZgrWM6oGnAO1mv/HIThWo63iIfdTrkksTcPE7RLIrV0c8iziwHHI+64rSZLJMvo1HYm
4J+wJKEdRO9yJDd1gZMU9Su8NIloj67+tH3/NDBu8RsiKUAuFCxBnVx0J+gsFA9ICvIyLpesSX96
LLQsncYlfXJ0/RJm+8Ggp3IylRW+TrwbzW+47fBGXkO/2sTw37l7WBdPKexFOvYz7X3b+cJf5haq
wjrVKyduZAqbAdcIOhsGm163S0s7dfoRIbJJNKgXUADXAYu5SOuTZW8l0j4uZNYTA/t7b85/8aGa
LFTGwc4UMfIQqnavZzU0PwCTh1wqzCiphlnWLq3KDgm1IborjWIyo7JJWYFKejKFyta51Hzbaphu
0EkQrJSb47LWFRIFpmncpGG6l3GYL7CUp+sI/VIpM40zmZvSzHsM47P0FAeWAkNDQzLpBCNgaMUn
LbeNCDEy2PUZWbADwuXmQn4YafHWAfFRKgLFMwgYBtMDQiuI09MH/SqnXsO+gwA8Pp8zfxsGLZci
i3W23V04scwVdyugigj81um4Y7ldcu1pqJ2uiz9U79Mz05MCgC2o43sD1Bg+AbuESvqK45B9D2TC
wehQaGXRj54pWoJiZyNCJLO2Xawzn0vX0A4qyQynSENQqVd0CUM6LQaFZfOYTXi16/3QkJMiGqLk
mchPJC7VPRFxBlCLnixb2sfFJAjxCSoofUH7ow6CBZxZnFdFTKvAlB33+qkzs/IYcucyYZjaJV3t
W1UxkVCxVS2K0tqQVF4s5Pld7iW4+RPQ0tiuy1m+Uq5LxEnT4B8Iq5hBHdayM8OKIHdUDEZYeje7
NP1lWg/TY0z5DhL1vtO3Qb72pFK5p2bXg9oYWSN7aglxvdaQx4zrTBXlGnI3+7KqHC94rFjuqcE5
hXEjq019xC6L9juBZt8YfXToo8l2J4NmskIN5MYz4Z0qL4FNDAaOFZ2+15voip8jXlueJOHigJ4g
8Misg6k6Agix9iJK2w0+YMIHuZiu6dCxpwAFxH2/QV2LW9ch3Hh0kM0PbhfX2pH45WLZKfqxNrTg
TWFUPsPVr2qEiRldLwN1O003iJoQhqmZJzmhRVvNbNfcdTLWCwaqKy1CnipF6i0QpJ2MADuwlUZb
VmfRtuyUVWzkHzF0l7VcE6MO+XhYSyXsvXo+vQ3MWxZzFO4nQzH+1sc5sTLLrwlcewpnpThWwVgv
zW7EkI80xEkNdqW5ZKmrHGiWHtPRiLJFw5Vq+hd5lGOEDtKPd4aU4kDB0bFma2vCaifpEXOTZtVi
F4RZtKcOjyCYQafMkuhIDntLv2219zZXb0rs158awVIoUJGIlCkgSKY3SD9VvTnBGOgcWkWaktHB
7o1upzYLJgeDU42RcbaLLtr3RabuZGBOpD175q1Si2KJUpuGDRVDJhFYP6X9jx5DWB3i0g3QVcAC
BZS8iwqLiDxdlKSeNPE+YmJF8d7q9woJCsoOQ/oZQI2KOGX7cnZgBAN+v8okLxNCDAk5pcRnDXQ1
shiFsc28i4rHlCCxjiNpSbH5UaYSPQRHN9oEphvhSCIq4BDfbabQ3k1CuQuZXFnPCGGOTAamclIA
vrPijA7H/yEKWktyRxXG0PW2LXw6pqRLXaR08p0wTFQuVjue4RK8WVWPA3x+kHI2wqB38mXBWuUc
dZMxb+dL+N2Nv5cRav7bA3EMaO3Cc8FuiDjsC4lp8UajWl2YgW9dx1qZU1BG+WuUmMXjz0PPFStH
3GzavbTbbSULe2NrebD27JglejBUL9GhRBmZ6NzaiTQxXf0g/BHAFg6BrRnF9qYPoYPqwpgl5NqD
mlIcI/pYXgGjfU1ExDqNSIc30oBglQzVxSoZLf55YErYjPvMDNUDcmzcWVz4C5LN22WXR92pmR9S
I7h4lSEvgL7ae6bz2oHseCfotTPdQf1lt9ZGkzvcTGMkbVUATCv4nKgeDQQQJhnNRF/o2qWsEXjG
Y8BLkr6CRlMBH404QEkkXRtGr+yjBpk9WXkIyVlH70OTxO888CGURBXarqq5h5gRj4alFwtGEAsz
iuStZ2gvS56C658HZHtf5UR+Y8zrkLQtdOGKO21lQbsQUH833RiIrRgn6djqZbwqYq08YyzfTnEa
vIpR+YoHYEGkkREloMuEilakREztGJySgtNDbYYlRf/THn1EljpZTng3VwNjMuys4gdhFdGOJAhU
dpI4kkhDwociHiBW2Zt2OjYEm9urEO+KqVaQNzqKy9Fm0zyIt0IriZnTJKxvPQvfodMo0AKbqb1K
Yx8HHLZtoTCXyFN/B/ZouNhhEi1SNbMOSqLPikrGD+aoaqcp7m6pqgZ3nd9hAqRetKY78+4btyrS
j7qkn9vKEGfUOCMAbbvZQ3VO2NbA5wyKfo9ufeXV3aZN7AsKSSf1OwhsmQmppK875r71Tu+Si96E
1MX5pga5hArUmEPBvK53U8GtBLk3mK8qOQR+oq1SEhXdMmC2S77q9K0TwYUPJV+2qlntwr6b9upo
M7XLkbZZadle/xzWpSmXtyHylU1ihB4e1qK7dwUT5kqZuBNkAJ7ieZ1e55r694e0YtoMuwtPbpZy
TvNfV1ul/ur8vIIbUBIVjfWHvxL5Yr1rp9Iv8vX8tcydzdXjz9xWN7oRLExv7mJIg0asyDU+1rm0
zUtx7eFfmkjX+sRCSYvgbjGZjpQbP6deAqXefumD95FL0Esi+EZ0Jvm6RaqzaBtEKSrsJNTOpjuO
OmGJsk4slxoS0JSX5k4xHA3A0dXUzOJk5faySBN1FzOf3/356s9DFfdEzuurhu0jB04ZvDSBuzkn
dHEXkuT4zJtdwbXLjbgHDaWG/ls/Ra4V8ZkPBAofGbDWk+R5t9Oa/vrnV0qaf4CosRamRURwF4YK
hNFKIXmHr2puDEirPNmF668dFGsI1qoE9iE6jOhJicZ2Gbx/iJCPhqy3a2o4DHsd+h9PeZn3ampe
EXeGdU3G0LIh94D3Y1kCfxmcBcY4nX2xJx+eUsSiBaHgqbiVj/RRvby7EPIFGVyyM9/HXL6hkDpL
+OgWmCTraDsW/oIc2YtxFUcCOk7GjYO6SLd284X7Tro2hAnL6JVK5oqh/tNncm+exVEGUv9Ca5Pk
r9oV6SnZ65dSX3JUa9TT29sNi0A4n9hP2GpAPK0sP42SqVy75mZL9YWIXv2hApa9U1Cz5tDGG6M0
2IVqeU9zAiAHmchDvw2ru5LY9EKqujFTfNwjA+5HTyd07C3/F3ZxWG8omBZBXfSLNKbbGFm9lFw2
zXV86OxXeCHiPy9ELDb6udnN2VavJWS19qwhVHrUlwIlyNn4bX3LzS76su7TFTWartGtXajAnBXn
sOudFSzHOFa8+8jUm3M1JhidoT2WQyYO6wTSfJM67M64q220ibTbL/29emn+cXw37ypJ2u7aGI+Z
vObC6Z1T1h3KcGksRBkvww/jN+Fv1vfwW6iPdMuO38dVzr+Sl3rOMN0e5EuirIhlbNSE2GegTGRD
ns3wJAqxNZdJicbfZzDQLO1FFwXbSlFWt7gGQe0vV2VHeamz+RvJqV4GqnkzDHn5YWO7KxNmL+t5
1fKBhuqe5PAja5erWrNP/FP9brK9etaO2s1/RvxoOLSnMJLWc154scE0SArpNTlPSB6oyB1Wnk+F
Z+mZRGyXKLYV79lQsN2IfpsNU0eDICjce8Gyj8QCnGAvtoyAHhGHPFTIRmk3fZ692b508Bq+N+FD
wbqyQlzsxMCKq0kJQdjPOdkrREw4WcPT3eOpUL+at8EZ+OYv0ODBrVcgHYUeHsKCv14hbypu382r
4HJQz02gLzK6B/0dJqj2nQ9u9KaQHDc65gEi8Jv14X9qiLTOsvGWkvJaOCpgs2kTH3yy9tbJXr2w
BgyfRPo882d5jFW38wDDoNd1WjG4v2w7X2GTXJmXdtjJZeZIIGTJqJtnBc/yiUTAiVxzHvPPe0iF
NegPD2fzySnaL0Bhm1g2nNb7nm+avFeUypa/H0B+ZF/6dxfvrPv8AngPceveoE0ztC4CZzC2D4Oy
HqXUJhrgTR6zMy6BovQgg94C7tZEh3Ws+7G6Ob1b6jfjaB7US/UWP6e3+LO4k8iD+kQ/z3/5/tma
p/GoA8gY8i1dSJI0z28tIqS59a1sW43E63bssttwJKLH3Gc1/awRyV84ZVGicLAUXb8c35IYTQpx
r3cV3Ux0Tc+ww5zi6lc7mda8uQqgxJ+YOexXdauchnI62ocCQucjG2CYux5lm78G8BMBXEWzGeve
psjzldIf6Wbuqext1E0ElgrwgThs5A0Zeu05WFn6Vrp42mb84ScMlXCjTB1iSMmtnt2zvoNfvZQP
i+uzeFl3qkiDBMcPHJXh0/T6vV9tpS6HXGkt5ca7pGap74GNnYqC3CFJ3lklm+hUtWemMa85un6f
VBynKvb1NsWqHsIhsbjfZ6eYWxGExod3rzTDfQuni2mtCd4jr03LfhdR5lKTXnON3YD2KMdcu/Rx
SllQLasr7CXyBkqeaM79y38oCTUFky1T/DDAqivH7pRfhlf6KPgWGHx2zSppoq0qdSvGKzErNq/u
t5pJ2E/nrVc4gR3QVNlvmpudPo3hGrKnse7JupzqqgX4zB4+8NXgncJuH7eJ9K0lyW9VGctHoVp7
n10WfCVd7KbRtw9FO6gr1a/Hx9Cb2HuAKV6UXkHgoeJshS7t3wGnj9smwTgSmWPzPorJzQZ473KW
m+dZ6olhR//FPuMjCTv53Ssftl9+JewyXRWl1GLnRT2z3ggjjOUO+nT0R4O+VZV2xS27NS+NwaHs
t+mSgPIW44b5HRl8JmU/xqH0Xr+ruRlCMzXOciy/cKTAMOKSMroy/wF9d2/lvf49tO0bGh/FLVLL
JvkWaaFth9EWAdidCW5AgtWAO2YypzvEgC3nU3kXXN+EhtB0KJ7a7//+JTIAxOVT8NIn7ohWp+1X
nvzSWEo6697ShlWk8nuT/KBpRvQSMM3c6ApmoR7lwVoptHQDX0TR5G3XjuANNHFSbRUJw58vmS6d
sTdCbst5b5tM9IdqfvjzlW2l91AzckKEiNKrgOETrjEmEAIUbNCeSzLYbPkJT3PanidtAH49iHkv
7Xh5azWLSlL2U1y+ysY2SPJqlFisOxMletEM3omRGu7ZThrWWcXnnNj2aBWqI4zxhHo+nFCVYvnH
hu7yWgZoI41iHaQ4blWF/PNUVQJOPKS+HcCxk93MGu+DclIqrVn26Ze51dnA75qNXkRPYgY4Ymqr
Qpao71G96zuCCLtRcQp21PehwZFe1Z+OhZn1XOwboi02EDvesGl6i1jQ2Zkmx+agZseayMwjApv8
mBXJDaFOthXwRfhGxoSRNJ8TlJt7UqPqUmOcofp56jKgw0kebt7CdPilK4cyp4LEjfupFRDwE6Sv
4+/a94oVmpWJNAGhgfRM1NNArgjSPvt3IhnxJfdKXjl0aZAvM2aqkGN1q46OphawRzRYhQamLO+A
z2FzCWWxsrsS6DegxtBrSu7WLeOByTsmPfMk8rs1nXU1TsT5cPKf1sf0I/7sn/W1uXAXqUEPvHHd
Nkp2KYnXiObgRLWLFnYeoZHJEszPZXHxy+FoIq3Y4wnwbJQQ40NIebbyRA4moz2mlc2oCIEqOJrZ
TZ8hpVGZwafdt9FVEe6ynIFpFATURAw7tNnvq/ysfYYtiIaaUxALm7XzOCGXHRgvAOwBEPhmKj2u
wuJiKPoPZPCj0yoNV32bfPRQI5KCDHO92fEkoJQNSA3EvFXRxYtu6VNNwKN4BDAlTbMiwhAwXLSR
MsJIRXK3cnOT+VXEJDJBzFRp36pdbBLRMgkJJhqodMXq+FTy6VyCCkWqrOG9lbSEvS9mWmATkiV/
arYZoeRpsiPkCDeO/eYgBFe1VfsWNXbSuGN2rqTy026kdeHDPJl2kKxQLzOyWkwTcmwLNZip3tAH
O3GrP8e2jdcNCoeuIyy+bLaKHRUbS7E/x9JbmEKqV4VNIm8qwIfITU2SNP5Hq4uZaqNyxA55C02/
Prfep1Rz58APit8lR4FrpAp23nB4Vxr5LSGd3cE/5K0eEVGOFyExoLPJF3PMdEYJmm1FtFq5wjD9
jgDY3prFNYl3mtVOq6IH4Tog+a90+zIh41iMWu0WdfxFxSkVmrLJ8QqsQCOEG+13gIlo5Wlt+NUo
x8pqvuWksh+lj37LCPr1IFXdptfAK7SM5FbCKpbkLgAZyuJvnPFMPNmB9IwDYd2NvttrmHGHOaMG
n+ViIpP4oCphtPYzNoQ6059a4ClX5hGQvuyszGQMRVBGg4RlbyJpXkTI5DhbkE52uXHt7Dr44L92
pQmppmJEMcIg0uJCdhluHtUvWMY/K7PJ6MwnZcesQtnx0ed5Viqy2vkHDqrq7yndgp0ZfLatf0/Q
UhKQwO8C5GfUkFAUdaVBy9uTJ9uUSD+KyNqQgvnp2903FzGhCiMXjJ11P/CLmygIQGcSsej2cklB
SGSV61206aako3+WxplP2tliaVQ996DBT2FBRnutRhUXTv4+a4oPgqo4KUMCzC2JYTIVGGlWqptE
6BtC7sSbzm/2HskhL3v6IaFVJWJ4DFa9SmgSHSN+T5TZhDk6qVS9agsWGhApwqQYtXFzJNB9VM+w
floELjSZeROR4KGuRUIafMpE9+jb1Uaykgaj6qCsobK8TwPnaq1J/krvQLhXNbOUKCiWjC+nhVfm
t6wKj6Ue2AQxlycf8jQhZ8yA7cIu3OKraw0cszgfgNTA9ovwy/hQVssoMY5a2jgdLjq6HYwnSDqf
5txrFviiUa2gG0wJPDgjXizOfXGdcts4IL323YLqAj/Yz04nUqPSGMcXKksmIsO83ksetaHqi5DI
qE3SlryKlUziAtK4PcTXfu9V/UdLLNZmgI64wYgSAWsSyR4A8kFmDHj885AG6N0CYt8mFkp7gfxl
79kJG9SpYxsR5dlByPY71vtrgtRxJyZNdyZVi1dJGMzCKAPPn9qsB7ZtPAtp2k7CPBhZa18t5BuP
AlqTxf9InGtdu9MQYx9MgodGeF8bgf1hK1sgRJvkbQk+gxGdvW26ZxakxX2s34vCah2OlG4tzSk5
cqtHr4LBbdAqtLxZjGVLAqhYZ9HklpOmUjqStVhgX1sZir2SNPu9K8CgYCp4FBJL3RClqT9N0iJI
xxjN9CsxdMAeOSNIpJROyN/QjzqVb0aUF7BR/w4rxBiIrhe9+dJTjFYEgo2smpiHy/onuj2oRXV7
4MZJPl1b3XIsdKoRL7Cx8fJowKOp4H5DTyEL1FgQ9XLwE0Yakb+ocpRg7cQtLJaqvW0bJgoBG40d
2rIQ7gV8J6nBLZydKs/fxV6g7fqg0RdCQdY4kQ90qOHFLztAe+TmKDtkTi+/mVPM5RAxqGQvJzX/
loAZ0/GkBz8bP5sSobyGxhiUplethU3IQR9GaM4L2FVtfS074ipgHxwbi7iCAf9gYv8GuEqjy0Db
hqXlyHkbojauOD5li2MQele8HFgVyRPtgdKWPuN8qhtEBTzLNw/j3TIXPQIDKvUdgjBO+6jda6Ij
tSDtmeBKH3aVq5cCtqob27mg9x/2cBrJrZdx4sZil9QXczqSGYXFPfdZGgXZF0Eu41umBuPGG4jl
EBUB5YB+xK5Qh1/1aAg4QtCAPv4knglTDAeb2Dmr8/ioy0nKR71eqxm6IV1Jt4SllE81KA9o9PV1
avvKNrWJ20ir8cHKEXqQ1mLgwHvzFTCNA+rVfQytxK6zrFxTx7EUqIG+5iy2F0pUtScjmFPWE3VV
cv6yTxdkBvasK+qkSDdWDGdCKkLi6+QBml6gPeJEWWNVTy9qLz1pS0yXU+JbItwb5wQ48p6tR17m
zZagCUwNI63imHEbCk060MoUS29CdS+0LHg0s/I9nihT/6xvw9QQlxGC+cYP2c+JSdZ3vlH99eHP
7yWxhVbrz58oxtBvcs5RDi/CLXvZ+FkbzXQ0kN+tVRbpa6jc2lvTYSq3lY848+xHrlDBGqUGCbVZ
txKZAE2bVAe/jcUq7MGesRsw93iQjD3bg37XY+f68yvCB38h/II3NluC4FQTjaRiJRrLXVto3Q7p
rEqJkcNk6dyKC+lhS2O7BPADB1rYxunPgy7U39gL6o0fyN9+Z8MUqCwWvM24QX5Avc8T5c6DtL+T
k+aWspnlHavPwieORI4sMGGUwH3ak1uTdNtkTkvREOWgmhXNG+P9oB+BXwxVcsLGI3N7ZkYP5Di7
N0l3Scr8ACKh+fJTW6Vh4lMz9hh01QaUMguhT+gDwOb8THkCSmBZknpMv4jcYFY8SY5WoNK3Zo95
HJIUkTWNK4e9/wvl8BdgguyqJf5RlE26NQOIQzo3e7eyU/0siACmPxXGNVavucnHkG2YvMnixvio
GKnEZLrUQVszSlBeiuLLNzwSxUaCR+ukY5IXjmWKYg+eEgDNGG974U27dn7489V//FLtUJB2ROYZ
Bi5CuNtdbF2srHBLS7WOZjt5F4QM3sXuwYwMeaVtRYb307KB+dbMyPwPTZsbaFKXEBXgBZ60kwJV
D9vMHjLJEqsrJlCoZMTwZqRFAWzMiZuDbRMlu2E0Q2orADz4nYzVWzhK1TYI7BS6SHWgbpF2aSYR
G56gHals5WmOCRkAYOrcgcH1vBP/Jq4eh+EzKqEyTSTOEe/2VpRYn+jYVuShcXiCjvBlXJ+oQJzU
6nd2qyG4UGbwYSRehzS4WSXjeN+g9ScOk0NgsHXwqVzCmIMARo4cAWoc2Wym7HA1gZyTKmbGDevk
TJTWKagAz8VD8Byj0LzqaQjQDMfCTmqWfmJFZw32jqYkuDfLXHfDjKIBq4yxGFRpY6JZYJQggaiK
loZxk4Y3H6XPIqy8myxDW5FtbWN1DPPHYvK34B1PZeNVbtmmZ5NLgtwplUTM7MYS9Z3wG3UxMYNs
OeUISgEioxxtRf2pFOYPqRI/TF0elhLNyBaZyKmt05VeejFXtO5oOb9B/PPvpLccEQjyDfUwvcgV
ZA8jHNeUNPUlawMIevDrv4EEaYH27Sm1fRFovmBipWj78w1IiPZm+IN/qdth5UG9uft2xoiIlmBt
xqqM+iuskagQPvrnl4ZXFe7EG7PMgDOs1FYAjzJ3ForzRCVwoNfj9RCGNZgD6ennKdUOirGL35TG
JbXq4Vy1X00hMronpZrhNvEi05LRtWQ12GRjeffrsDhxwhP9BH8kp3J/s3SToZiZIIqWAvVh42Pr
KhRBDViYc5Z7xi71iXoPR3t6GbnbAj5zNDk0zh00uhtN3cOEa15EUbqN8qbZiQIK7USZtghaYyfM
EZdKMzUfadbDdpMsvgXjnFOpMasmvEPnle4faAzsQ2S28mFs2Yc1eAg9+VOVNLa2ohHHln7WBQkB
XVbWDXey0XlB/EVeUtcp4akBbuvJc6m3NwkBmpcENOnenLLfaugFWGNnlpEh6oflI5/OWitcJZ14
DIXA7RMv62DYZbPjGPnOCCCCHU4qofzuqHNAO6ERipE2CuCcQdispzhcxOByPTXDRiZBfAXeeA0F
Rotu3OdasdCyCGtnUO8mnpaeP0ZaTMUeH+WEiaLOtB1i43EXh7KLHUcsZESgTm9Fp7zqX3wEuLuY
hWv4ab8epxGXgxYRM2yrC70mx9wMUuzlRfGFCaVbjqO0YmVSulEavkf6WbUTa3azklc81vRZMrQB
Q1RbYu7I2OnHfTPlOsYYBAVD0LC5CBe5wuhTgA7osuYkJwqrEaRGDGkaeAsFIVbZOaN0f+J9+RN4
lWwIb5S2GTJtp1R1mqnMvjU18ASCT00QkN6wJr6a6bHItYNfae8hrgp8s+GlGaxdPcjxS/Em4BfI
QjbArhZyrekuBwK51G9YA+AaoTGCjTaviFUyHYy2cQeWnN8UqRyIlCJPo7cIt5R8srAs2O96jf4p
NoN1VMGftwdLWZfYBly9mmZfwg+pmKRt2yrabtLYpLSBztaMEtKcmHCb4z6lJUJMEVyiSjwSjWF9
c8/V/ldQGINbTGrsmgWGm3e91jUU+4KIqvmB+03ZluE1aKBbVDpuKnaCLnOo4N7g4V8WRsFxkqnt
YwyI9QNzsUmBW7Bz8rI7kFwqSJmOfgKFj7amWv5FnvxvePR/IG7L/4PmF+r3XzW/2tBmMplcwxZ8
VvTm96wIGwoTtHO4R32O5ziNPlQldsdOXwKlVRE0oGT5afKJQbRj01SUkrn6589KaP/Fs7J0ZjK6
Sugd3/Mfn1WZZzq3L4mdyXCS18V8aLMketU7tBNXnS3imP0a2VzJRNoUMEFLiEzXwSL5EH/4Sr+p
J/2one17V17fSx/1nRFvyRBt5gHM1bualXorv7D2QRcW6iV9ae/ta3w1j+YivK2PIemHYZDrXmKb
ddy0Rd3m9uxgMTg4QsLiGM5gwJb+ozHZZgbHKnevV2Or2nCJ8KIvOdn3//wlUSyE5v9Jna2gHld0
TZPRe9Mh/+NrgtZAbXBMttvprF6Hfj9bRjCt5OchZ+QKngC7KGUvqGyTXdA2tFPQpjRiTqPj3ST/
Z+Q+ljlUeugPR+dYJ7A6isW1ZH3Yska0eH2W1rxYpKmDBc2y0QhPYXj2Sy6PY00fgwgnhiZyUY9T
7PIk3vE79QZTWEbnuy56AtOSf8vFCV7E+JWR7q4sy2wp9ANJhg4CWEGm2HEvs5w5hK+QYNqj9p5/
1f1XZG3baWPLy2UkpVi8d7G8ljaVPC2tI3BZh15oJFHi1VGAAuvycEPb7tEkwSsprwQxIVbS7vFL
+66RX/2ef7x8bh71zXpN4bI7j0+XZdmLIchBv8ZE+PKG17zhgIyqhflqwaMOTqvl3QZIMlVYIYsj
Kg/N6ZOINTYpZ53IlkbUEnzWRB85+8sQfEP6sNhpkgfOfhMpFbtOrnyfzafNBvRaswsFYP2Mqfts
dqQyu9LpmX1W7E7RMy3ic3AFVuNsuJNvkmPAptU7UcnwOksP9fbPPz54BP+Lj49gk6AT24b34D9f
UtTRsVQwiN9G/0rdmTW3jaTp+q9U9MXcQYF9iZnuiOEmUhS1WYulGwQtStj3Hb/+PKBolyir3FXD
Oudw1BEdVbYKBJKJzC+/d2vTadIv9I58w+rOxKDyKdaNrxNW3K8My7q7L26aC2Srd8UdRq8zmP6n
nBdcsDU6UDzgtaUuvGlXXXpn0hy7cOMcO53gGg8LELpby57IzSoDtwvB7zKVlhrOnPIkSCFBjB1i
2ZBj3ncBETrnLoACpNfb9LEvx92TYt5U1xJYoQvv85qxG8WXXHdAE7/oIItRsOwfMrDGkhU5YJEY
l7K8NkoZ2n1wLrOYkBkuoY6tXGLygmRBwgtcFwglWGEmswYLgwHkXJX6RX0nPwiPunqJSjm/JgDz
qXvw77IHDBNXEuFYX7CSN7qRgWNb0k1LCwuEgkODvRBx6L3MVx6wawn8qrIvfmm0ReJiMo2t4bR6
0G+sW4y7roN7vzxrXo1ndxNuzHRJsqYcfaHkHJE95g+w75m+ssz1pOwuqrPqm6g/Yb3RNwuNKNJZ
A3Cc3jnK3aA4HgDlKQegUdmeaVf6lCxLYKlNCQCNbVnpQ7qZ+PIsXcV38Z19494J9lxiCWqN0+YM
6x0DZ95JSzJjgKTgoQouh4cn+utBvuFxJQC9M+/BUWdJtBFP6+gRUxbXxEvlOmJOaF9JChyF5jxd
mCaBbfB4aOyMwttGmEpfG2XejIqHQl67q2xJxNWIdHnlaRgAshHH+rXwxcbuXMVWAC13BYUS6IAC
EHpbpdT+IszUR/I+iRF12uDCAXnCtwUGfNrks1B3MHqzO31ciuqVJ9YVJL0+nloxjTxaNK+WYxRI
2wp/joXOWKshBbgd3Wbbio1561brX79Eys8CGZQxooGGR5SANjVkOu83S3p+roGhGANB/LlsZYCM
tXwPpHFpiw6MoSdnXeQJ/H+VWdi9uhkKUyg+BDUg4kdv9jW/LW/9Gh4vJGe+TGkVzPMGKblsi9b4
kvY9wDqmPLNa9lCFNDhR1G3O+cAgD0Em7Itumrwwgsy/iYjswdqnKW7zpKOXhF2/bYezf/PAw+7/
lqmy2PzzH4MiSBF1kcRdc0j+MMQP1UGOqwj+kRbKV+UVShWytlWmCVDtQNKMdlFENvkAI5lcdU0P
Fu1MyNoz4YvEbmp9TW7yq+5CB73Ws+cy805dHPgSVt6GlTe7kaBIaOfFtQD+nYhARLSU3X+zacqf
3j+hJHxfiqGo6oc0ETj1chyaUblwSmMkfMFoMk5mvfJa00fvxlkwz0D8RwJxYNF9cq+7JG/c+xzi
kGQr0L9J2TTPKNhzHLyIGEPXA0bfIkD59TB/dpts6xoSMMPQVUUbQlHeCa/kqJDSJPPiBUFH0dyF
qKWvHFBgSfADTOFq7YywvTvFVpWlatHUXRqaQ/6497DSkJgsHTG4Tiz/XhXLeLyFqTmz4nWAN8Qo
I/ungWWp0SoqfNAoX1Mvfn371s+VCYkyqoKxo6bIIpNx//adAA271mv4JtM2Gxc1Tpe4E2M4PZZY
RaiQAKpbcyVEsblClrSI6BSfbf9t++eygqETLMVzz9FfqyoPIfnGTI5IwACYGjCIBO0mda3iwo2c
JdTR7FREkMbmDL9dq2Vjuf2n1PAN/PWFeZV6zQICknZuFz1518M/AVkRNdWSwNYn9dKuAmwBWuJY
TQnpx4Aot0DLxYAxJ0tjQJzJRS6eGromyYBGiwMuHXJeAqU2chVBP51dFE9wp4Cyi7ky4Nraoo7W
mCSXE5HyM01RufV6TNuaQorzkgk32YMzYVFRj3yZqirM2UWCxG1msIfjTm5GzoCzuwDu4YC8RwMG
Lw9oPHxtH/AGhL4asPpiQO3NAb8XAfJZe6JJOWD718qA85MfB+hfD+g/IhmoANbACehOf/2tyz8t
hpIksxBaOmuhhrT/47cuqE4JzddbKOFjFmMPNoRi0sU3C+mVWi8uXexh6qeuC7KLRjhHHfgCJU2u
YRMbyCHUaznMQuplDB1Y2pE0qymOrmJ44aeBNSOcrIPd4eLeCPrWm/GF5NN6tmXXHg+Sln/zMD9N
YWprimcNoSVqS8X68AbqmVtkjlO5C3llmODvrt1OqIKFHtGbZNkrBxO1zJcz0mwK8SzVgcAVci2m
Pl4B564SXnnVtIwfallFx3uRX9d3VBTfjMcfldz/s0Sr/63SW0nkfyRNvftif4q++u+8itfP7jr8
7Spfb14K970U9/cL7OS4xomKyZglAvuBgmnKjygsSzrhfMVKihbW4CCGDva7Gtc6UfXtTFHhmmu4
Av2ehKWfEKqlAB3y/2yWqvlX1LjKoOvd23pNnTaaqSvkbemWqG9fv3d7QhRCW1KIcV7gPW2wV4lh
NqfIwH5Oo6E0w7QrREzQJh6nP71pz2hqYs9Sc0w9r3hgklwr/JrURmIZ6wwsUWylv8+jOqUlHEry
aRHgU4wdmxb0E6GzclwyQkOm1VylKZoUWzGoRcA2SUNRMpSArtLIZ8SKtpym5aoczHPymEDZ0sPc
JGH597Fd86GRFmHZTSWrEk8TN/BXEm3qVWzaNhL1hExasQuKi8rOsquuBQ8b1a6ODbCkG9hC4JZF
nR0Jm8DKWE/dplxApuQgBxtIGCOt0LlLN7IQ6HAuDbyq4ryEt9Aj7B3xylNNGlNx2+Z3HWkyL4Hh
W+YoKJpoIwCM45in+PhHRYLyCNzqriOvwcm1CuNppOLtzxFTcwFBDQ08Bw8A2gawym3c2eP2FQs5
ugBmYeEQU4d5DZXTUTvCMAvhAZtu9R4JZn2Jn4VbTBqquZnDgHEGxychDjR8nuIU2wY1FwREvNgQ
so5UsGtg8s06EI3HGm7EreAW8n1v+/Z91kd80Q1dM4JD9Ka+jcDc5o3jGleGK/l3jRVkcJt1TKrM
tHUf4VzT5Y9K3QaBRZkKGyuLxw46iJs0FNiMAouQUhoLC7eVTSIkTJwUo6w2VDweQhyfMoF7J0cr
El9dPMj6KbQPi4wFRA/kQ9gqAbpl2X9NOETC6bTQJYziHKOjgHYqiCWuTEUbxRU+ktAXBlhAfsgl
TBUoeaj+I2DVxxxgBqmiijH6RIlVumu5OiQFh6LQ4azeOKy7cY9j2sgX7R6DwAyqm9LjrDhCpQw5
wfNsx6eb26ZnPQZG5YWCm4b0xe0IW8NFslLzBV7Yojgl9xVPcNekVTP2jdZGxyPAWwHXKHNvkRWF
Jl6CyjdpMAUtLyw8wQzXvBWqzv/SeSFcBAeJo+DJnPRaHScv1vtpKtnR2u3bepEqxI5+iwy3li4d
w3TqQbmuYLFN5I9kYwSSeonyKlkKzWsM18ZFhXA0GeS2AiA8vHfkKHZVoAwnz/iUmDKI1oB+OAs7
3izTfFA2dJSYXMi+Dskizrsb3YtzhNOtBdVZRuCzzJhZL0FkqKcGqjXMYdpqCuUjmDIDqwUGV9JC
6l0OBpFCWF5QEW+Mbbm5FCLM4/zQ82jgg18rjjM481bWivg3CVO2KDvPHWZ3j4zqmRSU+hRLmOjB
K7X4AiklnuelVdxodYGnvomPZGqazm2hivHatXMDlVebrRu4i1/dPLxMlMEBOfSF5kyLXGWemKGF
1trRpyzIMRnDhjJzOruaNVnzLS9iZMWKE2SQEsSMNonTTzBOrTeilkO89/Pokhvqx0mt4gMk+bid
YgnazxLBYKIqooLjlGAvlVAxT9FEklhW9SK+0B2oJi5r+asDkLOpKtN+zeu+oIuQd9DyfDMNv9ZC
ZS3hn0eLRNTTb1joZBjquM6lrEXxQwPMvRRTDERrLahfbRcyt2STjhAobXyN3SCRmg2xIJQx9mnc
aYPNJSHHZ46EQabV46huk/U3SuoiieYqeqGVqhLZ1IUZHGhdCYQ7PrAZSZEhXehkepODIHtTy9W0
56yV24VYmdlZq9M2pudtwf9TPapqxT6re6Ol74SUQTZdf1MjGZ6JKOvxydfxDbA7WZ2EtWjOVSPR
HtNQEu+yUJSuU8HDvda2s4ZF2CAbzO57OhtqcI5rHwRwTKlBNMP4S2hqsL/ebclXb6fH9y1nTl6/
3tqUD51MsQ+rQAkTFGUYrdvkGDjWmakkzoVdJDKlMs4U8riN6kaZwR9s7yxXcQnaC4kKGdu1HZIG
oZQQUds4a3Ctany4SllklGdaT6zByIiC8LosMks+VQw9wC0l7LqF6gfeDIdYiAmqUG6aEGcC2HsE
87gCR4NabehFEUMJGRHJhkbitzHyhDS61gW5u8fuuT8t0ja5aJTGPlU9jZYQaWrJUvMAfXHoE4GB
8Fo3XewJA2KwwrHeeDZSuRjjCNmvZ66mCN/CtK4Qz3ahSinreItGaIrnVKSV3UdDTCPgORGOvZBl
s1rLMGfICic257FbJykyHk0pJBRcSnBZsU45yBEiQJKcuKR4g1N2Y9QjOIM5rrRC7gp01EJEuSNU
klWzqLE2BMhtxUiaumA+i0ASVNSyrl3Dm8AyVAvmbqrqtFK9GG5Ok2Xkwec9GLmbxxhfYvj/nHRG
uhBLQeAZ/EgbAPXim0rhMBPxEp2WpHNMjRyfTlwY6nIsD0OCUa+0FIW4uo7AGpaqnonfAJe9U8Xq
A9wD1e6UE4px2+g2RpKZlJ0WstSMYONlK1PXSCnpANBwqNY3QiHo875z04VA84LkWDFYqj2bSFsX
Lk5o+YUttA1AqWHT85fQPiTSazTsRgZfyVJoW2WVbzcqqYYY5A+7VzTsYymav+qUTRmgNkFAi+EF
hs036XYXZIeWuqnVy9Jrut0nQ3wsCEja7p9iEwwhYjWVwTjRJBvVbcWBL7fIC/v1i6MNOat7NSH+
VKYuiqaoQWuSpZ8MWpKcXGNXpFcvk4ExsSWIAJOSbPLLgvi7uyYp1WlaJB4Z202CEstwpK9xXse3
cYaJee6G0kaCDIP8UYWXSMoWNsszSBL9XJAHH99cgt4/Tkx2E9guDX7hrmGbqAIrL8L+2ZTchYY/
cHPZqiFziUyp5r5gAbuh4Z2nFImNnzjnqdebq76vgiswZxzHWIVzKA8KbmSSa+GKJKXUYGMX6Qs8
nBSSCqFQhb3C4AQ9S1h6izTy00mSCht8b71Zm3e8E0rdzrXWsM6srsZOWK5glPEK4JsAMARhxUFC
J3IKryQ8r5gY6ElqXuRY0oNJovZ0oWipEqqj5wIYXC01dXgqIqCnK+v0YMhOITtzybFCFSOPXpgV
hawuQoc0ATzMBeMCPgFMSVe2sSUpMFTsCu+s5L0aZQ3AipIHM89LNeKVCLUcVThBzsmcImI+ytMr
M5f0O2z4lElNB3qcOXh5NSjZyYbpyqks6t2V2aTymJd5KIPTSJlS9WN/41GPB6ZVjL0orJ8Uhwvi
76hjmmM78g1eVOZtxCs2F0SCMj3VI2hG6mgQeIOvWZab9nnhd/qVSmV4VRuKsG7kTL93Qwx1m0aA
8Qh/4zpxs/yVk0ZFoyAMvDOEHsFG1e0EfCuuYSNswk5Nv4aqjmWtCftb5X2tNVzeU4yNjVDCJw/f
gEjtvxid49UX3bCUNZKMjhfxevQEOVKS0OpYHrQ5CiZ3ongp3FSXXCTvDJJmD6/RwQY6kTwo8kqm
2DMNH2wNhS+Oqeggh7VcH5Z1dbvCk3PLYi9gKQGRTAhuUP6yETDB2BSs7QYRbDcLc7txZEnX3jXb
7STFt56XNe8rfLDtzrmgYW2d6dttKFBN+zpO8/4rIY3qC8NczV0fnsGoU8i8V9IMY9IAYT7R1rJ2
VXWNnS1a04NS08DDvNfh3a56J1AvXFvHldm3rK8VpuK3upIgb67QtPRCAH1agSTyRWtQG5JQ0S2l
gYdpZh6hjb0aime62dRLFkX8g/Qgq5AdyoMDo4QaLVEcmCFd08zLUCeDKmqyheYSp4MDKWYpUKfb
6xqzxlmdVsIQZVPI/qTRcK4Ngq59ykmlIjKeswGasdiM1gLZuMu4i9ChhlgLY50Y1VBhIopgAi3I
z8I5R8aOmf6h598g8LPWaZG1t5LaxlAxYFCO2lhGmdPHEvzaBuk2ufMdLAQR5hjexYZy7XkaukNF
62p0TqqOJYkOOwUDg7bsnkQzFy4akQk/EmISSQl0Ld0bQfWzlVoZOEzoir/x5ZR8GBj05gPGMjlJ
O6lrWrfEJrjnOGP6NvpNrjxKcTyjq44L56OZ59GXtBXzOzFHmTxLazXCBzvJ41MBVz0IsFEWghOa
8aPY1W1I2kIWIVkg5IQTplKJ/ZSoV/dbhxm+PU5Kw3oKtUR7DgOj6JdNmWrxsmt5PWFjG8bgV+Oa
j4ZSYK3c5wJykNStYKmXUjGH2yOAo2EGUOpEx3KQKb+YtZaG08QISKlRcswtptlwVPYskXc3sFwH
eSspnoipo0yUcVzR67FXF/DrszQic9QorMe2D4VXmEh0SkNPxyOiYS2JJpS/9QrL9uqxdxXlmyMU
XTFTff4L8l0b7wZRlmPNAtfAsrKwUpzBoe5AvdWlUiezje6sLWCJRxHlmc9aSKbkWIhbJBaqW99I
ueReWoFJOENJRAfbjNuXyyL3rUtsMa2b3JXjC7XP8UrpcsJcYlnRlSnSFfoKMXlsZF6bJRaonC78
da4SOa9EnMMmvqbxOS02lRwrJR9tBNMTQ15BKdAJK1WE3TBmE4Tek+ElUw/oEIYisaqgw0UIRsU+
yuOpjwWgOiI9Se+wi0nbOdUHScNyUNm3sV3GT0CGGjY9WEX3p5mOnQgSKf6EIO0Kg0BZUJRHk1TA
x7SVi69VphSvLT4s0UQoDRKJek6u91IrQsTxw8zHYLYSNOG8qCqBuOXeQQkETS9uh0Byz15h9om/
pFUJgyYwN5sLUr7zy0DKoKc0tRPbI7UZjG1E+ssUSrmoXGShPZSnLdIVfH1T67SvLKcey+RfG5eD
wA6zEjXG9IgaVF3WsKYWVSYmF6IEANtYBpJfNVfBZnI1Zb93ixwmg0W02xU0avcUq+Li3lCccuPQ
FCBlwG6Bv4sKmA3XMzFdcwQHnyNnyRjTQMomPIiMb4zWGMve8bt7p/GJetZ7Af4sdj8+nPTUbQpO
aYM3SsYbRHxqjU25YJgZ/MKqvFU1EHR0IjRKRiK8ROcUeVO4LLoqnJqC2p6GGaFhZGt5wMd9yMUk
WYU5XXbMLisfVqPUE+kPsEgqSxwPwW+8qG+6cYoyoZ4C9ybeaZupHeizkWCGYukpMl5XTqZsMs0k
F8MBScU357nPe2VZ4AoqTqll+3YEzy4pxxHBdXCnA8jqjauK1bhWfSkbQ81X0zOpq4gYsNWke0pJ
xRyLlR/dtZmVvWhBY3JmsuIHTQvce0nNpLUiG+FdIwrSIpFUiON6BzO/KuDrUf2+moA88QRLttCf
ETWMBRU5Hsa3mvmN5V1VLCXdJ9Eugsf6rBpOgSerlWq3Rp33Z7hqKAu6YMTP1S32HyEWyBPe1uwy
thIIlEkd+leU3MiCkj6VYQQr+Q3aRfbnlJJv7BRFNdPcVN/UfLPfejr6nF7FOAI5V9vbqGpBGWs3
f8pDnZWeZRb7rBBc2I4tYGKdYrk2vfqUw21DFpVpED1lifThXUIGyMGi8T3SpTC8E2LFutGIRLlI
syadc98YjUeiYj25ECzmupp6xFR5ag5TWwrOc4wUXtyClN1RiuoWFZSuuasuN+U7Nc8t2PqaR2hZ
0ZzWQWhdUqkk38p2IHWHXY/rBXCAN1dV1TqvdPhynLjx81eaeOXGNbAqAexzKzHjamIlsfVWj//d
nfj/C/aWu1sc+t/TuMRS9rp6oQv0wrtaFv/6L1r8zksy/O1V4sXlbfI/+6VfX+i3l+0nQ7t8+ec/
1psIiYVX0D97Lt833RV9e0rZc8zc3tT2jn91jXDNg1UbLi4rJ6ZGq14cuu2UpuSobP/cxBrTkHWQ
R+vthz49H/RucP7o8X/9ZG/j+Ovf+dWdvw3MAKDjjQkMsO8X+pefXj+xZEVjHMW3H2CK94Mgnmi4
hmqyuRsFqHTHNQgD7mLAmzh0HJQTQ9VExgIg8t0AANYYqmwgbZffxuf4ZoGs62839eHF/AvvgCTh
HaszlN+/5v1BMMwTVaSwBXw/tq8fEGt3U//zp8cEVzNEuCgyVI7tz94UMHl6WKIgdrspAA3kuN4B
WVdw5z1sIWAKmJYM7AjHYvuzvxAYeAjzDhjQIX/89XENArNXHl7UA8dBxkZZl0xed+mzyWCpQLSm
ZBjmbhyO7o3YjQNvMN/PAS+FdqJBFRqITZ+Og3QiwyYyIW39+Ovjmg/qwKE7cBAkAHlNZokZzKuH
Hxhe7zYHQz+RRNOiYcOfH9fT72bBwduiegKxDZqA8unSaFE7GVBwNck40llg0NSG1H7oPJBPaIyL
gADwKN5NAEs+MRVJ1gl+Odbn5w0WSQ+msOE7lGUo2geOhaKcWEOlMGyIbz97Q2KwmeJprqribqc4
voqRwyyY4EGroyK9lc0/ysIPu6VxwnjLEmXjdtkQj65kkCzW7gMHgZMTvDzUItruKT8Mgnkim1CV
FGW3kx7dTBjKmUOXBuoFvE0VWWEh/Ox1GE6X7A8M09tMOLrzA0dc8dBBUMQTU5UlVbM+bJAaJDje
EVXZLQZH9/QSlLpDqwTZOpEsnHdUnu7d5kB1wGNTMKtHuwhAKWRDO2gllMQT+l/DLvtpvcwgqCKF
GNPgbf7//6qUnpMqhnJz8+J4Sfy+hwQ1988NwYcrvOsgySd0SDQJ3e/+BLBO2HR1k+7Kkb77b1Wi
euhuKJuQUxUFHunuS/6wERgntOlUg7LgbYU8ut1QZuX6k7PgQy/y3SygVUatpSKw+GwjMDk4yhwk
qBSPdTKg2zu0nUgXQYZQjAqQK71fC9UTUSWAaMt2PrKTki4R6Ex/68+tAn/8/fPoEMhJDf20gWLK
jIAkG9pwhjyyEUCRcOjs51SgIUvQqHU+m/2GxknZ0FkfjnUJMKiC6H0dOgk4KFoyrH5ayW8/+68B
1H8kfqje3rbdIwIThufX5UN3Akkbtjya6GTVfvb8LAMaBaeOtGf7c3z1IKe2Q1cCiaYJxYCMIPBt
qf+wHdI14lVBzXa0mAoNUEQcyqGLgmScUPrqBgDS/mtgnZAFpwMqvY3P7vxxRG8DYMh2Uzi4i6qc
6JR/pPLtvuv9bdGkyUpprNBBensfjm5Z4E0+eE3UTpjuFH8oQLY/+68DY0B7Sucocnwb4+eisL+M
sdISs5RBALg7B/Cg72ojghvZG+GKf98yjq88/jmX8i+PAYdhil/TQun99rM/BjRSqY3Qex7tmjjg
zIAhhxYI4pCqKat0C/YGwFCYBOwZmrHbM45uJfi+JB56RKBXxIJHT1rfIUf7SyJAIzgzbWrtKJcD
cOCD20XKCTHtrAWDpvn9OjCACbqIZHTXWH+ba8e0K24h1oNbpswAhpHlYFAbDD/7GwItI9BVICVt
11E9vlcBgcSB6wCFMn3zQQy+vxkw/XHPYS+Ud5PgrRj9U5PgT/zSD/oWPnHhZkvc8l6Kz/hdf/QL
3zHln/9+R1oamElDT23vFwce19tn/87r+tfeUXpLrHr3l9+JVtvP2f3nuwf8+aP3Puv7U33/w7n3
kq/zZ7fb/kW3u80hE/qf//jveOPm60/13Nvv+Pcb+omF9qNr+svr/0oyLsNL/N6J/JTo9uc+4g9C
of+YP/enLotJ8zr/fndbttm2Ejx0QObrHG+u9fsL71rwB1/Zi/5YnP8G+R36EWfrKKp++491lP7n
b8s1UnBvb4QocIc+yqGfslznMeTKYH+Q3s6lB1+bVyH8cOEtBnDohc/XQeGuN83LS/p9BLYLwVtP
8dCrr9Ybt/v8NX3DMQ/9gMuNx+2/v/NdS/jQC19Vm+rZfcnzbu/ib4Stwy8e++tv+xfegnmHXvhm
7a+L0l3vASU7tPTQa3/xyPLdS7HfcfgOvfAtlgrhbxfrTfV+RDhbD/TIQy9+V5br/LN9YkfCPfT6
Dy9F+dvoJXbW4feb3S66bwTnQ6++WrOYs2CV+d4c31GkDr06lulcvXx/3z+6qQdfO9m74x9dykOv
y8a/jtbxb+t489uF95x849tdFCH/Wuw/x44+dPDn/aoQAIaDfjuAL4d+zMrrk3y993YNF387tRx6
8dvcS6v9GbS7OEXqoRefrDcUYtuvY+3wZczX9Uvofb/udi/5cQI/9LMu+IThq/5w9R199NCrr9bx
ME6fXPxvGKbVi4MB0brbeyv4FoZ7/xuKyclL6H4cdC49IMSHDsvkx/s28fZW6Le7V6XDP2LMjrXx
mD3u92vt5s3wCH9DZTZ23XWJ49BPn/A7hHjoKG33mXUwPMjeM+w+4W9YIs7YCv7w+n/DFLp94dVy
Ptb4vyMKh47Q+XrD+LwfHOMzjuOvP+azk+QPbc/P58vvmp3P/rP9w/PwG8/hyzr/1/8BAAD//w==
</cx:binary>
              </cx:geoCache>
            </cx:geography>
          </cx:layoutPr>
        </cx:series>
      </cx:plotAreaRegion>
    </cx:plotArea>
    <cx:legend pos="r" align="min" overlay="0"/>
  </cx:chart>
  <cx:spPr>
    <a:solidFill>
      <a:schemeClr val="accent3">
        <a:lumMod val="20000"/>
        <a:lumOff val="80000"/>
      </a:schemeClr>
    </a:solidFill>
    <a:ln w="12700" cap="flat" cmpd="sng" algn="ctr">
      <a:solidFill>
        <a:schemeClr val="dk1"/>
      </a:solidFill>
      <a:prstDash val="solid"/>
      <a:miter lim="800000"/>
    </a:ln>
    <a:effectLst/>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txData>
          <cx:v>Recovered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Recovered</a:t>
          </a:r>
        </a:p>
      </cx:txPr>
    </cx:title>
    <cx:plotArea>
      <cx:plotAreaRegion>
        <cx:series layoutId="regionMap" uniqueId="{C2F12A57-69A8-48E4-86AD-01370286134B}">
          <cx:tx>
            <cx:txData>
              <cx:f>_xlchart.v5.26</cx:f>
              <cx:v>Recovered</cx:v>
            </cx:txData>
          </cx:tx>
          <cx:dataLabels>
            <cx:txPr>
              <a:bodyPr spcFirstLastPara="1" vertOverflow="ellipsis" horzOverflow="overflow" wrap="square" lIns="0" tIns="0" rIns="0" bIns="0" anchor="ctr" anchorCtr="1"/>
              <a:lstStyle/>
              <a:p>
                <a:pPr algn="ctr" rtl="0">
                  <a:defRPr/>
                </a:pPr>
                <a:endParaRPr lang="en-US" sz="85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geography cultureLanguage="en-US" cultureRegion="IN" attribution="Powered by Bing">
              <cx:geoCache provider="{E9337A44-BEBE-4D9F-B70C-5C5E7DAFC167}">
                <cx:binary>1HzZdty4suWvePmhn5oqzCBOn7prFcicNEuWLZdfuNKSTIIDCM7D199Iy/axsrJsnz66vVr54CGZ
IILYiIi9AwD/eTf+4y5/2NavxiK3zT/uxt9fJ23r/vHbb81d8lBsm6PC3NVlU35qj+7K4rfy0ydz
9/Dbfb0djI1/Iwiz3+6Sbd0+jK//659wt/ihPC3vtq0p7VX3UE/XD02Xt80Prh289Oqu7Gy7ax7D
nX5/vbH3Zvv61YNtTTvdTO7h99dPfvH61W/79/lLn69yMKvt7qEtIUeUE44R469f5aWNv3wv1REV
VPhcYPT5A5cf+zzfFtDup2Z8NmJ7f18/NM2rL39/a/bE4m/fmqYMHh82KHe2bc4/P8xvTwfzv/65
9wU83t433433/lj87BKYWhgbmqatzV2Lf3/9tm1hUlzW2/uHJvk6Bo/j/uSn/+64iyNFKIzul+FF
+Mnw++iICwHI+FR9/tCvXT8O/y9bdRiGveZPHgQe+fL138y6/y8RutkWJn91vr3vvo7Rfw4PxkcI
w9THX8dfPYFH+kcMSUQQl1/7fMTl12w5DMr3bfcQuQFPeEE+c71Nt02bbO3XwfnPASHiiPuMEurL
R4fYA4Qe+Rxh4mN5MFz9kkWHYfmu6R4q18cvCpXLzqbbj88HCUVHPiOYcUWeOgc/Ylj4hFF2EIuf
23EYiK/t9lC41C8MhfsOCEVdT8+HBEQrXxEsCCWPI/40mUAul4CHJF/w2OWa73P5ZfcrJv0dKP9q
uw/Mny8KmIt70yR7zOrJE/27GR5SOKaIMcoPRSyfHTHic0aROuglPzfnMCBf2z0x/ffXF9cvCozz
bbzNt/b+60R9lgSCBPZ9IOqH4FAAh4DsIf1HNNBeYv8Vgw4D8q+We5Ccn74oSG5q47r6OR2EHknG
EdDgp7lcYfieSBAfX6LZnvT4BUMOI/Gt4R4QNy/LN87MXNbb4hldgx5RJEEDUv9JIlfkyKcCEYXY
o8vsiZBfMOQwEN8a7gFx9uFFecTZQ5xAlJqe0yf4EaecYSq/6L6/uAaRkMslEt+C2PeZ/Jcs+htM
/vUw+6i8rDi1Kp8RD8x3ZRCIUMT/NuDfV0nYEeJEKEHI4+W9UPUTWw4j8bnRHgarP16WZ2zvk2n7
P1A1oeAekKU5/5Km8ZOABbKc+L4SlH7J8fsB65fNOozM2V77PZDOXlbd5GwL5cptk7TPmdSxOmKc
ICC2X2jtnjYURxj5ioFU/5q/Hgsnv2jM3+Hy3ZPsg7J+UZ7zh71P6v8Bz4FABl4jJKd7gKgjJQAs
Qr7k+D3e++v2HIZmv/0eOn+8LJc53WagEe+Hhwf3dfr+58oE1DuRQjHlP6VfEpILIwqy/V5W+UUr
DgPypPEeGqfhi/KV0+39NnvGmjylR2pX8iWAxePnaXaRUILkmDH0pY6yl11+bs7fIfL4GPtgvKyU
f/JQAxd+Rq9ARwxgwPA5CIaACrxPBFQaHwX7Xj75uTmHwfjabg+Mk5fFgY8hH2ZQf3/O+gk9ErBc
RdTXFZGnwcoH4QJgUCK+EGX2dSo85vdfsugwJN813UPl+GXl9tuHpn2lHyyUtr4Ozn+ePchu5YNh
jiRk7u+kiS+PlARpwr4Kyb0k8ovGHIbkSeM9UG71i0oia1NsYd0+f36xQvHjEu+3OtaeWJFHhAqC
oc71GMHE10nx6DH/jmGHUfrrHfagWr8s9vVH3dn/IawI5HZFqa+gCvb585Qlq51skVQK9CUX7WH1
b1l2GKwDt9hD64/rF+VYJ9vabttt9pycgB1J2KlCGDu8zgUoCakwp4c3TfySRYfR+a7pHionL4um
hdtia18BM3gVmu5rwHmGLISOgBoQhhXk/e+ykKTgOIAYl18Q26MFv2zOYVj2mu9BE74senC2tbsV
lmcEBdyFMtjFBWuMB/SMAuYgFahL/K8tFU+KyT+35zAq3x5kD4+zl7WL5XhbFN1nVzmBKllhnhEZ
UJpQi1EctqwcQkbyXboRQny9vJduHi37X9vC/Z9Xv2DbYZQO3mQPseOTF5VyVl0KFc32GT2IHAlF
JIa9RQdxwsAaJKJI7IW1XzDkMCjfGu4BsXpZW42CnfY08bZ+zuoMOpJEweKY/0Xx79FpcQRr9xDL
+JdotgfJr5l0GJXv2+4BE7ysHPNH0zzryrGA3cMMaDM+uDy2W0AmkiukDhOyn1pzGI4vzfaQ+OPN
i4pVMKfa1jTP6yMESslC+EzBEsznz1Mf8QlUlDEggkDefJ/qg+TXrDmMx9PWe7AENy8Kls87o6Gq
/Ky1M9gpCZUxBNB8Wbb3n5JkdQQ7iSmVfA+WXzTmMCpPGu+B8vZl5XVtoJ75dcY+g1jhR0C+oJTP
6UEvgctICQGLYl/7fKzI/NSMw0B8abYHgb5+UX5x8wDb8eKtfU41L4+g8iUkHHPYdwcE4w9HHx7R
QXvrLL9kymEovmu6B8fN6kXB8Ye9/ybkz81d+RHOqGya3Y7J5uuc/c/9BAP7BQiIj4BLfSfqP+8L
w1Dp/05Xfp9N/i+NOwzZD2+2B+IfL0tghg95Yp4PLuIfCQalLwS68fPnafKX8ghjziTEvUctsycq
f2rNYXy+NNtDInxZ62VvTJaZ59xRCeVkOIhC4YTQId3ow/EhCWIGMswjUntQ/Nycw1h8bbcHxpuX
le3X23p61kRD1BFWPpQm9/IMiBeG4FAE+5sFmJ/bcRiGbw+wh8P6/3HK//tTkd9OhIZQoV98Pkr6
3cHIH1/9/MxwuHWv6Rc9cTDrPCaHzf3vrykceAQUvh1R3d3kiRJ5srL4l3YPcKzs99cKHUHFRQnY
HAOnK+B4BaSnAdZWf38Nq9Cwe4P4TADBe9w4Y8u6TeCc6261DY7sKdjoDBUdqIu+ftWU3edLUMXZ
bUiDXbXS9znsPf92gPeyzKe4tN8G5Mv/X9muuCyNbZvfX+82srnHn+0eUDKxWyGHhVc4vAnHCUCN
wfW77TUcEt79+n9L5sVV7gt/RWz6pynyM8nQzSj4WqXug9dEuou9MiDTuadYo8fyTVkhICffhuyA
DRz91QaGMYEgA7lbwdM9tSElYwR5QslVTfJ56bj6JCU6s8zvF1Vtbaju+iHydEM6PYJoWTbvpIzy
xTj1Q9inqdG28tcT5QsPWNqinQekTTw4LZOZByOqO+37dCMqhAOK5cXk8k+8dEnA52ndUuoFdTut
/aRNQpeueeXhcBZwmdXF2mI1amyiPJhr+MPOmkbDKSV2XKSSQTd1EdQlKbVH43k54fSStb3R0diC
RRuA1oQD8z7+eMAwrJXvgwancZDPYDsvUbBa8XTAVNMYlk6Fv+IRu5n7k8RrizBDa9SmSpeWrSdv
6gM+xEWQZ5H2/NgtkgHsJ9yeOkUajVS+bl1+MiADu9x/hCaGvP0X4yjeSXoiQEfuVOL3MyrzKxGN
aeevfNR5weimhW+7pU+SOzz4N9yrkwDPcx/YqjkuJJjoxR6o8h/ZANvO/2LC7riSD/vSJVRzIGF9
b4KEmZEmc+qvaMnXPBtuxzxzuq/RLauzy8HkThsULWyXFcGPez6ADMg0eGwG8hhqf3vuVJMaozH1
1YrKJJCoYNprxtvRH3M95JUMYILqH/cI8Wj/WRVEA0jcAqgUHEJ5+qwkynA18EiueFI4XWXToG3e
XffwfoAfd3RgUBVmApZf4Nl8YG1PO+LeDCO981Lp53eW8bDw0k8tzL7epfcZtZfG4Q0jFz/uFR8I
DgrDHmlY8IbjNxztdTt2rCxlw+TKK+QdlvQin/LjeHJvYWX1fVf7ZwVtg2IWeTCmAsqfP5pHEsLs
XwaXwKlqCtwH2Opuy+P3E8lgn821jOWKJfIcvEwFjaNVCDu9fN2IIToemjnwSChzxXQ/GrSeWmdW
NTpFzVtjcJB3mb+MCXuTetkcJtl42+OqDeqmJKvPv69yUgQU+YlOM79eeUQzr6vCZKzThWIbjJtq
lfZ+HSSKlrqMg1qYIew8li+r3vBAzk0SGD7czl5GFk6wj7Jw5x7D2bJt7RAInAVywjQgIipPIpqc
mtmz61j1ky5Gr4MAgekmKn3NJ1atgADWmozFxzKnk46mvA+nar4c8UgWU0OSIJ7rYz65Ymm72AYp
nZMwNRAsS1uFsUOxFhRcOumsniLpFg0sVywEx+/9selWORulzkuc/wQneiDmKA4iHBgq8//qdoM1
ZOCTkatYZJ886zmdVhyiMz8pRrEuSH8pOvGnP2UfGMo/9WRcjeO4ZmV7PGXlZafy07J0l6SYEGQY
vGyrMlRD/M6oBxKbTxULahwbnaWy0VU08IAZP5h7+PVE2LmbpyyYpb388eQ7OPMV5Hem4Jg4p2xv
8tXpxCyPcrWaq/IYp1HQ9zYNRN1dVHN2rmptpgjCPcNMw7sbwh/3vrv5U14AO+KBeEBAgrdq/GXm
Jy5pBpUqf8XK6kaW8tJT2WXlxE1dFh+ERWeJi5ufBE+II/RAt3DmEREKXAlqLXuRuyow9SRpwOFU
TxZN0ZxZ0y/BEBSgqvhQq+G2qRkEU5M6wANXweRJsyZ0WDAcnaM4LXSUpKtyyidNu/gMhwPM91Pk
+VanUyV0GkNqhk1OmnqTbqhf6tZHVeBkqenYjyuPVUkwTM7oQfBzz28zHYsEerT0OM7sTduQMOtd
p1HUIu06nOs27pIAlUZ31SAD5LsgG9M/CzQy7abyNHLeDRX8Zp6bVdqZT0XvnGZJonRa99d8rHSR
Zn3givF2rqwXVM21aNWd6dtVk6O71Ft72Ftyzy67DiKEbJMg4zBRVbJpWdmsEG2rsMzXpa1XuSrf
z1656ByymhWWhK4eAl/w0x3rwSLTuI6aJRsKpMVQnbZwDFtLH5JGY6MAmfFjLkgWzr47tSQfdDw0
6Y7lXFWDuN0xmdqNSVDX+YciZpDD1ZAELr4lw9gHBhXnuRvRIqLbsoEvsK0+lM77GGf9dT1ka5/3
m3FGOQz0Qw9n+XQscR+gmAORqsWg+/dpM+jMo0x3ojgtBjTokcy5JknxYVBjupx0ZXqkPRyFEWOL
sulvi74yQdwB77Plp8qnVdDY/FMRTUucdItutG/ydt32gCfPi7s57d4oEesGz4MepvFalNBbHUEn
08gD3Gaepix/13GYWnl7NsDJT/hd/mnu7a2N+xU10wI7dU6VnZfCjKcdr3HYpAQGw1SryExkkUT+
TTRCPCEiHLKu07Gtw6ke/bAD8hsMufc+S+N1HEMAqTLon9UwlYqoXRFUA1OL5RZXVactUNLAT9uP
jVcuITAbHUeoD1LHGz3cjE17VdgxDXPsGu1Ypa2BG9bUaqADNxR2JQU4VvUyG7K7RqbvikYJjVh5
ObYEMEDjABMQWrR5BxhP996UBq7pjuNRhKM3o8AvqyGcXdpq5lhQWcDJr9RlPKWlnody2foxD3JS
l+Ggeq1icIWSuyGM/BqA8jOpk0bcQiA1ixb+G45dd4ZPee83GqdTqLKWLhBnD0nRKo055A2DwH9J
752UXWNWg0j/zCBvge8V8RrbZM2NNlHPddr6/roqVaXzMYaE1cZvdzMG+11Am4RoI+VtOfAE/FOi
IOoQ0blXnEgPqYWbZL/gURUaJ+gaSrtM86q9RZhn4SBnpuPMAT82QdN7y6zGZpETjwdZn4+6JsoF
8RTfezR1AWzR4wE1imjhshMvHUOSe0onIpFLs8uoEMF1BrV9PRRAw2m/SaszP3szVOxjkzCm2yia
NB/7Je7yVWpZEnh1DXKE+w9MOd3WIF1Qjq/qFLwpL8BzsLFW2yhdVxFMYKCaiQY+AC7PwZGcuxQt
sPyOjdAbAUoRUbPGki2rJLPQFpt1bJoqSHHACk+jbsyWqoC57zz3zoim0xmF/pWrLpFfIXDF9FMB
Ezmxw21GzF3UucsihyHKUHHZN+7Ui1EW7iTaYOuLqOW5rjexcNMKXlpldZ/MG4lpo7mwQ+gs0F+U
JUHVtkOYDO26RN5tkTV+2IymXoAZKTw0cQ7E1i63Fl4PAciCkskLdyLAIUVUnYwFfl93uRdAXP/o
HCCTD0CYSjUEdUU5NBhuO85xAC9o0Xhy2XJsp0b36XDshqJdVjU+69Iq1gOu3422qlZzVoJQmG7p
CK5o46rRHupXfUdXoKBiCG+l0x04iW5hyWzhesCbuX45ZOUnVXc88EwrddOLQiPh/LCceK1Vk7+v
a8gpkZyNZpP9IPpRI954mrCiCr0+O4cJc10UBoflHFYNMmvrN6CGUnLjxc2VdUDXhl2UauCPWMGA
GD+9E6xQi0E1QGz6DS/zO6dAzQyjKzXp3PLzJIHENEAMYNeuQevIsVWHpoveiBWh6axd3/shKdMr
kEkepMPJLHpBz3lmlzWrFh4uTplqm0BtyMzOaVFeigiSbQQkC8gPXZfVGEIt8dyabkOy+kKIUo8p
D3wD0bQb1CLL0kqjWb5TrrjqvVlPKr9AA8ZnjkyFnipcb8q+rHRcdmIxj9MbL4fogJ2T2ot5E1DO
h3Ac8a0tcax7U9xn+XjNlN1ONPnTpnm9NrTSJI1BXpGCakHKrVUwgdrWh/gfNcemnK5p7zwQ/MUl
UIqzWfZ3Q1V5QTziMzJ4tyjzmzAW/cbSa2/MSJg2kDIHUm1xPL8pPGXDcUrNIo5PfQue17Dicqxo
risGuQRNCkJpumSxgWkJaC6HFrLQWIUNAn+PyvasLeNwzNCHLoMQ8jnF9j1MsKqaAcBqXg2+kprm
dt3kYwoRBNXLMl56NvYC5KUQ8xk7tTa5yFSeneRk2GS9D0xnF9GlF/GgxzDF2onqtqPeKqshRDhv
wMvZ608zkulhaHPNE6FOoiw/ZfN5idpaV5KtsZr6xVj72jpVn05DGz4ymB4MdbEiwTzCw7CyPu6R
e8NiKGLwaTiZcfM+7WEoUgPPwembPEKjdkXkazGXSchMd1F6+GQuGhuIOZZL4dwIyT46GRncuiuj
B9Ti68hPP8W0BOKQQqT1XXvbj8CrBbvAuT1NMrifMX0UqLooNC5B39AEemVF8aYuvVPO4m0MxbNL
6DEaTEAjikJjcbHqPTzA9CKh8j2he2HeOjFXAW9dsiKBN/ju3Hf0tgHMwrTumiCPi/XgxcV1F5Ob
1ggWZobJUDZyI12JLmmL7QLoVLyqqqTceAYn4cxqTxf++LGvqxGCiF8vCzsc8zytVrguWy2y7Nb1
ULvybGW0SIYA4ylfF8zLQpJGukyzD+48zdJh6ZXTO94DZ/xcXEM5pPuGtTshGYObDe2qJ+wCNNvK
Hzx+UpX2Pa689DKW7jxntwmUpI7botelqXqQjSgwQ0NDPwPtN4/VeY6rZMPS40yYNzNOCAxEgtaM
pBuQzNNxSvyzPE5JkNd9o83YXpBCQm4pkw0gPYct8OalHMWS4n5a9RVqj/sICoJT1nYglyCYZ0Bv
RbaQSb4x/pxBrDN12FmfrDyhcuBeji6AaS4ky++NZ5T2bJGvslStRNXdZvAWQQ/cKKXjeQ/VmFjZ
S/C4lbJtt6yzYTUgucQRvpyjFocAwoPnz4tmknoJhRW3Epl3nLjpMmPlbVeiTebPXmhajy4apdpg
NEtgLf0mzvNAqJiH8HKoQtOiBrol+7AZCNX+2F61zF4mdGqBumYBdfx2pvOJ4/QhMrsy4VlZQ+1m
5k0ZRqq5nIDZjEkBwZ8EgxBzoNouCxC1BvbKrRRP45B3u5JbpN4w4E8bOUGKj0kdLybaXvAKyFIK
EZx4Pl/gk9Y2nxpQUyG2IO3KLKp1ndBWxzRNFtU0XhV1nAR9ckrrtA89S5Ngyv2bIZ9EkKcpBK0s
IE08Bk1H83U9v6v9VpyVXpUFrRrOEuvkggxnPk7WTQuzETEXLWu8KNp+XCA1tWFZsbWX8ncChHUw
1vitAXXO/OnjnArgdNi60O9dHVR8OO0G9DCIm1bQaCMMO2dlDLWAIkxLpHSbFW5p8/YkoXO1cPYq
GlQc0iL5mLdFEqJGnShZpNoykNO49k5pZEE5eZfUZXWAEYRQVs7HQpB3qATlIWMYpdks5yp5l7E5
0Qk81Cy7dzQxfUh5o3RUwdcw3WeoxWDdeok5iWJsdW54v4SjE2czCu29P7pEFyQ5w321sSS9GpxX
a28cl6bH6yifF5R37MS1m0F2iaa0HICe1pezGE+nJsqWcePdTNzXIIlH7fFKhsqR+6oYSp2R6LSH
ABlQRfugrRbKG/gpVKuErtl8Qqpyk0NKAYr9xmfWBTaJrmRvbgZzIqMeytnNG1eRboH9FC+G7sMQ
U6x7K5e160JgIFBgwPHN4PdBUmJwMJPJoPO9B14Vd55XnybGJMC9rn1/x5LaGcgVT7a43M0elVQ6
cukbEAQLKwa+VLYJssRA0OrKFFRvsVJtVGplOqN9OlhNG4uDcW43ZIxJyF0aEtcBuSUmhmot5IS0
q3XjTLHoB9qHRJU3fTy+Ydi/4hXxFrxV53HVBV7OOk2qCCTRjpYNnkmDGG2Miq/gPMSbFIYmoGkH
HOuU9u173jMRgLdBQapKa9BSYmnrAYdR3D9wEUstPaA4cyNJSGwVgXNAGd5FQgQ4edthvhx2klWN
85Vt5EOd1anOiTyrEFrmEW9C8KEVivyzKT7vGBTfDBuqJZ7iULYzWuE8XrZ4eD9162FYlClPlnWX
Mj1GeaEtAQICPDPCBGt4beruQg0lvnC0Pl7iQl7no+evcOJPwOtAhiVRokAqwL9Kbz2biybuu4Wq
401v5sCArNcZVADSssh0mrZXXhQFcvw4jmpeQCCBEkV9Alwk0bEHCp80071rIyBTadfo1uxKGMzK
xdDnoYU4Z6KM6JahAYDsVt48j+ANw2nvha4qQePO9J6VSbugrX0v+0RnU3KSq6SGMBeiCXi5tcU9
VpvWDVnQj8kpSt2fUTYFdO7PERQadCHdSSXKTkMF8t3ITatVAdOKZHEUDOO7ugcn9NAyMkTjYnpg
47QoCw/qgkxeV8zew2LPivb4ZpRJq6emfp9K72OVDKtCdBu/LAOWQmmSGWHCKgLBiZJM903yRs3R
RQXUva5RBAqqBSEHdoVKrfKx7hYmrawmAQaJApS2XqcluKtxF6wqdsFerOeRrNrqTEQz0jgBYe+k
uYRXny3aaIxWgwV9lE1r4RVRWA8QDSbcw0OMQWKVCOrOKdDDnyLRaZXRfpHxTgRlnh+DWm61wR6s
Ram2WNRQG2jJ6PSUp+V6TGDVr55K4ATZZk5gFtKxJsddN53lZo4CgCTTVc0pCMxRBZJswF9uC0fy
NfCAKzmHkNyToB1gmaCqT2XCBLheDLmSzQteWG0U1JsgTcRtCyWJap35dl02w1Vs0FXk+zBBp2qT
I35Ry10Zs71IqyGIVfo+rbq3OPEK3a6dP162SY+C3Ys2dMfSWzpHCwnTh5X8pC1tFkonQRB2OJAM
b4d04DqLc6iGTcVdxOd1SSG1F+N41yXlQ+LXUOFgkHa7O1g70FGDwZva+q7i6aoFJw4aYXxdzj0U
3wRbDxw0eYKLs2HM07CJHIaSRpeG/pzmgayLjxKEhChnE4ihfKhAmyxVBBwsIcAhZwWK14Dm95us
0SxvzhqWrrIRCgS+S+Ogkuh9W6hrf0Z+UGccFEUkQ0dkFHI+LsuUFLqU/hAOwt1S9ycsNphlRngM
har4LrU51wlDFyOOQEMkgxYiXkDFc2nSeWERgSqTSUYg0Px4lHkNAALWFbxNLyh6dtfVEJnE2Jwb
lYeuz9QxdQKFxIw1xM550zTFhWJTABky0VDLWzjpn42i0cS0Vyn2eKgq7yqR7Qd1N0VvYLDmVTv0
IY+6u+4a5zNUkGKI77VlejbZ+5w1pW6yEnLfYEHtDSrTLbXnqrWXEWZx4Kv+NK7ZVcXPS/sW2XrZ
IkqDwsu7oI99SLZVKHEFQyIg7nDPQE2ynN93eXZFk5kt4J1PH+DVXitr50LPfRaMI9mSBonAZnYz
SduDymnWcmrKRZLki7QgIuhaftLZygtJpq6qPjqtUF9r2kZXvap77XJqV3Qy73Moja2iOjZBi9Bt
Wr6PolKBogc9BytIsIx51pNsOoYcskgFNcHklz1QyeghbzkkBuVAODcUFC+KN+V1XNIzb4IVoDLL
syDO5AdTmzJwVt34Y8lPhxIyVjqhNVmMCJJgMvveUjTQY4uBz8Ki9GqWkp2QmGVAM5JNP1KnPW+8
6tws9Jzl58KghRrzmwqKk1cKuu744C2RLN0KqqNBDpRoxXKbhFGVhznURgOHwcsGHzLmOIzJYkqx
001QMAhziYWab8zTD5Hfsk1mmxBV0QqWsNBJlyIW4iQpF/mYv026yzRhZul1RbvI5ipf5EpUIEYy
CA2jVQEsArsQXmHzSWbobKQ1cF/n3xEvHt+1Nh21gDC/8KHyqPu+hSWruCiXKeM8gDrMWeXN1abM
4w8FTfkiBbFceGQ+JWPZBDWDBeIoTnWX+lPIOuzCPJqjE4vQKZfddAK83t80snVa2C0sBa25df7b
aug1Rkm3zpFvggzK8puq9CHCz1689lPdT1W/mgpWB3BCfANCAuoKMZRq02mCDpBB4YBj/0ZF8kOM
ml0Z0sowqx0NQURTncOmiHU30nszAt1tKD+jqD33zrPec+sZ9fdmqMkylX60mO2FdN15XxRJ0KUE
5kYTVacGhC4IwWLNageBNBtBqFpzBzhCZTO/RVEHtWLuhPaKNMxyLgMVk/sGVj0GNoVZ0rcBh9HJ
xmJRsmZR0+y/OTqzJjl1JQj/IiJYBIJXlt67Z19fFGMfDwJJLBKL0K+/2ffhOHwiHPYMLVVlZX7F
nJBe00L1/lbSyB/3cxRe5XoOFrYPEmYqsaW7vp/ewlrrE7UUAdmsVY7Hd5fQez3PLB9NMuwohoXN
2Wdn5JKnmW/hBFHoXPr8f0HgpuXVN7N/wrn5TVwDBauROsC3QmCgZrgw8U4JOHEyXmhOzHQJhSu2
PoyPGfefo8wdVsXripGYF8rAxth8JBs6eu5E/B0g+jrU0Q+ZMDfzjJVdqFjld2opLGx+HbCC3Gc/
L+i/5mT6bJ2oOhZMeDO5uKxUf4bp9Nb68VCsjSrRSj5thoJkLAxZxrq+nKd+rMhUo7sSOPEUeWfX
e6IK0UDgl77wGcN6gEaMdnm0nSDFNszPqyUWrrH4sEk3VVuyqpx33gFSc7RGFJtbwn0MgbomVwSA
CDKYt3MR+WWU1mdY3pcE12GHsEQUs4j/rVv9mgioGdo889oALBnwcnVTNL1UhRGThiXN/yBM31kF
3qTTkZf3E7wv0AyimmX7skr4fdSJMW/a7ksy8R/zG69wkxdUtOmuY39eQNYXGxThoSMwOzsdiwLR
5c9IzVsQ+qQA4nWEB13vMtnnm062fWzrtupxHE36beMHOUJt4NmXXPHDSKY35zJ/33TDEVhQGdl1
KDwvheAg8ZGpcMPEr/81GhcugNFaIcCCcpzwffdtUgzw9nba3x5lI6rad7pIqUWjazDHStTfNcHE
kaYvWbM++HJ4NH4972S/BIVIF//oNEa2uUkKz4/MiU2ROqqgL5jznqPQijxK2ePcdl1VSygq5MAz
M14J/+KR83TdmxbqCJfjr9xs8NxBQm1jmxazGbzdpOaTjQ2G0kZ/qKCSVC74DvVvP7Odb7y51Okf
MbZLXo+41SP16hLLJH8IHJOCqD3Ouc1FQwW+W+i5DVnLDNUbp+GHU9aVmxdPRTiqW2ib3KWL3UU+
/NUsHj5nKIDjuIYPMOF3q0IBp7D38za+a1Ab+rtaBRbWKPvQbSQK3eCvS1r35Qnj8npK0hKfGlzB
4ILP8TFasg4+I8/OeO3xWHguonurWeH19m6ho8XaupP7ekPCln3KlyzM6jNu6Ctd5Bsa75+YEHsS
EUpgGt7zgz6Jj/WqKy79ADcH1VvCioUt5F/VYN/8cQAgJSEdhBB5HxLMO5CCmtj5MNbW37eh3sft
a09X8rn4Dj02aHLDwmUnjPwO/egPohqLeKc1eZTV70MXvGRZ/aB5MpchW6uWLXAiR5nBDu/2wHRf
V0PCHQ1/s2x5G6hn82mAY2/jOg/Y0FTjnPy2JJjyqMtoGYjueyUihgsgK6oQjPI5pvteomGwXCN2
qzB5IpwzxIcu7OCdxmmpHaLWjTFEqWK2h+EUdrggmfBpXsvYrwJn7kJjAezR60Js/eOSWFSMdW6Q
jOuXUPKu5LApGgmbF+zDScYbPAe25E0U0v1fApG8w/jaIr6Ic+qvn/Dmb3PTnOKEJXm6ZlcXsmNj
OTySBBNaNo3R3h/NX9JDNVraGjRBSnMxtI8OhgD+wqvZJKuyQWzXTowF2g9sYzd+MNTAfQozSXty
FwfbLhkDpF4z7JROi3YHWV6tofkvMS4srW/8ncAsElAhSsOTEtdqKEy4RIXZtescFYNc/sS8eZo2
rUrY5l7VIPKWLBTXQIS3STXtPuQY8cbwVWTw8+5++62WDpb4/bHGvlf0dfaf6RuXq+Q1WZfdwFHH
Ei4+PL5tRxN0AUxYecz008yhwEWn7QVGKuprVKORzntFl2THV3yGK1uPy6JCSPHltxs6fIxc4Zhm
/g1HsX8jKULrbipcHC07mBRbaYzQORxpk2vhY05Oxo8uiv9us/0Y63Auxrl7r4fFy6dVPaAxiwoh
1qNYMFlyGkPbzujcQxLaYtLqutxbX+s1uVbx35SvolpJlfLuKQgxUlAYWlB/kS7HbQdphoRn2nLu
L69Tyzr4yu7ZdDAMEyAuwabdgcKYL3zXYTaBsViLarh/jUT3MI544uXZQl7juIEVQHXV8fh9WuKy
a9Og1H6ACNK7UI8gQDhPCtF+xMx3TOL/IKbmworlnQXbO8bOdFFpGbWphxgxrYuVtD+BCjCfsg+i
6hBqPn7wCD+prd8rKAw1okq6HsVl4YPZj+5hs/a4BsYvNG0+U28sBQwANwLQDDp5nHlX1ACo4Hs6
sUOAk8E1H2cMMY78yKl/HXp8wzx0b6wOH1LmcQxR5E8zMlsuPvK6oUewSTFp4lA8btnwvTZxVafz
R1LjaHdpnW8u2Vvjnzbn7ecl9gua0E8262KKkAT0W5f7UXjhYyiKJup3pM3+4+u8ozNy/bhF03f1
jDlWY8Ac7AjSgTaF9Mib7OEBmgG62poeWUA3fvpTVw4RCM94g6neeem3z9ZSm+1byfUbzRZ8A3CO
piUImMIUs6ds/1Nsvra029kgPoAoeOgi9z0uSYYjrE6WwZMJ2ybYN+amM9ByGONIpTxztp2PLg9g
o5w3/Omh7XK4AC8i8eLcGwBXKhnpYzyv+Dam7ryxGKoNEm1sgS2kDccUhiASb5VYD3fwr45jr9qy
OipG8lSbrckz3WMUbbYfv34YDNPFBpN89MjRay8LGIF8GWMEt+p3wSM5Bp3X4SrLFGouvY6CwS1q
JJCqJYJzpXSSB5L/TdoQ1INGr+jmJJfxeGXoAbDOt6peJrcbHd1wMJBecr97i33UT2O7tlw69S9J
WKFoN1d66Ui1NMgzpw7dxMHPLZDAIAnDT+QhOj1RMm4QR+3JutrlAr/LfWWDnGFiB25R2JledIuQ
ph/RtgeoK7EEz0FHbwlHC5+zs53Dp6HdyRY5Xjy1OZ/aJ4Q5cb75+tv03Q63Ksh9MeLTb9gTH2DI
ktu0xccwfrVx8oEwaNnVtXL4R3H4VwZJGtqTmYU9paE91/7cF+oqBQ0OM+LSignwLiBOcjPhgrBl
K1nX/eELLHIO8idr3QccwrcVmum6ZofO4fOOV4Er3ZfhQp6EmezLbL82zkzZL+Yx2WCBxzFcU8HU
Hilgcmi0d4tY+71wbzmp4MEbM/qiYUNww3+HxTSliGzh/IznLHoNV7WeqOIANRLMhviPLX6p6rgi
MeG5N+oKzlpJ+frW+bFADYLYDu2L78tzliwPwQqZqhdZeMbHE44PTfIux2kpFg33Y4NOZ/dAS/t9
3vlJtxs9EEogkOQ+YEJXTeJy3cdtIWWDu+e3MqfTGu9NCud3gQTv7BtntZcPODR5PVDoUCERAZnS
uAmkgyfFDlVy25u5v0akFXk6j//o2kJPzlGdt5R2uRtU3ip3S3p9C+cFYSBMnmlE2+da7czozVUq
+zgPt/rYTfCVFowgIYyc3HCzm9r61V/jqUy65X1saXMJvLApJ4uIwO6DSZ+1qKtVjH/DOtXHlGU9
2In1TfgrwBqNoSejBxr2x0FNFxGxBoPeZPNlCIDIxN07NfVTzYBwRtSvxJROaELg3muBiL2Lfr3x
fjTd9gK29x8gvwiFYUirya5w64e3DtnITkTNz7ZaoBoryJOAv6YbhEMgkNnNFth3m6lvN6MVJQ17
ZzXs5N4/h7F9aWjr9oLVBy/MdJ4GG7gRHQO4YrtExf2hGU4tS94TgD1qQ+li7NtpAut64OCWm03u
mrqu6pk+6CB8l20z5otEqxEscqVrY/iyWUPzZmYhAAg40DVKAxt7YENjBNVUig4XPopw/ijETN4P
Ms1FphZckxjn0TMvAh43vNd7VuCeZYjIIRTkUmdAZ8KJFt2SknJFaltmobcjE7+FBn9vRJ0s2g5s
RjCDdsOJF6nXlIFHfzsBurKJhoJsi7/T3oA5HAhBOKV9YRUospZovkd7ee6ieoQNQws64mtfk7IP
RpM7fCH5Eh8xxtAKwPun8upnlfQfNJaQEmuA1FcuqmBbAj+UDBmU9zlr+Xiaa+rBr9y8KqPLrvPN
BemWf4PleQZpgvFE9JVK6vnxV3cZDh+FFWD7CnjollO9DZUP969FoF5qhia2IlyKlg3ULsVxhw0J
amLo02JVGpldIkAEKYIhKls+M4TJOY8vfdj+pxUVZxr9TMTu2cSf6Nw9RWjd8RjkukOdDMdhKaha
KkWVhZFtm1IOrEBi4CA9k61YyNyXo2PvfWxCuI+wbQhcWywi/KrY7IdNPU6Wv1lDIjAT6Vh241XM
pnJNVExe6XfnGSRLkTrt5711OhcpWjBRgGcwgcCi/fVdzavEhDdIr723hagS925FHb/GaoG96YZC
t0iO6GecLZXOQKKuPnLWYTht08lJ9T2PeJqi7n8a3yKRsWNl/DZGXLM9zn7wPNT6tVbINRtvObfw
uVe6nHU88B3379oQ1VjuEOFBo8KPY1q7subdyxB7u5V1pLBjgzPThUsOtPDFbevPNnsK/ApIEjZM
j4PST00Yfcx1tlcOTSWaFoylS1elQfDgQpsrabZ8ipNHC4snh9+Yh+wOBK1+JWtQCOHCGuQRCF0i
F2nA2qeVgzOLRQD4LV5TBC8C6wJ2Lbo0gx7rvZIPMMXkKo8KfuQZ8NZ/dNV4dtyaYhnqZ61WmavF
y3ae/IKRhZTSXNso/hESSVYwBt1xQtIdNCI+y6T7Vw/dGVPqD0uHa99mZdBCGIRouTSByE+br4ln
Rzu+ret2pv6AnDnu9tLvMJqrHmjbHnwEQf43fcRAnAoGCyRQ3s355IdCaJP20ef+dPb59GtRD4vJ
dn/n6E8KU7tMdQQgmi/wpZagsivB0Oc3DOBFjaLi0c+5VT8bOZhegyWKaD4uasXEY494Oe0eEyOp
vKdNYzDu12HfO92DZKdfW0DVHvhhXTovcrs4lMdVGp2jZfzIFvIx9cFR0MTCp3lKyJacgpcEviWS
c2jHdTY740gR67B+DcdmBhKTPTYIV/NFwDRsQ4sDAbTDR5AKrHBnXULzIXsXavnjTT1c7TY7L9lY
Vz2LH1HFJKofebfIH491C3M+xHzd1vN8GjdWJdH4IbeFHfrMfRA5fIXTihNbm6wIcJ3aCSLfsLpo
suiIh+pd2uG+Y5QazGjJPadD7DSC503XpaqZfMPCy5LHtX0LsgZ/TtutyNanoPXObiLj69zAJbeZ
umlvp4gMzh1Kbz9Gb+B3soIYgYE2RDA4tKdNjuIIbOzFtAHMcoLrCijl0sAtzMm0+SfPfRil7kB0
0atHnxm5a5e+uSSbzUCh0aBM47FqEO7Mg133fMZ83Vh5a030b1T+P4vkkgVgmrsOLmZwDFXFN8CE
IkvBrdZK7cZprQvjOWAMyZ2gYP3e497O6GB+Gvv2OUCxGGcZwouB+5GYXSTpI6a9T7u0O5Dt2cnr
+pNi/Tu8awS3Xl30Q9Jfgml8Zjw4WQ6LxY0PjHAoG7YydFaMeWAT8Xy2TxnNroBV/cEnTBaZS6qt
KeIN0zSYo7GKenETmLx7rVkJUPM6w8ip5YHbFWN79t80/xtURm9z2xTYpXoeE3PRqytZ2730Eipe
uBoVO8Mn1DGaLxm7LjGBd4a8dJkCu685koy5OXusc3AdSFB1y2sz4owsCfwlw4/4sTE0X53eQ/Bu
SAvoXNAGFK7oop+UeEkJkgv6lsO495P/0iyCj4UinIN1h3uRtQfJmZ8bEz+0xmEYhTlh4N/lvQlt
ZcewAQa000063y9IEc+beGdWgopOqDgoCjxlTD6h+ocXOPDNprPj1jd3G9A/wl0aC6Qd8XEOYWrU
/AGWjDrLphU7FCt/77fTgYjJe+Z93LzQoD1wgtFYgn8/sAQzEyLvKvJCisRbIkfjeGQS39ypZvaV
r+Obk1lwSXuKfGjoVoAMoTtH91+spOrYM4ZFEZJd037Orm04n/rO287t6n6xdtgc9aCWw7KGf1LI
sDOE23om3uqqLG7Q2FdwbXUa1KWH3bVXCz/1AQnbNWsFuUOClbeRR4G2uBuHejt3AInOKok/Jin0
vlW9u3DSWwBbQ1O0sodjGPEnX365WQCTTq2HzMqVaK3ZjiSNyptQgmhayG0zGWwq4v5L2FNG2PcU
Tt0pkbyKtXiq/QyTjf6b4ufX5b7PAbEsCAtUu4KBYebieACjVSwRjhajxbB6KQDko6OBLfSGrNQX
kw+APyo2UreFhxZS9fXcXFQKRxui6cgD8ghQgVYMHwOs1v619WCAwiInVYPrlHavmUF1xmP4MlvP
K7VZZIJ2KGtsdYKD7z64/8gwbJQqTqMTzKnSS21030r4sQGirW0JtsI1yY9VIIPA49p8G0L0lca/
hm1LH8gSP08gE+tuugX+Fx9Ra0c/pMWSYMdM96g7y3AaBRw3H8hxoTHlI0xAa+x92FdzL78JhG7D
0ZAB6NMqSQFPdxu/KJbsqJqTcpTdePYHW2Dn8yUGT1LEXvi8BmzG18nEOWiwcYOtgzq329TsbcYu
KMqYqDMI0XCB1akGAPsCmepE8W9xithRW4ync5u9ZSYILjrupqNcvH2cgikJyfq+jgIEeYik2q/p
ArkfA3ZKMM2EKgZYupmHyIQ5NXIstZBV2LmgbN1sdwnBooOJ/QhZGOh0Lmp8RX5TkPmLWNBmIfRT
18Mnn6APK8vMUWMjqRjiI7xNdQ7i8bJEzp3iu+dGouASRAouqIU3cge8MtZWXUy9yjimdhQsy+PA
kG+OoPNai69onbMSqF42ogvMYtttzZJdjHAvDYcRGc4HvuE753Ok9iBjDkJwJELMvpiVq1x1HIz1
cQmhLsxK8FNtk/VIXJrXdj5GyO/azXplvGI9pQuHJy03NN5ZHZSnJ6hNge7nfCBASLtItr5h0ww+
TyLqnVopeAujxt06zpXnG4ZZo93p1WL0ibK0qFG2YHmZeMcQXud40gCjBKqkNQfYwHB4LIAcrIu2
oIR8SLFZgRxtvCqRU6m3KICX9Y8hQdqrexYZNvNTZleFo9LjE+wWrJahKqFHinIhpDv6I/8b81Fd
eet207w1RxpilGg0aSs9ZUeHPPfgorrfN/36R8+kHFz45gfiuUUusKcxHL+x7e8lW56DLoGPZ2oI
APKnnZayjQlW2/wQfghbEnTs9gn7HkUCKBhc0jdZY5h/T8LLsH4iLtyrUfzAMTKinzG/QOASVUqv
AwdOIlyx8MZIt3dqvXmYjXeBe8Ao3le6owTgFOqsf4ThCmKIDGK/NP4FTtJFrgSTinGiTDJ9Aqwe
HJ39yy0Cs3FATTHY6hBUvMgR4WWKSl0QAUE6uOeQ9E2B0A64n4dkJt4ekd9XhDRgutaHDUuWUAfd
KU7lo6EOsU24tFXYo8B50RZXcGFXVCQrSmLsPonr82QzekmxGVd1DlZP2LS/VmOrgUXa5n2KXdDu
FxWzOaZ4tC24vpg2O2t9MGLmPbK4Yx2J3t0yXLOU+Y/7kMJdrZfkHXV9382eKJKN8rLBgiTaaLU2
4Bw5J3oPA+iBesuHHLmt+mU5NWNy02v6TjhUYDDeuVwHVFK1kPfEAkPDuF/pIb3vdH/HbioJspTd
jAUwWCq/SiizwwZhnFsCB2M1wC5sJo8I0MHv9qnYbdt9zXQ+1Ckc8fsqERep3NFBjpVI2K9a+e9d
Qa8SkyKA63rfxoC6WD2Wcmuh2udun7TQyc55t74PPx1g/lRn22EBroEdUeREyPQJwK72Ib7jRXMY
HFmwjmfw1tj45EOJMx1E8XYSq3zDFoq9KPjtPd4T8hZHEj53/RCowZxCkn0IZJc2sq6oOwVllXge
8NA88jU2USfbI4SPUiz5/Et9uAWxAUqeuU9tkItoA9GYJCFBdrU9YI2YnVgUPYdT8zgHWD9Vgn76
S/gvI7BbIgOoNayVd4wietsYGXGINmxHeQCpNBzjCfHnMk5P+PFH62Xo7dMkzIAsMnWPCszrY9iK
vxPYwNP//y8FQ1V4s4uK5f+argf8PZMYC35Aj/dt5OGMDvRzw7beSWAp6SmQozswvm65vN8ylwGC
7unWXmoP40PeGaBMU5ae2pTx6xy0azHrklHePCR3SzPEGvdffuc0/eUUZHLaDQZjj/F9C3QtqffY
xCGnRcT6iuWMt2Zqv00KtQNDqZNg3P91/vS+zsr/r6YTZJo/PqP0j3dfzavwVgGQ0AEAXnP/JRhv
fs/kZR7rG4QIPUgPgi8asjfSw3kc3Hyh91/qsL42wnTnQU9tMXsyOpkO7zewLYIux4dzk07noW/b
nKUC2Yx9WcmElSctElC63R7YZlAucSORqHnproWnU3QKgFyfKpbTu0uqpYTfskFcNDGKSnQlqnn3
O3ruAbkGyX99RrqrAZcvdQfjDXmVmcMjNTwo1j7wEPE0vDJB+s/R9k+fTifRjTeKTPlxiWaQinVd
TtjwKtOA7L0GwWrTIIKRNw6CJE4Fzpq6k6ZrhEvFm7Lnw/e4AUJIurn0QWAxC2Wz2RnxuwB708Cw
vjkZzIid+VM9IlEZZ/TalCbyzV8cUpq48yAokYa1Gq47lI2A3nL8cR7TAXp0+OyTsD3DM2K7KQ6H
ZxNnbRF40/zTtt0h0GNzS7b4w16TmlzpXT4Gb9h1e3FZuMsWeJvJpvGuCfo+DYEr02F+BEh1aD3y
EjKQIkMCSeHG4W0y5ImHHEAPt3s9doehQzuMbbFm0RkUjZfzGuxDLztYOHYunFPfadCe0QdXoJzR
O4fHVwx+tB7qzqgSgwSCeQeoIax0qADEIO8atmkPmA3DAx4mykTJopthwL7wFeeZBSAaoSzEt/u0
0ODoFSbrT+CjEGaG/rHlEmkk1ph2NoxAvmJ52+vT85hWgRAvfRjg+UNydjNMBRuq5yQFaLViFM6G
6LNpm7PZOAXMs9wiL/m1YJYjXAgBxu/QRSA94vp+02rv6hjFSzc8crF40UbeLt2DW5usSJdleBw2
IYp2af8uGiegwILReES4XWd4M8eKIN3DbnU9M6+I1fAVCTAQZolYzu66e94Q5Blk2yBLvNvYmOSI
iFnK2cdOFxAok2RQ3D0mjJ7CG9HvBmD8p9eJoXRu0KcQaWGq5W0IA4AuG/EKQRAlSvKEN1KkgLcA
SaqAXNYhOQGAi8+b0n85rkoJzQsmCzWS1XyCwQNS3Lmnvk2Rp1CswygcuUr69VTFgM/xgp+28gMk
42Z9xMf6kBigIsjGLwj4XmYXZgdD7JO1OLYakgDDp/XOkQhS7OB+8T76u86o1JM2/i1YNBLyDYID
M8QVPc09nIH72TL2yOdM7M9Y39MV5qmXFnnexZvgI/bpF1Re+tPiNysbw6Nlndpz1OwL1l94adck
A74Un1fclxJQ4hunwKVlumCcqS+IWXCL2Aoue6iLKeyy0l/9w0A2ihklKtoUe9PZ7GfgW/zpacOr
WnYOeQx00GDP22ZwLpOfBouKuItp8IYdJqzgwCGJfRBmeMdEvpFIPtXYxi9NikTBrf6e+Rv2GhFl
zbrfSWxXlFqBlR/DyaJ1gs4xDXAzRjHJRtkAPNJjP5jylhFNzFV8SfkNr/0IqtogGM3c/ARhClci
XqEr4fAOaD5sYPOJBRlwN433IlATnNOeZ+XM20faDPA1A4NXwrjpJVEF8Wlz62cHqdmn3bOg9LKo
aSv8YN4OqwMwHjpaH63DZp8jawD7HUKi4Wt7RUc7SxX1uAgYX1F7PGSgWC63GWnLVTFz9us1ygfn
raVwfXTmHLYrFnbm56SNLwHET95gqH1LXOJfY+n/S0Dpn5hL2opI7yvGmHJroV2x2bxijtDbicQa
JWouWQIPOWQayYk7kHqsT4ixe2zvKoagEHa3r9hyTdW4XEk2Ym1+PraHgZH2wYwjICu+5z3WVpHp
zydNp52ihJ3shpKDpY20pAqJwxYIVkxDJ/ZhBm2ewdTKhTby5g9fQTdHFyT242nFIlA2y+USN6y+
TE6e2zp78hJ/udDAPI1A3I9SBdAHNTbQGr7HMICWAw3KOya/dOrjtij9MCwT9PgkSpktyAjWYLlM
gfiyWIU7Boz7Fd7MGIDIln1ZL7UofZCtljJ3mgiUEevpGSTfAklDxFH8g+/LQaOOn5vi8sW7Bmkd
nAxWmjF2gtPAMiggJZ39auwvP4gQ3ciLgNIr8QV0+4fISF7stsGSCiVeNRSsj4MMbLmuDdtH44Ts
W7TXoBZYYarRvbdNYQ5p6pIbqXdmQwCP9HA7+Yl/7kBQY+u/FZgcbXaOImwSeWG/QHSgDOG9TFkR
zsOUB+HcHsiMAmsacRs3nAhBvV0NlhBoZ3Dt75wwU1Tvw3nDCht59wQCHTk2hyxcT1zN8swm8zVN
eJeIHWA3IH65ellwSLYQa1jmbQ23oERZHguqxCW29jsel4pGIVjWITSoBNi2wzSYw1r1wdIPj07/
gQqFnbsB/OIJKNQ2xjnAe5SmKQGtP6yfwKgxDo/ty7h0z4Fy6G1hi4QR8UkmsA7QcLQGgslmq5/6
CZ10DNb4DLMgX7BF/r365HdO4mSnxxU6AXJquSVgS+/m8Bk0yldEkyOSsDr38fC42nbEIBgPU3y9
K8Xiqql/eSIP2PZBL8OLD1KDiRoZx9cwJK94a9BtakUZqQBUKgg02LWJPQoNyTKb8b9EYEO4C/r/
YAwKDxZTLDaZ+1RfgBZ0hWhKQsBXhk0MbyPo7zwwFFubodE2I2LaNMIJkR10A9A0acCBBMi+/Gm5
mSl741k67EZAyKvAFovHgODJ/zF3Zr11I1m2/isX/c5CBIdgELi4D2eeJB3Nsl4IW7Y4zzN//f3o
zOrOdFVndb80GsgUYMvSmciIHXut9W0XeIBuSPOUFdeOGV4rHKo9IZxVTI5jduw705m/9ET0Aiv6
tEvrfmiHVVmr9zDFfOFN7pMirOK544NV+GTWo29z6H+tazRFlK1yVUt8AW3zTdo3nt/dxTnB2dzj
u005fJut4j6ci/cFe2HU9K6a7OLXPe8Nav2qrdrj7LV0+NWR5O2bnmJvVZtugufFf4oc/EBJuuq7
pNmEeARXtpruOc5op79wfx6F8AvU641TIyk5KRy1JF3S9axKuNOx6W6yaLrYla82rTTsVWyQEmB2
F+2VoX3TwxD8vGrMGe/52K26oX7SKDQzbsjShsQjp+hE+OWQkNCiZeSixuCKrrp2y1msXRuOwfG1
mEccMVsMiewXfgRGoaINYWCJDTka5GhCm8BUem2RdeipgK5J+DLWM+nOjiB5mc24EwhmrgzP2RUi
TTcc9zfSe3SLNkXUQ4xtEnvBDOhH9zRmx6myudwkkbDcuYctcasdByegoCtX5k65hfggg4EkuAqe
ZN1VaF8lj6BP5mzcaXMxcUKhEZxRAfe820j85EbmGcnbQt3wMIiwvQUc69p9Fj1AirnYhiuP9RyH
FNydufL0EN63tbfuI+gCVa4m/GVtyjnYdACZFc8gUrIrrSShxbJxchZERbmli3U1GgtXRNgZG9+f
qx3AjM9a0NyH+/FgxhUVmWtQpMZfVY+nwCzFUhWkklbfaB+pfIjtHDiWzssxVJ+dcMLOz1Uyh0Gw
k2pon/JhPsxhe09N+dJx0wR4TKEVONTIuZ0eONkl62Ya201AV4pTYVzSV4V1UOM5vbGHkdyV2NiU
qtyF4gARyMM/hzih/W584/i3huLTfbUD674Ky3WWJd7RMVte15idWvexQoM9zVZJICRJeN4uRrmt
G+B4JH9g9CtWPlJi0AxKeoko7Yc4C/SN6MaLFa+M6EfVJEfagmQFLXoBjndnjpCPnAxZEQfg1cWo
ZLeEoMPCfa4MsiDa1dvJtp+7EQdR24fdSZBhuSLeXQdjGtYluZxNm7cPho72rSV2UTYP2/lmdOi+
TOM1PPFZ7QQZjYIe6NY1iRD3R8dqH5txfrLpxW0wbn14FqYcWT33DamLwaLPMaSPYxPjBSud7cxO
jvnGeGI9K1B0ghcraBJswAK/e1QFm6wj69YWK1cYn17JYY9OwddOZOeQyF+UV9e46o9uNX947rS3
cIxCGks+RZndBkR59k1NvFwY5CDRy6pOn1sE2htXBXeanvKhk8WtrurwNse/HUbQSTrfpQilZ3SW
XxB0qf3H3tr1c+ffJEm+bUxkoNCxNc1znvBcq/Yy9gc3ae8MaDvPaRvH+ylHJowSfjgOl8SoglnA
ekOhgvsTsoLw72IzWFWcMvZdwFuN4egt00NyMen0EnzwTjPYwwPolItniPqk0yw65iPNJ7vybly0
XZ9zG6cmLc6Ow+nDLc3HKRXiSBvxaxXW22n2sm0w2vj0cDWP7XDTB+mTLHxyec6IWaCwyoudZvNp
tKt4Ud++x0HO0RPJDXrBtzJRKGG2s4/ryuS+WVQ6HHW9KjZhxQldimG8VDjazAJjUGPxKYXdsGZ1
py3aeckDL3Un/KVoI7N4rOrhjj5x8WQDD3C8KL6L+wehlX9ym4xrcnJLpMXUOXvtXOy0FWAZS4ut
msLsRfrmh6i9c+YH5bODQ49hChN3KeaRKnHIb0WW/0RxutXRnZMH2buAsrLRoZMdyzHbjXGSLnuz
OKV1Oh/GIbiWlohOcRDKyzxNp7nhs4A84+wjh2PeRJ71gsm3R4i/8yx1Dib5RpehPwStnREXKnj3
PM4k/TSztOKIW3CU1PSdTcrXn+k54LegPTTJ8dOKxbHzU3o8gsUTH9NFNt02y4gHdiakQaM7+ouI
CTkkhdDROpbiLjWrrTvOq0HU4DFCHRx4wvidaioHkWbVaoh753ay68MI3ex9tqOjAvxTd+5M7s6d
LmNrHYCgfWCRGF9KN76vavVBT3I6eGn6GiALrQMzSk5xI+9HFuuz5Rmfo91+zWt3vBnHRu6C2Xnk
NI8pyczS2zEUP1yb00lrFshbvWdh3RdL4pnMd41X4dzIbBOxXhCP00+TK829rcq9rEKbzaSPbrzM
fTF6J7wNpttxsdjIUt1x/mOXi4sRP0Ea37LZHNKhSPdtKaDNLfUxmJ4BO2GG0UwYCmQDDXuRWOe5
q6Nzl1bnrurtq+Bq37q562516xIUj9JL3znJb19yzgBo48awMl072eKf+qgx57+qOHU2KfI38VoH
Uidp+xYLzLbPivTRjNDhyvLcVt0ET+8pyZLwGi1f6LabWTVdFNfogRBXuO18n30icbMnr0X8BVIU
bWqLsrFMGhzift7eJA2x3UK1u3Gov5uJSk51dOsYPrGqqvkR5m1N6IZGDbkci0jVJqU529X1pkau
e8rtRTUarVNdJzMBkHncwXVpb5M2+Fpxyes+WFu2hRUbmENXJHIttf/cxPE2bUgMNBY2CLqXmNo6
FkfP2g+N8Qr+KIrFF+HVCWL6/AVb2wc5y3yguWO1wtv1ToMVhfoy62jeD2G7a0I/Xq3avCf33NXp
Fi4wdJl5g8FL/sAks2gCZzb4xflrTT+y3nLPVhT4vDeq3qVwKMjuW/3Vi+PmKAjF2aGoL2mo7w2r
4VjVhWqf0G6g99xcTbxj+yz2Hnyj9i5TYL4uNzSt6/GlaxS2Sd3sB68Ibhw3q/ZDT3WcVjh3/C9K
B/ezRywzRZXberKE9SDT6MZmwcvIRXehoS+mJ/D0iRSnPYSWUGd0NABdeOYot0nOzp4T8oFskK3H
gLS4ipubcSaX18j4Q+Togg28U27bM54pffYszLiDKK+ywJYbZnBgFbEjCzsmPW1IOV0eEMA0AMmi
Tl4M3Ji0wNMPx0wePQ4AeQ3vr7WTjSNJMFJGP4/+GO0Nv/roS50cJR8jnMdmC7JErHKlUDFbfWpQ
7amxu34HxsFZR43lHHVysoyDHO7D6IGaatrwinB1+a5zNg116TgpkzT6aoafTTU/yrq+hvRoS7m8
+JwvYePtMEHaxFlyr3hXDXZtjanjeSNoGnRZYBxxXHbHAse0u6VK8692jOENqOm+ymiiRREhB4Ed
oJ1Mc5+r70GIuymcXwtCLFstmoaEpzgHNq7txiUGENI/KTvnQrDBv7JvZpWFjpTh427D9BKZOQ2c
pwayGq3E+NadnYPrcnIIlbWhartWwYKymhYYxdeiRpNoF6d8hPc4mCus3T43uTSrqx7oUIMgGEgr
svvl5dYP3YU282SXfEfIWB9s5w1xmZIjd7Yo359xiL8M88cmrsxdVwwUYCMvoo97j7XcXBeOuZkU
FWdFOo01GV0giOgj3rm5wnQTwqEyE+B7/K69CELcYiz8pXyYZhSFatQc8ITz7UFsO8FTSWaoIPSF
gWZFS1HVaMTQgF8qkmTfVMGhLtFz/AHwST1hcnZGABGp97XXIHhGGbw1M7mjoeairSr3LZOkG/1R
rGG8fBSRhedzPqcpKIre7QAi4fiLjalBLSakKsf8EQvS1qu67/DGkN41XAlQFKpJB5RtcphT7X8W
gXutZfqE5oK7KXuvBivCzwgRopOU2zaHrzR0Dz3ghvWMvkTJsknpYQHyiz7NBpHfVTBViA3nBApb
3XyLS2oueFvwdz2idqqlV2jftz7nWT9HYgkEinPELl66nFxK1qO6BQA3zjjVdbaiJUCHdFLfm2x8
dIqJwyeH6qmuVlCHDMy2xesgWeImNylWASN8KBK7kW8jBN8FhuHuRIgdeDRZvUg4rftpwmCRvszm
VO/GOtvTRUx2TsY5I4cCtWrMHtJfxUmmNbO71iRC4OIN9VFoSP7xJZvyW9sLL0WAqS7oISfGXr/L
ov6lB34rS955FPd0CuOjR59LNe9BPI97E1oBruby2s/Lj0zQkB2qbnKVVK1taxKv6QQmAntnc5gJ
ipaUMEhISdu474wfYRdfJNBXoMWDmX1yz1wI5wM0yyG6UH/c/DWH8yfxsvjJ8f47oNsTNu0I2s2m
TRJs4f/+AdAdkn8qy7DS+963xq3vNQDdAO31MvjgLl9PHsoMZiVcewsAqxHRZWiba26pN+gW3xen
8lqNWKCH2j651N/Y2Pdm+WS55s2cpeWJaPANPohoPRffinD4wlb5kCQ9dOysuBdtu4WGQpGIlYGd
xSv1t16eYXM2/wJjLK1/ZLjyQrUyBVRs05T6F9DvzJqpI2/UeyrtdOW34A7LgBzi5GDWwQ6AUe+t
rxu112ZG0KwvBUYNAvRG4cAM6Lm2a+cm6JoDShGK5wJC9ljBLPpgHOjy+yJHHrF8lHOYbLQYzY2a
y2/4KtKyALxC1yrWpzYgYVvTz5dJnbMEFWerUKe05aapq8e0xPIxLjSSRiX3vZV+AaHzZqTD3WAY
y2VE+wQlkCyE/zLzK1cItecoIhoyDRj2krA6eL5BzkMO9R6/tFPdUW2c7GJvCuCKneU89HPCg4fW
ybA8jNnlssKwYOCAPeNAJM9pxOgeLX87WQeqvQtMXYEpJvC4ZJHzdfTy88YpHUCMYItO1qRfCS7A
G9oFdVccbci3IG02taGOmavGlRvjX2jS9jFtrSNGT5fGJ7kVUFrKCl8b1d7OcfIJOOczr+KPUpAg
jLl9rawxyJJORxEgVFTGHhYZfArFlWjG6V3qTbtGxe9tuciwZKiqRfMc+vGAoOmtUNPpf5jmsysB
AqRPtreBHUeWpgfYVRmEFMb+fojEK3w8HJS0QljXxMfYVOVWZ4rqxrRPoeARLV5xLHd/fdf9hFn/
ctd5tvDg9dNnslAT/3zXZXljc0HasHe1v8pm6oqSJiecEEGXBJc7YT8FKSP7XjS1vyekSiyMLV3j
yyYRWd3osfs+u5m5qV26yEsG1HeNd45A5JrTz0bWDaEy9Ur2GgSKIrjhRQdV490w48LchCCBMoKv
qMj8hoKMrLEgD8aUbznVZy6sadsa6ZkQxXwQNQoFee0lJFW8qDjgwdkcRsd/c8fuyV+iKCUI4TUS
EdsElE1QLbyMujmJBa7ml3jE3SJb3tij5wDXtum3mrxSncEcmpQEmEJh+tfvsPNPbnfGVzMN4edk
K4Yg/PkdjvLeB6VYe/u6eQv76FWWp9Roz5NCbItDWj9Sqh6TS3qEbQha1+42RhIg9stJUDzaX4aG
Q7Db59gfk03b96D3wuCDWXP4BgwUziKG4VCWL2h6tNHGgxv1H0HEHZp+dRoYojK4sWr7AK3uVDbt
a55x5XrSfdXmcBgUbwzBYCJiYAEc4eNuSS8/906KfgIjbrqhi3Lk2X6kJWa3Kn6PcqojHdU5e9GP
v36zlqETv9KYQeUozcK4jALzfrkcAzM0lFSZtx/N4n2y4g+JrRBQ7cv72CwlBaIxbPD0fRr8T22P
yNgggYHNbn0mAmyE07/+9RNy/wmn2fNsUyyLtRSe/OUJlTE3Bz0fb+9iBEO8ib7q9DFNIEbZw6Ya
hlMujC9zD8BzDvUx909dWT8yToIyy8TEh3+e0z23x2RZH0BOzTikC1CSl+nMbTJyC6BwvUdZebIX
KKdtQjX1tfNmQe8QBtR+0P3fkx9xNFCOpf1rpotTkQzk7NjvNl3jSS55mFBT9mQWPqicilD/EqBL
zRsYGMPGA6i46k2mQ9yM7cMQuPX93Pg3QwbAUxkI5INVr43vuSacBXH2da7G4AafoJCL8TtIKW0y
b2NZ6T7L08uy0FkV11tvR1+CkbOfK5lwEE5sSnwy0Ofeh9J5DMv57a8/B/tXOr4r0LYcfIdgauFF
Wr8MW8CXOUOAZ50qeJabbCqZTQHedqQ91rrJpUwe7Cq9j6LoAwLscRL5t9inok8ZwmAPcbUeF7wy
oke+IgO8Mg1OATEE2GjiAmc5jjrw0DgXrEFjc9fOpmntaZlksLUmTiL99NwrymlGXnxkKelPoyru
R1oEG7iqW/xveq2i4K5Zbk6YTbwRpf5tHfl9GMz1tzX5t4kmH0U51RHy+i9//H9PRcZ//3f5mX//
Nz/nvvzHn26iD9bJ4rP9y3+1/1Ess/OaX//Rn34zj/77s1vGwfzpD9tfZ9P8J9NnHn40Xdr+J9/8
r42mkUraqAACbvu/TzT4h/E0fxqqiKwStdNSVP7hZ38bUaMlkzZNj2k3JsIjCw2zH34bUcMYLse1
+GtJVald1qXfJ9RY8m+2YjnCbWvJn1fff0yo0Yy+JXHLsG5LLIuW89+ZUGO5f94pFE8LXU8xYdoD
SK8c/UsFPM2VovkVhYeiQetAmNt4iL13llUVLD8LM6gr6eu21nAJ4DrfjGbU/pibcrxXfkY3aMDN
xUIeaPbJGfROucodQwJsB3+g2xyUeIypzjYMgvyyS05d6yJEBK4nPlRElQU+hoXFpoqzLZAXTDFB
H3OIws91TP+pHBNwYWlOBBOf+D4tMC6Qdf5i5FAMdaxeJqGuvlejijbswqXjAXWGBX9bGPXwMI0x
gOoqKZ9mkiooGAtqoFKauQs+vhB2g4hjOmHGEIrJzk4Tkt12CR+3n5r4ArGvXYsueIT/hySBgrE2
epoQvJmPBQUrc3NexlhDalQLQyDDvkpcnLCd1PZ9l6hPByPjAlczWSPdNEFGK9sd1X+odpDWSGWJ
oHa+m7Aj0cFt7IPrCeNhuAW1WrzO9CuR4CKNp7kOFWKfSz2ID0M9qa41ji2C2n0SwglN6qQ/UKji
g0nDM27V9GvZ0T2YWmfXC7IOMdFKtEtMTOVo2/vJ89XW0qVzwf+GebCGI0PcFUhDPRxjs/iS0VFc
tZK/MaI5ORagJDi7k7Woe/GjUSPGXtN+HJL0ZMCrI7t0UwzRt8RgUyAwMezBqlA0pW63R+SMDwac
s7U0Wy6WkvZV2xmHDvmMDxOCWIjRYKHrvcClghs3pPtIJe9xupSxhRWv2yKVu1g7FGy1TfqbVTg7
N7rudn0zvgUNwC8xIA3mnRPt7BkNzLYgRutSfGBXELiwca3WXpusk2xEvI7x6oU4F58Do4OmJlzY
IUYCecymk7u47KdVPpBpc8yQQG/P2XvUPfAbJ1QYk5N6U0TjzazI71DmLEmXTF3rwJM7xyeaUGWe
sZ/riLCTOzERaAJiKmfTXcVj0C0Whuopt9pm7YDiATdhiG0WRu66JeC+jWqFAgE/ASXbKK9MSXgX
o24xrPfdg0hADWPd7794knRLn3Y98Eu81Vztfb6mwZ1sLRLTl3gi9uY4QJ0KgU0UJLB8z+AU8kZM
/nHqCAV7hvTeXLh7INst9VBPvnUWUO3vp4HAPc7qYN+YbQzXvDPWGPgzohmRe+ctkzjEmKlHo3Yh
AAYjSSoL0mOYWMZDqVV5YHtBAvWKctex3lzZ7ei99gsMPdaPVhSnGzKD1npum2Cdil4v5yx7ZS24
AZL/aBLw0zAhCew+HArnPVgtf0vVYD9DOaNhWBnuwQQuBAlywCM1jPOpyQL1WltBCuXZiI+6BVTf
993a5K7v8XZW/rMdJNZV5Rk5KcdJyM5gaNKMW8G9RIQ78zPrIFRJ2sF57h38HyzX6X06NnAERv9r
WBt3olwM8zYG9Mx/KZlas3KLFMTWIGPE3ry5K1KBj1BGwFrcpKIiRvpD+bZ23QjT9NZBc5ih03Wl
xPBiqS+NQ5xv0hMd7U7mXMfp5HyLkjD5as5NvPdhDkAOnmjdMgCg2cyco/QOAQUPQjsUdOAif8bC
RpPafRGs33tGacg7lIVwR06zvlK55GS4YqI8IClxVXnVQZrGi+cOLJ30uuDb5usqs6KjXcDOGwWN
GPJoWLJh9Rzg/C7DaDJ3HYvwparoxHZizHeFpTBjDFqtIaa3a0JOim5fAySpBxOden6JRxJixdNc
2jZRCqihWi703wb8ST6a+3nwz+0c3JJAIr7f0kgT2niZUPFZ4+g213B/Tn7Wlq/IscFBMcdj31gg
fUFQg7WOFTwsBihgsahXvj0CXZzqhzk1prVrNKjcnRcWT1lUdE9dnOanJLXrPTaHatdnDe3ZMBQ0
/e1gsUrk0JkRMyQx41xBtxyQPRIfeWFo8on1JC+y+0o47UmU9BxU06pjWHGyjELq7qktHv9QO/xe
af1xVpzj/nkE1D/uxL9U/SHmUExQytwHsQPJ2U3VAAF5GKojAHDx1ky+eU/XCS4uJXi3baayjbcA
1ty95zri5DWg/Bon4543e1DmkVUSIIUPUM1O9gZ6YNhFg1dt48igSRi3gRFhTc/R3HvtzEeDiWcJ
LYdIPICuSm6hmLUXD5L9Ic47HtRWRrUdCuYz2XGKZ0R2c7zxS9qEOAob486B6nIjcGNdAm3K7QQK
ZIMGKh9t8Dnbpo31OcarztmC1SyMLe87KyemAgdU2k7KzN8F06QegQZFd0kJh285rW0yagLYA+0w
Y5eT4zZKUwQytF3aOwEpL+JYip53ZSGKF6g9HsfDKRkIWFr2Nre5laYiq4B+a7v81gRt9NhGuJ+9
niXdq32LcJiJ6uKP+qFqpfMWxkHkbQpD0cHmUCCvjhHSvZZ96X6Qsc5dHMa9LzZTSkSwToBHQTbI
j2Xj9WAAuCofW68WPbsR0HyDITg3E9HJdy8eHTwNurxmfW1128qzmHODXLWpiUUdRmWIGx1V+acZ
zGpXFtm4c3J/IhVkumLTYUp8DMionNSQzHTGHCVJ+o9TsqKrhzlsyL3y4iQLo4KpHd4PRQEEY35e
Uk5R7ZeHKXOr76WbzTmROG4u1bvFtLWZRIaRdypSewnWjl9DyLZ3aSy993ZqW6AJHL82RSP713gc
I6w8k71tUtM7tQbX2GauJ9rJU537YCnb6mD7Pdbmhqk1x6KKpkdAZeMxGxog4yVRlXXxcy3LlmUt
43UCwuXziZdFr4hCReuThbBhPQhXgxNYd7WfR+/FzzUzDz0IvzLIYMt4gnkFqAc45jZdaegvQIaS
zyaY2hfO8ePB7Ntmn7g5woLvOB4cK5W9DCJzaM34ht3jBl/2Dlrw6opnLh032koImxKwjW5NHEQ8
fF0MW8JB4tq5rYGfF9LC2Qm0D5glF9VeLdthMU8ISanTwtZLpwaDx+SnGAe0l/pEWdmFbRqxb4LY
xrFvpHF0hk6dKQ3Hg6xKXPazqKJrPzjylBhjfYnIpqwpzwzGXcx4vrUD0pf0RTpdszEeNnxi6vLT
wRhZkDXQKFmLIxqez4aTQ+nOsYBYayOXscdnMjRv8SgA2/l9ewSiCXuzJae00VWBt8cNpp0bkREm
Ipslt1GHHmxOuXc/MRyipUyu23Xpue5mLhLw04Xn7/w00rtJ+azfrlFdjSKq74Yg0a9WZbmvHMLl
d0NN/ZM7sEwFsQ+mgtDsp1lOPS/fdF60B01mwcgmtwFK+pcqt6xPKyxYyZ0CFFviT4wgmKcSEEjS
ATS2y/mombB26Eytz+T8h3U/B80iGAQ9vfiqehqMUW1zSYSUzrAZPURNQAvKnOExao9UkowhHhQw
FDhTdKlzStxIX9zUt+5yo/aPVt6OxDOq/iCZXbNTmFP2JoNabnuV5t8mt+13tiQcYHaR9z47Zn2H
zQwU2AiEI+oBEEL6C4EgmEkYfomz3JlpA/b12Was3iksbJsBmoFPDikp79ohL3amoJK2ZjogTe1A
pzGBL3l2kRx8Isn0z0ERXvwq148d+9JnqT351NYDTbh2SDw4j+h4GzWxL2MHzNPv9AICRiQl3bmO
cwRjyEJfItxwm1qU2KsCS2+EWZLiYnDnNHnjLTNQU9oTUbpcoNNO5MQwqZlNwlxZdaBjyJ2JnZgV
ZYLNY7KIQdASmM1OMVsQc6Pip9KdUc+xCEkiPQYuQjMkwdkMernVzTxYz10egUkqcrJKWX7su8Kl
6axAglCl+tFLXZbFLR6hknxGM09gRiLz1Yp6Ur5aE0idSwgdaYZ0zptVfis7i7enN16HJiGm3A1U
BcuU1Jgy5NpNJCeHslGoX5iyzKHj1NNAD2nddL7MZuljzffNvTBNKodlmF8GKX7rLB6Z1gn1ucQt
f/akTThKkkUSoRR3Yo7yF8hkDCOomSKDupYjLwBzZ/6NE0KQ1ZmVnDXdzvexT5onaRb1i0OFdbHC
uj2YirY/UuL4ljE+4qDN0j21Zjl/xdbYPQd95j+G5Crpu+W6OmcW1ac2p3ZrN1V4KwNGTjEzbqLY
q4Mb04WRB9ZXXJooyt6GXvTbPsQrQ5+OtMduMOOGQT8mIdLJM0Jkfc+CeGAOs5nvsiIjwSqYpbRK
Mg7tYnDl96ComL1iNLlK92JkmuGuD93C2qRoiNhj7dZ/drraWYdHwRQvvbGdYSxv6znXdwNksXsM
qNGPTCqPAXBjQxRNk5DlpqieYM0Ym5jBoeAVtHp0YEzvQBi+p5OLsbMf7HSL9mEdMj+MdlbMmagm
6bYzh77buzKwTx3G0odcZxcd6HVe4ggd6+bocNQ7DKOVEyIcOBzY0zx+DToz2+R4G7sNxqnoGjjR
fOxm+LIzkSgKIJPAQ5mP70SrMlS8EY4QGbJ1AK4BiS58MueBU6QJ2q4yPAy+Wd67JzPrxlugxcbe
LwbjkZkL7Z7lWa3JWqqbdMyj760RJFx6TAZkZIa3xSE+PIhoSJ7C0gtOAK2A2QRRcHZDERA37jHK
ZNhIJvoqz1jKa2JlfYPxxoe1kVZI+qZigVm5ec6cNYyD8mulGdvj9L137wAyB9cC0KB2G+zBTezc
8ifymkHYbztvYnrKPNMeGUIJGCuKRof6Wbbb0mhx9JnR4DIsTYQ7wEBJuzJSAkhGJNKTOw0GamXd
b2U92geGOMpHv/WYajCYzoUwv8fgCbzjiHzypa1RoLCpc5V2Tf/MQzVMSVAzNWRAZurNibjmqyEp
H4SFJ9LL6uHWjrktNdO+XsLMtj6ED4SpAmJ7VNT3mzxSJrhpDB6RzPTB9VtglUBaPnWe6BvVOOkz
xhp3xzkUPxU0rx39hPIUlJQsbuyLoy3hWE1pQuFEHfltaPQPD7LcJopM79yI9t4Rzc63PRtKnKl3
mWXgfqnzD8MvYPczHgveJ8PWqMm2Qx3Lk8PMEJBxWXHjtnImW23mJ9T88VQ68P0pQzIw0zb+ra5B
r1Ydn+gqbHAbrLI25fNPHCzvlWVtXPpW8b+QcuSfxQCOBSbitOUgrZga98RP9eIPErVXU9qA/td7
LpPH+c16q74ab9XDcNvcwx3N74z09q9PIvbS1v6jPCctSwp4XtJmsLYl3F/Eo8EP7Ey1RC56pf1v
KQoZYOaElWtFpxzXOqiz4GqXnOwYqGMMn5LQ77a0fXwmBpBKYBwwFuVQJoTlhNeRDvMt3rgY6T/e
5F5UvcyOb7xyIKOV5Xp0sFReDHLNY8J6sJgy+Gh3ST/SP4/krgcZfyjN0X7IioQOoC05zTlCny2G
EnwWdayeSt+Ijo6TTo+pYZQ93fCsJ1sfVlOxDWKujyNx4OxC4rh+wbaMmOxlZvovVJt/UAskio1n
SxK8QjJ0XC/nuz98UI2H1bqv0GoNOE1kQlpgKlVKjHyu4ueSoZbFKu174C9FFGDZduWXRodQJevC
Db5rhgWtPQvQNbTj+GywN141reE3KBsMnoR2u6Njd4mItwDLlYzAALLDbFIwasmFmWBWv5py4nDS
tiRZaOGGzyow3BPJ8CnddEtD0fIojdfan/Ov9YzlkKtXhey3Sw8y+dmOjH+2JmdZewG1M16q1Ui9
ev/z8vof0xT+F8oFlo0+9Ieb7J9LBf/nWn/9/qMJ/+13DWIRC37/yd+FAvtvGsi0wC6slOeZ8o9C
geBIuAi6JnwXvQya/7tUIP7GeqeQeBHTTdex+KG/D7O3/qZtGxURt7gtbaH+W8Psf6pdf1oWPNOR
NpKjgkViyl/VMAz0nqo7p99XkWKajJ1dFh9l17zg43TzcZ+6wV0//Ojs5FNO1n2fek/L//4kT3Ba
aK+5R7tj0HNpXNmqbpqSykEVHs7SjoA9Bv47l6lrz25AKjM5REl1w2gHuvK0wkBHR1+NYOkNQtnb
/eGj+GedF1v8eY1l1IZn2+gz2mF9pZP261R1jJgsN2y6ex51ZpZVc6JTzRGQrhNjc/ylDXE39Fa0
azrnPs+YYwuf5uwIBqPC5PkuXXgtP+F4eADfuymUu7TtyrOs3sjZlBehNnkg7GtdNTZHZc71yQg0
k0xpUgbH2sW73S5fksZoNvxCe93bcjp3eMkT28NEUqnwfmKFOLsT0l9Ti+TY24uCyOn6Wg/hj8Jv
bpEy5c1UamPrO5BKEi86R+As/j9R57EcuXJt0S9CBLyZlvdF13QTRJNNwgOZCZMAvl4Ld6KJXoT0
1OpLVgGZ5+y9VuxiyU0Fk0P0mifaZOMzOJMJEwfwzAS+8pj70YFhApMuPSakNutuB9qerGcX3+LZ
JR4aeH8b3nWIB9KjVlF4YTF5pQ7SfzTmoa31vpgHNBOkfih8Oh91Z+wMgo+72mUHADqj3aC4yR5h
XzWkY9yZ5mbWr5Tt2PsxE/OZiV+xML64+iJtI8/+gBeHYys5wbte2mkSYohoFHgRWrPsNCgBmdh9
fLd8EplzwHeQUWSPzGvp0KXlN0bUmjhHnsCF5WVGQjc3eZ0rqkaW++yNPxxmb74BWrZCM7CZINSt
hxo9bViQJCzHjg0W09yTgDJhOeFLGLT0/cwBfWib9bumxVDWpyb4W6v40xGt2nul/NMyYOOAOgDp
H3VzcsMxOUz+G20GbRAkC5PB5vDI0RzXdLu2663db2oh66NfgcIZfDOD2jp/seMizGNOO/JUe6gO
56CXLCjQwABMbg6MDW7OmKxtr7qPifkSZHBzeTdbzL2csb7y8O/WTJzA2lJJ8ZJenvLO/cPU196Z
vvNVZFEMoGbhZ4YzbUxYpxYj3M7MniKAykdLhop6Wjmcam1vs4SbGYY1PEzMmV4kcfCJLuA5seNP
IajsOS69sBFZ7dkfvfxGo/2zRL3KEEPexy7cK0rZa8oXW8dPjzYQRBhiLPta+o1FCHt3bGb0PN3R
sBCxEWhadYgtXZ1sOUxQG10KYXnxB6ko64ThXuTkopaxFcdk7g4ulSz2hyPmigLWd1ESLOH3v/IG
Krq4Aq695mXvcOQOyZOCwMzddfRtBGibzTR8DRo2D9LDDNkNdCe8iEAc0dEi3jDyuDRF8+FnrFjw
jR4tn0cY7W0+IZkBKpfE8kC7ftvUznUuPQLCE/FfgxgE7bGjM4+Xxle3wkWE5CHi5ZuzThy1J8i+
VvEdcslNKHUpqura2k+p5Xw7VoyfTbUgeubrMqeC0ronkn7IUwPGa7Ng+d1k6wzckXPIJBgm+AmW
fruFm0I9/IZ6OufzM64TnX/NS449yQc4K/O0xX8zMZVM5vaMJwnhae4yRxAbvzj47AmMIv/sk9Za
p4x3lcWOFDo8oarKfesM9VHQyqEPj4LVBrW6stoTortrLucng9KBSZ2mwVbvhbS1mvhs1+Ebv08e
fvaRkjeFc+0RBWkAraXJS5ax1LWH+dQwX9pVmFaS4OLL16zqXnusW5Y/gmvpEM8kxcmUissc6US+
M4dGoQMRC7pUqauXomoyS//adXQFM0IXdGCZKqwgSR5Z7MNvC6qNV4sHtugHFjR1qJ0VUqFPHbke
T6MYxwoeGeQW1OYN3XKb5GXGFh9lopu+lZO+Uk/cUz/cTK598WN9Yf249/xtZVhiPZkBtkQj2U+F
te1r3kk0qT6LOunomn6qLH21mI/FUfTL3OXHiGZADqlzFFl6AUax8Fynd3++p235gREsVG/NQpNx
BtiK9JmBTeT91aR8CHrSIAjTN4e+Nm75xN+xKkpYtCnuT9vNvkz7fVTBuzFWh1C7D0HC1sqiLuf7
oJX6eWooy0Z3cyDkqINbM9nFdqA1ymPM/hcO9KfC7C02mh6SF2jyKCYM5qDCQvzuuHtS0vMzXbqK
pLVeNyl1vcoycvQv6c/ccM6k0RnkaC8tL3vTKY3f3hieqXkYjPWNx37uvis2rAfmbx9moz5HqYJ1
gyd6O2Bx6BWPF1jt5JwjXILQrIjLhwNDbpt6ZtnTcJh5+QFQRb6ds+edqRjgNqh2U13N2z6fn+C3
L+FvF6u3rdep8KhUD/m16OJl0JnszHZ8nGqyMa1Cq1FhNVEpV+FopgXsLTieBbtXgS/hwmi6GpeB
/G5F7m9ovPhYOSu09WGwTyTnZMkw+Vk3NzONoNm5AIlSEhPUk3nyDt7JMNSJUozeBrwaeODQI0vQ
jRM42LXRdGdpCRNj+OAfsr8WUQEEUekS1gsGX9MpvsYR3n0swrcJ5Z6s6QpQk30XI6MYFaibQcEs
d2Lx5bWfVqmuVkbuNlMU3gbQOaMfstBkHEyAvtsCZj6mVTucXOU9UqnHh8MoY9UKNl1m7wmAh5D0
/vsXLpzbrDDzPbTho08CCuwEfw+rYsHDtAf/RQoA3rWsfDuGTruWQEL3LKvpO7dbz6UGAhGx3VUh
wA6pXDgBLUauslw+YNFdDvPMS68GKU0YJMr6h3qkaZMuPj648+sskEyJFb/eyAOYAnbZMpij+8wL
K56FzHf4Qwke9m7E4cBFDaGjVzOmk17CX3JteuUF8iib9JmLv2Rt+xOMrsr0cF2Zd81q6qAD4420
Jb8rWT4lHTsZA0dE4p9cq24J0wcUYIIhvlNNv0SBeyCrjYy8N5qLWbv92luABBYmkE0yCmubh5Wx
BvL52AwZyQW61YDh2eb31fDsUReD07fTHbE1v8Fe5nvRb6pZWuGfpKZ/pLUuziJyXjBz2Zu5mxmF
xDUXMA3H0fhbRrxxZ6EPFWpYRq3QIuO4uk5G3e6ZMD0VZv9uT4BtmawxPEqqW9tP21DX80OzgKyr
QnF40+5wKKyecmTU/xly64Z2C3mbcJy9HF/kwNLEd8gWd6hEBRlsMQTbBJ7XRpvDo+80/c4cgdRy
vH3NCIOYTXDjbNH0iYZ/wPk7LOzg6MNXLsjc7NWyJ6DTtzWqZskCnOKhjI++Y+wmMm1HnU3c6o2Y
r66kry6qP4qXTJFP36QFeK3i/tol2tywtXwPhX4uJyChpgOGFampzTNAbgePH7k/UoB3KqPaZybR
EM6tRZ+cvEJ/wTzyUWX6gItCXo5g8eznKJSPoTtcXSmIkRuDc0uS+Y+lCWr0ERkTr4zY2JU2Pu/J
3ZXGssirWPpk4uYL59oRjmEZxpnGYtgalBjNfO8wx2gFKj/fM6ROwTGMuzD27D31+e1g9rt+1tEu
t4KvjrntpQ7MS99I+54X3ZUkUXJxa8O+RzZlak1tlNwUloQhhTPvrdx0NPcpfdRjrAEbizC39yAw
mKlbSu9MbQOnDmcwlyVMZTKR+T1V7EOKxjo53fCG/hKQU01Rm2g7U9EgMOCZetsxC7orcs4Xh/5c
D3CUigJNVTsZnpKUN4zoFc2NjsnoKOsUEaANQVp8EFrHypIEEsSDle4SfqqPVR6YK7pCsPlDvjog
E3+EStFgL2j4BU/mUQFaE921NxlC3+tYp0Rk+IsdqnD4zCbCi6v//weGyRNI59BFJqNFU5nsZrxp
8+QhPRpIT3njonmO5EzcBQZhlHf0SCyrPkTFDIB12gJm9F54IHq3fKB0EIj4UWaxeiodtfDTa3mg
VnLqwxCQIjVw6QbuS5tyswEFtmF0Mn54oX0arOCzcgeMS2yPqdE9OapMb6OmBK3If5WTXDWhzRex
05+YcJ84ov8N5uDL9ih/pQnxgyz8wvIdGR7JJMpFq9G0qeAGPwlt55UkCEdUlcdyevb6ADdRyQ+x
y0EX5MAu46iHhW1tKjyAs+89MmAnyToRxHKhk9gWN+me00zmP2c+zmwYQZfJkg3dUBOUdHPrBCIh
Ym9yzZWZkE/yJ/1or7E+GOa4DRkNkTi99wvswXivdb4Ish2DRGn7MuJDcJEDm3nEM8Mny1t0au0z
apU1XJwErFaZNikjd7Koiq9BE+RvCXP72YHpKVX+HcTNfcTIh4+ZXzgtY24y1UkXyucH4755Rr+P
QvPDg1SVZl0ErRhmKXLrDbmKbiVb664DQKeJHHOaEDo5dhpI+cJCUyJ7zjXLbVZg0T4rsSA5rWOt
BzE0t6I3mY3FcitF4zFzqJ5YHTe0wVEYtUbHEZ4vIQnpGpVkNP86+Fb2ZbH08Cwn3xlm8VX3bzJP
20vOP1lkSeOIrScUElNvIFHO2Zi9bUib/LbK9cSlpgKGfsyG/s7nVKs+23oGXGObl4OsSUQoaY4X
3ljDn1KS569LzF917stNkvkhSGkyjE7eO6zRcvchCewtBLzsxrbqD8qitEdRs+FX/2DKITkUrMlI
58fNKfI/LAqp+jI7pqZCzw4m09o5sP5112HIMidJ0r8EuXUQnso2vQYoc1YK0Sii1hnu2davBmDZ
SXG3jHQLghgylajhHwz+Pv/R4E7zejzHqVj2zCQMfTbc64SZKHvQTVDH/6Dnzus+sA9zP//MZvdH
RO5fM5hWffjluN23pfAXtX33zOoKeWVtwFdpwlMWMWKQ7Du5N+S3kKxXNDsX6bik99KXWDLfdGxm
85G+DeHiGEhitU9sEBywB1g8DzsdEeueBDckoUmMq24G4NNRSZ7wUqFInql/FtUtTLnp+TGz3SIC
7S/3Q9iwzk4pp0+R0+0JQPTCTq9N2YxrB1QfyzLfP5iiOISJoJ8kJIKCvKOzWAU03lieQEypukZz
zi26b+525W6yu2nH/xzsjNymGQBdFEsMhSgkSW+NK6tT8gjAdQB2ObB8w3e3q20eOCxJ1nWn+5Ph
i+gshQc7YkY3NeBBO+c+zxPWxNcwXCzdMxxkq/galEXqkj1MgZSlkIuKoViXXEj5+tkkKZJV5jnO
3UWwOI2K3RSM00FshmGmBY+tmwXZneQVA5TZ2kkt33rmvlG7nLQmyG3LQ6yLu/fO7NxVnbI7NKzk
NY5+JURcGlbLdNgHCJKlYPml/5GF0zNadapYhaKh76OHYsKwGfh620zQVu1EI8QFsBKo+aymgSti
ce2Ft+vJJTpuzX60FzMfkHgTJfXVNdRO5wkXOn9cCsJbJ6kl+rhx743hS+KWPTw0rL2pG++ykQhX
4djGxQqe2VpFq6bm/sPV5MKx1qrsLTRwmgPNQxL6zcmJqh2JTHU3Ex2sYNgySx8ZWrssGJME51Gw
NEGHhvtG4MI5nfPokbMVDCJRulyG502kM38bGO0VyM11srqJyaN88MhkX3jzh0wfePtSYu3OXQMf
sLbK+I5Ogt7B9AQYznqUuGoKK26e0rF6CaPqe+T0dokULC/LnV/mzlQ71WnrXQb+hzDs5GTbNWGq
KEXoUqLvqCkah5N1MPl4bhQn6q0szGNNZzXpZLjGLV/v7Vodl486ut8ce8kCN0/Ba7DAyc81WzYI
s/K5DfpfTsuw6hH6PeP9xPQi1YZtQH3zfCiFXXAGGfDq6andT6p5alHy7qKAQ2fDvngzs3Hkq5Fu
mTHP59ZqnaPMzR0bu6uS2HcJj3zNxki0RcSsNlFSO82fqiU7PXYg4YyAsFLMoQ6OOCGsGqFZrX/5
1kN6lU68SVy5wrN3Y9euz+HEJqsuvlOHNKo0GVAEdfEvKkT7ZNtYnHrT/IMdqtnFuuUiIPP55vIP
u8nITG9T5bt0cc2/Zdp1FxZZB97p8ij7tl+lkWkcGds8FFk83RP3rYyKfHmkcIvQUNX6ypoOeYAP
qDJV964c+cQR5UG10Xgo83B49PSMQGxqYdTCxEgSVRycKL+V7N+2SUbZucwpwYc1TgZu6GGWPcMm
u7gkBsjfkPVODRvMGA66c6FfqvwhbSEsUp9/bprxWrdpuc9TfA3Q7pihDCXj1RqeDOyFOSPAOvQw
xw23/mGOCLolCs+g4DReKTC3U9rxINjyP8dJpif6Vti2A5+RE/hcjFAmBOITBoim1UVbNzK9naoz
8j6l/Wql7s5k5AX3uaR7XqS8DdulOId+QxcEnoUhUAfYIGjpRRIe8l8SRtooDyz/OiKkHDGoallW
ABdYywckxvZZQKk3YldfuudmEdg6M8hhk9neaqyS12kxW5aK/y76zHhH0RRd9KlppvwcRfI6FMF7
1Pb7zLX5JyfxltT3LhFnrAdPFgfBYuHAJZcBTe5o4a/r5UPCi6U1hh1Uiq8mGBc4EVuqQo5MtKpv
g5G9AQFrVdn5oZEpKdWmWFCJT2p4CHu+FvxXOLFUPxyQVqMXGQQmsjMYCkbPJPoXiQbJjrLpHoRN
gsD1q79Fxlq/IoPVxZwOCLlnvNubxq8QahMF5oBPBdQWa5Dge/7jALV2Cl/XO6B8/uDLuTGYomEW
1XDnCJWr4uLzYAfdendbyN4cmqe1kaGiStBEbkef5zSo5p3NfQ+D1JgRWOtG5j3REaMiNJ2RF9Ky
EhiD/g8/4ztX2pA/gCOzPaW8T43wOrFsGCf3xTH6dTPi9G00fBfSfmwC6lejMgHnWBCZurNN+8ux
iYJ4Ucc5z+o/AtP4l/fej6/Umdg5z6AP+q4LgFS/t765Z2cb8QTqk71Q7pe2X1sfjPLAz2cG+0Rs
y0hfujKAKRNaW4/2wGqo3Gtf2OVqH3Hpz3ENoiOyx73VgWVxO7UtqvCxGiouVkmzZsfFJI7J529r
ToivFsJ28+pawzv4i7dB+DD8bGcdcCNcy8585On2QkZ13wHraDv14LtOyIG2xR7bDNDn3ZjbOVqB
aHnrQuz5F89htem1faKGzNijG1YFB9S+pcOv73ab36KmVgdXIIUxzRsplVcpGf6G7LWAhdjtFo/Y
yjUZ8Q/l+FyE7ncuLG480aUjUskGllFncwlUdO5t9RNYxT/AnTXxMwERMX5DOY/+engwMNlLKa+8
en6HABtJzvBE1xcxh8jaInPncZvb8ylkfoLIfHlEOlEnNmiT7l7ZMOUcMUBTRjUT0BzCMDIOK6XP
eHLhpwafkRfbm8qcn1RRJOdY/UcZDdZG4WfbsccV1IDEXMU982DHs977YvF+k8ZpvSHaWU3gbbiS
E6bt1A7z27kZw5b2igb53DsMpa6Zx8fJkYO7kUTdjOCj7Xp9VtjhGLLIDUrQeTMInOVl5X/2muML
goBjG9rbUXTjqZbLYxL3YpQTKJ5awz7GKZZeP2u3/tS9ZSZZxrBsicbkS59CQJDCRsR15b3vEAoa
PvDbIjQrQrTjsIPh21NnB4tWgObcuqnxRJTt2NbFW9MxWrVo1MAJhPNoONYpbeE4UfPBQdtDyPIE
SuW88y9RxZHDDmyq3hyzKIa4JyGEubf6wjhq4mKroC1O4aL5HJsSoi0RYFLS7q6By3zS83yUMc6U
AtrwFePkBs/imZhB9QFm+XmKXvLcjPe1iYOuJo+5A4O2QFQNjoqV56ycv4aFqjHFaL3unQE7UKBP
PLPeEeJ0cQZzVeBtEWbx43geFkwuht7bJBejE9fqVW+O576xXl0F5J+2AL9h0R7IDjH/gDFFEpON
PoGZWIOmMilWWn1WnBnt3GbSAtBJR8YMvg/6r/Y+m4S3DPHXv5qZcOAu6MVxoKOAPmvSX7bUK+VP
XzVY1j04jpNNnXOdKeIIdTxXW224P/CpQblv5gldKcitcSOmIOYJG9hc4cRzFiXUum1e0Y15p6vE
IWss8GxW1HyEWB6nRMD2tc1khM63XPcTrOOgSF5REPwO1XjmWu9fazh8PpTbvVWEzSYe+IsKDgA7
IqccL+JqPCa0k0IYZg9hk/0NqmrfC4cQlMMNPLWz57kjIsaSFZAq40FPh4qXUrrw1eOLPTQvvopN
SITwTkIyXX6cVAww43JDYOM9Xm46Do3RVazAA7XqxiCp4pMU0dToZYU4lMcChwXL0MwX+XSuBwBK
tUE60XCrfG/Q1DzNMP/wdoVbc4mTtoEy91JzLrVmuQCD2ntX9M7eTjYF5uibTtQXReUVF8qULOm/
3C/C10I/MkY1NSNqBmt6K4b56GfBpVMKpYozWicpkZOy2VnlHD4O3qig+Wvx4Jr5bxpb73WZEzaL
qNu4ghOQ2S9ceafYfXNZkJcuYn4sABeDi+KFP/GY6qzxAH371FqEcxundk8tEgHobO3N8Yd+Jy0Q
vZzzxyCbbgCpVwEL5w+O3mAepla+DEPAXaqseWmPhLDdWPGzidtrWSfDteWev56Hpe0BgLCo0KNA
hz5Mc10+xw3QJd8Z+u2YCobNQFmGwoxwOoa/PkW13g5fo0xER3p3xrEX6oEL50NBnZz02Cjpx0Af
houpIX2y6XkIAm4wmIdwkAt87UkNPNzIgfz1Ij9XTUQu0ohOAac8hmvdUxHTmS8NmENMB3u2ll7Y
fWdt6Z9nQu80eSGZWrFrrkuLlJ0DkaCJi2ETjfFCsEtfPdHY26ma/tUUavCPp/okuFpz4ErhzjTp
syPBzEa8WNZ5qH9IoYPIs2GoLS1fQosgO5hLYWpgeefhwQSJv21yKPD1vOhCdBpsZ77Ha4J4LIGX
fRjlAh5UdY2/QY2o48hScDakPhDWmqM9mKUyY3Db5ZjLW7OewOSyPU9idztr0PEE4w9dR1eudGsH
u6zBHCVotkQr4E4GSu2tAVgEDQuPT5Rb7PwYGpH5d3b5xvaUgPrQuTpJP7Maauat6DhupubNddLs
wFWMaaYTZTD8zQiG3EsJDzsvk+4SRwFDZQIJq4K14DAuZbxieIzyqnvK6S+wCzFf4JrBolMVaQ1Q
JE1qW3/gW1EHCn5BMni3sTYehwYtaWeZr5FfRPuYPzAMSg3ieVwP9C7WVane81lcwXXnf0aamKEj
+meV5fHJgny4HohHpUZvvOZwB85dzfqr40357jclG2A3fwR3BoLfcOWTjzDz7HreH7A7nMfntzio
L0Ho39xR/CtHk68ViNKh3wR9zOzSowwGNhRJySP/l8QxwruJ7DdpC2LVKgQOYRBg5YfeNDS/bKa6
2HmePBk96HhvDO67kU/7fHE5Lpxl16XW1DvhvxRf4qr29UkZk4XZMTiGPNlXoxG+5EX7nmX/4h6N
YPKbkETfc8m4uCq4GdP0rklqx1FN8Z6cBr/8N9uLnvIIitc8EXHPuGQ61mM4WCcSdWeTaguuB4xD
RYMywZxXKcTccBbvEVtwbji/ak5/HR4wMbvcVT3lH23LsTh4t3J//4vqj64f/99mZoabXJm/Vj4e
zbE4Bf70NxL+saDrzwsnvHEBetGmvKjIPi6AiBZt7IjStsJ16c0U5dWDLXz009nKbcoPhx05rmIN
1zHkfcK/G7XZtxvqh5kaKOybZD2ER07K01bH0c6dgL4YUW6tk3imwGrW6UOkmDEZNzZV9hdb3itb
CPc1nvLfqSMHEuWcjQbpdddSLzFiMd4y4z/85bTX5KeJWpju85Aa19L2UNdyL4btnPgbU7rckutA
3XPK2BdrnLe15df8W9m84z7cQtzcdjCGGeCG87maoXJk8isvckmlxXvQ84fXShNTzkQHgJrKCgp/
dxytetP7bvYsXCtm62cjULdBnkhXlNck0/WBWuoXqfNpq5Iiv7UJaHBmSxcbe1PlBSTXefKsLDdL
153I2k0+ojNF/841j3i3Ded6QxHDhLnPScdPwr+JDT4rsfzT6LN6L/DlcRlkxjBCgQ9LUP8j2QnE
GLl3SjG8oTKy9zJRO5onNeRsQa/Qx1tIvnQ9NaM4+SmZ0mQI8Re4yb5f+m4V396NbMu9zRo1YTKy
UX44H8pG3owsEiwdOYWKCYFhjKTY7D4N2/xWaeVtzKrLz80A4ZoKw8ZlcPg05O5rosGM9gpPF+kL
uyPlEYn0WAUtfy2e3zhWsU0PqGL5uJrXLNLx1krkSVI1NrhS/JXWxk+ppgZD1O6HBPCaZ8wc9SoW
Pm6l/V3scDOVJXu3iifX2g+8a+dXxYvnyFM5lvnBx1+YkD1998UvY1p4fqlJpGbG6ZuJngXQckvR
yXtWATpLvMJkleJBdeUxkpO9rnvuyUOwAs44ftgxWXqEOem5MN12Z9iXaEm6jHM2P2TCfOZdQ4Cm
Now9YhYasZUKjjrQwaaHT8vXVu+R4lhE7blMxj4mNMPpzqga1E6O2UHWjOoja7a2KRe5oz1Dc+Zq
5rH/63jYK9CY9gSTOKbpCXAwsa5QGTOqZmkbzR92zUnKtcLuxmGiPo42d0Ewpkw9OaoAq5sudgqU
0Z2c4DWMWc6mEpi+4ptVUAD6HDvG4P0w/wz59NgNxalg+3DpQVG+tCHErEwFxd7PWBXlRIplOhEj
ybINBapsLRP/a2mGMAxcDmvU6f/7l9kfWTdC6JjCP1FaPnHwY/YRTgdNVG7N+uqPBp8Mt6Q8WX24
mVCsMKKHL1AKtFdJvwZ6awMoCu5+At7AbjiHxCMHJeL864JhHMiy8YNpAvcN/kAKU5q0T9Q/T9K7
OF69yZlzfvhLUmJyf0suroGtCGBYn/Ho+K/ad9gJOkcDw8LOj9IfXrBOTwpByeAXXgHu34EDCnvf
yPWf6P4QHRqaf3VLPV3IiO89spchpHMb4RcJMoZq8zEmbgM7wbEOHsC/dZiqR95oUB/FwF2YSNWR
Bet1YM14cvvuvaLNzMCKQGEQihfhpuVOhmRIXNegey9+EkcejZruzkKI3tnd8FAYoX1Pjexsl8Qj
+gx/RDNOzr6wL+4Q/hisUpVBSnzkIkoyACkgwSuWl2SQSIDzequ+kjEAZEKjf2JcdhnLk2dQIa5x
M4Tp8DiI9mz58bs9jNUau9qBT0yI3gUgO68rtrWe+6jD6ORyxGQzEq+02xLsh5Cy7qbE2VRdBMQr
OANignAMiHLLC6FczRZrKPJqgc2iePSqZFn7wi8PqrvXuyxJ8oDFw3TiJdAge0t/YE7theOxhEn5
CLEzMVngrFHEoZn7ass6Xrmz0WxmYYwbq20odrFsZnFPO9Ho/WxvUjgJGRlzUSnsXWhwcchBtQuK
t7teDHeEboK3q8p2QvMdEs3wd3R3oxRvqbBJMHrOrjQR8E1M3HnFAyxTyuHJA5Jo8kp4hPy117i3
H+cy/AaS9YpoUOtu3rO9Bq2leb7w8eMIMBGiUNbwKa182sYQdFYFHE3OvAS4oFqgQseTlCn5GFWa
Mzm87nU1u3TzmAgSZOR8qAxSTpyxdG3f6ux9SKuLss6jlM9CTzNHR0YPOVfCqjd2Yi4fDAok1Tbu
uRNbfIJWrmH9DUwi6OJviQpz7Vf5Tjn0JBvZrgMHJ6U/vOceOi4vJ0JhCn+XqmRjd8mHddVkJWOh
+BVb9bN2TLY0jUPWslNHPVnPnpm8k4zTG0/89gXY0U617Zbd3aMiybiyagivGc28KoNvBcXyGUH7
B+CmYg0dS+LGc4T67bT4jQOV4Nns6ZQ7zcYi0Alh0X3VrYcx2u4RVzMIqiYOzTQXxb5cessluxjV
KUbT/icLuV+HxcSKar1aJ0HwlQQVmzLzVs7DqfegKove6NYjm2ZGFlwY5hmnPZOXocGDoOTXnDLb
kCksRmrHtNJZ4BpY0VZSaGtL+eCMp/bbmKP3lvvuDAQD5g/hStQAT6Xnvjcms8C+IYoxXaLUpEtN
UZ+E9byXqfFmT/kL0PXOwbDHgIEgr5/81YJvTT9MR794KZrxnXitvePzRhuzY6Q4Kx7Ag0WLkOgf
k+jDqDgo9rPvrDPff2fLmzMfvvMX3RhJxBF3tvZgiL6nJIRiDd2smLbE2HjJ+zVZ5rF9qyhyFV0/
QDmcqKKziZtsEAzQMru0/QAVtZm8+cbXg4rNdoKe7bmkAlnGyH0VdG9tykcZWN9kzV/8Lqm+Zt2t
b72vipnqMcsbDq1I6Nk7O5uBWPeGdc+mSFy2Sos7qAxuDKa5ncshurdEcAvW4RR/psc6ZisZIuBt
eigZc9LtuKVeWoiTVbngNH1INt34aJigoZN6BW92pMvVP4FAhi+Xe3hrp+Qh0BXrIgVIQPwyiHdW
mnEAfvSVJxWQu9mqaH9AIwjHDqs3GSEKkdfeC3/HFDQJLlxDT6wrRfkwcyQmdw2OYAjt4mQN5WcQ
wCCHK1h0FrbMomTtBYgiyZ2HQs9/NJ3Y2LZfnLDJNz3j/3nI5w1feWvJMZyczNs6BliXoSuHXSHs
b02ap0z85HGc400hlFjZSf+Yg9Mpu4pgF7GGIsf8JgbekJm80cgDokh9rHXBNnTsOIiQ0kPnxBlz
+LxUdNnVLxQugDSU6rcpaT1OHOmh6um8zDlUyIzreZY9kvv6O3rD3a3OIYu3tc3MgT57RdYABMVq
5NHCfmeLfADUF0kMNBnX5B/iun+tbPM7UIh/QSeAnETUgN3iI1Thi0YIszGm4i4zPZ0TxmmZsJhb
IlDw6kPhWN6e/Qw6ZbZv3gikYPB6QBD7iTM+QSQPCbNiLOqbUcOx09mE3F3Uwpd3URQeYVW/oR39
QmSE2eVloqaP5oIn1bSktL3yUjLGBJ7+nUf9f3eeHH8ECbAqHXZ9gmmCb9JPSoqQQfk9mQaAjbl5
0Eb2KX3FEiMYdy6DWtAFD40O0JhN9i53IYjZnSYiy6B+WzivcTfudU9ip/Ulo6w2Bw2p2T4PvXkx
7fhoBvU7NH3FJ9oRHCiwnMVRRsJzPNEnfB+K7cx7nwqFN+/FeHKQxlCIp/tZYJXt0uLNzei0NfV1
ziJnHQrcVbNugZHF7apjvUg/L9hNst3h/wLSGFWntrVsVLeR5HT6SWSnJWyxCUf3bkjEz0Ay7pG3
qZT/4CY8/fgzrnAozM0QQD8Puu6lgNKxUcJ+KRVS2W4TogaOOtQJRTSeqtIJNklLCDypVH2Pdf7A
OdddwQ133tyW7R0LeyVUtifLRWLBBB2ipHiCoj9dQ+9/1J1Hb+RKe4V/EY0qZm67m50VWnm0IaQZ
DXMoFvOv98PP8OcAeOGNAW907wD3Sq3pZtUbznlOF/al1l/AK1D9uKSu+Bw1+9Rv532p2K9WNZmU
OIzNzVgG/QFfsHfxfNgElB1s51ddi+cyd82j1mYKkvSf7EmP1WKB9nGTM7Qm+vSk5EZtc5bfoh62
PfGTyOW4cm3TPRMah1BXdfVeWBXRy9p+005Fek0wyWer/RQio68POBNARnBrxAkRWgNCyaxJbjji
vKMrl4O2Ys67ajEvfToll4j8MGs8F3Zq3NU1FkqEEDu7QY6J0sgmktgDpEF+8ZVp1CcSn+VlWAFb
jiSNVNR2ujfdqsNcoNT9EJmnlT+2a8umY3CV+PtxKHH2TG127TwulrQsSFQWlCmzYf9quzy6pnp6
1pFckDY0w9NCIgZpZRPMH/4tLhyXaHSIIr2ZrLmeUP+Zc+hj4rbymXYBrWP1FwT7Jl1okHUKMCj2
5A3EiXmSfZPAJq2u0hH1iTcouSubmg+tiM9L2T9ZPXxXfEQvbsJkIvY16qgSOQEegvRSO82dH4y0
YPg7wHmOzJJlHoTRR+4/d4RYrWqIkaU1l2a/C5yZR6Ff00RzvXer5wr0ATM8qu+FSTbkazyq9R5f
8LvTWsjZdpSw915U/oJGIrZL1/31LUQ84m8RJee2xxQweTwsCfftoQmqO3RDaJRtaAwCc8UK5Url
mY/nygugx5iQ+W+6vv+g/9z6BgHaXA93uRH/BZZ6nXxCjYaYCxCWFtI+037V9tVD4OSRrrFxCF/D
6C6+NZcUqCrzPkWLihtio30Pt773ayDAYpvWGD20PLt6wbDZ9Zfcz1bIWE4gfdGHzlh91iAU14lR
2DkYfqK3bErOTaQ+/LzD6N5wQcp65/+OtX9H5tGpgFYySQwXcvly+wBKSfMDFwmA6IqcjNL80M82
iZhOmfJywPJLSmw/g12OrwbwPCkxXcznNC/YDnTSZcuqDbgWQblwe9JKw/4dlgvZyN1WF7phYKh/
ptJpQC3ENh3LWIZhF9suIYj4/8eE7BBzZ0XuKTBLBjiBdQ6cfgDpD3mGRs8PtR/dtWmEfcyyd145
mHcDjOQ9T9scKkJ3tUrlS/ZCd+QfdYo8L2XTuLMM8WI2gLEtmSEvkfGZ2SZwl7YRO/Kv0MA1DmmM
0njJxyombs9B3LdwzhH77h4d8NxJTJPv+KJ5z4fF2ruT/w5I6I+7ai2gDrQnD45K22LzyCChh539
xyM165cjl4Y1PqrnJqbEKAPvlw+H9mx6cMJ7UtaQ4FkP0+T9EbbAq981v2s/GR9zP/9JyGY7kJ+A
aFLk48U5aaXSGzOeQ94F8o4gJvhLUYcA1RurXVDL93ReK4OLPREBWsEDuB8NbdwhssYcA2HXZusk
mguz3OxOuRjXkfjzBGUdXBT3jOu8Ia/QeuLXpStrmfjX3nhNpcQfrYcPizGnNvLb5IjXMbcYLRkx
G8SckwRxxckhOH4u1mDTY1nFrwRYAjfaZ81Iq6bhP2Mm7AQOjMRDkeYrYgsStoONjl7jiII7oRzc
5quGFZ6uTTkXVz4fqcl9hI+P/oUZQOJ4F3SYW8iGLIWb9CUeMbSoMXiPEbR1tfxNRVXuTSN4BkKV
bScGTFzk6UXW2OKnILkbh845Vg2Nab8M+c1LgyNLxycAc5+5glieFyjpZrwpiYGtqSZEzs3U31gO
OAE8ljYKpxObFBwf7GftauGHJ3eDIpFMog88eqq+N0t06Dg3LsWNoIuKwTf2j8JNwnIysIOlAJYc
CayFdtQKojcHeuMuIouUkIyNz5xsawlcEbIujb1S/gV2jc2kxgM1bGF9gFsNyP9QxfW7QfbZbqjG
6Fgx/FlL3G1n/MwRqX8x7jsODOQrquhOfloj7QJ1alc91/f6ZWD/TD4tJBPSP236JmTZdIk6Revj
DiWXSuZvxzFoDqtbL+wmNKlOUH3pkXC1sUKsFPvQk5uufU0WDbKMZFwvR+KPNjLeD2Pxa5RUG5Xi
t2QY8ekZKByaJdh0CwiAQFwaXPtz672Yc43RqJCPs0sZ1eFQWFjjkF9LT7DpCKcmgaj4TmcShUS9
JYv+lz/2CXK5gtmFc+pKi9yC3P6RfXuHsa5g01WyPxnjJ2OM/aOS6jxM6CrT/cBsnykfwfN5TEIh
jMWbZ6944KgJOccoUyfJwQwAi8HT/DDgMNnQ09Ur2pHyhdwk1Te/XMknjvLsx5mcT9seKSfy+BVF
FIIpfIdiNhAPJ4jzyVteM5cJ0amxQZFLFLVsDOsRQWx858dzvCE6BNURr4G9hUEOEDE2eGc5Lbsd
0kABm8u/pm2Qn9pZIduRZDZBq7hSLNNOeqvW0vae6EC+SKch2rAcd1SQzNSpVuoOfZelip0vIwhz
qF7JBl3Q8j8LoiKxxFzkbH71tnHfr3NI/wzXCzH4BLjTLIlZzvubpE1lcvjgaPvIU7WdITZIrq+O
C1CTC7nhlxeUUZMd1uhShL1cxs47teZbNADPIZIMR4exMIIozGOenZ2l+j07UXY3RSK7Y0DBzYo5
Ytukj5ZeB4Zzvbcj6Pz4FOedBR9mV81IUjsRky3FEpO+aV6HaM586XI+VpE6CWFnXKXUIiWD5t59
76YgZPO7b1yf2JRyPpL5sGK72MYx7KCkNp/Qc1obobkrPCrDND04diwQsaWfiGmegrqnASv6LfsL
qFq9aYUu6i9o+qHsgP1lYl6DhE5oKJj4+zcM2tvWIHjL0BDHcx8ATUXugVc9J0b3xyP0bFu3Nytu
Ydp5Cr1Y/ZlOATBsSyDbrBhLLP0eubh9B3LZ2DZKmbupyaiCinHc+dr8JhonO9fq24skYaTJvG1H
ZrXdwCelJ6ety9W1aJt3Mx6fHLFGT7TpJg7EDdrTM9SmrVkuT7JmPJmyQ+kUfZ1s0OqK4sUbLPx3
4Gt2uhShGBt1bFGMMKgjtVfNxqZTzWnItH9Ap59sVqwAgvO4ezIUI+FWiuU4KBaH4BDOaenH+wLW
IoCQEoHHIN704l/HwvzTUQzvDWs1pcX6pW6j90SZZ4x956p1r7SF7x1xVlFVhYQZntPRfM5Zmmdx
Q0NWvLmUJ1b0kSSNPoE/pLIq0KAYAWElcCtTMbwoXJPJnDwlZfxJThcDwAy5mTJeLBJgXHsiQ7gP
UxmcEbcEYHBZCQcG8eWsIqPYYhY4cpebyw1p0XdRgLxg4sPzri9Vi/WGjBBWN6uX11yTx3LnbJf9
Y8C7fWAzTj8ldLCV7uKdWcNCaQ1g4Vpjtl1shiamXxs7t0Yu5Kk52/dKkJpjGhN4GvfcQdV8TOsm
nFwH5FDhnV0PPTCDHu6FpqSIBj5XVfN07Ub04Y4kolxaxhm+w7iTNCa76VPZya3pUM0Fy9k31E3F
EHIgW0dWSg5h0f7gb8GTYkxbE4jfTtfMuibVHsqmYQLpzSenKF4H097d15E1P9fRAz6nAlEQbBXy
cF+YyDASu8xgqfYBLNWwXAbULNxZmwZf1VJjeCM5OoVeuVXS2weAtei+6gAXuPE62ez0K/Mz08aT
Ks33zOOTAJoNwQenbdATtjCx3vL87SK9MgQtlOzT2vmVBsz7phQlYZaQt5TXzt6D/BSyIGFaR7Qm
TuWd6STeqSGrHmMtbhexRh2TNKUyqrQkH96btd7umhGpNG01uWyrLyKK7mweLtU2/TlfiUV9svNF
pq5qHqKjKbznyElADhVyS5bGPoceFcbGOSJcLuQamLclTjMsgOq6QBY4z8l48ifjWpdR82Ch9Twk
C2d6kJwldNLDiHJjJcrfAYgNQjGjkPZzGv2RGdKxdoP1KigwR87RATAK8wGC58LRItqYcJLuZHtA
MOP15Kmxklh0N41jmwcf5OmhFdYxLzqKSuZ7IRLJn/KFpb+4MQx+4GExrgkLWNl18iQNlHIN8U1s
qObfnHjZdYzHr7mLkn0ytiTZNVYetsaIxq8axdlTyD7L2DxVKIqOY8sgyvFrgv7GR2QdrmfPiDpN
ZtxGvBwbNRhhWlrzPh3q9NrFzCZt2RE62rnLtezxOq+fC3SCw3mCn3osvervCN7z7INL6UzQBam7
OrhdeaF/eleVxpRX/A40JkM1dc9GL34Mx7f3HO3fMiLMuGacbk5KHlLExnB7GSFfYy8Zb43tbPu4
501QV6cnDjVuiCQMZlS8GfJmDjZG9zi2WoycOM90zAS4bzyxxcF87qFmHeJFnsaufZCMncBzQhNO
p31mlNFBtm62LW3yQgEhZXRtAVSEiGolJe3zV2eyNXLIlMCiNdJpp+JZU+js0KczL6GA35SOwRzh
AZZggyXNgZIYIAFxXPc+5eANRa8/XHf4Fkn3TPUvjm313JhlyOCjhIjMAiJBOmCWI7kFEVau3ox6
wlWQgtTRVTjDK6qa7oHv+ZTb5FLwstCL9R2IOS+N0aBNizo19Gs8T+gDR+YSgSRkSAmKw4lyychu
vmOtydkoWInqmAYCjr5m0f6xJHCiIHmIUlUf3cFFt2BZX4wn0KerJnlaFSGJPX9Jfs2LigRrXHQt
IbPfo7cYzFmS9MUp+V37yX9bUPHwKTcf/QCF/Khu9mpuR0xInJ3bKFrj6A+Uv2Xr1D8sH9pQxfc9
6MVNUMzDGshBUKFr31O5o/ybaeqH2BpOTZK7G899Z7fwOVjZV4aWDOU62TGClaFVdNV5luan45NR
l6QsfUlT8TYeRLuDO85PTjZm98ayBwXLiD1eAsIHdROmiteRcqXuY8nPnQ3vUsTI4yR4SDmQTph7
YrV+dfxFcncDHjURIDZTRvk0shTpmb9tMT57r1x1w9aeC5RMsiF/RKD7z9ZZQsPhlsHkuqzJx9Bg
45s9AcvgvLqfGLzvC4VSx5nVXQx0iaTeCrWOLz6xK6mHrDBCmU/2d8zu3lH6Rt7PqfSr+a4eXAPz
ZMXWCEr35PZ/a/U8i4ZxhAj9COWl6/4el6amtPJ/sErbO9Pt30VfPKq8+1Up8hkRId7kKHggUBBN
TdibqbhEbvDtOP6nmisPmRKfRPbrCUc1VR1LOhvvvr5XU6hhxm5S377gdf6czMcodbz7qiDUwQQy
BuPi20OWxg6OqGujfC37a+8mKMYBHugI37FR2U92ZGWk6XHP5BnLWreqzGNNI+2NMvqy5mQHWJEx
oblOY9zmGS/BZXb0fdtz+ivTVjvF6uQw+hrpWbN026o1f3LBdgZEM0aLYfHJkYRskDMCGJA8sBlE
hOpb7o0QI4jvzaBf69J51LUuz73rJHcJOwXa8ey5sFaMZTUaR6Tp7bpT16zSZpCHfWydXbskLKkf
pz0JoKvfZP4Nvd++6LH6Wy+j+RgjujxY9I5bGLOblJJ8zGcfxV/xNZgZ1ivpwz4nBnZL8bj3sUpt
ijQ/Zql9wT9AuCUNWN4A5J7NXwQcn2wbg/biNuDGRfroD85eW2jf3bYZwlq4Rxsc7KnNn7rGI+je
lwRHW+5BTcZZTGSp9xn+cWxQvJQlQqfByM2J5bePAzokUwSKcpCuc6APsyB7E3ObWWHsoNmcw5qE
XFj1af1Yg/LfWmaEmrJoDhBWo8PsaWdD8uJ2BC1Axew9pi6eCml5dy0TFy/FOMfNsPETq764WfWQ
2I2+TmORP5tq+kU6Aa58E9bMrstiyDSZp1dBVEGOHYIUdj6b2NbitEj/bZzKm/QQuU7ZuzXgFs2n
cC6ip6LvgIlE3r5yTHmwze7BSKq/Ab3YngHfbNqXMgOb6lSWOgKH/yDTF6ZGb18tA8EQNYAZgsfp
tmPbPUkx9Kf2Afbtcu91lX0fj1IcPNxf82AfmVayy4Ani9o0lqu9Y0tm9viIwptQemoIOJ4ZrqJA
XRK7fO3N5iWPO0DUYx2WsR4eS7LHNtOS/HFsh2cHAd5hhnSH0pCJVZDQBtU4ee8JMMMEYBMIP8v5
MMgpvhUY5y3JVsktI8xqMaTmOjXnXSMIPKvIETiSAIToqKzu/+OLduPHifbo4KmeaE+PCJNkhPyd
ogC6FBxoA/jRq9UEkAbz6NPjWcxs79lxZPIUlUZ/IefUDdnggnoqjrFZygdsYM2jsaT4rOjv4wck
FP47Fy6zxoEXRv883ZfO6i8DpRwWY8e1Swt9TkzjhwEd6Et0iac4rW4GRMAz2dfZJlDxrTPN7DvR
OFWy4dFVONm7wfoTEIGbgsEpHdmcos9Y5V8ZOV00s82d66Hhcxz7ks8Tbvra/IGsHoOuR0nH++ff
8GiZkXz4h3kbPXgfWpFxkzoQZ5vnYOvQ+e6loaZtGTTexRzEyLtZW1zG/RKmM1VgVkdfQ7FUpMVW
jwE5U+ukqWLxiR1UOXLv274m7NMYz8HIOpBdRb6nKuCkrLSDAy9r9gKmChbxfDtFhbzL6PM3XlT5
ezkDZ+0y4d0Tw37AwX7Qk3vwuBf+JJg326U8ardoULNH+kKyIC4aK7ln1dEd7czDBNeXKswZc2zr
ag1DS5YID+ykTwjsOPjwzePqXxeAvuudTKwTQlZQ/1szeoomeuXRiNw/i/WCxH+nOS0uws36g9Wz
tBtIXtg3vqH3RWZ+15UXf9ROjLe9jMRDZi+fsQHf0YWkfZ5tDhUe130e5QgZ1k4wENbOjlF6m6QC
IndgLxU0FwU9/0zdrU5LsfpZmI8cSJMwM8O9AfM8kZV+cHwd7eeck95MkmM80V+Pg3OnOK7v1iHX
bshrumGa7sOgTetV1H6Jr5A/0pdAoViK/hiJOdgllqlvZGLUxY4YAdJcnWp+lNwU4VD5W01OwlXR
0CRQo+psgJJV4bdLlD4Klp2v2QRsdb66C4LjwVz6Cwxk3FLlck1MxzranAxQNvodEhKiQecflMbW
xfXcHy2fqrGoH3mnz0OOVoopM/jjNG/3uWOCweKh40gx76wqYmGp/jBAV9tFp+LaxNmuGQYYlBOh
JV6fEmxA6Y2tTGBhRuHMSq3c93NQ7B1/NQpV4ibShLEeE20IGylU422SKOPS6+5hagitTUesFcuY
Ro+9rPeFiyw98XDGLbBIgWspdNzPvS5uA3EJwEwH76xT477IrZvuE55Ht6uOlVg+4p7TEhME1KZy
NzhFRnZRyWNW3f/jL5IzhemfF9PQIRhrkyG+S7Pk5Dn9dGmYW8hKwOby4R42sx+dTb28tFO37wLm
t5njzMey019xMr6lnaGeGob620we/aq1bj6L6GOiNRwEFEQLC97XeoQA5fO0MBhx2pPE+nhia9Bv
y7Y1z4ZXUVvK3iPBsPzjM8ZJwVk/srjlFhmJiEHD24RNmtr0PPoYSVsd6xHtSZF2ajvmNtCJ3D/g
ZrQPpu3LC1OANlqc56HtqodZyVvaXAjY63+xKwqOFlIrtvNzhOvI2hPXjYDZSXawYn43agw5VexP
AWLZc1r7FMxLtk9cXI5tucDvN5wnw0MwP7r0dY1L1cnIjLiIBpkuVZZbd2EUYUZAzbYBCPDaoJYL
5Qgwx00fojp5BwM2bZa5tEKIRFdAsfGtJeTJd1B7JdrsyLKOe0htB7up/Us7pt21QTCByA7FJHL8
9NiWxS6v1kyBonr1S43Xv/OAiE24NbS/LQVhOXpG7GGqfLo1uNd3C1rzrVTd35Lst89JKBDMIXf9
dJ2tM+ZpvWcQDEs9DchyzwZvdTIl5yUe3xwzQk+hO7BGGteIm3n2tZqN4oRW5q3Vtvfh+qxobNVS
xax/9My3EQLWe5pq8zK27kp2IqirmK5WqreLyT0KivOQxDG8TNs/LWAbiFlxts8V3QkKQ7/DKTzc
kKWeYriDmwyIZiDcZGe18gmpy6s2cWA5ZvUrF8tr7JP3UhrzfQF225EPsRYrOpo0ExdYZw8VBr3p
n6ovqYedomcsUr2haL1rfVxMZA6SOST6A6vVrduAg/biPJxA/WCA6RC3tta1Xo6t55wSzPOhNwC/
CVIqnVNJmtimkUwT9ALOua1rKNfuXeLDOOqy4a+l+1M1jDc/in71fgsDeDBfyf35tAwi7CpGhGW8
igLMjzx3rjFD8Y2l02rPHN+3cbNzi8fAGtiYjwj2Wj5w9XDDEfKH/4ikSCzSnC1r/Fg18KqNLD25
xrdf2Yx8cTdAyoppDRG2MC3Stg3CrhuKndM2uKQYLya591K7vQFYynmxybAObXVXqpWDAB4MIdVD
QsoL30XgFiKBdoPj0jwtJpgZTLnFTnb1ZfCYUviNhJTN8iyfRHlSI9PXLqv1uRQWszeoP9pG8zP3
91XZwLdRaOJn4BgtwUoTdwmkoC4BxxSRKJNZV4+H92hEmbEb+HmUR06/awdp3Q/1VUTJzUmz5V1A
3fEGfOtGWne7Bn2wGiaQrMsagsOTcsjKl2SpvJ3yreTLjI+dHnFZtSYZzJ77NmQ5+Xh9f2t44xgB
TZt+MBnCjVipqTeXh6DIppBFWHcistRk/LwqrAdbE1AD7hVYPEEWXk9BFpFPxCSX1rOSEKd+MN+4
Z0e5pzguHz2bhQEZTRt/9BIU6P7yaD1iuzevxDMQ07vuG9OEnOga/EfdCnkuF5VsHO1Mh56t6xbo
cbblWnEfTRRE4HOKTTpl/U+857igA2+D9KF1u5qsmmk4BG3NwByY5Yg0LIxngBNjjPJu7NFG1R0T
Y45byUIQdVLboo+b52GCKYcsw+uUuW065hceiNxjA3Bsi7+73+b9kh/S1sw2jaiq/ZTj2QwkAig8
WqNSIw7CYEsjW73Yk/GlSts4+9QieZAFVy3H9GHdRZkLjGqJZtQgsXlWUfBYGayLk86PnyZI3HA5
g6Me45uYC9ZBSKjHvDKvuhdsEDq2fek4ZWHK0zoBtmL5QGJ4MHQBUrlYH9vC/YWzWh759KFHLrtH
qrjV5sF0r8PQJnvM/rI1VtkNMc75kpiIgpC0Tp0b3GQXkWKSqf7Js9lMJW5hM5uSF1J9XAaI2H90
W/gvsUazjg4yD/aRNqnUlHefT+YrYwhwxz00wgFHVmZrzEGiIYywEVe3Rm1Pls20K8rI2BEKEh+H
mv1TcdPtreyW5nmK6u8otZCm9t+W/kyGYoTEiBtJuiG9jfNQ4Yk1hkSdfIFpyxrQ0RB0dhqaejkz
+Hylj6zORYT3KxM0881HVpnNV1vSRsbNm9tl8oUC/9dUQwVvawLcO9omZpggoCDBHmvQ0duxbxUP
/ZrdwjDC9TvnEmscFIbGeG2vwCyiX47WqC+Lr8+dLs23Uo0sFp1xuDWl+Gt6EZe6kJ9Lq1jfTglm
QOWEbmlZe8Ox8kOyxiYypgZ44czM3YkTObXZ4+IkR2/Cx5KlOE+1+yZgzVptRK/sAxWr7PdmxJgw
laAOJGQTZhhin3AF015dZRAdRws9QJokO0IPKIu5Xui099Lt0p2B5yFjfrS6kV9Nk3FAVS3GbnK2
DBbiLYzSu7hquYWN1dZjwEOBCLap8xerqh/tVsqTal3Ovdg5+ikAim4eicG+LHqY93lhQQxU/qPJ
eVYwp5rb/tfSe2E7s5ZAj1KQldt82FACN/Uebcipa9HSoZ77wuRJkr3ES1mmH2Q/cYARupK7gqi4
GmlWoaz4OtI+i7HcxRJdXJshY/Q9jSsu40jymX70ydXQPuZnO6tDIV8W0+Euar79kvNLwrOg7HXn
01yatxQt865RK/adWoJBw2ZB/3rfuO2jJ2b8iiaK9Nnpz1UfO9QoCeY0b36uCLMJAXWH8MYLrD1L
fp4LmnQFlb2DC4VpNGfo6RfQKagaaEAKyCpjF2Z2gHDAYvKcdeo2505337Zb1bJQThGjC/uTjPQB
7GTy6C8VqeZDyeLHmpC5jYgt8/nvUNjLngbt1Hl6PDpZeud7T7IsAghR5KNU+H/qxbQfxjT97BUc
CoVTPjXN+jzFLeJNzSBdDc2lM8jJEIQgH6bY2WZxwGxwYaOyEH2+z8ik2YDXj891t0Jla8gZM3SK
k0rrnDvOvDdq4y9NYB/ibZo5clB7TAQskCjYUCkUlIisCkKOaxpl08G+oqKB4hwddeeB5PLnwvoE
Lf/Se2RX1mlAPknXgFKxIZSycjjI5kVVK5JcIzP0e4KWXVzXG41F8oBe6MfsfQwhdCTm0Lf3QRL9
9daTKqWxvLh19Tx4cqCXBupWDK35OvR+tBN4hjb0jBgv+366Zo1isRLBq5lp520VJM+YzJetFWNO
bhpMEh6Fz86yARjhOUgQlcaIEGaUiLQmFhulMd+N1ZCe6yk6mEQ2IBBFQt6Ca9lGduudLbI1OKDr
a9zzxXdzEMAZnVA1022DO7/AjInCprYMLthJsniGEcDow2PVzfjSKhr9UKRoJ1SXVMeZheCNMBnj
Fglvl2kbcQq6G+KfOxnaSOMuxYwlTlYs05LJF2HQ6BAZ6MZVBEVNiX1bJODbRHH+ldchTWAfSEzw
0gs+M2kyidbAO/C7wqN0T1FJDV5Hw4dQcJZtgtDW0TYOA7bYi+PmYWS6wH6n93QCVmXSuhF25b9U
QwmxuTs17FQcq37o1WPeIfPzRf5Uzkhl4ohCuhEfQo63lvHGvRMw1OhBqWwKUVzBvX/7NVgcqsi5
Sb55kKmCzDR0FVQDQLEjeIe1yw14wXEKcCEI2q1OnLdAwWWwW7Vf1uwXp+MLbmgkCsyv2eIL5IvQ
ZyM97HHVnEqd7Mq5PVqWuCiR/QZbkJ9j+UMnZKOg4aMkWyuMbSIAZMYMdcwpYoCIbCMS+wLvQ8TJ
twPzmGMZK0GZpn8tN/trtlmyBdCGvMxw74sBaTmc3Nvofs5tfMFWQLpdvsvrNj1FrYSHSoySV14L
SBp44KKzyMrHCnAPm7KB0rBiLzWvDmqX908XwZ4ROu4/+qTMuuUnDOs/5jJh5G6Dl3hx2BF1msoL
SF2f/ZVG97GaKcH6WOxznJtZPyO5YnLU9h9VV37jQ/sWdf2nTHhcUvd7TOUDqm4ocJxflCXEKPo7
YzJ+7Bzt570tS9Ljy/PQdY9BYOCm53uVA8sPq8TDb1IhWTr+S24j8ap5tZaUQEniZ/KZv5ugexHg
Bpmen5BU35nLStXgu2YBfYg10kxTOd4yE0mgoQP8yPGzo827LPHnfU+tvwPQcLOX50oEhyy1zA2j
dz6w+c1Bm7X9x68o1pcS58Q6zlTlEx+lOXpJaUssp/sQCwvEhPYCGucLhTMGtNi6qXqiOouqHzd7
W9jIbkRdsEa1XzJ4bcSmh43N3/xgoTyM9AfO5Pv1n8Hw5Hkc/7Z5oUYmT3PArFesuEoZO9/cmb3f
j0hLZptfX9sc9fJeqGQ6+eRyMV2uw5Zm94jdHuHrIn4rPWP2mXn3GkGKqly3U9F+nNh8afQMnf07
X/rHfxgOvEcjdT8mVaC2Hr/wnd31U0Y2q8yeteW/Afy7X7AQmuym+4DAtGb8bOb5Lk8RGQvbPgY1
ChriPK4ddiJfFF/Q519nhN7O0v3U2XhxndIDzmVFW+Ev7b/h7P/P8hX+S87z/6/MZt9ifgbb/3/O
bH75Kb6q+Kv6+s8hDJhu//3//GdiM1kKLpYql+9nCovQ5H8mNpuW469hDO5/y2yWwb8ArzKDQBD0
bAl7jXnWGCMTIqGdf/G5Zklh8H3fEixr/zeZzZ7/3wNaXAcEGZEPrIMC3+Jn/tekkTT3U21lY7z3
F8f68FmMH+CjazRPFHPHLtPO45C4SLQavJskfS4GmgItxl09OtXDaFpBj/wOTqhdd9UVLG730jQL
KkJ7Jn4KKibwotkJlm6vBf4bIj2jBcsH2jX4jXW7AvlN8mFoOYhh8abFP4Eo7CaGASZ4BDsbuntl
2H67JdKN+B9KBtxZdtvrTQST5juFroz3xkXiAGyawGBwmEw0NwYoDetQQvB98spsgv42WGiOjCUR
zXn2O/Fn8htAm4Knlsgm7davduTQtbqF0s94LZtTqtzkvmPnhHJxasQ7qsb03dQ5HCWU8dwuElXl
y+jmAwoEVx2j0a5eZncp30TaoVcOqrEVXKNSNrycgD2Vk9kgfCM0wnTQc2Zi4xGW8aeEhMD6Z1lV
LGOHTotrNXvvojWlDi/19AxjOWEPmPlxAAhUwvqzwT6gf1zYzmI54CK0c6IkoH52AVraGFk8w0u8
JqUTPfUBO+9+WqZwzGIsHhPAiyumPP/GEqj+mwSW+iPJULybvNGDfdAtfUjJx2Chr+rdINwJ+iJx
CZ5Rpm/ItOjm8ibd22MPj16I6qwEkMsuntsHAKYE3MLVvyRBLhj6ZfHR7UtxsW1U36ah1b7EQQ8E
dcHCY8fRI9yP7G7Gy7jn/cBBTsBvHSLpQxUG1JCeijgl3PEjNivfg+HWTyczaJvXBhn5ngSTukR9
kQfMuYIC4nRh+GREDG+ynd1yG2lr9Nl1yAYwZAP9Hy1lf8yVRT3LPDSVm9yYqvdxYepgxLK5eZlJ
OWIk8xJK5aiziRn5TYrgX5k7s93KkXQ7v4pfgI3gGOTtnue9pZSUkm4IKQfOQzA4P/35WG7YxweG
Ad8Yvkkoq6uzUltkDOtf61v6C7cqebDKpsBhbxYYzlde2w8ACKf5qg2FwYB96mQpoQ74X/oHvasN
DDSb9J7lB8mxCOwaYarynLcy9R2SHb59KADp0zvYQg03Yp5wOSR/RZ8zdopsrn+0bMtPkUN7ZMDi
By+yhBaftgkiQkwx2FWKsriwBwTHmNz9E3IxqVTXpvZgbhv3qx5VZG2mNkqeR9/nAGuCjSdE0bc/
iY6nt84zzdMkSvcm+sb9aam8Pk5OTo/qmLvGQY9OvdV9Gy/QJ7d/IWpivXaFHA7eME7fOiq9nzmu
AYYKod9+52IkPDxDloNyEjYlTYy24II1WfGX7QTM4fmEJm8VxlLem1IXeHfiBr0vLWyFnytVe5UV
wZWxTnHgsY33NQnMe0wdEZQOYIdh41o/eGf6AyFWnKBxZ7tXukGdlNJNzmc8BybLRDdpcA1krFP8
bmLgFmy318Gs009vSggoxkJiSQzCvrs6vVIaX5TD2REXIbleibPl7IWkvboSuyrxEnE2/Qybrs8Y
EraZYZovxdz49ZbcDxoUMJM3mTFUpWFPPM981iyMbcEx3hDT+NdOgyXD6XYaI7MT4OpNB3b6Ihvd
aUUxd7FAsMviCDUfUaoYlOYyOkDvGwdRMoSxWWtiQvYHiO7FUz9DiWHhwMYnzIL3rgRTMobwvAIi
GvDqsE5uTQshRTVtfw5Cw/YZSY0T+GBljiNH3Dk700dr0lXrdsAAp8A/5qbRHPSk5cdolcmVKAja
DwUXSq183SwqMuFFNYUePEAvqos98E0QE/Qkv09DEf3tPVE+gzEQmwGbVrJvO9lfLJuRH2pZz4mm
NTe5nfj5uSeVS1R+9Iu/OJzzz0oR6eew3qQnu3ODCzmclsF443JDCqN4o0JSV2DjfQQVrwkWGoHt
mYQ+ygz6CgB0nTCtnqWqfzAuhYnvcHNcXMoTtooS5bTCwj4Uf+M5I1Ub89i8OX1tXellUd8VQKpX
xy/ATVS5BYJrhOjJ7m3LQx4P9cfQGmjhGNhJiSfS8ZKNid/zT9FGfbItRV8xTjDM6BwB4ZOEaLoe
tSmqLbVm5866FWw/2l/kOBU063aOfyanFP6GgZ/03B9761kraNvINpwH154pOOBGeLZ+Up4Tnb2s
G99jXaavwgR7zgKPARKEAcQZA36mE85QhFMLRKMR4a+JZD6euralpgP2db6djbj7kn7mfvNayT8J
/IaDofzqjm9Izqum6WyqPkfv2KB2b3xZMqTVnGHYofzB+4NrtP0sYjc++3lZJIecrM2BXmC3xs3W
1P6qLntiqI5TPlCBhj1/UvKZ86xufMYSe18wPE9aRG0K90hwzjhTnxPgBDhGY6c/L761pXK4/R6o
yH4Ddvca2WNhsD1hs2UJ8dIYplxQ/pxm/TqGQ7xrklpiUgUD71iTcxB0pHIPS0qkoKJPy/e+9Sj6
K/v8m2ufvrreDI98iuu97BoNFhBgAdDxkD4TuxyRp1zhzgPqPjhJ7h2ohiEJtcltp6uLqwkjRyU7
JjC1OV8zmbu/5JSET2VeAnseujZad6bdXDTRm5c6TiAXBl36VaTeh4AMwkLq+uROtM6fB6nDp6Kz
sjd4LsahTJz4RCMgCWg96lPdtyEmo4l8rYeasJ7COXziuOBfCtpUL9BfgJnpJmHX7R3/u65jOh/J
rD/FroUAHlepR8SGdg6LoGXrfJS8ZDvVOv6XKzxnWKWqTD5A3QKZoXaUwUvXBwdZEpOMnLS7tfA1
Pqi2pVTC6Kb6CFAG85iyKcKxIxNo0cyt5wSDj9QGcT+xSQwABC42zF0TVC0maqBikMiC8mSP2fRW
6MH55XAXxRMa6WcjkT43uXD+TaF9RaqzV+YlKly+jCq7efXA5BBrrYvyGuSec1KdmjYcDKr3uEzc
z6DMsxMfgbHzmUnsfBMrEZz0oD3mwNmfdBLFT5GVG+ui87qtX2Qk9z2h90UCkLGJouqSU4L8bRo8
Bzs0tG54JmhUkIxQ9GU1yqL1uCzfzcpv3q0EPDR7SIesqeLfhrnEUWeh0D4coiliyJtf9K7YMfUw
OVCa3i/3eGtYICvW9HKmYMidPO+apnbCZ2f59zgBUZklqHMmOM9X0ZCR7DIELj5p8xPriXFo5dRe
iwCEF/SrHP8gTK4gNeVz3BG/pNEVyagoCvcbrJTEktCYGxQ09jY71d3TBNSR1hahsHFITLSlrIxP
auCSvWw9j1dyCjJARXkdrMGbl99e65uPpqfxaMFPgjWHALOvmKq5q4id+wwqjSfELzvnCMMsI4jb
VD967g6vc+Z3T/D51dVSs7VOk1Bebaub3wyrxXZVD8G+aylKaWeM0kWGe5fwYLSLk9BFcOdQ1tsA
hjJYMR8K//jX3JvN1qSU4B7WhsBEVkm2F11AeiRpv+UoElAWGTnboOj5L83YTsrZtz51YYevTTFq
UHocFjrbYICUxEV1CccgSPfBDJIOrLIxglQv+bGphJyNhJ150nDZnqex8ndhk/q/RECsZBVq9mAc
W1AuPWN5kQD0vcGaNLd1MAU3auJz4otiulu2bW7LWPgfXhmzmrtZSXAocN2/OPGqn0mXGnfmYiMJ
6Vb8GpmbXTHysVQERdB8RVO4hIor84lMLv9BeIIX8jEjpyagoyKj2z3Hmbjth4FJlmidh0D9A1Ip
4JasJkb7r7kiugjZgWmd6xnWFkwRV4qcPffZo6XlKLX1N2F2foroVaOngBTMcchoDhvYd99oiWnX
jcBHAUjQAa3aSvs1d0OcerGRZ2892coXmU7Jc+w0XDN8VpFjFZcEop3C0o+MfPydiCNpADuqpkND
BjhdqUL1z1GlcBBVrpjPeehFe5oE3OduKMPvyFvKsQo7OqQGbe/4fv2LRWh3rfJSv3rCINJTQFwD
I9u/NgunKc492EdQ29PjUIJvnYawOJYz1Aid9s17k9niR2CFzlNnDRIwSGq/NY1DV5Ztdje/kuKE
WUXvIEvM9JT84WaEpy2rBeTfcAAF6WKIpbtnyspHDM6PmBApSJyWFYWsuSJaEvU0r9ANl0BB7Ar/
HQ2NvdICxBgzci/Tn5i7KbDhOfbP6VRXO7vyuUCqEBevESNszWEUPabQlq+aGOUt7+ANVoVHNXY9
1/tBpfmDYYJ9MX2T5ijpYOhV+dlVEzc+ZMBsYe8yEidPNlxN3uKNK9L4LvDBHWVsAXdCr/Y+ZjqF
167GBdwJD7fQSAF4wQoBUgg5lSoRCnTO1FFTX8QtnTmPrGWxPKk8htKtqBhiaxsPVG3RC2Q4FsTF
Oe1pysl7/9MM6RFejXUtwVRIFbMzeOOPWmfltyTHsPPmLvn4RzP5fyYx/f9Y4Uktt/t/VI6+iiT/
b7ev391/lo6QgZb/279lI/EvG70IvSZw/YDoPJ2g/5aNvH9ZtDYEnmcL3w1giv2P/k7T/hc07kAI
unM9af3TPflv2cj/l5DIhIHnOJJrMdaS/xvZyPT+S62vRLTyKaFlEBQIS1iIWv+5n7ZRNinx0Wuo
9KsXzATcFOdgS0YHfrF2XGPrWNAPi/YmPWZ3gOeWss0VXeuvhevtOCueK05n/+kz/N90b1qm9V/F
LF8ICRTL4uOyTb5Z+b/+tYi6inSQNV1Y1oQAj9NuxYEkpfzA/MVSiR9LyyfNWqy8lGwafl5qUuCd
c6NdS8MM2QDD38olrFP7LSU62YkehAn8Z17uub6RBc66kzPBffWL32YqoP45rbxAMifQHAn49En5
oEd93olFte7DDxop+S9hJlwZAyEeD2LOlhTut22jzVNT5WxhujIfOyaA468I+3Lt9qSkljreTIc3
ZiSUB9neo3KC8kJb76dSM1J0ToLdwSG0aTejWuLwM651yFhc4Mr2o5F0ogEFZxqXTc+ihnQBqbEg
ixRUiz6iX0pjGldOglM9skggBEYyP8uxUFTxGfdAn4jPgBgmktbjxKYuiuFCPH7XvSU3OWnUXeAy
POOeyx7RtTeY1NMta94yVCkyyZF8AeLGkaoclrEl37xHWJ/iqWmdhMQSbNE8BjPV3J9bFk/ulbM4
Depv5UfHwaaiUJYnRkoo4cHZTTPqbRKLXhI3d08ti3hIkdIlgIZaxM14YqJJ5gxD1mCUB41RC4+s
vfdJ4m8GB5vDRCsAIbYppigQC5sROhecsv/0DxpbZX6FUKL3KAennNlOag9cIQSsDTv7FISqH3hI
rob3x1wOE47vfJJHYKhJkdZGx1gIvew56H47GnNH4n8TLAvWTQc1CCTDtc1IU3YdE302GUZU3Qzt
pIlX2JwfJvjUXQ5RxfXwq2nnNGNVW3rjmDfAnTH5Y0D5kkIzbCLM1N8kDiDYvG1+z42cXn0J1b++
ZLSxkxhIeQIT57OS4bgR0PEQcIYWgNKY/ohU9eGwW33Z9GGsOUH7XfAEtLrbUQGVczzq3wi3SQpP
LRwPbZLdCDjhtGt9f28PXHVUxj5hx4Hapw6qVxqJFoA9skRlGve6DF5rSZNVa/bGplQGHpTAULuk
ZGDu2OPDyC0K4Gtujho9pYORe7aX8HTDIXTvwBBZjGzfRvfgG4jOaqJwVnuLb7RztiO5h5XypnI/
2tM6t0JQAlTCUNzDA9XOxHeYbJN/OzWl0+DPjNOdo7FqcZAyCAfmzyrMDgoK9zWOLHX36nyN2+e/
/08srIvDKjWIvMf1MQYsnMZqW5r2qRsY10FpGM5psUbiHW9GJDBwODgDOdrQChmQpvI8IpSDbEjR
UK1ThkOyG7lB3BJaJvapiP6EtAdAiyRbOdrqFOdc4G3KDiBGIl0TxBlO0gtujf83iPuQsTs1k6qU
N0d014BOrpXltYpPGxsr+sx7kSXtTs72axmzOng05R1FXnYb5PpxN/EkYijcjqGiHM72GiLT0D3T
uHvC76OfnIaokrDTnz4NIK8xjXz7ygGJPRcRDqI8OYyJW95aXFRrncKEmofpU4YbG0rlERgEI+Ae
4TAvW1hZ+EP6kSwDIJ96Y2jUsvzkFcSXOgEnKUA6Xakx/+vH2bArwvcAtMFZip9+WZvnMvgFU9iH
rJf726BtpgWXCj826R9JhloAtmmFElLuuThh1LKbnatIllGu8nOm5QTClHNPGt4iDZyLJAak27nT
/oYExXlq6EYYpXlJWqc52p03r8rIfvBX23Kq7Rgn5MGeTvgIoTq66YAKXaY28KI6g7ClXdO3CFdv
Fj/qdmiO0dBolCgmutO9EswtRVXP+4UMTMLAu1CF01c4WfKCVzTuzXY7S36BtnywYsphpqJ+JUWA
tRMTv/UYXJM/SdRwyvMT1KtnE7bFNhBM0Q1XfGRyaV+yK32o3cq9xkudZ9TRDjzfKtLeG00YaWV7
XbYzeL7JQdNG07RUyNEQi7HkLUV72nnJ+Oa27bgeNBH4fzY9HTIisOCIDyiWR5pYErQ2YnbWgDzp
NdwnG5dwtse6o9x2r1uclc5bShpxjGzevNHq1/E8YOOCj+5i/ZYqoHJC2Syo6m6M+qsKtM29JEFl
JaODIfxuz/xdxpYXFEAD81tfYhry3ggWXWWPAXF2+60tRr1RffzQuv7jQRz/sOsQele2C2G60FtB
g2rcKehtFfsWQuDeizRocfjd69oi/VVwAjd8z9slVHVsyoBWr7DjRsTDG20bN7JO6K34+6QD/XuO
qwsOueoypozW0aLuknMYzgLY+BY31QsxK9jiYvmyZcNssc8SEPAHLnEVO1TeUprKbAWcqztduk5F
w66JtNh3RdJzt6BDGaZpKXGcxuGvYWlmdfMYYnOrPqdej/vRc5a0i/hJGKG+uHwUl3uKiRTbR9ac
ERXVv39ZfktrlzrvSIpD56GDDEW9YGndVpCpVn1jl2f0x+pcVrAfU8G74VCDwcdM38zJz6lRqROa
cEq8VcmQLIRyLOgt1pkrEzhuAn3a3mqats+UipGQpyLAdacWs/yHSt8wR13Ak7toEsNXYPrFOSYN
uRYEac4Tj0LAtZFLg3PAtnjmD+0Xy3N4iiKywoaONTETZzwSULaIpFiYdaKvCKPncWbytiKoj8so
codb0dOUK+bu0pvBnzDrXns5Ui2BUfz8z1eRx1f/87eAyLmE9Ya1+efjmqB9nGc7YY7RJPeeZ/Qy
Lr8sE8ZN1H/WivAYUA99C6uaXFWPk4S0gXMWMcqsaZcRHFUK1js33cgAoRoRFiZvTRmHXVm7cWwp
CW6BGrWVnNZ9YPt4L5fxRHmwozl6drr0zQia4WSY2YYWiJ1NhO800jxP5lSbD+K067CigYQJS8zp
gnbsROsjfmBshDnQDeG2Cz+IkjQrvNauDq9hMVxnt8vOnlLyTgceHSJmfPQbcQMfal6zTprX1u4i
7KwGjL7eJNmAVvnQbsL4BKfQvoDYBVv9MnXVC1ihbVFodR0WOGHLJPHglnG4DsdX1/HxJmtzh4We
aSVkcj/axoXisIr+MdMBr2iJBBe166fiaVDm9l64Tg+dBEiLaEBMUQbOGTMi9M6/7DXR70IDjAkK
n0km68jG7UsTt+K8lhKqHZV6F1dz4vTcCKWvw2IuVKF3YzP8YK47nR1cKWviJdUWPMVEaO/s9yrk
2H1jc+gOSEH4f1vnyYPKdOXjz7BoZ2yWTfDJKCPFylxQF1Pim404iPq6unMQvZgOUxI47MN5LBKG
lTFVO+y1IPrGPtzhDdt4PBVdb4w35p/A92IO22lAayFlniEgBWNvSKSKGcbKznNeWb6PfYB1EFIC
A2MkBJKE5L9D+Tvq8AYVJeYzos7OyCqVli6DDYQeKwFDYGpFpqDMtyJO91U/ZD8oQjtUKbZ6mzTo
zc3M32SJzF3MNvzcYyYWyfTmZuKp96n8ZJp5ZBNh753ct7am3dQH4rQJ05jSJNFvYurD9mjOZBQU
WzX9Syc38FcD/5gbAmyV2mSOWjrOmXqOFRz0goHnZcqHPYNI/CbuCqWTUzI1tU23Hmn8LLPPzOKc
ODinBmcpxc3YpdozHRB0nJWHpnmvyqVtF7rQC/3Wp2GA0OU0gCN4/I9wOqZ9TjiXsm5fngxyjhAL
KQ6a/E1TjdbGqvwUOtw0HcoSb7+vuWvM2PG6ji0u5pEZOaW99nVuk6LlvCtjUMll5RifjImpSllb
vE1v2ooXIi90Ng7F2zidi18d3HFOXCebv+kPRY70kIUmbJBC158mIB4FHPjs1UTaZxiYz5YVfoUk
cvw2Cu9pR4iP5vlyi5n8MCoVwkf26fnto/a3qG/a5I+jtCM6FGPhrYx2Dh7m0FSn1PCrXez5dKW6
4XSezQSOjJUzGhmxOFRFkV6Fbii3LEyuh9Jtf3hJcRatv6sBe4JvDOSh55CNc1lin/bLTRQyQ+by
tmqJlmw8pok3vsD5Xln4puDldhaxiuV3ksvnE0VDK2WExSNRfz1EWGjzlN9B8kl9UrwVeN51OhHV
9icrucTU0wdjap/cgcZyZebR0Y/kEQdydKOVUV+b4JD3XbDpqjjfjFW2SFg9pi9OpFnHv+2Ww5uT
c9qV2Cf2ec86XxoJKH5x501tkW+BLMzJYlQYKCqLeg4oRvko24MSvFMz+hhR30I/AbnlxOCSII4g
STqOetgyeDUwx21Nz6hZzlK5wR7NhZZ9iLZocGGiseRFqDDc8HMd11USFnd6xdHq05aKq+4geSV5
1omkYKe4ZrV5t+0OlsHScZWNcquFQaVqV9knWU0vuKmKkzRgW3mJbayyrjNOxOWMk+SYcYKR6qTL
xdoP76Wn6HSJJ7mem0TjOziRuAeibj2RycxPNu4rq/aiDYEKDcBUNWdhkaQKK294sXZlYTtfbdWY
tE0QX0dVf8pbeDV9Y8bvPUtOV7uXGDD0T8ITzM+mtnmwuAxrp7Soa/W999hguCGGj45TIgMke+Ip
VdbRtX1sK0JY18mft2FtL1maGg2m5WkP0YKT2OScqo46yfsDvg7CMIk74WDwHqEP91jzM5Khq45B
PXqAsbYx5+UrDMCNRF5ajyk3jxER+UwbiJqAkrfdw9RYKQFhzkc4YpxGmRPYteXtOc/ucA95T6Jw
KMZzctgkdfyUmgk7glOfQjymGzj21XYqY+99Cq9RGPjMmz3u1Ek47mobwpmZmAsRkAgs3p+ZktGx
PZiGT/gjVw9kFJpFB2IgYKDWaefDuZDqrhUKJ5ev+WRANUITYlJia703GzNdTTb3rXTkmpBEXDcr
DurLdkMfgc+CA/yhyRl8cxUOyvGp9cPmMENMO5NEw9zXO3CnZQcUW0DNIRPkUCBkB3Z2DGBSZJks
XoSR0QXQuH9olhrOBvWQSd9cXIGNZRRuegJ7a7JpK+dhB3l04KdiH7k+7H2vBPCe5m9JQqAakuk3
O+X8EAaH/wpBtm7yb+Bc+mgxcaSxz/+inbc7qTE8dz18UIDk011UJbRVXF2Hqv5oYzmeYJAlB1iI
cDgUkGVmnvZmNv1XGOXVcSCXdHdDr76H42Rt0oIzs2BFr+OwPdLuJzYwBFCEVO3dpjEMVgPbxHMO
MWtTW5H7EGaLJQwiHRZv++KXqE0sKhkbhzD2caVB0U39MXKn/pOEP1SC1uJQDheXEhl76TQlAZb5
T302s1vh+V95lY5PieZWwzx/pe25ugFJWmZ05QuSXX3unYFbhLLKlzJ/q1LBhBsvzPlGa5J68SBB
MLPEtD7Wct+ZMts1NHv5DgeC0QysR0ENCbGQngrSJAVcMzAoSOB2b4w6jR6pMVwqoUGEOZ69iaXo
9wyo6CSalf2FSfilwCw8MwxfBU41vBZMX2H17EKZVbshc7N1Yfch/R0BjPUI3EBQEX8LY2+C1Vh7
R1o5nCP6yDfJiS9vqO2nITQktm/ySoU6OAGH57SZ/FuVSCQev/s5q72VjsV7U9Fubif9L/rhxI5o
9PhQvc9c1HfGl9oAKs5uGH2UXfYL7En3Urf6HebZi8fh6N2OXL1xzEzT/Jp81wq2TN7bEYli4e/y
bOxvIw6BLPcCMn+KkqqWJzmpv0iRjU86K34UdG6sEy5bB6J4T01a+3yqPL1Lx1fRmIACVXmmkJU3
LRiaW8/a8pQIuB+zwJNvzNHR0lW+GxO7vFMxUBxy/EsTBFzUi/kcRubBSsA+VZ7KqXZibA0SKaNI
Y+SrGmjhlBNjbcJn2r7QtqcrlOW1hPZ3KpX7g6Yc51QYAdkIaoqk3Q7EROTbpGt37TCEu3oBDhet
XIQvWe4Gw4WdP3V/xnGaHnPRXwOQ0bGw7Ns81uvcCEsAtDh+x3z+JbJ2eu7cLYaKuKyMN7QyeHMe
Eqff6D+mQ3SyjHV/hMdLS4QXSSzORQ8CMP1FS2DPMah/a0qolaFfDgRDUhJYVszDkE8Bw31qzdsI
QKenn1Ucn8l1g9XxK3VgRE6+pcAmmOBNWuEF1U809egnKRJiIIkDk5c7989g1IcpXxIekvBd0bF+
m+axc8udb9e3kEQsQMxR8kqr7hRaCHBNfRDKG8gJ80s5d9SZIfdw/dgGiIabEOLzMffa1xxiKNbL
Ef8LXnyYfoRIcCqkHR6MyPkLNBG0UNLVR/iYZ5isvxtezk3v6pMRkqcBcuLDCq9rvgMzzzH6kFyt
vZXCH+E2xDEDP92T8/PIOobizWAyfKbGkT6/Bl6sHzKfdwiAkeXOtp7fECGfyqNIWQS9OKMlK6Vt
T6A9VgZVkQ6X1hkfG+3w7JQhUUqER9tpKXVO3zCNpCAWHI6C4Mb0lCaooBy6c6iXNSTB2cEDxPCR
0TN8GMfCp1LWX3q8u0YCojmX/c51vbPZunSnBloAlKITmu67msFbkD0CF+UW40KLvrgZwEwYQxBD
OrDILxftdjAivBouLeODdayrjvOfsQ49WqxwP1rS+cKyBpUqgBge09Rki5ub9A53qJzvh2vAMc2Y
l1MsqkDoGpew9/9ybGFe7O0ZBMHy0P2+Am2grfwtjyUWGAXE86eLbkgvB1p+4tjdxkwJYajG/DLw
xcMKss9MUdEQ5ty4+ApQlOqLdQ5ckxBDqY+jAOGL8fHJaOL22qpk+eGz5jX0u6DRZVvLoJxe6fmh
Sn7C0Uh7vMi+WpbTVT6NC47Pqg4tz+6zMNWOYsKrU382PDvruZjHjUEVui1LF4bRsFdNVd5MA83S
51OK3eptILnsjuajcPOelC2sdBSxsJDGYasJkTAiWffJ3csH5vwaTr28uUYKniTI1MYMNymIR1t0
3FKQZLed5D4QEUFmco4I6cSRXKFrxyHcGNo78apEq6oG0G6YMXAbl5ZO82TN8aF0I73xHQ9Qo81g
GyMxuGZ2Nher1Nr0ycPm4XDhcs8MOXWjLSs/jUh1SMZqQdsQNyk0NOqJS+WJnecNgYWOuhEEy0Rx
h6uhExDZxQ8UP2OUxOBXp94m832cGPOn54/+1g/2g/3NlIIu5z1I5N9N2WF1nf6q1D+44HmYbRT5
+Z9fytYQx4kjEKoHCDhQ/7YdMFdw1bPrNu6R7xA6axLDACE2Bs4A4dp0bqpq37Mi+l1y+Oe4bNLr
ZrSnQPQLfaSB9df8sEF7Trb57k3jjvMEHrwC05WZiO+ga+ZDmLY/MwxHT8sXKZS2D0JaGMeGXU03
BCay4E9CBnHn2fSic+9FriCqsId6S7A6mXADhK11Lcz0So8I9IwYc4carK+Ge8nGNBf6K23Tr3bh
0qRL/tpz+/pIvvUzX1BDdO8tDQsEwTE+eteoVRgqUwgvvbROYF4qJgJNM26SsE/oVaaGNnRZ/xGZ
kQKYywOAn64gv6JzraEZouJF539+i4Wl7ZL3NFXt2fMHitCauj4EXllsoeNd25jY5mwXwcmidSoL
nNM0iEdO9fl2bFS2rUrPfhGPgNbmqwphiNT8/FhHk+yvFcTVocQ6alLScaVgNNpGpjkeB2gzYhD6
B/iidF2/lbMpfkOUSh1/JgjYDaeZAe8mSvryQP8nCzJFXpcqnA9GbxIk/zN0dn0d0/YQFwGp4Im+
qsHkGNOk5bQeYylv4TAeILw5V7z2K8MIspvuzgN0NtAZ3EfDcVmrqKciwbpUKyqDJqWW8AxM/nU8
9NaLEEv7Nl56q3WuOTEZvhWDhXMNjhHbXNSfy9Q7CD+Id9ypq1MNFJSuZmXQBcYylGfeBbtwBp0Q
7jBqR/GKfjlF4bac+NrCmj3zGt175EHMmYhHvE7Un7VHO7OPOYh7fvKoV7TP4TqjNGFXxQwkaiM4
cB2tXloHrvfYZ+alcLDgg6a8eHhGPgarfe/Jra3jdCFl5hRI9w6596YBkhZaxrAXZlITQpuDXcDB
dNOAnc3zyr4087iTCQsN/+qzwCz/0HH/WyazcX2vcCUpXWMrEflECwV/Anu98+JbHOnAnFD0QBBU
dsNLVhTvrimGLQ2keH2DiRQzLSx5XHMSl2Vxtsaxxk7GmlA6/j3KG4ytxljz2aWl2gsW9hVMEWT6
guIGdqMuIy1oc4N5CgZBu9ycB+uR9nXGXyaw7rj7kaRuxdVaUFcwiktrtNHJwbVFMEtOuyZvDDpD
E0A0RXsfTJdDSO28w5FbmXHS/8i1TF+BFSOflgzdgmUenjbBJl3qKcwxQO/pr5aJnJxZDN6MYJyI
l9FaUsMWYiPFMNpj3lnHYYrztAaA5kBzgcqTftEw5tw73ca3hnLgQRntEfbg3WoteZXZRtRucogq
49FlWXcciG6fnJbhWjRRGk6RjH/EL7AmyPBMqGnamXFuoKHDR0RS3uUKRo9UbPzjTGA7y/3bQgjd
ueMYvCb4C8d4zJkk0ZZAPrK/Yga7lqWJYFOy8wTLa4JwMa47kBabZoydMw1WTJ20eOmzhjMMIB+/
oR9B2zqgbLsxYA/hB/ULzlKt/mQJwmdTW/ZFgyY8EovAgpPL/dRkJWh+S1xV3lZbsBXlyp8D84zL
rj4ay18YxbVmyMx9Oc4hAQuFa7jltq0nbzuLyOHnqbMb2cwHGRAT4hZI5THWtJo3uj4wkYNGIBoS
brH+abWm9QfBk7NjgcWqxm2fYxjktkWFTmNb1Secnt+6ir3VDKF2IwHy36M6/MFLM8HPn4abp2b/
klI3NeJ2+ing7RDuQdoF147S6erpkY/Zzok6dQpV/tHnVQZPq9lb9QildmSOZPeMm8rKjn4yTOHs
AyBjpvScPpuQzG2mn3WAELIFd5puwVDReIDnjE5wuNZJP11g6U1gEZrm0ETyGovYPRW9cjGwi301
y/BUCzD6GnTWep6+GKojB9rVtEe54ZIjpnVLgnbFXI9T55D+IEzqHeituMopGlccae0VP8mddqih
M5PO3VQigbDyYEneTn1/J1cz7lDiX4PMLZ59P94DWfzg4F/vbXy/u1yk5bYt+6uMSMNOzpWoP7CW
e9b5b6GpOuIWqAPxbKWHTJTmrWUURTDFBavQDOcuHDlFxuF5ZOxdB6B87X4s727FMGPo5JoiDue1
Tqs9LlDjwkmbj0mPZztgPADYhxz00JzdPIre8aOt2Jfs15Q4A3BKBpE5mKP3UKOwdx7CFgUnlEdR
q1Y70jxXTvof7J3HjuXoemVfRdC4WaA3gNSD4713ERPinMgIeu/59L1YtwRl5i1lQho00EADhVt1
0x5D8v/M3mvPnLL32aylS6vG+tOn1PdZU1U79PLgECRrhvCch1SHFTTqggzUGd8+LI946fVoAaQi
PKhdnt/D8J7H/cpHhneSqfICyj8wto4y02JOg9xmnKUZLEj8MCSny7OShdvrXD5OFB5ShaGmBalb
gbKwQzu6CHn7aD1sZ6eU6Y1hWHpUxT4fd/SDq8jJjrkA3sZkfnRKYgcgsFOqc9VxNDDE1qnhXS0i
kVjsKEix1rIQHUEFDTbCnyzgIrjYKtl/ombsObQJ6gL6ezcEb99PQzCz+9bpPgDhVReNDbSZedes
LyHI9B6TMzICKAvGohMkuGrCaZ31+JhEe5yyvhl1ruituQcNR60PdRzMZE2nPTaJpPQo2zQ56KcF
ITOIf5jQxSp1az600MnMqCVtLoqhM8EPxvGZYvR22jnilXXEBNHs22wsWHDlZDfzEPWE87aIpJXF
Mo7kH6ddOQYRSpV0l8lXWNh4RSZ1hU4oVsD0GS1ieoo5VqZakrBZO9dp1a189wL2JCLInCPFRlWC
H75l6OKLwpb3jzEvsIURdEx7K99BPruYL+Jd4lIvVm050BwTGlcg6OOsIDU2i5RTl/riMgQuOAZ5
mIxjU3/ze5RendJk5Plm7F/Rj+MQUIWpUoLIosI7CfVSIugBSpHp7EN+W0Da6BicyywOIJI2aJTG
XhzuQETKy3agw3a2utOZ+y8NdkijJISJIFjG0vMzZe9hnyJK1yhnEtvcrT7FKEw6eFl0Y0VPPMAM
UCJ/IyobJGNJCBcgXn779381VAYNuDBZ7SgI8SRVRW33vdItBrRRQf0rp7IdvisUGKGCAbpP4o3V
KgTYsW6Q0kfTxMvYR687ePY74ZmG8bQhZVXcICIdixiQpYoNC0XRqMEjb/bqQq2M3aD4MIZE4SyO
vmjtUHbk2ejX7wCh4D+9AWx4pmpReqjA6X98A4FdABDHZDblzjwM9nLb1ssVHDjav+7mSz7JGkXw
Gy2eJA2+0Z8/Nzwd6PBE/l7N+kmK1xV9DQ9NrXjq2zc1RjMjtbU5ljEqLStLL+ZaU70JbmFvQncQ
LcuMHggXc64CMrWI0YNeE7giH6qyjB8CPjnG7dCfLX3WCggBamEbNQ5Q9aA/GDGULPCC5ImsG7nW
Wf+j3KnoStDTOeg/0N7Q5EvsSmIipGT6QpQMfi10M9aFYVFDrfUMQt5MFH4WdeKYCetHgqUADbm5
tQmq53JbNI69QuuAGoyz3SXgR6mhDJCIIz1RxKxaUn/JL47PkabtjDh/uIq5qmk2wmguCsqoiqKF
JZE94XtfoIG+qa2288G8wJN96n5y8HLtENj1UdOSq1zLn6qg79NCvxROf9MiYdRZ0RJHB3nllnDp
O3stOlCgVPgTbeFvbQWovCMu3NY+pG3MXNS/OscmbhDa5Wc3ig86gXV9E7x37JMsX5+x1jwaZLYu
6wKCcAAlCMdDNklbUo3MQJcXlqdUM1fFYdq1iJO9yuseXuAiIPJFSHrM6xTkVFOkNMNMAcKg6QsC
PBDXXMeE0wuIkv68kv+vSYX/X3Wjy6LC3YUR/a9PavIsn9O49MruWH3m3emzqMLyf/8bb8/5TP47
P/kvn3/+KZcu/fz3f31+i7x44hUg5j/KH3TJyIy5e/9rI/zZCwIv+pvf8peU2fzDQiwsq/RmGviF
QbD8DymziSpZEnXsCj/532XzDwlLOupmU5U0TTYw4v8lZJYNlMyWLJqKoTKsHYTR//HWD/94/hQ/
/f9/gYMHDBj1P8/zHxXDuqWpCq9KlvBhspNWtZ+EzHQZYkwSqbwI9Yr4uEZiTOmd5aN1Tm6y6e0T
KPjJ03qIt/oShNkqoKe00bhR+WM7tR9pnU0c3VoAy1m5GaxoKxbffABzVkQMV+reo9bElzxYGLM7
Ce7zNO+2wSsng3SeftSg4j3ZmAa36BY9q5v1YH5UyC9UA8omw+2duuWR+h2wOXJg/yJGKZNjVXpL
lOLkIsHdO0E1zXWktC1JmDNPQRyiFCAotOCaXeqdqsHjy0dKc1IQyZkxoTm1k89jUWedu7MEZkuR
AWP6u6//r0/5+09V4ev57uH/z5/q8PMfz5MXO3wH0v8ighdiFYHbizhMnKldVCeyZfcF+g0Rc51p
Lgke4kF7GpIwGy0n5VFCFQKnFy8iizQGf+66W5Ld0m+zc3ROr829uGsiVpdvmZxdbCCBI43Bn3c4
/vqVW9LvXvpPx2XKGizNU6VbNJBQfU1Cm9sEaBQbXhy2voAPOCbpcNzDLJ06J+Zb1ZyMBmYu0Vyp
5V0A46ylK4bhg7ZCRECRmPpGMxktG7E9k/sIdD6QGy6xIdWBbQxRGAgvU6R7WXg0VXIlPJFcVU1A
Su8RoASf5QXZrZxUKVHIthquMxF3iNpVhN9hypwXvXcKTfVKyhTM6+4laHEyFyJDX8Toj9xc9adJ
0SLQqnVviSiDqFkn2vaZ+1Hh4aSPCoKJpoX2pHcIOO5YinuKDw9Y9qpjiAaX+Q2qcV036P3qNbCH
iPVzOzeIdWE2ylvA4aN5QT0VI//FZFOeGqb+MloQoyI2QrvVcOmaSERitNRKqPhjt0KfXGnNl5Dj
jzFEYIR9SMentuOT4x/gZgrDV5zzXZvfdL738t7es2t8zs/iVow/yNba4EsjAfVPLhbfjVD6hA/3
6VZVgUdQTjK39pmF6A7SelM4yKJjTfMWaWQcirNSZ22vThiEeTPfqD4alCouHuxRUKrGRHaTZpkE
3dwto52Y6+IJDvU20h0NDjnldk/pMlSADJgdKnYUFjNKoBTisX9NjhBC2azdq3dQmCv9FhThvTGT
ebVLROVNHlN0bYRH8YyewRMRLrr3UHioRWyt7aCDtwFGv6OAh1R6qbSZS1k+gs8D72XgFl+DY3Is
FeWrgL5TElwpHlPCIkI85yxK9KzmG8821XX4mBxJW7UX9816WB+BVkytplyy2LyhSN5maQE/w8/P
6pBYSvsUS/4OWgMzX3g+6s19Ez4Ev7gXt9Rk04sxe1WD+2ByRsxXpKH6zBvhnDs2cXVraKJ4FuH2
Rn60Zv8qPCoeZr6sQcF/1I8o1wTgw/jTC6vEO0kQII3LtLdedkXonh16O08ZgsrQm7W5uJA2GeSi
6q71xRyH8yYAI9Et7fBDFEYFW+5X+5JeybspRTOMCxDmElDvza6EPnYWeK/R0wOS85EH4Tw7CY/m
ljx1CVcTOXfuFKjK2A/UduI2aD0dUT7R7LL8Vap9IBfQFWzvqGTxvFfiZ+AEb3FASEKwrnZq3u3j
Q3rxTv7F1+HZsg1P34S9fTTMeT3hcTcmgxK6ZnnPXKseo94ONr3+JNkVAW5ciasEcKVX285ck8pu
QeLXpu6RH0LQShcA+q/Btb0X1+qaHZHEjHEmZysGTDvgTkPpXLVTkglHw8apvbRGmc0dFX+51aNd
i3Nj/WK/RWw2Jau/rz6Ld9DOU4Xl/sTxGYhZ1gUUBvnVLfDFtGJun60oUneoG32B4+XqvTcB4I02
i5B/4jElS2CCRQ3iBQLSijbcK5JndFWRdpSOP+0XFhZ7XzNAmmDvJ2tNnSlRvIGIzLbM5Zvnw92I
hzITnvTolN+W9iw0Xl0FvGOU5hmYweopXFVEFJyo6sG7Rtf+rtyTY8/UyRDTN/JsuZ57vWgmqMZ3
eUkubHfmGg18pC/+Ptx3SrjsizXD5JwQ2hAFmf7uvBefzTULnClWV5GcKnJWomVCuDGd3LMvBWdi
zTPGNOxQ9an+IUTxGW0BFg2WXyGbGadN3rE1LUUub4j2h3oYyLKHdgX7MzIDKGZzvBJ7SQYTyuir
0SUSsgljX/mniA1jZxrzIFdZsLlEFdbTjNhwf50hrVL7V3Vpb9FFfthn86wz8fOJd5Hei6EWCF8Z
hcGg58vv6HNQrw91Q0gBYQ+FBAVFq7ZvUlgRYVlWJMaai7BLmaOaj8xI4X7UI3MwpojJKj8V/D3q
Q42Uo+y4e+cCSYzIW+dMWO/G1YBWWvKbIqfOGIvfo+VsGrVxBrBDEj7N0dMo8nerRsYWXQDXnaMe
FQ0y6zDcaqDi3Wdkurd2Vcff5HN3kHxcCo35pZ3K+3AZDc+eeo+KOyFApUNNBZWLUbEaGRPV2iYP
uPIH6Sjhre4JpWselkT3FWGyHzmUqfgsrO0w2UP86QHm98svO5a/VfR5xcsy0gvS+HOhVQcfCS3b
xvjm30iCcXA5p76SjcuvNklnGNEh2k6jg39yTyRyj0AVihGfg7qPzLltLP1bt5dO9iUsxvRPMy1v
1THpAMGzIIAb6Af78bO8V7Zpal6UnXqwTtE1uxbXpnUegUwE/WE4j6R7dQ0nMfdpufCu9lt/j97z
c3EMo73pnoUiWbT3nl+Tn+OcrIh1BfmCLi48N+16avAG1A/hXTLPQXqRjt2hBpeft/5LfJjn/ijt
7Et+N11hXoE4Rjq1KmT1ZonLBpQB7w1SkWED8JtYJiJ5laiqtRPSnz7tDy8gBfgobBuD9MniVrFy
MFAlRO5JOZYrKUjv6gTyB38AKVPKhECkdeRCbnfqt2heBjWJPgX/UbkxzBISIZINYfbLWKyeviWV
k4Dlj8E2HkqoT12WXqMzOqx92rVXWN8ksxUH6dbe5NaaZfYxlxVt/FRWjdChzbf8t0wu3DEyhhng
0HGwD4+5qzD+mQmH4Bzq/kRegwYZWdDP+n7qf8af8svpGL8lE+0t/vTf43cUQgvGQUfkzPNEW8bH
9JiTHpXjsULXeIhPmC83bczjSG4QTEuU5SvSrulQe8IPZG0CV2PRc6R2lno1Hde+Gam2Frv6UvN4
9MGoHTHO36JSfmi+dYDZHGxSfjlD+hmn19rBxU4MDYrVrHTPuqI7s8bwH1XNG45k/Htx7oKNILpA
ZggdyHU0LGJGEgk2kwBO2ESIILl3SHiRjeH5tdWlp0bZSAiWopZSoXnMDkhKqaxI/FQJ4lHYsUxC
S0UhXVUcvdFCjLjyfYIw8NKzwc9fpNE3QJnxCmZDvJ4hodoLvX0ZEH2UVoUzQRSy7BFR4pmwEJya
w16x9ybwqdOxGbM8iVrjM4GiOLZNI2Ubj+pHIu5exbHpoWsFn9qsvQyBct8TKMYTasaAtx3VPTmV
kPiEkebZAYAGvl3moo0L0j5zwCqijVwRQNEsXF9la1LG8yY2xI0sxEvAR8CH7SE/W48AyzZw+cNM
2Lks49c6Ms5ZiL8D7AlRlRKaWLL9pg0IZ+aIQBPAMYwZWLTcUpbBqpvQK08kF8QuVxHsvqnQs7DO
grMdZs686YxmbDCZDIdiwYAKlacG6kXRYAkesJiHSXA0TVs8EE+4jVTlJvaWMUlD1matuFMNb+Y4
7cH32/WQwrdMcCuqwcriq6HYFFjZef5XaEApLuTaQbNHVoimOWsVgZ8fs/ByDK2Z5raqTeUAElgo
1/5U9nDJATQ7OMRjivT7c7H/1BWmYRVh1LnWHdCDMii2pYVjwGzI0v6EXPJooK9CoGkbYxLzzm3R
osZo3HRiZmfN+dYIvrQ0q3JVIK6bBI2a/GYkKllDU/yfs70/2ztTl2idtYFOZxnDyPG79s5M4saP
i15a9Hv5CO4MK8wErcyYnKvntkTiNQZuOuNZal3EU3esH1WwYkWiHpNb2yDSn8hqMgov8SU6GdrU
xjVYltksxZ8E+GsM7Rhoxb5+9A8z2YFZHNOCHbyb9wSGdtGMVzVEiqjfVLP+wpG3NCUErittr9uK
NKJrj7i2W2yDI+eplJh75XyqnYPWPKjvTrITh6OIgJBpOxxO5nBMATPdZ+fy6r6H1+KunjzOMxAT
o/ZgXw35W7iRwSRIHxJB1b4VbYtppGGjj27+pbq1ICAHJsB7NhLHVuV9UWbno6RIHn2VT2Klm1Pe
GF8ycXMeOHuKgepkpN/cU3DIvP69jpD08L6/kPIfrOSDuCY5/IZZCYdlbQfbVE2XYU9rw6KEo2lu
qWR6WhmPNVIjFkSgkaNrPiOOgJA3TJ17dthy2eStaQYQXCNBPpQir8sB2056JT3Zg2xLABHGs3g4
FxQs/gOWIcAXVb+j9LHPRTxAlGwHUJq2UL11lSG2aIe+NcoPYQUNJqvyregfcFFw+1UwTwRQ4uOI
U274GLt7c2cxtTDccxDtc34sfO/u1pt7xeG2ima4Uq64oejolYPPaVpzqubX9BpezZNykHcJp+6v
u3r5b5r6Hy7YnyCHvhpC4Ag01BMtqCOzQuNdjIIlMgjxIT/MR38bND6AlQLpTd7A3pqbjn/vLsSL
r8r3qryznNrGx5gG7zev7Mfp/F+3kiGqksj/qJjWfryVJJJvojJopYVyDm7BUwmiV0Uh0B60Mxxs
N730H82X0sfjraoTNqa+EwLACvRNh0Rqn6QQmbPoRgSQhBODYiG7c8vtfv0amcX93f3+3Yv8aZYv
ILavuSLlBZq1gxXKn6Y4UKkkkwXNu0JDVr7Ymc01mIdNd7RcrD/li8rj1t3SA1sz0dfnzs7a44Aa
FwqA5gfxvKPh9i92ZDQO4fHRwg7cC7VNCEFNHkupOJWW4nG46y2v2We37NndhFE9s87ZTZCUtRgs
rA/rUS4nxpmwwMfw8+WFwkU9CudmqtbQUyo/2wgOMj79JCsXcMan9BCs07Y76GNHXRO9pUxaX9u2
OSA2rZpHwbJgYzFEXqunxj/akPmwwW2UfSx/BckuiQFuVSOI3W8GTBDOwblmy+gPh0eZLS4tv1pE
UiWMJelQ8DhXqpdfSCBtIM4FajGr4IaR2cAIyb/FNyQJ9Vh+RJf+JlvLqAnWVg5sLDn4a3OdDb21
klnnyGPkp7rAB/tcjrHK6yvJU0iou+Rqes+f0q25GBFriBTxXG64fKBEbXIYVkJyzoc+39kYW/ts
HVuvWIpICdNne5NuJYMWXOfM18prxNBAG4YHwxRhSLdsZwqjhZ5mFlIz44b46B/T6xCd9OtLSx62
Zz+fJGzY0NIpksFIV/zp8mdbQCxRIS0a1EjG3r3o1MXyl/+tYXEShxtnoeEpGIng9AjaQJ+jzByC
O1I+L78nrhhKwiFnsnJGxKAStcSgzrr/+jVqw2v41Wv8aUQclC3wH9lRFlqarGRd8mbSSLn3r/ql
m9V75n2VEvoM8RaAHWiXeXppHyUwWBS5+ssbxifqI+E7zg4Kqgct/eh45KRPfsA4pSdyZ6hIKHC1
ZGww0ojfxRcIghdggx4wdPgRMPzwpxKDEARucycr7t3GBarQLX79NpW/eZuM2yVdAxxicrMPk/Lv
DvUganR68UxapE1+dzeE0hanumyRMYXThmBRlBS1TAotgX3pqx59Vn3t4MJM90YUXRANIfaDMURc
8dA9FLQR4Vyo3sKhsyjWwkawlYk+zYe+43cFifYjjeTPh+gPL/2ncbNcJkIuJo2yUBuqikyeuila
mE5eeviEGYCrU5SNc1TV94ABQX0vKmuqxq/Sei/P0Xvw3r70N0Bi2tEVSbvTx0EbcQDiKGZabuqs
IL1pXS27o3aGyseim3jkHUrmcqkjlCDgXJrjItvVxkPLEZzBfjx6h/CU79Sq2cubfBUNUyRsEW/E
HD//B18bN5Clm9LAibF+qsVCUWqLNPKQ1hMeYz3ct+KEQGOkjjMasnKf71lQM1liHUDDRhIzloC1
EhjlpI/aZ0zuMJA+2AhqAf9uirsSpKZwx9PTVdXGCl5G6q2D3P369auWhyn6T/eU9f2r/ulArhoL
CkvsqAgkHZwPKu0k009AT28GdiK9usiYm7KR1pBH1ZkFormNv05XmY3wnny5Y3nN6T39q3CRDslv
7gT5b85kPk6RDDGRRBL+/eOd4DaekJeJKS5sOs2E6yP5hLuUQJCEBPVKPoNPid7UZnVCp6qsI7rW
8OwcBUo5etnoGO5TetuCHlclTx7R5xNC2ZuBG+U3e5a/W1b88Ep/+hg5S9FfaYmKca/45D8mlRK/
eYRwFIz/8vfyE480SuiRQP95JVTjN49v6e++xuFDEmENsab7p+oltSoQXbq4kJVok1/QIG8K2vCC
djxjUp1qy4YMa6db4xD+xpP+N52I+Td1nfX93/9TYcLVUZXAX9SF7tvZInCsBSWyp09f5b48K/eM
qYwcn+AUMf6biNvkSIV6dc8qLblGG5Fsh5sjYvQ6JJwQ9bDNz6iVF9k1udpd206iBXfQuWIy2d4V
+LCZKW+0V/YpOFgNnkW9JTZF7FcE5BGt0LCfGP60DmPVKM/ou8y3UBG/mYxKu0XB2FRhfBpeXUap
xTBTxZxvDjNWi2FrOExdG8av9TCHHTqRZpjMGgdIAruIca3N2FYc5re/vhP/5iNEE2LIPPNhSg28
8R8vdtttm8zwbGWRPzTzKSVEOCF8RuI6TGttxrb2ML/FZ/fsD+qWBPSG6XYCXQ33ix3O0wrx4CnJ
jYmXMv/IFWZnmxAJd/ax0ek17E2Pimws7ZRtyPplrJ+H4y9/1p178JGeoc8OzbErTY1kbUTCs65F
h2RYYLCtRMbwEeVm6Z0UWx7nUreUI9HEaOadpCA4pwx562v+Kbw5+nvC+LdjDByOu2LdMhgO9t7e
HybFBpGeDI6JvU0ZI3fDPDml1nHfdYbMMGEP8VG+d3e+l6ty6IdptPKb9uPPKubHp50qShbWa4hd
fMzaT7epINX0/H2uLLoIWCL54fGlkoUVew7iCLGtuC2UaxQq+5RUkpZ0CdX9glZTDaPnGxDnbmJe
u1XNVCV/j+VEn/DcEVyZMO48PXdfkYHxvGvJu1rGOdnCfdI+Hci5ec1yLxflkVupm9b0JqGJp0Xr
Pmn5mBq12ZfWvUMlDJd5r5Rj9KlIGbOp7UySQphULiudzuumesH4W/eUY9rlZ719yEtUfOFXFgVr
RWuJgtlguOakrGTWldqWhPtZFvvvhjbSTWJAIvHeOm29Zku9zFCP/Xn9/n9NyG9EGVhjRZ6G/7Uo
4wCS8Pn6XpTx12/5hyjD0P+wFN2QLRWxsYaOgkf7X3w55Q/ThBBnooiAayxa/Eyc5EP2gCL/wcQH
TZwhmRS6xiD6+g9ZhvWHpsKl43dqhq7rovzfkmVIPzYGSDsMTedlyYNshH/Un85gx3EC3YvleG5n
wFsoBsxg4SC4ODi53Sxjk+2JB9fiEMO7WHW1Xa0N0rvxlwSiP8A3TLbdYnzJ3ZZNcK5pjMahI01Y
NIBFAX66iKJWWJiVAkk0ZVziomFbI20VDrpBmpal5+6rDItmTkQiwX2x0rPJkBofbWborwpY9QcX
DTneO9WD/xRXKOY9T1mgHzZnfR7LewcCKvjIwnpHU+DciOVy52ZQkQ0kmiLpY5XK81Iy0n2vMuft
rIInj0O28zcgWNEUv6frjYLOLVe+1EVL9hT+pYniapq4Wgt1h/oJu64sqKuQUMOtEOjxOnGa6uTh
cX8bSHBsRvvQXXahi6AswAQkKIQcCjKu7lHaJxByCDTIHyRkM5irmRGDog63zLbincbL5AxLpYcg
GyxUwD7CoPG7k8JMaNlqYupOYY4H84D4KPRnjoe21VE/LCfxd2Yry9BVFXWikMS3yzxJworbORrn
bmVvae1hyIlqOi4qPXvAsrLHAoiyD70nEiqr1GfjVu+2OYA5u76S51kamdHIM/2AtU9jgflt003T
NNZCZKe6rao+/GbK2DFlLoNboTWs5Csr2GNsEA5xn5pgRxBHfqRalc1VKDs81jIspvjwWxoVWxxX
tupsgb7aszQTtWXh58wn3TgHRSKTfiBbUrHJCxzNual6O9mv0qmXyCgB0lxgcS2kcT/qAFIcHB2B
vGu3bT3K1Ky/NwqHm6Mm2V2oxG7bl+TAeHURbOgujDVZXyKXNo53/Fn8UhZwubtIy1oddux9AUwi
s2a5RE5PEyjJ0hEJXQ7VkmTmSm5mHu7RWdHhsrQCoZ6lYRQ+dVfAj1J4eJ1BxdojKbUYj8SCMG6B
w2BrF1H4CSbVTmDI4kJsBP4wC1aaqgb9XkpVskqbOF+5on7IEneVuB1ORTMhKNDD48u0w7ikQpHP
tTCx5rqU6/PW8dmA+WL+DLy2q5mE9+ZRyFr3nc2rOOK6wIRfk/jY24Qh4WFWeUuRvU49H/FB4gbK
LDMYb5A6bI6iMAckQUu8sknwmCmQarg/bXmhl8jnhS5LSKhHb33yScJlKYR5VI6laJLAzFmLvsPs
3w0wq7HolYA9JvE29XFoBgpRTEDRTfTphnVWeO9TzDrM54EA479M+hlXUTw1pQ7bnF/XIN2txgjY
I+qKNvWUiK2v2bJRql39EauNtS3MPpxXehAcJSmtUGQL7syTMB12WFsmTs6HH6WtO4cR5w8bziTa
qk1lf2a92qxw6XnYMAx5VhKcO+eZJY1FaEp3BVvlJOigN5IDUK/ErI0ZgzTmos1VNFMFpOqZ7DXu
gVsHF6eHLWqUsJLRgL5EQyZTBCVrBGAtnTokkcA9K0z3aUdKuDAsRrfjrHbMfagWDLuELl0FekiA
uegp+0a064bAJS8e5+TnUeCauv/ISZqeZq7Kbo5n3IhMU2bsbKSDrRzXXDplp6F7gDotcqd85b3E
zL9rjF0dlvW+VkjGRNrsZ9B+41QfKy1Zd3lPfDFR0FjXjMCEoq6jv+BuWnkJd4MVB/JZk0DRtbaS
TSuMPZ898pxgVDcSVhFGSNznjf4MfQVhXNxr3gn+XeVN8hJbcGAgNq/S2CFWPrRYSpdFsUWtj2Iv
95/0yuyti5Bw087foHgSiF0r3E0uiD4QpwDTfgtkSO4s7xakufpWoxlUxkYgeYsuqzDoSnXdOCNk
xemj7fEyg/nwF2mV5YcEWfqn4QuENxSabmFCLyzEJa2zpIzrd6EVlXNZa5EBmZ1xFyMBvx3oP/zY
XgJoDuNqu8kTQR+HtluwmxVgMR4Vp8k2qfkZN5TZYM9QR4M52mdtAOXH1uS1VuawyGvylHUK8JoP
0BW65Oz3ooldManO8JXtFHMqoS8Tw6/7i0gu/OBmiF00bHVIPGIW451oQi87BlmTbFISw7d5HbLU
8uROvEkV/S32fHDh2ACmlWxmU5GbDklXaE6qJid0PStjBoiSerb1PPjmVmmkbMgxh6+Xsd9f51wJ
wEZ0nHOKmpTY0TCRjdKgY2wJArXGsgZVjuCO5JCGHawCix8rUGctqjBAk5ypFJD4EXXjZRWpvHHp
CQkKUCOaKB6M0aB2Fpcx9NepFkOfyNpG29GD44OHjDYL8ELt6zqAAy94nYXJrHDeJULiEr4Btdql
qpuuSiRMt9jO5Jndy85LMXxzQ/4A0oOyFtSppVjxUpK8HaCgnZgETJZaimSvZuqU9QxLm9zszpbi
NnNVMvC1ma4za0kYAdkhUluH1RaVZrIKSqgMlVXYD/xF8kMRyFfsYnoWLkYbVc0gsms1fUEIR3kF
ERjf+CKQncp2go28+iZLsjRXQbcBshLdteKWwskqMaCEeVFjNVTdauK1rraRNUxPPL5UrHkoLov3
XNYwL6heMEDK7IzrR86ehuqb5UjrPAQw8EZ56lik7ba9PZVDUzk0XeeMZQ4rnNCObJ+CUreXkpU0
G8x6OkQHIT0IYRHOCG2t7ohVmSN7Zv5m53kGD1CxyXXSM2HuZwHtudeBCgkVddNgCZrpYYZNF0No
dhRB5k9aioptyokO/AAkWqIZ3rJLCaaicFI+CJ8H8U5psbNLzRzHomTTaUTZWdQSxjKkkwenhNyH
CXYpPC0S0bejXoijZxcZgY+tyxFPkViZMzL6MLSUvpdOVTfg6Qma5AYO0yJtonKOWZ+Ic7uPpIWe
WMLOK1J/Xim6PenQe74iK9KPGqmUJyjqPRYg+rayaggNljSe25LdrAI43+ekaTE5ARzGnRSr8TWl
0sL9q/rjoiA4No3dY+GrsxSK0yIEPXZhI6UuBDa5OwNj7Fi3bI0vuNEuEVamaZi5PS53F5OtrRKF
E2N6m6UtmXMMz6WXKETuygE1dGqQS037QmZAlqbN1dLs8irIDTkDclbcDMeskAH67dLtCAOJ26Je
m6LXPGOjZK1Iyr1aTmwvr86gKRs0fRy/Y4doxVmS0T4njh/CqZRMnuaGpGy0Jg++Mpbfsx6Y77wm
lmBCBDZrXCST2sySPYsDFeUSAbf1yjccCtbCT9IdcbXVu+X14tRX9HYRFkWLRdwT7oKR149StMnj
QYLrbGqr5zkXaxox4pngh2Mld60HScH2qTMVHh6Q+mSoLymRplNoSt46g0N/jUg0X+IvaoGhsN7N
Q7l/pFqK+FPJ+Rm77tSXahfFTg+tdmulFsHxvSmtey8BQsBwd55VhnIf0iX0SWlLnM3kqOz4I7Rp
byuDcqYRCeOltSKSJhedlddWEvQ8yvNwllh9c9NsC8I0+RtgDSLbN4NRKLT/h7rzWI4cybLoF6EM
cAAOYBtaR1CLDYwiE1o75NfPAavGurpnrMdmMYvZ0LIyi0kyEgE8v+/ec/E5U7U+XJyicyFRhvGD
GRr+V+3T4zv3IhFa1cNq0JcFc+HbYNmZolXY6lykd8VOlr6K+EIsJb9ERMWC5RioZMHiH6ahNkw7
iP0EqKbIQGYxNO91MKbiKeFolfCZst1GnLgoeme7vjDzirVYzqNDZp7akg6V93U+JATwQnpqjcC8
Ao/Pd21pDr+4DoNgVRZG/QGKyfk06XmGkGLgWK2MYu8Iv7/rmThhRcqalLbUaIVuo+zBjnJAJVJG
imkKavSVgWxYS6ipBz00s21OQHplaBUPc2pVT5AJq8OYxASwnZi2ITO2k2ebiqFHPbJZBGnUoQ0G
NyTLoZNo0dAVvCmh+BwLw5DnqDHb97ggCCfs0loSDo/XiSsbdyHHLjkwvoOT5bR4LVsBD2JGFt15
QS2fiyrXDlEchnf/J8rE/6NWRCHRCv695vDdfoW/6nr8Z93h59P+CoOIP9AcbIsk2hzrmOMb/6k7
2CgIGG6grPwIEvOf/KU7GPIPxxKmR38Jo5Mr5t3UX7qDof/hCtcgKWIKMYPtjf+N7jALcf8Q6lA7
QPG4aB4ONiydX/7LIsmm+UNvGefIf9tvPq7QxuU8EASEddMeoyLGxIEFpHMqc/Prb6/U7c8v8vfM
xD/vsP7rl56l9r+t30QMwyrRm2qNHbuF4scMCNlwVyb+Z18Zf0Wp/owA/TdfzZz/ur//pJxwuEfT
IGnr0rKQf//5y8V+h4vZynG0aRmdyKUhF/O7HkHmDX7OuU6xuA/ATYBLl1TnxvF2ziRoZoETLeUc
ZdBPikoYL6nYsEEita9Ga7xF2msVXq0peI4AYrjtZlTOmcl2abYpZL5wkY3F8yj0kzlpt6pHb8zl
LqJuGzJr8z8o20L/542mw/HJgw9IeIkMEdUH1r/IrqLO5sMFiP1sXE9W7MH4IvynGUl7s1pM6cUP
T3UKQCC0P1xHe9mDHlixucE1WL5KZRNR1S5mqmlbqK75korIqxgqoBR9+5nCASv1dBOG7xxG4UAf
xoHTiUv71RyzDE1ri+nkU5qkNsiGPqpKIfWqfR/wsBXzyj7GkrgI6Iy3Z1wmp4pun1vBuHXHCpRa
mO1wPkagGF1ui2762KSp5AgIAkL7XYBVGTs2OzSZiNFexGG09h2oGO7IeBjvUpxHWgDfjowGjlb2
l8A9AY1nGdJ6YR38m1GppW20GwsdOa4IXwTiajc7q/pujJMYgE1pw+K9o0D9aATNrrBxBFuBre+8
yWN+UsWhG8dmb4AfjWbfcgyQVIQy3zY0eq9sl1dpyM1nqzZMzpruHqCnuErQpo3VPceUanI+C+85
iBgbbDffYuah5rOzrweRmnewUqcwRq8BnjpTVIlPohYwQoAkSt95CeU6pbAwnemrIUa3tv6VEQJf
JYqdG6JIv+hnZutgG3vHeuKoGWxqhydjpvytrfnegc1uv1blYJHrSSYgV8ZwiSBDBzo4WYN2STkz
Y92ZHgvkFOzTTJTVZ7ZsS2o0yKOCRrJFqefequw8aEt0C+1zKd+HxPfW2F0J1Xhwa0tFZ81MskUM
a3ewWGCv+fsOh2MUEVCHJrjugfatOkOMR9WPD7rbwLKYabk4CLkSu6TcuoIWpJZvk6qEpdXxmnHw
DFaUveD9mxm8URR/u+AwCGEYwUofNbVs7FewPyDAOYMtSMIYd4ldXxsRrom8IcjN6o6/hXaxidzw
ECq2iEG2Ur3xSnYCA0i2qn1z2mbpk9G4s8Ea1bRnmFlBVa3OKMTrAd6wM4OH//2t8CdT/febk2vj
heJeTPjaEYjUszj8t3shKqJRlWo01nHinQSH+QOqK4D8n1/++YFD0SYx2ndnRknnMKW1wO4v+YyZ
7ob53pRo9EgP73hXh1M/AKWWM56aTRcIZStxwQFo3qF0cbRWRYv7VzN3LoTrAdL1NCOv0zqDzoMZ
88iV+RHOYOxUkNWInyPxZjQ2fbYzQDuEpF3MSG3AjM0lcphbmhm4jTGxWrBJThko4adQf3r9Pxkv
ztFXjdvwt/oJj35BHq5pRvszLfqP//r/NIRwFPu3i4/rNx5jXBR/ZlvnED/7g/lT/hpAnD94wEMN
YVstdeYJZom/0qjGH/NYQq6UGYQCiL8NIILFB7/p0SgzW/X4rH8MIM4fsAkMiYRssEwxWe79S/70
3+VRBW01//Jkli6cAZdUKtl5S5cG39/fL/6ok8AeC3pR6LRKlw60QZAB04yCEE9a4bxMqj7ByT8D
O9hbvVjqVq72TuZv8Xf9oi5sWWhEgSzdzxE74SASE+fmFpaguKBXOaqlz12smqY/p696x+G/tWGB
uhBKFLecJoy7haV1sDB4PgR15DCm96B6uOk3aXDSWp+yOzuHZ0AIEnalJDMVHxVKK8yvp4ayw4Uz
+A+mhCYnS1Q9sGaIHM1qHKa3NrDeeiPvNtWgETrreGDZxPlvbRB/jXNxSYFjm0/RfhnWb78MmEE4
4LfOJgraiP2wTfNGvB+H0Ng2uDR2vWndsslIr1O9s41OPGhWtgpcf8mioNkHhgOpkhjgYhoxBWGY
v1Li42/d6jms4XcOmOGd6M53vU+zYLevPY11kW140vFqE6Jfplh5A8ubQ1S80LEkUZRQqZpVkb1q
41cHUpzvswCBG2DipUWhRoYAgVGjmiX9EyCXBbmaFyXzR7vuv+3UOHPwWuaWDTuzDXduZcHbsJXY
2m4awFF3vGUOfeZ1gqxTj93WRef/ioPoCtah29AIA5rMIn0fpB07A11ea2sa9rleZ/sxmeE6Mlwk
Tdzdxy3YStnDoE0Q1NEvzFuZuPrGCwmjAtPrlk1W3ZddWZ2Vqx84iybn0EMrI/Lisj+TLxS6vBqp
1u1YnhXrtiiKdeag6jA0HvyBkgjXhxKIbxi9UzfeCy+PH1mrLAmQwN02Wv1WVGhb3OibSzAMV4p/
qH3pAhqLEstdRgyJGzFSkuTI8G7CKVL5MICz0YoOAVa+NNbiC4JEtahK17wG+ZSvp6EoTnXV4GsO
Vb4s4DQlSmnkVUBDTBWRKL+d5B3FDv7wUSbs8RYtocJQdWQf3II0jF4ANe4+fQica5eluDl0Nlt1
IklVvmo5hNIMSW9R70PTcWnO5VUyjxyOX4WXHWszACJrfYI3XDtW+BDWNkFXDyyXJa6tByC67B/m
vMsGLThdm1gdHKKETWUSXZsIeDgaHnlJVJS8AzRoQvE4KQJoKwHPedBq9m6iK3E1yMRbjdJ+l5yX
N6KDyWKMWG0N0SLoad671tjvesbfqgFLXTTsjNqKtJZikc9iZeOD1QoCbAxpXWy02j3YulhZpfPp
Fva2Gc33KjDfW0cfFyx0WrNdSqe9JCZXQD45IBTDX7YZveWKaAStkgvINcArSv8OBhMaJf8ycQy1
6Jt+gW+3cZIbFhBI6l67tlkMXfVRj/dioCY6tBT5xIzIkWHnx6ag5rku7luNpuBkQp4zK5NpOaaA
F3tE8BX4D75fPBvIA/tsmk6Gk+UboSuUzCQho0LhDu1SnIqyqLiv6/rb6x59cNbArTz/wBGJrcsU
IdhIajKoirm30KYBEQtKNlSaLfugGE+93W/jomg2vRWTNcItCiiv/A5YO940nOwrplixSgbfPXVl
4Z1+fkVHY7nwDK1fV0NzsDFzUf5xTESU/Qrq9rEI2s2Uk/KCUeo7uiCZKV6G5LFLh+l3hoJVWbQq
FRR7sPGOFqJHzJuHn1Prj94qS7t8wz7Z3VSSSGyaNJepyz4Gq1LI1V608TvJzcmhUsASExnrKigP
k5zeZDGa5zbqTyaK1d7wFWtNhwWh4/dy3aN6AsuloFxrg3flJKc4J2RtNEq7iLEdti1q/JKQhOKu
Wi57065v5kzoLwsr2QYTKrlGpPqi+6/25BeUC0eLUjjaCcS1fmxTY1s1AGHLUX8rVZs8cU5eyTsU
d+PT7xmpE1kNt8Kwy2OPErkQhjvs9LH85AGa7Vp6KJZawmmEB+1n09jTteGhh8fXL/egwSCL1fw0
kdnb63a0vaOnGTeQY92pV/IxqQ0s1WZUMSxXXJjk2VupkZvsgqOjx0cdgWFbkWxYJDpJEYbMdlmy
4ts0yZpvxr2Y1KvsU9wPMJiDb6dFHxMUnKwrKUjDuZY/B7NeEtf8apCgdorkulXr39kkwVn25KMd
DqvngcUKmIXRXJsGx9eGEuKWFyocR2sb2u0BO88x4KXEeeB05mtKqxb3O3Ptx2Z1ycCz9/mFHvC1
kJPcVHByV+Th5XPDzrFuzK8hzgaEUvOhoWj9rPUdj/Qs3ikvrzYONz0626td15jR1alwIsLactZl
yIpXj/xyw3EHwjsYWxoOXIqJci6Tnw8NRj24aA2L2MFjf1jaH5JxEcUW96g/RdM+qyGhMnwTjO/r
YUvz3Z4uO0lNPevv3tOe0ZmZO5S/lmzBNl4ddU8dbZybHiLC+uc/w0QOYM0V/bXwylf8ZdaxnpyX
ViTpOagoKfNTJHtgFZiDDlPdu4fAHoiXCUQPHfbTeuJfgbW7eMsSRoHJzk/OZK7TcPqQ1q7SP7ss
sTl9NNgMvVAsuk6fth4LgkQ31KKaEeh2mnyyN05WphfwpLSzPZ2c3hKIxl2i+3fJRp+gfkpeBwH+
woXuOQTaXThNWCjxxjqw+iKjuXbcDukqcm6Tjn2Kbc0KAvFAZUasraRDHIA0tFoC6ENRhAxE7SkP
Il9fFWH4TNnUsc+SJyDEtto1yr+mUzcr2biPGz26r4Fomfqulc3R1nRau6fwe/AGCcpjPEqNP67K
+sE16DXjSEblnbL9p6kA4+Yb49qmGPvgQcSnO91k1CO1Di9hisGGxMA0m/qSlkTDNfwxS1vXrF0b
etuIbrWwToyboRc6fHzejIGwuH6DYS9y170TGpD2cbBMjksBirZbco+9EKE0P2q/g9+vGppTsSmc
qrmY3GsriOoTtcAlVT47m/ECIjXhbunRfFdrDmLAZIO1C9IL3q/N0E6/kzFN9l0dEFimQ4suOclj
3OSyJ8XtnZ2se5Yd3pV5tLVYoexdrzzVbnw3WT5Jw0lQGWE+eKrwOXvX9lK05H6LGgJiE+XDMYq7
5ub1LMRDbngrJKxmy4WiHZMk3MZm95a6jbkpOJhtwV74i8m0+gWVmdYxaqZVH+raF1XRWAeURUWl
m2/G2vqKJDfxNIyXkevjiq7MO0Hp7yEqRbEufc6piccyw8i8cS1CNvaGJ2+wFyf+FbO9LhUDeJzr
d06fu6cwdIwlVgTnndX6024TMl59AhmDOsiQ79h0+UzlW1fa48f7JBjPhFG+wfDkJhrX2qNm9sm6
G/ibQ/BOKXH2lOH5RfeGiFhWqZ2NuutWWd4sWIL6v9I0/7DhDNINhv6m2/WanVTIOO8PbyFFCIbS
SyhQ9mUoRwoLdWhSgPWKxaDF2qmvw3vDJG/nJs+abSZXaF0C1068Z7/s3HGtUjwepeW3SROz65cF
tb+Zs4xBUhYSk0tc9+ZlzKC5ZHmsfdRRe6btxX2i7KXdFY1HsRfxwl2Vd3S/ew9Cqf65CTxAqz5m
GKea7Bc6K6Jto2S7bF39pvRMUX0Y5pvAcrR17WKFhMteb0m9NjtGBJ+qSmU+hmoSpxILF2mi0Hzk
Z79kTeAc8y48sVKl03rMzdv8X0YnxZPOXfxWUUqD2QqYaH+q2/jdHUz9LiZ7uba0EsQB7gPqx3yZ
rGTnlpufP/b8dDraRf+oOXG/ajjkr1w5utfJy93rCGMUR1l2jZvs2dMsatVGI7naVhGvdKcmBuy2
OEALT+1oLvrUx6S6/HywKRvsS//axuBSGoKUgAiLm5o/SMbwW+AuHWoJWKzU6WEyBvPeKwitBupE
T/S11iyaq2CmdmlsgI0teBSlPaBO8gybiID7YvDcfE/BjdplaSWXBSe9TStIC05k6r2I90tNy2cp
cqr3knjJKZRHngXDkcCgenTGVGzmhghQMxQuScou9JEhByxt9w0JsE9LKFVJzqwHFbu2Bnl2Ste4
qRl2LPTn2pfjF1qOkWIzq+r2V+E0hyLqcaao4oXllLf0G/nu9L29EfO/Vdj1n3YvAI8CEDGIfZc5
XXTWodN4ePtpifG0gHWRpGrbSLDtKXR+e/BATkqHo6wVXZuKY5Fb5/mTq5InjDQ1uFaNAhB0rg/R
fcThZAJ26qd1FFL74ZXhtVXSOVgUHcUBle0R3glKMreeByA8ycVn1uJDqlF3N1nrucvBbO9bcKUH
38rvhiTHt8LRARDako4fczUaAYqxn2hLmfQDz6fEOFisp719Xw7DKYOss1LhPQ8VrIotzRxD5eJm
i5xT1M9s1sl1dtnIri93xM6lneeqzCo61T0ncMkqDufXG5zKN41/gvs6nPpTI5S9JNGuYxfuX2xR
OveyqumPLXl5NdfT39uA4D65vgfy794RyE2EaMj/70ZYCayq+J6PSmXuFUs7wKbAFn1LgwrVERB7
I86mWHo0M3fPJmPKUMfxzjCHhekU1iapEGDBkoSrvnn20WEHeuKWmbD4/ofU2XAdoyO38hG31DYo
eYpQACF3aYZBXoYq3NaVxcvlNPlGteZ0z7YhvcQk1IAUDoEzD5zZpSsZci3HjddhmozECXVieXFT
zehI876cpt14jrKW8iYxtZcI+WNj+pi6MtUpysUIgcqCoKyXOCR2vGl4LClbuCvclcQOGFfANptC
iaMbIfo7OHTueQrf4amEdDfE/R2lkaCldbJqGbuRYyX97KjyyNp2QL+vcgKI1Bl5uTZx3GBnI/tc
+bW3dbA4PIlsfBa00j/4WOsGduMLGU3tmkK9cWkgJKChVOGyKA0O/DgW9xn46bGlDCsuMsazRKUP
RP04h03sHhTDxkJpGBvH3NXOdThqZ0hfC8vtKRg3A00tTD9trshd1ARaHVU71Zgt2y4ukZh5QQym
38gMvIdWD195j9dh8hrxsLqH/ypWUQZo1ebsyZ033A5eAUA6S8U2G4Y3HBVvTmhnMATcx9YyvFOp
7CeeENE2qwX+OC7/RmbtFoEqodnYvWNviJs1xjWFFAPgubtlRl10iyShstSKqH8H4W4dYqgtzBh5
8eCNTv6QWuXRbi+5P1W/I2D7GRUHHl0TzH9jueBHxi0Q9yH1qCwHXM/+ldiwaCvH2xh2qxZ5+ig0
8VWr6W3s02SD+/XtmvriAzVpa1i0AsyGUJxPVLs7w8Ada1rGpvfW0TKxlJntU8WU/K5dqlcidU1V
8NFLeq2LGmK4ZgXE4jiEHqZQx9NZhc/xvBPIsu2kET3HP4VDs72jIt7c6rH1jiUT9kZ0IVwCPMAu
vqHFqw2IBGAmuTpLq2vWmqIwIcZHvPIVlbSKFqtHCLfvhj2J9Wil+e6nC6vfouZ71yTtwpsPSGxK
5o1MMZZwIa89yaSHEXcFwxnPBB3PAHf36mbhQoZQ0JAHM3OqU/BzJSXxe9sFmeHMH3rKiaGV8StP
OVQ99vU6KeBA+oO0bpWT7kvkpWNJKLGNeUhHlZDHgVzCygoH0NlC77DfYTLN+iLd4grd2PSFXFxg
VCDCSAZM4Pu3SeWBF0vuauWpB9GGwbG2gSKYmbFqRexBw8dk53rPNTznj7k6r8N9w+yHcSB06bgt
4wY0hz6cmsY75TSKExxGRGltUGrZtYVvfUhJohxGHe56iGpv1GR4HHoSKKKAzoCh6KkpuozAzUj5
aRKE+yy1Q7qi0v4lyyZzGWmmf5fDgttgTaNHr8jYUrUuT9XaktfRmcSirChZ8PFOj4Nr3WVS21Ns
Ks4/vxU5aXH1qdGKul2Upt3FNNP4Cr2T8jG9PirXTMkDZkvNbqdzCIXvYSwp9xbn3hX2p91F74Yy
6p0VJMPGTustAp73WjT2sG5ZMMCJw4U84sG2Uo/Le85olD1CF+7BmAqYhRDJV9BRDOQ/zk/OlVNT
dlZhDqSh4NUOw4PiWdQFHjA9WrMSOlrOviZm0NubUWAGhLlKnZG3hrwfLlBhCwYWRD0n/G6CkdNh
SlapSbXsLNx+0+jsCW1UQwtnm0D0IOGM60X3QSA8m1mJ1lw22MsMFDL8Y7DKIrAgsqE+NupOmYMR
XJomd6IM5dmFcqCZYN5TBfOgy+C4BuK3NOL7BFl7K9VPlyKnEVy8YWRTNpKQXDHYh3Emn+78LHBw
3eAm7ox3mHnDsWn0sxMG70UO77CM45ENrIXy5VcO0FPB2k2MWGwd9WGPRv/UlJ6/LVxgISntEuYo
z5bdlb+ow95piAi/hzFbF4ODRGSZ6jIFI2/AvnqpQxuYlH+OgiFdRTpto0NEdc/cRaFn2ToQ+Xid
Knc49rr6UJztZkXEfDN7Z29F9KTk2m0wq/TkuvQHqP7BKVjKJkkSPInJwg/UVrQ8U/p89elphQgX
ZZ/NEJ7aitJgTEa8DyexmwndGIiiA7u1n2jAXeCA5wsz7Z1uct5EpceNnL7kHHveir9ynlEIdWXp
lx+UVJ4H2cabkt/BeGGzvnUgtsd1RgmjpTBn1qW38CvOub4wd4MylmlJ5UQn3pu+Z96nL75SDvee
aUBCbA6O7QQQCsSmqAvK6EwzWA6ctHedTKwdlZUULXVuc0GPgd1X+MZxhFbNb8XnQWmvtugBEHKt
b31DvlW57qO8dtqtq7AKlON0YMcXLu2R/kgZM094DSX0hU8BkZXP+wnGH5rnuPL7gOIxFZb0MEeO
xT246u9lYPhMQhNW5NrkZRuCFutep2+SwcrYEMSLfs6bYfKMb+zfP6JSvjgUfjHHOc7W6J30yTPa
p3bMgy9j3j5r/he6f39C7fCeVGw8KAACeT9Oe97n2TWiabX1FH0PvYb1L6ChrLmdWOOywn0xzWi4
0iT0kXbqSbU0HXoETMD9G/kpodYu9mfgQJMXjwq+kGxxXoNG7FeFUm8qdrNNWnrYG40sPEV2/Baj
CtxPSkxraZEVqRTrBpMpZD86wnxwNTWA9omY7GJXrJBoQBMb1rGBx3Szmj7FqGisWBcb4A8d4sIZ
K03YxHitZgCVY/QrzcOGzkXtnYaWMhVszTvHkU+5LTGGZG28ifS8XPqeyA76fLZiOUM7Ksemg9mY
a+Ki3c3ZpvRaLAIQ+d9YTRrpIsYjh4FfqNZj2jPOSQoerG4f2xlH8aGIDkb5kEOPP7h0WMlcF8ec
q7fUO/388wFcp2bFzZ3nTRq1R1QP5P6+93d9KcJzyhi5pST2YWx4RGIq+88PgeCHqnq5lH5KpWQi
xJmm25VvfnHmCS8adRxbu83UMq/t8pT25kbF3NgGTgu2zvM55sF9Ygh84afSOVPzrQ0a5v6afsmo
4YTiOrOXnqOZHO/Coh5ovmBDPw6NvRPzCOd4aYgFgQslShuJtm9CFk9Sk4rUms74sk2QN1A9SgcP
4lCjuuKd4f1Fz9tDlnAb62yHPyVMNXfT3lK2ZNup5vgiWbZwZ1rjeX5pxyy8DcNAZqDiX62wjUMd
qzM9L/ojdUrxHd3DNLY0QNKIOoGYYgCIG5CdiSc+xsFL9lXGdzMUNCH505Svxsmyt9hC1Vnrui2D
5daNMvuNesJF7gF7iqIzyChgk4nOKJXXTO4mmUfeTgFzKN2Wxu/BKkbcm5wdU6JFx6LhmN1yJqMW
CFXAUx3Mtqhs9wFVare0RsjSK+dDODj+EyeTpwQRae0PucB1yhaq0HtKCvw52DMY1s0otfdW5PFm
cB2uqMqBZdBTPsXW9xbiDg6NoGfiCNRVD2pnWYiChQ6ttKeAZBRte/EyVjiQuzigOjxpCbO2B2VR
eFf3ZKmDKB7wKY+QFjk7IbWyXeKpfQkaifBCDdS6id/8JA0fXBwxIE9iqBsawMGqM6nqYFWVB0XI
7QnPOb7buck8Xrq6nu4oQN0kiCYHvKLjSlTDbjKIsbhB1z56ef/TiSqf1az/66X2SXTG4HXpp01d
Cwlld0J3p9ftoJtRvS4Yo/dti8+m0pNjlJj2aRy1F/SQdItM82Zg2nmMxUxuSrDsCj1pNrzf031v
SVhwI2uQSagTtVoMFLGnS5oYiHULJfZFyw3FiaJ044wqXQJzmsWXkrhu316yuuG54QGSLQK3XAvO
HU2cRien77ZewJp6HNQFS9h0oG3DEqE6uVNLyJcqoSSghnqQQ/yqDKoLdWcHHMfd9aH1OqQEAFID
l2+uvbte94wOKBeKqSwY9Oeq8t7zwFh2hflYz0clEmfjRlaNcVbbyQjaZ9qpPy1pHrsgooBjqLQN
+v/ZCGW/1Awr36mWPhMjMwCfxIw7ZjdCoal6+5QN1t5zWD1ECTvDxIuvpcA77XjysYp80hwcNelm
sl9CnaerV1ObV5qGh00LqATJoHtr/iC1iAZkSwABZfLN80EezeZ3YEXzZrDob5XS/CUj5NWnXnMW
Hyr2FkG6pb0oOGiJWFhTca15Dc5VS2S4sTzaNfvjmKj+6GLP3UR23y+8n2rLhDex1VMfknUBsPgp
rK6uEtYBFSvbaF6cLPF2JZDvsdYufL1+jAcswJXrtqewWGUWVUnJNGd7dAFVei4sQucwdnYF0AZe
7l2kxfF91VjMms2Yv+QtQw6oybeiktOinSkfsn13JTqpP3fOi2JbO7QvTdS3OjLYmmb/wHLqUc94
uI3ZoxvMXVFgZ6TzWuOoXsRVdl/4AGJVD08f5Ejrs+ztq/i14vqhFQlzmRepte+D4gpzVKGq4oaD
5SZmZCtC40lErJpB78FVdi+GzyGoqS0qc8IVHM0RRCtH7qaWq65LJavirltbZCeWNQUKC+XG4da3
o+B0m4Ioujlp+Jr1DaI7mphj0AbWTmgfvIPKBSgQwvLC2tahUy5DLKHk8MShauoFLlN+pAzrkQMM
N4gqCoHVb+aYU0WmW4kwYHYq6Vnr6X+fYP9lEN8Ic32Xnr6iYOAD+F96ybjJgK4CodyrmqRLLZaZ
6zV0mDGy0JY4DFnybAbmmUDNtk9zAAHjhYzuzaNGfqE5Q700O1ZOJjCE0nz2MiNcSNHSU5wyQoTx
+JaOzVoUYHSk8N/KzmIn1jhPMAKpJaIWKwhMwpO4obKS/TWVxYKyl0ysOq5J5BduLvUY0Vtpj0TU
UdZXpVn+0slAIZoM2qLVjIugRtan4YSirHYlywbga/pUZINx0CqWNUniDs+hCcy7pmmZfGlBmcjA
8S83HbnmzFDdGS1df27McaQYvomRNmdyU825jVO2cOS4NCz4r/SOfsY1c7TfWRStULazdmb9J6zc
Zis7KyelOk7LiOrVNdDd9srF0ZywzZxpx+0ep0i/IOsepsG0b0HnP0i2IWuX/fAyzap2V/VUGxQd
bQ2GynBR+oTIOATSCR8b2Z2tYx7DOUuJS3gbHbc/WKJ5VxJKCcgivBvaQ2BSNZpgR9hMBnw6z1IN
5RBmDpxC3pe971/KCT4xN+WHtKjMZRJ3AYKKzrHE0W8czngotdChzIYVk2GN6zpU7m0063I/oi8u
oHMxbAQxn5kUj+iY+jovf0VTqdbDMjMhTDjGhHpimK8sq96iZtg1ABYK98Pz0YMG+zkJ4jNn3w39
7vdN2s7FrpSXWJ8VGsfgSx5R8bAIQZyvwZfT9dgHB+WiUYbk96qG19uUp6HMgmunufkhNs0bBWkk
aHRq+TIHQn3jBSvTbYtjTR/p1g31z9Ybp6NBB+xSthRvcXQ9Kb8wkBcVsU8CrMcm5iZU82UWeTtW
3A+daUVqQ6wbk2bVLMzIDWn2KhRlTfklhUiMNygyXXJM6B5mbKoxL2sLS7YKOKlXDztjjdyIcBy1
hzAI66XbTqukGdHepKddtbh7IHqCv3lkIw/cFtpkFaZbp0s+0prnOvy7W1S69pl11CYpoC/jXQju
TUVmzqU0z8hQ1DvVb1WLn8Op0WLGID0jKkkBrJE5qdSzTxJmJjWx1a1BL+lij/RhUyIGqfbocsgj
Qosho7h3yHVhshVndMF+wQNI23Uh83es+Oxc/+WOune0NHEDTVgd3a5RmzyzdhOFEsep79sdu9V+
WQ/edBKGA1bMNsjyEIgPSURuPNs2t3IAViLrQrKfo6RkDH9Fo5E/hqb+idunXZdU7uySqgk3SvK0
FXbagF/rK25fpNSqiqLMoUu9E2WMa2HnKcfR3F1bnej2wKI5OVR+cnQYyjjo+LtgHnP7DtGlbdq1
hkb4OOWvFuB/QmbWxZaFfaHJx+absdEcJgpxgrjbZqZGQMZDNAymkmisTmoIVHh/A6lLkaFlHgxN
HUzucxsP1WvFd3oUoxb8KtPpni+CDNBjomitIr1nVr9ExGiQJaY4IGWD6J7GjvncJyTSrYAG0KH6
D/bObEdyK0u2X0SBPJxf+oFOn91j9BhfiBh5OM/j19/FlLorMxtVQr0UcIEuQCUJysiMcKeT+9g2
WzZ+mlgU2gV+GI8m5ecOy/ZKP8fUrJxR/CFl50nLGq9Xr3B03cL6j3xLqVxwvOMxrdL6EKNwN1YS
bxyXRxG7ew/fObBQ1j2q1j3GODFgTHV3ZjaflInttmo5D8oMgI01UkwFOpetw8e5nbo9W9zKC2v6
04kBvUd2wSae04YtKj5Ho3o3aOljI4d9YrXfmBjxSMcWT6dPAk0Au2wO+2CpsVx1+zRvM+ZuQMQh
/cOexQ2/mLgvxLP4kon8ysblZDbGh9KW+65nYmg14nWNXvIQqsOn2rXFnvOLJ4zFxNWljtdqM3To
uFVXZd4OxIH05NiM3RkfR3k0UgpZtRg5qXdrZ6UyJvr5rOtXTnew5idE5mAlGhCadOB+lGdtTM5V
33/aIntVa/WuLeIP3uODQYSKpEJj+FF4w0OB2OjQQ+s3wYbq1iZkuYfTpyEjGoiTQpGaqnJSSw1c
EDO+bE/KT4ZuFHACWp4lTWyOyJalWIglkJlU8yHALzjb1scooXnPdKIPRlJ6SkSyvyBDj6HQzq4K
uzpktlZzU/Ptsbun0I6TaBreKSQW9yGbSa5j1sg2BbhtUNLYaU9HfcwsenVxxnQN8MHeUK4GaATC
qZWtOxyoRO6u63idTkG26d3hDkOLeYYyDtKowGsfIHw2dXiqlOJajRr7UCICYCPvHgNW6GNry+1A
VtNDtKeiYD/F8VnDRkXRGSqXA3aUZnDovXSJjZq1JW+BsSEalNWU6NfsVA8BlL28YFJj5OW5pA6b
IgogESpvjqy2VkHELbGc0xCfcJwpmK2C+mhZc7wDbcEkg3Pwklqwh/PnKHDv9UYdr2O6tY8EbBjv
SZFY7Zy+2gXyqnS7Z3suO4Bp2fMkOxx9nGfhKrPd7Gz3UJtIDZKcB2z4QG5zR+hrxV7C83V0R778
ZezM+GTw7nMChmJmhIfCGnak8zEGhNXFlkDMgc9zSUL8dThQLYJZs3NdprORTZoyBhSk8y7NXbvj
CbaWDn++YgTpqndyXzqcKUwHyznnmDAvvl2cbxTm9pQ2SOR/hp5NOUUfqr119Ow8GGx4Ijdeq6lN
FTIRfEFad/GKtQULY+n02zGgo2PG68ooZENmT81p1xaQKZ0EhnQOTeAWI27rySm8BdIEWVsHE0zx
t+Xh56SBbSwy3zRKRqmuHwEYd9N+WjBk0ozfMacnHGN7CBlhGq26MDDu5uptNnGaaUUE3jqnjqO7
TDgE6MDIL/g+uKCDNy2ky5hZxFdovHqNJCsHphQMyYdcmjcuR+e7KYMj1Cp5/YB8v5+K5hInVvcu
KvM0ipi6a7XXeCwshUKtQscUQP3RVNOzZoW+LGgjRSLad4b+PFW5u+cpF6+DXtA54XLGdehY99gP
mB7nm8SXSfSsZIJbVTey7ZojUswpniweFU4sbtSFfxr4Wk1OMTHylUPDnoeJAXgdwl9vvWqVS/dU
lNcIiSqfQC3Zppa+kTn9rDrZT88g/UsYWGXF7KBtRzF5cQWPXCVh6arioZipJBkr1J4uKTaSoBmF
CTLdqNLZgt+cmPGln1vTOtdBXLuJuFZ9VcL4p/GhAHjG/GS7aJ9ZcUGNu+97bExGyH2J9SXoK2Ad
67EPPvMMIAo8E2aFb2Vg2FORkB0DW17P4xJ2eTepx7buDYT8BJpzGb3JHtt1pZessSpcGbSmj6s+
d1eUSiJ9OLytRf6QwQrd1ulWRcCjMRiHBFvbdpaUJLT9V1HWl9nFjK2xEu6ZnFyOrUculslrnB0G
WFqSRb1x6voRuvspHN3Kx5PpA1ih6Rd4vlOMNF/jsPCyHOpvI33euYQ0qfaUcWMopuCl/Ybu+FIX
Fe+Dif1WFtZtZK06zi+bPFJeAV1jy6Ktk7N2tRXA1Hn0OT8WuA+TyynV+YD2PbC7JwxPjI1kT3TV
X0EVTryQdXZaNKVnNHPAkzp+HEz6Detup1OxwUEuN1noUBajRx0c4v5BjToDmnn3FkYUQOooc23R
vOAc1Onh8LD1ndmE9at/HVnRyBP8kqezXAsEAOgjVwWITTToV9c+Qm+V8T7N7GGbZj0JKfx0hM9C
X9vosmQxpKX5fe2ymVSVrQWQBJGheAowcVlt3Hl/8+0s4LufEzSWa6s6WxOQkJYttB8FTT8laESk
EZK2E5gNBqpYjHdnGIp6Xc19uw6R5ddGlXyx+OJhoUWvRqucy4qSGqWxvmyCMX6al7x14wOBXi5J
ofl/8/39r7Qj3x/RBu1H2sLlWfDry1WaJjJ61sxbiieqVWJjAyqNICeCY9AWXNf5RqL2eVYZ37Rs
H5KpbJ4n+13EEPOdfiRaI811PtQDlgGuyP9stGaBl/1Ptob0x0+1bb/8y/pH+9p/pMONzArPD5e3
4Z8Tw87RXNRvv/S4/ePL/gzPuPofhg6Zi/fNXKIzBLP+zM64xHptQWDFtknNcr4gJ/xXeFcYfA04
Tf6nq6ZmLzjNv8K7QvvDJedluqrjaHwt/Mh/IzujkV/99bJ3CLOzKySkSs8c3+IP7OhPlz1eT6Ug
utfvjERH81MfRcQzhUA+4xxiiMWqeTkUInPdtS7IUzmzpnOwxjWBclFj7uS0uKaEC5iB+2PgQjnM
BnWPdP868CRbd5N8mhPxgvkZSw4OAxehVrMtwYw0XVf08niinc+xQdoy1NIb5kL1oLSuylYngiwi
Nd1vQUWs4iFkoM5HdR92H3FQ05uO0kvnOwCCmvoEWGA1NJvS5Js2pcIXcQCIotfKsrFXRJo/6NY5
S+WtAFqTtBLdRlc/LOxJoo4QcnTuOPYQUdtT2/izMPQ1TrtKrYxpqmWkZKkecEqwAXLgSCJZeOIg
9KoH4/Os9a1HMTgfwwkGfq2S0Qf8vgbnaqw7Jf+ArNF6nRMMu9l23itzPCUuiwrimfPRZdoPVISt
QQy5bw46LbjBl61BIVObm2y6JBP9GyJweeqbD2RIGX0Eu0TLVgAHQwbmdMLdCQQP9qQ+0T+1JaFE
2NarKvHa0j8C+IwqeftaXzgaVg0ZIqtdmEOMqYPD01FRq4curVeZYj9yp4bwX7mfGjmexBwkgALw
AS703iafdr1Gu7dRKQBc9ZchKp/cmOo+Ghu8rDIj9NWzbmfHwbbupEPkqmlutcC+M+N2Y72ptPwa
aGqo2cWRAGHht2yEtoMlTl2Bpamfs2OTGLeLurjtKeCcsskbuvZpVtmEGSn33mZaS4mLaK6zFXfB
j3BwW7/AjQqEDqroVBM6YTXXQb9jA09MS3qtVd5ieP4so8pejS2Lzz7QnrCt+JJqDMQUnIWVTStM
NK5HpVVvSSJdh2a0advR9FsTLaVV6TtmmRv6c9R/VPF4jaCIMTCbNinNbDgPQw5js1H4U+FgVE3z
aDdL96TRaO6VemCTXF6S6ayFTQNhLwZfEShbPRZXHX8PDI4HMR8bKCI2keDu4NjNlVbn7mI7RDxV
kTRL5UFfrOqBrL9znaVCZKKLDhEPnPEqzxuxDot72l03U9/cpqy5lOlou+2z24DyCpP2ZNsDF1BT
n0ysTtNcsKeubkP9Bxi8JjInbpOQqwSkwEW3skepogaoJx4w2UZn5eYhEtw0zrOCOQuL4U7Xouco
Woz3LI43qAR0NVTFrdbHqKwuKHUFt18aT9i+cz8fmDqGoHzr8uIcYHhG4k4fKju8YsHVQvSjCLWw
qm1cw3zuR5TjcKbhwQyWgd8NdRR5r2ByYxYlMjw+TNl3NCWfgxG8p3N5XdTplyz0+87s78PFEZHD
mXERqVZDnpFnUvtdIhxjRXQcfh/bZ6OfH+vwHsDjsFdq5Fq4GKOXjgQy5Hgb5xpTXxAdRELaNZmI
DCtYo5U53mQlulyWvExJEcGOwmCcDNZ5+K5akoPRPFRrOGvaSqp0MTliZwVNfVco6p6ivp1kasDR
uGyojK/F5jDjYYOLD2Ow7k9qhFApkxocsawuQ9NiJKf5pwzNb1oq1nN1Huq8fJ83c4uq7Cqzt/gG
peZu9eyoSAZXTisPnckrrxZdCKQp00ntVL45Rg9sLO8sOsLWvVKd2e2dwNAyoTecvqbHoTXe5uSF
0DvlYHUKtCFu1qnqm9p8t3zq4CEyiLaACCahzcDGUE6pAH1Vqv4us1N1PUVgEQ1ALEPnHIy497UO
QS+yuhwZgE+hPiK/tVOwpwrg3mCBA4Pey4s0O/Rq/4ioXjo4Ug1bxdXI0XlTCx/p7nuYw3WbQm4K
inK+QcxxQg7kFfa3ddkHoHWIN3iIng7/xMTdjVghhxq9nI0AAk7nj7JAsjEuoc0zSmm68mDk9VYp
XY7gkZH6MAjquX6TWnfl9rrcdpp9hW014WiIT36w0r0VN1ewpMNVz7FnFZvp2hC8TZOkxwxWzatS
Onv2aaEH8LLZcIq9xKWyIVxym86EzFu3urMiTXAoqp4hwkC4K74GRJitY/VXbHPf7FASyc4jslDo
fnkzIml11QUcXLUvWW0VXXKL9+i770rHJ3A+TG7na44pwHtF3LOUWfMNrKrHpKK/pRX2psPM7dll
702xQVNioj/Zk73nZAMJcI1Z1WtnOp65xL9sSxd40TAAQgEFG97CcK/DW6cYlvojEa/6lDN71m4c
Q25sgJ2BxlG9TqkiqVjk6M7wYRA+xW7pWSb3k1y0NNvP4H/MIZUbJHhjoyD8sPwz9SsiMWkxm3dF
bDfnVHMeS9e8UftUu0dm61ey6udNP8bdgYno2LtJ9W6QVPBG2x/wWm2sMrXWmZtzTkKJ0kqnPToG
wZDYGsp1qcwZ7W4ur7ilDYfRIqcQk24qdRtdXBgUJmpIf4VejmfN3RvTIO6UQYlWqgyudQcLd90f
NGPliE2VKfNNHA5cYvGlMqYPPZjwhkWu4DLOr6xEpfetNjMAFsAjRnYx4TepT96cmCK5HNWy7Et+
bUo1z2QoBFWGeD0Nt1Zvpx+hgQWuMgXsp6Q7wMZ2VmR2esYELaXVsME/uPwTuiLlndxQ89nYd3Y8
P6EN1Ru1aNGSK0azvK0uTp8OMDgBetoDT0S3mecDvItsq5UIE6PBFeDGw5U7hZie65zYmaFyBs6V
kVW0hMEXjYeqFxuziid8eem+nSYJHaNJH0c2PKt+SDneN9mVGVx1E+1NxF1AU1VCHMM5m1ftML1w
rc1XBXjBB6oVLmC/5FYTdb9TmBLAo3SjXz3Pdhed7VYlqetk0SG5GS1RIkfGtZ8tu3KdLIU1oc7l
SZDf50YHMKMaS56fDqYV0V0qsyy3HYAoH7s6AdKA9h2jgG3aOuEdi+voVhf7urHb44//MxtD3/Uc
sjnI26UH3133BbeXupqOlUbpI3clWTe3uOQNXrWp86unoS/q7URHony0CugR82AvIbnmwlePIP7P
A/p45oTVYRD1Ia8pok9nZkTS2VQlglAwpxIb7Rwx2TSRbwTDRc90c5tl+ZdpEMYIqRTmadaQulLQ
53LDIYrtfvctP2QuuDRL7PUUkOHoreQbhVYd3MRtaSivfUKAAOGsgZ4y4vdrcmNvkSqzUvEso7Td
6y7ynbUYwylUYZiIuRdmg51vk7SG29Jxe8xtq0FXUA9qY783Ee7tGjcUfLmpO3UoqeTT0/5U4HAy
rG+rC88QX1aqBiew163XKlA2+txhgiti0GTRN46IBKooOBZVttStUKYs8IGYbneUuXMzZH3k4fKR
60Il2TA221a4t5DIuHVjG3IjzA1FGz1Wiz/NGo2VmC0GiDImEswEPur1WesJgePMYN9VdCuFX08B
H5ZzFzWlC1l6pt8cWpj2aTsztHnHfuk2SPJVV49IK3LLqoMGTm14KIvxUW/EOZgomQEUu9d70gea
JgHNJDvhpHKbaipVVqSei7lnx8sZyK+4Q8LKvdLLoD9mibrrRbRLOu3SRC66E8aGhRK+iiJnY5jG
YkfeAITeqWJcmwZp9KHh1GNNgYf8fSKIjPh6ZRBlGQZCIaJM7nuBLmVilOMPq135QvETQaSeB2Rb
PYVj81pxh/LEEdFJXxk1l5SKlpMGVAKwVKKmMXkMcYxHc/5alTYOaLZuefpqmMupYKwvBWoE7E5J
YZ/+YSldv9Jz5aFSNc/q5dGoQRbAgn/kbnupNeastrR4ZmT6Ux5o3pTbN2qJVyK2zdVEidJQKPcV
buiVTf8vW34g9jVNQ5mOgolxFfLlnYOSXWOTQ1U+5gbiUZPN29mMTr2KT6cIWjy4yxYdp15QxfB4
iCFPTfNkJeLDCsavNqnxLrkmim2N1cMo9ZVDajrJJnffVSXY2SY74d31Czs/KAW287JtdD9mkVaW
HYWng/UQcZL30zJw2fmzYRxDM/YZgi4FZp+VUgXlqsw+ckqZQ9VBku+oS9YIfMmp9qwBlQyVlxsX
1tB6xsWg4We3Lr2R3mOtfBk1lqn1OPhaTzGqavb7ErLzSqPijiAAMvKcfM4J8M+pHo5M6BeWf5Bg
5lzzwNlcxWmxYiP5XIQPOJFxgDwUgkDB8kpbc3QzYH1xTPNDasWXYfAeJonYjhkDouyfWRjURBaB
yWFAidZxWZzZfoi1qtk7qg2oveNFa7xCEanf1KL3AYnRiwOsmAubW7guTm7aEHyea8auBIGxp3Y3
ajK5qYTarcIqfXfGgMg6fD/B9tqMD5rsNpyZQecq4UbjZtAXOGkFHbsxJXn4ZNM8/mjC5VCg01ac
3Ewm7yzRpsAbVTRPqJin0KZuCui0l2j1h724aHs6/qhJXYnRYTAunk1moB4/gVbqOE0x9EzCLs4w
OPYuuxtPNzRjO3NhFAH6uKUxctjpdNGI6jDTithv0SSj64S98qbsTF5Jzv9pjMVQhZBrJJF9nhTz
Pob/RKCp5I6mFjtujA1IUIzkjbUCTtseObXRmc7La88mtU+EF3Xw4nXqHCNTErW3qr0yLkNsHPmO
DXqqcoJrLYnEOkdI1RdP79TNtAUE72SkUz8UCJPdZAGXmvS9Jp77dNq5kKb2YSjeKu4YAJLckLAm
02m30TDEbu2KodK0j5yzLK+r4odMThs5PAI1zTcBIv5GZvZVFPQvSTNeWQ7A0LD7ErW4jerJWIdl
d6PjFr7qxp60dm2yaeHAlJPtxbnHjIcvlnf8wgOKeQrfTMAzEEGZTibbumKtTRQkmVbJkLecYdKN
IgIgBE7+2Ur3oXe2Fjxcn7Q9aXXZl/6ZIJoR2xqMB7vxKxG8W+VyMzYdTKv9vO8d/hhJ9zJPji8n
tvcuEZj1nI+stYzC8Aj/crdtKj4T4fMo1Ze5B0FawsLm4iBMnB51pmfWnhmpIofcsJozymRk3tzz
KEJ3M7g+QfgD5WGnbIJrqlER5k/Yc2BwIInqUt/Rk3odzcF1W+WfiDPwWEfOWoWrPRMcWGcDP8+Y
k79sOEha1WuHPgaNYdjgWuPIkMlH2SfMtnKCsyD1fdxyMgzY83nAy8GjTEtsa3gJHRzqVnJ2w9JZ
V8l3CqBqzCkScvSG2HSlEDswxCsL1wT4qqx8IcQtfckqwkTLNK7ILeDS977qSPMS9eppuyhV1jj/
WWn2Z2X2v/4/oh4hxII31JH5/4V++5bjia1/Jh/948v+0m8NQIq6AHJksto39QUu9D8C7kI3cmGA
GjxdHBtp978FXPMPthqox5pB3aeJrPoPAZeuCN1STQ4y/I6urv9bAi5y7W/6rWrZpmnaNt8CLEfH
+m0tYFYNNlI1cXedA6nPrQva2o1IeENrs6ZlcsTcSdvCyNqNc/m2N8eWoxAuCX4qH9pwe4zrNTsa
yXQ5wBLIRpggBt4ypl/67pV+tfBr90n+RGTqwpp3pXFovJIKAaqMlQmM6cqbqFxfN5iYFnBH5k0m
OBq9D6+1OTUwLyy0hYEscJ1EB2l8jnM5r3HAqJv42Z1L5eD2tnIgGnkqGKx3JJlv6hKEa208NnF3
F0dE00sLbDpg9XmQnF87NfaVtHzWAiajOQhKH514H0HHvutFpW3VNNT82KiQoNLmJn6ZiaUA36bX
rGyct6CFZKwV6oPeNtd59GbnUrnOEgtiPyCVBtsPSkSj3ZvVhZjMmYLhW/BxPgTh+jTnwYqqtBCQ
vkp0QldXQz/KFXUaqU8i6zuxQugwTdP6WsCw2ncVLWkdJsJywocPbEjFGq/eQaCJdm2vPloE4tau
3obPuosR/UJaXt6Iqcq2bsGW28Ab7KVWsrdqlKNK74FQi5dcD6sbbPZLvy1q3kTgeYiq0e+cztnK
hFxGa/L6hazdNvMp67lbY/jbjbCbjqBFgOpcXIXcuh4mYB6n4iIVu0c5aUyG6IXbyTJTZinW4bJO
trmsXzIXf7koIrmlW3FaBb25VJX32cpyMGIFo7KZCtH6ZjVzXhGus7cbHbVSc+yNLpunNFx67FEb
b5SCERajCFwoqaElZsFHUvDobcjXU57maB4OsXpPK6PF8F0yEMSgEwtdZ+Yr7zV4fv7UkJ0WsWx2
0Www5VX5DeDk5KDo4p4aiWJXJCMAsAcUR3Hk+M9Bo5PXEkP2ISXaIlOL8I8WF34YTRkPWLyhlPVQ
mXcgQsUblQLaqQfyKBMNoVqm59sZeSiq8MAucSHTxuASJ9lVGNMpRGqfEk+H36y1sX4ZUPdlqQx8
DxnuBou1sTkj5hjwwHh8rmatateS1qNjB+bcdZKbzDXenWHCIUbPsw4RYMu7hn7Cq8I1hhHH5fwN
JCQmB989gfAfts7QQe/KQYSi9UPWtzwXC70945OXbXIwk0US7pKnsM+R1AuJErv8a2CVHQd+48Ve
WEssoTVcBtfmhKAoB1SsckLEcAfzEVJ6YkM3daSbrMKYbIhjFvhW+RHXCbHhtQh6okZRQAwhGMJV
KkfEWMdBUhP0dGIwm3rN2ZlZ6hNpw4xTKAlQm1OFWyPteh/JeAfo/KIZzSGo2WHImUC/YR9nc9c0
yW2hs3JAG2PoLmGAsvP3xg6/AXj7x4Ae3jbvT9Zo0XrbPuHO4qgCXyWmvByLyEWlRpyUiBLsrRx6
vfZVGSbEIJ1NSc1qvmevtlfA+mAl9LrQMu8WLIGnzNfYUqZDDjrKx1/L3JrTtyGk4buFHO5dFK7W
dD+CAIDDQMTpOg4b7G5pUp5mN7YfXXBo8OvPGf0zR0vVYFaa/cQSq9A3HZ3cO4fUw0EGU38wxZTs
48FYdZFeK549+Woscd/JQTkaXQRhIlOtXZHL7KExAUMog5PwDkbwUuYkOpFSeIPBRmI/RQYGMQrs
3JHmWedVnr0Um+a6TlqLSG0qDqklxEEYZI49mIdY75uMu43BVbWWdX7gNsQU75gkedQdbAjApzW7
FdSLndoo2trN7vGDIoTG56qSD/jkN4bTHGVnchPJ5mMtGWO6GFZHke7dOscxnuWQaznXCvq2qkQD
w5m/MUSZmA1cZ4uj7aVSxhYaAXaSkkYB1lTjtGMMY4XRBd8TRpg6E9m+iimZMZGKDaGmHw181pJ7
eKCLYjWbIbbc2PlggSRYO6p3VB0hDJTWVxngzJOpQhbE4m3FSHsMrSFYD6xgATsRDNSJYyJ+lOCf
yuBpKiN7X6fMtbTJBE9WjmlcEtlqcIhb5auW0e5YT4Hji3FknxDlH7FUi2+igWPdf4JAsiFJLAB5
TcthjHDniGsiEDqlFtsU+DulL2m+HZ3iwY5bfLSlguVYzMQIW86CCssNvw6zI8Q9XimdT7MK9J3o
QqXfK7iviJiyvsGlCoOV3swpDKqNg3PVB/MSHBWtTv2kTriSINR4WDipOxoWscdiJ9hCsSiNeQcM
ncd6SaKOEqWald/SpRsT4xy1feY2fJBtKD/NbN2kDdynOKx3PJ/bW10N9yFVMF5ts0UR1CyBz+he
ssL+Sh/gB3MNsSQVuvUJUwUsWjuvpONkBEP7KzxFRANKOHLEs9gbgEUIzkHfvMYKUCuDjjWS+/hD
spUroYPksMktbOEcOwy5FqryTk5gX418FqQ9nJJFw5CRdjM2lo6Ud1Oo40Z1dmx3uReG8DsohMuI
t9MssVGr9DowlKflLTb1+jhQxDCUxgWUIwdQGcO9SONPAc8r7je5joVRjc5zme3b9mT2JssmkxVr
MeNRMzW6gqq3NJTnNtUwHxefSm3e6myWFtutV0aLP7PUXlp9i6Yr1sqoUPtNxI7aFiNDRsfFFja4
0EyKcDZTh42WpRN1JXhvEkV+qeF0HJvmua7blUCc8GYYZ9x++omrGsdoAIz61DP/eI6RdBs3qv2y
Rjcf22ce6h9tWAGvD7p9RNDtqtUUwqhC4elMHmfdx9CPqmhLN9V3buqfKQvOuBew3jdKEUo/rjCG
yTrcZLq1IsIRHsNwXLHKPWmoDJuaUYPVo8PqxJifYDeR6u2mVRniLxqt4pTlt0ZIa2w3qmdpt9es
XPCf9e4pVfu3QO24r0EQyosJvCFYfK/r5S5dHrSkNujl1oCX1NiL1RsrHlQ4Dd3dULU9Q6O8mYtj
16nsjAw6qAkwcY1ghQ95LU2KiXC0cRtO9FXZjDa/N7EOWilLps+E9jxh7/XKfpkZYzaF2b9HboMa
H55i3is/6emPmMtLv2zH4eWRoXTOCgl5Mw/XRUk5cdpqfhtzdxmraVNeZQ6imaOzDTaqa6NPxp1R
Vo95STsJz8OsL1Uk9XxCFERAqdvpxqzKY6fxSdU0pkNtRJJqzZu510ZfZd/rWaQT2Q0Uy5KgXtYF
No9cdVkgxOE3455W2XI9LAsGc1k1zDqBFgyzHsoOa5Zo+GhLic7LoLEsKuhCYpzUswP/OcPk51zH
nR2tQpGIu1Lb58vCw11WH9WyBCmWdUi5LEbaKN/+YGGFi8+6WNYnxEdLCI2sVNRluRKyZUmXdcs0
1Lj+wsTdELsMu970ZjFX77gsjmzcukO4LG7IDC4EYJY5BVudhO1Ovqx5kmXhk+R7N02Mq3gOm+tI
s1laptN3O1MHKnUnZMHaHVviEug4ik/D0Tt+q6OmMRT0OlDDVE58aAfb64onV+bugdC4HU02W4JK
XXMAA7qhLruEKMGlVz0zNE/snpp7nFGR10lzV2hpcJ1MFITV7TVppOqcj84t8+gWAzJCQExnmpDB
kzs1p0HLjpoKLlrTpwFOkAHSMgb4Lvgt8iz76gyl3RBnL0UL58YlEPBjLk7GNxVshqXaGFHddOKS
KTKk8eiT7+K6zlB3AiKpLeYOb3RgJHeze51E3Wdr1GtF02/pq6TW0wygSnCEGNMu7s62ReC7MvHW
2FVHbEMttgODkOrE5jkDiwBtKCHqXxTJOo8nis8044laONljn7PwZUIlq3wrCd6s1DzWbWucZBM9
kUYLrlDP19T2sNQhRGYM8gy0NAfYoAcrmKo7Z5W4jJF5j3VkCE0+Npgj58R4w2W/r436NnKjl6qP
rnEWwfcC2QiG4mSMuIf5NJ7UJqfdVWDiy1ivqB0iSpFTFFvs+96Z9wAAPunMRpsMxL0uQScw7oyk
w8CMVuKNv56yutxOLc8TjlfcMPToLi9H7g9rwfnCwxmRY//nukigrPQpw3iQ7f5PM/nhnPubikyN
ECYGsX8umJzeEkjRn8PXV/mLaPLn1/2pmNjGHygvGBRVnla2heftvxUTW/yh4qoD/AywmbpMAzHj
L8VE0/4gM+C6LixpHdP40l75l+XN+UMQ+xT8FxfDHC61fwsX/cPH+Q+f52I5dW2oA6pmWYL7t7vY
Un8yvMEeQ6LXc8MnMX9ws4ZEgZOewozu54Y1N0YEP7F4YuGX3QYOp3nTVh9lYKmnoumfqdB56cr6
yqrnaRtHgsdAQ1SxrVr2xrm94keJfLuYXrShJ9vJ59YbpwKPvmLeqm7yPNA47fbTQXdxwOWdBUiU
FDDshj9Z5/+0reJXt+iPn9LRdc1UQWJTPWr89lPGpPHBLhaGP2axD9VnkwTfeV3eICf9jY/39z+J
9xlfo6O5JIQ1w3B/K5RG6dJnPcsMX2tJhNFca4rrqcXdVdt/U09h4Ij81aJrWAyWhkXs2ORv4jfI
/cQTEEBrpfhxGqYrJcajhqtgnyG8txNm9trVqCrigZdaQDSHGpruHOYAvXX9YocVKVVtaHdzV26N
yH7hF13yPDt3SZcj4BR4ZNxDqAzHwiI4L3kXWZl3wGeYXiVzehN/YDo7TQaTsBitzs9RYDyCgs1e
byQ+MQaEtUE5lM8x783q55eqil4ZRzJ6n1Xzb17234rE7eVVAM2kmgI3KARksbxYP13HgWnLfoJt
7BcOog+FieQ5jpbSfNIpRslPgID0XGbWm0IYQ+ARGDmve0affaZMnj/dA27+/PD8XMQifq8NofYW
a6nQbYKZAmPqb9/LJMcxzEJTrgFHRDz+sDu2JUoSVgAgJlr6Ab7iaCXFttHUrSLUYkOW31jpy+Yg
cwUjdX0fj/R2mNSNhvYbMbPXbCL4mZp3/+a3imPWQbA0BI9jG2L9b5drHjuOkrSjXEsjeElCEKC2
Olyky17LhbsO0f3SdMU+dq3dPFrIPuqjAqeJJJzuSYryahyDPUYou9X0Feao1bJ+H0rS0v/6G/1f
7y/fqGtS1IPqTNUqN79f318zrGhGiGwAD1F6H1maudX1+r0axuvB/H/cncdy3Ni6pd+l57gBbJgN
DHqSBumTSU9xgmCJFLwHNszT9wfV6e6SzomquNM7YagklZjMBDZ+s9a3+lMb0LkJLQR5OP9wRPiZ
NvO7qufHCeFpD3H071/N7+L4316M+9uUWXcq8GGgcTbBos7HfJZSHOjMdS1XACz9p29nLXfy/z+k
5aJr9hzkzxb2dfaZ+m8XlMQ1Qlio9DYkZ+XMadiYux2mvHzgurAejRCiojvl5UaVDHMaqRnHNCcv
NEmCdhsOlFyFV7wFrHnDFtNr0mJXxvpD2AoZ4YE3+myy74myeHfn8AuRLGS++RzXLqivEN2RTOzH
agHVNAwYGLdtIIU3kHHwmnpegibBZmVTkhJJG57TUI7Plde2e7jw07ZcihSWXw+QgoFEaFB3OnO+
/f3n8R/fH6EvcQyESqPd+fXimEw9g7bH5zHPFkE9oR9Z3ywgOH//XX6eIb9+DHgOTB6WLgmMFouM
X7+NPTOWKQLuazORp9BF+jDX6gUWdbuePcY8aTkdq2haJ+PwaNXzoeunB3MS3wKXLHXVBu9NgMTF
bj9DyaJAT/fF1JzGrHsdQZ39/Wu1fz+DJEETf32ty6LkL+ehHngyFFWdboPZOU8GlK2UQT4K9beA
hzd3OZDXqEKdEmkRL44EydWYxYjO4autERVoV8dqte041uY+nYnqpbWBiieGdG8XbrAz1GRAj+mb
zUxi50s/wLqs6u5K1vu5qO07q+pbjg/MQVoSwdYgPdTR1YTOmPVuUFvIcQasqp1G2e7S2SFQD6EN
W+Xr2CUfQURLWCRU5vjBw8Nk9y+gGFhajJH6kVdqqZfDxg/6OjwVrPP9NMpe/v4d/PVBvtxz1EW2
RX3Ecxxjzm/3eARWtSaZxtsEkwOxt0NcAQy7gWTgav/08Pr38+RnUSLZjLHJxxjx64dF9mjdsyHw
NjAFzKMYkTjHqlN7gB5QdgcUHBa6vLrTdzZEnLSHztLhgWZQEbZb2zTPccld6c3GPi+TCEHZ9A+X
/r/fYJL9HHczJiXusN+rxMmZy7j1UlQosWDM2e29+tYk3//+Hf9P9xfB5UuwGN/DEMsG8a/XLLNv
emonC7cJGyIg1BXQfqS/kx2nm8AGxBLDF5na/qGVCPX1bFKXrMYFMEz3NmyoRGdGKH9Sq2YEEnUT
F9uisQDu6EEEEgf+abNETvz9q142nr8dztJ1mMfby3UiDO+3wydtdB6tThwQSxGg8tAPaWAhqu2j
LXU1GAtS3yip0ZRak28VwwZcP97M+h8eSct3+eVskghdHRfSq82jHOP9r++dQps6I9eDtlnJl2BY
io03MltzDxZNIR7U1K9jVhv/8LP/p++KC0s4lsdzGcjGr9/VyyfdkvhMWTsFu1zgQKGktA5Fxcqs
c7ynWgvemrbaBpW3JwT6I4mdD8cbN2Yps32klSVp5AhOE/u+C8MzHy9Blc0/vEjr345CV1CR4xPi
6GYvbSyen78chUwh2W6KTkO2QbRt0kBnAVWfLNPCgW1Rk6KycPvqGe8qS5DZeW+x60ArCL41ywIv
cawHMagfBDziCtT9UOF711KkSg7x9dH4WhchGaDl92bCd2Kzdrgr+ZPOMw+5nk47EJhPqjdu09gj
b7bbrynXn/rJ+ma04QYADkTIFL0jTj+vdlEZMrv++09J/oc3wKHvwMtnc2eRgfjrG1DA0qJjieSm
VfJJ5DZkjmKDlQnBE10Zrv2J8VbXbFs7ukALDHyTqcWuC9uHrhkeSnhgLMKLcRszWx9Fc3a7JaUu
199kjRqJqfmwMszF4NJ1TME55GusF81ADIDM07MMLVTtOkGeGKY/nNB9VNBRDRFfyAvcpJk4aF71
JbEQr/MkWGOEYGA5fxIjVAHzrK8N0dxqzGim8rssG89jkpzTjPHmWNsfqus24B5BaRUQMzrnwtpn
h6r4J4lZW6pnViaFiX/WrLeYcopNaLJ0EBNnqpE6vjkyadF04yjs6vsAbKPMcJh727j7+ocPgff4
l/sTU5vD3S9pDHXT+v2U6J0iKGRtUsKJdT3vcX+xmkUexkDyz4/7Xx7A25//6J+RUH/1CP4iTHkq
0fLl/1MSuwwHuMhf3u7NR/fxr3Su60f+9b//1+mjKfi99OOXKcyf/9e/pjDuf9mcj4wRmHKgg1lm
LX/qVpjP6J65RHlRZVNA2hQC/3cK4/6XZRv4cSnbmZHwf/2/KQwDGpLlOOz5E4tfMCf6bxkPf7s6
HNulrrcd0/H4p5j4/HqHOq2tVRKW7daG7EctBn8v/WGgv1Md8NXU2S7abPKAzDl7qy0a/b+8W/+6
Yn7pWL1/e4rRB9I024arO1DsCAH/9RUw4jbJhMn6bVeWfmj29dquIa+DvKa7iQxAXh1qhCbt36fA
rA6uOxhguZwTQvz6uVJGvtWSFjN/Yn8kuS0vwL+KDZCjyxhZ4lLh/VvLOs3ZH4f2LuoQg9hmWG0i
tpu+lN4XBhaXZ1c2oMR8jguj/+Yl3WuSOPJ++YXbN/Nej/U/kkSXd5FNrzXxPCXJUbyhQoiM7tGq
huZc5eNxKQGYuRrr3B7Qlrvxp2Oot4lRCtnHSJDtBWpiAt8t8wjDSGMfYrt+ECZ03xBxuFOH4cUx
q/VsFsbBxEl5+vkFRQLrMDwGQW38MFvlq1Z8ltm+oU8ezT9aaBGZ5W7t6IO1HXHHDtkCvQtnjDCA
B1hESIqGyG8maMQF8wkjpaSDCPviCEseYeVjJPJsNmS5QjSvAh+L3ZXADnw/hl2xR5vOwoWgSOk0
rytWJ0iqSmY5ODZ59EH8J0Z9Y8zR3mjp/mwYQDiVYOlDcEthVC+RxV2ob1N5taNQrtyMybyVu6wK
h5qDmkHhFi6CzQRb7HViCHCdbCzwjhvn6nQ2rNQMukcf382ovfUkOIMdA21fSvbdFaQUO4PXMxo3
laHojJsX0H3NdvRgnupTcY0qFozZaJ9kQ002WpghCMFi4vGO1ueqQ++2vW56UBXEkqowDBadJvrC
vPgYBndBuZM10hDhUyKBBQKdbeGroVlW/KUI2bGsm+7SxOa9l5VASyJQLGO4iMMH3mMdNylkF+1s
xYw3dGWfCOfMjk1jfIgEFHiC0h5xNDJGpyYvzyG5LCXfrXf3ncheKtP101btMAg129nZuemInVC5
P6I4OJvwnbaEgNjryk6JCW0yUMQxayPD1K9O5F2S2uNaKy1sW+IDENNJc/QPJpwYPqvVKA6dvbxL
WojpJO+2RoxOPlG82WHmvJYNIAyiZEYkF9A/4lums48al5y67eC1+hpGbbLK2GeMLFl9owrMNY9I
1yCy3hLZjpSmd2I8trrVJBt76ZmqzNhMCGFdtUzqgkWG3MrvU7zsX6fkpSe9HQzYzpvQyVYpKO15
qta15X6Glua3RrXLE1o2GaXIuRJGgkMyFQcJRo5EEZNXC0jKz93gD9vsscAWcONcGZ7y+NVgi3y2
kZwmkDVmykK2y4CFc9PN1rGos43g58HkgIyBIWWT+XPdH2vAIRtHWZ9dW5yCXFSHn6JTKKmwLAC2
FKGr7U2Qo0j1XPay9rgZU/k5xsOziIzkMCZ4BVxt284gbOecoNqJS/AOIfh4V4t6H0hSHJq5PzIn
pVyuU0ZeZnVVyIyjgAAyco7I8UWLnyEXCUYoMK+J460bOP9HV4/PVdm290KY7X0ST2iIc7SuicQf
ZwJG2vcZhjyiC09mmncPVX0xm9i9ZjFMFj3LgNJGAJ36sR9800nHM8BlqnYDTYydfe/BS6zQKUvf
yMQyP9fVQVh4ktNUfZFKhy4pKQA7KUN7QX8stG0a2tMDEJnvUFytjU3Y3lkHuhHrwrwGsXfQc3WZ
xmm6Nc2I6c7DsZ3EpS/bGswx/2V5ZnJxEgZEKgpezMIZnhwDp7cXBSt9hkSLofnRqbrmKDi5Xaud
LiOVWaN5D3Gwq6qg2AWJIRbJf7qLIrw9sPgy34gFiqHQ2CdxN5/mKSfwUcKLgfmbWeQc9A5x9+iv
wkNu2bh49XDLlDq7J6OogeyM0UZilzwF9BUScPFJG50bbDbXt3MNH/NM6AO0EYSU+WPXiPE+wlTb
1eXeUXVzScia2FaVFl60FOShGDTIR1CmI261jSeA8rpFcu8UTbbPu7w6kILzCAbauIxaAFOqkNcw
RzgE9qPgtsXZXNlh7Asnrs6ybquzvXxJOPExrof3EFCGNiBXgrCPNRgDgQMRu3g0vZIcNr26I+Jt
QC4vEGKH9aALOFAPij9ZtZ2BNUQGwTPcKy45I0Dbo3WPQ6W0B3to8D+DTCxrIn3jNLcOwqG5CzKM
6bPdlEex6HZA1+yUArJql9/sceg2ferFWwGwE9e61TzZvcuMJ4e03aqtgB2Humnekm87FEFKwA7h
dpMGDT6Fgnbx9G1QwpkkPwoPf4wdB94e8kPprie9Ut+LCXFhqB4aPTde3aF+9CrxVkDRPtDby3uA
zisgiOLOlYgOxmlYmU3ibcaFMm+x0cXfNMejPBPDsKnxYp8WqSTY71aHEwrlb9V0ebqtCGk5Ydx4
jgZ878rBx9G3Vucr0anTzy9B9g2vrb2BF9MxCELFH2j1QpxxXjEuOE9VBcMosZ45bwwG2pgqgE23
sLrId9nZyURCRpg+TUkDkkZ+g8PmfWtI3HWCBomqYdi+Hgu0GdqX8BQc7Li8ujgQjpMogMTMnwbY
YBhutrNPkvg+dMTBxSS2tdC4r3IHkJgDCGAH6DO33HfUvZufWOXAMh9NPGE31oRY7IiCjowsfpXW
TBJzh5sayW7E49hwxQzNZ3wgEiQ5jbFd7YN2wCclJ+OklIkSiDN+mztBz7qa1HGl9zvi1Gpf7zDy
mz2e3TzJziWb85SkGH4y52X00OOYU4efpcUzGNZ9fLDM8gP6wslgXvfkMcXf6AZEpUzV9vHnl4l+
xTPjmASNqLgUhjJZS4DFRqw4uuk9IPjgjX39miM5PE11Rob0VJ+C5cvkBXtzCebEBVVfUhHUlzb/
iEyyx0Q8Cj+GxJcCFbqrMeCswFLmpzESiKAmp7rM5fS9KMuAjCb+Pn7DeFMKC/dkqpGkbYf6GhYs
dYAJjjcPSWrL1wJF29YLqjs9BdJWILrWM4Lb7YZgmSmLXUj50bRvlQUfiUEQoOZerrJuyNh7OsSo
plG/62Nb35YgMFiI9HBfG0ZPg+ZSEhsQGHNSFu/QNFTswKovK9DTe8ElcK2Jo8QxHxu7QaNH1jWT
NLQEHQfetnuhjO6E6c7cD/P0R5bo3hEM07xqtMHZVF761QduvXP1lyTt82ciWAbPe0o0cLe9O6WA
3wOOzhTj7SjtxymacSdac0XNWsCiQky6TtG97seouo5JZD/1OtDDOpXFsxrVa2FR1SZDSaCt0YzH
Mk0fRI7eqVd1jSkNrFU2Djj+HXnW3eh5CrQO1HPT7EzPhJfMTuOhEYG9gmRo7KCcJ+upjKn623RN
XGxwyA0Eb/bH1KDjmbP2QNDbma1ldKYqrjczoddrjWfOpnCpfU1X0fyy5KJMzd6QYeFBNJHv6OZa
VTw48eHZl4At0qpFM0yojH0iDEtcB/0t0ObhEVIYqRNleKdpk9h1LIleYPfDg2xgvBU2KU9c3AA8
hPiDm28TxU7J4nk4FKGnzqaMpl2z9P0qV+qhJTVhMeyvNE4aX+ptvJW9qdZelVqQxvP+FNYkeLha
QXHk8h4RMaD8aE5uWoi3R8dbdSqE1aGzRtBMhH2ZaU+Klcd+ZEOMehE7NDrE+NIN7aOeNf2tshqA
gsLexmNBXomZXE3BY4KJZ0v2k7FL04YBfamQmCBVWtnK6bHt5jgMcPI874fPpKZQs2Vantist2mh
H635K1WMSqNyfvRU8AyQLDikGQA7qqECJ7oHPnXukrU1J8VpEK2GWheBJanLW0nG3dqyxnlrNMSW
WnrV846F6aVL9RPWJESpdbjNw45Pm6t3mxMMsY6stDkFuqxPSRSCzeoChRM+J2XT4TozIlRDUzp8
sB7lMko8tHXSO6EAD66O0INrknOOBMijMoU0LeTsW4+DRddWRHI9mWVy1NSEMHpsXoz0PDtld2xq
Qx2GbrqU7Wjv0E0Zz7NLqziQtEeJ29UP0RTfPE2cCLBML6qkHVCLdgi0uoHgGY2W1UTYyaAobN3y
xNCo386BSEhL/B5YTvMY9iZtIJr0bZ0TaqSiWVvLXhl7MeDbjVr7qWoi8dy1pBxXY38Ieu+7CSV8
4OVoXA51CDD1J88km7K7UZyq+klEFJ6eXsFZnF2EbCIIb7nEST/KmYJODc5KLsNspPjYSAce+SGR
2BvXjUiTblPfEskHlMYeC75p7Lx+cZ9kln4vK+cWlZ2JpECm4E8o2POwj89t6OpLzhK5ponW37W6
Ge2HgqFzXAPWM/MxBJ1uDI8FMxOiPsbhmGpIhVQ5LIhwLCo0EH2ZBmd7sQqaczFvx7xusHsbxpXn
MXbRQL8tOR5H0gbY4Gt1s80ziCFSXnHQJSduP6zcQ3HE7scnULlHDJL6sSAvJo+dfVyjts9tOIJ6
OgMuYkyzqQ0Z7nEUHetZlmdEinSQmT77k9sZr2U/H5pZl6vBTpeMCTZkKZk4rB+j5n6MXytG8peW
y2wMO/EyxNVxymX9Wdvy0SQHDEJwe1Ezw8pWZW+GLbQDUokX3NrNoQ2xyjY9fA5tSYuhPr7DnDKD
8SfDDIT8l5fn4kurn6YJgLXQ5F3AJfdoJvN7NJFmMHsAkhY5uci7d01zs6NB4MXSwbpw51LtAPvh
i+HAu4pCSu8E7bcRusmVoLF0Mw7ynhcnycdAR18NDz8BDJIuRGbWA13mSnTSQT+Ic9FC3vYgJL7T
2TYnqgOIH8qoD2ROlceggx4T1d7ObYV7QqEb7qvYJNJZjng8zZBqIsuLnQAX6qcWeWIIDQhRTUkS
Jsh1m8Z5to5sPVxO6o+xHXWwMHhOZJid9MFOLqqrv4KifFU1Wh04hPZ9XVU4TYgJwvwx7O2Osybh
IEmisjpXWvQkaBMvcTaBeqFwtAoD+ls5AJCT3U7JuN9phhNshoC8hpx/xh/m6rPAxH+biANdNyaO
7FSZu1rk7XMjRx3F6C6lxMOwkhovobN4GksNZaHwsFfVYf6SR8WWbGX9ZhJ/uuJgdvdC0SyoIsR7
1fOQyUf5xComPRqNdUcyyHjqKrWDJCJPiLZuscEVjUx21QlU5bKviS3UuP+yNMpPcRkzmlISnyMj
nkRnqx4ZVbsPGTrTiBvVPg0BMUT5Z9eJ6oPvvkp6M/zeRskxITT+6iASYNeZhzvg2sVhwlmA/9q+
OK14msOxv7cL+TYaqYXvo5wJu4rmXYwAYFNDAWcCWPwxUozybMLIbCCZRuYe3bIk1jZWYx7xmRwz
gcWaLDToKoPfeAW5R0l0nTqsFvpQs0+lHcKgTFoXwAI2UNGMNIj7HSEwq7zuszV1x4+njRW6dLZQ
is6hru8Sh6wmURVPKqlQG0wzLFK0AYDY1mNoxEhYiDcyenUDo381nJKxWFy/ZpL/sMOP0UBrmhFX
vG7jeKPZWXAJt5BS2zDZwWoiUXNkzdGRiz7JTDBlm3H+DrbjZ7V6djWgz/jEYS26A7s/RkOYLKIw
29Rt/aNsonYXldqdoTnWHQ9MfgqTXjmORHzuZPbR6wrChxLVFdyI6VYFKlErYcpfZEA6LHub8E9v
G426p5KQ3+uofXSirAE6zOMpw7hl5mKXtdVjFOkgDYfhexwY2XNoXJzQ0BHJJeNdqTWHWEF9jhqr
2NpKk7SpIVSD6qUIkI8T8OOu82q4OkUcHow2eSPa9MmyoivZQp8Dm2uc9uGJiGJn1zmEXbQsECHq
OwORBOjMddHycHSjaK8143cNK/IdejpO3YqnyqFjwW5LfHQaSml022nmm+YEfzadPtyAEB2zbR6k
UX92tSTYqoem4En3GsUYCsPR+AqHsdtmhvHUZZnH45BCuuIx4s2Z649G2+PqavBLYHa65S1C3HJC
WD7Uoj3VY7lWbcOAulTFsSIJg17aDZZJZvJmkmQDvhr+EBe07+JsWY1ww98I4Ag3tU7YLfvLYNuS
FXAkAy9f27kX40yciPOCqruxIguXk6S0hvdp7RiP8CyLJ9IXcutO703SKAOTZGFbZr4T1tUlkT09
e7lEyOPvt/r0Bl2o+6Pmkgo7CLyLorBr8K0ZWXqEky2e1Dwd7E6rEN3b2gUp7ta0WmJ7HIeZZN3S
cVvTcRBQqd10Pg6Wo1ZtyiO8r56G3jLWepMhjXCSe2k8W7oqHlWQ4gCjRq97ihQ27/ZejDtJmhUB
qM5ukj0GksWMpAKz3HL2MkB/jOVSVsXhUdmT5dvDj9YlZA522ye81r1VUjFDF+PijWtf5PVXGIUk
fLa97+oAvmJg81an3pjrkkc+NN4R8rxLpGgR3xujh/YkhnvU1orAPbfkdHRtDge6xgtZHWbCZDWU
SXOTEOmHYqBdQj3Oz9R3vJIc2gxRm0ytFFxYEYcb3VOJ36TYE5K2uTWAPVaerbxVmVb5Liy0FlpE
PWyggrXboJ77TRhpRwM3CcoWEj3zZH7MDTtCQpiEu6zAdRbbTk7OFF8SRHhc3/WhMxrjILyS/SIy
Re7896GZzZunJ35ZG9opLoYjVq+TazCri4RHwzOUaqOSVL/M8Fj7As5PqbGT1Sft1grvDVROuJcz
MNqIHtpXVZ9jMHGjazSh1Qpl/5r0pJZM80NcwOaoWY5vLIgqvhy7DaoXcaVSFleUs/GuWAJIf/5e
14D8KLSeR18YTjtyM7dtP2d3ejO9shep9pnZ3tWhZj4Mtn6w6/tmJC+G0qBb2brzvePz9huLrJ9o
KoluTOLVLMSCFNJ0+mVzIR1NB7cyomMth+LUes2wdx0jvMxjz8zW6YKr6iy5DTlV7osayW7dGflh
tOWbOUXDXTmZNfEwxaOoFaekEcRrAD4D29aBeL/wYvWI5iYeBHdVb6yZIurXIeo/vLmz/S6SeIgs
5ZsG7i7PcbK7NuuJNAfNv22lRWYwp5YGhe8aBjjlBlG9RwSS4s2NszVOwmaXslPVVnoeNKjUDnrQ
zOckyV2aO9xu3aRxuiSQWEI3m+9SGL8+i5BhhyevL5vvzVxxImfhRS9ag+gMUqmxbseHKp1huUHd
2Cc93A3mCP3J08MSaDTvqh0GX4PsPywtZObbkzer94YGl86hjDcHmx0MNkrIhLjBijK/jYHxPRnb
6RZ6fcPUNn0rrC4/KGNC5F+79n3KXUvSnrvpJ/MOmM9H7hZXj5CoesTobA7xsz7ptGwl/ZkZkBKE
7ckh4qzoZga2U4eaanGA8CE1pGjjX5Jwtuea5TNmE5N8pfVAirEPuQ9Xm/BNUbxnMJB8JzGbte1x
q8ZNlW21EGNJvyiVzeyjUibMPbfYhWSszgEwf1b5INVV4Z5Q5+ULvtI5VY2ynlLTeiNsQuKI4Hmg
G+aTntlbj8BZBkA5fLAkTI5xr8d0xNUS+QdXPunD8VqltU2v2dZQt4Ht6JwoKoEFHbZc/OHMpijX
89rHHkmkPFJCkq+z6uD042vp2vQhXqD7ehh3T8pwbH/U0VqAPLkFaAUB/YjumAv3ey0688QYc9U4
JFeZ4UsYSHkrkJHJTJ7Q17RXao7xaYqPrea4u5lvyXKtBqgTknHRGBpTBLZNiSrID49yruiCuZGL
YuIhQzaKkGF+VcTIPeWYVc3A2ZM5g03MsWpfUyUzvACelhuwxzHJhkYVlDRH3dNJWtAwFifMi3E6
6rgJIdSvBx5tbFi0w5AmpV86nXbCSdSvcxYUwk31F6/GA84FeW0HgO9VnRwsCGDPcbzYRpZNaJu7
NKjW8ORiOSZ7ZG0yZX6cDVMj4Lx0/aipKFLlvAucejNh9AHd1vcPo2XtY6Np7kSetdve1tZjngFy
b/X0kOniaUqTGNxbuU+HlIdOJsSZChNLO1LnET1xa9yqmqVtnxn2q8fTfgUfvmH8E1NjE5+8arLJ
xkVUoTcJq5tHHYMXc7ihCXmNEt3ZMX/VKNrreNOzngTpZWM4ZlSJ8UmTAAt8HJLNCS9BfNIp5zhs
mrs4IJo6ESQ5c42bQ5VwwCG3yuyOhaHXkr7cuFveyQzzenxJu9Q7NQGjc2PAmx6VdnO09fo9ZKC7
awPQnEZLjpfJWqciKoS5+XDt9PgBe5X2Jg3Sc45JXNENR053n1poYQGVBKXbHa3ckIBZimtdt9DA
E+zl6dQTNtfoDZENC52ojXI/ISdgHQ9Vt9Mwsq7qtitO8ObT9dy1/qCVOHMDEoFgkLF31YdbJLi8
KkkEL6fEpUjZcaf5cAQNOlJKVeWH0xxCNeS7ockJg+EaoaPWhiuTw4kAvre+yFqAWbHyA81msZ1C
6syts8uWE8ygq69J/Fa7YaJe7exb1hvVyzwelTQTPyzn7rqMcJO04CgUMtpL1c++dAkBYr7pV4HE
9QvDdGOZ2Iwq22sevL79npN/mTdm92COJtknYGN3njs8E3hFFLIyCMJIxC5oezDjXjWu3QgvPre5
Hu1E3b8jhwlOHLxUZ24a7wR5LZMtvOMQWikmsqLfBLG5zdQ43nKzrO/y/t2Q3bGPTMBnXm4Q7vgy
0AxfqMxZ//K02ZUy0XxVK+YEbfQO49byA8bmMfXP1rJCbwsGdVUljnrJJ5M8EMd8MfXkOMSEwzHY
wjxOFPpD09jOBoJZ7OczXC6rnjTfKQBgyIZddlYqEu0x1Vu5sE9K5geIR2twzHTO2PY2egdgSDPu
Ezf88CZxIPMYgVec+6Iwbmwsn5RNH2iW6GIz3blnTsTIDjF7sdR0QVM9apz8+cSuZVgSEJqzERIT
MkBizTT3gXX3U57ot3Y6QuZkLxVWEw0Faz+WTHTOzYqaXPpEqYL3l+gkBKwRKwypU4cfzISgxuqk
G1Yx5k7ZhUemnCiwvaRfE0f1hlp3PukZ7j9vCU8PBYPd1I1QDeQcV+P6aRY0Xmgoq2MYOz/sfgTD
By0/d9MLOrbkuGCA6vnYOZpLJFoWrqjUiRhjhxghqRJle+6dmd0n+8VaWYRQZJ+OZrJ7lh46xgC+
62wwaK7i95YPn2a9QgkAoAcuwOvs8Hkj944aNezHGfNyE99VZvy9Nc270RytVaYSc6VpjDgLomJl
xHFOlAQIiOFHXoA0MVui7PrwS2iDt7bi4g94/pBKmGXWjrgiYGt9ri3LpNkdY9QEVfw0qWFjEiu5
xkwf79Q8vlutfRFp4K2KFG9vLvdjoJNHmmnlKrGn5z7seHsBRgqUhtIYB0Ke9oOLrS7KyDlqUXGu
reCCJpEkvoWdO8S0Z0ZVc8RmB6PO67U3A4uJkQD3qTpLO73Xh77YRTylkH2uXQwfu4JN1hQ6NyKI
9vms26fKlJRi7srmBj0WC9fPZk4a6J96HIp1Otp4asppZ1TqbeFctANjnMiDEIMb4kJ42afUC7De
FpZoBwcv1EfzggW3Ug0FY0NjmM8hQ/xc2v7UKbU2sm1jY0JWiB4y1s9rW4EqUUXgizbRNpEepjs9
RWGdWjUOTuqAVUCVTRAz9f/KLiaTZMpg3Hl1SceczuExwvzKzgJ5JCpYdpRNT3FXg1czok1gTdm9
IK2ctgBguO4NqT/o+p0TJf2FaG1jXWLD3FCgpL6iQT9VyqnoknrjWz5ficICKePIP0rrB60ylv9Y
qCs2hycUIMYbiFV/TqrOT72y8BPDrWAfm4qJXoHWeTiovJB3EGH0ldIbcwsbYmIsTwpW94c7TaWv
TRbm77o96cL6kUM0AbBF/EvTXMlWCM6Tq4GxNQJ706bM5MyO9NYoTu6MYFZ+berpuYsVMxAIBjuG
s3dUK+l7YTA1jLNqM4x9/iLb/NZl002VpXVoqrLYVYHh4Y6A7tUEWsBNlX/P6sq+MkHfS5JKt7xw
048BNa9rz7uflxLEjOgtnaJgnGeNhEvJaOMq1ynp8qcNmz95qpcvYy0JrIgOmkrqIwDzfjsGcoRV
ktVnZUUalLyWKwxZRsNCFBqAOBmpYZ0hsSMa0FEbpJXXEWhrgiwyyX4SQNCzZkpO8VQLMDJcYuxV
uq8Q3WaaVZ9WZHDrxuNA7FUx7oR0zYPZtBz46G+Qz7wit81Pug6tvEvN9tCm5q2eyDIZALTpnVue
Xc3VNtdBtnKfMUy7jNmCx71ELUAF3MTYsS15ibx69suh/cFlvyOPAn48AB+GP+UlzM172yrxXpfT
FxXoOoDquAlwum1dJi+pNeQbzqTpvbI+hN59acWU8egcyltPKM4exd+LZwOXHVt9PtUCUENRVNX9
KIhnyxoKJvwis2/GM8B2IXbwefO3PGofiKb6lrW6S2ohhv7/w92ZLEeOZFn2V/oHEIJ52PTC5oFG
4zxtIO4kHaMCCigmxdf3gWdUSUZUSlWnSK964+IhER5O0sygT++799yY7cdj7AsAbOH3NObla27V
+yqDilHbQbGUxCcXR7REg41enQT9zssF57kqItyqlOHcMNg/2/HoQPPO41tHWwOAONe9yYzKPyQ6
TzYaDvUmFqa397LwHKQZA6jhrL1M1hTlobtlecZ5XJIqxkpV7wuv/GZkohUgQ/30eMtSuQgWsRIy
uvz+RbdzRNuzx+ewIfHeyXNlYJBj6brqjK8hN9UD0rb/KIMleUlcGq3rYHSu+eB3d24D60eagToU
0ZOj2MIWehK3eNkZotwe4QHyPdUkV4U6fHTsPj8Qp892bTwg7gzDJQ4IlXSaPTkVvlQSuG7A/ypl
6lu29dptF5SKeGUfWR+SRMoNiygcJA3gALuBmVQEL0ZSjzd9tMgxcXMLY2UbdFCqknZ4ofBZbVXp
UUUQmNF2gPzBBm8QbOhXXc8OvcwLhblg+inNpMKXZMhzIhuePpW5L5b9djR197Jty48SuKcIdLJt
qIreGVDOL1VefE2dPgqvcamwS81bk1Yt6udFsVT0cpqXI2xKVfV3oGrXTUOmuyF2uDF1Gd7a6ILg
iK2LIt/qt5PL+hgLpUIhR73BpG/UWX2MbJKWQ8Xu0pwC5+D30jiMYroIaSTnqKrTc6qoe4gs3uG9
T9GgvuFOnD4DDf3ClAOAZHJf8hoQN3K2tZB5hvsKvHJh5MMZIkPhpOFdrvv6fhgluP2IvHlR5vW9
MWcayVX5myk5siXtXkQ4Exvpule8YIx2btDuJ5cm2kG3H+zexY7XiES6LuS2mukVLSrx2E8xcrsT
005sRSnFs7Z7O3vENeT4rbOu+Rm4/TnPtUsR99jtdSRvI7aWHChU71gUUPrt6N0GWl3G0PfAcYMy
czjEtiKCJKyRto/ShjRYWP45iUPrwGlz8FkvnH7/Us0LgVCU/h6Vna0+lN+cbdVmZhWwkThMDtoH
1qAywfyBqGf5b7E5prd96HzXmvTrEJWvJRVol750gQL1Dp4v80Srnr1racXhSUDfDUtz4AFScQNW
GN3SIZNstYN3u7GJmi74pkAuDZ3u/OQrM6ZOofv2cbeuRJ2IAyh/k5G2gLgc8PrHM54schp3vgNo
tSh7PKZUZK0hO8z9Sxi38SpKKS/TqWVCBWNeHDv/TWvzFsG622pHfTQJwFI/HilUSqKfflghJIz5
SmO/G0fYcCanMB+HjaNZHGPS3S0SUrRpJticqZQvUOcpzYqNY2JCEsGBCx6oua1yCOc0yFJcH3o/
TTTLjai7l9g277yqAp9OQ8bkNuDZujsjDAeWTMaRP2Od4T/fZG3znGrzLmobfhxzz7e26PzahE8H
UCmPivzBw71m2d2TgS4I44kEaYi/GCOA9vYQIQFmaLmLdfuCdY2ma6JQi4R8VmlxDVAi9yn9KNlv
Vlb8iHDXXUsvOM0y+uqq5HVpqhogi061+wPd4lG3fIr5iDp4gWH328ZkE7vjZ99N9t3vL9CN+OHW
YRCtpHvHJPCzqTJ6cJMbG6ZoPAD9s6L3IeXBaY32/NiU8auAWrxhVcv+Kd4PNuuU5ZWMKlYtOJso
7K1A6ltRdTXKO8mpAcmdg1ZKwEBccHfQXoKLkjNSahH7O2CpEDf74jH3eUeZIddds4nuUflOc9D7
mMtadKC52TfFyNmlDfYhywtZd8tfVWQ7g1iljlrvltJSfleP2d4d6vIWdWQDHtFDc10CmR5e8cjA
I5d0CAG92oWZstAAPloy3wfsfZusADSTNcOnprckacQzH6kTkRFK1iyGvi7jVq1qUkRwelaxmJb7
FZNNyg+gENHPVOIRTd0J7ZidzEYSzGrdkWi14B3H6pbeF+6lOKoyqKBtcTNZzSNf7XgY5uJAcfR8
P2nnJ9UQ9bFtzSPmUnnuTJirSNTT1oLIeIsUDoCxJzaEU9m4wQrurq2MTUfQj7Sr9mmEkE/RRtW+
0lc5Amf3rrnUcKaKBxpqMLuUeqZlNdDMGZO+UK45bc08X4KtubixNTzliiMX6nKAB93yypvCDfQ6
XBA8bc47RY4+HpGYWrykxqJDEnXHeTOTPEmS9eiWMPnwaCC58FAIePJ6DpTVxg8Ojiuck1hseJlg
ZcLDqmpSGqrDIuflKtBKBC2gWdff+yKL9moSiIqD09x2TDpHt86BJmAjrGrE5pJEOcbhOL/+/gWK
VnHt+uk9o49nY3rDVy8lbucRmHFdds3twML/5BYObpEmRMUMWSDFbbgPrYeqjIqbiuXijT+0T5Ht
hcfa8oeT4g1ZmvlL3Sm8gY1v4NDjZzCxV6zyIb93zc/U7NRetuwEe9JOE5vle4T5F/qC+wsMOAKK
1nylyWfCLLwz79MZFVlEdHCYc+ydCZfCvLVEsCmZ6tuVDdBwndYA353fPk/d7vNQvQRyGPcFKTYs
NA3bNxHcxREMeb6amUuXRai+9MYzpiJKClOqmT3Dny6MIVjizJYaP2E9d0OQXPFfK8xsiExOFd2l
YzzfzFbqrcuGp4ygTy9wOnWOg4aPQtLcOvG8cJGQUUBNwQoupHMGn9YdnF58sNm+C4fk0BET+rJH
rl1hB2fHKTODxgoStlno/6pi3MF50Dz33NZv5tbPtlL1+RkH1rxj0dQd0LDkkQUaTqaOHx5kvXwD
2YpNaTAvQqVhHzlNTj6a5LqAXWB7BveKILrnmavP2bx09hhCH2BawJigqlKZ6W1Zu5yp9IdyqBb7
MWqHHUbJDjvb3N4OcSWxqiTNaghm2PChc59kKoFBWBiQtVoTUlcSHSJMXOtZTeWtF5FdZoe+dvKC
xs5cNf0NH8Qbd3As+KV5ewRgxkKnRXgI/azfBPjo9yjoapenWPKtuR63dSbqQ8wIvmJ+DXFad91p
sIruNIEyXFsJkwDH47SbELK3LYqKoKh2Z07jdEDMxaQh8+uUenrFBIaFy8bVhuOaGs8wK/eLUd5O
jW6tBqwQzfLL79+FKoyO8LoQM+ARck3HXx5WwcHG84ppVXxzdyb3lzn61AcmNaxWR7IFSHsdEI4M
Mx/MI6somoDBYlvJYQoH/zSNDCVSF/6mKkV/0/XmS4F/YUVxd7J1Gi23s8EC1ipEiMvsRXRlsykK
bWzLfhRHl1LFLYslTG2Ua99Z/PS1uTDBfaio8eT9rIP408sxsda5HNDNACBONd4QFOiVH3bdsYz0
j577RCv84qY0crHuukoBuwrGjRDWT3jVHxMZgEuIzTIo521lufk1Gnt/5Wsn2aZjqi65A+eek+hQ
Z8CZazj9axnL7BK6M8C3u9ET7pOVY+SfMkpJp9G8y4uIuSgjdhSFvGgBceNiuIR+JbZ9K+XBCxFq
MiRWKqayNz76A8GZc7f8UivHOP3+R1ImF+ac5OQNeDLjBq85JUfYV2M6f9TiDAy7vFao+IF9+h1q
+n+dg7tkn22t6l/d/zdpOZeavH/Kf/2XtNwhEz8+0x/l/7prf3x9q/Qvobl//OE/Q3MRgKLQcwCH
2W5ouksn5Z+hOe8PL3LBIBAygoVAKvw/Q3OO84fteeHCEiEN/Ce0yDH/+B2+JWhneYFt/3s9fXCO
/pKXW2J8TuAsbBUuLRhi/L8lWm3e5XIMu3Df0sAWdmASC5tMC/ccg3op0LFlyzGMEQQJbxEj81AP
O7cfnvAd0jpTY/hxGvXA88ynaa1kGh1haiQ5q44x5+44uDyugfBeDEvuahMBVdPWOgzjdKTt4pIO
bLeVZEoRzGHrwo+gSUeClRWuS+U7WAenp2EK3ipDExpmzW2TnyuaTyL8kqKVRoFRCqd1ERLv8huK
0aJwUKcwSg3Kk9W405FX3dROREs0LIYL7DnGmVQFDxNwoQ8aGNKvtkLzHRK2dLqxBJprjzSYOdWl
c+Xa8ev+mFi2qqkHyvSrO096Z/ZZc0h93DewgIITLoroqzD8HpJLqimABYW/E4IJbNUqO3sOLC9+
ztKiejMBH2/8jIJuaoJ3c1tzPXOS8c3p+v6obbNicGlY/tvlBdUyvDIqjjSY5jxsUuTXoCUgnrce
C/5ezXfeNO3B5kHVzydmIYCLeh9TojADb8zk8zDX9EIlQ3VbFaM6NWH/xO4rerVnFd45QeMCekHP
PNp+TQgwZDuApahrwSvFqWLO0+i2e7S/ae0PVfNm6GQ6OeHUnTAsrTOruWK1Gt/sqgDW2lMXjenT
/smcnh4drcgBsSnx2BJa4TViicAtIk7Cc5Mp92YeW/uRKCGOWwcUKWaGpXZIIZBeQI4DSsptcfGN
sT60c/A0l8aJqTfAI6EA+a9iv6xObZ5Vz2wGna+mrbIHy5oY53He9LsuBkWFDy4jt2Q0Pw0BtKWc
44hO6d58GxJaxRq/ZE7xhppGMD0eCoNQT8BERUxvAIejp6ekWi7MgRoob2lktHPayQFCq55zVFly
j5Z4ck1oRNxvP2rPqd45UYxjb4cYe9xAXLOSIvt1i7RCOQrFBCJrua3BKBclpGk6j4at8NLvILOT
57QbqXrA3pAfCwRsLx6Si+xMcTPWc/TlwRd9ngYr6VfSYqHQlbV9COGGPU1jzWVBh2iyhbDR7h3g
mRV7J8rK6JoV2HV7+WVw+itIphsL2s2OQhz7duZOuyts5PN+dtq9dPguHdvXr77NWzgzo/LZY4ER
rQHhPOAhJsEh0v5ZBHn5RKkMM9hYjg9OZJH7Z20EzZcgyDyI5i3kyvzSdziYKXJWO9XrfT2LFG2V
V8sKdXSLsnOqu7kr1h6df1tLW90bd2qKZVJ8fl5K3pKfergpcosaoQRjT8y9ZK8YhC5twVtFev7a
di2LM5T3K23qcMVr+OkB+5NAeNVn+fshIbVyidnXHyKd3kIPRZo2u1U7GeF2aos7mrmp82ywyldl
thXuFOwM5VxkOcnTZACtHnPrxnHUfirMI7cN2IqV/1mNWsERHx6swhOHEFjrg50y2//TGfIvMsS+
9VeKyX99KP8tQqwX4RDysAm3m0V5MnkNsTZ+KLzW9ftQWdQ8e/Ato7qsLl6iso+MGRfWuGW6R5i5
OKxcRyCd+GM7vPHft7/sNAgex3Zq7+iz5gEcu3VxaHNr4C2gpy3XUh+tAeZ11cEwmFQi9pOfG9eR
9cUhcqIlCufWp3QilYDc38BKpvcaS+OQvmeYBim4ZivB/5fV9CbyPAyKzErXMNTmi+8M/hcdccOO
8rvqpy2cnsazDs+aYbKOZ2F7sKtuesENGB+HVOJH5Al1YzCbHRqApMAth3HeRIsr2Jmj+ZCh2tCB
0djZg7A6m5NGuP62M5vmiSxpMiAICaAGC4Rn4OQ7hwBXDpMr5yO4boCazSKRqMQg62Z71gaHGUpL
U1buLzprx3edG8VtMSJ6IM/a3ks/+QNmay1/0dTK7QIn+P3cGMNTmHgWnYBG9lI3mfvOHw6ubiOC
a4gt54SSb+FCy8ed2Rb6IWp445KC7NZM90QaqGiJ7rNuSO+YiovbYax6eOmlle1TF+VBOvjTJpnI
B83rtTHtud577Ew+BYvvp7oxoaCpQGKuqQYuUIZpMP+nmJ6FisyH3JX8dm47WqtSNZ1JePo3POdx
mFVcvgJPI3q2rCB2GPcbikNcDe6znss7zPjWSZtNdoclAYPvZCX6YPmOf+6VxUiga82dq7DfnOWN
X9Yh2QoiQ+nSXOfIje9rAj8MLmA+M+MtmgsqS8bCsjgekiTYDkmrruz/Saa4kAypiKd8HLCoEhH4
QzX+8qgiqzZpiZ+RF8adkKuj+sqE3PB3u+69V6hk33uN9ViRcWZDmsUUKv7jaVX47FjTegIlRlgn
umVRnRmHwJ6rDEt6hnmEF6K6t7Ohf0fCS+RWm7V3VbJ0402gJIYUE9wuqF1Dko2Num46GHaLr48K
7vAnrD2o2eU0kBF3zE5vm971QRd3uGtEhxYOw9gE5LYcLiG0/5EVJ90ZCGbYFTBGcEsPKZY4+VbR
Eq8z/ehkLEcZ9yEg2gSy6cyqa5OOudgkf8VjcD5PNoXfZUS9XhTxSQSZaq4jVdYnsw7cO08EPMWk
2x+rqe6RpQJqJWLLsQ4Ofb6XPBH2a+oEhWS6S9Wu7zPrV+NG3d1EFcNnlhvjdTbm5AXUevdo81Uw
w/Xl9MDTxCDUY7rZFalsDFd8xJ1bVtj9oSXee2FU0L9LaHwkNNv2qBOW6YlbkLjt+iGCdjcG7U9T
5vF+Lhvya4EVvBWO6e2yZJREdnF4b/PQpmHPkCxcU7wKT0kUIg5L5dFkN4r5aR4cZxegzD9Cgffv
6KxFbRhGkywPk+gr/MTyKHRotmtceHR4JQmRJ1FXh8hWBGpCm2kmwm4Dbx0Msz/AGzAzdl32EOod
Qwurh8Ju42Rp1HGviRDFAd61z4HtJ9QZoa3YrzrIvH1EWyjEYm07J7Y7xbkwdHjswhDzZ2kYiL9W
J7bayue7LDHM9zJu80cqYcfToO3knM6WmtCgQ/8e19T4XMYUrOow7xzinKL72bENeROdaW07WXCJ
M23/kKqwOqSgG7ZUh+Gvl2gqKMVduaXBowVIYPCGcmybTGRtTxetwTSMFCrc68zhcjnSpAGkZryd
K5dNM6sPymbBRQz7Rk7FjuW5+VZTiXyqc6fcsW3UBPVHQ6xQJPqbsQqbbcigt1WDObOPE86mb6L2
UEcan2oROWLLIBqep9ZaollZW177zmX/oZt4Y8tlgCUEab/hasTGUCXic+RAeI2V2X4XXUPBWgOf
g4YjzDSuhe8vDyQ0Cs8/dj51sHkUYG/grX2NbJtduEcvarY1hyli4+fF3ryLsb58hI01PZlx4Z26
KEwBQXRsOTrP2ZNtiy81pNhTuXSb2NjN30izMfwKn2KNccxbCi7kM82kiMuZ74gvxTIPon4kHlxZ
d4ufsWK+iEYgEX1lAPA0BnIGQanOYxKkbLfM0kXwyUbnFvsoryQ753ax9vnVay4Kyj/48e4ykyuF
o9mObIzYIxETWv9Iz01vg2VX6ziQpMAxzvJRUMshV8bHsQ9JAIF+WpuNP6MEm0G6Evgf9mitxXFA
9t7bnDMsNun+7enX8djrkMFyKTp/FDyIaWmIpwRPWwrgx9LwIPg3F9Msw6VknCE2M/DYtEt4kCVq
2q9YHLh7YBO8UxoE00PSxtlLUhownJG4K3F0KBjBouP51EDONIZZFOvujL4NN/hkUPLZMeL6Fs5W
p860N3s/32RTab5oIQZ+gLarLsoX9U3i2vJeVpCZIacjRE9plbprlyM64W+y9ZPlB8jjQUd4F5NW
3T9msxluEkPXj1h2TLDuI/wl9n4tJk6BtP0YEal5MsmAX8G28f8q0L8pckl89zBSQ8oE29txemlq
g3ZAlrSXsiaIM4WZvKf4IN/NwohhVoc6eLW8qb8FvKD2hj+PxN8o4fVnFT1gk4ow8A2QtoeClMBK
eW17kL7uruMMlaFMK/k2NRzAWibzGTuDQVSzMNp9mJoUHpWydd9xLeYv1ZTQcmsqNDkDP1Y2qfSG
UnYDyxgWM4xEYosTnL0GOJCs6p9K+lkJcev5kuXSfyhZTWCFmt14XfGg2fDHAToJChEf3DIwKHSg
Q+KDvh5WIC037QGELvcFMQ/fWvew3SUnIL1I6eOsfc5jsHGnIsvGvTn34U3nKL2uu2K8RkZuokbq
Gc6ZhT9Kuw7dvX3GzN+gjp0nHzc+To/2l0nN3a5SrVoXSdfvy7BOL561IDxT/MUr32iLR9JFlDLJ
Ln/DHU5faTLQAFgvH+EVTkTnWtgRHb6GlqfCVf3eyWvn2tXYvNaRcECbBU32w/BmQZxCl3IbjY6N
N6ty7WNoF8QtMyNHa6zLGpbYkFQUwLauzPZTjlasq0wtPQNUGlAFgW7YcV6DFRCHyqbRujKXzMZS
SEJRAFvzcWzGtZGxNIgKpwPurvHh8UVeeZayNfBmfZpJREBmZeY07WR4knlY3SEwi0taEN0G/B7g
NjFgZk1eOq3tbMn9x3l3MO1R3KS1VIxVLUsdw8rZbAN1syQdMXFVsVUNp5fO92J8uYYZPhp+kp1q
KmCf3Y4yLTfz+qOpfe48nq+cF8tP9Jpqce9V8ARjxpj1gd72eeMFEuwB5ooDJMR4oyTw+51QRbIp
Yy4tIorjx64RWG3ASSJziAgMikkpa5C+NKbn7dyhKx8tzcHntqNBQsaqX+y0tbhgIgPsVBrlP//7
C4/9d/gdjWY2SFYTrjQgKDf8G7QpDnJcJgrlJGuTBfBeJiBDoAUsQf5aqOvEnXc9CnvrqOrNthxW
i+BdvTfM4uMvnnkgk1O6iP02bJ8Z3Yxz3xVY1XsjTul+aqrdVPECbxkPXbHtqKyKcVPMxUOGez69
UCTlQNoLACMfEWHLi+VyhuNFdBbzgWsUH//Dt7sQQ/+ZYAbROPLc3ygsM7LN6G8YvTGv7Bh+Qbg3
NBVMnpv7n20yEPYEy6g5IoPiikJQvHt21X63RbRYqVJp3CvCwO85jhzSkS7wVJ3lMzEUU7qfbmuw
LugxJiHR+RVLM1KFI47gBIMmPvGO0Fzth6fMq/EjKvwCf6I3/y2R+P9OAf7XSLXlL/pnCtuff/Gi
uf7v34Jy8l0v/7D9zZu/779b/fCt+rL7D1rYv/Mv/2Se/Q/U+sCFLmTDhadsht/Yzn9f+nfz4+tH
8RcN+F/+D/6hCIfouDCYUXF91rYOGvB/KsL2H7QBmmDE6FSlFhDt90+KmhP8YQYhlLQQFDb1IMuf
+Q9Z2P6Dr26RkR14Ap7nBv8WRY1v7i/vUWNhsbmwrP+uB7slxid2S5SqjIHY9Xz1/iqrSufqVYrb
VcNVECI4T5W7wKjCvea/vuLQ1qfOm7NPBtVhx5ZCd+AxZMQGm7M1WZmWUPQ3SPElc3rJ1rM7VSS9
p6HZEF1xvqkZDF6FzNV9UOCcXAfEXcyVE8BKbVYySYwWYETi7vO2w6JhgaogANWyAa03GCuhmNqe
c1LwW3bUBlMz1Jb9V+CPEYt/0SXnohjNb7q1FJjAcnBvR11WapNqJz8b2Zx35FxcJi7UnSnapZMs
ElBHlaLUVoKlOtHb5z8EMCXpePOc4jgxZh3mcrJMjjkDkkBZN1w2EtdCKo1zqApRNYK2oU3qq83n
stxFKZyJDfVYtL0KBuJ0HfEpf5iqjOSDlzvDZ+4Z0ynKhQvRAqlNJkwzDUPRo3Bik8Rj27C1rJI7
5A+SmLjz1mqkE9ot5bwf0Mq3PkvV6BCMbv5LQ4reFmksd6kFLhiraMvpmdh9+mmSZaCgJO7AXJe2
P9AyUIzzWULl+VWFUbHNyetuvJqjeAUTXwyr0DCaT7tQ5hvx+DxY1WgtFmJJNL8IN0+eZWvxXyVR
W9zz7Wf37Tg076ORWfY6I3xx1JUqOkyww4izpct2irXksYkyMmvgd8znkLubXkV+gwCBotO96Tj1
H3JrbPZkTkruQwM5mLlh7IBsc1emYYaZx8MNtYF/YrzkTtHd5FXaUs3dEkPwbVFtBVF3vdbKZFsA
oSV7j1i6vcN2IJ+cyxw+EoautdXTzJWIeHpCCR4XdkcXU8vTGSEe7T681LIFYhc0nIxYeQuYO6TE
Iu/WbyKwAdxr43Wnc+ryvKI1Rm4STHVnRsIpw9je1C61SJXh7ATzx7fbTr0PZiDw5vUgck/u/YYO
orWBORqjqNfKD4SwGiF3VAccDFN1ZfOBwKq4XsNTG0sxHgDXSnR1J4rJZ5mJS6vv0PPVKh4l+bqE
dAPahJ9nDgyFbnekICf+xegY6BN0PxJek5K3c8kmm/oZJ/EvTRvViusz6fiDJLj2bIQUaxGfwL9E
YLP/Lg2lJzBU2fDaU5NDQrWcEP8DmVTjIRVxaRzA8SW3tN7RFzP0ffQx+DGhhbyeph8RMbVHd4q9
44C9mSRsll7yao5u5mK5RNlms7HolSNhJrHEJUVM0tWkYmbwZjKiToAvoYRtFLaECKolZY/G+JmZ
4r4SzV061TSy1fT21NFU32Zhoy+hbSVbSg9/8M3gS9dCJl+MWBNGbXb8jcxM3D7jgujoSCJUfE2l
Vd5B9YV5wDXFwKA6XGq6oj6SwO72tfDex34kGt3SodSKkdrpElc4DiRqD4gtrTvVN/ix0etEFrQr
CwMWvoli2pWGe5KGwWPTJQpepDgE0f9sRK/6yj6+gJAxvhdOCzwNwZNVlSTogtK+t6XLxXqmGIzM
YlrUjCEIuYM/AELypuI7Ydi8SYuWOk4+o4HKsM1omzQOacmI1DK+s0ndiIJ+BKc1xKaY/TvHyRfX
Xne1MzVD+I8YNSqPkEcIUYuAEkttZRX2hvMAF1s3jkfhN9NeMhctpVHeqvVGeB9OjFZK6upY2wjm
q1D35jYR3i9WUc+tw2KrGKebQblXK4wWufg0O2RgfQYxLEt3Y9bfIDDvjWr4nnLJBFZgSuGSIXV4
H+jgjJJLkMKWb3TXf6WkRn0Kk3Q4MQ961oHLzolh7WmIDJ4OLpCg/A2ECrx9cidVAfTXzqI3O7Uv
Q1g1W6At1y6c7mHtr2otDwveApQJw/ChtZ0tCYNoo0oz2lcs6nMTVkLDwzXE4N8HD00TveFK2SVW
/FEQE0r5OOI7al+cML240UQ1tlw+7nCyTgHdtiOR2qrAeZttWush9l8kccV+CvfoCFRxOfRNJP6X
hW5GPo0mpqXBrTspfrBj1GwqcGpeACNIjbxJh5Dz1bXOXj1vuFmSYEyLA54u/Nlp9AGSPzrynZPd
JtFPS0MmzC3WRRyJ59wv7lN1KzTWqgRWkL3uR7oCm2sRhW9NwVPYrT/smFue3VDm1k5SPXBE39dt
9dCOzcFxKIfVEelGMYL0KYP2XDc9VJo0pXssIdkwszjgXvpL5MXTcp2aPAy/XHZlm7FAdQnIjXaK
B7ezrGvgcjD6ku+P++e870Uw7CM6/pYcHqd5F9cbDhJw0V7LGqEbjY3T2A33mJoUUFtATlPgmzNC
hpcs0uWnz43yHBesXENNECJuiER4LjU58Vgmm8xP6mNgGl88d4aDt2SLjAEqI6/ez0qMem9PGPw9
E/ZTMUr5pnIWFVRvkMsAyKT6H3Zn6ospOuPSI/BcIuWxzNAQvD4URryfeIXSBzcc0V342ZxKGkPP
uKWa1yFatuWGEw/HpO6rt7pOg23gSHvHI7t/xFWG9hx1w8zmlF0zWpeVnNl8qowhKMw/8sw1zyWh
vgwZsitfKefMnxYMAN9A6KHeFEXtANiyFWn2DGucgFgBTRO71ZC2h0C1E9RvLp8rs/Cbz142XLED
qx/f8kKb1dExrdZfjgzwnZpYe83bCEv9OhyH8RsIVf2z9Bz/qQPRxTaQ2Q+e6dCqV4trwpvXjCMB
IFsXX2PM97mjdr19aMrURZYYtfE2o0n3pJE5ziwidkeVgzx7mG2ny+5T4upwvuQk3XWaa3PcVBEJ
7d839YfESkP9nAtTB7vW1Mq5yka2l7KovHdqFCl3Duh0ZsapyktaF+p9SpP0V2MLeQnZBzywtCpO
uY/7LbEtHuMs/8J93sSQUMuEN1msLSnX9CbBAajMPtkYqIo9rCkbraLVooFoFnAzPOQhaJIpygh2
yMaZNy1fV7tyO2llYHB7uc+A3O2muuXvLO3kxQYZdDAlvb3cuIpj1QX+t+bx9gswhgWxaQbGmdPT
nuyiOiIhZubjs4Ccn6xrAutELO0iWrX03Y373ra8Gz8xbfxzIxHXjaomZp1YerXExx5iKzZFmB3n
rnOwaY6Jee8o334N8zFmlBix365y9L67rMvLj0plrtoMrjfvJXtN3FQhH45q7s1ftB8rbJ4FdiY5
WkfIWemhqdJ4X/S9/kC59x6ipLVHtqPCPzqEdt+yZMiJWFeJvsrEn496pjFu5bpucYdrw9vZfIB/
gA+pHpwsa3FMZzmP/sTkQ2M5Q/aggxEmk4u49m1NSa3XbmgZpLUmJNBVpgfn2i5ZkM4d5Ls/MT4v
5YKg6nghztDU0WVd4P50aCv7XmkL8BN6zfDoezp5dEUZPoyhHm+k9C1eVCtDVYFnfjDKEOHeoCp2
n8w9+SzNCHem7lrfm5WZ7cceJ2EdNembxRadzDFRiw+kYYcrS5/ekDDxP62sg1s3uZ75PRR5vsc3
Hd03tlKfAFvknd9hjzQsxV2gmFvF+UIVLTLrcEl8L3uks5WKZXtun2fPDj7E7OSIaqxUnn0341Pj
jSL5hjWUXlnjASroZUArbmmF2GbHmvdgx6Ksq/v+fXA1D5KhQQhyncFcNWacvAupXT6wkriz4afG
hyGabKBosa9vZZT7+zSUwVV5DYXj1EtsytAD3ZsBibgNEqV/RnMPsBmb0v9h7kx6I8eyK/xXDC+8
Mgvk4wzDXkQw5kmhWdoQIaXEeZ4e+ev9UVVtdDXcBnpj9KYKiSxllhQRj/fdc853MvIXk0lMsK+d
9tEdByx7ccNU7elB5FAnaY7j1QlqZ22P5vA8GZa1tqs8u7nCchlzJBpRh/njGeeDfe/XbV7zUNFn
NJYYSHIGM2s78mn0q3WLqFsjGM/JqgDNEIVExig7gG57YqxdsemwnKD7jm4AmElxpLJqR99+TIhw
P4AFYg0NRYsJB8cqdkIwQnS29j0KGlTE9iGiASbjwyXxACLxoIKTFJj0Jbx7ELP+ONRvQ4v5wmt7
d6qXquFLSimFXnjs/8Ndo+XuzKuK2htmSkkHs+lo90lvs76k5MAYFplZysvMYD4ZBuHEQXONd0wt
w73Qo4Z3kxkesQbTl4EjBoJug4ApCA0OOTkRJ3BgRTP9PWRJJ4KbWSpzJFvhIn/nkOzx10NvGlvg
Pey9k8SACsXb3tE9wrdtf2JcY06KR0rFGQMnUIJ500ybCUVuLhtwom/kAttg3w2xrus68VGnYfTV
82XtVtYzy7Q2UlBfSUVVHJ31cbmKlDA9tX0ZHpvWHZ+UyqrNo18N8i5Hcm1wjDcqlc9OyqwqNYpY
M19QPG81/s3lfnavooeEKy4Z0ENqbkPpSpYWY15DnHnlOlE/sWLmG1pMfYV7VDPy1POrxA3WFC8X
N92tSnEX9wAnExGSI00zPFYswzo01mLgMVbWc6VlzfjiZ1V410obZZoxxvdYfhIQqiODvzptRpNY
XtDW4bGaJpyoPEn53yD4VD7PkbZ6VTuVPBdpJO4TPKsgcSItjUkbEbQGEDJcqpyF+8KCwHIbSbUT
DOr8vZvUVJKyXo+Ye7AasHjkLcW1yHjuiRlmuHOy8K4xaQL2fCWz5UmDIvXYK7M8YYZsDD3B0kTA
VORPK3jnfY6p29EXZ2jBPU9B6BwssN1DPMtomtE6v4xpqI6q0nRLSXXtLZs1OExQyHFEAMeXfNbo
grw19hxX6mv5o+CxDN7UP7Le+CPxkV2lkrWn/TK2mUIlAMx7y0yCg18E46n+kQohN0SbgsXh2QZs
SRZ3FhVtbEqHYFYag1lzlNwkN2rEbxdd26xkk5BvYGV8kz+CZZhGxtqdVcygKexr8CNtxlC3D2lq
4M+S0r8bw1Z7i+xuuvNnXTQHHFQum1ktZeWBpDIrqHLWUuXYIKfLWWEtElW8VHi9kF2tUjZYyTrm
3FmXBUOl8NoNc1JMm5VbJ+kmUFGouRFt2qvkR+JNtIm9+AA+UVDMt+VpY5yKWRVOfwTiANr/LppV
Y6tNui9qikkszqKyNcvLPI709aSY42Mxi8+DxSoaLQVJuvpRpzkRxU5MhJhwYEX+m6XFzmvMwPLu
uAFF4s2P5J3manbOZx1cZ4Nx13OZwlSCASZa6BZqjDmr59yA9XNETzcafx7HF2CfnHqmms1Z4s7e
gXgaG8+f5Xg9yIPncJboXSgmn5Y6tndkohHwZym/diknXdi0Tc3DT6WvlMHQXkrQzJhMVJWICr6x
bmfMBgE9sMuracXtLoWS6EErx0gwWwoYmjRPn4zpgH3EWPmRJP3IRGSenMyVZ8Cx/VyLTecPl+WZ
8aaiDPgidR7bsCNZP3aloJoqHKw1QE3CKzpidFEomLOSdACBzSuY4Noz+viuMMS3bdd4p+1mCgh3
0Ga2HfFdPScdbbV9kjj5fSqN4dni8dh6jl7ZuNO13HwnGTEu/32CgRWYQqRb9hyhhyEOCkHSzbmw
XAruvVHePFU1UEooF5Mtfi8n+ofW2//74vqv99b/9Xc34P+E621N1QQFHrR0/P1e1vMtuKW3/Nef
nM3/83W/r7Jd8zd8yCCpWVq7f1pluzpbacF0wBbbcOgcxF38xy5bWL+RhjFcKlmFATx9rhH5Y5ct
zN+oCsELz2PYmj3O/9Au++cb+mu5xVERbliJ0z9mmQ79rH9T6MTN1y503nQ7xin91GqeRWpuySdX
edFLFc+SqOxdObAMzA1cRpWpoXPjszECSt2HWPdX7LcPPjEHeidwbwIaSthHuV8aHr1loYr7Ru0J
WsfOp26SDu8Cm/JhafNET7eFHmefOFbTRcUfqWOV2lWZ2A8Fh2/lD2I1glPYuqqBK1VJ7VWUWe3O
tP23aUjcTUwNLlua6japtbZpXFy05LMGJtwl8CjQ80W6q4ImZlfu5aY7Qp+GDO40nMfKuq7CJ3JZ
J8EaNpwecCOIlR+T8JS0evdaw/ph0LZc/5Y1GalFAI3KwfjBmArykxaSqDuz2gHZX6oKdKmgExxt
8FYTCBYrQT0QUTAnNE+gRu2VkSo4c+3IXuPEuAVTEh2TPAI7T6XisiFQvwj8NntiarG2eheNCy0c
lMMUhxpkYq+NWFaxcabD3rSSnava/d6pk2EvbLfZku5e55Ch1UXkYs3LSKId5oalkGyknnCESK0t
j1xuuPLRmnvJNAD6sg9+AZlk1GyHBw1zn6cG0j/EDtiRvm28SAMuYlPhnc2IHz+1WMfPY3C2nKLU
3RmzjT3D1Usi1GJV9G3VRAWbQtklEdTnpK4eCaIdIzvTd8nsmyzbF1Na51K2R58XM1F7wEZTTNRG
BSUaOo9KipTCxiJY1k0Cfm9Lc94hmFp45JSVmGW3Z8P2aIh2mxCGHSO4yUTLCpGQCknlgtXiHD51
tnnEL8JR4YqkO15Zdb9yf8D1Qw3rQfN7EnIZYr/C0b9KWjpEikT3ce0Y9JwEIytjQDeZ/lzMHANN
RZxxq7hi7ILI4Gs7S7HBOFTGm2uBmU3ghb7UBbYBBTbcIZt/aSTyzHzPpKRsrVZV9uzfWb7qe0ev
1w6T+pKkd7Ey7XuzGBNPcZ4GXuqDAW3eUkkAOjXWBXz+9ZoI9i8GAWet4wrEshDfWzI6FAZOFU3Y
ezeKLmQ0AZQylToWNwokDa/Oou+YGeLBDBw8E8W3wrZja9d2sKEn2Vqht2gehKdbXtOki5SKK057
Swbb4oqRnyitBUzXEfZNqvZSNO8B3uV1TCJs21mhQcmmdQzN57GkMgCMH/eulC3BVHQnm+z73F2v
PVVBt47HUlvj5mwOPP54Z10p2wtepzzDGtiFbAbH+sFnbb4XtcL/T6uquBnppWFxnM2J2Ui6Bn9I
d2oZAaAnWB9xqDgnwcRFLw2rFja436ntdBu3zpfZVCVb3QeElhYIJ/2ksJhguxdmVn6qyDrsxtIh
oDAwDMczumBYSt14T3PlIrVvDG/e4MTik7Y2bov5xs6adm0nvcUh2LYbVdWCNR2k1mK01H4T51p+
7Fyj2fWF/lqqhX8IodiWXeHj9WiD7eQDcZ2CMFvKRPnIRtISCQUmS5EfyScqhGYodgEU7l9iQv2s
Jd+cMh7JDY4m2wH7SuQ3OhF446ZhLfxawy3T1YxqfbiXEoBcY5vIAdHIfneidHNqF2AEtLr6xIGB
aqQ3njFrSmOgxBsE9K3WTluZkbckS7MjdAA/yy8ufkqiEP96YjONMxEc6HZuFoqAX0qg4nkSXAbI
ewFLqmw4ZjG5szy+RTJ4YXGXHJumZakFU2UpMsklVY1AogRUNQxL7LzsiQelJTzHolfBvcXPS6xL
UqBYdz+bgigmt/BvXNRe3RZUk5mDvEY8pRZR+5EICn4xKNsbApRereY4mhKWU72E6x6Gb8qUfWEG
8FdGAauzcqhkY+JlZ4SFSTPYx8aoVJWe2TuN1iWWBbyf9cf5307Cg0xXmIDwpSxMgErbdNQ+HEO9
cwFGr2WklpsqJyop1a+CFtwNShOJmVFz57nP3rkA53fpKKtlk4F37n/IChiiEyr3nOQJKuY7aSHt
ggL7ZeZhTCw6LD/DsgI5W+vqUQ0lwX1tcrdW1+6InYuHkaawE85BXjcFqwsk61uEarYAnmdf44zv
0E4adufuJY17cQms4MJylQCvbSv7n39M8z2GqZTVbT+Z60pLq4sLXsILSiZAm9X1BcBjdelS+yVh
63lp2CQvBCirh14vAC7YIjlGotrxBtR2ZEYxWYaTcpv8M+jI/NPyVc6szmjPuY1OQnHogyTHS+A3
DNYRyUQ20zWg4CgJrxGUjFXhVG8Tmx2PAqNkXDCCS5aUNbiJiMGAbVvOZhzwXxuDY+Kxl5ncRRpj
WySdQsgUDGil/FLwES8y7lMPCgz+tSkSrkWWrE76IJKVqLRxL1ybEEdS8cITt11jI+g/zMSGGpwD
FAraB/pDSk+0o3Xf9FhHjd7X9n7Zx4eGoeLCOr61yv5SumXEVpdHblb3LIGxJJlV157DFtTBqA8Q
AaMiPdRu1XqmI8FUpOq9jp/uIUk4QrM0Pv08W/wQOHkQ8Q/hNPa+6GGtCXlvFBmVJpncaIFWz2eQ
Hu9NINlkM6iJvyl5oa5wl6f7wHRIMQix4nxsL1kRMvGYrUHCqmk8V9TlvM/nLRI6+TUY05WqmvLb
3RgZAoHqa5ypdE8RfFxFbgLOugNPnyBOb5oqe4MYseJtHO+UiLqiskC+cPVmVceGdm+npPIZtADd
GY+F2lj70Bk4CbScbXRXdXw83SzbNn5CSN8i8mW0+XgtC0SxoQpfeBPTXYJ8P4WRfkotXXJX5GVH
6HfJqbc2kSbHR9YvKUhiQXGF8NwulcbnwZ5Dn0FtPTmg6TYWOW2ewwWNBQmtlkGXXkfG4gOO0tab
LfFeCnzuOlsleSLqUBVyKqbNOo+PU0ZKl5u0CaQHQ3NWhjPhIbwEqC1tpkhWwEh6mbCrjV7Qk2k0
+tn1RXW2W2qDBY6zpU/HxkPRWJz+EMw46aGzgR+cHmWrBV4b++49mXbdm/j0XBuGV7VrUJPzIjha
wkObqDYxcbuloHZ4OVT0s5Kz4wiHWdBSaQ4qbFjmYY+Ck79YExWROJyO0Z3tuOUpDYdzPrHPwpmL
91NFCqZIamzrj9Qq96oNVLZwIARC45iWVQVCpsAkPsgcrRyDDNiFghXUQAt9x5YjYmEXB9G09Jsc
d19rP/lqNZzT7jjhhFia0IR0STrWRNbeBgMWXzX4GE0sUSxwdkkPREkfbk6NXypsmf1w7T+oirbJ
tOKctbeuT95Yz3PopteOSB2sTqJXdkhkzrIfWEew1S/JIJPvg+JAgZot819xlSWLKfNbD0DbtRw1
wldwcr0MOLtaQ3KE/PbAMPNSRPpj1UdrIw/3k4k9to3HrRoo+CJH2190qD4wBuPQYdFV5tl5wnZn
GkO4K9Wa/HdIQZ8wsk2iduEy65NDatV8fTeAdnTgW1WtVNj92gBHq/ozCWLKy2KFezSGr2MneXyO
mpbT3mCx3BG9fU9A6Jcdb6JQLb4xZn5qUByX1Qi6FoijD0/sd+/b/9s1+k+X7c1XMbdWNn+bN/5n
vGtz/eTe+fcv2vtblnX/8m+3rPyPfzncQGdG9Z/u3L9//e8Xbtv6zcYDRsBOw0ro/FjE/kgTc+F2
Ve7aNgWppmE5WAv/Yh7jVq1zA3bxjoGWs11CZ39cuHXxm2AK0rCPGTrGM0P7R8xjxuyK+6sLt/Lj
HZvtaX/ja8y527DkZ0NdC0qJcPBrz5URlntsyv25NBKrWLEVC95BToycnX0SrlVljofI3t+R36gA
fdn4a3IJNUfRVPoNY5XMVpGtVMdnhIyFg+RnCinXTAAxzwrgAnoF6nzw2SxVMF12nIKMWYXIH7BE
qVuBT2ozDRa2eVPTjhqsjRdzUoCou+600Ju4xThDaYQbuO4unwZSGbMjP8NRtM8iPqBlEWlv7uzc
J6xp4x35MfRHCVYxh5jVJpn9/vns/B+GoAJg5QfJ5yAt9ny5Q0pAxea/QC8ja0XiUTy2c6BAFpli
LEj3kjNg/igep6mRF1jgHM813HxQHL8QBZNzUyvpq5K38aKwEVnGnwiD5VjdI7gbeacHVXuaJkMc
gPKMZypRw51Kc92mdOJoo83pCCTw8ZEWM1s9NEFDs6Hxk6eQ2HvQZFLB2FMbHcfKfFVUBv9gznEM
Ru+evCuKfDSHNeI5tuE2BDiKOE9etLxnqdHG00qdgx5jqmXPDth9+iOxrz1MPxtvpw/w73Yz4GId
2g5gwbKMQqA/Tst+VflZntPKySIdx1B4h8+E0rbAnTftguY1QlCaeR0Kh4ySI+WTgCu+tIVSH3j/
siYHpg/eSK/bFRq4sk1iX1x1u/cDL4g6cd+XmjwrP0JAn6T6VUnzjMsn8kPwlP2IBwimCAnTj6gA
Cg6BIcS7TpgV1cEU5La0Hymi+JElJltBBulntULEjglD0DUP2AcQM+pZ1+hijFerAIjpDMa1xsc8
wEg1mZP6GkZlNy3bWR8Zf5dKfmST/kdC0X7kFH9WVuwfjUXtEpiirTkTXiIEOQtGWkwfAAKNabfM
LZPLEnrd8RAn3GBpp2mE6ei4fvQpfTzOal2VsA7hXdNzU9dtRzWNEvsQWGik2jSzPuSbynjTxyR5
tvuSFUJXxeLLCLkCYRc2CwxNMpzFWmtQyeAHWTV+ZD+qVPqjUCENoVYhVRtEqGcNS/zoWdaPttUh
TQU3CsCah1y2drfA2pVlGNxmVSzmLUPzqR3V3wMGuZ3SRngoCSgEtVch1qNqqr6510bUSt6arnuP
76mXeFkmYNetL8MrV/f2vnZNSAQQLOWzVOLgFlIC+k40IztS3VleOwPfdlr37iGXWfELt1amoCGG
Qp8N+rzmQzFoB5946DyjK84GSw+J39Fyu3KVxoZ+ZRmTn1IFxXOR6kqE586U+i9XCucrcg1ckErS
Qp1X+E7ugDWD8CTy2rJBIz6KeWc03pV6pCtNiWpIbrNHByhQfLETrfOETCTFjXm/ZfevX4SO+Qhe
nL71YwG8q4deCZeJABvC+UvY+GnDzB4T8NEy9MvMD6XXVrgY7D4jsEIkPaeNjx4aL6186D9MASLd
gUUfzz2Vcf2SdUvF8rEm37jy01alpG4MnrO6446Vqs6Z0OcVG31CAKBSsQAYXLFIiHE5thnlqA6x
d4jh3RJ90fhEwMz3E9Ti1VRB2jIKc3rUoyBamQ2MRX0iVCwixfQwuFReGfhiVQ3crgWNJhCjOn9r
BdJ40+OUy8ncrrUhMaPDRZHGZeyU9BAqkaRsiOkrccAYGFk5rXTg2vcD77djIzrlXJmD88CEYh+N
rnHoChrGi97hCwhi/kscfLkbLqbYjdlsMhvlYaVssHDm28hKy41r+NllKidkHiE0UhdTytZQr2Kc
xK1intyqdkxPR8x+oxW5wmEIjnVP0cdVzl3I1AkTWMtZPvL56Az9kcc0EuAkjHc1GoqnSS0RONyW
q4SsLPVlhOyTHms58BLEsgi/09jU9I0wivxiRgSAYM5phGuSMmBlNo21l9eAdVW9lSeTDUW/YOGk
rHPu5bRN9YN9zSDgH9N6sjyroYFY1JNy76eo3wtJJv0sYRxe2rBvuEdE/q+obtApMzd48kPKCbRK
xeZBAqj+UjFRh2dh99ONJlxr13WVeW7Zsc5OImDleRy227pEYQs4OIhldvmZnUj/IoDvrCsB1kZG
ZfBWjoN68Vlh7uJBD1eqO5EypHbtrFLgQ0kBX/Kg9wXkatjiADU1HH8qv7cwGx0vR9ViikoNFnGi
cobdCFcnW3QET+1lQHz3hlQ676NdEVzYgeEfqLuIshm2/cugtvRd7deqCmchGPaqk5FuyzAauQod
jvUUDTurrLJPJa2jXYRedMxKZbraGcT2diKAhW+2guXcVk/+wMO1CZntoy4q17pmK3emT+WS4mBF
aGK3vwv7Qd9yEVM8jiDWlCdHsc5AOfIdjcgUWE6we8CgUf/nIjf/npD5fxub/xknYt10/k/paXur
x1v+5yL637/mjynYhpxjaxw+jmoytKr8af9TRM8uzWJvyV/haj+/85cpWP3NcYnfuJoqiLcLlaH8
L7KT/ZvF8MxvCU39Ye78JVnyB7Oh+Ztf/3UPvGY7f56C+UBqwtU1F+smsAYyq3PC4vN2H+VB85//
qv17omFGTZIw30SqeColge6h26pOOzwWKNeb1Oc4op+lfhfpvu1jyk5ZH69xD38URjKc2QrgFGBl
bL5iOquepDhOnLFU9AggPM17VzpA5wTykIhbnGdQWvzCWmXkbt1O25A9NhAaWoi4dvCojnG2Ijhk
LSO3aO+AnnRnVnxLDuxTLhtzU1OS7EkibNQICc8qbYgHHTCTQhviNdv9fllNvr1rmfcWMiyoHEst
f2FN9QiaQ+aw1e1sNUjH43vTz033pbi4MUozZ2nZtYL7M0IWgQOs7JQnrxOF0g7sbsjLlgkAjx3Q
jT3AqjIKEDBNfY9oo+5LqutoqRyjjW5B1h6sV4U//aWtZ49qn94NtpZfiD9hbUkRwLDWyb3TBs+N
yv6YFHJWPzWleEy7mBxB2z5imSPBUk14PWzcowG4O1SCO5jVUVVdqN3BD8GTSFhEC3TWI+2tr1Em
mtASS7st9klhy+VUNWsXwzHlDd23MfrNQp3xuZWeeGpERLkEycGjBt5e8pKRMvcUDFyeMYExlHtF
x5+n9vh8sB0zi7y6uElpj5gXMnjIdbdcu6WNw8rOX6k63MWpOHYDmg6exYKfFcUCQamxNRf83JMX
i0vLSm9nTc6IK/iJOmgmn2Q+G1sT32cKhnddA7yVSvQ+UsSoSJquSpcFLiAx8DBffgwEh7+bPDlk
6FhSpd1oPJz7QPnMAOgZIBzlqI7r1mwR+dnjBr72GMV3fOMfFM29FHWS7hSDwhqn4zdxIwFNLSgs
I9Fsqm4AnqAEx0CowMELhcBzBMdAkjdWrtBr8bt3gFTieGk505YCeuw9w3gAVHoJEI49Vsh4U5M3
rrX9givZgRLfXw2dk5e4q38Z33V9ysMSsl2iwtix1RXd9oeSLP+CihA2hiLQKUOnR9pw97gIL7Fd
3fooukY0ecNNnPYdOHhfi7b8grZZ7IMrt2SJi+HnO+eVG/jxY3Aec8HOtIy9RoFhTp3cvih1g7ge
JGWGDEBV3WZM2c3orHJ71eBe1l3J/UL+nxRP4pi9GgFUPN/4HNoUfpaSUqYZmavSEftaI/zLiA6x
ujVmYwcUw159lHBM0mF6GiLzTguIbKA/XZwOcqXbOfAe+Dj16ftACHYf2kQhVHV2YdXxXay3zhKE
6NUFcdObznfqRydWiyz6574yzpJ1NWkZ9Bs8dOy/ZFcxOGuk2P2k/DaGrnkysvCLWvHmiZsm4IE4
oiscMxneZpbwbJvOjQK9FfOrv2Z5l4Ok6h51fN2oNQYku6jXmVmp0Kwr8vxCLR+C9MnR1PI0qCyb
+u6GmFTcces54OVO9t041qekJJyR+tfR79PdFI7WIaRWixxBt6ETT9AaZ6abbgjddR+HTwbv+rva
IfrlU7DNNSfx8rFo100PBEIBHAP2Kj50RbftKkZtwGzNoa+ZaisWqiu8u9W+oog8KqnaSYBw4Kd9
ww7tv1RJcB216iHJ0pfMnFoUAGX0ukm19u5ICyeYhZeyb3f+3DGL40A9DVXgn6QpvoLirudjsY4M
pVvhxHw01OK58cM7IUrmDNsE2Gmn6gqvOfa4QsL5Y4cyt76qG8w65z6zu2PGt3J0phLI0ch4ODg1
Ap1Dg7yEbcBeGDaa2TmI/AGCseX6M4ATrG2e9Qd6zqoFXi8X0Y+Cynp8cBHtD9RCOrRSrQe8coeu
Hpi3TPxHDh1yjhKC5QTNSPOcAkkwqTZDeRdgzaEZDLg/RUn8jDIcywHPjyQcZmIUaSgRpv2+aIiP
GVbJ3db8EEb6GHXhK1ZAddM3cCnDXDxU526oiiX+gQofpfE6dMm9Hxi0uYOAxnivE151X9tY+9RV
91AjLa2wZskFNWoG6XFaPADckhviHgmx4KPlWUCMn4a/aXoQbIdbExQi8TxuJyDSmYA5//0zDt8I
v6T/kcRMdRQyWrjMHFTj96bFCCpocSSgpa4LXS83VDSQoKgJM4wqtMYGm3MPDFyYabWhu4rDsWQp
a9cBaYryu467757iqWUJGzMkoh5lb9AZHigSYztFtksQXOfqVjmLfOyuHE0UD430KmrmN1zIwbPU
4FWO2gMw4HpXS/OJdidAtWb5wBMPHFnQLsez3gZvJKE9qZYIa2WP7MqQO7p0w4tpFbCyalgdLW24
sFlhcriVN9ziL6ai3bBE0wlrGtyfJy5pR8ou7/KO3lLG8qKIeP8P47QZq+qh0Q74SI52/4oz+ezD
EKLfVayCCvnJJobBEsL+NoI0XZrAtxYxCcRAL/JFkAS8VfLpnkQZF2HKNxecYCPfdP/O55iqapqA
eCbOt/kUIY9VDvEPuajj/hkIxSeIriv1tYRAzZR6dAt3SM3urocxtZwg4S/gcPAq82YPSuF7qahf
WmWtWfJWDU0LGwEfhkbWc9GjbVEShysDuXfpKvkrJ5pYOxq9hgk9TXUXxhvgbXKm4c2MGbSmXk1G
z9CRzaisguWjZR9mtnRy6lMiezwgB14rHfJ6ESLuhl9+LYEzV+M+innyE1LJMNQWF/pv2yX8QXJZ
DdjBDssHnA4PnyBVYOzGVoLtFGkNB/ulcg5ngArxcAj14J8xKWPHAE90Dnq8E5Z5pUqQMqeeACL0
AGchZLTVe1IdYRm+xW7Lx1peVS5Yx9THe8SHvg1SyjSAiRujezXK8gMpqvMUkD4e2Ltl7oRXqIf+
WqdsmvOAp2+hfDEs0jCmb7p4kquMdg2eBjhLrJwVRMMisUFTsgtoOEXa7ELzi3AKbYyQjZduWqSY
eprHunOSHVM1fmmnf2X+jEl4BZAPumKnKWq4KumtOKlRe20tZIueFe7WR8NeK3NHb28/hPLBDtoc
RCNtg26vPNhuzyYwrX8pMhyX0nHuG+c171jXEAZks5v43zEXSky6K9MNv+phmjCvmLvAMC8+ovmz
Hd+UTiarUObLEWTT2NGRoI/t+IZd02ObfITd3T+Uaiy3BD6AuoC1hBA7vjl4s2SCGUfopsSCw7o4
g6fjDwxH89QgIYUt3bwqvZn5FYV4PzvXi0S2Nypa3PTBeTKoJ1nGpbpNeanWSEH38eg8pelVtSS1
gH7EODn/gzUcHMwh2NaB9UFfGlGfjn3NyHNFyREWx5wbJ2vCdNWnXyGmnkPhUCkTTU5zqvxyVQHv
WBYu3xCE33U4duOhqeh+MpNyp6OEbXNrOoLlDNhNO7HXF2pxEp2xTurgmRE53AV5um2ndW6KAsja
+Aj8Tj+aofmtutkIyj06p8kYbwt/FF6A3j10brfvdCPciIQYZTOl5SMgF8usCEYd/VI6j+E4UrVh
jkDPKwAiVvoWDSldZgHP/5SdCQ4EI9q0Fv4pwGf+Xavi35mVKFc33GNudHIrmTYPBgia/Qj7fuem
I/Ht1N+HjSgxS1zV+hetL+QO+zo9YvhPifmufej/64H08G4MAg2DQPma6U69GnSyZJ3GBgLPPus2
R3tT2XW+NZF69Ss5eM2ENVv1yewQ3gNoBa6J9lHS5KESTgA+/SVeEG1TacmdyLmJFKmu8gkK82U+
0UaYkB1bVRzny1J3s22YcN7bRebFmWzPA5SvmaeIfpfYyUZkhcowGiZHnxDYMm0pD+gxa91jXHmp
Uvs1zabxsQq7+LGjk86UJBuDsl8A16kYjgjoaSX3s0Arz4BAr50U8QHPIMONon6wShvuwOIQqsd8
dSpsW+VEcLbEctXlhJ9iMUBkOkyiihZW18tnV8rHOpw90V1Li6EaQYUCvDTEAiBmE/Is6AWtfBiD
M7qxzh3uxdXkKO9T4d7lpi/uzJiStBmMgx4A0K5vMm9SafCtNVOsVeqZeRebv1KrwNwtOFuKoTwp
aCgevTzcCc0pWMHwuAsdq9oUorRWYRjYlOwW7dIYHP190JN7SsUZNZNLF6NwaqWCSWAKSuxszEws
6Mst3kUiV0a70u0iWLdsX+8S8+ftV+KriKYtfQLp42oqA+BjeG8+m2Div3DrZ24iQAZ5i+26Rq/v
JymqhdDDZYGs+jhHHDaJ1BhuVFpSIzd3Zy6nu4H99C4b5J9EK5wTG1zHo4PlJe1V96xV7lZzSEHZ
dXNVAutSN4v5jnmhbHNPIN89EjHST2JCDzEQie25be2nci2CYqdHxS9Rmr5X205+BO1q0+QJnbwx
+RmkensMNKxKSfisRXMlVBKZO7On3KU3g3Veuge1N8XBHR1/KWrMWDLFvcdxngP8AMuEudq6BgEr
sYY6D9BKV2hAhd+PdzCXrEUjJwM0jj0yOzue72vBsYqKm1oSd4dCd2rVXn9oaTtfRoFubXreG3D2
ifwGCaj4LlEeOKbUW2tzDOrck2wTd+wkZH8IUoONa+O/1wkHHGpmS3dL0V+sGueKZI+RNZb6VtnK
K9Os/auJibYmBqdDKq0Nzk0CkwkPAzKamhe53KjLigxHF8T5kmoSsZcgtjepQfcuUa7qMJBmoNW4
FO8u97xSmvaHW5jzNR3LpVMQnK3w1VyLbm74lhvaeKzHzJrkfeU85drepQPhXDj5eC4igqA6A+p5
GK4kabP3WIlAhDZYeCMNWG46XIPQKL/MMd+7/JxeQytYmQQGW078gcmSAYNGrWjtRkV5AnRkr7PZ
R0/wojxpnct8o/nFlueEeg6ZMy38FQlV8ruSYj8yEA7GnsLmcUG0s00CjQ9Q/QztBZ6k/qlmprrn
kW15GWCy2bqf3bPZOeRqE/PomRwPVUCskgHs29CP0R2fqJB4jd5jx1nYGzUbDa/lFHrEbBrD2nLU
17guvyh2HT//m73z2pHkyLLtr8wPWMOFuXoNrVPLF0dlZaVrbS7Mv35WFLpninV5SfQ8DHCB+8Im
0SxGhAuzY+fsvbYVGwRQ5yaQCo6wgyAsK6RTYgfWsBYuIXUkXernSCjYsbY0McX1fBlb1jsMChiw
LZLCjYgetATIFCEVQrtcccHCeDlRAdDvquydXRcvfURKmFZhdF+K5r6a7pzZjr/sflo1P/Ihk68S
6+PGr6acvfkKIs1Ud6MEeWWt0qdeEgBYFp15U/tzshIWlmYsDwhz5zRn8qXfLCe+RHOZbsMpHbZG
BzCCZQxvZdYsByDComijp75hFlb6iDsw/m+xR/bbdIxxyVtDuRga5TFDls1NDq/+SIbJVxNtqfrG
Z9w6HIEd4GcYeXY6dxACZpr8HCNiplzVXJGIMOBxWXgqO5FehEM5Ta+V+QNtgxg3LKA1F0NGa1aw
2TJhb1mEDVobIYt2niCa67JtaNfkQ5ONt2Dexp2z0wCr3IgdE/znYrJkver7yqQWKKd9FUQXfFF7
RSVzyq0sXwcd66E/0VmAQr+SDNAXHXT6XYfdC9RzcayL+DnxSM3wMFA4gDpuQr+hjva9k7Jku7Kw
o6Elzs0NjOUMhBDogmzYcb2c2zZu05Nhu7edFvUt8jSInnNg7/rR0gujSgqyP+MEvQ0tBNhG9WV0
U6Z6KRTM2QrWTtuHG19P6bbB87KwtC2eMmU8Mfce1w2jjnXtkPZlZ1rt8J3EO9xpV6JIbx5FauOz
Llc9WdBQRs3qiDo8WIke6amv7WUFs2nb5xhfG3oIy7Ez/QtKBYtOjrI3XVMzTPQBRrLQtEehw3ad
dk3ABpPuS91iuiSatQ4dct9DHGsqwfRFH3Nb9Il6El2PtH56ncMwfW5KkodU0Tv7VnYBvlJ32jWS
cNeOGbiPfHjD0Bc9LzHmfhGW1B+IjXAc4ICosFJdYgsQZ2abhyg+cnhWl4CcqyvuiWmagUata94q
HcK4SkhQrw0pjj//0l7/bq6cgpC/AfvfmwnY5BzTsaGhWo3sQjwIwEseYpKT+oi+ie8VZ8wVxGsj
gMTNqeOVPzs0mmq+zaBik3l+1i8MuzNI6myCq6R93/tBSfskTVEPcsTPPZfRD/JEAH75QUMI40sO
wcFOjU8RuPBfe+OlGEl9r67Dkmz2H/IhOUzzZN70uNogo81Lf/LpWblZVexClwi0XI3Ub/YSW4Pe
N5387uN8uq0FHcLyGlCuO7MCN+RVFyhjS/uB3Jj+KCyyYxwzP4UqeOlRiFW1FW1bSL/L1ujsU91b
R6md5BrGpjC6cgPrkQx4y+vSk9QqW6Pt9pXxqUbElnWtjtpgYUqXyCppQ1+zLa1zYLsfIc0Vcljr
ZOXkNg7pwdrb7uAdU0gJi5JyfTkBFaQ4Zk6lmgHxtHRBJY8fETLCbVVOKzSd5hbbbL3wGo5co+H7
e9DoMOrTxnimi1ZDEV1kbhRvXHhzUvY4LsqxPdmAOV6CmiszY17vmnDnl4O3JdnVX8Vms7HhPuIO
GKqlJDIbSTM97CAy3s2o/pjTYT8HpX3vMPFYW15Oxe4dQBxPmyZnxaq6lnZUoD7mDpKgcMv+FOiS
txQ67KnwH4g5xmwGJ9p0w5ti6IaDDDiIxVfOWyablgZLQ3nSVPo0QH9ZtkSkLBLUnAfW/Y5DrTnT
MunjzQKhfNu4nDLIN+/LARQJvk8fVuno9cNNzJPOHUNm29LPGb3kNg71hPGmi0FD9g4Dvd040bUF
Iz9ugZi+OzQHzloF6uGTcGt4fTbxP0k8bTKjKZeRW84bKwrdU21vgzn/QnZR3OhB9FsnQh0rAmd6
tNHyoN2oHhp3fKSdVz7oKjh4ljFt6kCQxRNQMRdW/eBhGVw6MRmsdRpNi36aaA8Uk/XOAWLthPGn
VWDJVEHm3dUmcb/mYAFrvf6jjqtgrSDR8TiF8WaIQngudTy/qfk1mEb7HF2/cuFukazGTz//YgFv
s9DLDvNdlAKaMsfaXumRwhm7NUYRJKArV/TqVOc9yT20NhZTdA1mxC9/cAf4P5biOM4jsmYcMCIc
7XHEhPuitAg3m/Psxr4W0j//TgEHlW0V7RhLXjKDED9X55D+3dnbZnP/HGiCCBoGIg/uhxmTwcDG
0t9SouPCudp2bem/5HWEpcGrynOmK+Y4ENDpNr4EwFBP9Ek7ACrNI3oqfdBB8uTNDdNg8hA2brLB
vGQ/FTOuV6+/YLcU0C8y3I2KOS2/Lt2UZgVsKpvDfe6H3TLtC9KLvE3nj1THYHowjOujCgl9cu3q
RpeYb1rpntDGBbfRAAoE5fau6tvqQGfIXFTD9aDmvqe9W9/Fpf9hAhu9MRjth/l49AawenFftxeF
633RyxDvE5EHWx6Yeh2b3qOdEl7uagtbhFcZS6ETdxOhWl/Lad5PGcN4AnUDTB7mu6ri5ERC4IkE
L+9E1hd5WWVMIeLtymL+oUUZ3ckx3PdVFy2DcYgORVHbrwEJxUwspGp2kMgfEKT3x59/GWPslCrL
zTWOgyPy/GIF9+VTFbo4zfZ4w6BavKRVttHl3H6hZEZTZz90pfdEP3u4xJVysEWGem+iHhqqhnTH
emJJkTLd96JZDeC1boKJdAHJgO9i1fmxxuWzw7EEN0tkPseAVz8KkmNSEAzv12VzlDHlE8eLtUJo
eKpEgwRnsI+DREXrNiwExpiKXSpBKQV+MS0NolidMXWPE07XNc2RbNk3LNf1VDG/cjpKIpcnqE66
u17n4Q2EhlfTSeOTk5YLKO9scn1N+I/WZHBQsl3CcthLefax5S+9Hp+Z9Q6McdzCiHsMEy3JqudJ
ApnonlAIXUdo6PGg4tDGmaYu30uV7vnN7D9DeyxtNEWpArkVCwwhJVkIBv8+goFJ37tGGm4iRnEN
va6l7ahxDYr4WchCwGJGuMXcCJG0NSZrWu79HufDYWqD+ZulT7Nbs0mWzaUp72b2r2ef4r8d8+rG
nVD02ln3XJhUARIB2CaxRLeK5FzsYVFQg4wmIWzi3qhKd9/UpjgWxKMuEmaKLjhku0eTZ1gMDwIo
0IRNZwfX6PtNOBDq3vg1oxYr0xsW7osRGfZd0rv4IdCpgdaLnqqR0s9Prrl0UOYKbArn1rRufd/N
dzhcSJ5j3rEPgSUxE9hkPV1qEVTv8dyIZVUN5j4L6BLX6Cn4J70kOEWv6feRx9fEJXU3+MoR/XnW
tPpqQmAlsCuL+NcEPneKu037N3UhxcugfexsrWVdUFHJvWAj3XJ0yjeDCj6DbiOyPHpszSsfr0G8
5UrxwNFiWtL7ZhbQrD2LZzrW0chSQXuzantzZVFJrlJA76tY4QBEx0k8Huo8plnXSsWvCILxYnCn
edp/jrVzqvHjPXrprOmvFglbt09wcofEBRHgsSqd6OKRaADDz/JIlh+GTaVRWFfhWB+7nPBVfNn0
i0CO3RCdSuwFk6EtmWIO+/4888yGbDpp+oxwWu8Kw/n+Uwr8vyb/+H9WNf3TaYwc+S+E06tvxbfy
P7Ao/8cq6f8gmf6vP/xPvYj1j5/SDtOTzk9x9H9nMCEK8WzXN9i9PYmTGS/yP/UilvEP/h8PUqcL
PM7yA77Lv/QiEDxdaJuBYzguvS5b/juq6asa/BfRNN8JQbe0cEq7pqRiMPigX+UimMeaUZI3tgYo
8dV7IFtaB5RP8JiGNdPd1Fzn2mMwL8LHJLLu6tl9Yyq1hbgXj9cpGBCGMJ5x09NOSZB6CbHGOJK2
BzWC2sbVGYXDOR6N58ayt5mKNvXs4HNud1fSciYw8NJvw4PR+xt3FEgFQcbzaOdpu6Pjvc9c+w5U
yMVx7e3YyDu2zwuKAeTcH8TQgb4O1n7ePJAN/DBP4Tp0ERrH1TLjlcypP/MHHTXrtJi3bDkbT45n
D752H10lm/JSyumZgTpRCtCUwe/UWm/zwmXopFbaCh9nnfsrpuePnUsXfUyh56Dd8OKAoZUD7zOk
vE+j/E5FBEXWtEYSZ3hXbfBo+O1rKrlskSG3dsgiK64nNPVdKFKG6+Ik03z9y9P3TyXQH5Q/1xv1
K9335430mCbYPFA8OTxMv95IjV+piw0kYRAiV1hSaQUXJ3woN5wObryWPmrMCZuQ9LUAkTBwd/76
C8jfhUdOgPjfc69bhAdT2UEX9esXQLDtMy3AQCg4YqK5vuZ8bmhJMYTQHAWz2LqRYeZu+3C+TZv5
eSgTxgEm/UdQ0mjYFj+0rdrN7KIgGUBsbzwzLNZhNZ8m4Ko9KDnUGpHYGypDs9RhlHfyYkUhiKg/
azFq+eT0jTZakSmHzF2FbMGBfWxw+C5i+lxreEDf9RhqLD7zHc7K7dwlIMks88VuLDIkp7Of9kfy
PZtDhV77+P8X059M5L+jGQeGbV1VaP93EwrTv2/tN/XrKur960/9cxGV/5CewyJpOmCIeSj+S3Tn
+lAbHDNAjBcYPsI63ot/LaLyHx4mFdwnvA7XP8OX+O9F1AQNx5si0duaiPX+nUUUNPIfXj2DT/AD
QrINVnoyRQjv+/XJ56Ef3C6fPErWGD7hPGv9EujaWqU2UNRfrsyfvOfXt+jX1xxst0s1APAK6ww/
7rfPopvtpiOv91ojcfgQDXnnNSM7mk3U8duoIDvnrz/Q/LNPhIdBfqCBPtG8qif/8OvIHiDnOHTX
HiA/qAwFEy64n3ExLkrPpkvGEecljVCIoOV3TCzatCbRIdjmtpTkvE1CRkeTlv4awBGHxWxENmRi
BDn/zRf9fSu7XhpuuHQcHgVWwt9WwNTDHzlOJRg+TwRn1zLcrc+MykLB5QE5U7q+xnAM09Yz2u59
aOcpQGJhevdR32dPJYSwQzTN1ddffy3r+rG/3zHPtg00ozaCH/83QaYXNCTSBNqFXlXLsxrzK13V
QpTtQgg7jpagxVVmw9HIUqB9KsU1H3n+Lp6k92LpiAbDFB9Ns94bsWBqT1JqGITZMRx6nxk7p/tP
IVu9RzvP8a6yqg/sUNkWFHB9/9e/xDR+X+KvV9j3eG8sm0M4//vHR8FP5tFQvU1fr8/jq7482gik
34ecY/xzpUvvzjXyhn5K2bf3ourGz9IlOHfBZCfIFnmTP+SwAoyuInTGIz6bhX8h++ibCHLkJKm5
i4z0pmqJoZjLdm2UmF77kplfQO/mPLcQ1+x4vi0JpiIe5imVjvmY2elOlclOaA/ecxeMtHUBHdgA
tFPLYPBOaBitIlocrn9EnL3ph6MT3A2N/5IpKEa02rCBauuhb92jHmCR+MUDBfuGbu82pFGBQH1T
mcE6wa0ElfeS9NFjmdwr4q0PRg2eFFNqXrLjlCNkwcR4JZ57WkpG9jjcv0djBk60GwnMKyrUT9y0
BVio56ruj3HgbgwIsp4nP2AafxIUuBrm+DElWa+ru+vOdLLhRGo68gxV401tdN0yN+wnbDmf7kh9
MdpOvGJ4fJrn8F4JPhNGCwWM50E81ei1mCPZZxtAMgrOLrlyEnu7pp3dgPrFBg+pH7HyEXIY5M8s
qa+zCnLfqr+pDX6Kjn97BzxKAml7pm3arvvbGgJusMsc7E9rM7SLG/I4S8JyR+MEu2drF6g9PC8S
YAwL4n8wJGXIl9p8/HJJn/mYmmJ4msJBfAbGmO1IM4zWqagZ0TpEtpBxY9e3VVx1u4GhyysDmfyq
4Sn0Z9CP5kNfh9WRaZ94Ne0sOhmYHba9LCg4zDl21h46rSNsr3Sjetf4uxfmT1591qHr9udLm8SK
31ak2jfqwbu++nYT6DPnSBUtU4s46Jot7FZg/dk0Jk5j5oTznZW0LSSLecJW6In6YEJqfcqHrv2C
X2p+/PW7/CeLOvyFwAe1DwnBd69b2i8qcXSZKJmd0Vmj5HRANldf8UCD3Bjy1ThFf7My/8ll8CWp
SYFhgJtl5/rjh1Wx5QLOVM4abIb3ylTOWyN/y3f/g5/0y6f8tjjlWA9dRu1UmjQDfhhEBkPTkB5D
BwITYauWevPXH2he99rfnmrsmijEqCGup6jfLiJPaFrXVuOgibGtI6gKHKEOYeEH0tWdZx+WbcSG
49er2CqMV9swyluCYNvVv/81Ag6QAYURCQz87W+XV4xO3cSU2CICmRZOLjJChZHFDYAKBbAN+ggU
bY4sA0PoyBBs+Ltv8H+ePUxqKcfx2d8s5Mq/HSItGKW+zlN3nc8O4q+47/pzo2IGsnPlUwWNehX0
fQchZbDvIColVAmI6WD6+TCM/vpy/F6McQ4i5IQCQJo4Lsil+OPVACuXNb3LIxZHoFhcBayEGD1U
JybDjr/+qN9fouuJ57qrszzi9wDz8sePimegdF4vYLnkbnRQMA33hTmNZ7sL+x1XKfi768we+9sj
RweBFYW6j1XUcyg2//iRo6XwiJpjuM7DRt9CvyTtL5xGHArVjByEGEpSCOxmz1Kq1cJroTkRPLNi
chyuCUrwttQWMC6siQAX3Pk7lbXGDdk63XIIsvloluwJRF6a3pLlI936CFaHdUYax1KLPPlOB7fE
HVj4y9ISam3OpjyEUaCf9YBeFZxBRpKBbxfWqiIV4DyqMf7kCsUXJa/jf2XLN6bdcPsS54caDP09
EM6IJy4slvnsFtsaPd+yraZKUhyAKAxa+N2pQrI+5Sgm0bfkl9mRJTKQGKrP5Ib9grqHb5LCZk8G
P34sYpQZnZ35Z1AJjKHgg6wUHcFsiUYj2Ku5USTOTZJ2LWoq76li8IwTDqHJlXGjCmDw0MsORs6Q
rMYi+OUlej2h1p2CoNkjjgZRYfsN67h0nhOL5vgotT4ZTlxtuh58KgAMDOhpat8NiTYc/DF2/11m
Bl1hoDrLuDOsEwVDzxwixGeC+xqxMwGNROU5/iX1i2SHPdC5VYNffJbdTA5R1yGiqY0sQ28QAibL
nXThDJ116HLffEUtCMEbOaWD2FpqSNnZQN5q3kO3iowYroXVEFvRDsZTorrhDoEmUR9WGixLDB+P
ep6qHelF2UXUDZilqRXQi9rk0qdNvEwNy1iZpIvCNnbrSzgjMs/GidM0tMtvpBy0e6dN+nM+W2pF
rIGzELW236e+iLB8e91rGhH5Rhuzf4OwivpGZ+FhSL2Moiqrvrd9NTxagQq/3FY2z0R5raZyGJem
pcRLD3zjPNPRfxCkI7y1dqO+T7qn3YvEgYE6Mi1a6TLCyShwa61H0/tRjqE4hlEL0Toa4eqqLn6b
0AhkC8ljeybAuH9qdQ6MRwwAgUPAYVL46YmQCqY/QevujKHz9x55w8iJNJG2QTy9BUC6j7hz5wXD
JeznoMU2oCj1CRwYMWLtyHLDqGGbwc9dMpRDDZQaJHEK5hEYlaP4gRxBfz3gg9lktu/fhF2NLztE
az6Zk0PsQpwQe6bEoqucbFvW9nzTVjI6dFVM0310vOQIcCt75nR8Rak45jowFemnwTguCeNoLtWE
HRbcEhyZnx8Ms/ylauLhtpHEC0CtTTfIszXyz6BeoV7pnuLIiA5ujHonmcP8TnpFvhndbjpZkXql
Sa/v4a7G+8om1i8cMn8dwsPd1D6iai0m67s9plTEPkI8lVjweI0O7ZXA9Ek+QabdTRW58qBmxC6L
htCBgSSL0AByK/NtzTT0YhvIVXOdWJ9ZJTBg+KHRXvX20bFgxdXrn1gpMumqTZxpzDA9IvpZQsBW
ceai4LCwzyR1cOkI9DkPRREQg9Db3U1sTqRaDHmrnMehFh0fp2JrN+m8vETEiWwZqDCOGe2ZqALU
Z4B7CmbEE8qttTH0zmdlC94fM2k2MnbUiZajta5a+a0pU+OtDJ3+JhNGuzcs03uLA6PdmQAInyPi
D+ltscTB+BmHVW+J5Gg7pkKH5s/b2K3jb4Ep0gNkZI9TwxweJvQohDUY8mQZFTqpysSLDMRGLDOi
CM7dYCbEtgvdPfrKK5cM8POlZ1X+VqWRfY/OyD/Wba6PWhQRdtqqoK6cskNSO83r5PWo08l6uR8m
dgGRgZilBZdu4fgn78BWodkYjFCSsi4eurkO9gVxtBekLKh4vWF4KVUZvTqKMV/Oo/1GGiKISfwS
nN0hqd0WkT2emGnINRsKBzaTQ10b5vnZR5jb+ebEQj/Mq0FX52SA/1X0DXoJkOOaQxC4h8H0xTaI
Y5NzYU1pWFbDwAhH+HhB8gQgYjTi+8YGf8qYJa+7ALLjbGpAd/iRxXrsDevRi1sye0tasWJCmRpg
AN4WhUGmxVBV5cGDjxlywrfzaY8RkbPcHGXlW6nmkt+ez5/cLCwGaClUsTIQmJFcO8z70jdeytKH
Qc2p/EXUQhFx7trnCaCts0YXgWab5sa6wWr3mhHA8oXuzXhsgG2gDiaioxl9b9sweWYvzFLjqcp0
f1Gqi544J7jmwnRbpkC8QgiuuqG9SDsIn0EJmvetDSnerGrvgPEJdw/zxM/OSYwCpVgcP47lHN0K
Qzo/7MkIvvtXHY81iRiha9iiWgUx1Lolqu/IcedLR8TSWzPZQBemsLzzQWiTfeiK8Yzi3UU6P82b
vHGG9cTdOmGNJ4ohZe58xAszbCXj4q+SfsA+ISB3JwWgOsub7XBlQgg+RypvwY+gS+ToEp5DTCYw
QrFnH3mXDHS+QiJu6LB9tw2MRI29IUf3Qn2y8GpPrFJZtW8pzJPnwSf2G2lT1YCecgT3VoWt8zAi
6zpmRiIuWZwNG6MYC/rzVxZhHArnTZZltZnB1hPcVGYH+PZ06Y1kuJ3bKNg6hcK7E/sFHxrMqb1m
HWCODBd4vplAgcrVnEzpgfOYtfGs9GqEjca9shJy1sdiSPeRp/oNdFeIg4blYT2S/Yglw+KMccr8
fNokztiwg3XhQZZjjnHkKjGcpqz4Djis2paij7+UW/TPXkgIK8AmgX0lH/xMobaMR0JtQ/urrRy7
2madmE4eQmP8tU4JmZGkzKQHbEgPvT3kaUyTJB5I41vEsie6GuJtCiAC7gRxGlZ/y2eV/oLOV3Y/
waDHr4kWiWngOP5gSth9o1ePz8zticysa28HNLP0YHw3KQdka1pVsqx2shu5SU4YtOs80eOzScW8
tmvuYdn6AueTF2b3WZW37zWD4RvDkvwOhReuQEi57usmbTcuZP7PCR+GhmvqJl9mxzWc8956n2WN
k8wMJqLDnAJj6SIDl3BP5mK91PMAy6RwhnkDU6pBRWhLVPlJrjZpYLAhJvAI0TJMzKTF5BX8d5JC
vpam3T5DQTOOdoUSjZc4Tx4rKt9r0ie6+4RS+EtZWf3eYC+7ncNGbqkykDtMCDf2zmzYZ6YSiHAN
4faPxJyrr8rMq20gFL+c2u4+LXz/m5YVRjjQ0A+SYPY1aRgtFsUaEXM8eLdNlxVfHLPQr18lXZZH
wiP/leh7PwnxXkRV/NCPReOwYZrWYW5gPtSEU6FXwRZci9awWdSnZpWFQsL3zeoddv/paTSIWFxl
qZQbPzFYDMYhW5GOdWUJEssTR/58ylUSXcw5au6qoBYpjsrZf4mpXxi2ed1bnZvGC3YH/3vUixkT
+AC5MKtDnzwqVMBrX+py3wwpji2YXsnN0EXDcybpmkxCF4dOd8at31vxrYbscmdiuF51rvajPWti
AEVeG1818j1G0jBA7myerLtYMF9D0zpeLSGtJTGjZW3JEHsSvCLLjln5W5NKEqdtmOOQhXBEByuq
t/SpBx2Fuj8j2QQnLT8GaBVuZPzfJA3J4GW0fO4hYoPrigpG8wh+2zqPtO1YTkLEh/BSYv88utn8
bsT4cA+jZIKIvEal4wbVdAGBT6VoorC9vUyu0kCHgLSs4iiB71lctZO5W5bG1m98E0me6VDH+Xad
YVaEBWesIGSqbY7EzliJWffNETEW5aXlh809rYEQ79mk0ZpXiBl0Ox8CVDy4LUPT08Dgs3ZcZREF
xg0zXeUfx3qYohN/LntORNIw5x8q5S9mFyDIkvRQPDf0CSLe58bcqWbEDsS8n8Irr6Z4XAuvNtdx
0ITFqgorL7ultRDCHyVxgxFE5K0a1xueoGMUFxGk+jE3JnVb502/HgXs07HxAuIdFLgTEkE58FSg
r05tFbb3A3fqBJWi1ktPe4hbjHGwT0wS5xeyb7uvOHBcYhz6ZGJJMp0zWXi2wVk+6k9tl+ctEsEO
Co7uC7+9OFcaTJPpiYrQqKrD4AzGqfXCwgMO4OCcbiAH3YhExjdDYDdvvtFRyXtj4xPL3UJlslib
XirXKpK1h7Bqr6oheiB+cbqZY06IuAoQOrI8BU/Ia7mZbRI9IQNEHTzkRHe7SfUwQYvK8dVr55tI
ybQvrWptjx1W0CGZ1pQowcYwqzevmcmplmrajs6AiCMJgvjGDobgx4TNbgMnVRx6PP54OzLGm3VE
GsrCaqd8hzKKbb9oCN/QXVDSLp7nE6jJ6smr3GEH4dB+qppUUf6yrX2VufzmjWZ3SGXjfLiWV687
vxa0iSq1Q92V7XSSeLdGRiuLTcfoCEJCrX1fDETGUxTZzDllOw/FumdMvpLTMJ+D0ms+jBC6oIFt
ZJc384CfFel3Q8LKsuja6GBpz13D4iJyxgjDZVCnfCtcjyc4iQFuEFf8aGaIOgvXMqddYkNt9YSq
N2VhYMVVFO7fVV5XB7ITSGF3quKDTjtmSDnDxsT6X4mPPMWDiDF3VMG9MRLIcZy5xDbcLcP4abBw
FgHkK4Q707zAVQY3Ng6LFxAW/TKzx36jJcnjAQQ1DlSuKu/93jQx8/MTBbZlpJY4vwc4aeLK8cob
VI/rvoq+PEn6ktWb+a3ReParTx126NokXBB8xWuUi/QazXcjo+pzCBxwyxLIoM66vT1WEltH6JPl
03k4pYuAgxLxCEyLa+qIUK6AtAQLkHPNCh8S/xqpou+2j6WdA2S7ZisT27AuhqWYiCFQcI/p97F1
87z3mX0pSR39Klqf5HjVtZiwHTBsk7hapVB+ujaORtsL1TakebOMQIHV7OpY6Wja2zbevyGgoh4A
SmDeAjhnRUW/trjtS1034tEmda8H++a35wSwx671bRvIc2atlTDFDcibetOx6C7arI5fKiKbr4Zf
pkLryCn9h8H14r0lQSAASU4NtHReux3NjNvJtGA1YetfKg/UsWyL7om5hcupMWleB4hSx24yYIjz
sKFH1Uw0en8ArhDY8RUajASkWgw+MJ2FBxFzy7FZLetrtLGRW/qCD9X6QkuNOz/q53shIu+ZgSmB
kG04w3IgA0bu/YgYKjXxY3fBYJqfs+XgOUlc86UtI/8md43pyRGNek+rlNC5Lq17iOfs/wuzqPg1
iQcwmTNPGK8IQY3gVxXqCTyFwuwfpWaIWY7gasZ+3APdocjYAIAYLn3pWQSrh6hfHU62I6Lcqw0j
cEYBg1enlwZZwSEn0+rBgJ10awJxPpgt344yxQoJgeL9ebqOWNAbwlNFwRyNi0il8lZSlzMjIh3t
FEWxcV9T+2F0tf1DpZmLdVipFOAS0dzEVn3rtVI+FkKR4lHaQU+YRWhbH+XoWj9CMUcPcEmKLbZy
l+TZ4cOPnPk44m7cDgxvTgaS2PvQ8abbWhWwp4rW2IBV+hKC9O4FPXENAB9IgxXLhFNsla9LoyZd
pqjc60aaDvcl/p0f2rm6vpG07CV5ehzbetXy7MLRu8xodHfISOJzT1j5s5sE6V0+VvVLa2mOS1jr
rnOEyocW39vgC1QThiBiB2dfB8G1H91lZ74vbJIwMu5SqGVLWdvmjSrycTt4zLw4i5JjEqfBtEyV
4z5OpnnNsHeYo0VW8lbIUH7xePic2EmxoyZsXNDcOhkfHCg7C2Oia7sZfaD1S46rVzVsUNb7sPGx
cZLPvUgaJ9lFHC02ctbNBdjA/O6Ywj4lAIJhw0bZsMoT56Niu3koaCJ/0CRIQrhmA5KnbwTZD94T
0bfW2Z+ZpFTI6FP8eKB3KS2aLPetXUoC4DOHtwB2QDyrH70HMRLjZcBI8nuUueb45lm0TS8+DgBv
TWXUEQc69CvtC4DpWNJYqWRUeOSIN7IFqhXKt5Hp1rkOJ73C8kkYsQx6CDUBx6JBTVG3ltK3+lVH
ZrIJsMK130RluM2mrej29cxcVjUny+e+lKyvEmHkYgbS8BgI2zt7uitfnWiMPlriAqg4qoZbj6p2
1WcFmisa4THPkVEdCqchiZ704x6lcQmXpgFp1mHRBGnQRG51p1Bj0CIe5nnvS+TuOOPIxkothz5O
1NczmHW7uVUq6m7CsiqOuJ/C57LXjFhpPZQV21eF7jLqk1tg8Ood22xH3iABGkdtIoZH3dPJDUnt
6StEF2NrN5lchpPCYdv0XXzfWnH12oyBuZEAAZYJjekla9GP1EJmC9aXO2QPKxor0zmpnJaLImk5
ODK2nkgVtMe1lXbGR22wHeO6jvjt9B+wVl1nzE3uUOa4IjtWoBncI8tJztHqulQWXRTe2Druvidm
MR45eYaXZIhK9MwtgUkgLVJvvhNiqhykwvJqjGw8ne3dfhT3mgkp46OB4mCRZqY6xMVQvCdCz89p
k9Awsab0+3+ydyY7cmNpln6VfoBmgOMluTXSjDa7mc/ShnCX5CQv53l4+vqoDGRFR1clqha9aKBy
ISSgkGROIy//4ZzvwAbL820rQsUn1jY5hoJ3K4chiZyDEQaKQJO3Y8hSASTuyglfidTrnxIiZu7n
ueJSTXROuluQuk87M6fIrWden5QS9hnWcP6iT6JtAhnrgI8izaj4ACCEyJ5I76BK1y/RAovpWyiW
JZy8cXkk0zQ9LQ5BgL4ec9s7KaF4m6JcPe54e95HG0Yx2dzZsxWHE5zmjjSzSKXxHBoCQUQe2kAA
gRGpQW2bxeDrWmntcKnTe0YTb/XUHuQGAyl+uaTPymGzZCV2W2gmpt+HYy7JA8iTDytFjoAG2DHf
Y+B1ANIdWbgAj9rwoUwnHjzU4mROdauNTE/wA5ZLUDRJuY2XaQgWnBcPCP+J2e1AeKuWrt2sSm+A
Rwhj67Cn8FMlkzsNBRKchnBGvcj8kocf21Au3KcBpmPgMhKgzVKx867weTut9UtqZYiXy4bWPa1D
7Q06E4d+X9s7BuXOtqxyDi0imy/U28qro+qDn3Y5PqghadKABAnT2HbRapFskth6WjrithD6tWd8
B86Rpb15mpn7Br2AV4AuHoTnUOJc7TTIcFWc6EGjZPMzosYCPz/5xjIYCxQC5IxK6JFLnvXZdVrn
uHWvmI/W4NAONl2n+MyaIxV/Q6WfFSejlBjL2vkgvpY1Y6+a2Yc5sfrblzUzTOiQmJYu7sIyIqgo
sXvU1gCyPSWCW2CmWgudaK2ax9yJD4hNoxe7huONnoH5oF/iw4e46dr2TZuwMheDFu5NSp5f49yV
j6VuK48gExvF0zrNeu8b27jlqSWezMpWv3XGqLyZgy19M9QbX12EcqSWQbxeIKynfyB1MRsHXOdC
ykfFtpo3sIkNtsW8Zui1aM4hUpV834lee3Ij/K1VqMJkFcv8BMfHouHNQN6TKOt1WIx9BnzZDjvj
uAmpEOWGYPPx2KVkrCKyH3xX0cXWlKHisXbK9n1iDicFU1G7IVWj9pSkVRBJusN1GvQZ6FCqfKRR
JF7VNG/2Xau6D1Gz/GzYwIFrUvTmARs8CFbYYquYJVrs3UzwiKeTZAf03Gy+FYuifclmfFpadXws
7JbiX07gQHxyYkBHwYkxHkd70LsTdhoVF0uUjignxEKaCKCkUzdrlB/LklhvDWq3T3U0uAGn2bXR
bAqkKVaM7dqhLj2pFSyTQoJhVQVD600zk6SWIo97GxpIBrrdTlu9CL9l5Z6k3dJvx6YiXBPGZFLK
SWyMvh4g4vL3H2ZM/8+ENQ+PqWznR6rR/j0tRXuzIjxGRPXQ2PhZqU6gMokwZXzcqkEWxfmNNHvw
D3VdfQ4D6KN6ROrT5ADOWbRX2HKW0J96NdvVTUxTOmEoX10hI50Bg8hTKoRy63mGYfdEC1aAfKhe
y6RE/WJC/vF4gGe/sbrZhwfS3w0twu/nahxeedTuWhWLpnCBamDGGpNNE68DKJnw+qBdLgxWUDI5
zUk7BzPIj4BBd75b98iHalDjh6IhYKwGShG4WOxo8mzL+VCw7oCy6c1v05jDXWH8iIUK99bGSjT7
bqWJ+VUbvftmu27yC7MhoNyonsXe5qwPzNrNglkT9tozmfvWmeTO1Dr9PBCF/mzlEZ4J8EHUkqVE
Jx12yr3Q8vbNKhZ2S6mOqZowre3/XkqVyICxCLcY1ZPvrlHo2EsAUij2ovvdJMT/Gyz7/0/A9X+o
/xEd/OdyVy/GNpBEH038V8XrP2LRTP7kn5JX8YfDYY+cw0Xcav5mqv/JmYTDriF1VcVKOzdsZAd/
Kl4N9Q9oMrAkLZNuz3X+km7GbyHdQydLXwmPW0Xm+Teu5L/iTBp/lz6gS3PRWKCAQPRtmvrfdAh9
LOxczSV3t4AZMwBfqLghsfAVtLk8uYCjhHD3IxOJo7OEykVV2dAYK0WkAyfSrFyRYSWMAAAns7nC
GwZ7BAgceT7wmXdkTQN1bNN0m5BffUcUgbC/HcutGOAmVsXTRNpBUE9TvbOWEtyTNeyGvIoI/ZzK
B6NtX/FQvExK2gdE5Yrt7+/rf4wx/wUtN7rZf3VzB+XHX+/qVcf9+0/8U8etu1gpNAa6Qtiu+Hcz
jPGHsNBQrQJeFVPLqi39867WrD8IzhSr6oTsmdX88k8dt2bykBArgLDMJFtgfUj+G3f170i+vwq6
1k+mCsR6jDFRKv7dDKPbIynT2ThivGO25szPGNO3K5VoynC95QMLNOB6O1IsPxg5MNGLP80ikeSE
Vu9/uWj/gcz77yqmf3wSPgqKLl6463X6P/V5RgsfEFLBYhKzt5jR1/A7P2VUps2//pdMaxXG/e2n
thyMI5w1iBQtdf39v2gBASwh942ZKwOohc1qw0OxTNMOsqVvtkWduYGT5caul/pRM3vj0GXmMQ2j
4QJl5K3AlheQMvArtEV8ncpvJBA63hh3+QNCwG2dTPYeWA18j9zWfHVKyiCenb02A4qxE4KOBTOT
4+9fqszYx6EDLpQn9gTr2RddOB5oVlHbMKLbCobAfsRCjHjX/pKgagQCMm9TiJ6gtFLAc251pYPC
Iydnhkhmf1qSrv4kPOqXao0bpdDNK26A+EEzQnnoptBZu/QnVmnZlekQGPYIuzDoxnwnZf9dU3MK
XTdpA5lKEOpd91Y4S3xLEtG9zmAWxhZzvprMu4xt7x1v4nIYRzTBLHzL+7qSuKGKYgI5nMp5vFcm
4puc+YVfxMoa4GK+aguDwUaKnxXL3BcXvzvU1FDDeJ206x6iKOMTCT/RacqnCz5VZc/lNfbjCq0P
dfgAUZWUhwjmtp8ixkfkpoFoh6a+m3Ty7iYFdfsgTBMYEBZSozjOon4pOzc7t2VzhyeRHlRYFnA1
obQw8jr+/mVi2nYc1l/E6MYeClpa7JAwGTu9VgSDbBGSgeiXcXzA2wsFsXHHIBryaJd35AO4Iwos
TWrku46MHRzbZP+kA35ywlnFktkkF1tvghipgU9j3TwMxnyIogKVQqSwOSd7+1HM1bZzLNRASlXe
1tQLymftCXFXvREDAop6VqcDfLreI69Rh0RCysYYxi9pyfpVUiRzi1ozbLjk027FwWaisInwuHIA
wPiv3xW7wEktnm1ntjcMOrsNa7TnqSj2bZbcxzj+GmTi1ygMEBvPBNXl91Qa4RF2wXFQ5Yfbow0a
avM+Q6pPKzxGorFSf5qy87rS2sxDe1p8FQQaCUgDiXfVO0voNUOv2/Da551HXlcShiB5jexcEEbC
xgu84lZO6upNIH4z+ixMjGqG/AJFYJDw9VoK9bNOeccmOBcYfQIlIkI0AvdZAUGtwvZQM8gBy2Nw
I2UHlGjGDt07vOE6+XSGX5k2/ch19BFuyo6eFbnNUkFnYaKjzCkM84WRyHviYsXOJzP1Hac86HF4
jvPq4pbj0zTY10VPb0ALfiZ0slnrepjKyFm2409ZiXZjIYYcwmIO0ki/44fHz1xcQX35Sdd7htJ8
rFfr9z9gCy4ZCVgAvapibwlPTfdaI6lWjbszWz8KRbtEE/GmzfRKUOCXPSjPqmbcrV5+AYnHxNXe
6pTph0TXyalcEMPETdnY8m1xZg/ZlOrj6QVsKPg3gkyMdzMhlt6MP/qSlO/CbABce+yhv/RqF49c
4NVUSFt47i2S+0KuLnU9iyfrOCnOs0oWkm1fnPU+Ugb7ubIyREbkTqfcAhbIeeao57Et3hTljc7z
MBgvstax9mamn9h4CTnCXVf+KH8y2LsPqXuzj/GRsBE0GYSEduX8Rqg6YPn4U68bY911XEHq+aou
0m0aNu+WKr+G0Lka3A+pm1Dbh4ck4iKG5CayNkg8qE+v5vcS734Rhc8rJ5450bNas+M13Hg3FfSQ
bEeMjcK4fT+ZbQXSJh2RtJEbNVnzwFkm5N0q2/CwECwJh5XoRNfEt856vL/14y7n8L3aDDAfNLYg
5diMF5KfK3L/TnVnXav6F2atBxEZdxYskPZukeO8DpO6a3FFhlINSKxgLOTuqqjmhZqgEoiJBUtz
7p1mAsGaIWOG6nwvQuEQ4nHTZHcvcrEPzWodMuG7JzcUioLDjbj6K0OcMXTJudDu6IutaE43hIC8
gylD2kjUDRer6/l7lwxBDMS79Yqw3bqBOf5eMMTb4pl4dxBIGFn6iTSRY80x760tiMMgkavDKcpH
P6p4ErW6x/DRv4UFeVYsqbMx+WxVlF3IbPlXtEL1q6F5T+enMdKec5XPGRpNfjYq5K7iM6NrzAFe
u6P4rqjKr36qP0PNfK56C+uiKUgO09KLU+i3wR6QV1mEUaR8WdN6c/GMH2M1v9OcPw8ZP0+BuXMg
gRI8JJGLiGbSLtx2Db/D+PT1f6rd/4pzUaOeRH/9nzdyl4+f8fzxv27Nx89fbfzXsvfPP/qPotfR
/3AsvkEb+D8bCtuhWfpnYgBnFr46NDu8N1cDwZ81r073J2xaP7r/33lb/17z6tof2Gwh61BAE0xA
m/ffqXmpJ/+v+o+aV6Bh1yl6/yPjrgY0f0mZg4gpq49orCKcelPqm6WIH+14fCgRZxApcMotHkgq
hLtw5ugYo6lfhHYgIBYNaqUG7Dfno8uh3yqFcbXTKMgwXnqdOXG+9Qgh0JxU5yTPql2EfWqjzb16
GpsMaPQcG7tmQB6Tmb27sdCI+kWHnlaDmrEdidTY2q21ETar8TElLRPC9ietrvIoLc3Tk9cse1+m
mdRVGRGBAiQG0AxrhJYQzLPDTJxwXT3l4MmeIfAdQtY0yLxbx8MCaO6Nuq32gFuRKbdqyGwJoF8e
t4anVTiEktDRn9BskWWpNbsYGsZ364fqdmLjgNJ8owwdim+ukp9qU4oLq0Fzb2qZ39r6axjv23Yi
Otmyf+jLR6qY084Q7ug5INJCXE8EqPASpH4z1FPfEogeop2D5vW1tGXqRax/+tL0xmJ+hatyqc2k
85EL9edeaLdKCZwxMfxo1l9BEXu8KPeqy+Q8QtIspBHdgC2VuTXv0xL2rkuwQRPxU6A7jVprJpBV
nnGiuZ7Exu4ZGsTDMMrBLl6sttEepzSmjh2m3gtJUzg4giKj1tUd0eobXoKNp2mYSswpTrFvC9vv
zaY+NkV4jVsXfLI9qkETgbYgUPoW45nb2XF0E5joN7OZfk0TKMyiZ4oewU/3Fxaw0kjprJLm3cir
9wiWHaBTnHPlZxEV3+KximADjKDwZ0K0tUmaF3yKptc2Fe/5ZV9VU/PJZXlwtNh80bropzMn4T5J
occYfUllSa50hgWUGstMrmQMEIbcRc7WWG9ChI1vhapqp0JW7bMmioudTdUR0vwbUmTnSdTh3YFv
bJejfVJ6RTtMQgdMmYTFA1KTnWMAJmRRF/llDEmooPFRQPuO+mIcTaA2+z6qfakvZP1y/a7ktSE4
nbsjezztNOv9sWKFukHRA+yVjd82kd18TYf+ie0aa0xD+4aKO76Rq0jPqbvnWIhsy5sQchvGnGsx
R2+YJBneUd8jicHY6Xq6obZBPAiEz/HyMtv2uUyQkVltW12dBdOrgf0elSaOtCE3tnE76/smdxAq
Mf4EKB42D5U13AD9eks7VecVLt9azbGBdHOUztLvhVR2Neq3S4ePgBweEPjWnDz1ToMD1GI6Y68s
23TRLjHWGydJtYc6AfFWTB+WKsK9NQ1s6ks1IVIJNhm6Vq/Rm/TA2ikghWLZEzI0bpuJrnuK+IhF
QYa7RrSHBsxvO5qTzabZsf2mYW/oDpF7cspM9cqkonPkOb8aybkh7cmzpVbsrDgJr05mHVW3qndJ
NY1B2WAL6Mu0OEyqOlzX3vg42uWpRbmyl3D7QWf3EOZIheUSt4Ds8n7PsBhTyaTdRBshaSgMxe8g
AmFD6NIruuByj6bZA9OYbTINfNXS/wA5Fx1ikko7yGhv+mhvDHt84GYoivSMYXafcjgf0/oz05Hp
V/Is48nw7STU932zrBmkEH2EFs2BSY8KO+yYHRD6ivMShTOPhXuzUI9sisaC61bYnSei6IFLejZR
bHrxGlqGqoKAhFD47OvBBK7HTi/2ZN7STjVr85IOZwVEJvGp15KcCGb9gvQw/U4UydbouBJjeV1i
klpQw14Y1PBfUNRocXRYLEjVYYK6wcBRxFqM01SOif5YCsCTpaGf8b6wxh9tO6hcGV9sN2WWZ383
EnQRo20YtzgznjSjT0BLxsbeNsZH8mraCyVU5MdYOX27n+2ri4iqqmbroWkyji2N/GpTO6kq8Ibf
/+/3L20VmfUmc9ovrNMs4Wl0Orqzh5YuJ2oM59KIFFCsro2vSPcSablBZBHlYmSduWfTeNGj2H0C
podigNl8Zr3VEWh6pufJljUM2QBo3nzcqbhmlxFhU0h9PjljRNtH8k3NimiqZHct9bvh2slBknFK
us4ycq5HFNBGiMuclMwAvM8ZRQuzdyNvfZsbzZsMvdgRKnY1Jn2rN+WvZGHNXQ6IVsMEn4psAkwy
qke+QIdzuOaNm9WnOaVWzZqIw5OzmYivI8R1h/cAUIBQVQ+TtsxbCLNPFTB2LXIOcxcdKI5Z+gyx
pzguwjwEJo+QEMmBe+YRUjYW2V5+55ZHoyo1z60Ly1fd7JRouuIvM4hyRGqcItHrYhGxEiKzabV5
BBKuo25p35VSZz9aG2z/rDccP2ekQleUQxGuuA6Ddx8YLJq92ko/TQHyVkqQvOH8I8PNg/Tt3Ibj
W5emL2r00QKa0szLUswPTTwlXphr1z4TP4zF2KiNzRa/JyacsSGIGlFsylbZCXP6GiCDirwDGhdW
7yRXFH5ptMlWFhN48Iq05UhO9caIE9Br5oMyEOTHvbcZNZMhUAE+cVWxpwq54jNmCuI6mVTwkmMB
xHJ+OVdNeokUEmZi9TSM9oeOa4ctG0T9tlDdHaDlI4cey87OBe5Jln0wN+Vn2ZFBFGJP5cZqEF8i
uQLvbL1OivoMwpGQEyA1nOj1pl7Eijezb0g02MCm7OB5lWf07G4G/LqR21bNH2GLx+guCD1Drx3Y
M8i8Dqnipmv058SwLM8t0PSTTfJpA5cmIEQ/KY32Eg3AmFOyhKdY7bZq/nMyw2et4Cuz1ZmUjcQ6
OQZAzDXnnIDBYjvY4xq7YiSeGkFWT5I4KKMMOm6D1M0pEX1ZNbdvzjId4s23Tlk7M9iai6leyxhK
QYXrYabTNIhWVONTTBdTLMZ3uNT5JtfXsz98MvU1li6Klp3Tu/cprp/M+BkVE47WNnuNDeJ2Bq2n
IRwPcRvaXpsvnmvO5CCYoGpVUgeDKmvf8Cwd0zEnxGp0QYbpj8DQk60RT2+qO1Y7wgWJdTOIA8VG
so/lrc8ngo/HJrwwksanFvlOo7/ooH8uPKuwyUDIkoGjXuB5YGC1l+chH6ctPjIv7cDu6SQgkJFU
2TWKWcPLRpv4atI4W5xDSpXvVzXTZrBsUttJSEKZcKqU2B/FGjuhJgajXcItBo6sagy9aKm+WROm
iT5vgaUPUbOFSbTVAWP3IkHMyK7TKV7HT1sR3KN427aalZ7qbPk0DP2dbfZmjGufHdVPtwzXD+ls
pJxf5XpByq6bjq32kceFCFTqyyKziIEJtXf0y1EgivDJirufDgt2L8qL16Qzn9Xxxuf/iSwLxSUm
Ly2FWaBo/UmLLSpDwsbI6fuapYv8DgcebqJM0pISO4gC8ji4gngwPKGeNOOdG6EIF6WvxOoBFu0b
gg0ZLJN8jLQZ9SIpfdM6oHCh+CKIvOW0zjaUVfps3YVypoLXa0lB7A3jVVrZA7Y2YyU1YegQZPuZ
E1/syApWiffCjN+okO6Lwnddfdi5c+rXEGq7HHIfUS8DrQGQiW1RvNEkJESPFsu7DUsdrYC4N00I
4wqpHCRJCjmtuAruysqJc0+FjB2QDOhY6CfklP1o4nbZhPDAJ3c5WGoVHtMsP00mBYemwl/ou8hC
5eN60IzdszJg7tdzy9jUCktZ1X1PLD28GCNRELMQB2i0QUKEhjssFiVMbm/TIv01tYYeZOV7zPjn
kk3jqUyyYgvp2PVrFcfK7JDvKXjJ8tDNbzjr0aeOcbXJ+8xG8vmVqkbjmzo7bSSj2BoGubVsxmNx
gozdHBocKV5XYYrCQAQZ/b1yAXIxzi0YvTvj3okd81JgrcL3IncgmLUdQjy8ucQR5SgxkTVxIGTK
Qywlu3PqRK0nzM1GjomAr76M7TDe9S56W9NTCjwH23opf7QUTkFZU8N1/XDXYjnwEXuSMPJ0pTN/
svzAM1lwJBRa47uf1ki8F/LIxPdlUfBTZC/MmTGyaO47I33urNkyPUXpntIBWVHW4u9pRvwJKmUc
qv5dD4iMaA5io7I1dWZYnO00159u0gOUHWGUKQD6zGKNWkEytugCWRgUXPuji8WA6oKuaoSarmTG
TWnVLGin7EVLC6D4xrwlocbZYe6gWtsxjZ+83kUriO+FyTdGFVTT34tFvcSRu0pGno0aWygxCMhk
bSy+hv0yTchvWVqgCS3nU2yvYEusmse2142ni6VOF2l344s58c4BDopefMKzte7wRWmhSFUXpnXV
DwhKxzrNrTfBi2Hs8FJVIadJhPaowGKEnLDXLwUBASLUvuKlVwNwPBt1pmuuOqzX6ORxerd9tAVt
H0D2ZO7eRj+qRTIIHEgPsDpr8EuYhY+9OZBjxY+/ELdMoF97NEZiMFCRb3r0F/tkRBXbx1q/STJl
peuWdQAszXd60vhIYiVlrY7zHXE8mDmzeGZ0Lt9mxEbeNEwHtjGtV0vEG1WDaLtusg1PdBFAbj52
pmN5cnqzdNk/FdovSOCxij9XwdkStNgUyHXI3X1rPLBe2aPABW6PjccL7QuvbOdAyNwhFrHc8rLZ
6mIASw9RVHP5boxSljvH4bU0shEjeLlPdpOV9Wyc9ZBXt/Wz6Ad5Ztx4CpWaBzsGA8fkpNEGEu9K
LJdOOpKmBaM7L3BhEWY2btpmJA9K0Kvb6cLk8FOKwQJw0v8yzUT42II2dRcCK52c1leswosXKFLj
KMeg1pmODn6Hqu0fj9l67xO+608umxXZsP4WOVP/XgDo1SzLdypZgpZF1h1N41fTlyMzFBLdlt5Y
kwK+wDTlHkXgBwUBKLqpjmCtRgWqvRT7XXKB4bEx6xdugQTGjq0Ey9m0++U2leGrdMI3cL3Lk0TG
tm1j9Vcjuy9h9UBriX/f1rIetmpElgDPmutXmU2QnxJPrElS89iX2bWtKvNWdMdJ2tmNlMDyqNni
M3XLE1LB8tJWeUDmtrYDofNiojy8NP34aIo63yvslaL5AGYAy7VcfCerz5oE/ofpaBtGc38kp5kM
WTLPDlmyCBx/1uts8yTE7rClt33pSyP7Fl37UM+JrbRfWzE6QTtL/iT5U+pQrapo86soyEGcW1M7
k53yOjhNeiOy+cEmdowyoCy3va1+sUEGmk0YwtYYWJrlQ3oXmaVcalxATgPAP16wdWBbIZeWV/w5
G5zoWFfa9DAuR6EaAOsICrvVc42O3NjNMmr2oaK3G8wkx6jps61iDCQf5MbkV2Du+EpmY18VBNlk
axPfdjy1ul3OL1OTellq+N0QLj9zBtsh8KsHPFFfBPORmEQYD9IkJwxItcVkS+gvg/Gs8qj9yPqQ
av+qFnPloRJzfUKTfkpm2U9LpV60bv1h0L8HLUOII7jtl5oE7ityxIQtmvtYSUkv343a+2xUIPcB
mBKWEGirn0OTsYXigy3WpJJnmJg/ylGT+1ipg0iwQVZMOg6Y85GXADz19cgMvXbiRyxrF4OVNHco
7zioW0wIQiHBfSq6fe3AEcNmeXUVWtzcqdM70rzXrGWvXOku1ErTuvYsSu+9BsSxlvaZpYZzYowJ
TznUA5jzfL4FsHJvSEwT6tmem+iiEdNOOMDVTBb1kGX9NnNxgxmvrWk6J7osl4XjROtQmQq4Yg22
RDJf2xGerhHdWZj5rVFyS8maIOo6R4FtP5eLrrCiVHLzxHI/SIGCnYtF7lvb1PesmPGT0wZw1VlA
zbPmR8Tm7GYynR9S+OxJb9VXW1tDSJvW2ONOpvp3smpfVB3tSugQLFetadM6APvG+JVPkDohZDVe
qsnvo9K8USO9OHrierRx1UZkvONUrZbbOBHwate/NOyrn9FYAcupp9lTXRXwlUUmsjm1K1yWYjp3
Kfr0PmMB0Re8sRhSEPxUdhipMjhcoxDsp/oQ4A14fSoOcunYm1BtqfkHMAK5S535J+JNk8Kv/QHc
L9p0CCPfRkZ84YyvtzXYhxrVM/3O/Dzn3RmPqXugzYLwHi/uLtJHd6sutEX4S6erVcHaTg0qFJJN
cTsbOeE27XejOpYwromBsIJ5XH72UltFgIeoJ9gyV57TbnyPql8SDyTi1R1ZVOdyqoO8LL4ZuXll
ucOuemDnSEMrbOVZx8KYwhPDHeQn6sR8MvzJ1muHQNXD9nBfJkFJKs+a8kO3Udc7AbX4FczlWR1E
gFeJdDbyckuloxDOLN/ixTSyJnbwKZA6U26TQt/rKTu5CHfD+ur9ytzp1Cj5j4L6jvWNeY/Y7zGy
qd9jJfmk4WIPS1Mx8iroJgTKhmmT9p0kzJdJoE2+bDA/dhhuVqRpHlVekcbveRQiGHWcZ3dKPvrr
DM16A8w6UHodYQJTWBUixEZbP4ddODh4SpanSNC/Ctya3F7Sq3lphbk4oKP94jgHD2ZYd4dV+m/F
i7PIz2giMEPPT3kjP+fSJnGOdSumjJ+11e9imfxqsVCFNW0w4C57k7Mvw0lIc2/Qvae+YsTtLop7
btBQRb/dCw9LaLqTaX2p2r1ia0RTJvnLZJoPaj9HD1bpqtumomlp4softCX0hMlufb2GJh6edR7r
Y3DkR+Im2kRj+x5HPDVh/gGlgWR5Lq05GLVncbHmyD2SKHxzSBSAaciVL2TET12F1yFDqVswu+vL
cN81XBh3ISTCzdaRZSNP0E/kyUZJgNuBuQOMx/KhJ6lJU+LokZZTuYMBKPZUxYwzsqp9yMfS9apE
t/HycTuTd6odaigTG8tqwi3giwV9SMWpORi+KzjNY3TuZ6XjF7NaPrjd7WM7a7jTGkKOei4ejzvV
s2kkx2TAGGOEpnECUkcOoJ6VPqVyjMPeJtNhQHFBHklB5QdWXS/txbMAiTwBTW22Oah1XxnLC3lp
0zmFK7TTSHHAn+aA7yY+6WXoW80jzA2tbpo91RgeETIj+oWy+BVSMlzDrLwZvSN8V0a/Or0PA5Qe
NBG9HLZZO4pNUwyDV7lPMkZuL5v8EA+y25qDuXjg2OdDM9vP7HVpoGLyY0tA/l5tCwZ96qBe+Ldq
Rq+wwkFfkNoS6lUw6w7B6zE6wphYzhlhzjaqlC/e/FfmD+lhkXZNSmbK0rRL+l0dldExyTG/4V5m
wbBgbTW0xYYJR/JusxhBXCYa0cp5dSrGiu86rm5S18tjw0h+qLvuPCXJ92rRzQe3sGq+pX5T4Ru9
OsUTl+KC537cN5Z2GDMToML81RNVc6zbvt30YwQsJ4oH0m2Uhww/6FkzvzcpY7dkdnZrujUMlasY
zfqO2Zi8GBfxuDOCMxLZxagBiKAHCDdqnubcf5Ievo67bU0bUpcM+1Ed0WivjswUs3Nuz0/6CO6n
KYW5lay9jr0eXRx1ts+1aG5qyFLBstF2VeW+roW+xVll+Euu31ESzwcEp9XJzRGWUxF8qrqFrOXZ
wje1bXCU8S5VTnE8ifuIo5JYcoTQEsAwVqPNqlea+KHy2ojObJuIehUqwxRJDG/I8t/Nk3dG5qcq
wk5gx/GH5ZTzhpD1Q8WBvMY4MaRzuMM2xcARgjt8uzT9N9AavB+YwtbOjaTt1FPbYd4Np36GW+di
nN4kMrL2TSMerEbTOJjKW5U+kxiyxoUqTQANGS9IM23anK5nYIiG/6hELO8bOrd5YoYvqb2gpLaq
PVlJiW/yvx2NVZtiM0He5I+V1nvT6O4XZDBJvnBUSXVntfFVkyLh6xupscw31VGgHTXU8G2efajF
W5poKHgmujK4UPtW3pCw5IdQ66U3q2lG65PW2wX8QGDnBqbcGYjcqCX0m2p8mTLzu+4m/PW5+lVb
I6Ixfek28bzor0bXH5sUSnHauXuyDklO7JpL3DLptB2sH5mUeybSo4ecqD5WAJe9MJmsfeUm5I11
WG9Bapgnl6EXx8u3GZnxc27krwYxX4peVB999R5L1TyloUZt0RXHaapeJFCAI5vLw2IQdar2xLRG
DJoOJfLInLX2Q8hwdwsTIhmy8Wy23zP3E4sGAekzW7lRqZ4c/a5l97FcNjFheXsc9wp8/3xiTMDY
PA0r9Vyp1Sfvo3rLOU3fm5NgVAPyaUv1xeytq9vqLXmeLqZWTjgSuHgNPqsDo6aIZew5qbUT+edm
QBJV5jGI6R6B4KHSsJgmlqRFblZWFh6OJt2pjTIdVVyaHkV6gDInDUAZuJh/mxuWy4RwY+vfiDqP
5ciRbIl+UZgBAb1NLZmZlEVuYOwiCzKgA+rr38Fs3mLGps16isVMIOIK9+MGqybrExpTc3D8Itgg
SCNO0iaiGDoKeqEx3QY0DqtGM3fpmQNcYHjtIeh6h3YI75JK9jAtEe+dHz2XQvermqLmDjuA9fbw
pD27fKb9W3XmkNxyurlLkOp9Q+d4ckbxbQVF8SrhrA1JMhwNTha3bPJbXjCtyclBSBvJ76ZnYh8N
GxswrkVcdkl06GSKeMghjCom2mqXJC1ikYrfqZ+J+u7immK5g9UzAqZYjyh8eK4AGYzpaG4bitFT
CG2nJFpv37pduXGbILnxifNr79Ix1b8u5i7LWhZEY+Heu7JL131fDWu3dcZ9MddLCdmYp1D5JItA
WtliQAtIy+jZUWl5se+Z6c93gK7xrSsZpNlj+gSx4e7WLJmTyWU5/S9JNXdrRCuQEI5GMi+14exg
HS8MpGuIxK+dBZqssogJdLqaVOw8ZXyYlvONLVPEXwh54UhAXt3Oaj9o/dDsga6d574zGpc8QYNe
mdGh8q34G2AoGboKfk824qEqWKxanc0cst1HKW+F39vhDpUSE+N0/jDDmKf4AprJelLMQDdaon8n
q0ugNkO62qTWpYHrduq9Lt5O5VAdWo59kmr+0AW3f6hVg9UMDogb5BaIasOUwFqTP9Seao1Jz+9a
dXS4opeZ857Lqv+WXXkmLSQn7zIIjkETy2OSkks/oyu5JbDM1wULIeJv6MDc6mQbV9uz8y1qslfb
wYErC8Lss+nJFDok2wYPqJ+zGprJ4KOQeoY5AYCLiXXme8bK1X8FoNhjpcxuO7cMlEcvIsx+IKZD
u+nPUI2P5XiJZpzADHK0C93BRzyytsj/IK9nF/mM4zPPvYS580dJqBYDouI8crapMX2hBX2TZu/g
Jo6/SgaDNrIoioV/YGkg4rnXtixjSH0K0ZRJULw0Qq44rlM0UvjhVgmbrm3rOcehOUD3vmDtcjaT
yZrTjwiQrthuCnNeD5Oh90jToZbwtqZBda294p10bdxeDYLtWCY/dIH5/n/lYkzJW1byZkZ3Eq02
2qjmp5iFaW7Mb64sPn2YaWt/Nt9shBGh4cYb9lkfEYJn1MvGUdfjAysT5rqQELBXk3RlalID/6Tt
I9GLtlNWJntE0MCG0U0M3sCq9a/dSd4LN5HnYTb1h1W9I6X2/hCG4x/rAUPd//6xk+KtBL149FLP
vvStTY1kFQh0hMvGS3bvYdrEp3qsvE2BC5u7n5Wpj1lv5+pTDHvjQvI7QcFnZSJciccaAsVQrBFs
k0ju2sOj7fL+HCqOpYZZbDxn0XvXec+BaslhDVjB1RbVVwV/xqIragmVXOFXGQ6UnC3pPKFHxM0+
DmTHxIDCJXMkfvwp/xdSB9+FVeNGZ3WfAqlciTL+8JIbbZ25qnv2qfCi3lxKGBHWioug2/YuIEi+
n+ok0mvtCu88uiURVX4FVa8TzjNLHz6zlgoMUPaOHss+mtzDTPntr5pw4oRW0x9hIruV/Y+s2V0E
JeUwC9qcnLOZWz7Wn0l0rqv5kcqkuDHdd14QBVi8vGe/yOy9U2c+6zH7qpCOr6uB9HRh2vUBZ+eh
TpIlSYYdoZ1oYnUiaGj8UfKeEQNIqu8PlCvvFC1b9aJpkLXrnsUI7vxjZcbtMVOcWoNC0mPBL3oL
C3K3u0xffYTpiwbAegiU8ZpVWqKa5rlspnct9HePgONA+6F2LSwSq51fa3qG0+Dn0wbVplxD5liT
vDWe0zQ+tnEfXYl3FatGGGS3YoDMPOVCFr7inEPI7JCtFHawY+bgNdaA9kpj/kPADsrnjO8Mw9nD
UMFTzPrh1LAHW6k2fVRjmb8UcD2hitIx9ZvKWTaphOdNQxLe44EyaqDI2Hdtd4viWpyxyyEfSvZ8
C2TrJiC7k8JAOeZf+4klJiW22tUdSPYpyZm7gKl1dZLvXUY9a1hwZJdH6WZqmdI0gtlK5v3lt4jW
TsYEWxfZOQNUuVFjULOPEtlhAOXAij0/lWQg3Tvz2fPc30EQABFX/a/ToDY1Bk00IQno0rEOIp8v
5dQne2+s9bnW4xIBdcnG7tdUun9LajpQZLSbcszCp6w15XoiBW75IJuWWSsu8C1pZdMduoa7V3WZ
b3aJJduHjLtgEwdBd3CzjrzE2Sj2gJTUtiFxDfAT/9iUJAul2JE3jfCtqxx6QDpjvI4YOR9m5kKu
Dxs3jfM9Uuqjsmrvkbd8pUO1N3LSAS2GUscGgujJCaqzr5OPcF7Ea54/nHsOvc2Uzz5kF2Ts00Cr
QGlQQ4g7RZnyyNebv2p4Loh7UKhEKKXYK83/BZXT7ubEZaA0c6IjbdEEDQl9ltBjiwysjvZ+ZCTA
rzWJePaZI+w1bWVRp/7RA1G0V5m0tlHZwtj3HUbS0HG3VcGak8FoAKNS1VuH6SIbNmZ5MhDXMCMy
Km1MYOe1X176MufZNw9Fyk8yCmfvhwKGZ0d4hEHY61TCfgrZsvQChaDJUP9KrA49QcCjZlTVzi1a
h4sUYyQ/INuBO8W278vhFNhAH2jQ0Ed4cmuKrtiOVVKvcWrcPR0UT4WH7jslktxCzsv1oa0tRuhh
De7TO8dDP67z3kSH0SYdQGPDOOGNe5RVpbdWIeSNpBjzhodANv4D+wZjnygmK7qUv1ia1ZPr2GfP
a20itnV1XULry0WD/kcbXXWEnxiy1L/o3kJRT8bWkIwUR5jaOvTIYR09Bpmw12MpdBqS6uEPpjpO
QQw4s2fwQxbLSQ2ADf2Odr5wOlT9YK6eAh4chMaMAhbEyUfKtI1c3NGq7m7fVmhuPONWh+ifSp+1
MFRDlUh9dh0zfs5s72W5HJIwC78Af0BadLKLMtEkwGA7JwQAIPcX+cVSRbM3nXDcsyq9J5kqnv7/
v8IMikSvs0M+cYAw+ph4nXVy8SBtYU0dSXDBeTCYY0TvaaJrEjY7LTN6tet4eBqRSKzp7iVTxZQS
uhXt3rUX9scc/xSFBUclavt73Rdb7DjqoYbiNR+ytzohotnypvQx27RX7A1I6Ar7e4V5Kw0kYlPJ
isOPzfiapNah76qzrdiBFaFvPZHvAa3qhhBMH7G/w0DpGLjkbLglpERYTDY6Jk5LxVjJLpiHYvnB
YSNppuITSQblDrztP0t2N4W6CAOBhzNRAWjJw2eqU9k3gKhZcTHm+Iqm8jGZ/rvgiTsODgP+hPa5
s6Cz6ZR5VJtG/kVBYu+JS830i1mPnwPBES+RXbWXqchvvqAq9PXIgtdLJBvTDcb+a4zW4RIjGwFS
ApY1NElgQjeLizNke1vtJbgvRlIF/Es27H7lPgpmQiSqmgUaoZ6MyZwUnDJM/kBTXQ+lxNqWO4xr
IvO/fHSqKy810i0GESoqaDgqgFduGJx059CHcLzGMfQRy35YyJqPheEenKbqt/SRC9jDwTqd3CeX
MMkhBeKR2JCzys8WpglIYSjI+eDf0ZqdR4tKI0zg4bTZLstcFqs4N4iLlgpAVfLdZ5P/iHvrJQ27
VeP6BVgDO2G14JEzV9X/PJS2Zxqav7WT2heVESOROE0G0aSyTk0z4evOvXYbOk2zxRUhDpnFOECQ
+v0SEWHcuYBtmrIlbFxZ925IWuIHWJvxlLhLKPc27TMbd0TGfGBMoDrO/rVx4F+mRjehgpG/Fqwc
QCdlv3ad0d4ncNw2PUKUVcL6ou7H8yyLl1qy7R0dOGeejDYCEMY36R0bRkXmgTBpejKbDWokJrC3
mXxuW4q6yR8vnRvzTGaX0creAqpRlm/9YQ6D70VSNSNKY+aivaeuueOy+mJ5f24qVHDVuKXHNtkM
BpZgB8iF7cREJDPqBU5Cdk3pfnHl/6d7YEIpTtuoHvcSGe8zAIaA0eylNmu+rPQe6vajMW17M3rO
L/rtJUTZ/svJdupKglkNvq76ZXL1v3FgGkEnu6p6V2wKcs+vrZ8fY6duoQWunSKx/+vjcAuVtb6p
ZvpCs2uvo8b3DqZbMtWA4jWJiB103T05Y+BxnZbRI7DmdeZM9nmukJYQtSd2ZQeQFw0i0RZT/g7c
CdGn33tvPYn2624wyo96TDkcZWbscK+gy0g7jrTcM/hgQieFFzhEm9Hq9iNFpzDqZhM7BstViy3M
4Kpq6+YaK1uGZQjtXe7n6ZPbDc8Cwxj3eeguLj9FlDMP2GwSGJkzOYFswVPiI+vys4L6Of1OmujL
dz/qOIPCF1n9UU4VAMY+W+JJ7Kd65ueGOUYcHqlFvfQUibLZdvavWOalfRX/FhSlbA5YLSJn4GKQ
jyxpkVP69r2HIrnqR/+dJ8lfA5R+9WdIR0XI6gxeCywxA48TqYjnxJ6+eyqPrq4Q+IeTvZos69vD
KIjypoYGikPSNuc/daN/+JD4BtcsHhiehWS2OdZbKdJHwHONFpHem8/RHsAKgiGlOxdivTzu9PII
h4EO8FZgcSQCiC0GAZHxSxha3S1LJszZ4kKK0FoScbp2qoSkNAUnMsHk03gJu3i7V7vcQn42v5Sy
Mg5m3L0wGv7P1O2f1Bj4TthB2QG/LIJK1IQ5mwY130Ij2rjWxA+0wUN23UxrNCbGS+tgNm2WSb50
00MahvOngBgDAZwZeLwbWjk8hfFVNm6KikWF+zgZd97sv8kmso5jB4ZjNo/96DFSiKNTD3hkjbqH
q6FlcslSr1kPlUGlCmYTMWNSoP5blMBgssBNXVRkplhq3bVdd8Pjjw0vC6hjm5GfNJp7nLk7h8Ju
TYn+F5aUs5shSSSyf6kEj3ukyr/Uk5tJ0SlOKaqLlOVPVTSn1o2vQ+I1J2nU/xBqdgezaHsSRX10
6Nrbl507k7LWuWsd+S5a7zK5EPwyoeExxRa86XxwCqdaTWY635ZgSzHds0pVFxDq9xKEzMFWkTz6
ICizAg9BC6GXlUeQbXPKGxC8BBCTFPztJwm6iHj6W3doOeWixcQvazKqGI9JXAnW9sZtNDrjod/z
bPpl0TryR8DXa9FJMH4v97Vjs222pmxbUfJaIOu2A2M826w67KGTdeY9Trc6AYo2NS43GtdlxANL
jW5ah5ZWnqyPtt4ky+JQTu51MI15I5fxXhifkplxgp3k6Z5tT0UqrbjM8XAUNTUU86JLSHI8iQCU
gTwZDZXsmdx57oeeANmiNqkG0yPC+hdGMuEh6zgPNeOaasnniZEfYLvmUqzE1R7h+HV+3aH9qoZr
iYQUmNhHTTjqqoEGtR6MZuPMMxF1gc+crMbBiRdkY7TIfP1463r5vE1BICUxpxuXj6a95s1yLe8z
YWqy68nERtC46VkDEvRHUGqzbNPz8R9KW7mrlPygYnqeM7ZeXJuWiN8bu2Qd0nOnVKa3i7sByS0y
o6mkqvXsg5pBFCvBEGeMCJCofaKexbmZTLDduX5NYbyuY4cWo6R2zIDffc2mszG74m32piPsV8S+
E5YbTOErywBdkoI0hmPa7EXe/AorERthB/upMvdG1D2cYD7R+a0bO35MX6DP+42yBJnSdXzu0irf
xVhAcCV64yUKZxpHMrrJW67AdjnOzWy0dwKkBfqv2uq4y+/T6J8aAoa3CTmCexei1c4p+2KDv1hs
Jns29/CBuPZwHp0MaGOSIOoTn02w9nptEcgwJ3tYjncLoNDJUbLA/VMdXW86lw3yiTHW57xjLwHc
f4tS4T8X6cCjtAYW29besfxLNY6nijOLESG6l6kQp6DQW8iVP2nMk1iLV1Bwz5NsI0Q80VdupM8c
2m+p0b+qasrWgLlYDYPQT4h3x3rVHoM8/gRBMMv8PYuq19bATWHaL7RzJ1HQv8zFqhPTR9m4l8o2
Tsif+QuEH22hX2fLFFz2PAlcCj9GHV5cR757ULi2VVs5nM5JvEs8dZrBGyGfM+ZD1EhzBY6ve9Zu
HB2kSS7WkLaMQez66FQSS3zFyLhmgWnkY33wS3NbdoAp+1QUh9ktXkfmi2PMn54qkD+EYmwtErih
jK3brHqxvemR+8y6w37YSIIFHNl8VG5zQZdWrXXvM190GMrF0xpOTXhEUG2XGXzuGESqNgfKUgjX
jExxzofQ8XOcP9dJ815ir4cTjzaKzdTKtusv7dUvXgoTz5aoQ5g8BubwY3gFodX/42vvPSZPq1YA
C3DwpsnRf4DCRhB0KqSlNo5Av9/6Wy8WknLOxxfTwLbLNHxJwBA3itfnTCZfts0mi+dgX3neeW4n
VmmltcLR/zzGKdxfjcixoFlO1HSoXR8RhTR3egwIKPU/VLGvaWkOrcF+Qs1HzfgVKZmz6P6mfoUA
X6+0ESVHoCcJwEE/2zQ+AGZ6LYkQcSp3dhuu6+Se5IgSskhkmyk00itGjPTqzsVfPzymuWScYzHX
tDHyKoGIuajeR9zXpk2ShdDrPBztrd1SALVAabHUWmtJy5zE7q4q1Lpz2KwV2U1qe5lRPXpEFath
BCzOjmqV+ifa2X1vC4b3xjcbmLOpi9NgvagBNW4SM64d82CHvDTf2Cq8ynGST2QyHaNs3Cg/F7um
Gb6JuHsGhwQCoWWrmuZjQYWKqQvH+Hrq8vwYTeGlhvLNtzxz+8UcslA4gbrues+mdBjQmDITiRB+
Xcq53Kip9PlkeAYRAr23SXla/hMuCNAFFEl5ggJPLsq+NnlDTsD1PDpfY2/+emYOKlVXnzTQ3NML
Z53Kdgd1O0VKxDePcHWNRt3FEBChuQ2rrW+rYJ/HCCrYMTMJBh871C3twW4YNTxgE6bsGPmHcoie
F4Ti3g5ZTUndXFVm/44VkdukJB41IqeWmOz9WGefiKM5m6efPsr/03aMULuN65WfPhlI1Rdi81SL
Y6TmO9T7Zl1nzisQ5U0U4h9EgZUDC+VFrlGLu19lzWM1oFBYe3H6mTpFtOtdyUjTsfZdx2ma59Ub
KkMGeoohbDvSgblB8a3HpmakGBMMMATVPusR27PXQ/BnYdJAREW5x2lI5HpAFIe5mXsjWxFGwUPL
ZnLlEC+F0nBT1nl3HGaiuuMKFnDYUemIXxvJ0LrszNNAUMshEigey6j8aHqn3psGrQkJIxoocugH
FjWJe5alEjvbwK0QjIVY864LqhzgQgBhqf3ey5YvqBtwS+mU5tk1N8qNty1hGAucu9irhyNGdQbR
d/Lr8klGiXsYatdFOiLY6C6CTIbCO3QYmTUtIlofVyOiwLou/mlLpQA3oqPVRB0gMyZQpYrhbDPj
jlWebEQZQMhUrKic8prOCL/G8H1YrBWlRF4wxeNNpjRYMrEfhpecjHA5fDJUfwGNThLAIWF0y9Fs
rUpilHY1zyBjEkTPClNPoRCDjbNAjZwwdm0D48eOk0c3FZ+Z5f3EPhu/gNxKViV+z9gNrcCKQIt1
0PLe44OMzr6AB+DwDWN8ctcds7maQD13VMh9ZbKrah7zMIl/Wjn/U6p/VjeUIyWVN7jhjg+1WsIb
gc5dkW//VAQwpTQMywQIpCxs5RJxo6mcB0MpvpYpuI4dYk/HHK69hS5qIedG6MM5aDedkwJnaCSC
7Hg9kXxOReBxPPbIc3h8aI6mdebyW0zLxkyNrLP7DI2QTWpbbfDXiUg1tkOP1ZLmVM8YvuwyhnI1
lWJdJAzD42KTGo67IfmRikuy9WfI0KyG/Lk0i/6A9PgKOrjl4XMG9sfG3iX02quRMOUuX5G/qGVm
PPfD/I8J5FvaI8S1TbhxgQgcqOS9t/bs/jDpqV7HfV8yTEGGKKMllyBcHG8wNxGlkUdF7hgavj9Z
Y6uNrD65n1x0jsjQZdNQopr6mjU8gE6IPB2nFF2cmIetUUasy50GkqzoeJJn3uJLlI/dxvARM5kZ
LECzwFxdzDgOHHk3ZP+ueufT65qZu4E8RJx+KzTk2batrm5dXxPP/M+252rjVYwvWJneXWPIz42K
3qz5K+LlHgjqAWbNLT5ZTD56S7wV8oTydljXEQjlOG72M+vdTZjx99ee/MVh3YD50MfZ078lLqw9
GMmrSzm0Ahq8Kws2NWRvGf0SM1Rv2qQpTuFrpNAH0FNZKMzVSeEkRqDr/zPD4GHlSrKbn49JRwRG
b1ktNIdv12jaB2KknYCg0i4nvMKiAecSlZeVZjsZpne7awtUZabaDv257Zpnh/jBQ9X0Z/pRDsUY
lb4njN0QOek2Ayq0yV5F29A2UQHVXvfSVBHaao8JTJIUIWL8hiqjJ0YovlaNIJTEXNaYil7Ud7ML
eZU9VE1UeEM2dJsGZf6GhJBVaXjf7hS4NxMmM9BAijxsKJHpfBLFiVUwMvHaBr+mlVDc9faTZ3eP
/L9BmD91F2CS4sx0ffEX1eDTaIEajyu0IcLqfgx/yqmu8lc4SfUerfk5SngqIDJj0OE+Wc2O95lO
DXWnqck+r+xuVzAHmkvnz9ShygQQyV+Paw6Aq2YRbIFNKRlB7RNlfxkhNUHoRJ8GXXIkxvFQG/dS
yaOuzPnR29lOZzxpac4CNq3oiBrM3rh5kOs3dYQq3ug3Jp1uWinnoEPzb1fwbzIUQRKoNwkMl/U0
DNmW5snb2DnD+GUpiL9VDrwPBlBnOOu92Nb0t0dv73DYA0uhMNFh8C4j558OWrUrh6e4qd7bCL9S
0uNwj3ghQo8Sy8OKp6EVb6q5fAvqIDiFHWzzBklqHXt/PDuOV3WzTH9SAMzz3ess3oFgNJ4COTQo
rZ1ta5PCxq9MlvKIVXQO9oxPumPJ2XkuPXknXqrk+HM5lfI52vYwmYAzMWgMgZ8oTyKv876bQQVs
pP2DMdPzzV2O/tvFDVZp7CNTUAHgmb+bvD8aqg830lzeYJ+HUk76WL6mE3pEMuqiSx51a8eJmJPB
QYBJ6rBGdaurM0FtNSQuDml2L23MVNRO+SvQPCCrpL6Dy0A0hL1ll0R7h6ybjxVbM3F5F89SL3Vi
jezToQ4tw1ow4PxIXFl8CciiPKpc9i4PWKTpAU7xGTvSV1SH3bGWJV9HxaeySgFLI4TLxXrJTRfT
mx0bQBnUSIZGPJ7Gsr2DiwRApXAtxHjS57SbjxnxWe4k8ehFEYkVbhauYb9ti6GfnuaMGlXQDI4/
eg4AS0UFVVsAwg93Z8ZXy/szFBrLbNzfciqXHX7xeDMttxLf9nEK42WJ9iCVoEkZ1IStmWx1lv7x
tSuYZlrDYYmduOZFOuELwklSMmTaWWVuvrgwFEaSiJ8ayq4K7e4RND3ShYJ+o0KQTPqcPLa5OfFg
dBn2OlT5mD/IiSH8DARMfTTL8J9DCuaLRTEn5hfAuMaL+mB7M94Z56Zbt5o5fNJ550jg4doDzj0b
YfzrYUQok9fOJSZUdpl7CBpxGxRTcJgzXFxDSfRiF2GikUm1ozBjRtZuTSQArxojyC3yx7tpRsZz
UmT6lDnZryytbNfGKAtax0SQBHeMBwKphgAg8ryIMEyrORSDdxuKpt2pKOq3Tqy+gRVIfFqaFINV
Ld0O4+nQnLN05EvCOL+u/dC7EQ2xsmrYEGHcxndHcz8QnaP34GyrLUNi5vqerg9BNP2ItM1OIE2J
QfLsl4owZGwmoCERZzcxuWGpRKViaWPatg4Udp+wnzEA/sBKKtum4KbmyDYPYcJWroe+tBvIEtnG
7mQAutWXcMLGY2pM6MhDx7Pd+Pl2aNXVhA+5ImFAoLgxyUwzuIxYthfrZvSrFdph6+9oTAelMQiV
sZT7GNU3GWCBfFHkTG7DGeM1Ih5msczMDqVLYothN93Dm0ZUlnXtwLGgoEUxx/7eh8WHaHbFHe1e
0/YZlzDFSNT1F4fBxgrUJNJKC6FBnSixGZp6A9INVpwEUB36N91pUFcJ9auJDRfnGaz0afqOdcAV
jawVqLPbTmpdtK6/IyLuRXfUw83s/G0FxbQiaJql+K6UwzsTxUMV24vDGkpGpcZiYwh4aSxxor1x
FMw+TnXiH1jYLHE8y2FgKgZk3B0mtPUdkXvpYZSvYFVszM5oRIg/Gi/DQMRXT4zgkcXMKjbr5I+9
tMk2ibXCS/qXkSNvxdLLP89D2zG+gT8nMG1ACOdcywFC5N4jiUgraySOzsC80VB6q2qeWDFgFqlr
Lq6qAjerOvOTk6rYxXb1plOrPjfeOJ+YDLSW6ZxLGR8iZ1y2TP69oYfcy9Z8C/sPKdAWh3LAfAIp
OR5+TO7T7jCYPR0ZBq/SOqtAWydFE77RCAKIZmJE46MYZHyFfkK5f/uKFEcTTzZDOuRdrD3eEDjH
JGCauAJTatU5sY5BbzDcVP2p7ITactC4JDRsiA94SRv/Lzl9M2DAsx1a9UkPTDSxrTGIp3ULmeWE
WYnaZZfBKcOF10P/RqS7ihNW5QK1HsKMdMd8/mII3M2KPFwui5TdMisT9kxXpjHZSZjmK9Pzcdu2
yQNHXLZz9QCWpFVbQiVbaqt67U9Vf0qyaZ1wPqHhLT6I8QI418g/Rsb62WQuXaOdxG2izpmIqbOc
vN9AnECrHzok9zHb4A2HDybxlGWh920B/xVJ2u7lrCzm5oaxR8TWHFXHveqNbJRjYffPY5GD73+u
Zzv9O3Tpayu51yvLQESMU7iADQlApV7FotopFkMrmEjdnn2XeaI+ojvA0NqNAu9205F2iWVlZXT2
dLax7u+HWrDoGlUEMYW5pFEP9jXWiVhrWzMrc4Zvm/EzkI54wBTvhcyEBB6OJlfbWjlvYdBOr8wI
9bEwW3z+ExpVC78qA1xrOglJ30OX3qxa12nPooo4Qio7eQSxTwDrhK4kmsU2KHv7ne7wxYyDY2qS
DB5oFJ8ViwBKGOeqMa3TZ/HEJHzjuCeIGpbQ9Z4zP/obkCcxuv5Tv6SrSJDfW03+2652iDzyeVH3
lUAdZuHIOSYMctLl4+p9mjN/mFq2bITmtNWEm6b35lWWxnhbadTWgqkH+Y6Ax0v09iZi4pcmBbyA
dK8zCuPN7xHQN8v2GFLIU+foJ1IMFcAewq2EV35xxDdXhryL0voQDbXFNrdh/KZZ8l88R7UvIykN
KzB6+Y52bNElOIwgZ3faIzQoN3nPgLz1Rcm2Nc1fei9p2ZaZz1bu5OzSM1ZNxLydu7ibD7QNLojv
VyrYmx/+OjAljkXbzk9T0xd7bk2ibpZf25msq4WG8UigKuE103xTkFY2RQFRYpgjmG+8OD5ckZfB
wpLct2vt9Ma21F5/JiaDIHgvZV3ke6R8tdGt79AZKb8VJBpU4lSFMVP4oXsdLdL8xrZeG8m4Gd3g
jfhNuRKIgdZBnLSXNnJes6q8eEnm3RlXMAfH7huXOciHACYHuV4bEoYQW9SEwCm4KGuP3f0lzfvf
MN6OvCYnY7SDU2XF1FdxeDWHkmqm6eE05tFFZCOOpZh+LxJNgv1NvPXdUJNAtwRYBh2Yw756HVI7
PLFRJEchGU8SZ7C18EpShUDeXHbk7cyYPvX1SZAo4TFGrOKGZizHZlb6iO5rL9yJypSoLgqAUITL
MH5NH9oYveMYdpI+JG6oEtxwTVm5ybWez235Wctg+BbNjlIfzzLAiVNQ0+p0vUOeZEqs6lgY0dpE
3vQ0M9QdR9Ag5KsQCzOQaKCcE2a9O29cvu+m7i30R30zWmq9ahjaVdxpgiInhlgJlr01Tt6HXiIo
+hgbSE+g58Y2bXTKjqB4N+L5UiSv8EZDQscKcbEcTJpToH6m0bHv2kIvSKgYSBRqBkZJKTadhPgo
VovCcF6LCtUyMqlN2aQ/aAK5u50I3CZ+tpUz/dYMY+OGJAi7RFMTetwK6C+PtM/2ki+xh2CyT8OR
DpNlHyyt8aMOBuh6WfvVLvqaxvAYX7L++t+f2jXjlpQ89qNwN2na3W+767+YA2ebbJFDGtox8ADx
WuvazjnGfvAvjn8a039OaJ2nGgMHEQK7IiMiAHvfIelFy4AFKk9fctNJSjnMza2fshvymZGoFF8D
YjtCQgKCTvqcFYeMBctBeqOmKfvtBEe1RoG/5cxZtV16TMw435kgPYHUHiULiVtNAaKk/RGWW0SH
ElXlVN/cavi2HIZSNbOcMOz4/6MO8CYX2XtYEPDsEJmdo9r9D7/bMdWlcSz7Nthr6Z+rthg/4kJx
CLb6lR9cPbWupfZBlUznYfpkoz+ehnw50xqHtb1KXsRCicITTkqUto8ppwH3dA5mSIoMER5xiblQ
+z5vkx1xe1VcmFuCQ5m6qObJaOAhGMZ/6PMw5TfuVxbMEH5MrgxUl3ofNT8O6mKIlsdKB8175Y2A
Ctyzi+hvNcgm3yoC6PvyNQrG17mCEMGmuDnDCTtVxEmcZhG9C11n55j/tVJViytYp+qNvImzawMW
zjzz3DYieB5CxSsCM4R1o7545LfSnDjlmsCGM+id9qXgkO/sYEkaoKFlWZW5cX+pM2o2xaw/UiNp
QzWbW7Z634rA9h1casKCWpx8BhCJ1FuOmW7Ay5zWT34vKUcRN/4fe2fS3TiSXeG/0sd7+GAKDAsv
zJkURYkSNW5wxMwU5jkw/np/wbJ9qtN9qu29N9k1dEkgCES8eO/e766Ek9xbuT3e9130K4nCnrDq
OqBwrK+D5AIQu+b3U1RQgsS4byXGHai1RbmqlHXXya1kQ3GX3RthjHUq8fCsWyT42qihmQuH92jZ
tWNJd7MycAtnojVOSY7zWOSRvYS+nm9DztPHYuBaU8s+T/qYP1ppRFTJQFHo9j+lkTQ8DnXxDNtI
bJk4aLt5AKo39njAyRkmBCnM1gn8J5i9ICuTONh7eeoumxyVVIyKd1/q1RpkD4Btrwkwaslvf0ZS
2pF9sw80gvxSPzk6/k8tNLNjT+vjvqu7//wD98JSjGN+EL3p3jW0cndmbR5ZXq2DJP3H48WCVtUI
QFpa/RYz7dYGmBDYv0Il07tv4rWJKfkHvxHiFK7+FMD9Y+pT4nd80AJgKAIvOvUVoit3KvW71KqQ
NjYcwtygAZJFd+iCu7vo6WRWGUoab/ItWoaNtZy9Kt0aP2LDbjd63envMtdRrmcEezJr2uDUb3dp
IwVMrWhLnh60oLYIVviGGI/VlbtnRXjFDPbBIAoMbk3yWuqNCHanjpBsk8TjeZZnc6TQTAymz+gf
iVnNi6uHRL3rhuKhFm5CRodfr80K9h3TcrwA1c6AnZTFWUtzacKiPxrPRVzqrJYm3WkDjKHKmuL+
u7SJUn5pKDkM6jPnY4/aTdN0ue0LwsZ1R0k96f0ZMwFxZSIPRNomzF6yGDEnciDcOd426TtEu221
tYqJFxzidbpGkKit+l7hq5UZ2orTbXbtkBXuUjNB4hDOLKc6IJ7F0DIMVJRx3n0LLs1EfnpRD9O+
Zyh40KPTjLUPCLbVL1y4ZhthiKUtPUXrqQBIWYH+xx9hYRvE80V4ZlgWlnkKQkIvmEFpnqIFeVie
iGKRZjBeRjntfb6iU0uI5InSLqkz5wAh3qcdDd/PKbtpw+0gwaB6mqDLHEMwbmc7zkeomOG6mJsR
NcKMXShUvB+/AkxOl5MFTiyzNy0U2IIIE6FIMaY7vTOfSxaUJQ6cYNmH8c8Sp8rS9QNtP2MsXNJk
0u+BbOBi7JoXyzXfhs42sMVCvBE4zKcaALcVKHlZmxQPHU8vbfG+P9ErTCCu5fXGbeWwtLsqfbz9
s9tf0Zs9xEVfHCfZgtVJ/HCTz5XiyNQZnEY8XQkoDJR169EC3MRocDgbjnCXgWwmznOwsfBZYh+r
yrsJJpGwanknY3kX6AxyQhkatF6ZYnDemcasO88Mm8yOnGW4pRgkijB7wBGfPqR28DYYFf1L2bdH
UEuPZTH1O2yew9aaR/o6IdXNHFcvkWW8RDwu5z4LX5pCjPhQQxqQuz7uqxMvtvwYW/c0pZ+S+Omj
34+PnERRuhJ8F/ZTgZBuAoIcCUEQZqQfsy54aSCePVHE2E8sEv2S4D3VslRzpxzAEblFqNXz5ofX
FRjdCJ8qJxghUYkftzANkz5JE721+k9R59F9EGL+cEXFmpxjMjb618z33gILcSZ34mnGXrZIwC0f
m14r1xSP73Y3JGALEpK+OnMiOdIZH5tY+A9llcxL8Ah7mub23e2PsSPEy+aYe9c6hIUmLdbBecWR
GvRUyFlHjCpp05qyTedBdMh9KsaBk+kD5AYJOzxoV1ljPXu6K15c0R+x8ePocjQETgL/G8CUTRsO
aPldegYA8DbVtM7wz+5iXb4zZuNAl6bAo6plAvN7VYNUilo8chwOioh0tl67c+TOT6WzJpTgjG06
od958vzkgrQZfSPbQmEBbGSDTMz2aFqpeYfY7tPJib+z7OyeGDsEnvI+N9DMVQ4DK+eQQvf6KlN7
k43LubYQ589hzqxb/wlm5ioa5NJaQDdEMvY5tnuCSmikeeBapWp5MXXNWY6okQlcjR7QlAWbgc72
Ajk2BAKzWOEtsFZmjfKjnIOKsOfmg7N2/NhKTpPQdq5eOth3gqSEjnfoADC1WxYde2w/djxG3d7q
nOw18Wk0J7Y/fGay/KBrvBBjbhxuCbj96DxFmT39jGizzVond3h4g+UYywirbW2hB/LR43bGJ91c
9zGJqxOmVPwIpd2pPCiy/8ysWAlv5ADcEMlm+OW4tJENrEej3NJRNK6cl+hxsjc+NHlQH6UJAkpK
mzFmb4v70NkGp7Gbm4/cwzTn01ZmRWAKGaXNdQ6n+X6MtAvlJFUCussnMh8x37Rhu6LB2gBqigjv
bQFBupNX3JsaJiqCwOpNiwxzNRjttvKgE4pw3CPO5YTSI9GVxegsLUg1K7YXfWUPrYfWETGj02gH
7EbmemyD4xTO8y7tnfmAKwf4SeJWu0nz4iN8pAePXE1JwfOzS92rFIAJkIGKleuj6uxpx62dn2j0
yFqLxTJvLe0Rddxzno7WmkMUtrohPtR0EhCI4U3rUvpmQc2hOanlfGiy6su0AaGiN8S1a9wRb5g9
a8lzE8j41BqkDQRGOq1Nmai+bHPJ2KLzEYhIbKmP/2OY0xa3VN0uSsHbmNOdX3j5bmzk1+DXbxP8
EgdjTtl/2zYYynYq6bbB3mD4RlQdL/WTWrGZfeIagws1Ldn+bydhbw9Aa5LO2dcG/U4fkE/5PfP4
uPTNR0uuXFij57byD1NBd7RnL/ow/GkJEC08TgEI8shAvFm5SXlX4sJYzG104QY7D+wNI3ajNtoN
Mo5XYETw+9TVpvfr/DLm3JOCzHtPQoIl7oqJx5zvvGHGLOWsRQdWzkil8UwQM/iIGYm34cs3bKn7
moZ3OBTyj0Itn/L0KNpHgkRQh3hiRPlZncsG8v3kieESR3w1Dc/s2i9gJDISpBgoneBuykF9SoJ1
V3kyjpsIZfOGRmWNbT1Eeu0T/eDE2MHbooi3hjy1qQYBds47dkQnJtM3+pEOB9MU7ZI1G0W1wzMl
ncOIlZ94jcZBAqlXh5o2YVLznxoEzVAZzt3KcGoPRwjioybCTBDX0FOs4VQ0PmebEIdr6gD9b5DM
zG04HxtQfPmTTNBWVAW20CJApNyjhh8bTJSm30JQ5ABGpy+MWdYizsksiWNKop0r8ejxZbynaLdt
ywVyEUfuge7xS9p69TOKMAqHiaTgvBs4oPfOoTQbeD3OwzRaKMMS7QwANtqG2JKptYrxQF1AlAoJ
SVWCkYeqgt70NAZ3s5bdmT5EhBo52VIGTrEzBj851IlOnmxCAdk02r538bYVRbcRRRruhRW+RFkG
L5D2+apCrTdTih+FKWZgNxzZYmGHW6OeWDQ471dOfcya/KCRcLuZNKbRjt896V68nmbLJ1/VTelQ
FTkvULM3k3nc262GfGgOi40MunqRiCo9NiGgp4KoCRwLZ7+vFWUudTddNnyJvnMeo3Dy6M3w0jW1
Nq5jHomLIXrEuDUy+TrOQtwJobvAP4qLLJbjwiKfb4dGGm2LE6oufEXiMLIVnhqXKaVoG+bNNeiK
EF3LoEHv17NG/6r6+zDPT1HyKiOUV62lnxu8/AvdJQ4Bjqho1vidvMOU/7JzdPWe508Q6oaWgdTw
OVIbpIha9ZQSr2zfOKhWeyslBrb3ui15cB+yxS5WQFbLq2Za1MwEwJgM7mpIu2nvCH+XV0a21913
Gi1soYO/wbLEXDTPie6Nf6ToWtqqKemzRMlzzp0DxJGcUvR8VeveQ8F57JWi0eqludcBfFSmYdHU
Bvk3RWZwGOvg1OX0OmtmL9glTJQLFF062+i9iOCVZ+2PLkEE790ljO3IvkDByJSP4WY+pM0RCDNB
7JlvbkrYx49+UxkQFuolCZ1k8kSdtbKRvAic7PsKsR/KebwEmg2QsA8aj0jyOtgUUcMyouOH93Vs
B42LMhbwTIz53y0kUs0GVtuMJ3Ch5RAeUCp8VDJYMqb21mQ5a8tQpNNj67pLwsTDR3PMq1XE1Jf+
N4GA9TRcghAaZeGZP6wJTgbWfGibTrophYiwPuXxym0nUJlpK97LYigOc21/I1IzNkBZ0RV6uv7u
Y4xaOVnb7i1vvOulkzzR3np2M5ztU1SWK+ypchcb2S7QA/1xbuWXo8lg68hG7HH2TBt3pNFY5OlF
b0nfno0dofMuWLR0OUZB/z51Brq60MAAa/XdekhE/GbrWwSnhAq18TsM8l1raPDmqnqLNQ2FnRfN
q0yJB1N0ePjGo5rJusH3tbTy8ClpJyoLpoyOXDsY+BNfq5FWIMgB8xquJPp+IFVlSunCwAc94JAD
hwePR8O5aXxt0XbMLxLNeNZJKL7zfT6jg5aoy2q0BHp2Z08QOCPLx1gTg42TxDQmVXqyhvxlQALV
sLIuyiF4b0VordI2XevqfdEYNwgr+ez1QlvYpDAbTvOjNk2inGM6gnUdkTSFdIgsDjZCAFYrupkF
nFSuHtDICxZgZH5zvANwRT3il/LREsGrTrgsCq+8eeyFSaC1vqb/o21QfVQbzxCbDAYvMsUGWHrS
QBC2n8ugwWEZau5hVH/YTULEZ4RDu2a1O/mM6LZO13xrxSTvvIbNO23N4+QEX1GdYOOeu3qL6OYt
NcCGhVkA4aQt7geNmSSZOdq6y+kr+QSeN53TbNiWnqdC4nosedaHaDpkDSd8fBDHsc1ftSrOFv0U
bsOMwRbEFno9kfbSEg9Pyw4PC9QjuIuxbi8x8FePpWvxKmbBJhwtfZ1nprtuvNR9CHUhFhE+NRJ+
XA7ylfSYzVyTzpOPsqVBIPmBqYF4Y4Ehaq31ATS17Og3tdwSJY/adK7zg9fZH5lVRUcgZM9uZaF5
T/pnTKU/Ct4ffbSae56ruKnRTesoSZR3emCaQmcQwxgJ7Usk1vZproGJ3/5qjO/+P5LkfxNJQroj
rta/TJf89+LnV/5V/I2Myb+d4h/l9av5G4IF/rb9c0LJf/+kPzJKfOtffaEDozMs3XIN3bf/K6PE
N//V1B2LaBDfdFxxSy8pykZG//YvBpl9LkQEnwQx29Up2/87mI+ISoGuzfdcFBIEUjrG/yWkxPwt
btJzdMPVuTKDK9OFx0/7u4i6tq0ZwcRjg4tRe82MYZeI/FpUHjpzvLVQIWp1+MDE5/bRtXLWgd0/
CMc4cBaGyvCamPklzTFwdU7K3MehzonRa/cCRLBOfWmn5tIwWFImDMJzdCdaxEN/Sob5B4F+hskl
/illT30EslpI4MCFSECn/9tHsOic6kYa8hFyWp625u9dGV1hRWApZD7hRO7IvBTeW0sngUm0oewo
wDn+2XXwRf6D67At3+SOur4g4ebPaX8mC6I32KiUaFE+W4SG0E2B0GVk5EIl+5IkkaiukFr4moJY
M3IAm40gpFlltvXoY4v/6/vyW9Dh7bYwCtQN/LtAoX4POmxBGDG5zWouBxaNb7iXLhKnuC6Of/17
fJWY+Pv9dwDOsCIRq2Nav31uZw5a8OtAaO04veJkrEWuA/oZOIXazt7HteKDvMKmu2T5jjm10aj0
J2ywmRv/rHIqPGLMZvqhGE8fYXzsaORlLa3IOhZnkNq4e1CGLMT7nGxaOWMPzBbpJN49uq+IGCkx
wSuvbZ9Zl+989iaiTmfiSdCxmNjjgBUjEQAsCPkq43bPlEgUIASt1OiXjc53Yaspdz6x0aPAIM+q
Q+PnGktPhzJf47g16Y57JdHCRXyFxKEGl/F6EHJv6e4LaObnuKoxTqcYqnVt3jRVf8MLRgEfoZfy
7OQbH14iuktvZfoWDdH47AWCnEHdPIeF5lFaY82r1ddkuko5Yx/b+c3sRbWcB3Qvfc4j1KbekZEC
G5ZZTrCYMJcBARsBC7b0b1J65SsIU6jpLuh/+ZFaetRm56RS3cjQWXpkjbFOXv/6uzdYIH/77lkG
GJKRemuTVuuph/BPCZfuXKDeimtUNpzeSrlpK9YL2XFX8TqhPuJTxqVzChAHLDkxE8UyMWGzGLNG
RLf99cWoINPfLsYWFpE4nmuZtxX17y8GAJBbtb6XbCmQNmjPZvJMeAM5972aFrnlHobk2m+ggk/M
i4myJVDe2gc3zlTYUWd5NJPbTteWCXsuxIOSQPsJtrPM9r3gi4ha7VcGgqCNnGsVwnBzWV8sw0xR
l5HTmI3Xkk751nL4DnGk4zrzP9FHccBDe0XgqNiXFo6yQUciqPIT/8nn/58vou0Ynut7vPC+4+q/
RZvqnW/3kxtlFLHMRYukOYuJNTzP3IvldBbuVhIFrd5/CvLhMPMKEctUr91GbGsnY7QikCpiGxQc
d1xtjSJfX7Wzom2OkCjqdJ8ehjQ8dBlgT8WvvK30HSeZUhxdUpeQo3M7WvLopvTJM/PrACVTRe+5
PqFVtntJyTc3nOCfrD8GKbm/f+2OaZmOMFn/he2rZ/RPz6A0Y01vej42ahcCC22uxNOpnTm9bczG
xAPjgCmQVI56xHum2Zn5Ty7hf678RPXZ5O/qjjB04f+2AnZmHgzMRLNt0COM6Tug6X5MmtJff7//
4PF2WGwAPut8SNb0v/+cRVZh5qszPic2Q0B75cP0iq4/yqJtPxG6oxIO//o3GsIy/8HNtX3XRHNv
2L5n/vZMlXlDLE3SZ1t8F991nX07HEj0oUNjnIcYVlI8o0E5/2jCfkubHD5gYWG8HkbOyf6OnhoJ
LDkPoRaHV05F62wOtn7LmqeSFAne+Pb17hQ7m3JMcCGW7MpoZ1HlY7QA1iaKLlqR5cQgCIBQpCGz
zqXQGGjL94nQsDJSosQQxmh9C/vLnksjwf+olnULOhc9QSZHjnvq2u57HuaLmLjEGAznKqnjM0rW
xuO9cIG9CWRv6v0YqHPSBP175qNAMOx8nSYPevZZorPVxwBUvoFZrJwaDnntaUjrpxKDDDA9XmyL
9XBhigsd1W/d5TclXfx92xU5yLLqVe++Z62A0OCznbVxYc4AYg2yN8PM0dZB7NNSxXyXi5Wsnsjv
clZFp7qfPji8Is4RQuefptniNmOPMytgs3iqrvkcX0VinWm2jwtDxco2RBMImLCoPhDRP7ST6qMz
V38NLO5tkTwFFZatlvH5QvcLpqP6OkCfoQQXt+8EwOsaNAdHu/i7p2hoTfvclfAoaccYUPIWaU93
2FOve+Aj2696KDNVdr1dgT0Dr4RjWDefcihiyO8ru+Xj95l/UQXBbU3SJPlMrnWOKu9Legks/JK+
q9u+awgqF/dsdO8oR/1lQbDC0nhysHScGP8ifo4Pb9XIvba1xqNnBlwdFPyOoRZex6h6q52OmC6X
4YfRFPTbqFJD97N7utF3G9NNVypdUuAAYPaE27dGVh3ZDFkEx2UBNs/g8XXiCWFeVZERGRgsoOFF
j/rVQLxoE3uEcnGkxFx3Tdrgwt58Vd+wmyXfNNH3TiXuIn9bq0vMcm5nzp0KpXxqzBRFU9izNhVr
lUxbVmJvJ+RF9R5bixjFto+pAOheX2vQ3eWwL8325+Q6W9+gBpKBv8kDY6eeojlMvxGPgk1A2bKo
0zcrLU7CI0k4tIgG6mx23AaIAc9xrLQZG/U0WDYPpKiBekVo4WekXH0afaecQomXArI8q4wZnEhe
9VpDgMVqyNsQG1x+T08CLV+wHUzvADohqN60hpc/sgGtZqo/7yo6D8kC37P9y3ebHTX5NnCLa9dZ
29s3CpvrV669th3S3oJxmzEiChz5GVmRRws5iV2p0BKVDqKNRSZvOTFHLvwTj3IwT78z4mS3YwsT
PLS5otZgTFhm7/EcbgILAUTVq8acFTyYII0mOX8w6AHuQsEBj2YFrCRaNlq6D+i/ijSFTVDxNXtm
cm3JAFFKFVJ4lAVKrR5Tn36Tl3xp3JEUFawHkxt+56M4375v6RGXMwRAyHVCThHXnnWMlzHHoqwp
MS1PmzGZYP8H4XeJX2xRRFRjaqGbKn5sVB5pyp1iRuCRYlFnc37F94NwpfgKZjRPwCcwhvkolIXP
P3bwTiz7xD1j63hnJLSZk+hK7+49aVhZmeVfHCmWpFk/shTGIGPcC9OXywhPuw3ITbXN8q0IrYcw
VY/1mHxX5c9ZR41PGX8y1BKl4nNdRas0hFzd1pRp4MWbKM6R/fIQGXb0PJP6F/Bi0m86Oy5rxx+P
5JRd9cE9lSoii0XIkKxpFc4TsLrfjaocgmJkpOSvROPtBDYNTG2O4gxfKsTt0IsQLwR29HRbN0Qj
jjgpLtPsvBrl/qIht8otb4X/qF2JXu0hGNNBMj7RS0KvVU8vt5caVx8HTo1ffcOVJ0H/bMTVq2Xw
4VqdJS5teWKyn/mUwgDQ+egzwu1B17S1MQQx4zkMHzr+7wyeBzy+7e0mNG2GhCWdVzIkCoMmc4MT
a2EHfPaEhD07aF/DzJT7jOCbiYzNuQfJ7Njc5Xn2AD33jLh8esoii57HePxZVyRtk2gT0f+DSk9Q
W1z5zyFo+KVJb37Z6g/qAZEeK/sMuUAtxRiTeNLlRxa8iDgvl7rGdpE6xrnE0LDspf+ho7mnKcYE
IH0d6/w+Z5MmY3yXy/xT7bh9cAHMsHSr6TyzzbBkpKvbo5/r4tyNy1IYL9Bnv8j+gw+XQFi2z4BW
T0FNlkbI69mIH6iSX+XIh/eUz/fG8k6YiEO5lT5uUZ6QS2NIiuMx24kJgIbPv5xmTldj3RDKQUK8
bZ3VCgREirQfam+yd9AR1SPxFgTnRcJglDFX7wKE/K2Gy7BAOO0IWI6rdNNv8lV5tkmcrJnB4K7l
0Yc08j0wiwhcy18NGLXrypFQ65jLEv1GckVmPJTjvc6YZURVyPpqrkAb/iyM/Fg9RZXx2MX+xVNM
KNd1LwVDMwoLdEQ664Le3Q+l+sojoIUzYEDrXMvs2wCHnhTtu1qrC5mjUfIvKYaSEdqF2oCrBPle
1h2jzDnB0cLWR7bOUiQP9C6fZoyLQ7gp7fw97pxTEjsnVcXcytWU3cXERTwGbAfoKMEUqnW31VSo
xsuEbBwlGasBaBJeQTrARXdf6ca5jll77cnHx8SeZWmQaKKrAzB+RJlyw8pPTXsKEPSoJUwdp9VC
hIMF7QxblqrLRkkjAjIARvy7YqT8qq3pW0uGk3oMWvz9C6NQlQrM/ElqC6ct2GtZqUujeffi/pcM
Xm57N5G7F6HSmtvs6hPngfDQPRvwFvzhZ6Pzst/2Xs+mASIi71JOgvfVhR3oDzSHWAknk/AMDm33
unC1RUTSUJB31iKznQt6dljVGW6KcO4IbVUcf3rzHcP5hVbND5gzYca85xa5r4Z7Z9QaB+n4gcGl
Oq/jAlUxWKZ8DjCviLk8qhzrW9q1UNuvo44uOnNAWb0Yefnd+fW7AcExB3sxckaMHbJ17CDneoFO
sWPkzTupiqmjn/IgP8oh+u7D8pNsEYJ3w5pkKbLbchd0E1dNWRd1xrDuB5Yg3X4lJY0j0qjSpFtM
vai1bwB9mXGHUsNdYiA+CINlTotnYx3bl1vZpfz0q1azz7lHJFxd/gpmc2kJVxnVeCxu5eDt12UO
DwTUAfZh62xgvTbHul4D5YUqqqYZDJKXNsulmRbP48xSE1Um2xo6mdHjoIT7aFZS2JK3HTwx30fF
u0ysVbW81YfYdKhWKlgkPqcb9Rq0SfMeF+wMaVQcNRj+vKInWeU/biV4Hao9nTdHEjC8tBL7YyBn
LJv4eebA3SlbfHYtTPKBR6xTCQyiZ9Wuk1auVVXL25P0iDvwfHEs7caWc/YymNqDo+oNUJFqLgKl
X+P/wHDM/uh4RlRZjHs/9aL3W26CUMBdcpp/JZa2J3vXWuBTJsDDDI9mFD7ELqUGIe+LKBRXVNyE
H47p9fb+8Y5fDR+nR5W+FL1zUf0aJlsnU89PREKsXFUAT+yfeEOujlO9eOD3Ap+7GTjOh2nFOZzk
5r21rHU1gx2xOfakxhlPHznCGuMiG67pSMAtGuhPApnpjaX2GfFbuio2LlR1WL5wI0y1sde9x8Eh
PGXts1T0qxIqX5VMJ1u4m4TRzi4koAe7vnHf2QAB9Mb+siwEG1hnlz0JwSsNu+PaqsIXe1CPoCDI
hahgUnBMdAB44c/ozTy+iV+j4VacjqS9GJpfWWx7zApZqJEmbTA6876YboBUysV05cl30Uw5O7pe
7zSt35dFCVOntpmVMjjRZHiXlugD0zPCw7xjaiaVfAliCfpym1MTyJRvpwi2HXCHSNQI/jGbR+A8
SBnxZhov+oYUexZ3GeKQCHDKoKyXu3mi0lV45DJZ0ebs1Djm2dI13Ho8e+CBPMT7EPOJh+y2Q2q8
IdcmYs42CAzU6JqlpcUfrhWvEn9Gq4LMxLJmfUf04mZI7Y925PkwmNL01S/Wc/KzeIIGrdtmOmVC
nfMQ6uZzXzFWY4wZo5Wf3thGc96rfqtaRqR4Vu8obu8aE5UpHI0naCBTYiWL21qX4kGHX7av5+ZU
Ie62BmuDJUSSYAaM//YDdD+8puwR9eD1PB9wEum8U7Fj9PYEp0zHEB1Ol7jf6tawLTqSSsCQYaiM
rz7yjqXO+SNnNhxJG9mGC2Y4MuKUQOcIKRXpEJEqWruaRM00PPUavA4QpO2y0MFFTnBsR8QpzKww
b7fA1cdWs5aTew8E9Vv2CBp0sOs9lAO6AClbRBcpCcj8Du7pV1+OD7IAPDsT5IzVoeJUEa65e2SS
lPQr9ImK33TtvWShzdgmyLSoKIwcvV3SNaowGXfvvUVOQIpSa0PYQmU0SNsQGa8iD9hBIfHE2gZX
EM1FtyDuKY4Y84/4uRHuXIz2IUZZshxMg6gbxCFloi8trX+3q+IxsvgBSXnQtHBeDSOoLzqJPyp3
WCfh9MPBNQHGGsKSoegaGlcUjtpHiTBKowBYdnFyX4c4SCQjBUki2MKviElxjHxH0GrDyLbwVnn5
WRn6M0N9ZK6TdsnlsE9EukFzex0K8zzVzjn1jXMl2Jr0aV4jWl3R7nnUFM67Ih3R9OIVd3hjeIrA
3PZ35vAG1//CMnevYSd1Ov+TgSlKYb+3TqUb3RlG93qriNTKPTG4T3LzoXLYNSRh5CRPYOqA/BJq
D43bOrRk+9e0074MDZHZXGWYK1TLWNIs7Sz/josmqfE4ltlj0oA2zOpf0RsHtYuZZUem51c96TiI
0QYMzfYrcQH8D43Zr8ZqEflAcaYMSp3LmTWb6HHjzdJnUmlieiEd1T7vMan3Aat0RDHMqxviTYgg
BMWwNltNu9eEHqyk7X4PY/sFoOlJJN7nkFHJ2wLwAyPvME27h5gnHLCkiRVgPOSyl6ei1daVr3AQ
mm8sSTfiAatnDlmtedWUWUOlsTb2ftQwbfqqOvUQv9GJotYq5a5qg3tfDSdu36xGC2NyWAXZYVco
WnU8AqxYUk8YphBMXLD2d+jD+ozNPPTtDAk5Gm5af+4o5RprEPWaZnITaBiryYvqyEfpyYjbjzpU
O2DyK53dik1A9XEqLCqx+6m6wjCKR/ZT93KbIGBJIQiLk5av5+/qf4HgXYLO/PownfBaUAVaPd0V
Q0QVouLoaq7Gzn7D9cQuT44QhsxfDPcXvtO/Jx6X40/upeEwnRb9OfLopUW99isqWhJBkt1Mmaju
VO/p57Yc0TaBDeNTGXR8VRPCKrs309t2RnSNzG1fRpdMjifqsO+e5kjUz5AWMwB47PYasRJL4ELY
6zaGwRUSF7EtdCgqQrVYaDZfPYNqkLHeiUQ95CnhnU5YHW4c/sPb0M748knpVhv+e0JJ7YXUq6H2
wRHkgPUzY5qB2+AyNDzzddpghob5h+RkkCM0DFJaS1LV6bP3962Tb9Vtk5qz09KDJD4ag2MAake9
L0RMT8vade9vu39RDmLBmHLbqpos6Cg0Qt+6L9rPqDMP+UfoWKtqyo8RoUS7oo6MPy44nwSGG+fR
zIZNY2V7j4yvEgPo6lZfSLUNYNXaeJQQAs0f4vDwOuhEsSfirNVWu3IqPl1b+pe4cU5dx3WRfqYc
eMXOaqJLSewDGyrekYmoDwDEPH3ai07DdMWz1y5J5LgzUnrtbvYkW1S4XY5FDt2ntWxrZImd5pVk
EGVfTds9aYK6dsoBXupG9YzPDnBaeKBpri3zuu83oTFudDU6GaboWo/Nowe0eJ/akgpFq59MNdfE
2POugqCQqNIXmD6I2bwDLB8vXcc66SnCEjt7mUAHFQg3IP8N6aGNBpKoPoTL++Go7oaZ8+j38EpW
xMEmk5yAYmCwAl7CIj2wJMWK/+Q2xFnwku7N2fmZ4GpaZqGxDfSu3RcwmGgPPDIK+w5l+940vUSx
KE4VMvllY1jrP16EIjv3afukjrVF7/+ctOGQeJa1Q8j2GdgMqUKOZCFuN/LN45dRzWfUcfg2SXuL
4aXTRRvJboiHN3MYi61qXfoZ7Sk72tnUrq4j0lUIsKeTT2H1BXiJ1Bo1gfN8b2t76REYzQXoLOLc
8t6S8V2gWuChGo/dlqBohsBasGT3zTs8bky31XwpLHnsHkWfvZnqu+gcxsVxZlz0omhXddezsGl7
qpulFrIJocz1NyBHIeHicLnV7D3EhXXlIOK34QOk2S8jco6+jb6vgW2IrpdjHATWpcRQNsVwwjJ+
EftlwMQ2XLa9n9z5Hv8maPZSZ6QbVx4CSmqjGaAAut7xgFOYVlFSXzzdOnZaZy45hlP0MGjn1BF9
z0n6TTXHOMQjnWvAlKDaSiUdMCeyJmAK2m6cSZED61DxPNyKo04dQUa/3ERstciiOYF4Tf9mE63t
se1mnAvIPNj3LVI9FjmtSK51o45PvODIpYbFYDUPbod5MqPeKjIHYyXwQp8XL0E1YwKQC6f7LmX3
vbXIEufOHgVOhvS777g6nasDXHtvAikdCytdgbI4zbGxFK11L9SkFt/JSV3zrVHmhqxtXWnCxeVI
vkhwWDjbxkLom4wFVBhnFRo0KP2wp5GHeJwY5ZF7yj1BGJCu6WE8d4O2ud0ld6jnVWqVuzY06SFp
3kV1erWE9ZI2JSI184FmjHrripqzLZO2wm23QqUGBb2Lqx2vyHC47c46hig6/Hy7Tm5AArMBW/JP
/JHdJGIf/OtB0X8wdmbLbStZun6VjrpHnURiSKCjqy5IkBQ1T7Zl3yAkW8I8z3j68yWrTrct7WN3
RF2UtywTBBKZa/3rH/5q8ugKZSrLAy1xxbsx8IDOpI5pSTBi41qjFFBIw7g2XjmbdEQYYUtaQsfG
xIDH/PvPZsD2FzMqCAhSmJLPFq4enP00ABzTEVp3uqB3ZxvoyaYwqhLdGGCG0/dPq9TFGvdKzur6
9BhOQ1hH1GcwV6g+TZjwCdYKoDmuyZvkRzuHPEFqM/egUwDxl8WnDL8bPNW4gWAbpU/tsfr1SwJJ
VzeqRJcaOw2BcCjdDmm4b4r5s5GWO+2jDbTybI/guIMuWTTwighsLd+wnT9iUMz5EvOpC406OWef
x3a4OwEEOIN9CvGpK+v47YQVo1r8QdX7hdiYgXlXuM3K4cjlNFR7vCSa8AJ94KnGQaIS46G1YQ00
9nzmYWk2xOIGZSODaixR4cGujKOy+i7rSTX0CN6STL08p7yIXU4GFE0CYOU5JPgRGCDoLf1aAG9v
GkmymE8l1gkOoBO0rWzGBHhs8Aac3MMCwxffBu8HPnL0HKPAah6Xzo4a0Y5AW+aYMUPIHHKT4LMw
SaBmz3CYT2XfMxOixe/XhvzIT4AqxYBfKogBAnLFr0sjRUZQRFwJTjYszEYCJVeWeHLhokfk3vsa
/ysDy524TDbjVNy7GIATZ0OBRBoRY/uDrlsTzeWA53/IGtCPNBzMTcgZA+StYYzfX7Op+Uq/8mls
PPhc5dqmxeJ7P8a3PK9x8J0YDlwc+mnXRsncGCgKWwB6g6w4F0FGZkCVBBaN92FavpWwDP9wFX/x
SpNo4Xu2ZeEOzOz31zuXSwuL4swfDoibRqb6DfvGMtyG/YyWV867SRCvaq2wFyFm30I3gK0CkyJE
uj1+ngf5Jmq32o5V8bkZgb5hsZ93jSse/nCZf/Hu+6Z0lA3pSpjMsH69TKvsBag2bb5nPU40mzvk
QfnWWsS9zaX4yboz8+px7lqwMj0sTlec8rDbvigXRyePIHob839xKL/P/xm9MkjJl6gq/4OW+rZK
yr77x9/+YlAPDYrLYpp7Yvf9ek0FRS75bkZ/6NooUC9WgwNoxpBvOw3FY2MjnSvuf38b/vITqR9c
x2N7/MDi8/paEo3g9IfVxP7Qrk3NzweYtuVbM2QZoN2ww/Yz+dPr9ZE9CBPB8VmSvkTAoTR74Ked
tynbyCJuBfX2PfJ+wQ7HOSigxhJoD8c4eTkNmpG3YLsVAhLSO1YrQPrkPcYUjmRR6h2RPqYgdTGA
IY65pcArjPGeai87g0rALTG8xtNqh1zB/sODMv+COqKJma4jWOjQN96dWxMWmE0oatTtIvqWRUN+
MOfp2DIoOJwABqNm06hR3spEXYxL2J3//rnJj8wRx+HIxJ9Fer6mev56AwdJcYHhaHfwSMntdfcI
wHU5ZYG5WIQT5m+ihJ0c2uy/oBEbWzCjabwbhP2Z4VwXHul99HO+Jj4OMvuxFPIstMtLBveXqOOe
CqxYNnX8J6aR+/G5Ow6kPYf3jX3Ale8pl95cL5GKOrKMSUmC8MLGziiNzOandIyXzVpyVOqL1RCW
3cvzCQur1EDHGup4LX20rbLdeQIx4Ik5gV09oJlRPQHsvk3QERJr303jt6KgGcxbGu/Whu4B/py1
yVtssnYSOAKnRaSx7hX/XT2mkX76ZhEvWVkPxRp/jwdvj0wPMA+3rRgYZBu2FCAayM01A3S0GS4Z
qOEaXD7AAuCRpO498bIPbqYLPRhbEyozucxfiql66hjMk+x2pUmUp0zhCD9nAX7alMVRKv/gGisp
ZZTBv18mJwrlr0eC5gc7NmxhMsDc9yxd3xznHoCyxiAPrKIdEgQN9IZ6JDklOpLeWl+UOR+0820q
qeQHHczVl/41Bv7o+LhDox/u0gwx2KKraOy/sR/TnY9JtX9CfsgTfioVYo0BAxTqWPzuRt3IS0lK
NrFuu7YoLmWuLmDqU1lVLQ4sOqONMdpohZ+Nzr/Hev6P1d3HN4REEyEZnTpQixzx7gQfxp7zqR1h
GLp6lttSn4jPdoMF9Moi0OsL3JeAKg/+PPBHrOkBWUQ95NcoXdri7feP4uN5o0hmZcmj5hFC2e9W
fuzWlRu5ETnXBC7LiVspWXaEPf2pDDj9S++euYLZ7Cs4vEqq93srtCuS3vKsJqvwDmODT5gOV7B5
eKF9DYTME69Y62CngBu0EGBnqeO9NWP/rBSwCnpbhmMavcBOHUdjrnNAthii3awGpkdTDVQExpxm
/UXMZJAbWNcY5sJlNGrxECOZMsye3IH5USN+lcbI9EANVsflaXYmSnXUrGo/olnnZL4LTevNC9P5
T+XQXywAqIxQTB2FxoLy+NctsuxHT0Idrw9K0TMjsXuh5GMAAqdPb5BFRxN4Atoahh9zlz7oNm9B
5II9TPy2FN7171fAx7NWKdOBZGlJy/541uZy6FRt4uDf4u66QZx1WUXNoyMhD5TqasjBH6flTx9q
fzyplLIgZMC1tUyBPcKvd8GqzN4TLnZ2y+SpIA+hTOED868nHM3ri2MO15ZicCiWVhAkqOEj+1Pp
I6pW7UM4qO+Wh/QTq7PHDhYJu93sJwj5/ce0JLyiXj832B4NYXXWt5/tQluza8yTOIXv63h5Aozq
CJoUlcQ3D+88qdlEkoQ2ORZf/G7+ChQvt6Jk8BKPf7jjf8Ey5ss7mtOrXE7J91T21sGTqZvZAyYH
WgHGGYN47aldNwR1Mhh4I0ra9fAmDkk6HwTwCUNtEYxEx//+0Z+InO/fSbimrEdaCsd5//bnVHxT
hYPn4TQOPfWC+Omz/vG/GP0+PGP9885E+7TDthrj533t27suT+4LwXETa7KVnrbi5PQJEdXG63uu
U0PbvgU+oSecJy6MVX4zzetp6IFoc0afTEsav4dhiwBw1Us7JDcg6DPwxembE8F0zuGiIcZ4wYRp
jKPXsYfo0izG7kSHTyCAxy4VluX0T2p0j0atHk8IfamJWEYeyLy76XsCwE8Hbj+B3Cf9nUeCYw4A
aYv4ez6OX4oIpcciih8iwzE0a2ge2xGzpKKSt0UKEqXSz5mwGV92HC+FyYzfDJnO2yM2j5wsJKVb
m9WM3vLYdrbMXO1wwho2jhPEkWeirw4l6XD/2tk0fchfEMiSMqGxGZOTnQDVO2t6NFB8IwGmEZs5
b6wJ5JvMvnTDj29jpK0rwQl/2IXsjxUPa8+yUcvA9BWIHX59/2pvTeKWVvdgeccOfyFnAHC11DgH
aI/BDgBaCrt9wgqqZzfankbyaWLL3bB0eOriXMMZx2ibIoUxBm9i1N6Pkuc3wEvbcSdcLCANEuEC
7E6DYSQGDv7qmrbIK/v6drY8xhHEWoNU4Nq0iPZTJ8CYmPy+2D59dUqeSeAM60M2mNsTr7TEkn+3
4s+w7eW+jWeH1ojwV1UxlsPi7tPvXw3z4zaNkwUFLJIkKaRw3p3TbWRbU8906VAqYK9hnmirOy86
pDXBZqEPVo47Z9T6Bd4iyrybYSXiT7a3MUQNTF6NhvCX31+S97GR9qStHAtdChoh870gx2cc74PW
VoQ7TtrT3j2GRAhtG2Ht7QmCCZ7AhMz350bcvHg5jIbQQSXtZimjawLKqCDMCcbkF3O9VHiWblrB
U+ZUcPGZlOcnGsyM6812UOWLiK3rLsLGyCfSOiLYCM5f+C1aK/9A+QJ/GZRYpMhxm8o9K1X7lGbk
OVUCQR8ZidH4hL3ZpSbVuB1cHtc7G6YYQlk+X51mc9Payh1N1XF1R0atiICZAYj7xYG+CtcaNKp1
NdjIsLlgNkfiLK4BSLq27sDQN694yUmHxoOdGNMK3lbTtLhE4cEKH/8cLTouFQ7xQNGoQ3esR8uC
KSgYbBHtggGmj1FRvqJ0NRI9HiZJdJP6C28dafOHorYvBeY+3bT+oT2z/uoB0tF6pu+jUHZcveZ+
ai8Rp+OnMsXVoc5gYowsc805AcfCv8QET009kjbDXDUbXICnDYCOwi00ZZNaEypXF+1LS64YaU0w
RIfbE5NpZXS9jXOHu4Xr9mlgR2Yc1BhoIEIPHqqmgLqb91/yT9FCHVm6dr1fvewPNf3HMsKTLmUt
26wA7nkPXAw9vWVRRtXB8DDIwzNvozdnfJ2AYtjfdWmeQy/6/Svxod9UvBC0bIAlNhW1UO+Kqdjs
wqXNAGpFSKaXvSaBi0P1ZlrtHwkGEidOUOF5L0WagFtSawPgQMye8J+xLDy6NA9Q47hNqL5JbLM8
ji1PdU+nH/hEWMOMPdSzecfw/U978Idu/XTxDtsw+4vW9+g9+qfl4C5empIvkx1af3pQEWY1zaUz
daxIitliii6sobq1BvumZ1bz+xv3fvvno/X2hr7IMunVP1QgWe10sNoyKhAaK137Lwa1v82QZAvS
88eu57Q3/VxpKE4KtlM0qcjqTP/0IH/6rjpk1V1xq9CIY0gg7snclijdpRphTNqtCmYbekMBRQFT
lECISVwCtKPQmZtdUkZMQjPP3UctROLqmDhkgvhYPmyiRWqyrjYzT2Cf4chnHqwFnwaji3dxBwgN
x+17l/lj0Lg9VAHJaEqa3V0s4wAlIWQeFypSpVKGo/haEo88PvZKHrD5+dYRmXNhnpVWyoS/J6QR
EO0lWftynzvIIlErbpKRpAZIOHct7r76AP9a1dMtHManYZ1iMnCeFuYd+9HkWoU9yI2K7PpsbFfW
Y9F/6SUJyQqC55aesIUcAUkoIuGogkaz65aRPEmcGBx8/hdsYvZz9z1SL4tovgrg5t1orfTKE2zb
IbtZfMm9QyHnKeugpMXIj4ZLB6NuhQtVGWD03G1I+0zn7opsJYeBVH4XySTDV+GucOUCuyW8JEDJ
g5cyvMz++iUu0icQd8hhbJ2+eBLMQwCQ8DROeucSM2xGE/4VBrtfbNM8FpTxsJ3GclsTibNjw+8J
wgElczC6ivtkjwK4vuitFFzNxTJ8FFg3hGzlRnmAxkTEfec/rXpenHgFgWJdHABcL2Q773oiKfqR
NsktmpLkYfOssxWJE5KcN8bvkJGw78A6s8aClSCwwi7JITdCvFrCWm6wkam4T11x4c8PRh1GMEce
6t4mfzqRAaEukZOE5x5oB9wdQg6GpjcDo8GF3HKMoyzsiv9j2dA6uH1/eBHfnwlKevRBEsk0B4IA
efx1E/AjlIYGPl97c+2j7VqR9X4CRShN71hbdKmdwLPfJX4jFgD/S5zhcbXHZszyItKN8vwHqpw7
a13sncssmG+RIHTJ8Mtpk9d7j2PmQjYDzhXpTTqMhMkROrIaKB2SPP5uTCnp9Q6Wf9B4NpQXLkcO
1ZtVAJQUMdQZL4WtlpukLOHQUbbYDmZYSs3CuPAj4qwEF+2ZndImYPbG9ttm14T8U3492UTH9Td9
LB/T3v1kJuNTaff8mG4wEIcpsbpjToXuO9N9SFdMrgnnsBsVV7+/w+8LOcSTbHDsrggJOSTEu0OX
rAdkYkS1E/S8HlrAPJr7P1TTH0Ycp89QygNLETDVxLuH2FCNAnxG3n7qJiKQE7K5RiasC3QR8hXU
PaE6r45sg9o3vlnLAp/cgNz3++/5oavkIjgIbSp6gAX29XfHCRFJburGrdr7xDQhTK0g8kV+i6aY
kJZlds8KmMaO0Tx7lke+BPKxA2oQLHAFFW2f/UmvLd+3+DDVdXMr6eMZVAFJ/7qyl6bACLqo8OJx
a9zgik98bLhpe2OP71xe0dClKR8dOaSe+YsLCEymmVP0ZKt7951ZUTeW2hLfF7Da1Loj/CgPXDLX
GETO+9/fPPcvL5ZhqwQCQVt+qr1/Op8yY22VbA2XdHAsSWuj+DIuTXc2GQZOjDDDVJilsAkFZRZq
6wuzwoNlKLFGbgR+XPGS3iDH4NW9m5PWuV5CJ9vUGHMcrMmF7ziED7iut9sxTG0SJJYHS5FykxHc
lxIVWLQmXDu8ChqMjsyxgRupxb7TPjVhyk+K4M0GlLkwoq+DyU4Oq6bd9k21G+bhgE6vuRvM24ll
dSzoVYs4zs9QYUdBLAVpGZw0ZjPXmPyr88pZ1lu5ljdZDbA1MPA/L3KXfF7ckQ8iHemXq/KmTUoT
CgBd7O9vsvfhVaTftF3XtSyL2SVV4rsVkfQuSbC2C15DsAAmJzfLZDibwUGvJLDKgi85ACbUzzm5
KcHp/qjKDBpqlau4ND1YZGG2UX77RpSFdkUkZLqM6s9hzMg71zdrTWxMX7L5U5yN91nu94eUGJco
9gJVpUZQzx37f/Fm1zRG8yrfitV6bme/DIwRkilR7WdyJLNLIgaw+otMFtYOfgnxCgs1rIKVsa5a
nZeT5SCq717ROYf1CpyWcXuf7DyMtzeGowHsOvqKuktHRvWkGMhKjy1ITayOTU/USUG2Aa5c7h00
KPR6ntjZVfu4DHl3ZtUksHSQn7di/N5DvAk8vfRmx39sJkontYZfl7X+7CRI95O2hWmCHc1qt/gC
ENKlKMIvW9tYUHNUX7ICs3RSODaTR7Tm75+m8+GV4Wky1ZVguQwqrffgUe37YbImJBMNZX4NinKe
DkYLZDJeJtH0UBQ2rN3SkkFIj5U1rP4EG4Mtjnjpts8isS1Y+xjS5goxLVaS5GJsykKzgHyQF9jd
UMWd7se4EHqeV1eZWVW7Sm39yiQFiL5vHecngcEYPvyeSUoFHoMuQsAE88GgbCLn2sovCKmY9izJ
t2UqnsG4BMM8VIUELpJj6N6EKPv3veTS3OQTpOQbowrx10KZvBkTC0bwwnf4/V37WPRrzMVUNlNG
tscPRf9CqCb8He7amKNqhSqbC8XkWweJJKjRANBNLK6eTBhzwWKEf2IQmB9weGULihUP1zUQX1+9
F3dDESmkGHq25Wi49/3saCXxjZUmE1m1+AtnbZFvZBh1cPxLUjiUIu/KCL/HmWzPBtU/N2vVQdGa
afU9vegU8kOjOGvmEnuVtvjaKpr5eWxoAHWsJ2yWL8xqLqfIvQpXp9vjww4JANe39masM+jRp40x
7Z8IMLidl+KZicQaNDDLIKk1l23KYRW1SbbVszA6wLfZnZx9j158K8dnJ8nQPZIDCOmaNSShkaSz
+3muTari2peAlZS1/XGwOI8ZNiGcR5wj81k7oJJOlEU6SJBwXvLQrJaA1tuM4K5bT/NmeiMMMPaA
oot2hlkQMuZ8emq9CKMB17nObBO3gRGjhZzYb5ziD62RjFfSzm/MFDqXku5d75EX4/n+sV6UGbgt
mgbbRcKQJeNz3sfmmdmKm3jCyVRjmhgpED6UG0S+mfKi098cnhBfACE7UHc27thwNioJv0t2O953
fXJLB7GVVCYcFus8Ybq9bwuVggjNB3OyYA9S7haGHR/x2sZ/wyl2Dk5VARoPcjMMAS1jGNUOB+I9
/s/Lvi3Ft8ZOmP0Not0SlLfgXIfrl22UNRxL/ts4xOtuJkzbz7VTVvja4Y21b1z2ONQuV6SvQ+5D
IHLptmBlTUjWL2QBhMsGKbhyhubd4ysb5J7801zxPQbB0uaVAlrW3gW67Pj1fOlcN88KtOd7j6no
NlV2tI/uWMnAeDmltV0FyqEd+v0b7X3opW2TSQUFjuV41Dunuuyn0iFN+sVlsuXsRxkXZ8vUf84w
Ym6kH1+EpEiIWpGhqqB0FElGwkFLLmZhc9ogByZTBzNbrT0xvPmqmFf4fy3st6pDQWD4xt2y6jA3
7Ds2OF47KH1MbQ9waCvAtDQOGYySvIh6HwMAgg1jCKZoCdah2ldm3u6jck44ipBGx7BzkBSW382z
5rhQYO1TQUvshlCvTtsmIdrkBLYDAU8OmVraQyRO1ZVvojw97dgHD4vnbVa0z/MSm1tT2g/TaD3V
lnxri+PiK3i3yQ8g0wEWsnPpzIN3CJEAAVMqYtBzazdFiaJUsp1d2Xi3yD1Z2IA7JN1mxzZC4OCT
Luvj5r8hjgizTKO8FX5rop0b6GUB/g+TWWHMWBakQLNniiQPoYUUt40DbJYQ3vmHeuWDExPFtMmA
yvZgobBVvwdcmZkXrUFI3t7ObIKrW0oVJpj7cqR4kmn0iJ3n69q4x3VZiz0GMRCHO/PczqY/XIg8
2VL8Ap8AbjmsaRPgEEai/66299CYNTKK7D3BWtYuWXBkz30yHiciFDfhipVcBnqxNTTPNMUeux48
XkQ72Q1QZ8bWvEj9qtu3HatDH0CBScVJQikTjqlMt1edQ6DXDDgJmMyTT/vwixjZfURlY2AX1g+e
0+ZB3RQ8+Nq+6orh2S2jdA9mwZbUYoqLMTDYq3MkWrjFaohfa6e9G3FfnLJ6XvSSIWCoghzTXSaS
jbX14v3gF8dU76Kp2zPkkshGw+Le79OBbrXBiRabcrwntpUnOpBi78obams3t0fS2nMv/i5BZii8
igd7qT4PJYWzRK21M1DXbydreBog2l5kd4xqcOsi55fioX3EChznSYPxhG88qranwyCTqc6oqdch
lpsYXx3KKCaSJBQzhLGqB6PIsQ/LMcUmTWaeGSaq1nhwJoBVbDXRdeCULCBbdDU+QSsaybFkyjz+
KPy+xtMjFxdkdxC3GmIfAUMZ+VxBSceLCYKNiGNLVg7zqY3c+bM85mbkkf+OrBgMnOCzet4nWtdd
SJqhzkMVvNplgOkxQj7phgF4GRWS0aYmVUzUwo2ySetAxxuoJY62w3pr5TjlRkZzlySZsRcEvWHJ
oqChUHUNhWFslCCxDi1DULceNEymUQo/L/QGFurUFNJ5Xhl7lV1gzjvt44KMG7u1nsbiQWXUTp2Z
Qq/nFaeusjhluu5safmtMbR+rIx/kbQxR0iw7tp4L+Mur0HBGteB4t3PawA7xCf/Bs+eqB7PCd0j
ZiW6o3+5YTvfJMT5nTlIt3yXcDEz7u7aRvUBvqruNoTtiZLkpe9hiOJNf+hcaw2MyRBbGr1LqREL
/Kgv4sJcdivcLjLLLHgO5jkPG2q+vvOn7aapHOr3tidTjkSEIKqGbtuM3ZvtRzyqmPzMvsQ9X5IT
h3+sDWBfyh1ihhzK80JExZLfRlHU7mTiv+ER9FmQxthHnDbRmK+BJPyVQijdi0Yu+5TkNh2RSOYb
CAAAydngknztuwNdX6a0nZi4OYFhtU8/w82mbqYHWiLiPZKYCzqdXv/nF3Jf98//4s/fqxrIJ4r7
d3/8J2IL/vdf+nf+++/8+hv/vEq+t1VXvfXv/9Yvv8Q//O8PDp7751/+sDuZFt4Nr+1y/9oNeX/6
APiH+m/+b3/4H6//G+tDU0AooLL96RjXH/LvX75+Ll7/8bfHNqmH9vlnn8P/+bV/Gx3Kv1u4MOkT
4EQbVYxIp9eu/8fffPPvYDxg2OwbLsW8xuz+bXQo7b87DlRgHwjB9rA34kddNWgPRCn/7kufw4Ti
m8ZbABL9v3vwbw7mv57L/4eTqX0Wf6HVaqtFzPlol12Ikr7QwOJPZQcx2tSOsPoILI4fZDM9jag9
09T6lmDtvmlr8bgIe9OU7lWvIPlGxkJgKHLEOJ1JHYzri6aOz6cLU9Ggpp73lC45uvPOvppMEwFJ
PwGD2OMQ1MS5+2xhzLqxAUVKMaHa7y3zRwTgVzZ3GfM1SLT4YKemf1FMz9E9ZqbuznPH9oJDJ/Xb
VwoOhoxswK5PnFC3HkWY3ORyPnDoovrLSAhN1vNOFPtEzmLXef2nZCiBGcPnwiu/1qCwXbLEu9VZ
7lL1SRSU0Hiffl4W5wK5/h7PlvvOneic5vphXEitjqCLVvKbiKyXdg53gJY/7MiiJ2wZ/cUM8hdX
ffEnjh1HzaDWTLEH54fjkhxLiIjDPoAXEd4zohKk7pZGeVFF4zdCmggxxNWBU+6irfBGGwGLVxe3
3Og2Mr8xdyLNRGdByhHoL53jXR+a11hLaDfxkbbBu4iNoTpLer6dauRxUgIVjDsnZ0kDS1KgHcY5
HawnjXd2ZkyEqdn3qehRDPnJcKQKqO8IscT1Zzjz6mlPrvNCI0BhxKiWOdJF6FZXeUTkOxltuKGo
joc69tSIYXaLMXrIZxBEXRZLQBY44WqGQ7Jna+Mb6yfHqUoYM6rozvfXYuMKZH3YlDFHlWIDaRAv
/CwjG9IiDQ2U5wivACZsEmEARJS7W06HBAbjplkLRuRIoH13uiLQ5Xp1yN1IxSXOnOYV/dcUjF5S
bpe6j6H9WEhDwJzx50ArHCZ24M/GMXFR6Go4F6CLRD6EMJu+xfojqdVrueb0U9B+eumT2pJiFA3U
0gaqZh4dlZjgdnmdH/N0eRlr0z6gxNorAiITtZ7jXXzRUq5v0y6/6fqipfmLcQAbC8atZrRN3Uyn
1TbNAbER4GQr7/P+CYgoxiqZXEyJYtAf0usCArufE97rJcOhdHFQyjNOQLv5LHvjW7XGCMTNjpi9
gqkRJgc8XUSLU+3qMoesB8zV1lmdE7Np8CBKrH7BqbchOTEKoyQd0paa2oOv5kiI1+U8DdW+zkqc
UVzju8ehtJ0iip8c5BG4IMaOvvK20oFVMbjQD7AvGLAWYxRCehiGQG5J5pqTfErWMJgc78Lr1h8Z
FdXGI7lxC93ufnTktAVq1epsK+aBxl+Urqw6jk3OIypNnNGS0rvFpP2i6MSl3WTDrogRj2P3vVkX
pCPZmL856ZDu0nJENRsfVOVD/Im4WOiwTZFc2Q0eluBBazyOl+EAjjZ6argsw3Y6kGfVaoTvZSzE
eaVcMs7aCsxPUS8MmPPhUYJNdRWfJSp/TFz3kWkDedx5f1S5fCKheDvbo31cWkpe/qkuSFu2O2hl
z9LN3YO5vqLIf64VPmvQBdgdELVNfext+8l/q2zvsGa+tXND+C00KRFWHVF6KML6VQHnHqZ8BYCb
UTKr9JCnPSQZsVy7ilTmAuyY/my1z6ayPx+muiEUyQpW56pwiNoIx+ERWyFy7QYYj3kaf17BRyoG
iF9CnJaDrmQjTdruboTjYAh1AS33wgKD4rexw2b33kwFjyp9Yh9/MSM/22P+N2PQPr0a/YPjevfj
4j+uc3pbWmSRJWjcLL/QVKWzMbbJrxJzFIQVmVYtY4pjHr5ErZsccM539+HsmYesjdJjrt1hOrZh
4TW0WjTrN+5EXEhrp/4n/N4IJ63d4rs79PtQ9u5lhif0LpHlPdGzrY7+7feRm8fo+tJy6xjcf2HM
QSa1RhtlOY+GAyiLUZ/S09l4hvYGvlKCnOd9pl3BwQgeKjuCrp5bWNRU2HmXNb3E4CX7JqXxhTC4
FZE45AQyH5K1m3d5HHPQ+92hSa6bsE6urKwxCUueriJSsnCfUMOu7e2ta+UD3kAhPY75lWM7gcaG
Y49B4jecPwaf8AE/z2b4KUrj5ED6B7ST0sj3OkYjT1NiW3rvWM7L5952P+UtAZaTP/ebOX+cWRLX
MGgesziiTzGmCxiG3TYEqsdgsCfuxssvW2Kr+t58WiEVXdS4PmyHcah2qOjCDIQLZ0ViFiLrzLDt
5s5tsY2IO6gutPb2Ja5lZ7UHcaFmTohPXXU+hO2rV0QwpQv3epqZ1VcrLCRukN9Yzs5oS8VeCl6d
TcuM3l/5gVEWDhYOdEZN8kjm+de+c8liDJfznpbbsBvifeb92HfxFiPXdSOM0t4nZvVNJOvdZGIE
YzlYqBfxgNeapmqqnmiTrHI/+dV5R2Sbw6h4FcfrWtToIuMyhuSrGLRVKSk/Baf6st5F+DdNhfkD
M1UAQ2V528EX53pDFD5gdxeqbWZa2kc+QiHgGQ9GieE9ZKCHYUnBG2aXGfyAJaXnPWBvPu2wD9AU
8Dpl8AzD2yQzOUCLUmG0Iw+DY41XbWffLiebFc0ysEz7AcxTccDXmza18wsncUJsbPD/EPEUtHFn
Ye7IXzIzHzk7zalK+lt7xUcCqq4Jq3Q6g9JbnEdOTG63MwerhLae4LNC8XxvxwWWPCR+DQT8bMjC
inaZKm5nbso5Zj92QvBIlpAtGo3Q7EmQKtBAxT/qkkyd0oztTRvNGHrNV7EJaF4T4Vl3863vZcah
TyLuWbIS5YTjf16Z3h4zNjzjmuneiFNzr2xsymoEpgcTdx6AobehSL+Mwo60VBWjH88AWoqc6drv
rg1DdmR4r86+TJopwO/NYDyimf8laQsOwRJhUsWHvvdAzUy2VU95PDGQj5oaZVDNcXDWG/QfeWCQ
QIx2V772XRlRh6TBBOfoGPsChRCUh8WwLpiaakkfe+QiyyeqtPYawwCO1ZwEmTkLCZ2ivPFLTCua
Kn6wRhOf4FXgdrt4fjDH6XFMc/LkUGPA9nNQunUuS0QMl4b/tQlLuV+Ibw8cwTJpmsLfzObyyBrY
jyXZrNNU3nYkN+JkWL6WU/gyJKYEtFjUVl4ldhTvm8764peo5wW0sXXmKtaIL92jSmvs8NCvZP0Z
6XCTE1GC9UNzJ73SDKLGRXc8u88k/u2SGktlnEAZz/WHGNpVUNd9UDvO/ZCtw1kWAgjCeYG83Mor
Zib3s8ubSbL3aun0xRSr58gn9MhenlOb0VSXjp88KJrBgMkJA7HhUynJ1lmgA5hd1RKEMjkBGOvn
udqLDjfzRnux+IJaFUsOnL6aYFmrB2vK9k3+Fb8cyscu/eKn1nKWKa+6GqM229rjGCR5rpghouMd
Hf/YG0SZh0ZfHHinZbe3IROAK/Pm15vaM74aRaPwyoVIXabCCKxSkoHtvK5ptWwss7ADEP4fRet+
d7BYByQBnOom8E5VWI+zFZ33lvUlG9Np24VjtJPtQxQ0CL03RQhfoSoJZ7AriLhm8lg55TmYqrWD
//Tc2vVru3F7AMgRjOzg5+XZyoDUKznMoB8vEaec7Jwv0On2spjjCwtm1db0rXKbkI51gVQGeAsQ
2MsZ0ltVszPrYr1MR5foEW9rZ0D/vX/ZoGDeNvhmXEJFwFMFTyRmxfVBlrd5e9bjFxDI2ntzuvSq
mLCMJf7u1fH6o6ERMundEPIJuXmBwZViHeAjYsbqKAWCEDGYDKyka5waQFkK/3VWkCRG3u2NY6T3
BJete48UPZ8qscnP+slB4Ob36x6Up0ZBs2sknt8Ds8vNgmY5MEtsWjEZSXnTgjrE0gMaRX7kQ78u
DdSaxrTI+u5hWdc/mDm/CPT+m2hyHhonQ/NAConVrAwevS9kPZIzFVlXhqj2QwWU5CFRCdYlOao5
JCB9/pHSDK3hNWklEqaRpy27taqYUKH4IKT/aajPHd84axMi4iyy5MAwmPGkkXdeZeIriDweImM3
7dYCoo9jDA8mTombNTIO7MJ3hmN+JpYi3nHfX7WtfonF+TrUcYDn5K3pJ+eVH6P37xcCCo3yNYKi
N3vdtTkzNV44DmA/enIj8xR4sGMXXfFqQNdOhGW1juzO/5e689qRXMnW8xNxi0HP20ymt+XNDVHV
XU3vgwyST6+PM7OlM0eCAAGCgHNTMxe7XSYZsdZvm0c7q+QVokcGKufdwjYtype0yn9VUcGk41CR
Zl01AgTWfll+pAauozptbpTr0bBRbhZEL+uLU7W07pXGXln2b9H69qrS2iCUwIEDBuH/v7jMv2E5
u59qgT26/xrgDWTVYhf5b3+jI/8LeBP80Hn/n6Cbf/2if0I3rgt049PUCTsGK8P//g3duM5fHrUY
vu+iQQSHWXQef0M33l8e0jigG+ELJPEGeM/f0I33l6XjgEXcY4IHmbbxfwPdENH679CNhX0CgMqy
BAp8Ar69hVn/D9BNgre44O9HO0/Wnfxhru6p/6V0Skw7SgQv1vhS2O1T1xDtNaMmRtk8mOuwp/M3
NfNuY47qeRgpBKdXRdu2Gp78VO9pHItZMkK6yrBzJPcJ+HJlq757AXz8UcSxoMFqnz1VrKthiu60
CGxyJ+vWvtY/Gm07nmNgH8HE3yN7JcUsIGvCJmc8v9Q5JqmilNvZNEK4moiE3OpWoDl7YDcFDWJV
awb/NlBjF4hGuVeP3rxO8DLmODr6zgE1mswAen3dpMS5lVbnknhhf8+91V15Hl7kJObvzqAUvgka
0b0pl6YHx9LMzcxoSssuDhTe9vE6RlStx92HQf/aGZs8I1WzCYdpg79nOJVmufW8/i1KCS73KBhi
G2pQqVE9Fueb2Gh/lb5B/ZnfB85gBqXbVPQEfqSO897XIA7436sVjHioNuRKhQ1Ii6rlWS/HFoyg
5V9ANmpeje9u9jwM0wHfaLkenejLWCQJvWlMcAyrsfnmHlsYT9iwoqWHfZi55fIYiWgX0daZMqXQ
HkBih7LISyiRKqvwRihNszO4EpIRrMjXYpNaoJDGsdGDw1ExEFUSn1jbnW3n3cYYhcpQqCcZU99q
t/7NQxy5Egn7+ahSlD9JuCYyuD/mBl3eKanuO6FP5tYzWQ4qM5O7sOwJIwHEhyDOsnOqj/1ZMCCS
5jIzQWNImqqx3glJ6oHm0D2nEgPhRBI3xy4C8GqLVz2xn3GX9OSN0VIc+Tc/0n9IkvUvsaf0ixHD
KSEUPLjESrzV8Xw0zNY5sklOAZ2Acssy9jaK5qnOAJ3yNAST49vIy3VMGt1zU5FsG1XtcZrHctO3
Bvuay/Aqm3LYF/qwt5YC1H4W5b4dWLcnlJGNxCJAdlx4brz+0TSlIsEifpGKPBk7svNdnTTGxeox
SZcKlWQ8OacxHPJDmIcPaa1vKf9oL6Mjsn+ao/+FeP8bhvs/YPT/l1D7f9Uj3RLA5P+n8/zyFX+1
X10s/x2Q/9ev++eR7ul/kR3BEeyRIqF79v+sHXKNvxzqzmFnLY584HhY/7+PdOMvbG0ECLgWmjNM
hpz2/zrShf0XQk2sr2D0Bqc6WrW/75t/+yb/92g8IsFFW/AfGFqgSMh/hFAmWk5Ubu5/YmiNfvJG
adAw6CwN0+i7/aNcfihAuX/+6NKUZDjH2s0VjHdWy4fIw4IM5fWSEHty1KxNOjOI54ykjyLNRdAZ
FI1FrrgYdrXxUuVdnZRmRWRRJr2pBnHpJFjwAeCQ0mHTO9lmS/EMltgq1q+53VgbRRc1VrbfYZ1N
l9plXzCUFXESOmv63vNPexoeuma2jxIT4i6um1PpaXADOiWLk4cPs5DdqU57AWW3Ak0qjrOnso3A
UriROTi6H6tug7z/tcyt7gbtsIlsThBBSSrniTqbg/8qstk7sPhNdzuyKJLr66B3SiDrtHhDuUa7
Y8/GnPuxtxn5kPdugUChtmIsXhLjrijs4bIEwZetm2xTsqf2maXNiA7qm5wa7QRr0R9HttV8Gour
1cH3Ec6P0LhDOUkDuyvvUW/pj0lI6x5Md+M6JNLOnvOkUr177LXfuZBMc/Rv16YkOLghlt3uLzR6
+xcMI//6QQNfAj6IFVBLSJCPp8TACJD/kKWOpSeP+nOaJnlg26guJBm6aCtJt4wTD2LWA5hHLEgD
5kTuSLpIb0pn7+eJfZ5jhyhDyqSveD1N9o/8BZYwOxdLcT3r70vui56CzL47GkVLBomrRRem2aVl
u2o+SxYU4aj8TUntxzDLwBAyeQIKvcWk/+H/gkAJ0/6RM7N87yMLn69JeC3FgNsRmmqX48Ddzrpe
P9QGqgDV6fPJs3NvzXO1VFlGqL5UdQ/LKT8KXf5U1hdw/fSZWqoIMDvRXdvPG5I+W671GFW5Nf34
7CCqtB/w/laX0cBV6Ciyjwt9V6vuD35raoUsAupKtJYSV92hukwYslAm2e6lsnV3/+mRCrvhqa7P
lpw+HK8AtE7tu01LxYE/teCqz8tT2GdvIVNKm5jM6zyC1N/04y7G1/pYOVx7JklOqFLOdtP2P1Qg
ICqswJORSafcpAoZRa71u7GyaUsq+wu6MbUdp5RqvkxYZ19F6LB4NivuzIMed0d6crV1QyIkZblL
DlPTUHqs0ubodjHNu9yYzuie9OVHC5ecTRVF6KUbB641ple7JKnQdSJqNquOW811H+Kq5bmtSExF
QIUzRo/3WGRswjOKX02ohWceJN6ZUPjodyoszfQ6H7p8ujtdcadEuniN8zooBINcQR36p+vFNywW
2o7RpAaED6nTnZyB/qDs1lL4HHij6x5UkTkBRdaUq9K2fjbFdUCbvOo1OtA95f4h5+kUTvgeXJqw
tt13Ycj+xLo6nVCFmRtbos5u08m9hcZ4sLN6H81I40yODuLpB46OtJbbrM23jqnEezfTqjZE6jou
RpSKDDxBJds3SWwXw78Okyc+BGmCu77Xh1MzWIsjBRtubjuklMVpfxl0/Tb7oBllppK10Ej6I/ct
f+CyiIMkbQIU1P1Z0qVGGj6BOCSqrjTCH48xLdsbSrWmnUOXN1CjNYK3JKXazgkMV241cisyLCKQ
ptnO7NAIqzLc5qyfO1s1cq1VtnbubHmbqs0sh2EtCxfcbI4UdBsbaTO000GJGxuLdXEUVJbPM0YC
ilrXRfyT6c6FVFKseAg3kLHa4M3De4PNMB8h3kQC0jSH+m/cPeeZ+FmEFvHRAYuSE3SO59unpHH3
c+TcKx0uQ/bJzs9Ca500j+QVlTBPxYPhqLNjRkBOlbkedWKoEr04jFp7HpMu3fyjpyAGjSQh6qoL
uswF7ipAPVij3N57JMScTDLfxNw9S2hfRuXpxYE/X+UEZdKmfEjRzwVGkoQrs7Mv/Tx+onQAJx8Z
58dBBUmdPKtk3OGyJP2mP3U0wmxrx7hOpj3APqgPMym/BTZnNBTpj4vA2YhMG15y/jMlGkekWPQQ
0sV3TP7YAKbqDywPnm7f8i7/1SQ3NSNvidpB7QdcOZPTv1ZG/DYD8jt+RmUO+SoLifg5xOMexBnu
JE0W1NOJaSH93Q5IoP3QyAhYFVtR8VnTc3ZOafBQIsNdT8grskVeXqJXlbg2FDkccy+7uBYtcP3y
yMTOHzr56iMQZrJ6Gsa17xcoM0jlJvhY32KfqeCudEjYwZpPqrXfgV17IoM8iwSx+Ci4GUhMVgop
OSm9WKj+DDPB6klBboxqvhsPY6qdJx6dpkuMeY8Il6gHRDET1gnErC1FoKl+V/7wPLrOY+VTTc3Y
Ckd2XgDTfBoGUlfHlQrb+qlQIVWvrcXGhBZIdx7chuaUWbYcEpEghB1REDSS6WOatFNxSLzoy9EE
sTPRjvxaHL8SSjLLiR9wi4NZGPZp6gdiY4f86LReuppKO6Vh3ibor0qIUh70ZIu9wwlqVVuPUZjp
K2UN3T7N8yMdB9ZrMQLwpc7w6hDRa1qRD8eB7N13jINFnfeW3/TTbcCuFVkoW2Q72Q5rWnnF35Rd
VP8a+YU4y9jsT7orj3n/mYPi3bJhBCFHllMKqrQJHs72DmG5x1C2WPraZLd0BgYFJU0nLrFP/Bvx
zo9FI1cF5s611vVGQALnruJxCySc6TX01Is26yT/jaa2KltTPpY4/sO++9XQYPKIpjrm5p+rAMso
3jbcaANhPxDq5IlPPHX7LAPSzSksi6tZXpVrovwh0LdHSdnbCJzrcpeXDTnX4WJ4MFk6x4Xoqc3i
2xi8j8yohm0oxu65996x9M7ULzfjNS0w4g8tlbZKmcUu0Q9xblVf8PvjpnR78j9N90vvC+fiZ/ZO
9MscaWvqri8CIubF90GrvN0ku21Gm8maUD0uz5EY7pj9lrEkRU2N3WaboUFaoyCHiQ2FvYtwGeCg
5LElnuiK+tUN/MqTR1eyk6YWZZSORFZW6w88GCKk0X7Q3js9edRdda00oQI5jt56TGCaQ6gCJegk
dvTmM6ns9kj2KNn7heZtyGL1T3GULRXaZK/lk7chUP1q0/p4Q++NVoKh6Yg+fc2oDO1qAxwX5GLS
mQg+TemwwVd+8qm59UvvKL0x37i4PzhnqJOJzCFBcSC1nRioH5q0+s0co/GOZ59sg7a+e/RNc6Xa
m6GDtioxvq07d0RCMc4IPUXivIkwRCQQLVJCfWe7vx3Y+lME53zWzW44+Fa1n7M0ORW68az1XnYg
Fpl+I0EbPRE/m6Qz2puyrH2l9f0jvpWBJx+MPhM7OdDNZVqDty0nj4p3NZFg27TYUolUTvLxebKl
t1u8ccEEi2ARjvrim8v+UABTD93VVhOyynjSecdok0hrqM7C1E4oYBj2/QgqXXq0CaS0mEcOZCCK
1aCsE1rNJr89Wssgkja6zQFptjRuoGd3+77n/dSabe91/Xam7abwtNNclNVzrsSbPfF4Qbx1j1FW
Izomk/CSDCVufrQ0gMkufJIXDYhJm8dJL5o9xipvNyZHhEzqWREjfC1H+zTD+iqh3DtE4lCU9dHn
L1Ub0jzhC/ylCk0ei8zuD0Rs3ZUuNdgQx97OEcAA3hN9W3p2trb78c2dZX1wqqq6l3VerXP+SBhe
vwmGxDjL+QysHyhXm269zsBDPOVej0cfTaB28DKh7qVtT1u366O120QXn7yNx1HusdvXN7M2UDhW
P600uxt94XSIv7IumTCvxVE2mXuZIiZxs0Q2AibSYx3qyLW3QobXOpqeo/KpbQZ9C6aQ7y1aFDHy
9toZu0p6csO0CFgltimJUbsxaqugaFnm0opdK+5jNMfKezENSqz8nIJ3RV8QCm/eoNFVRNec3Yrs
NMLuZ7xk2xTjKvnGuzg21aH4o3e0IjVzzT/cHQ4iTqG0SpsI4D8zPNd5GLPp1nnV7yh+1/XsVYZ8
GHY8TfuwH7EDGObbIPxnQ5PGLuXzeQwvHvUDOwggRnN7JkZyJrRLy56kpvAZUQAUhk2+Uqmvb1KX
9HFRnOpIjpA1Oz7IdVRk4gGk5yd17G/HKuJgStyP2uT05fmZ9vhL9lRX5xtfNOfYnzUQpfSKvmC4
ThNaqiJCVu0xse57q5IbNdvW1ZQejqzYwaPXqAeH3unXMvyY3+QYpXeBLB82s9TWdSoPoZdbl7bX
L37c+/dyAMLU+B4DXnP+uoVz7orsxZaquITecBRjmu9pNs62WhiHOx0JL/yX/1qq2iQrIN1NLJqb
ocdKIuKGYWu0oSGE86Wz/d8cyXhpjeHZqAo0pVaVPkQNwirb2kjlmGeja8QGWuwaR3l2zpt84Z55
JnvpH9ouKvdOpH8lEpVTtcRMpojuoPE9TNumf4bLJzVC0/YlG9km99SwA2w1tpaVIDpN0bYuvifD
3jl9nG3qym3uXTnvtLGeD3Y9YKtevkU6XPMsqa4OBCRWvyTfmT5hG6p4sofZfMxtIqI5apx1phr/
NtqDWJteH+5qt9auVaedYKyQEYdVc4rblKc+i+ittd38pA8uk0PSFftKaFfSIZtj7uv5fhhdqlJ0
TpLomceyuLIwIwEe2QunWq0dhTxFTKidDKPPNyTZcuaj5j4QNfEhULBfoMj7e12oDXdydFhETFUd
+2cvdt5tt5yP3HbrnA03q4+439WX70ENSSPM4XCqN/61I549+Dm9lveSsD+CnVwdzBURHDM5vnFr
bndlh15jLBxxiMCp96Uqscd0Cfl9VvmkIo5608ixKFZxehHkmu4bIX+McWZLZdlA1Lyh2c84UQ/T
HEjv3Q0wEcfBKc9xjRCvdykPwVZ0gO47Vl59FvRgBWTxnk0LzUQxAeIIcn8bO8xQWpiHIaHdqScf
2nsim+BM31S96oX7k9X4NoZYPQArB3NOnni3JI9XJDUhpcLDPewnZDJBMyT3PGyiteaIl7wzWTvo
0nNI7CYWm2wdWIE79LTyWM4bD0Jrwu0V6ynrujcvmrmLTdzHVsPuSpL6scmHbsOiS8T28OH5CMJs
c96XwxNR4UeH+T33OVpU6X3QfpTgeIx+azm0doYgU5X5Qi06h5Eh+0BM9EmKLtAK3T/0HaQ5acYY
R3Lqrhb5kDH9CC/G2pDEJfQsaISXgQ45Gdy4YeK0wqa7KlRyTZguEcSjGykTB9eA/unCYaxFMr6m
6bTTnRkPRL3RehpSgCiewqJ010lrfRP5+DBQdzDX75ClqLCK/HUYhhdj2oPvGUHWEvUPOHDSmvpP
p6ltlGaEO87SIJwivqC5K8DPTSrw5M0e6SXwSs79PqIklF/gIhbcGSEe58Kbo40bNfmJhIxd1tXR
wdK6y5gN3j4s9O9KjiGFJW54zQRZCDVawo0VQw1kUzcFy5kAT28nbBgcNj0GvIstiwM4Yf5BVzS6
jBSRA1qCnnz6uTv6yF/Yeo44oW6mrK7Ur3aX1NZvHZ0ORCPH1Yb8Fz8QVZFdu6lpD2aeXkuvRJo2
GQYFN2i32QXt4eTqsOnWwKKm4qxk32x+HN0qVloWqpvehNZG+zDdwlvxtJ+FGp+arvJOhWsUWFBa
CqPo3dvWMucdDhv0INIitSEdJFJTA3WkNoq7O52iSOtv9IesiJnWANvkvJYiwhSdEWggcFAEVldx
EvbJI+jol5nBRclQJ16C+sKgIgaevR/+u+XVaFBePCd9cmfGPblFOnyMHhmZ9CTjFljalXR0LY+E
hSDYdWv5zEUS8Bs0G084E4RHwzg0omSlpJSICj7+lPkrkea2Jm3iPZIxPJn2iK2a4p80bPetQ66C
KM3dEIqPNHfHC7sAFhdOwNnjg7G1Qa2ybN/MLZkVqHUhlvR1WY8470sHrkbjmJ3YfxgA6cnGgTDx
CBW0G0AYYSAWHre8jvzKjx2uogqZjBaC6xm1HRi2/I6S+k4xpntxUl6i+bc3ctHCPvpr4sPeRBf/
GmxXYSA2PzIaoOvIM9e+QbRjHhMY3PU4lkfSSPg+6qBxia62+5rOnMmKnopQey/Cfi29LH23B/ux
0RD4lCotyd++2coqri3l5SsKXcGWGpOboYNY5N5+VN2aijHET32+HfSoxlJYPRS17dwSr0MzRWeC
DvHimc5DrDvaCkkVkTxe15xM5NED2fdXL24ODM/FOscMsqEL+RkZa7+a9T7da923sdSCaUyeqGuT
574D4yFSWpAdat3cydUp0On2bSERoE581xTW4Cm2T5kmxVK3ts2cisaKMp53jeecvNvU9s4bGkTu
BCx42znMckyPXfyh2fbWNc0zSvsvXr1yg76lXQE5+9d+dJa8oZUm5/QWx4eSc2nnONmGZkro0MpA
HTQh4kQciPia9XVV+WJH+RrIZ/UcJ1N0KTOMspBQ56FhsLMrVC083hyqTIHUIGuQry3NFYoebI4R
LyM/xflDb960lTL/HKPaO2RTefVChFZIhv19NV/d1r22UbvQoZkeNHSbHmsNA+DcjhHKo4k0lTCw
4cmuRT1bK7qf32U7mCuU3G9M79m6zckf4jKJEv2Xm0b9RsJQ9iafKxUKFXEpZRwipkWHTgq/x7dH
EYZdYkLM+juVZSbSfgHOE9pHt57P5MGL7dDQZa8VxXEsmOHyqT3lncA6ikKSwXkb2vXLqDXEh03I
RirlEfwwDE/xENrbxnig4CKogOxWZEzQwN433rpOXBDEVkO+6xyKfsCXp7ubTkUcgplwFtU7xHkE
mB03z9MEKgNS8cqdEK0GOHAib+1HCiLOkTODTPt1A4yv1mlP0FZeAjyxk08VsumwkN9tmJonze5f
WMArEtXs1dg31X4x2CINMXgD2xoZUVuuu6RAnu3XPSnzlbXueEbKSD9OWs5xIz21vXCwjRveNiJv
Cg4CP3ePUSb+OG7cIM5DrJKGHQ4yAwWYk6Atiafhjf1I23qD9WNVRN91qU/xZ9uemAsJdmNdsnLA
wrlz1kNRNDikcJwO4z1vRns9UMe8Hmoj3fYzWhlJ8nrhA1ylhM1YNUniwHRT73xaTpVtXef3aNn7
JVqgtUjFj6CjCkoUkwEBGrfB4EV7V6dGYKpdoi+Wdl0HMREKPgms0ITUslMxo840ONOYoPSvFtUO
GAjXg5wontfy50yFeKCpmUmo6tsnzFWr2Vi1IqxOQLS/WsGUn9evc08wmsiGbWrZ8V6QeUPdrf0Y
x0Q/kdCjmcnd9bf5XCZnWJC723vV2WCU4ZGoKIWcS4wT4BTcJ++UFh2dgo8evXcfyehmKr2le0Jc
srbCPKtRIcZd+xl3g7EfTCi3SvAktESLEs3L16kN4ty42PqooZdHXeYXdHpIq5qG2CZqOOgUgTdy
HlWBGKAOv/Gv0yPc7V0PxktP/GWAnlYYUgCsc8c4oTG9ssUFFZBXd480ygKTifzL2rUvjaiA7q2W
mSut9uT8havaFiSP2Ic2QVhA/mazRdwcTJbpHkmyvoRt/N4nBelxcWbuSoL8MDOJwI201xIf2EaM
1GHlerPvDPstrPMPWdV/RKJFW80aO4K0SixBmB0VloNs/gX71IJeaIjDIvceV1p495/MTv5Z8IDn
BH8/9gxBugN46Cw3mWPIUzpET7XpT9dW4BTwCXYAP+mLQB/AuGmKJAWAHGmTijcWq5CcJ6chSLHI
PxpTpOTP1Pku7uZ3io+KYzxUjx0T4V4BzadR4R944x9VIoeLh+xVNOjBZi/Pt6WN4T/EsrwW3Zid
WcOOeE5CYDwyASu/t/Capt1rZkFiVYHfRMWrQl125NInL8MMs01czjSbLSyb1ObldycAOWSPlCJu
11aPbrx27ImIaAw8ohu2SYJeckB1N5iadWrc4aIlxA+3uA2DqlG8CxpmSTPUk31aTHdAj3DnUqi8
r/v0BDg/vzR0/+ESL3aeNkZbU4btG2Wx5ToKNXef1KkbxC7pHiOAsmdl1HU73XziMaKiduEBOxzz
/WgqVDdTfUmTEg+BpfyAhr4i6Kvypyqp/9M7p7t0ufySPrtv0Vm7abSte+HF7s1s24fZHweuStdl
dJHi0mC93odSe5n0CzX38Xe+NBYWGvlPefM8tpQRSZcI8/qoMfyAv2ec9WGRnXgj9EOnoUHlBN16
Y+QEJMqBac3pPp/ygZqnLN9D+8ASLkRGiz+pIcSAyM95Fbk2GT4N355/yK00/9Qi4xKBdGSsZtjF
YG0LpzlbzDW9gXVm0hO1oxk4gDaV+6bvDkMvzOM/fhDx8DY7Ytgj5U5udGeWay6QdDsZaXozWY3p
9T5aqR4FWYYhiSnr2Puor7MkrR8sn6YoatM2dUbEeqHwRJFFxDeuQXFlyzE9ZRpYWdwYQZs0f8iV
9O7aIJdSxcncp1bqHQTdTfvYh1GF5dmp2TBvea8eBw/uCCi82CeZ6W0HYD3eRkYGKYiWlJn24M2V
xPzsH0nVxQYs/WonKJtDUi7FuWqiN9QEyc80slaD6lLoZDSHFqz+Xnuj2Mz9iCamHoNRJya9mGdw
7Dpp8QIXF1eI5FJT1kIicnPmDFBBmNM+zLyQnhP7wTOWNiDp/BhyRICDHzdwIoN+2tiZL0TCPtZz
D9Ze9cFckm3h5cl1LA0QaEc7S3T2s6UeJ7wNdQ8J1i4LkVGH2tZuevfit8wGWIAfZmJZj9KovzlF
kYAbxhmPiY++Cvg7q0bg89J8sYpEf8CKwh/iYsy1vFOn5TqtkD3cjaN55zjJ+ifH4tYP2xsyWNZr
4jDXJk/d5R8/QqvCTJTSHq2Z+iY3dHUrrRa/k07lMVKqI/1fJOSALUQkiqyjnthY5bKuV+743mSO
to9NGm4rq+PKJCPNJGnGr+IjaRxxEIYdSw15MWKBduUSioHS+OrjiORR4zWp8ccTihbJ46iB2vJi
4w2OtX0PSMKz0j87rX20WC3Ya8XNiBWWhKr91jtza0+tfCpkPQWelfqb1jfuWJkMXjbQfWxy+paV
xHhHHLEuZ2OH6IKinNRMUJALUHIttU7pYsBJw9EgOhUzfYcMdq/1EIomT+aJnDA6OWPra/Jn8pGN
T8IkGde95Bedm8uqDYih8SjiYlu70byNjPKaufSWlYp3bnDdD7NwHryeVAHwo3eZNIhnqw35G7ek
wC0XDmAvFYfPMM4s9tDz7dB9sfC6Tv7gWvFblOwr2PKVsIh1Ywyf11nLqrykJGR2jlbafJ06QZRK
phOIoQx/N2g9/KjIzlFa3ScfRXs1coGUjtpENbzeED862ZjusHzxu+sHl3ksanCIWfHWFYQGKd+B
1OmzY9MDRaZlTm0TEodgTqmUjqc/Wob034htClahKY3Md7YFZ/KmpNzOq5LfQMGptJ6toX71BbuC
E8vfbhk+UWqNBSAU71VueytRZesypmFciq9ayvFoskuuSKh+xaTuMV1oG6+zf48oGX0EeW6tvzej
+jbs7BRisdl4GuGH47fnvLiT2W0HJ+FCLBEVTIwb2Mg5t7VVnswK41/90ZChAydGeGRFLrcOzzmS
Kb5GGxoQ03XK6alYKdsNXLQkCx67l7Y8Tzjmi8Vy5k0ISlxCtvlIueeDXHLZhA5+PDVuXHd+nmtS
I0Wk45UZSASr6GDmYs0vWaq/VFTTWYAwQxOHF2ZhhInp3U0gYSvflFgHKTuWhDa7on+D5kg2Tak/
LqZCPUslboToKOz6zSsImusjXPTUzoKKdxPGDtsFLu0Ps9HdE7PGgNXlr2g/qAOPn+G7nnC9PVgN
qHzUIVHspieDkCdCJwE/00R8is59Vnp8svzHmZWicQRgEzfnPFv6NWbeXcJMo+IjXCLtZdUk606y
3c0KG40yomY5Xba6xpQ3L4Wa8yBxc2nL5Eg0QKD7xZWu7pOno201SkYvcqCeO/NXnvaSanoKy2NO
8agTLykh0J6NslAO9ndYOsjeTdteo1R87nGf8flHmJJFHeHtgH1n51xLvUDd1aYbBOc53C6K+zqb
iaR0Rn0Veu69nTnxRmFSCTk6W2L0AAqs6Rnh6mtqECJoES4GOazzvZs0kCRW/t0XoNQRT9LKN6rV
xiDqk5fN3+IDg0cul3+nb30lOuZjtuamzS5ZNoNDQ0DX0gk8VLqAN+96RCOxHQHsx6Ii1ptwmmyM
AM5U/+laNytmd8I+3qBdxbWsUdq2i3BmbvyRFt4prN9d1GJrRXAcapc/5M5sQV7whvquuYqG7O7p
ET19yFmG3PmlFeLaxUilzEy/9b1zyextNnzVXfGCIO3N1jPnzEOjTb+yFOON7XTVusW9YBmYZ+q2
32Vae5vzOdqje73OPtuA8xY2yMQiLH3Ap917MkH/iAlFTxjGgW6XO3+OXqfCvpaotdbYpbRAb7KT
7cR2YNWAnD2GNifMqZHOOcp0omBFtXYfZ5I+5sY79tOARa5kAoy4OUbngBiDuoTiCfXytAnz+YBH
q4cqsL0t0/UxX3rx/LyNSM0s16iqmlM317tBzyT5X7CZyq13eRMSSIL6Jp47ayva6icdBDlv6ior
Bb1s8PjaKu6CcTBmFN0KRZTBfRkb8tg0SHtYfhTcsIOoCs/QwWoe8hBZdWlh8YAKXOeqjM45EqEN
oY8T/yVu/jQ2RUD6NX7NMkk2CWV3GwQD1luMzE8Z6wIR5hN6rgt1utY+GqHV4tT2d37zaBlCvTZO
RrQQay3pryNPa7SMW9SW5CFZbMxKui15gCO/hyZdfuhdTFz68v/MgYyOiE1bljYJbMPK6yf3mtRM
X6JBGOdL1V2Qbj+i2jX3htknhyQ3n0ZwmLtFa/Ld7qCg4JsaP40vGfTWjrrPEXDCNM416OkwG+Jx
VIiS2rlQuEAYuwbHxrsTRwc/cb6REOcr1BcXnY8Qg1jFSmaCkGBBEQYqZGdTWxqRKqF1TZv5IXHV
2SVQCil52aBvcfbKJWN6niTCfCQPRrUoD32unxm/amGYZzeKbjPbEW7yoT1jUUKPUrh3MzSnTZmG
pCP9d/bObDlu5erSr+IXgANTIhO3VaiRrEEcxOEGQZFHmOcZT98feE7/PlK35LAj+q4dYdkKSawq
FJC5c++1vrXr0uKIbmojjWDayWGBrNVzt+5z09znEzFCSH8E3vltI98IcjKPjVPsizxHFri25XAB
HkjGvV89GcmApqMLyKfu3sm5OAFzYYrgxuspBjTAWCg5i5AAVTVxt1fI4eGIZ8Z1DhnsMjXfY5Ks
Dy51psyziFkFTm3apGzehA7SMtGPaVH1Zz9RGXdWBbAfz+BONfB51Gwd3d5yz5beLfcpzLQaoUg4
jygF4gHvL5Q/yE/qhgw9oG+LcWm0R4x35gRX0SCoo0AEOQUQcZpRG1bWhMlJKHPe448mXDdODrgM
ce5KA4Z8Fd26Lp0xnmh/D7jszYFIR9qSfjGI6rCT2TjV0tK3vTB2vappVIspYsaBZCk35KF2XGrj
WNtqSdPtc7iGR+6y+hhAnm3G8jbBwFuJ/moxQbmQU6OvGzoHHm1gc88hy0LXmhMcZEXWrTvLO6dp
ynNJd8SbpbwFcDQ/RvSBIF82OxwhINsd4HYiQwCjU95FT0EeuWeHZ5iV3kmh5JoM8xAFlbYKr71l
vBCDamwZ9t2HcTudSztgVu1zbmgt3ALAFZieS+PGmNpjWBmZV2AsOSfmnK77oPJAZlU8pgqPNwiM
GX3NoFy5zeyGJ8qKl4jdaNtHfn6ZHAITgl4zDqoYJImoIeog/wtmFXVftPJJpWN5NJ38VMRl81CQ
UndjyfnJnjpWDRSOm86YaaH5bXQOM4ZnQVh2247q8oZk3ZWaHXc/Wu67Di/tMXPni9tH9bcICp4f
6x4GHEA6Y2yfWrQoJHUMsRcNOGWLIH+Z2MmA6hQuXfFZZM8MnJ8TK8HiWGbbMAcJWnQ+m/HItIf6
57us6VOqMLi2Vs4KG3XXBmcurf1B3yG/8HHWM1qx6+qYFYb0rDFMDrrRccaSfkX/F3PizGg+GbOv
FDfigEK9W7uhD5cMiNBdHeDfT3ayg8zX90z1C0WDEAzJrR1P084yjn3qgtrSpmOSt+OGYfe0tzli
pU1wjZoI5ZVlb0ut388QKoac+hDosVdpu94xrsFUdYA6o9bLx/5UuP1XrCA2CZIg6hMWN4I6WXz0
Vd+kb6Fj6TfmIZzw0TOBQpCAirSiUaXKadxmhCDH4r1uRrUnlwLbxVfLSL0wAUhQ2rFzUlp2g+gs
f9k0IA2eeHSdVfqWii55VUO1HUs+xWQOJklD0saVmVtISfH6EejpXzWduV1tsprmhmHvWx7fzrdC
KpBuOFBBPATCTJCtdPjc/UzcxnOOtV2mzS6OAwzA41QAYn02oq8aLU+MN9qdqdcQCPB7T7PlcOvb
8PpVvyEZ0tlQQMQ7O8daLJyK3keGj6chwmE7LruWudyEYUudGNMp5BCVl7ddJzm3Fw0UW0RmawsR
UDK45hmyzMYKu+lYB3Cf+3xYt8VkHJAkRW0VHEXRDV8wYl31JAlvmIhpZLAHEMDuREbudlVmAc1c
heIvYi4x2+dl4nX+/H+qZiHgjLpQWZsbw1bGDYMx4DBxtMNgu3xDJ4m0OJvVezXF/b0qrXtldPeZ
VYa3tKdemrnKjrWvIvLbiLr0tfQ2GPxz26QbLAEOYgPZk3dvctQd8+7amt/CkhRCAFGkqqPnW1Dg
YtUAOLjkeCc34cjpN8j8bSmtgpiztLzSoeGUgKICgANElFb67SULtUdm7MIL06zeD1OAFQHqqhsl
iz4PAxgXUdhoIP0lgQM+7ynV9Pumc2qQD9O5z4IaqaivbQKtTBhcRfmJHMvn1MD7rwlqhyGvdlAz
K/Ct6i1a1DcAwZ+CYmpvZFd/98epAsGdpmcrROJk537hpYkpj/Hyy+Am6S4LzPs5F9W5mOL6HPpq
1/Q28vSu3BqDqW1ZjzaDgJRWZfXVCP3xaAv/K3S79uqaMAryaY72LTI5USSPFm2YVTZxTlFLTZf6
OU8yvJrVQM7M1ohArnaD2phO/S5EtB+APtBEDl8drefQQRqQTpmuKml6QaSem8nWVyPFv+RHJ2XC
CIi8oAVdESGmZKjCydYMoaRltAagYLQr3y08RpsR84P5vqWeWfe1oF+BFV731WEMdfxpiLbKxOjo
JZJHMbPoTcA6Uktf5TrvPuoh+Qo8fxNJ76y2dhbc9XDB3oyRQRqT4NTWzllS4P5W4ez1+YyuC4WQ
roF5Y13fj030jOJ9PgztbiT67KlZEAJJYGTg7oBYT6HfP7PkrFU18x04oPWN5p6DVvKgxua2s2CC
yrYWB2S7KGGa9k3DCHyNcVJ0mmj3c4iZmK5Zf+Wsfs9AJr6z1XjDAtAQT2NLWmq6/jyXFSR7lTIM
GozvBZHfx8Q3nzVEB2pBIUReEOvhxo30ZOsvHv6a2IdCme9awHHeqqbhgfo1goQX80hkpYeugnVf
cowUyXRldI4q35jVpmqxd0zW+BLkxVUvEMUKXUYbq07kMSL0dhhopxfMiOyoLzamXtyR3s03xaXa
zhmyw1hTtZcpVuyqRxbomJk6iJ45X9hZXhmQ68ROy2MLraecLOPKfNvcilHCwhqS+jaquFOx+AWr
hJIfttVNH8PyLuV7avnjtmHZP9FW4J6h1Fs58yIQyuyvU+WfgWL7RxoKLP6E9R0BOTB9b0FEZSZ2
uG66EgohT0C6/EUZlZcJ5JAwvm9LgozTzDmyE74PdnLI+jDbtqXaVtqC4Wqfu6zFGt4o6tZ0OphD
Jb2p6idGkyQbuRNIINEoz9XGF4R0LAkk+SDLKQ+jKp8aV0M20O1cXXs15/a1L6uGYg0XSxDIbB1Z
H7Y2qKPLPB7jfl4w415ULIk5felCrANR/DXMsnPVnwCS6m/M+eKVjwyRex4CVlaH9ZfS4GSSOk7u
oZ76wso0HBKLuVD7VlPlrUzNj1jaYZq1iLdFh5hxDJDXDtQNC0eXZqwe30ka66bePogZbhmgzP6G
+7J9GAi72AjbrLZGfjPYxP/GlfYqLAYjViLro47Twu1QVC0W1dbFrZkSG2jlfbJPneKm6ONtlQO1
oOm+marR8tJoBOOVcVqrzWpJNkInjZZ8FSbpayIcHl/c61Y/hF7qXG2Ud9mkISgAkKO3h5ra2syP
DDa/Cnt8IIgYTXVHkzWmgkgyL1fWmbHtQ+2nCCz6DwDmxySL0ecGOr4eZZ1oIfJyvvYaRS2uRf2S
1NgRsgz5WIM3bj2b6cPQMeBjbp9t5rka12apnEudl1ugVpS6CDppkSFNX6Zx+8pHA+OXCOaJ3MC2
Zgyg40KrP9xMafSsSbhH+YlsHZJXpH5MOFBjeQm242hBPYCzi+Bnm/iANy3T3chuCB+xwFRTdB1l
v5UVHrC0AKHTI5UncgL6obwHL3AsEE8fZDOAXRfWbaOayrP1efI4PYtziUcsslV5V4G5WKkgDL6Z
DR662LZ3oT9ZcJpgXWFrstdiEc+adt1dXPRWGVX82OXjIelB9qRVeJYId5g3oGVSlhEs3mEkTpVx
Ew6Sj0WS5NxyZlfmxNFi1B+sgXWSbS/b93a0YPOH1dB1Gukb4R7pJ1RIPdWPmLoPGfiDs2MWXuNY
/otqodRmRAqNABYarXiwepDs2uTC+E1IL2eEdJq7ujnlLgOXZDK+ITGi1GyAtnRW/+JGIQnoMoiO
yihf/cYlCw+cNfB4scWMMqTaMa/GTdY/6BwhbwqaHAc4om9BB3LDLocX9E901Mui9iokwSuGmC8R
yq1bt4ohf9g9M7kg+PL5C98/bysRHy7/WTd20m1Zjw5lTOxK7t5mOPE2YxpoXlyV876dKfdQem04
NExP8Vy8sA1sx6wYvwohji5V2c2QhhwFdfuo+8V9aaIFCUfj4jNCTBC2ntHEQ2cAZXVyTRrkah4Y
HwcuqrIhPnZpkF00WhBb9ub91PZLmwEGxhxGwtPsIEDZKQqqCFNtxEaKIFnZdklPKcCagQTSoPmK
TnJW9UiqXvDgdrrtMZTV7k3R1Z4Y+5qkEcWUeOTGNAqs8pkwi71oEixty6jenCvYZiwQSPpejEYM
KDmMilgzoh4it5C3Izzu27Glc5fMJNFqQ9vdOjNOoH6M3K07HENMe1IN7SVNLXD1pnNKdQNWBZQS
TyOYSGfIRQMfPlnRJS9ZVTdfGs7dwEqzq5kyncn6tttQ/VymJyt0DnjO5JshmFLZpbl3KNwOziii
uyw/pUIfL8AUN/4U+4c06cJVT5ztbd5I2rBicXMAv2UNoTvg+ovgbgi7DQj98cbIqR5MxJqMmOdz
O5MSPFrRverycgcRIdvqGLyBA5fuqrdBuII2nZAmWrs6irYEsbWHoF8ZywpsRMaD6RdyZzKKpxsW
tlszDf9gznNVeeAAsJXhti7nb6yc3PL6Mjkdaan2FptxTRPK1A49bVu0+rF5i6Cox5L2AMlf8m0Q
+rcoy5qSy+hKB4WOrPVbpbsGs0ZxMHCeXT9/QVv34iSJz5IXAinDVkInmd9GYnD2lZbQR4/nYy6A
20dDc0EeNN1wZqdF5b6bc4kUwmqovvQpu4lt1EKFXLdTan8ZS4bMs9Ee0l69Z12rHem5fm0lnlIO
aBfbyiT5w/2IKslOd1Hsvg5+a76lHVG9YGU6P31qcb+h5ufxMQ23eB6R14S2Nb0aKdZFPbe9RIQM
g23q2qZPb5PGQRTuYslk0C1ymu5GSMkSOtl4TlVlHxdX0lzH6VkLrGITZRx/9bSNbtEkbBObr1ob
qXzj2t6VZHPD7o1OE1XzWqvrva8b9Oq6q+gA1WFuOeTyJTNBR01BdwpH/SPsZrSiecSZID+0dpqt
c0pG/GeSAfPN6ESXHBoA3SNg26zhnpWE7U6LaGnZUlushe0OJ1oGXuc7PHtQOVPiUTM1m5I1sEDN
bnGoLhtympi7v9kVaOY507+XU7/ThodwCK7+gIbJWTw0/cTeVMbBtSPB4gKCLjyNwkdI2Mac9YJu
lXYuHVARlpdYB9LpvEJA1bAkmst1DXedKl8/uzQIvfpTmFRXVAbTfhgQgdWsSS6Qttu+fNL0Bpmq
qw5xIdoXn5qyDlm/eQoWkmWFxS3EkZDEt5Mzqi+Or72ojJbyjNUc+7NitwZ/js6vwQ2TTN3Wop1/
otX9YPl1AKpxpPSFXYTg1Fdnu6Q9WIBVClumWwD+iznKPUSc9ESZ1td+rXsZPrFtEdj5KSgI8YrM
7ABr20T/VY/XaGDtQV02cfJNT0PspOsW2OTBGIFq09oDtOTnEDFBve6qRA8gLA+nRlX+2tFQvaJC
u5bgbNhg2vsy66s1GfHPs4/kjJQMWEERiS+MlHuNQb0JPC73m68yiT7qNkG1GdrHLOaoi5BgOX1E
AnkL8L8qMTZJBJG6k9YdjYFmE7vlWzH433treO7qA/mM99OITySypvvAQrzDae1doN0FK4TFJ09K
yGP8ee72pwEkbAq+w0BzHVxazbaY+vEwD2pCGjLfFxdU+8POjZgOo85gJwgowzpLfwlKPmIJP5ZW
yrjq/XBcFfZYcV3IEEGXvYqcoaKg1vBRufE9AZhlK5TX9i70EzImaP/iACRsj4yXpvkyxNu+G+8i
t/6Wds4fWTw8BRIdAlhApyPblqAIMqpwyKjsApua7oAyjXWep1AxjHNkc9FnY/5owiUoNP3uxwRV
I3540tG5FVp81pv+1tWlweoT3fX+nGyqAWzq4ON5UCC7i8ICG2WucFAA4a4oLG1sU7vlGug9H6uQ
A2piBySk9IuRZ375GOF3o2Rar5iJ1EM/3IBA3aUaMk839c/DHDnQB6mThiIGxETOHy6TFeF/I78p
B6/IBrireVsctAkSu0mmRdRp0E4Z1hWj/BgSEL1pOR+1magWP0qcTVM7N7kdP7r2kNPBZiqktDQ/
tkZ26GKLVjYpPx7pzRTJMsgOiTkIZugVGNV1qQPAa+MqIEEiruAxzs8FvQhfX850MRlwrJGNss2t
1OVbOd7H5s3oYpeyphAyaZAgTEw0yi/Kp0wR+peU3akxvkPkxoqBd90zsrqC3hRcsiT4cOwG8Foo
3ttCol9R2EBhpBBKYtOId1HdDeF0r5OvwO1m3bd1jkCZXRDI6xIVPYQY9x2WSre4FOohq9OvIuIu
AwSO4tAh7QA0/sowERLTKhl5fugy0o1qaTKwPoZD/GFP0QMyWuwvI3bbbsyRxVYXJnLfMsGbbaou
W088UvSdYNja9yiCs4NfJZwY8/QVr9Wdql19nzQvdD+sNUcuxhBNAgYuIfUn0o2A06C+TcP8YkJK
DBNN31sBQaBkIMKjdI0nABk4oGcOVEHeXDWaumSKsP6nCkysGdCBUUK7hPpwLhkxEJBhArnSaC+b
DLVdTiJrvluSIdlQR13ft9CupuB5wu8Lz37p3/Qj06tQ7iCbyRUDwF0XBnyXCWo+Riu3NAY3pQuk
uIrI8RNsHGvaWwyoVsK3H1Ucv49VzkOWV0c1UPPyTF4g0L1rfv4gl6+vGGuvGTvynJ3vPtaPTTWq
bKPQOYZiriAnYhnKfH5+SA7B7LOS2Um8LS1xmuHJYslNdkZDfLasvgRjUz7Yg3OaId8DzZSvsXvo
pf+imY5+W1U0n1EHuLuhDk9a5sgbg+5YZlWSnKYjcKOYog1bIPD+S1oG2NUs4QG5bNeTkZYbDkaY
U8qtb3F7CN3W9yjl1rpkfosbotlwkia6LES8T1EkUW0ZrrbOOsj3dRFshGwRJEKeyBPcvtjuQWv4
RBmNQfRBJ40hzvfOMTmfjtW27RSSkNK5y3EXrCUNkZVNoA8IxnZjg3NclXW2mQLmXjwn+Rb7zqqi
7F0xc0ACA3416ZxmNQ4l0nQzeka+G64LMiiZzzpfhkl6PT9lnYzl0pwgwmMkOSaLYhSrJX2CvGY2
FvGEdy6iML9pb4KSacnUKH1vOFxpamuOP21zG1vhPpzkccQy4lkz+ywtw3Vn6mKPOZEEDzMzV76T
kYUSIuYgWI3qPC624N1a6gbta1ex1jN2THZCCWPLRlgdnfwuYk60jeoYfZcePzL7XkQiWHvyKR5X
leE2m5FcBUSOzh2JNHvkPbTxJTuf5aIMIycIh+dHKDSbVllwHcbwnUuhewkL4BofuL4K4hL3ok8H
tXRQfiwPTZ1134xi2PWwr3OExEY8LbJ9H1ZdHX6pArbIuTJY9uCljKZKdvPQEXBeWFAh6Lq2Rr0J
3Ru7C50vOjcvgm1wrkWH5NwhrCsfq9pTbSyYfW/CrHptnc66Uq5up0IIKmGB7gpfcemUqLqxpu9U
0ewkCRb4QphQj9Ft2psvGq3xXU9Rukrc0VO4vaa+OKAnuR8cZsRdzAMz+VUOcKKk3LHUkXjzr13c
vhLHtMWr03PrEBAY+o9gZKyDZVhvnXCvY9b7oGF53D9v5+W+rhJG4bao+23nLPUt2WjMtpsNXOOY
o9RyuKXdiVGN+ALxRAn6EkaEDOjxxwzzc53h9/Tix9ntTksnk2LKwVrUEcEbEuo2CyC50DPmysW1
SGovCbVr6uuUSpKrLuFq59CbR6j3o6GQdIX+sz8MoEGzQKBe1O85j3bQzHIPKW9AOBRffjtqR3pT
L1rO/muHTO7ccVRojOZ8S3bIk9u3L4U/Po8hjgtSav8w/Q7DhcW0ISh5yxXzt1UHGZzbxPXQQ5QT
XMIYqz2ZbJQXRGUANRygB9hUvR1whMCkghIRt3VboeEnnIhROd5DOD/Y7ibVXwfsuRX7UDuiKq67
iPuNfzJmMGP0Sn/4rAmY0hL1sRxda5dthTM1RZvgR6WC50+2eHJRXcCJ08k4ZbSX8hwmmnY3GpS9
LhLwNnfGHc37Ym3V6EZnxxcbpTtsCylXK2Awt7JSrAeb/o+wHvVd09kBMo1p97krFyFRJAR6aB7Y
sHnO/R2GU4C8hfWgqeKEHojScgnQoPItGep87o5B1tPjdij2aXKLjWHWrw3gyFmwPBALeQOI4ziN
MV4qBDpRlH1Efsg2SKnYRyxGRkMIlYJXhu7C7SxMfoxCPi+G5fsfHEo/92UtJuxSgxcPGGYTEKT3
WaIVCgIG08IDGNFdmCwy5HEmBVOMz6Y2nPTOUAD1U68TvXZKbNajucHeu9S6GstHWBENorEu1bH+
7Ixs8oTCMHvghE6GooM/xneIu/o8kZt9698Sjnr5/B1SIngAFLoKTIvjjM22KKks4o1sU31rmUBZ
VUtSyVQd/apL1prBa/pieJgkbLvPOm9KzJ0r5vJAyxZVpkSRKIqtqkq+FJ861ii7u2TOr0MRfKC6
BraSaYcupKMCE4hNh5E0tniYaQbJWwyAzkQ3Tat6MI5LhRlPMwxqnWFCXdwMFJGeCOh2RPmhUri+
SbxLvKYIwICKQ8zOzASCVR65GQf/sKHXyeWxl6oO73lIWylhDykQEupSu0Df+9AMFicyP+mGGgyb
Ndxj2DlxAclKor1kjVt/lniJrh9an6XPQuztOZDFAythCEgezcrKs6PK9YaCgwwBqEw9DgcYAV5e
rAFVqx1JjyLou5XP95mU+E1w2296mye1tb8ol0TMEbEo51XNa3RODy0ngrwOiFzN2x2CkA9bVKQI
PpJN9AxAGmeNz0I1Be4ddtdLCHuk64oJhjS3rkmd3VlL2e8zVyUCxq/k1xhkU6LoFrj4FMFUWxV1
uyYoXUTItRGJujGwSbYDNS7Mp3CNTps2onXH03FuQboQHJDgtjcOU0kzH8Wd1wCOQG6F2J+icAvJ
n/DLOGPA58o7wn3s5fA7sjDG7lUUdFyc9JAlyWtgdEeGzs9FSS0fDGB8CkGWsRYB4h/bz9VRCW6E
tr4mQz6uezrwXm291JqCXx2t+gniPH51ToQq/tACLM+Sp8CnqP18vkwWBjodNxksJIZeFARNsFke
CUHduKR2PMJSvVi22pECcIuXjfvE7fiSF2R9b7KZRtGwyAnpSdTw+kKHIG4q63lor/qwtJNCbtq0
jD4+d9hK4yoweYcqIZa6eqzgpPTzuyzJ2GENRVRIeYhFzo7sezfrqdNLLi86Qo57OYsi3K0PGjUg
BLDClz3bZd4wru4LBDGTzXZGzgJfR8FK0zcZAnq50Rhqrdl3uX46RRi6va0T9TjaMsUesZw0a4Kb
Uhdw7TCTGww8Ha2FJQi+pihuk+hcVDVHqzb7Trou1sGsRMWZ+2xoLk4QBYBuxQwjs6fn0pU3vm2f
K5PyvJYyW7VMjuaaRyzhj/vZrjeWih4iAYU76J7BUJCQwBR6aKc/cjc91yX/UPQMD7NgPMbcbZwb
evSmFFegWpqNDWldCwHRILYCHEcbeVNASrJt0g0Hh+mADgt7lDjqpn5+HKM+PUXylGTZm2h1OuY5
o0yUeeODK85RL/TtwEJIbFv4Jl3uxsgAZ1ZhoNqLJNlwE73nc8cRL2k4zuMzyyeeJncQN12b3s82
t1UfwYNq2tj588iacJSkD6PQZw/JuRrnxwyy3Gqu2JxLf8JVDHMC0nsNqAT0O2TdrZWQJg5kJNmM
nd54SD/MC1Zsdk1OxDysT2Qk0Nwd6mDJbOj3Wtjr56AKB5q1X8nAdL2aKRd2SI7Tehne8FT9WX9I
xXVH/wiV83tt3bD6JUhvkf/Hq1HwYa0ypZAwD4qDe+jUM6RPXEAGIYJoVUPNS/Wa3+qy2U0RX8Lg
q69oDEY2gOle1Mv8d5LbeY77bSUf9IHTLUE2XMOmhWPUw5uqrO+VChJIFKxNkfkNQB8PFzY+umeH
KDJItSy7Bwwo7p1PgWXz8HxuUjQO+Eq7KafpKhkU05aykQHU4NHk8N4oqe/HAl4n9Ls/EHqdeJy7
LbCRVWJ1tMIizaWFXXvI+6gibI5MESl2x5h4wR2W4Mcy0gzWEZPgTA5d60iq8UA2BfdcCdo/NGzj
PrGZSSAQveIRKziDEundsi/VXaaIcc+6m86aDnrj1pfAYCVDpbUb6zo6SX9itTfZ9KW07Q1tN3et
xwa0uSVILSV2k8FUFmxbYmx2g6gZiccYK8dRwl+D5Lth3JucCWUp/ELffQIn/z+b82Eqibt6+8jo
KXJz1dF7+xM5WZeWJIj5N7jlt4/67R9v+cc/zm/BW/2P/Vv/R/ozf/mvn/IXf9n6p4lXV6fvB3lz
iXr+H/4yIViGTYahJYWt1A/8ZR1oM+sh+VgCI+vf8cv6P3WSuHSOzMw4Afsa/wmr82f48hLRLqUD
zJl3wmHuJ/hyHLfmaMF6pZ773LIprck8wkJgNLj+R/vPOwsY6/8dDWr9FJPM5xcO6FLFixqWy29/
hD0HmVYWKDj8DUGIJGf4+EeFl45PjTqH1h1ZD6tlyl3y35ykSQXMcMgTr72N8P9lsDzb4cm1tvWE
YTCkrxM9BDSbpZy+hdZzGtARiDIUz7GnNbiAA3IZzf3fvu2/YKf/yLvsSu+ybQgqA3z9I9p0+QSE
qiqk6w7BTnybf8dVE6wCbYy22abkvNMmFXoICIoJB+z4gmzzPr4fTLnFbwspvSQqg5ivmtkwqUBu
0Hu6orSBXO3wFjuBburJD8qdIBSPMBjEsORgd/8mL5M08f/zLSvTUoawHL5kQdbaD285C+GUYEDw
Nw2dtZ0Z24ee/JFbYn9fsdu5cJ7gJ4doSQl24Fg1x9vUWFQPybEmmesFsh0WDWc+RgWSoZbj6CpO
evswh/mrjtT8pJz6aJU7tqj0plJoVQyN8zVi20Mpc7yp85FyUaeaHV5N//ugEi8Zwk2PLXgYB/aa
YeU08IcxvrDXmJTCHMGFQ8Brm3pDMCDtQoxazJ7zDGkVXSwDXHHSK6QEJb0t8h99t99q38wFGkci
xkSm65twUuS1/coBeYUbfFX8ETQCV1fm0enw7KoHrdevgRbdccN5Q0dUQb2G7LCux29VNXiMSZbE
LUhO4w7a92q2gJWYrL2kYC7CTo7Bbc8RJD0nNaCEwTpi3IAtzcmx3OlBc8TAcRswwMzM6h7T5KUc
gXwjTikBX6ipX6eIekfl+RZI/flVt9h2K4VchYSsyN7poVjbvGGF7zKT/lGELYURdaafwtpkbMhB
W0uLq2XJ7dhY+6bJvHQqgCVk7TaNawLuT7bfnRjUtyuLOJPl3RZ4Kn1eGg4BWXT8L61GnpWUo6yy
expQ2ENoWBMSr1S2tqidtBqaEaUpvDqKhXVDAde3Zw5lm47cNNV86zTSSZGZylBbmZNYx9O3YeZ6
4ikjtNfh7sev71mELGGKjrLeExFdgplRkcELada+5uyflzysZEwFDeIS9c3BiUsUGpcYUVAjtq7A
XtNfjOrbqI4quKANOORzy0lZ4aRuAQWGq7HES26bXuN+0Qbi8OIMLC1y52Kv1WdM2lsj5hzZkWjC
RDz2N7b9zYUkFdq4aXH55ME73gGS6Ie1bTM84MSbgrZTJDMsn0oZ/JmS2ygb13WZvTYzVWk62O92
rn1VmlSIj/zXrCx2zjjRV6lIMqd9c0FtF56EUX0ZyFjYGQkSzVXA4zNLw190J+nWtgS65Jk+/2TQ
Axyx7wOe8oFV9Q1rYf8dUXHM7LtXOxHmB6FlySFPRizxGh9KjX6510rUnPFS92u2IR4t/s4aY1WB
vMMJzXkLNm8vB/u+iqvwsWy2TmL2ZGPgAJpKDJ2BqJU39Dx9zHla/qX/OsJF7xn0nZJGvtMbwrbs
ZzU97azaOCUTN3eZ3uXCs5ZpnmYy1wPJRaSOVTaHuI+DY8/4z1zmgGqZCBrLbDBepoTTMi+clsmh
XGaIgmHiuEwVpUhuO0JEHu28OQmryTfVMoN0aZLSMGtfesaT/jKn7MqnsC+jWwsIQ79MMstlphkw
3GT16U8a1fC6ZfD5nxdEvwz9/IFE/su/tRRffweh/1WMLXEO/4+jQd+LLm+XoNGA9fmHcsf4baVz
yD+iHzNBl7//Z03jSjIgDMMQGCdtpdtLuPifcaCO+ucSNkAnDS7in+XJ/waQW/KfulRUQUrBJKa6
IcTzLwC580/ISSRRKGlKtPWu+x9lSvwYBkrKEoWWWsqLH/c5JK+906QcZFvyDRb/2zQ9wfYez78v
AX6smf7147kaf9/5Y6kl0zDmclM3OKbQVJHDtpJ63bziVhlpuBvgRtetQdt5/ftX/LHm+Ncrmj++
opvNieoSHyF43RvxxYReQEvYWl7XSoWsD79/mV9dt5/CUxtHd+IhyJ0NmvreXpXRrDpO02bx52P0
y+rvVxfup6JPupVexi7yS7Cf9slxWTDvWi03pttJtfm40+Ts1EiTq/Luv/pAn3j6v0WKlEove7m8
IJ4EOR6LsAPeYzcMrje/f4GFY/8vzv3/fDFL5u3fbwWFH1VvOwLmyCIv4kfAXFbbrwgsooKrrYps
qhW7dzre//7ljB/L53+93nJl//6BJCp80cDk7IKA/gBHiZ2VMXzraeFrL/gFSW2d7AH3M/YxDQAI
Mb6szLSBs9vfv4VffeKfiP5pMGU9XBimCzjmaZ0X30MgH5VOXPMATOf3L/KLG1Etz8HfPmbBw4rI
oRWbaWpATNW13EwWuLzf//RffYSflodUxZHTWLUAShRFf+gkPN82oKxWuiUcWs5tPm1//0K//Lp+
WilIPhRlFS6j5oB4YH90vpqilVidiCacXZM+Kh41NLFdz/h8eEza3vv9K//qAv60YNQ4iEpEh2LT
FoT2bgCB4yEkzBYg9n/3Aj8tFWgWDcRP9LAcjHU0eBICrdb0iCL/v3yBn9YKM560vIDWucvB7znX
tlCzdi81Ww/+zZr6i8VILoelv91jzGU7fYBQubOkbyOHREZEnRUmE5RsbBgaA9B9yEjq37zcL74R
+dNK4RaJnXbmBI5FU3O2HWqjxNwTZUW/+/038os9Qv60NFg28ZBDqUkSCjuz3edUzyTpIQSgII7+
F2fn1SSnznXhX0QVCqTbTvTkZHvsuaEcxmSQBALEr/9W+7uZo3doqvru1NQxaoWtuPZ6+nFaCZ6l
Yqz4h5JWJnhaD2NBy/lLqeDsKQXu0ju8bz5cVhMr+kdIOcnoQnEAcAhs/4hE+gg8X7FYlF5YThd2
yKmjPvR/FuL5MgxECPIDN1dOPbsPUUrwin++Ekv9bYd+kiNZDFSiWANoPW2Qi8t/+HMr9uc/v9QN
VoDrIWgDvFb68VChG6YSuBGsrFBc5QS6mvNlLFXBinGdIxOiMkUY824A4wP205MDX2lc7a600VIl
rBgvI8eT0XTqAqkgQpCZLtw9tDC6vy4hnZKXtdVpj/qxpwPk1XbEmfw4MfUMtsIs4fEYsTszeNVl
W0L7MqiOhhGI5xTBx0mt8YLoj+JJdcopb5iEo/N172RR8GTSlvmXbdZ8K94DpENHrusF8aDQTXHm
GXLKmqxwlj7f/QvLpG9F+pQb6fdUBTHkV/BGaSmkxjsR6aTddDVM2TeF5ipfKWxhNvZPQ+RDNJq0
SN0afK7Yw0E3OLhIMBhvK0qRC4IDLFSEpTcEkDxDMjL9OF+/U/d/snfzrQmgmlIgH+cxiXEKycg9
hKZz97ujcwZj1Fm1/lNZ0ArO/5Bxg3VWUEG/gx7HvKfzxS9El29NEAbGWkFYOrAdDnB3Atk0UktP
r8/nv7609fCtCcIbIJ6QVMJlzEVl9jNBTssevp+AfqTga6evwuFjfeQzHmDuJ5zgmjuKA1vxPSyh
jVsJ8KU6WjMI/FM90cJ/MhZBAicwf47eBcyN5coEtTRCrfmjUrjnhF4iiDmDGVYKg8a9CqvmGQoM
eIlCYbhyblmohmdNIJooHw//gASl0Hi8FaF0HoFGS1emp6WvWzsDydKmcGB7EnvV6EI6TEK8wupc
me6y2PKsmaLLpfHohPfD3owJyBJBT+k3KRg3xybXgKdS3FCnv8F+7ehKzyzM7J41dzD4GmMcKT/2
w6Q+3XNFBJT6MpXvg8HUuDK8lkqxJo2Zz6XUPg4HJ8vwvd/DnaoRKd1lRFy4bfNOnfZhXvKTyG0K
PMpC/pP2Mc39YVcJXNWdj9KlrrfmAB9+yc6EBSIuKN4r4HFW7BLT0gsHljUF4BTVhiRHKNBOwiUp
I69NytVKDy/9dCu0CcDRHBlRsLwPnPkJ94aUATWC5KQLv2/FNvhGvYCRDzzaE1geOi6TB5wH+GVN
w62IZmLwRF/i630CAQuvsZoZFwT78926NPlyK6TDhs7hgEQ/XPUC/jvqI3Omu7pOv/OofJlCJ3ZK
/xCAtULr4Op8mQsLKLeCvHAd5Y5Jh84WxQ/XyR2Y4014iYDV/CaZYe4UId31fFELYcet4G4SL0Mu
kIPnaMd7x/EWpqS8L2Fh14+Bv9KEC8OLW6HNhgDkDFhqxwwB/hz1yJQhvC1XThinfvhk6edWVPcN
Jr9x9seYwLxljwB8O5E+R/hCnMSr32GtrfHCUqwMtqWusaKc9DXMbpAlF3ce8txbBX10OsM+RcAR
NGkVRaZGtVKxpWazQh4rflKWhPWxbAv4JykPPmZBNpXZ7rKut6LeS9KudGbcP4W4vbjufXhyQQFe
3URN2aysVktVsAIfF7ewl4X49qDgpNi9JCQtU9j9N9X7RVVgVuhD/zhIaE2m/ZQiBb0y85cgQHpf
lQB+cL6EhRqc3vk/rhke/Obwyp8MewlBCOhgIOvJCFnU57++sOlhVqAzAXe1pIAziGicH+mEhMih
ix5EV1z3wisum32ZFeKlmJXjdHCW/FcFTiXdeMPqi/RSA9nB7YWJBt4MuJ8R4ip6+jpeFC9toFOp
H5bs0h0EnD3xdTl3EJIL85gK/x6CSA2xJli557thqQ5WUENXFUJQ5OIOh9P3ljXIPuVIp7rs41YY
w3unCpHdPsAyEVkdM4fCIB3BLzj/9YX5CMKR/zTQ1OPGqzIlfjqsonikXqYeAAOQPg6Qlb52gVuu
tNFSQVYo15mgTQsbrD1eKmKkId0XeJ/zpgIiDXb083rltnhpuaVWSHez6kULjPQ+zSGOS6bbsIyO
TgVPr9I5psrdw5jwCelJoJPxy6pGrRh3E08h+crpocCD9LIu4rDAq3w35T/htf4SRNNlO0RqRbvs
oqnAJh0kaT/KNv6Jlwc5ZrBSi1PAfbIOUivMQWFzUmjf+n3L4VuQOqAxwioF/MogrVYG20Kc/JPR
fIjGSXPa8AAWEzM8/DpYZNfACMxTFgS7i0YztcKdSmRRa5EOMSxPxHOkPB/2kSH6gs9k4yIVEABs
iObPF7ZUGyvqSZ5Q1U41KNlJV11HRQcccVmYlY3CUndYYa9VIlhqPB33EXvrnOlm6pBoBPTwSlMt
fd8O/M7Ahts4cM7InHvMuj9Ykj5Btv50vnEWViZqhXuEjIWANEEf4+mzRqJfCuEsyCLwyL+OSkjI
z5eyUIkT2Prj9A6IqIOMD4DKVQ53eHWyyaUD0uCm18u+b0U2HrVHAdMwZ0/h3dp0yUtuyCv16pvz
n1+arIgV0WE+pg62CCZGlpQbswlPxWVSgo1C2mqPhKk8DhJ4jHPVAxKcw+AbKv56pe0WeohY8T5A
cwKFmurjCttDEMTgxVDDFezoGIhaoOHQKyeEpXJOffch6LWE53SVtDqGNeVDWZcDRMOoK+wLgEeI
/p5vyaVCrMCHT5gM4KKn43GAxQNR80NdC5isUvEI7uxlK/FJ+fCxJlHj81w4yN9EYiiUwx5ofXIK
Hs/XYGkoW/FOe9oriFMxmwzjPenSBzYPNwKZ1pd93gr3mbdRkWSljl0F+i5tW6iL2zcgrS78+Va8
85FPsO7D90MgNUsAgseivYa6Z2XlWOjff2rGD4MIWfNJ2jMkbxa+8zS4sMrS4YSTJnT7HTLHV0Li
FHafLIG2JhIuxCKYHepgt4gErBrJckP7NQnILpXyHvbyK3uUha52rah3Mhw5FBjvcamxoUtmuBF3
hwQghfNdvbAuuac2/NBWcLuBuxceOfbtPBwVWGvcW+mFpR9++vuHLwvj9T4ytjScHeGH07VHwKew
I9Ur0+HSD7eCGKblU6Y1fjhtX5B2ikTT98taxArcKipgtlKiX0kb/qSJvC+j4LITqmuFrZZDOZkR
Fh+mK8gXON4CBqlZtzv/w5cGpBW1IYRWSMSL+pgkD/CZiNu+AilAxNBsP1FoAS8rxYrdlCL/VnDX
2WM+fpoJ2Tqu/1NCz4iUHzgFONVFA5NG1mqNUS9lBThxDOMAscVrHyxGh2BcmZ3/LZr/G700shbr
sANXERkuzh68jXi6yr4Dbo8TcfoG9zrzAKrHvkVWypP6iiTdtZu2zyOCRlYoZ2kmucwM6HzAovZu
/ualyPUBF+bX+a5Z+r4VyyPeEY2B3cieZOKY441jlzjFc56FZqXvlwo4/f1DSCutXTyvooCw8h5D
0fyCbAPa7eiiZYH+j/qOewYKZqRZqZo9TrT8VdHqrgu8lc9/PmPQyApseLHB83oifRyNjN/7rdcd
JZ/8lej7fNGh0B/+p23g9TkAeQx3MzZruGJp/SuYW+S2I1k9Z92FHWCF+ASz0xGYhT4OgObItzB8
MT0cIdVc7YRsYcB02UCyYlyMNU/wOtbHKRc/HaAyRg9u9km1st1fGEa2uA6oClf5DE3VwDUSqV9Y
ksEpaTdMz/1KbywVYYW3ymBDUUdgafU0u1UznCny8S5pwq/nG2hhKIVWJBd14PIgY8hWk+xOFQ4c
33mYx+c/vvTbrTDWqYK+VQ84bHkGPn7qKvTDfTXOKzq8pd9+KvZjEHtOY1JWw1abevBPVOwtmuDQ
dtlvPxX64eMmA6wmhOlwzA0sIyt2jYTmBznUKyG8EGShFcIUz5xQDDsqhtvicxb611Xhfmnx8+Eu
Ief9+TosFWJFcuuN8FDiKESe2GRJJI5hmP7w2/qP05SH82X8OwZ8sv6EViRrcELKjIwKZnFtXHcQ
/3qEmg1HQiUbAUkbkmgH6NgVHmdgJ5QhATV3xQt3+hNZy107pCwNNSvQR4dhxuUa3ZXRh673nh0e
fOki9u18LRc+byvl+hEQLOHDWSNxWJwi5QZZn1duvXZ99/mGByKD/w62IQlLv6g4LAn7fB8gDW07
JN0TsLRwOQ3zu85TK7PJQsjYCjnYaCadmsoujjJ4pHJzX4eX7ZJpcBqEHwJmdBStoFtRyPkekNeh
Ar+4k76YQP6muCC8rB+skPfKZmrK1kNDmf4RrLldlfFXeE5/Of/5peY5/f1DHSYIYSv4KirMKEN3
hNd5v4VOle3Of31pEFkxn8JCCHsZZL1WnLyORfEM9f6eO2JljC79eCvaMzDzSuVmXezRnI97WrZR
v03xhFyu/P5TT34S6YEV6TxL01CHlYrnyXnKa/qlkuIROEIwa/X+siaywrjKPYkbARTRJcMd0qDv
Wj0d+3ztYW2hB2wZXBWaBNwvo2LFgt/uEGLPH9L+icAeZWVNWirBimQaDC5MoTFA9Wi6jaxAOZEC
LIciOl7UQrbmrZ7ggYXMflSBg2PKfPqQZO5DpqI/l33fCuNeca05yDQwrHdvYFp6U2ZNDJLsZWPI
FrlFYwoCsUwBVC/zb1CbP0slXvwhfRBy7V1iYZjaojY88isXe24Vu3gL9GAdz4i8hTXY7ajCy4ap
LVzDtWuf+KMj484PX/3UvzV4+q9gZHdZH1iRnEwcHnUw3oW1IOwZgamEV7EXplvNu8vmUd8K5Z7B
7bpoIxnDDurrNM1PADk8aSf6er4CC1ORndrsujgcNp4r4zCswJ7KColIm9r65fznyakhPpmJbDVa
UUTFPBRgBpRSfJ2D+lGF8i4HAJpJZ9y7rf81D2AM1EgwyosTbgs3NgQk++Ky+nlWlA+F5yd1yGQ8
w4AYpkT8fhjTNUnwQuPZWjUwxsPWm1oZp96cnagCyD4V72E0lCv3WUsFWCHOTetGeDWXsRFdL2JC
pOw2ScLl2iPOUgGnyfHDMmpKrYHZSZDM7aUnwuYUCFjYRXDj2JwfAAshbkvSSE1dPkaOiItk/IOb
y9vJh9OVJPDRVK44nC/k9Gs/G2TWch0EMAFzB1fErFRfkavrwbcKKFuGc/1KNZZKsOK8r6Dd7Bh8
lgPYZ70P82SuyUzLn6WBH+SFZViRPuXKVyMolDG811qgntVOlPR5gjfV+VZa6mt7xabtWDuBFrGC
087RdG53AA4yW1ntFr5ui9TgDA2D/Wo8dbQ3v7ptkh6RUwnGyEU/3hapMcyyHjXo4qhJZHcIdAjm
jJe0cEU5X8DCQLUlaXgdLdsGhsdxGDRF3OFKU6nwK3BdP72UX7ivtMVoQYm8er9XGEa8f8nT7inr
YVoXdiun+KU+sKI5TczIqiqVcdBEbwA5wNKew4f3fAMtffz09w9ThaxNEMLcRSBrwFFvjk/olUaa
/YXDxwph0YODETCvhWGdt8WNLlyuwJPYX/bT6X9/ujIONBcVPh62fQ8TVe+qbFZFbKfL4U8mH26F
rQRNwhMhbQFLMrnzNQ1mIoG4bFXCnn1XM3XjZInvArkUhOaxC5JAXMmIwmaDcO2FV1rCmwu2DRFA
YTHyfNjJxgHknJ9T6NfFrsF9NxbKsm+Kq3pMUtDOJiTIxc5cZN4j60q8vML5wx/e3L4s85coQer5
0fe6INzl0nfNYZzAr9n7pwT1H4Cc8OSx575T/IJTaKn/VA08yDHT9LK+93FFQDYqLwJz07O+GWGw
oiazE4pE3nM0Ifsdkt8EJHbSMKNBbQSM8ThGQ90gMUD47tXYJPBjbQMgnJ71BHdr+EMkLqxdOSg0
zYXdaU1k4Bxp/HLWxg7evjcALOI6Enz682NlYaa3FXdQVBpsDyswHf3ibZiah4ik10mQX7ZhtOV2
A56Qporit8MeE7NMdR20EcgC0e6yX29dEsJajMHJvRAxHjemTeJE5Waaij/IYF9ZRJaax9qRKDdl
fol3SFytwCSwxRTGRufNL9SXyypwKvfDLFMgA3poAhfR5LoRlMdOdUA6IFCGrK8vm2qYNZFlfg7W
IZzf4wDPPFczkv9x+lP8+XwFFi6ImDWRqTodhkHAJiWcFMxyx7m4wZZ3huWxolcGzl+3QDZd9E5L
mTWvySbvkRQE7HiBrG3YFspvqpFkYxK9Upml3rbmNjdXMFMI4RCieumBQmi89opCHPwD9yPlhfue
f+5LH7qcNDmZHYYx66e1N+0zJxfvQmfTn8BBlVYC49S5n8zStuqur+WYOFmPbuHVX2inrz0H7nbn
u3xh62DL64Qe1SBNANxl2fpfGlHr7+XstH9gGTj+MC1r/54vZ2Fo2fK6wZMzwF94Xa1kNMNDN81P
vraOT2/hNg5UK7z6YNI9IV5+ni9wqdGsYAfovSLuBKunIGzfNGh7cZ7nF674ttZOBGNSzCkWZWaA
QwRWFkhgB9jHy366FeSji2R8L8eNV9MC35mFTXnTl5377bKvW0HeFU1aJm2LWbzRwXXWMPcNh1yz
EtZLzW6FdTDVErRibEVL8F+udBMCuOD2axLEpdFqxTRlIHDkpwUurMNrXol7bOLeWG6+6b5ee8xb
qoG1QhNFJhjlh1ihTcPegQCc3+caJk8rAbfweVtV58EPsgBjCKdWPxicqzJqyNaFebS3ovNYkL1R
Ev53FUIydJL4VdjEUGz15WPeGBNuk6ChYjd2rfMl7ep7BxZMsBrtsZ5ch75R5jpzAKy8bAzYwjsV
MOwdC+wqRyOzcAtfVdwh1lkjqsNFQ9hW1/ku2EVUYtJKmCrqWxjDhrgkmWS/9hy61EnWSg7eo0Iq
Nm1ixkiObchYjBxXPHyINudrsLA4kVPBH9YNv5tr1QB3Endp/r0DdgQIhlckZPw+//ml32/FeNXX
BjS5uYmFajrw6tjfuffWfvvSx60QT+VMuq4E8W5w+aGiJQhF3coObSG+iRXftQOTrBEONXCvh7AV
Zgpxk9EnP0vvnJR+vaxtrPjuM/DQCdLo4HQdnjDQA4zpU9WshPdCx9paujGAJVSDvo1z0863qUsm
oAii4gsoy3Rl9C8VYQV4V/Cm5Q2pY+zX7oNhvkl8Gmd67W1hoXttAR1IIZL7Ch7iwJjBXC/J8iOg
hBfeItj6ORiI5eFQsjrmbZfHhs/qS1vw4ZgFGpih8z281ECnv38ILh5NSP5v3Bqb5KaAFCo8JoS+
SDN/Pf/9pRY6/f3D95Vo0jSJcrQQz8bbsI9goVwP9PH815d+vRW70ViaYSRY/QuwbulV5HFvvsr6
AsxLkPja4O/5YpYqYUUxDJOS0GcpJmnfgU3y1EQhXIsdF8zY8wUs1eN/Yjnv5BDldUwr/Vy1AKj1
7nNKkv35z/+bEz7ZFdtGqrBH6UNXoQJe1e1CJzoCMfcoeb13sxbmldOh9fidYclfFw7vyCdeKffz
ahFbZ9cUYeiU0FLC2pMReE/26WEwjnhpMrhyn6/aUhFWgFd5Q7RLO+DddALucJdXsaiZF/c50FGX
FWGdtcUM63t4zFfgiVS/W1ndUAdqX5PMK5f/S1U4TfAfQkQbeDtpgx+OTT/AC8hEF2954KmHuYra
4aJFFNc4/y0E1kjwiu9VFc8q+OVV5VWbZS+iMCs7qc8jhNjyOj64eEpHSikSo1tY0SvJsi+B7teU
DJ+fiEA7+e+vBw24aTKQ0+KBFQlyD4S8Nln/vRgB2atKx98ASclXRtSp2f83VogttmtpcYJQoCrY
3d4VuZvDtVQhZY/AGQtGP2uHyaUWs0I+8ufAgOVbxGTsCXCqGtrXTehT2a2kOywNK2vtDocxEdg+
ox6Zb3YEgPsHoBrVdoYRwWW9bovtjJ/jpWGE1W1K0qm9Llzi3lMqvLWMjX/Jf5/0he1k53NGJ9/X
GFbIcqiRTypdENE5vB+RqEK84ZBNou12eH93y7gApR15VUWYta/EQ/abqMAFrwPuPINBF+Kpy0AZ
2O+DLHKq76KloDaPYszkVnvF9JvVnN/Az7QHRj4bkLGnx000RxlcVt065/OXjCBV6Ukl2WwA4YIg
9r4QmTPvWO1k3R1rmQIYErTN4fdF844tBPRmX9JTWvs+TfCMNkRldDv6RX0cuVu8XlaENfVkTsEG
8FHLGDijb11y8nyXT2ArXTYEbcc8HGZN7fhjGbO5A8aM8is5998juXZ4WpgWwlNsfZw5tVOnczeV
uK5oKor8IaP6fWSgxdiB1g1saoCc7fAKYGw42Z9vsYXZwVYJEhl5Ph+8EnfSjg982VgdUlkffB+P
6j1SpFbWhKVirB1Hhqs9whQrYwmOObxCHUxA1FyLpjn4Y7f2aLswRdhCQeKmuS6VLmO/0vkLNOv8
AWTy6edUEGflEnapCGsWchPA36mQ5b6bWOnvTDX14d+Oi7k/5iMSF1dmooX2stWA0EqkevDhfpPm
eB05aG8iULkhYSCvZ9CGwmH1AWvhzoDYysA0w71Noqoyduu/SfgdMul9P7O/omC7SQmgjMI9NED3
PTAq54fc5w9PxFYIOpMguJIAKHJunGNGsh28eDZu7wJi1m8mUu9pJQ8nVMf54hZ6zFYNBmC/hsBH
RjsY4wT9VVTB5Boe5ZAi+OkApvZlpZxK/xC6Hr7t53Bp2U2tBgq8zflW6rZ5rLDDXgnVhRU2sGYH
uKnJPAcNCzw5rwcrhqQgmwPteL4CS1+3tiRDjgtTpkkW+4aFB5WbfFtU6d/LPm6Fv+sLUlVBlezI
kIPVDaZI6680/NLvtvYdJ8fSDtk7yW6eOVKmsCMnMj7/q5dGjhXrBk6CeQeX2V2Z0xuV9cdIPqri
stXQFgpCR+kCFQEnT1GM8hr5icVhyp3ntCoOF/162y0v8QJ4xjIn2oFL7+/DRsBY3AEQrXKy9/Ml
LE0dtlIQDrwq8WCDEzeNeqe5/I78xHtYKjypiR0Sx3+YBqBTkcXzXou1cbowM9qGeakfpM5AdR5X
hlaHAdS8ayIxO3YsBd6m9sLLZilbRuiYCU9Itcrh9MluFON3yZDcjmzcewyE4FDcYtzNm0Zf5pRJ
bE3hVLhSd6yNdriPcsZDc8pcgddkOO/Od9ZCnNiCwgxSXVnxJsJDuH+bDt7BePLHZZ+2ottk03SC
H2b7qtfIpNcNpvLKez7/8YXVwtYRDsiQmAGGS3a1CL4lY7B1hu9h91bjroI19PnE7YZT/spasdRI
VsTPcKvqhl7kuL1O3V2fGf03UQ3A3+frsjCh2KLCCHJvHpRetAt5O9NNTzJ5cFryVwPH7KyUsVAF
Wzio/SZpAski5JwDM1Y+kXbtvXNBE0ls2SD3ZwKjtjSLiXHYcAMWbc1+Bv4EkQj0E+o6Mx5UvQ6s
zGH1O09u9DT2qgXUGYm5/c9sHoGJ77FBVxe9NQDc8981d3IkgTtMfzquqT69Aq+rzg9FUAnnsjXR
sxb1Js97PyQZyMrR7HjXwMqY6QAXdWSpnx8QCxt+W2UIqpaeh0TovW5hiFkmw2Oe1Pdlot49dzxo
uZbCuTBpetbiji2jxwSrUc6JbzHhIb8s0mbTaedY82BFmL5UCP1vd4hgADO5RyGDHsuNU5N7OudX
ZiavEelWVs2lMqzVnmca7iwayQAFWBtNMz926fA98L13XKb8Ot8nSwFkzQFtGYauy5J+P9CsBl3c
gaPNxN3DRV+35YZpaIC9dRjMYJCgu2lLld5XAeu/nf/6wgRjqw05rtoY8WW/790OcFPQVreijwj4
pXwtDWqheWy9YQ6iZ4u36X6fwPUAzDYFRy/fnYOVPdfpnvOTGxJbaTh72Sh7DYhloTBAdQd3ete7
o3l4bAQ/Nmn4mgVryYNLVbHCG+nfbGah1+3ziNQHz20aAMdX/QkXYtu2v2OAps9V2Xd7eUJsE++e
M0ito07+BX171xTmz/k+XyrHim09ShjGBabbJ6R6zv30sQ6ym0rIB96Zl1NC0MrCslSOFd4ewN0O
AyhnPxLyoPCEjGeo52oEpjxokp3J18RBS71ihbgzC/C+KgafKeQyAUoD8hgm+TXPtaUIsaJ7RupJ
kg8KwGdBf+UVf4LVxd9WpCu7xoUfb6vwsjqr21ZwvfeiLNg4lEO7Pyft/nxXL8x+tgivIiU0ly2O
Z22idbY3Shv4sGpg2A7Gp5U6cCXomtX9Qn/bFnjJwBJOClQFwIbfcO+/w33h94F6KW4fwisxrWU6
LFXq9PcPJ2eRJUHf+yjHqXGpJr3xHngpvS2z8BhCSndZy1mhXhaYWMKZqn0oJuB6iwELlJLDJuzp
Y1cnK0/YC4PLVuhF8Hroa89T+6HUw6HOQsA2naC6TQ0ZL4tCW6Znaub7sxrVnuAuYIMEhd8zL27r
NHsY/eEXAbhtZe+z1P1WuM9ZzecWN137KKpA8HTEdV26BbKE0gdApf82clg5wC/1vxXvTWCCPggT
sc+Bdd8IDjRZMYtmo/xBAdnqrsTOUmRagQ/8baVI4aOYHnDfKgVXWNeFXmmtf+KNT9YtW6eniZmB
bE9xcwJNcVDitRNYrzJtxy0Mgm/HEVnjpTO9eny6QjrzfZRzeYABqtoQ6R16b3IvGx+2pi9hKEpD
Nb7PZP/XB9QXdnbiJZXkDphH+JBcltVPbE0fnizwMGCi6MAdAKUH53dbNV/Ox+rCFsD2yysJJUnJ
ZHCQgMhuuRwBcxy95Jh0ALwOc6q/QTFO47JOssP5EhfGhi3pIxW0jjNc7A5zMlUA7xHStzc+qZpw
ZWJYKuD0949zXBdqnFVEdAizcN92clO5F24oqbX8w8pO9obi0wOl8Zz3uyjodpc1izUFAA6TJ4BO
o1lOll9hitSkWupgZaQuTJbUinvY7yCJxLR8NyFbwGvK20aJR/BTVyJyqcmteHc9CMVYXfMd/DkO
k0cfeJM/nW+Xf3K6T4L9f3R8cM3KgFLkMEIP32k1en/gXa+vdZJEz0A9fmdj8UMLdQ94s4mnbNBH
2fTlcwmzpL2uwf6cTNtuSKUBpmT8iUU+3RRRueafuDCj2irARhBZVLoN8LTSFN8rWeFdcCYzFMpE
XnMYirycb4elck5Lx4dRnTul4OGY+AdwL7sj0npN8041MneOaT2P2V2Pnc/a5QP9f3eYz1r99DM+
FBcYmjRDIat91k0npjyp8oqKfeshsarbqMojGKWZROreNlNwFOIbVs4GpwhX8IRCi9hLUDXaSvhZ
fRAkLUr4scqkI8euyn35xoAGh7q0bIq+3BiVjmpETknOyE2UgVd1P3TJSPyrCb4PErpAbxTVV47k
ovZLSxo1ATsPehL8ilz4krKidqXYDqSXkziYWZAg3Rk5jEDW8ajFQSPJWwcYeBAaWcn6LfQA4qsX
8GBTVbP6odqZ/wWuABnewSyd4AYO3TUYnjjqzpuomUh7DTuy7FqMvntnmqhHKqrJJxz66qh2urjx
Ep6/jSERznXTFDzVm6BV+TUkWH48NryKtZupB9oZvCaWQH6bOcxKQCtqBsfaNjD1Abe7Ot0W05ge
PGfmmxyE2SqL5u8ZEgFeG6K24ZQeKr+5akPlnUIsYtsqH6dplyQMIN4C+N1Qu9vK53tGo/wKxldD
HDYdPUCWuiuF90coc5shQ2hLgumOjfLgtUg5SIYxNkMVSxrJnTsoss3DYNu5BZ4kTfWc+XSr5B/a
3RTtKDft1AEjSkEm727gDAsqwiGSWdzJ6noyz3C22TYEZPXppm6x4sKROis3uYah5dhi5dKw7i7f
+FzFJXW7re70put+pVhzaoV/JfuHrpx+Tc7vjhR/gHP4xZxfSPq6myW9n8AxF4DYmtE99BXaCsZh
Gpok8TYMf3Ci9Kfnkb4oo67hp7QBh/wqp2gxoTa++dpFYpfN3W04fAPm/h5tfoekkStvqn+50eBh
dpgwjE2+8fL5EdkrcnOSzW97CDamqs1BZq/g8JX47XGKkIg8OUN3T/qeb0OWtPcZTZMYAmxWbfyy
UldceMzsMDaRw5wW2JXiElL1JkLDd2JnZhndo2ndzYhVD3XA82zb8t/M0KuumV6KQvsbNXrXtapu
E8O3QcHuh6w6uCa8o8nwQw3p1yIb3pnvVbDMFjtkDJbIxx2RlOtkr9SkX3TfPXozhpyUbBPikWzf
VNmvdvZ+ksZ55RH/1c3RXRXk29aMN9qddplDv47Mh/dzbbaum7n7QGbfQxjmICV6V9L+vspLjIt6
+O2MRQfWb7Tnudwl+qUOU+wfD6mA79PgIbfdsKObd9/KiLywnO24UMHGtOKZzTCyjaY7j74SPziA
5bCfCu+2oQEeknj0dRiru8itnlMgSUwx3VZBuPfEAMqG3IEOiweHK+ZHB4eQ+yqrBRy2u/sO9kNZ
p3Zp5l61bnGEocU+1+FxJFMMt5KbNGs2siA3Mu0fkCiU7tq83essvQJIcZuX+Q+E22aukoc0Na/g
sO7A0dvO5Ec5B48B8uIcP9hAT7c1WO8xDWaQvDX47yKK7nNYy7khEMLNA2/bYz8Dk1iKPXScj7pz
DtoX9ymGVC6aPaA/+xGgCtJFxU7p6iHN1VFX74H/m7LyG9Kk4iYPkZyDXWPpXdOkA1qbv9I8w4k2
27D6SkT5Cw3plStAu0lxrAIUIaZcFTtkKt5S5h5K8IQ2MkefhmqsbrsR7GJNw1+GFIdwAE9ZI+NQ
DOwXrLJxyRb+okLczyeWxjRcp6S5NVF+UAAUgEbejKcZ4wtAXI/NOB/ThL7UE5bSzCAJEbmp2M7T
KN1zN3jEagRPmBGM3JZ54uBrNzkGGUiiAIxvhehqwAiqGYNC7wacnXeTP+RANsNfTjuc/5jLpHkB
Mi4Sm6af5mSvNW2+6ALvTRtIaYLHnob8pZimKNwEY6NfGpKbncxadH+pqm2fI0ncJH88o9S2gd2I
v8X/q9uXoTbOIycavsk5yO9NXDgEcV27HbLjs7AM4pyz7JXXwIlsqRe1gBZkVQD8sIfG+RaNYJ1u
kJQAH/G84EGNjHqRgNbMev2FD0PzrY5SeNz+H0VXthynrkV/6FIlkAToFeh2d7vb85DkhYpPEjEI
EEggia+/y48ndeLYbpD2XmPMcKRWO+LUpmJr9HBIDWlVmTPq7b1rQ3iqEY1LD6GGnujCp1T9zkGK
/8gzoGzTstAHxmx0Szwqw2unMEJts5fj0fh1iQ5DLDDO8D3u74aI2980gho8C6z9iRjfRJYQbE8/
prFZv13/rGy2fbzWDuXRYRjGc5PgK1aJV2Q8UzWjjn6okXB6Truwiase6rj/m0bcrC9xN7BXLwV0
KImKFC2sjvRv4xv/u66T8SPvLcExodnZgze9IdAv+IPGrf83KL3F1Wy0uMHT9qMfRHRvUac8HayZ
OV6xLRJrpUwO/yi0WPTC4okfa7uOy7FTVuAsX5OPNsm7n3vdTHhtFC7MV2vMdLZZ3L4uOyf/SYkA
CjQ+NZ5et0HM/+RgKDmgEmr9CSeY/9sO3VLVTvbVrkZ6XqKUPfStT/7QZGManyOdTjIm4aHFp/ir
h2wJsXF2edjQI/pfTZxlT/uoxJ3BxfQ0sHR+QWbH+BqGeT6xVSx4B1maj6WdUmB8tV/IqZ58jqJ4
GRcbG/LPFl8Kb2m2YG5gZn830F10aIdPszPqqdsKvTi/lpih/7n3tE1fJrG0P78r1pKCABf9z0bJ
ejSrMMnZGvQ5PK5IGvaV2nARz4FNeL+YGHExBaYeUz+ZQ4QWs+fGcfdjyGP/zgzJ3iYbDxcwAPzY
jqO707Zpj0jgTk6CZ+EBB+b2O92ixaCKwnVVb21+YhLfUwjQr30XIpdC5NEzDzCVhLSDoDfDbxHn
RxSFEtfc9r74eOyqqQt8AxWUCXrdmw0F6q2d1D+/z8MT70xANvrW3I/OZT8yKtFY3jRxCZklLR2P
R/wrM24wbIBNjrbQniIt62/agJvBeZePaMa5c/O8LA9tzmJfopIcR2/wiuoXpIT4qIR7bv5a/ZYT
WmB2zH8sQrBP1dakuc0oK5awF6Pb7WtELnVboQQxzsqcyHg7975N+MGPGHDqwu8oFkGfvIYMZ4dL
Kyr2zesnDv2vQTN85k0oU46ksCNi0sG2Nj2Rssh04+p/Cg+qiwqidjVL5E5m67YewqABSZ4Vc3Zd
DjpBGsugHERYosEB8dQicmwo+7THJSbQQz+2oxmWEkV3ETrrZx01a8EYTxIMvCN9absu+aWofOVI
CSqtnKMaC+dcv6LXatsKTusUZ5/LhjfvEzliAMylnM+yhkJ3TxuOAaaO2viQ8WCjkmDEVvd0pIuu
VpyCL+Mi6/bqup6Xwu9+OQ7B61CiYphEvzHwrOFGBimSO5HzLOlKeIxGds0zJ9a/64rWxFfXRzBg
uNhYcRkTFy8M0iJEKO/llgyivW/V2mfPE0Np71Toya7m6rYk3HDG5OGYtF2sDq4dInGZV8ejCu2S
lLy4uXFIMsMv+6cGlJhjRkw2gqo1S99RHNBtpeypA7qvhu639N+rnMuSXNyxYf7uekdm1l6QMRk/
SY/RovJNjW7pQfmdV4ZhYBwIBnnIM8dWPAhk1oVqrDXfb92Cvq2nrWN+PbCAUuxDjrJAj9+5l/7Q
D3nIqsbRpT+NNTJ+qzCN7V/YUNbupIe4mz/x2QRkx6BPci1p25C1rPHCbyWZHYLUJDEYsGIoJKGj
RfFkD44TXfRH2H0zU8K6PNF7lthcnUYYT9YK9Ww7e0C3Y/alzIjDR4eumQ6jTqOh2DRM9Efnto1f
IuMAfXEyWVYhvTLvTmaZ1rnic+PTok1i/A4T1uy/IiSgqaLze1Mf+J7Yf9LRWKBZh6fqv31q2k+8
WHyqZiRrP+aGdjvgZ2fGEpEyQ1JsMIGN59WuGSlzJ5Qu0fGXNUd4vadwgyPH5CX+asT+sz0bdQnT
BjZvzZbtHT2YOLprxBR97Zr5fzan++fSxsqWq+gQxIcPJh9PKHkKWZmFLkICQ5/sD7B8yKOFZdZU
esuz/Ng1WjXV/h1vUODZiNc7IaM1raahr8k9hUeYF3Cs4f+RKJVozxHSl5aDFzrM1epzlMzgK7r+
SFFHAimkwYsXX+S8dPQP5xaLDQe1+qseWoetoKfRny6dabjT6bBFJ9airfGEugT/XLdpryulkrb/
jtRPSJENCY43mXb1UCVpO7PH2PX1Qzxt0QVar/0/oWJEPjhYpDcEP4gSMkPMdwjEz91F5o4lx9nG
NS+Qo0p/4LyQw7FOUoX8YpVvD9Nss98BY9FYNPgwm8rHNfs7Zl7tD7LV83rKWJq8LSiKyA9tzFDT
5byy2wOuoL0uRjGlvgrxOqVlhDGjPjVmkBC1xWuWlEFu2de+9DmHU7+ZMxjrhemLHJ9icmpohEFL
whq9Xbuky+L7jfZ4Yr1ivT7uS4yXE/whEw/U1mQ6jpucfSXrKJkOMYVM8xjpQHIsRPja2CAmSKe7
HUc6stTqGdHMW5/UBSgQER4aTxZTwjDG9kMwqd1xmw7KvCD1fdvLfiebhDSTJMORSlrHVQZBV1Zk
UbR/tr0RdYW71ELRz/L44/upfIIxCVnrXTTo+AI8Lf39PWomBQZyZgvTkno94YiDeLlpRKdLkfca
km6WxEkB51HaF3vN4/quD4vO7jIjoBJwDr+4gndh/TJqMLayDtGflTUjcjEMHSDFTxWGrkvfNYZU
DNfPWmVps9grXl1qL3KFCRGCSIJyPI5b6UeW+2YsGRZKbK6JqJ8m25DmMn6HrRZZDeVkaUZm/u3L
WqfAMTJ9y5c6xvTpDR5ZlTYeIbUZCKuSZCwg8V2O4mulNowFww43nPtajtlhx/uuSta12RNaQe1H
8N/m8Eit46eLNH/uA3RQTRR1tphjxzPAJ5IA+0FQenoeW0xJWH3R1YSzJo/lGxA/1ULo1u+QHlCZ
7u0ti8bIFAGF9EsNeMhmfiziXX+fAy6t270vulp9n9Ju3Sj/QHXmAhgFneF9/9KR1cQokNbfd+ca
zZasR47Pxv4mkU06X1jH5v7eeSMbVXj0T4sTUkMA7nqkccgHjotZvQi5uvTmMH+bZ6NweJ43uztx
tw7Is65ml9ThStFf+4QoW2neJq1rMC0BzD1FrAymvP+alg3p/b5NOXkA7rTUx5FFyXyZ5cpUjl1d
WdcVztOc/Wda2arHmCIo4OyhSl1uk0ttC5s9ilWxLolQzG4R8TmmwthHbuZo/J20PlfXVFEDaGts
BtX80W5ZpusK2YiCPSDI/aOO4s4+q37gzQO8qx09I30oVbd1SVC0fehXolKYWSJa/91RFOSx1C7b
+rWhAbzFDJrHrLs0nQ36pKEcSmQBx8JGDkYjKabY8GQkryOGkAtNBjqfwZJvyY3oFv3d5RJHPUY8
+CVcNQ8ZktBQseL+ApcYcO2iidTqYoBRnuLybhP1X58Mk3tmOkf1q8xbFb9y8DPkH4EBIjnziAEE
sAtexy+ZQ9LdFVk/9e3XBp16hAmKzr13pZkztpzjaCP7F8KvG3uudWOTx3F3Jr5DkbJ/yiY7ng1o
lu2KHSFtftFtSutPsnBqP4kPkHDj/I1W/NIdlTsANb1r5NUWTRrvCynmcYyGxzyzu/8ToQKTQpQT
j3CNVrUYW67KzMk1vW/rMQlf/ZJpebE0h0MFCK8bRSHxWfXHUbUy/8vtWsdvWKFrf9wwa29PJI7y
6I2YJK8v86C65SZa3u9VtjVkfFYIY8ASCU0jymMKk8Jzkt+6HVepK5ALq/ZqcmT3vMyNwGWHwz0i
Z1sbMiiwsyRPpyLHGLcBTkGLIJYOClyUnSR36XjyUFizKm2aqK9Gkuv6S6XaAeigngzzg27mJhEF
ukS8hlo0tTjWIKvS8T2PW7Y9xiNBuPyum1y8eZ0gcS2P+8a+RXTK8dhlJIIgs02bDunGnO5ATXH8
7/daTVPkAe3xRYFLlH2H/4Ezs9xsu+B7+VbA9vI2o9JZv2EyTaQuWIcz9IKwvc5CojF+nwRyARia
lmjbTOlhIXWiSxSerP1n10MgMlzHtV6CANKCB+9D40WjH0u3BApEj+D2pmWm6EQ+ESMWFK2kzTiO
xCzdFCw4hGigmtG2DNtd7/E2/ORkcdsxyXoVlxjljL9Ek7QdxiG5XgXmZWcLGo/DdsmVy9upHNIB
pLKDFM9WNI/j9RSZsPN78M8ZfydU6JUUq6rj7QXZyJ0dSmcQT3Nl0fxdvgiaPQ2fvcOo7cqhVh1o
ahp6YMIYDxmkKRYs2OOcpDW9NVQK9xQnXeigVuKmUVD7UOS9mWIbdS+PAtNPdgeTmbQYUZSx3ZEP
Y9uNuKviFkhHPg0jn4Bq94u7btoLWWCkpu2BdPFM8INZKw6wu614Er9BDNQipEYfuBdWnxRTEfBV
OluJIUkjzKP5xkU3g/2uSOTUJs+t27W532xK2AXhE+sOoGCcMUWMvRgqW/OWXiBIpMsBsMLyp94H
ml8wog7kAeVPxh77ffId7nFkFl9qvTdzJRNoGl9jk0j6FQYe5SXGsCg56Va37Kqj1kdoFwlJOCeC
9wBJ2rgTjzNdKaA2G638QCmVVTzH9IRUM9sfd7wGCLgHtw3qeYh1c5It3+aSJ6RJYcUzfXubCLcf
EFxgr6w7IB7V0Jg5PQbw1fVhkG7C2z6s2CshuWKuiLp02J9r1IPHB7R556AsgGDMhzXUVLzBmrqq
c7aTpv1jdwa8oWfw5BY1XlH7k8Bakhynjtf2pc+wBLxncZzur0288/goNyzOZ1ShQY4BO4ZG38nI
6IDJnlnI7IlPAaYixyLCLb8IUlKzBfsB0GlfH+Bro3HVjKStjylT23XIvTdniuQrc2rhpRweAXQt
j1MbZH9QnsfiaCSy34644CJTsQ1JLSgm33NSGoNRuCncpISrsiUn259x1Wl/ACP8LUsBj2KxwuV8
+Qcgqu+OGGKsL2B0o+N9bXH4nZoxc/Ft6qKcfPgpEtlHz3txZtMKnBSgmjxkmYSaxQcq2VXiGqnL
fhnbrOr8xGGR88veAR9Ay9kJ5FA0FogtGsaHpU3BzGxTlOK8XlYPHBFnxmfqEDr+kTscjj8QgInl
tZiyvEHOBranvtKBwnPZCMV+qBZ3/KFGHtjLipQRzBtCbe4ZGvN++iBZyz+wtGAH8Y0FlilqqpIH
Nw+y/ocuIF+/50Juv5cWwRqH1Us33K3gmb7172BX7q3PUuDSW5rLa71izL7veZ4bjAn1NL77dADO
wZJBJu+pk0GzQvShZrxQLY3W330T8unUxrqvYUMnjTsxoPr/Vhoozrx4701dwLrvF1AoUKguBZQ1
6nEVzXJb8Xdd4RQN0HCglvzJjSmwe4VMuRe5DKBatno9j8FmDwTtYs9JvDr6nLgElEDCtxxYaLrw
/gJv7D4DdsnoXyOa/S4Pq7gOJOe/UizLR775cGQNQDvkfgIWThpAtVYYUAcxkslmDqU+E85cwRwg
ayUs/S2HQ+uY4s8qm+55pU2APdkpNFbuFAq2sVvonRuoAEoZ++cJ+oKfK6MZlAfRiL8I/dBDo4QC
cLwOb2Md4KqAt/Uvk765JBqUk673n7UP2wFVVqMrUi3qv3TN21+tT/tjlM0WC4nbj1HTJte0AcxS
7Lh5b30uqAU3NHB6RDzSdh8xQs/jmCCEK8wM9XcwupZSiPo3Ps7oV1eLoQZKgw5iNyJd2ic7BDON
jpd/vBnRsMz3dXwnqx0eJ7X4O5KlWKmaiQ3+GCXL1uFikDopZT6BcWMSFa2QObNwEBknF2i0+Zkk
W3tKWqrvmnRWsDjy4Yeed3dsnZgPXYsvU3Rw97ZAhxntQGb5/RyFIe9LQMgEyZ+yfxiMsleRTN2p
G1dALUjumw9uonPFMLnIIl531HDrAevAupjokeue3Aj8A1fAn/EhJN8gmd3jV2aH9oBrJb8fkjgG
4NVR8acbUiyufA7kGMdDfUSXS/qa7W372OsUMZJJklUD9X1WMOv2y5LF/tAqJQ6ozhuRvyk5Le04
pl1BZorc3skSgeN1Cz1yEARlaNsw3V2YBjjSNjw7X0ZaGApbwHECa1ohEJJ4mGQCULD2+QuWZP6j
6WQrKhwJSpUiZfETj5o8L+JNZ/+1EcLhQD1v2OqCUqpYep8X2CdGtD2Jral6iIderVjIBv9EMv2O
aBRu4A/qX6Lz/NztuX4aEJK3HmaEJlb9bPdq6VBe79OI3FDSNv5L5DeXNeFz9trh1swxOGPt5HQ7
A+NPoKhygCLA2lJE3Bd6lTsgKY30dqQRqfUBlzdKHeM8kacuttkbUyS5p0Nr4LdWMpRZvOXxd0Em
cMix55CzKhgT4XzkrtrQ0XRdmiz7FfKgb3UHGq3ph+ySRCGeihpD+rWGyO8QEFh3kTtSkpFYCg5W
IXOu7KdW3rYki38CksfSuUyZ/JMr2ZWCklBZbB33UR6bpxwby4+GTYi3j5DxQGHCaakKVdrF3+Ym
oH2sGBDVf+1RhLgVYTQYXRhFBH5Esua9iyb6oNu8n4ulSbdrnWXh3MzjBm4BV/5zTePolVCXmWNe
T2BOEdM/g85Rzp6AvX2DrcmEUcZMy81gDjvZoXcPW0qnZ9fxFmgwWNI4QXiN0+2NWYjrV9wFdzz2
HJLDdr+P9h3aJaC8CcdT2KkWE/BEO0D4Kj52Oe+2YkFXSjkEPdybfFmPm/E/pIFumACMwbag83MK
e/bTvsvfMmweErMG+d3dzO8iB2987/KthBjBHlbweXdEsLXUuF+v3aZA++7Rh8U/c+ixqRA0Rn3t
GLo/J0iHyhZGYPgJ6+EY8x2Nq3CqFEtu0hNSK0FtRwolwqQJ092ssuWoYIJ9WDc3AFQx9SXmnv7z
9Rg9wBr7PesuqfsKzpLLOnYE9H1ODqLfm7tl3ZLvVJb1KeTd9pBmIgGmM7BcFWTqxirlJC6wedLK
ZMN09dmUfswt+G04c5YT4G9xQojo8pSOuz+LSLTY1fYBw5Cwr1ODcthFbmCM9rYJfzMq1qOAPr0M
+ejKEdtpma1ovuBUwHW+yOgUbbMuSCZiXLGkAQgWpn/xtL7m6KmHiz6ejg3Q+jepQl7MEohugYOw
BmkONDVZ5EuCi/ZIErDpxZ41cfsAAG9GywrppuY2IgyLP+HqXvQRGaY/DHZiGSrE4TX2ji1Dix96
2zsYfIt+bZikB0xSPDl7QHfpD066sN/JlIT1gfTMRz+8isJ0tF26zTG41trLlymzvr5RtCdhv4ep
Vm7nDee9VRU4wUDQBDsBgqr2EQJLAKeSZW4o4PceEf6ccdn/yTXGy18IgN3CYeG5wcnXJAEfUd5C
udACm7hbshUABoZ2NIBescj49obfwZAcdoN6VgZJRo0zuFhMZuP73CPn751RIEmX4COPCX/eRt6e
wjw23XMaMdn9Q3s6fIgkHRe0bVkwU+o/bE3K0CIOy7ThCW+RX7rZeY7XopEIenmH1EKldzXkJPs5
gQ0/u2+QNdHh8jeG9rc6q/PubSeB6b9Zs8rhLxPbpNoiFnjL/o1sowOmeIcGl6PYljSpvN0JRYNF
gqYSNwc9ddAPbL06pbngy2nsOt0jqhBQZFdOLQ71qUQ3tNlPGzaZ4bnZa+fvJkHcCF1A0tT3i2x0
8xOZugv7z0HOqiOA02qqX0bTQgdWjKPKGVawxmXR97LdZ/8NYAH8esIoFSykRgRJ3Y+EeXBoQJqJ
n04GFQAaKJ6q119R4m1/w7Paz6cd5QABynUNMpIDXRV/hKbIwR3GBM/zgN4GWVLOR/IxR2YA/xfi
sEYIRZh8/xsY1ozLAM1GSLOfMySznxI2z/Yc4yLX78IvaMe9KMKwcBq16vGMTwBlLlXcRZ5OcCVN
0/wHAXZmuPgaQ2ZbRNiV5k+qxiG78imO9g8kh8bLLZm8VQc8GPhYS6hF8fTnAv8xVhPD6lV1SBhw
l5T4jr1PS4yTqeglV/FfIvalfcebOG2vMI99t4rLOuXLJUEkB9QHKWq8gErnQWQ/ow1X1y8EB7Ph
DbkqIcbFukxm/cgJoGnoV4B5HqIMT/VTPCFp+JnT1uihwIBfB4AEZLTqhpV2ju4n5FOFh10KFa6Z
12pGNl6+amu+V1a0/lBFVvmR7PVoDmNN+hEH/BYlTwwEzZQV4Dxpdo9onaCPjiKL/thMqJrF+az7
dL3NKZ+4KjDn7hEGE1X37bkzNg3/bRtwXcznmfHxW2TktJ4a5jJIlMG3pfsR/fOyPgU2ZoBBQbjv
8TuiFsUI3Qln/WVqqN/ACa/WvYucqEGXkUiJHM+DcZgW2z4Ie6lbmtGC7hyRIQ02D/0MekYDDJ3z
oaZg+TjIiRnAYt+NycHAG2b4g1qJE+6Gjw6iu6NpkDbOjjxrlf+MhoDgkaKJLZ3WI8CoDfjFtKdx
/6tpjOqgo90k3s0u1FI+Yq42LkBoQlPMOKwH/pdBIjaJkB7Esku8qxwIC1ZOiCkmDdFLoztkUwF6
WvNHJQRA9TNkdBpkwU67bDGV3MRKQgGyPV+7g8vYmr8hzWQYgEosbO0/dAQl0xOwlGV+7pauzv8C
NBbbK+9byt+bGC/Imw5rH7/kBAs+3ucGoWRfSGivvYdGczCAuBCQ4XNaEZ7a/N7pzctr3/R5eo3Z
3s7PRK/Iz1STb9xBKaNm0PKE1KTsR72a+9DmobtlCeQnzzXXzn+GVTcd+F/DQHGvQw5G2VikEwyc
ZNvbrmAOK78F3PzaNGwnf/L4269yAlTfZyD467BA1KEi6LzyZNWnmbacHRMU87ovYRzrQE2Jmt3P
db9B9KGp4W47Q6oiBQ7hlPC6sGh+igGdgpReykUb6ctFYQEGgLdDT3aB8IKtt4DSrVE+jrCa9FfD
lzX/mBeALwXzQ5gO82qtOyCjdBwPYx/IFXoI8tKpBiIZsUD4VbVx5H8NkYXeyDug74fRYWOqo12+
UjDuKAgLA7hi0b5EEmcNENgkcWBwxhjLILSD4/03RnJmgMsCMmNX1t85POdzsVoYGC9Awqi6D0kO
2MZuM50AqdaJrdLgIC70iY4AiCvJOa4IgGNPS4JsnQcB2F886QH4xFYyg8II+YgFKluGK5Il04Dq
ME3CTkoUjKXRe+Kk/9IKz1laNhY6u4cIPAO0NPumpgr6KFcXUdZin0q+n1NVbqjZuuZTs2O/UFjs
UTTcEUhQUlQvlETgZ8RqMaZ/NiUkeQbUyZqjgqDrUygEcTxK0M8T9luhXQX1xgit3xIwKqIrKknA
P9YJJCDFBLewxlHJ2xjnl/Iu+yV40+/voO2A/ZoAExgLwm1vMqb6F5ozpychBb4nbDWZe+j2bMxP
FD6+9gGq0qwvtxHfzt1OcaPf9V0282uf4ucpsCKb9KUZ4ygU9bAbcmK4YcCPtQb7jFTO/dARq9Wt
n+v4c1FYNkvZmWguuqRek8cYi5W6zkvDxqeJ0Ky7Q2rFAinGAK3CQy0aWpeLaSf9p0cjCYBkj2Cv
0zS3PdzX84wdCFyzVneZlTx9ijzEpSWfMwdlE7ilSVcTR1NLaQc+IFoGAzwO4Z6nr0xn5Cco/qED
PKPTulCuX5FCF8EGVKyjjNtq4XONDSPdwyvLp3kq94zufVkD9UuLgKeUnIOo+WeXMQS+NSwC5BnB
GRAdOQ5z5LbO8fZjzAwQp0ZDbJQVqQlN3xdm6Hhyt05+cq89cj5lgc0TYfcM92Z0bGCUz575mDfR
HQZUvK+t7+rtsLe0/dp37/UBqHZNCo5wBXIaldX7fzi2urpMGX7iw2IboAQI7Y2Tg+xRyn2rJ4M/
j8I8/EyDNf2h5nhvFBkgjYDsmEAKCTYSWsXGrHtJwMWIA64Nn1Uo1Fj/pfVs2Q2fWo/Fo+uaP0zF
6PCAdlDOZZfyPindsoWxxPFWAxAZgPqVWLCX7hIEX7N/3s3J/Zo2Ge6VsQVjAil2SJ/zDadhNTOX
NFUOOma75z71sjIT4KbDFFp2z9AABWq1n3bcjrP5nrkpSSfoYpJ+zks17oPDNwwE/5zFKvVFhn3K
vOHiSbqqWVLFHvUCHVKpMBWB7x7wFwgEM4a+7QabVDkkg5MnPkXkK1eT+Ym7gMZHpqDVLBESvvYH
aqW+Xz10v9VkI69KUDfiEQK6ISpcvHd/V51NQ9E3OoinHVLGP6j/w9qTpQbxvaXlE1SzZMjRRNSI
DG0D02YIZHRAfMgLHRBRAGCWz9DcxgtBOa9ySHy7rkkaCJwJOP4ObK+373ndxqxqW2F+4cbpuiMQ
ZAZhXRolfxqPwkZIQp1Ju7vVAoovEfAl1P2CdheEHTlYGyop1yg5DM7tC9ozwnKPdJ1tOscyCl/L
yDAGhDBjF8MKvjePOOOVvExxg6vNxcmQVVApdCsGKxD0eF6y0T9G0Arm5RD10MmhX3i7CaxM6VAt
Tbfsv5qsZ89IP2/+ptIDaCtmGPmGMoaBy/5ewZXm37mSqOnzaFyDP3TdoFhDBZBc3rZekPRSA3gH
XbYPUbl0JtughMlp+grvJyjIiYZmRJnjnO/a/4w87qUiElNtQiHT1tRXr82sP/wMf2iOaZkKd4gH
oMkeSytYX/DdFlB3V3BcxqDsWY1BeCygJV/hy3RknWZxGD1Lm5+GrwE+rNWhDhiFRf1mwXwtEoK3
GlWP2RbF1UKbfgvV/xCKL0BdZ/kdFPKqxBWxQwybZNCvSHR3z3Z+GylqgnhY12cbInIYmhaUtYn4
AS050Ndj1IEeKdJPLuhfxOf2CGJmfSF9Ku6B624/XZ2IJ+VI3Bdk34Di9KQ/SJ3Gx3lOwglCoPF5
V0jJ3Qy07ySLSdFFgpddHgDqWtAc0KpF1xUCled0sbyMDMQybTeAtp/0StHCob/x24mdAEbpD7jQ
9eu2DVvVyDW7nzHZ0EJBNQGkF+CHct4BC2+XD8irVrQIOYM+wXQ40U3X72yX8piTeIQcmIViw9ZS
2IUD7fg/Z+fVWzmWpdm/0sjnYQ39IQdd/UB3vZFX6IWQQgp67/nrZ93s6p7KQEfmoFBZAURIupJ4
ac7Z+1trV3q8XwWLDSWqq+dctpuXSMpmp9Ejpaa/Vi3EdTXqpJWWufmoSO5sUVcTRmy6XZi1ZKLn
0wpU47AlXr2Qgt9VH+b5sSHNifMxCbf/q12tvA5LLd8SYdOZhByFkeY0bWOQ7rRT7ix/jrn8zs79
T+DJT/CoycK7qMou9/sg2kL1be1AfZZ91XR1X92wSHd0ByBzk3mjGx7Ug7UF6/P177XLLQnx9l/8
HL8Apn72Rhu5Ns70RHI/jF5lq3Wq+DCS4/vzX/JXAKOi/ZGuqZjuYYeJEIHCjdE3CZwyIrRKyHgy
3NiJacq9kHVVdpbSDD7LvMypS1jjCWVl5QjiyNs+I/LFDuqvf6Ybq/U/HfifADTmRDBBfYEEtKdW
7YK8t/T4WvFEp+6qsudyKEivxhY1PD7hsY/E4BJpiG2XJnA1/MWR+RXl9BOnFs1rPydSKwL2lMyO
TmJzPomQsDcLKH1LstS0/jW9oPITstY23dLpmmYGK0U98YBGMy08pSCmsM2Sivbpn7/VvyDjftZU
02Rv7GJSjYCGgkpSSCn9hs7mv/ZLyDeq858orbo1xg4jpRGMoiCxoFAKiApH1H81ZOAXV8HPiuq+
iZqijkL8RdQkHAiZXWinZ4Szf+WL+9Xh+Qkz64E/iTqaRmDpjQ8DSrYarPovTqZfvfhPt5Jwprdq
sNkPIoICjtWO3CFjSrb/2jt7+67/dOzVrNbI7XJs1LUwHdFTHu3W6uHPX/wXQLj80w3CbJVigvrn
tImp2n52ZXJbnJkLCla6BrAv9QA0Ts2qN+rzn3/LXx2tn67/2IooljEXKqBgbLzoTdudU4WW65+/
uvKrU+mnK1uki2aOS6QHhWWzKujs8ta9VPjf18KS+1mvSpt/KXWlNDdJnT6mK7VguQujp7ZKwuaB
BVHst0v+OY9aTISvFyu1ot9/uv/9ff4/0Vd1/c/bXPcf/87fv1f10iYRLd0//vU/HquC//799jX/
/Tk/fcrmqzq/F1/dz5/0h6/hdf/xfb33/v0Pf/HLPumXu+GrXe6/uiHvf399fsLbZ/7/fvDfvn5/
lcel/vr7b++fRVJ6FC/a5Hv/2z8+tPv8+2+KqeiWCojzT2/T7bv841Nuv8bffwNbeu/7pIve2/gX
X/z13vV//83S/6bLsi7TwdaExcKRk2T6+v0j8t9Uw7BtkwHzioweio+UFfujv/+m6n9TZFWhqSfb
siHM25iKrhpuH1LE32AKQApo0fGlQmi//deh+MOb9f/evH8rh+IKrtN3vDAl/T88vEi4EkUnnGmD
Qtka3/CnG6IcIpvg/7TlBvJcK+VNNwI18ZO4dZJxqF6bhXbHQrNhF1+VdjEuJC+HgJVndKDVCggz
pm7OsPgnwx7uWtLe1GZi7apLYAg8C8/DNO3LrrcuE3m24zxXQa0q2j6lRRBk0w+bIAdtwFXhJWNt
q9TlRy6v1iHRLWfpcvU6mxg+KRQfM+orzqzPAXzQc2xUW8l8D9fR8qKB5G17Ra97bpIhZwUou2Fp
cPn/WAyEUoawnpAVm75WE2AWBmNrE7aaFBnJiq680cUSBazsosq8E3TnnQbMk82A9g1it0rit2EO
j9jpXtiU4HdOu9gry5M5EwvIFoVllFoD7rJ8LLXZm1S0MHE3Hgk+P8cW3EiyzpBXO3WJV8cg93aY
bNVXWfuy7EycumbHkS9fc0rxyrYrV437J4qROdjvhqRQuEmm+knwAKy7XNuIJKSpPs5kFTqS+2lP
pLXTCHuJ7D1PGyJeMw1FtVAPxrENzdHtzAVEROvPZAFiPy2rH6mm0DZpvbyMv1QxqP6ora1rRDzZ
p5EjaQzSg9U1jyGCgUMWgl8sS3WUQ5M2n0/E6FLhLHUqcyHMk3jqyqaHCvyGxAVyXg0Uo6jrgKqr
2ESUVFzDpnreAzOTBRW3odwpfVbUzQYn2kwSQzBEgKAg25TM1AKCJhviabGTdQ07xTCSgczst7at
nSTL3mn+r87Y3aL98rBB1OspnEKpetU602HTSFaiX+m6DfMuZfPL1it5HfSUpW+VG46ISc/Ztk0F
dlRhsuUx9eemtHdDYb7GCRhKbMv7mYoAsfL8RLnH5V2er9iq6AmMmrJV5Lr31VgcR/wSH1wfj5qd
7QxNbp+arI49AzjuXkTimmFV37cSfGvhp1pTv3Uc8fjGdwldCd+76K5Jmsc5H6JdOjyaspp+qBU4
KIQxs/3exyjU71vKzq6Wauqm1wYGLXXFB1P/iB/HGsuKkJJdDglHk64vWPdFYdAwbNgRGhOACQ9O
h3xJ7jp95SSPRHzXrRAzMBAhEaRo3RZrVu8lPPhOLma2vmU6bTpGIcQ2h5r5Ms/ENzMRMuvSTv1I
RtkBEomXbZuX+fdEa1VW4qRHzVtHFx+SM0Xtj6GdzjSoCFbwvGrBIkRIODaxVOrN8uSX5sBeKAHI
Cgm6lGSja5Xo+NhvTeVCwHc7KNGGU98p277F0NY9NkQsndqctqJK9jTMpoPOCdpbScb3ML8R2oM0
JgbTxrbmx32OdrPRSe2FReUMg7D3C7VF+iywMGIFh0vq1zEeUDLawysVPUYL92v+ZqiAwKEubzIp
LPkO8nwhx/Jgl6+FyQQWLU4ftbRj+2eu6Vam7X5Q1VkCyTx23BhExWY4a9qN1UrvlSYdKCMF0zLR
oC+oqwx2cSwGdb9m2iVNJqik1e6dXhKb2i57R7ptMHGVARQsDBmr2uc1TU+luUtEdZpV0tPEkeKN
FCEqHadnnCPtVkk6sTdFcyGMEx3jHNNOwsSpbR1uqIEZJ1oi9wWD3oOOd84WwyWc9ho/3Wa2je82
QZDLIOUHgiPKh2gbE8JCPsT6vG41M3a1plu92CLlHrGi2lU5bdzOYNc4Dw+p7JVCac+1aPaZEMW5
Bt+jolqicoRscKQ17Hc5OwEt14GeO5Bh4ynt7W9LTQufkU4HEZPjytvcwZmJAS7+1IYYuFSUqOzA
5d2IoZxVqB7ToRvZPuXCoyufG30TpBNSpNlm2kHSXlPC4h5Daq0gLNd9beffrUG9L8v6rYVtV+fs
1JxqI/s+RL3sMK4idEGzZW1fEe08w8sxb8puLVdNe92fcotiNfesg1VPp1KL8kM/KvzmKRAzFErn
pQNvg6aD+qHDcMplVXdhFD53I2LPQaFJB29QBDaORz1K9oPJNr/vws/RXL+oT1BgYysYyWiKqLpa
IHFNcUvP78YFbcBoKq2HFMDpjc/VMCH+48Wx1ulHH0+7WclhMtR7jYO/AVki6CCq2zi3Dz1vKl+U
jOmlOkTOXXPDDIrCYBqEG8kLDwXTeiJCo7FVXnkQDPdaR8uXMO6zZPdbNRtmJ1KxpvT25JBuTgP8
aY/FLf8SWvNBSI3ticZOvKqJ7qJklM9LmfWuqieA8cT9T2tqnGQrbbfhaBi7us0OudK4NKfnz0xj
hKVu1bDMlf6sxGWLZ2GOvumwYOm5L8dzr1f5fTtRNCPJPB+qfL3H2Rl9GQUt+gWztxpqfQDDsG9B
jvcDHRZMbtO17pNlC8stNjTcul2uEYY3onTcrGKlmWQbYEQV0Z/bH0oT6uA1Mjmb15DkzmNPj2dk
PR1IGc8KoTbhdlTMq9WU+YHkISX7UR13KN8tn9ZbvtXT0p9ohBxr6v1uMxoms3qmxlMY6vLcmQWR
mKaLg6oy9S3tWYRwmvwB7l0+zvFXbUuaY7SVecadtDpxHusbxWqWIKrYVxF4pyeWZQcpL+VjSaId
ScM0bLlRaQfmVCADWPsA10J7gA27ZqFtH9ZI+xpXPRiIBLnpAFslgwXx9i/qydRtspDVPZHm9Sza
S6P0w2Hq6s+BOfF7HnNkgJsrww3UAAT7o2i/LfJaPFRwgZqancw2unRDY2zLkbFWcmGSr7hxPHl5
4qER3cuRgaxEkoKkL8xT2Bry1TDyb1pcvmcNqR45bYjxDJMVaHTybmX/B9W0pUveLQsTCFdP4bxy
Jbkd9jQ9Pg1Cceu8paRDcgdgzCEj3r7m1GIjaeSYVAb5kTR6TdS69Rb8luEQ4eMQCJCaWFP9SRdk
/4el2RBzEkSX1M7l3ZEO3dJnmyGsFAJVzVHg2vfUtqZ9ZC8rkhT5oyvXYaNbQ3Xo7YhbWdq5qdyC
K6pCOmeadp0kq9yTboouunlsO7X0E3PckJMURx5g0Z7wSpBwnpD2Tmdm0pguB9IRoGCpLB0Bs++q
pbovi5UEUnoqLPFsqKUbtR8ZnQVijNveHL4VqfnKMinjtgEu0mMWGJmSoX8lmQJt0jSPpOmhfi1c
Q8mgR86q4bnv4t66qgQhdarsTjnhwUhNzCS2XihXW1JZ/I3RsagazU2L+aFZWewxmzM80+a7J1dZ
3deD2u1LHWmonM90GWijepmUASXxT0YyPRlq97bSwtiHehhfbdX+Rs9xK1KluMNNlxMp6GDj+yL0
4c+4dCcJ3B5CbGtLie3SsyNVN4YPo5GYVx7ge81WziAa4+MYReeJdeKxbeXhksJoQaotK0tYnWdA
w5xuqxjqM6KQ0pdGHbwZx/SV1NlHRITy1S6xesRjd5ojozs1UtKfKmn91DJq5PMgefQtm7tCEyaB
baKbrDAbt+HWeB8RMnFhIubnkCvCKYtZ2StS/tRMwyMQ/uANDa2iarlXTXwhtsL9UcqJu43dl8Xx
9lRjWbxuIQtLJHVw1rRl3Y5tVzLcenwtZjqNZC0OksRakj7jMRmT2S0V+8kuLZ2FX/wGwEGck7xa
v8jfiMFP3hKTzDZSPWb1SYraGh/WRWdZTpkC4JtetBxe5UQ+T339FNrLRhj6SZnX7DmDbJfzwSui
sj/gq1AZnDizbM95rpQso0c6X+dIVO+2UDweSl+EMYDCRuJut5JgSbSoXovIW3TdWdsIZ+n0g4Ar
LVwxPOfFfLQs+L6WDRL9LHWflNr3LhY4glR9kzS17egR4Z1xpdZkEQFyTcXCeT0LV1vSV0nqkuuz
bSTRkdxTvKFHRLse3MFVZ4XuYV2DEXSt6cWJTCHDWnYDPGZIE8xhX+EN6mqdpYlsBeGZMlaeiKiU
AcO3T1hRTt3tgRmqzOMGZ/J7jcVuxHYCMO+1D3sur1FlkQRnVYaqnzTFvYYGgRhk+JrNeIUi85gs
xWOmzPtcZI+U9R9Y+cWbsEnckcl3UlizMGKlBlN1NMzhrQ9pOtlYtWvO/28tZ4SkSuULDDpddilN
78HT7/Qm6TcEdgje0xRFMctNKF1HcwPiKXOX92rLGo4JmMhmEP2jMbVz4SgwYEGaVJm74scILG7u
e5NO0QWZT+zoEk3/EmbdpTocXZcK0Am4hztOo04HADu5TzS3oX3rlrkY4eaaC+gOM9G7aN/yyNoU
GIlAA83xUlCJbupMAsxcp+uUFj3LoB9FOZuHMiJP2PAWG1JieZqi1PfG7Y9WnT8q4GbS2AWo+BjB
Ngyx+VKv65aGxnC2bPOxUa2KuEt6SVFI+pyBgGWzvtOayTjq4zIRnx4qTyWlHgz4BkGkIgxAc0hu
WTZP+ThLgVC68lKNxkHpiw+NHOozjZumU04UKZZgnAmorqPxSPOQRbv0Ngn1GWaTD7CnyKrlOTXi
9xqxlg3aStZEfw2Bo7aZLLYdgwcnc05fUzT88HZ2HAhatxNFF0IPG6Kl636d+3MYFeHGmkYSZ3ly
1GygnsgCELTL0S9bFs1I/c5ZNkiuOkwdbDl91xHOI9CVdtyFlrYjvVJ7IzUdl8em3NxO9WMVKapX
leHI3ULOd2qBM8KK2e6wOUw8biXzo2QU3+JYQx0lxa/J7cxsyuJAtHggC6Jku06uWgYgdCmAOkqr
rlWh3xti+XVM2EqWa+ljwImi8gR5NgxFeNkkhseyTcFz6b4VEkPlweimfcoWFwA+3zKNgB14qLYH
gg37NKR00azZ4qhEQBxFk0jo53q6s+XRk7I8fujTb+Vijj4puZFbnzgTymx2zJgPAyVVIImTfj5J
DUOq61S05y6b9haudYyY1bHsp+mURgSGJ+LNEvG1Iz2J2JeNES3+1PaXHsbuoBjSSTHCa2Eu5dlc
S+shN+LWD28jJmoRvyfE369ERXNnCu38pSWU6RYs7zck30nrLZN5VOm2O1TP3hkfpdM87dOrhpR1
ZyDsI2KbJZvQBEKsJvIssDPJweB+28vGgjKLmnM9sdGgs36RtS7zNI3FQq/qOG0gxndkGU5tn+zb
OXQYEWh8M+1yE3GyxFmOV2vViTKva4nKIKStVrTNPpEZJ2yNxvska/VxVlpxo31DvxQgmcJm/jam
piRW5UAPUwiInj1xOqnDy1ByWUpS2bwB1+wS9Ao7laFAflvFnwUDFeFnKfqyaNdtvy1IFLJ9Q5pg
EulMyqBdST8TTVa50Onfwplduri4lGOybCCtwW6Fou9a3DosPymFNMUkmJ5SjE/T4i91FMwZJQx2
LSAyI7dLI77UCTefqbb1ABZ95cEaEam3pVOxpMpxJri0J7t5TAnOumu/zNtE5UjquvRlkYR2qz4V
TinMC66i1CsKFqXJlE1YN3Li7/DlB7WafNPMij21piKANCaNVhGJiFaruFCLuM+pLxSAcZtByYgE
lrUAkbNLEE29I4IWjqxOY5nlAhISUjKtXywqEh+9nTylYpOGEP+5yLBpdQlVASs2OdxpaR9bSjNI
PqRtSChoo+vmo6wZxYPgmlZTvx7G5aEYUmoRq0gOsXWH9VR+WDoKfJLNSlJry7t5yvdhXitnLaFq
1IWIscy0uW9ltpXkhPRtZ01vPSnYQz9MGkDbYuUHTq+hL5RnBvVGYnlX8qWjJjht+liwO8tceW2y
R3rhxhlsCtqDm//RSAILjIH7dJQe1b5OjzVJYtROZbRJeV2jpJAQWs1JV5KgEHrzMOgz4zGN6G7R
b1s49YHptzs4GO016mm75xqPqmXNzqYe6p5Q2OkSokX0uXRf0u03qsdjp5COE2SYV7MbDjhDLksy
6Zs4R/mSlKzcxqLwiUi0bm3IvWOo2KDSTOqvFiNMxaTFO6NoFYc10bK7zZMlNLlQ8StaPjcR7TFJ
p2sqqYDMYQNaZE8PU1ipQa+sXtmR6gwFVrAl1qmJyqWTcbymqHiI0vQ9zER2jML5Q4Wg7CtxgGc7
rEb6Nqy7ZrZvYtfBl6vxawa7dBBNpDup7Q9lnlsbSwtkxA9+m6uxk4Q6v7JFWyB5XQdMV2Ule63A
N8CUutmFUD/o5XS3pDx21VbQLrHwPEAo3Iust2j7U71I9SSotCTxC24DYy27tx8+QV1XE1NY1e4h
itN9HtmDO0ryO41MZGZ99NAXxVGVaotoaEL50gw/tFb6HAcmK5iUsZIwY9Tisiv79mLM4UW5QXVd
r2zzquy3pFUJNnyvO4kMKplD54Zz5aa8jar+ssbZkeHPJhd75MWjsSEbQ3xTthTyXp+zybLXHhPF
S/LY9BRVCTBJypS2x4VnSvtoo9007PFjjeViX7yJWrqKtN4yZBxpA1EJj62QjBlYDeRWe5j7lnsF
Gz2qHuY3gpmrOzHUzJfb0KUlWfm2aTEZy74qL2VEZDFdBDGRSttJXTkFmQGGp4cHajBuPnzG9ffa
XpKdGa3nTPox0M9vTHx5MwolF/r+uUjFCwl/6YAV2e200vD41u9rxdaDuh/FrSY+DDpsYYPWiZGn
o3LS0/ZMOvYzSfPumtak1rOayjt73IbJZDwHeKzEd1lJVKtAXQGgtBziAmEgmcAOpGNZ9s3tj7SO
dmrODtlCkVWwSx3jVD8IvWIvrnhqY1TH2H4xmPZ+KIQpsy+u38I0bvaqGHk8W+on8X7Q7DFMDq2N
VLLT7ujBcbmyNBsorUzMUQXDwa2C9nnf6EDvirW2QcJQWFcYheDxOh3w93ytpNniSX3C8vc+1Mve
VNVjWN2CPbq+ZZ9EooSALyMn30KjuZRq0YHB7FgCngHxn1clfRjndHbTVpzmYXonXrVJZ+vV1MU1
noN8Ha51/T0Lb4u0En+cpoUBWk6Om7wjweg0htqTIZK/M+Cx8ztlsrdhzhu9LoqjIMvZpSn3D9LC
cLDsJ0eLk4OTN1bER1GPgp0izgXiRuGW+xJgq6DUL2rVB6r6kUjVazbSTxFkx58HSfBi6l2+zj7M
KnfpJtIp9fOCehU92It4NNWMkcb1a0SG29IaPQBWeoLWucSp5dLgvFsj61HS2KUfyPV99Ib1gkXz
tV1nvE5wDkDG9GpA/GEConY46tzhz9QPO6W2vHLidoA8njSbL0tR66XmkwWx6PVIBHwIRs8aoLp7
DfQDfi1YrbE9WApgsy3XijNY0nSWWyqCVc++NMo7OzBytaO2Z1m7ZWqPlN7nx9Z+gGSXHDXSw3Ol
VK9ajtuRFl1ENaD7XhnMVc3y6TPKzSSQkuy9q8t3E7nA3bceM6SbNg2a1WgyzxgQQD7Ud1mxoKHT
rdIl5eNgZ1CvCe9BPEFgxlw0lg2vcRuMs8+beeFcYrEgDfUnDmlta2cyySB8vL7Ik8GTcrYytspu
ftQ0kIfb3PfibRYJosC5zhyt/JJIDAd9Ry8oIcnqCAldKOOPOH/6JHJ/f1EtbVZ3SceGeH7srJY1
X2K14alGKNQrNQqY+LPZZZAH7GlNbqGDtl20qkcanptWKgheyi0IwjTfdgFZ4a88meknFUemT3p6
T++Eyg6HYwF0Zps5DtIxMVowTGyqxNdG6xA3yAZLnxivj59U3kHRnutMuSsN5rUvWF3piqQnNMc+
2zVlM3X0WKAQGTq1WIemM46DAE4kizfd2ZZ2zhvV2MxwRB5V/Gd1klJ8b1hxRVafSexHBxs4fNsg
zDAQKbvJjOAwTPWgbJi/3bIC3Sq83/zKKB1js4yQXIEpSsag7TgvifHZ6c1F9L2fKw/7FY+IvKC8
SunetQtcHmIVwayRpicN81qlKQ8F2b43YXnJV6vVeeoGWv5lt8dqom7kvqE2VeNSJQT7YFfaJ9Gs
G2W1IBeUh+cpzuJnT2YQkVsoNCTwULB+RIawKbPblk3mvs4E7h92KKjhsRPtmP/0mWXsitvMVUS1
PJH2596ajBkbHglUueFXrHToESBl/LraqPCorXK/WPs9xanOmdOo3XLwAqxSD5TywytgsE05YV/X
ynypCTTvpX1XTMhX8zjx4zRe/clqN/XsGDk7hnzM7tRxsvaZzAZNIWnl9kL+sUZV5ZtIrXGbJZfB
arMrbcZnZAfKsbU1YIRa+dHV0XIgjU4VJh32PS2rjWlwxxn74ohCpq3zb3ItP+Fv85fW0F9EqD7X
omMq3TzUu7oa2F419YCdmNYqW0U/m6ojpNjqzWN9lOadYBphVDErdmyH+wpNwanrjKfObJRApj7K
6NzyZNXloS71j1ldqr2dTPl1zfZZEmrXYUjPlBARPY725OZEVnZhh+iisw3ZN9OM+omiWhTyG2QG
dfMDNPoLMaCCKipeCUdaLwrmABwX61ViTrOgz9MNiac1T0WNMldHQMcav1/0YpvMBRcpd3nP6I33
SGMnAkf0YzZLVkrMwmMm5LSpNDRnA/y0jEJtU+TMAE5uOsCFnSBltSaYbELt9G08LC73ZimijUF3
xFndRiPRjtVm3EQrghNyBC7oAyKynj6ipLIzrqjRF2v7lZmj4dPztDJ64ia2m+6mb5+WanKaetK2
YR9u5KUYjtRD8MdGNc6YoQ0yxWi2Qw9MmMtUxIvbAln97NGIBAoZVw8lYRJMiFZdy6ClBDJYBgZv
ODyiCGlvjYB3s28nVuJjONrlqS12kjiVetW7qJ4UnyrlttcumlRgSmqW7n6VSn3D4Lj1kEjBmn9B
ovQPWvpiRDoSwM7aJ0bIHHkUR44Sats2zVvQnKxzoV93azXWcLcp6EG8eBK1bN+wzBzSvVG9LkTK
rdGaRnncbExbmzaFTMEKcYdB8aINtwVZR2LVkT+uot1jNwEfkeUDxQdaY318r2Rs2w2xhlgDJB1t
HAarhOeOQhkK4iTyWxMwBMYhdhGNIwzjorXrUt6Y2fpjvWUbwlRls0vMLiTUgEKRI9VOveSbttPI
uv6iFcaeldz3emRamyJRrprN+iXC8H2caDdNCpWiMo6nJ3xrJx9zjvbQKaq9J9gwu3W1HJIFw1ve
y+1GDI14SnPjMweGhlamAyI/ROhbnGJl3leRvUl9/VyuqY7QltwCprMJwrobgsYl6USnT1tID5Q3
f0T+BJjGbHVK32QKAqtNVHdelNFVc/FeBYsKINDogtIgeQ3bShIXT+x4qvPemxY0mCuXcMj+ZI6L
0utxdHpZJgJJQs0u4WqIRYWHtGrxOon2wVgMlg0KNt1WsV+ticVZ3BRPt3PfIaifePpEasP60HCO
e2mZdY4ZLQ+1rH3YBQF+FY5cjtMRpLO/QwYu3EwfJWiQ/LtYaljnrnbUJHzWrXS6i9LmZFZcBAby
H24AjFcmfk/W4fL7ZZaz7OeH7nYxFJCnC9bzdj6nQZVpmyzS9FMxytN2asNily8Uh+dnVbBA6eq1
dDvoBX1E+5w0B/0/dz18907o9zd8wstIKLLA/lGslNnmiezirOFFkJLlxbgNVsFshb6xHrmVrzar
pSS/aVmnQzSG1imrMIbA4nZj/LWUkfBnqeemsdCwSeVNmC8mi8lp24DknqzxNVkMsSEOr6GwY8Eh
VbF9zEbasTJlc2aBAe3WYxlkC5kHLQr3AFjvsDMNXSE9PdANUt2OK3cbmUocSAgJyLrWoV9Rxj8Y
IzoNBMuJP47p+CJqZVMh64hx8b+yoJGDpmHLsNSa8iqhNOsmGlYFBKLXAxQ+dIUa8Gt/gOmNEDGG
fNFnrNiGtqdcODyqvX3O9Vii4zFHm1yUD9WidXs7S3UPryHNyFGsF1a6505P7I2cpcmhZkVvh938
EEsFpEkV702421PNVImuTftrT7ypyZJoR9XwlS/ngdLPhh+ZnP7TQFBqgP3QdRGiiWiG08r9BePu
RAsfne+SRuxQMfVjLJxPv/8BHzkA31HDW9BAXejc4WnrHxaEwcfWqitX7mL62ki1DvVibjRuA7qi
rndLKD/JWVd58lSXG4gQWjrsNZoi0Q6dWn+MRpjs4Qy6OwqPm37UxWko82jDiHHKnkM0OaAZG3nV
p3v8dFo30Q/r5DM7gZg1Nnf5pvdgSpWjltX3dmyuJyNSC1RU9eAp/dwHoax9WWJMTwvXCUJLqny4
huoqmry8N+oj/L1votg4VU1xIhDcuvm6qp7dDfOGUvfsgXjuFb1V/HLV5auOz3MHSIfOc0793C6S
Lww7zyOV1COeI0AfxJubYYV4wGy57/qo382JfRc3jIesNZSIwmAIc1PR1pxAarZiLHq35gE/rqp2
Wcd4g6sl4V90eTs2AmverfAUwoUHRRZZV0l0P0gjqF5CscSzWsvyOqnVfGQCjCKdisWrMpog2dy0
vmYTzUrS+q63S2piRbdPM2B3LZUj1EJRtV+rjZkYyWVCJxn0QwTuNA7JRUqGccub/QJOQKTu9kcS
tTuIqW5raZJr9mKkFgpjxZlJqqQ5ZrbotjkppiCeSAjE6qnAePIW7oAekLULw8Lru9K8Mlj0aH2F
uJXiR5Zmbyxms2225EyluuVgUvYRWF7Nm7FmDlratGadyDs9LGjhNlm2D6M+do225tCK15woVUT6
6bFPuExgu1ZoiI+lOamZ/UTiBEGsnionqpxiK9ntyHy9+i63YA7n2dCvQ9Hpm842vTbv36l7dqey
1BJviJovtZALmloTA7QTcijcQ+rTwOPn0malRy0xPZrWauOCwr8m9KzdmbPF0kSE7OlSuCJbglsN
zdJVob1fBBc2+cS8QAQtBwZOvKdqSA+mLGVbzHCE8Yrlivwy2TYNYNeU9eQGmlZila9jPk6GUzuo
/5e9M9uNHMuy7K/0BySjOQ+PbTSjzYMk0+QvhFzuzsuZlzP59b2oiMysyO5sZDVQQBVQL0LIPXyS
mXjv2WfvtU30cHogYm7Ljdb0gczFBgr2tDE6rpiNhoqWE03ZqDNd0I0yn7MpR+MqIP8oegh3ymHx
3VeAKxZzOj7fdYL3BDZagymrM32mUpZTM38bLNQHtRlxQxm8ernlVBtkR4oPZBjdHPDK+Ln7M+Hw
R4XN/D6KqRTJlHkX9+Vjqdn5AVDP27REGCejg46fZ+8o58Xac8Niq1tzcdYRsFuNcCF0x2lbq1W+
BkLGulGWGKureboU0JPwOrbHmpI/iXuLCVM9SbXGMiA6TMnyl/XQhnN4S4R1S2p7mXHq+m52w2cR
9/sZ6c8ui3VkjY3PQzQKurL6pXApb3Xr1cDntBNJjmFItNjalBdeYeYwuGSJ4epbAnTsIZXwlTnu
LN3OOZDZX6fspYMm1ieKTKy9ZBk5kRRe2U5S7jqzPtdaKa7SsZb0N+AZ3nWb5tHE976ENhvRXMLM
1o98hUGFDhPuLhMGbFe7+zbdZXAKCCl/H+jL3Zucn3OT8OVg6SmyHtZgqPuuhoWrcRsuhzj4ams+
qWrEieRA82TRM/i1jLS1NxRQxhvspQodB8SKOkJNMJWLsV7pTNNXyEwx1WxBA6Ir15w3c1KddQzS
cVN12S99AaApIdZMRY9uKWzmE1UPoRFjvZ1XhBMXb5H5KKZkaxST2FVKG/Q9wdzOyV9IzVFjFn8W
s1YeSc9KmDArMbvNDizQLhkAxUJav0/09PjZhKzfhHQWeOOH11JlUWfDKWOL1dP5ooMBsyvcDHkH
f0xqhrrq+7hcJZNCB1YHGzKBsFMcy0gxN9KE69mVLwTgmZV+mG2cBhCDvo1GHYwMMBuewE7AW1yo
RpCboGsdt08CcJU8gySsR5iWMOPGdccLvMacwvV2IYxa6VKwMR2yqa6PdeL9MBC3F3/BTxWLPvyl
/tUiJLNmjS8RgkFxYYGEB+5Ap1ES7Zc1W4d5tshV56MLYdYeNpvO5Es/Ub2z0jtjPrjTRYK/820j
7rD68XISXGuqnh1MWtwG0A4bRo9OljuPhBnGzHIdWt0zKV7j6OXt97LM1+zMA8cqH7mc0fQwxfmZ
HSY345kZtsqqTSTcU5KE+jm10JTV2NoBhUIq8SRNTHL5wg940qyGKyW7iYxBm+3h7DhsOlpgzS0u
ZQmkZy6nlip7B1Se/WjE3/qexH03cMvPWFGmQwcLILQmLu1aCFUKj65XU8xQeM4tsw3xUZfJh5Pi
pzFa67VL6g8tDQPVifRLMtXhUzd7WLuc8iVCOwBStfPgqC5Eu08KWfgSEqh8d0NOvG7LvaZ4q2um
0XSu8H5l3s5lBljbljfuBOXZ7CDbdpPyAq/hOB3TPhm3jdUDZwgRUhDxjRX6pbkxa3ySg0ohdRzZ
OfpxPz2Ipl3KeCx9/fWpHtrTgyEpJOEMUnCpsV9xC6LHWPOfGm8rgGH8WHAgus7OwjL0x1G1IDex
Wjan9slxWkTi+hhXUjtqlfc4pFTl2fWQb0I7Bq2m4oetVG40COiWLNMPgyFDhR+uWP0vi44DjlHm
/5nwpXggTOzWuzIJw01YZSdd7YsdRvmVG9b1rpq4VFflJZq9EEq06/pwAw+WppSbgVg+7BPAf1gU
EDY4XnLruZ8xj2nMs0rzKy5r3BzVWTeM/RBr+j1EsDtglOZhPxbVcxcp+MGkewTCggzUJvnVKvBk
U/K0kSBBd1NqK/vQwGLk2jZcChxVlqu6gejm06jjfZ2zcrhrObn7CObtfio6TDXmzAszASERWtXC
B4XmZ4RovwqXuBW43Hjb5heRqObx6wOeymIrZP8Umw6PhcY9M/IaRxdw5NaA5vf/kUI5x59wU8pf
7T9mTP4US/kXsir/9Df6TxlWMT3iSP/zrxmQ/yOocvxZf2Qff46ofP2S3+MpjvObgVNaJYBiaK6B
F/+v8RTH/I3ICuQrW7N0wzQcgiN/xFM0/TeHQ9bxTMdwHXaRZK3+iKe4v7GhZhj2NFwLnqPb9r8n
nqJp2p9jjY7pEJCxNEvVCdHYhAuX7NXnxyPLTuIs2l+8LlGGNNUYpKm8Fr0QJ+M1N4bwnPNs8UOt
S9axDJVzaWs8qGeTLKKWoR07GfvK9j5jlT/E4h5bZembMVsed8Q/V9NJuKoLhvEwzqo1CJNkJ23j
NRJa4HrleHDJ06yGJtcO8KW3hpDxBkc+joCZgis9LiD9NEdlYCELOixKGVnVUUZrxXGxB0w9GkTe
PuT1ZF77TqUUwV17JtVhCTvxxo3qwLBYlQ1FGuCv6G+gZNnAxUfpgFKDsO4PclaOVZJttCgtT7EE
mGQOZ8YNc1fP4LNY/8bPDI69XnV3nOOfmGPUqwHIMb12zty81hZDHrmQq15q0U4KK70nFXovc/Bp
llxpirSis1oV4XqM2pmMqveI5mABiW8ZfwoKSLy8Eo+NglsFDe5hFg2OIZWgCB6m6gFP4gsICXER
86gfCtyos67nl7JOOanUcp2KMbt5cYi6w7xHllvmG0wOBZbbCt1Mwbah6oiOaa6qB+SagIh3/4if
nVK0V9bU9auoixvylcCPoNPhhrERi0jNrc6q23WIKhhEuGgVUF1H6Zoda3mIPWK0xo0DnXvAMfM+
uCk+zEw/Umgjgh4lfOWViXHQY3kamcTfch0fWd+PuP8y3XjuXHfFrBy9jZNVHyMN5WXWCt/jhn2k
8WZTeJg8ZVKiKOgm8JUORFCpA4UFByYxL/pTrACIhrbVhyNDvxiOCeUk6woKrQqg7qIJ3me6V0MX
wCvKseW+qNCSrosf7OxGavrYFf05V5l0TSejeBW+1hbc5bvn4ldLrRxLY/gMdXYM5r6/AsHbpI+0
hxTvgtvLmjIC/BpxS4cb7mN3ikgkWc7ZwuO/a9XsaSyIzI8JLkPVYVqps3hPs+i07TouFIX4nvZO
CNUi8dbRmCIlq9q2I8B8yHppHQzLPbuUEDDrxvNJYkU9ZaytQbKmxxkpxUfISjbnpi3Ge08FxmOj
w7NOmphDxTCg8GI4KI3o1exhNE9VQxgLFwJ/wXo7ZGV6UWT2bkWdPOQj3xWIfTcM+MuSgXV8I3n1
MU/0r+CEfEfO7glU3XApzBlEYhU+AfCWVxX8+LotmQzM1PvBSqf8NkH/tmgWwIvdtU4wLde2pAiX
pJD+EyfEq2pSAjOPqnKA9Fct2RY7aKF5nkdFaMTS7Bu8//RiNKrxpAGb2ViTnzpUGmj26Bx7pdNY
l0LpjmrMk3TnVHtv9rRjaeJiYFYtN1qhq2d6IooDnr1tVDBjtL1t7r1KN046hryga75B7R6vYwmz
gaubEuQT0OmV46iCWAYmdLZdWaPe5XKm0jBlHnsaotd1v7SrafXkK0lfb3hOl4fSTs8tSM2zwyYu
mPgmxB1IQRcFX88F4JEAV8Rlmof+wZX8hXO0sL0Y6c5yImOvw23aqlxOAjOZHmnvwcdFeDxqXdJa
LV81MGDjocUYt49K8aDaUbJz8U+1unMOQ/c6SqXFwoYpj5D7RQlJiqVm8mEmo34FMS8JnBEFcHDI
k/uxIXKoM+yIyV2aLxbjmh6F2BHBWzZ1f441WIpp2HzHdeute4/dEuK+cqw1ecobJ3nWRdw/DRhF
aPl8GzUrOitqjsUsZJmY1Yqf6s4UWJZlPHRKy3Kp0E9GQ7rLhi+7hVT+BNJwvIEv5bBgY+vjkdJ8
7LzlQ+gsjIn0JGyIY7QL8aiKOFKmpADdqowVAnGGalSa7pXBOAqMxQCqEmE55qIy1onTrTJvYvWT
A0tqYQhvUit5I7R9d9Ra+KVYkJjE3WAUmfcwBRakJ2LypzCcgCjrm5OBMfTcCkoau3G+NXX66LIv
WhntEADn19k4kbcBn7I2ly1z2i+/Q28S36qxnsLYGjd2MZHriud4y8zNPS4d3uyqNN5BDFIpE6V3
LWVBVmVzC/1YoMo0Cv1/kULdSZwFjmKra6CN6RquULE3U2Mf0We4lyQ2KaRgwiefpBp9eF3iXbOj
Zs8xMmr/qx/5T9oYcaB4Y3rNgU0VloFunONrkh2isgT6ctBcnJllYu+yMWJwkCSrEqNjrql2ubNR
dHg/RIE0lQxCPPT6vcQWwm1W2XhyqR6EwHZpY4gqaDU6XqI63I6ALTdkHqIo5EkS0oECkPQcutNO
m3jH9yrfJaNmM2RMubVmwchzru92fWdUZ0xoJF3w8UptBz1fPVUphvhB0zmsBF+IgRKWgyE5TwfX
T6JM+6G9IX4kSz1Wi0WpejD51xKBmSihrJIUJpm6SduGfllHPY/p9K3Ite+xCgoa7EkT5EqS+01u
p6de64Lcmz4ct6W7YdHctYXKBCxgXSWYsuykbwMWV5/KaH0XNkRCdrPKSXeNhzZKjJs7cl2wiIpu
8o5v5CydGHtaqEam88LJ5p5UhUdK0sOrVxT0JhoKiPOlWGhntz2RFrXXLFgcJKPePgDWNUMHwBD8
ggPeSixFmA0oJlEX4C4JC968lynDRD1m/HhSJT+NWY8OiVs4u8RVMt8om6byOZibcPb2qWsUh3j5
8PVfnWq3GG4YbtwY5YAY4GOpE9qxcWrsJ2FB2oyq5OqY5l4bh3FXtBPlbj2Y3J5ADtW1Y6BHabHB
Wg8mFW318GURnFrhBnq+dNx0IbUOczwwBs3DKiNWELgJkFkq+nDN49QkFBBGnN1JvbfIcq6VsD2R
MsUHkqTEKLuexbztzXuOe+Bf09LgM0XeDsi6ugFuCUuQPPhR4Z/zMDjzA9WYEotqUW37eMZ31PYt
PvK6D5w63eqR62zy0ux2XaOKi972q1TN1gNUwl1s6SUI2Go+Fp7ygJ3G2jc5ay4wQ7h65kM0KPo+
cmcZKK4br7OlPW5ozfGBpYjiS7WQGN8ITY6A1gLZIE+qtY26VPXzCQTr85zYeGCE+UuZuiGYSyck
m0bpkjEsljzAsriToChnE4688pvn5ASPmgmVwjV0kMdY5cxwxvgkInmBE4WQ3DbHosjXuSwBi2nC
8rW0VE8QnIA+jxHymNesu96JrlGBd1/FJUakWN/YCsGDmSNsVbpD7HuZNRy5otDYw5XzpHiGtTUz
DwStnj2r8AVXLnvGbeo2rK3qGt5bdtT0hMuyqSYopglWE8Fcul7QYUhlIR5Jr6NJLifv7XopJkgj
Lu+zM/Unr7F/KVJjUSym/Figvj7NyKF8QX3Jg+ACdwKm9JjfVNVK16BluoCrnPcANwhNwmmNY/aQ
x55+h1Dp3UtpH1O9yC4s8f2p0fPnnP1AoTxSPPIpRNXRQONuGfQryFfGNmzt8pizab0LjiuYoQ3i
KHLhXcWEFKiaZAXdOu0OWP3Es1lXrwrdjhH7psKnD6Ja65w3QVRn4eNsVPVDw+HXy3GB1PND2YJc
4o1pb74+jRbkogO8MNAmAn1qgkpu6bD+DNxQa9CHexK9WObyRqc2z6vXc2n5Bg2j37Gq3DDeV2vb
9ux9BZ5207mFcoiaYbxFQHJXJRCTZ4VI8qoNhSBZQynqjEcumZUNPQnNXiOnvNMktB9HFzsbBq/P
2cxta0ywDbJ+9725054dawY9LSZe77omrmLa7/XcPRmZ/t7k4bT9+iOYSE4U2eVrRRmP8eASmR3Y
+RVCvbXUA56qZqw3Qw5iTmLZLK1dBVvMlK9tZnxiSzaXMudXCXU0woQVly9lwsMuOhjDu6bKp7Sa
bi6rOMMVT71ACTQVMiUsATTAkh7WGXxnNSo9Ryuw/U+lJt/bd1sIgdua7I8IPZ8+131iEdk3JzIh
Eu1sKPMHoEf0uZV0PSR9UT9y7ZCPsiksX+Rc1/7+Y1SIbdD6u2tmxR4ra/Er0uXP0UxevVzdD272
PEgqQjXBvawV6R1Sik6GXQGraLj3yCFC0Alx6bt8SdDmB04I+YxzKHxUpeSrrslnivVow7EX2p7L
/jt01oRcqSISRuWPP6cu4iqgcRyLUU5XA3M77yWnODVR/gz6mZ9kub224tRYEfMsAKujn5sqZS3t
0PUv+HZ1F3D41At6//jen10kddOVRoB7JfXHqHKBXHEt1wQdNFWlE0BvsxuY/9gvaiXa6hRx3lSF
qOQsaFzVZaJfZG5n3O8re5u3nXZxSMdfQAzLXeFy5aElhNJrjuy5aJIgSQsqIAdUwwiQyR4GbbPy
WkO7d3Mj/LiqxOHr0yHHyaGgvfPc42cZ0eu9G1Gl/fVp26nJxW7kiwyt8GmCkeTW+hUz9beRcvJ7
VrMadI3qMnEJm6O6fvr6QFUT6aheHQ5fn/L8y5c04IRrWcMhqaCy471KbjbegatTPYZjlNw0y5vx
+PTPFK6a8CHRIOpWa/DA58QQw+ZShup3ahIWG+n8HunhAxrhkr+b42ubVfGV4edYixEeAW+WtdTE
QSH7ceaQf7PaxNw5jv2ieRGdE612iPneYBxfSrMTdw3RHy+JbRNqpPbBfTVLVkK15RwyRZoHc7m0
Tw4ielg5iu80/M8JQ3ZAtKM5u05SH2mA5drf26ffP2QRWaohxLXTjfLkCa3YFcN45dGI6wu9IIB/
Jk+QI9td5toXl7Ho/PVBCIxBSKgnZZbegaXrjpNzxsfQyW9zOpv7yQCeb6B68LxOLmTISg65qmJk
LawThSuf7ZLA//qAodpXVWziPfCprZ3k9V0hIogeq+mHr09j+g0IupnDhgAFuUZriE/MLcNBSpCg
su7NO4bO7JoK42rnunH/+lCxUyO8YHV2dqAqNL3HGVQok6c8UQ7W651M2i1qhMb5GM1XOhLCQ0LY
YrSGksB0/+rxb3qEg3wm8TCi6RoRKkOarpsUXIRTrSFFGgz2K66f0yXCcrKJ8gfaX8qj6DXnpsEj
WfXk6L+PdnbNMU+96B1CjLNMZBFPW6JR7VPWpBmdVpn9SefYgUbb+s3Cbx4x8C06VnZCVcL8QCHN
msG0QBgC9Bka514dx5+91bHQMhZKqBfx7ppRcWlfubDaDQ8kuTuSzLNzZwgQq6wL4596zXBgmYjC
DbxjojWACthdPjaRWm4JG44Hh8ZtKgB43s+2vMbEeaghzFYIadmpLaDJ6Dr9FDXETd2lVHRaJtGq
LGkO0j4GJQ6MeXGZjOK1Lel7riNrOmoc8xcaMklXVUO0NUbpbvFec44xT8R4VGk6FKmvlHl/gVXu
rf+iJ5oDsL2RkDw09Bsz+sSZt1MiQBFVI7rVXyx85mpXdXIjCTWCwTzR7DwGlkq5h6K0DqZaep1C
kwqU1nj/D8Ej/VPJ+U/a9X8liJKqwVg1vP+XNH3+GQm06enP6vTffuHvArWH1mypNJmRQdQNNGB+
yz/4Sd5vLgk728Z65fzxM38I1Lr9m2rzp3ueAw9yUaj/JlDr1m9oyRa8I4slExq28+8RqB2TP/7f
sP8c5HHVRDdXiTagVTvmP+CTupBcNn59eih0746ihqXK7DWwFGV7RxCx9nqK/Qz05i8Cx+nRcluS
nZW2I9ZG8pRMnN6rOcb4evYLOk7XGunigIQmXja3FYGhGPhs0tg9z73xrTZUfQvtQ+lM9RTjr0IK
mTj9MutCqk/xwz5NLmjZVcCXcvTHeHhXaEnEKRM5ByUhruhWeG7Ssm25xCU5DVz9Om/b+wBL+9Fk
4YhcXVKhVgbJ5M0vBdUcPBZC69BZY30daorfQ2xHtSL0O0ZGtFHTNo/Yy+xX4Lt+AXUb9lFcXUps
vp7KndBpmingj174vu2uskaepor7gbFpvJqqZt00N7JvUcFeerYFQeS6OVJglm7bMjLP6nyd7QO2
CWtfppRGQ7Id1nZIY4XDtfmiInxt8zluFjq3epGNV4O5LWys1VP81FLxCPw1uiG7do9s/mEZDbj4
yavSCODdTGF8xlxZstL8LBEn/Mkqm5tNfE6rGblUM85vOFBoLBhcHNmj+osz9NJ1ZB1cNT3pNXO3
4l4SWAB72fXjejbM72plf7ewS0/1eUY4WdFmx2I1fVWEp/mmO74lRfbYwl3eO0L9jKf0OhEvw7Io
L7Kqoz3GtpYksr6DrgN1onAfh5n46Zy+eu1jSCkRozbAgdzAJ6rgRTAsf3LidpWhCwYz9yog2mTM
2L9d8cOKKSsOMImwkSax/cD/9BzXkziUjnQvVtsZq6iBBIO7gRqCZKP3jXecbFFS8bbUS2DJ4B0D
sgXuN35D8oCwAyInCJvHtxrl7CUV86tl2vWK29qhc2hbsgT8fqUefzk4t4fR20jJoTXVw6uCr8FH
WcIVqz+7NT/hfk5oWiAURB0ArCWE6GnPCTVmrCdTey0NZFlAKSfKaSC5mUWz5+bXRgw+PelEEE0o
lF6dHXC+L852ZVXW/bxvlQREEIOhT6Rr3WvjUQUtUffWpal5uyFPrTny2O586LgBaG8vfabcBkhz
bOytiYAoC/nwJinHuGFext2YIOPhrbkREovz/LHuS3pPW22nx/p8MP/24e+fNppM93G78Lud6ogW
B44zkjYMQomLX9ci9VEftJdWdGRqMKL6/S8q+Mx3mUUgzBeGhiof0Aysh74Hl2UI17gOYwKAo1GR
MYss39NrSymrLB4i1/jQ4gEeXIvwHxvqNw8i8sqsoNXPzYxqMSKSziWWXhVDAg4qW31Oa6mvYqf9
loeDcZEWj62qU8b7wDZ9Vc9O84HZ6TTm7U3QifdECzdySTWoJ0pEsotmAi8jn0sGvH11MjLnI9PE
CjYzPHwu3xC2629ZqTnfuGp+eqSPr11DRZNtNY9JJiCMsY48GDNdO6PVTgQn3AfRe/JJ8C2RKNRG
0Z7+yzZwpQO/QGwKUTLWTSb4C7pUUXog5DpN3/eV0VMNPLEzeNMaB4Bym1HuDV4NByr6lNQG61gW
FW+/lgvg8pkFfPxolxO9mnlob0bQEaeuy+pTkm+prdZvFfd5zDOhdx887b3rifLQMftqpKGxtbVi
2rZWO59xDvxg45jnK6iSm1HIYVeidx+40wouFWZtHr4+//uHrx8bEsp/JqJ6OxovnFvT8qmqA54e
I6PZKKjw945WBR5Ei9HH7ddwquRlLiw+NHlEFygmxY7h8oxRn3exzhYl8z517EkBRXrPHf7+m+vM
2zpajAH24DulQ+tSMTYbdYJ+qcw0BZnF1B0ni3567SsTAScTo1sH4afzfI/b21YurlhPpHWgdVQq
1rJ/1xZf4pRXHxjLh83oJOIgdAJNnWffqHDH+NfH5jakkhcsrnzm+yPf52P+o2/rrQEJ+Ui9PEAj
MFBFMY0nUN3DyXnJS9QN0TsXz+t+0tHmHAr61FhvOjjqYAntqH+cXvs+/agVV9LKNrWBXZ01xYpI
znUaKDHSaPk7Qr3+HIJHOIg2ClBPngBC5AG+hGeMnT4tXzyJ00wG5I7JzIjRDkaQNG5ZkeV38q1S
q2u9zLU9fAP6er2GyF/hlCvq0tnBquo24XQTrAKCySR3ZZif5lR5TLAcuhRp4JFKy/BQhCVU8fI0
MZ0EKTFpnv7hunQ61cefqq/wnd+7dJYbLNIagzrcKd1W+h37b7EWCiiLhhN+a/DAxHJNbELkVmB6
lCFJN8zPvNXeFAfsF5hr7TEGA05BG6M/T/WNEiC9p1fVtovfP0wDfsO5cZ6oN31KKoS4phzG80Q+
m5ALyGQl5hUVtmB6V1XFt4ZGI2KBIdcYW2wjsr2FpLdaFZslhYKnqaKoitpkesnIn7CKxQ7TK054
4UU7Z8y/p26Y0TxQ5ugQJB4/yV9YYVlcWeNaNbwajaRfKq2pO8cw96ZEJIXTmNOPqaCPRcysLvct
/uFNX8OKLN3+SsJqGjNMI7pBeIJesMasPpLOuqPa5qziUSPzvvnWFqz9RtSbNqyoJLOKWxR2mF2m
plmZrLq9kX1qAX9hZV0xvr+IUjODOulwp8J+uGg6UZXUyP22QsZsCrvZ0JRn721F6X0NI7c/2nW5
1QznlqRpyzjCwwRjTwJahsJGI7OjgydGZDAZ2IzAup49eGHJMpivZg3vpNDpYxDaFIEl4qQc3WQr
iVNuybQYKfkXTZlZLYemD+e9Aa+kNOeJxTlN0do2Sql/jC0Q5ibm96Ble3ae+uxD8bwmGDDxOWyp
6a2twnMFehs3s70nQeQGWkbJlDp/5B2+CE01Gt8cXRulhf3aHCqCv3yr4e0xQeolzE2clb5VzOoN
AlJByHfs1kMfHVqKTnxR41hwiFnnKVXDiUaopSGiQvYeqJOVH/umfG16nQqgucaoKZQaRwAVvwW7
RkugUbcVO5e5grgEeEHEIijIKrgkxLY2ZYrCmr9ZGqGHsUvJs9TYuYuSl73qJ/LFw6mbTd1PNfFA
xQy51/RYQ63c5x0N7kRGNo7IyO1IsR/dUIDu5MEo+F3xbVZbtWB1Cr9rATtW6zHHv+cm0QvyJ2Ca
gitLK6+laKeVKB08E3H3MCISezUZv+ZiT1YTGDGRNKnQ/8PcTE+aHR/59nuvIt3bDDLas81TDkpm
IRphHPPhWazjZIr2VmPMVL+jatCF551LN93FFMvvYAbXy6RNzq5eVvlIaFUvop0iHF8a9k43m4qO
k7jx88b1eGpvZkQnX+OmInuM4BacfayDTsZe2/xJb2+3V+mqvMmZVidqE5IAbFPWX4esVwJXH7/R
WZ3b1m1SofNjwiM6179UXdH5I5gurrgUE+gNuy3wA3EB3IcRXwCZ0r5ZVkRyZTIyH7RCvhOUSft4
3bhv9zF1Yb1G+HPr0V9wsikOodT1UEHmgkFR74Rt8M+iRWXXFfM2rWJKlGCU2nD/6DEIlKp868vU
PGQNoRq9fpeY8v2yoYRPycyTnLOXmuibi0tnxRXnRZDrPmiY+Mtkeop1+43CX7BZDS/1f0/r/xLy
2FrG6n9uIvtfxQ9Rf/yPW/3x42fzZ97x16/8G+rYsV3HsXgtPVMzVbxcv4/qjv0bMXiLW6JnMCbb
Fj/zVy+Z95sGxtgAaOxqNr8GCnLzB+pY/83Gd+R5Ft2Opg4I/q8ut3+BdKzx+/zbQd20+atptoc1
zbUtl+H/z0YyG987+9akDWqyKs0TblD37oB3lDCp2vqmYwhCk9QEvScdJgCTkBKdncThTVLmm4yG
n9/fbCg2/3f2Mn3Ai3ntd6L2AprG3MY/HZYzUGYDc5ur/QNRHzCOHSsTNOBSY2ijL65bh7YX7il1
q/ZGWLLnxaS27tPeOJRjYW2tPOeyMrggoijsw96Jt8aPpZ2/tHRCkkCc4i3fXdYJAIB+TLUZ70GY
1CfpJT/INDafY9vRpUuTME9KVARfYaPeIt1n4aZtnPiTivXhTe9mi6cF9XVHu0tZzXp6n/qJUgMO
ImGs7QELjx+4esrAGMQ4+H1cKLSFG1m44JWpJFp5woUWRIJZ/aGltXXPwihlARhHQQGqNSA+3Nxi
Lk0UIOlp+GuSvblWi5JqDsdt9uT/avIbSXxlPaCubOGynvPM9hbxYFnrXcHOWmGa7ArOykGronzL
tAWi11b1Z1RBkpq2YT5Uqst4OWqO9dIwvJ7YvqYbkI7f2MOo65Fo3tqJIMYBMywA2XqkjUxuD11s
RptqkBwtndRT8MdK9R5Zdnu30KXXXlwaawhj3tEz4SBlxWC9qe7svrIuiQNMgpA06Dh8ZmiL73gt
lNdhkH0we2a9UzLXW4XjwHqmrBJ/xqbwPvQ1KZtZNQMjBC4cNW7+M7SVDtwZejMlc0zNTj8tX9g0
YFkrzhGevgtWFaCdpVe/uiHOdm4lcBPwBW2dtPC2lG+xxTei+CliL86mcNFImBzWQ15TtAb/hOYc
JblV3GjeYsaKLYhuSqYo5/QNFsubhOK4/QxIhK1vJG655fUEFpY3QOZmgVRVQghGk2PjULHNUNi6
tqknOkd1622HsYpeZ13RGYW0fjpTyFKuuH3rpBNokk0pSrnNgxxODfIFq8xWOTBORxdiEN2DmYXg
PXUdNn0JeLwRCpuJmXLu0HScx9FS25PTgCQ29BiQwVRJNqgtt/dC2v4o496v2T2/dhg1o1XjSOUA
syK/zzVFWGzTs02X0OAERNPe2fkCaiUqxQCHJlTVZKNzeiX9pOS6xFBHv1RlwM+jTBZHaEO4phrT
7OCk3iIVK+6mTVoUbib4lAqvfDa+FRp261JRbJ4dcMKilQIhz4A8OOU7KLLGEs/mZOzqHlUprxm3
JlkfTaPuL+Pozlu2PxS3pO2AUhbVx9EowusMrnFXm1p6mkq2hnk0IoJTseNrZENP5EPU64zl8S3i
6bubugYwTxdm2MP66lwMJkDeIhFHFZtU7udEzjYSB95Rr9yYjUlr7VjudSxQM/nIA9Ld4y1Tbrjv
8y1rJKKL2O2FX8UdlfSspLpuT8cCO9zQ6bppu+QOZlKICiYaopAqW6Q+n2DraJ0bgnYES79NFM2g
OR2FHtCvCzcoNg3xagLKhrhleaXOPJax6LUtObov3gDumHWrS2VTTG0L5L+wQq3BhNDdzb4vXnIQ
pvBtTUqw1pRMYn7qRZVv7AbSFRs+/LHHmmjOLbQStgpTiN/rANsh+3CZRd6oAKf+qq6Ny/9m7kx2
I1eyJPpDzYKT7s5hy5gHhRRSaMjcEFIqxXme+fV9otDoadFALxpoFKrwUHiZKSkZ9Ot2zY4p2NkP
1lQqesKzHHZJPYU44aa+AWtpev2+1ouZ7nKDwihpcEl0ZhX/IghjYROJwpIpJGJBbNakVYalOAcj
O805z4sDF+Mxu0e5CDTRxBADT2XjQPA9GNV0sJN58M5VHpjpX9sgzAFCP1cvExt9sgkY5HkoK6P6
xOk3fQYBJG6XB/zUi0odJqpeHsakZ1EMeVn9ncFYmkxClfcQDgNFfp5x6pw4L3mb31nj8WB4+EzB
32Zr+/78KZO6iqAD8L9Nss7bYkO13oiGJr+WIGKM67NCZS9d25YHXnHxS0Mo5g/diTPwbPp15HnI
vfonzFtUYD10/S/qLae/cZ7gFxnDdA0zVh4aw1aXNJ6sb4kvDbtcIMt9aIr5EvN3+TvFu/pB7VVz
GULX+oOztlNPS5FhjUbFfaLap35WhGpesI3V9IZ6CCScn1xEOnwc9J1gyKFqcnIPBNFMf1C5+x7z
Wx34kVD97qh2eW3NwCHDbdnOoU7qeC0i43djKkI66SRj+5n3ZvyLhBPZYSFd/aczLOxGvddah64d
6hBSUZxA3BySGMCOQj4ouYjzKmCF/cjmDbUGCOY1GvX4Qa/q9Ao13LmVnZkfPbPVW9Lh467quNZW
MiTlpZ350nrt8GkPBlxA+DbJOu06d69CvqYZKOfJZLmAGukaVz2TTJ1pH619h5/ilhJXY15hjxxe
qTZ+MLAsSCKZVIP76dhYF4zarMgrNRa48aIhxyKL9vwzCjN/ogCIPkNziE7FODofjsTZbUSRuYIg
IVdhuzh/FGi5774D1FOabr2h4/OeisrJLpNIGZTfx2mTlisgQd10CpUqom0zpNX0mVdjIQ5NnAze
G0KRfaMtPPctWLIbApjWStiVZF2M8dx3h6X/hAPJyWwm1rPXtNNGFMWyjYZJn9zYK86O7fS/QmeM
114+mJ9DW5drYLDcOgHDYv0PYI8Z5MxYEby6Ig/3ng15oRmrEDsvNKcGs9tmcUpjZbr0Psd3nDh3
zND3gN35mWi+6j69dnwaaTfdUz+6KtPglOfgBOd229v9eZJfS6h+NfOpsxry+geBSpqG2CND+xqF
t6Y/jXX7TUsf9zGsciUU+SEvV7K3r4mCVtBGr0WtDb9ygMda9nmeNfdMaOYz+TfIXVlzKzOsxS9d
kGxK1Db2yj6a1p7Gg4NTpOsODChMzUuv2oOYh28wnqvWnM4KTMKEjwdsIdziiU4EKzq4U+7LaFr1
LRMc3IuCZTHzZurXFsgfNzgLLr5cSFfCcFZCjR9RMf3FldFIQhT2ZyrtQ7BUv8wsAkEJo9qZgIS0
V5558OxpvuvSbt/gysqSO5b8p1J/e060drxSsQpNENNpQUUBFAW8zol7vUegYu81a15ApSBzwfXw
bhmriWD6JcZp3SIm51CEWwjAQA3TzwSBM82us5f4Uj97KlrnA190IIatLFIcCzPufNtwnsgl3nG5
Af7SAX66Bm5XqXrdNFxoMR71Lqbajl7apnbhwHBm7Oy7iMWrda3s6YDp+8tiWXWYROc+2IA8T21Q
Fb5gYlm31LRibL7785T2MBSP8YNrj6gpxhlMRnlTsx2vHdnS41Vne0Pa/bFuAnPbZuD3MG6zkaGq
fq3bnOg4pLVxZmNULiUipRfugErTb2k4J1pn0G9hX2B5p4fzIe8hPa6LrPlkgViu0ce9+7AUrY3R
HC4Rh95hMHNcAZ3rFvGqnYTF5R97hZ8b+bDjpeI9UDwP77Jz2P6xNFkZafBUje3fYjSeOO1DQBAl
gFd89t90JMSKyHY5/x0I+Tqse0LnI6npiHO8qX5OHS8I/SQo+RzNVKL4DoZ6hpxENXD5Oju7pVNs
6c1UtCIJCJPjKKPWWmeH2CUMnMT8uawVK7F1qpQi5JINnV03Bc9ZXe2c1uDXdLEmwDiQ7FxHZmR8
aUDNG5xdmCvjqPU2VltZeF51VNlbbLQdz0bBzzQVYehPuDMcoC/lZB04m9hILVHfQ/GnFnhrjqH5
3kbpeCoIZ+4Xt5oozBDWn1YnOHElMApYCCnjcUmSZOkFC58KNrKTcbdymxk4QXBH2KWNq961zhGq
SHPT4ySb3oOTXTnrogX656soma/N5Fo8vc3AsephbcTMCRa47fnYVTnPozu40XnSMazD3Ll76F2g
VSbxozfDXhaqburmftHgMogwkrd8Fbp+XkbYjP7UWfLSBMJbJaIKN9Y0e0edZMG1BEv9lEiBsK+q
fGWHglsrq5C91ncwgBHIg2CvGXNRc+WvUtVgM71SYIkKaciMA6w+EOjfmgYClGqmaYs17Q50vVuv
uQt150aH6clOG6LYGMa5+yUI4pRqWweh9MwHHjOHyopTVmavBFkEthJhPlqhsPhrZjoj3Gp8LGBM
jqwXY44H2TwkGQL6bHfjSSeQA5jOlq9YdNNHL7J5B/yOBlvKAXjWpMHKY7TYTNghANWAbjxGzGpv
qORsmOPT0Bfpsx1SeRrbY3oq3LjxaZwlxIuYVXI9HJxzvjANg/kx8j0zgre2oExDYsmSpEaR1Hnv
04Ys951JusXBg8yqIk5O/ezQMJ5QW7yTeWkdPMP9RT4blVBB+p8imTzAgNoTeVj11g+grANkyHJD
t1G7BmrRV8hXWpDdtsxfhpO1h6BPAvyUi74lBr6YYRlVutE5mGEQuqa/dG5H/rhL9kFKJ6CLSezV
MfD2+DxBvFF74hx7fLfeh9CV2lGkYBx0BdGxD6d2V9sl42OZwWzoW/OdBHOQc7coyjdntMSLjIV5
Z1/iBK2G5pgXZrDlxzi/mkOvn9k78MqlSQJzbtwMu4az5iGipx0MQTX+IZpXHOJEhl/VbCHQ8ibY
6J4lYEGBNApE3O6tebD9avTaPSetc2jYD+05kI2VzGb3ecaDtzYxRq/CrkvWRqxoQRXeiIOrmJ01
vWi4eAI53ZwpTn6xVsi5lRJVMD2Kujuva495SAI+dNwPEwtaP+V/sCcFH0XtstzSXLxh3g+rnDbO
PQgH+tU7wMiJu0DOmPp873WsoWNihEeIGsXewU54DrzKfIj7Qp7sJjI2wC2y/dSG4RvR4WbfoJQc
XUMWPKVjcDbZkrx62rAuM9uewxRg96x6u/uSVlKe095JllVM8oEA9diedVs61yxbrAP+7WxXGsB4
PXPidlcGBeYvY+Eak4TTdFlkXm8qUtGvxECiM55+/c7NhpnE7gkfoxzkJMo8Y0SdH4hTrRT4bCbE
rnxfeq4UrkxHeplBv7bIACdbgs1OZt2vWkkqscmSu4fMzf6CXRjxTxoJqacUWnLpWni+qfCButXT
3eEA6v6wMYfssAJ413aBuDNVIj64mus6abWJh9ko/gywoAjbyDw4J16LqdomBOa7BiG9KOsd1uGD
dXOGkc2oRb/cmGNdYBUXbSwxhBdS2P2LZsbFRj/32JExwaYpcrEvqhJnsjLFN6YrCXG2KWGEV5gP
MZrSMzJCnTby8aLHnkixxNi+Rhu21lHd8T63u79eHXightxyM2U5ZSHwknd5PMdP02BXL1TxRpyy
FVbC2NOP2BSQ45HWbVgmsllJUhz3xh7Xi9PnIG7lOWAzdpDlXQ4R3vSmurG6aFXFx6mRzsuY4JFg
tHG3uHs4MGJH7fKgomelj+BrLBju5xleH1faOr5yS263lFy0N4OEPHkh4NK0dlhQ9tvhYPc6fVCY
mDCWVu3NrBTB8sQI1k1FllMZHN4beDkflDxhmIrNf3aJOHI7tnP1QtIR04gTBZ+5Y2U1QnqePw5Z
utwgX8x74aUL4v8Q/m7sPHnAAHQISK//obh+IDI3BIeKEoK9dMIccJBbmUcdDhNICxDRITRLuHte
WTSf/XA/sWzkvb3sJGYUqlZegdNqv6jr6pDkfIN4E0nbRhYRz7HjUJOkKo2FPKtv1Mhr1SzGl0R4
km89689mx6YT7mN28mTlvjp2Vh/MOaPfRwKvCgQ3j74lndt1uH0wy5OLz8bqZk1Z8pOUBfUkdD6f
3cCzt14g7d9RIpfH1nX0js1Y6wCRAfWyGsAxWawjuK9s0iGIcK30I3D7ZTbENzf0mniBNDZpOMbw
6oLefGR8JgXCfdwCmtvRI61H2W1kWMEIn9AtQVZCAmRFZwXvJuLiZWwKe1NGKSkSNbGguuMa7ymk
JNq2RkdWjdsd3Rvx2GTvWd3mDOQ1WlFrmOYNFoQJbd1NwYJlJby6qS3CkxPgAAMD7J2maqHJYzAh
g/s9xTkSCAepevpPKZkwHElmN14q8e6A+HpoDDHuMEgba74v8ydDGuvZ1/IIr4o6VnSOi4S6qy4m
nRZJ7ONeo62XPielk80WOao+LR6TyWxIisXjt2jqemexI6+3pQBmhTvWLuFGO+JlzGvSTE54/9CU
nAefpkt8MgkaAnwkxbFCp2JihO5xgHxVWIbTfRdiAjNoX/ldWYBStJLTazDP44tdQehYCXOGb7EQ
OuZNiKozpkZDfKDR73PqKZD8GJitJUgunIvdu8Ceu8tEyryydGH8XBOuttYCIvHnoCUkUvBYGmyU
DK+Acr2DTKb8bGpqLdIuhlZWTIgfQ+96N/agIS0Zg7Z/l3NSMs0OWbXtkyj+UQYgnjFIYWjE5XDz
atpOmmVSF+IiCtKOrFjgB1lyyCiTJiQ4jRUaarA8WWaLP90xwmMaFpiD4fO+tImgCaaQpnR3EkJM
utZ4WZ+5p1UfMGiSY4ynAtmexs7vZamqq7dQIR9i46GtWEQ3vOOwTJfUdMi69YvY25SgbZOIbiA/
b9wY2rhw4Xy3BWRCh8Yrhosw9e6qKJ5oA8FsZ3pN9dqXOTNCbzr4JKaRoDRc6ILyrwN6RrMfcxgT
MxSwyAcIXiFOFAlJwzZ4apZlOfYYZX9LA6b1WEzBwelzcRrSURPFIWzeSnc8VW0V8cwF6Z4EbvM4
45heYSDAZTb2816PQ7xdogDyEpe8NzwmNl+sOa0Z4UqyuVOzraNKbWZn5Blg5WI/xJ6sv4siqf5y
Wi7PsI+Ks+oavB09P3Img7G+5qDfn8sWU1WpwjEiDEN4r4ZcT6k3kuYRycPDzzQYHJIdGxWOvDAP
PaijnX2yWp1epxlRaWAHgxlEA+9JuPHUPqAck5eHEvJMosn45oClUsnoWgItA11R5E2wntc+yFFq
wSPtgP4Y+rb6UvkYfS6FwO2COeUpcrphD9Ff/xF5W2OpJIGWMEmr6H3hiH3X7EsYQJMRFFonq4Md
Bc2LkLrECjUX01s21gL4T5sLKuDcTnwvNtvrY9hlrSTDUQ2G35QW+GzhaGflVdL+m6SRFv4yBSJf
WdBvLD+q0pawxBh07yQRltkPMKBXax4reSo9FT9QUePSdyMXbBB2AFGUI/ZuBEn4uLa9cE8D1KGA
P4n/rBt7qm5GnBRXKYX+QMrsHG6FJgS9Qg1UzNSThYZVV4uxLQOnvSGmFRT8KAuQjwSAzj0RXkxQ
2M9GNfdsjHNNqGlCDjpBO6bhIanFvsf9NFDLGNs7A8ep9ikv8Q7YIKZV3abFV0eC7GV06mjLDGsj
pgSENvxsMao/nphGbq824Yhx8fKU+A86uWSPyI2gaYJ4V4xN/tMOHqR1Yc3Wmrq49hSNbMJ93Tfs
W+oiDFiLCK1AKWtjuqcaFznge1zigxL8YfhHhvrYWFZdbxIbi+ta57Q0ka33dHiQVKPs5l4Uj6AA
4rexGGMsNLK+ihLEdduZv3JRGwCymvytiF2F4OQKH+JFzBO99AqLUx0Bde9ieN4DEsUpZ5pXPuib
6IMI11TurDwOGXot4BDam3UBDUZ0YPCpVfFZkqnXvsrKHVYA/Xr/O8bIErVo1h7ZU5TQBCXHDt3s
FwGb4ATzKjlnkF9Wec3jAH7IPmlCM6uBf++OEhwe0sYsPueyjT7brnP2aVU1uHsROtK+Fc+856ha
my1usXk+zM98q3x8umIMXpDx7EsZWlQqsgEyn/hOFV8hLqkHM+gJnLmaVsqlidACBzGbPzZQj2wX
8gZHqirIlQeOOek7JDZ/1Xi9Nl7PLaKeOvsA4jPBvGjr8tQPqjvFNNk91UIvGKDCIjhaoR2/2YUI
rqONcOqUsv/OcvzVnZEF+4zLHQyuOuWZTLE3mjTbDnhUbZTsDWMRQH6HSOcXVuj+ko5hTZyFiCM3
zEUR3nOsgAueUgzmfrDE08YYLRJajTmceg9Fzi+1dj7gTyUIeBrHEY4ZHI6Cs3xBOY7i5652eW1A
VJvpLwSjCUrNyOObTjUmkHGe2/1iI2euomCk9RLmXfJjlWG26k22oz3xuHinOZuueTaOQOPd2Uxo
HtMdpqdIYg2G3ZRiHpdywoxSgC+dpsX67MM8Iydk/KqRqF9NT8ntwD+umWXi70oN7TEgLEsOFT42
Lg47ulYVE04S6vZlUqO9k6OZ7Ev8WD9TmVp/k95uXnnXynMejtOH22T0Hjah8F6otmpiRKKedhUE
F7xrbqWHdXgfQMNE2z9DPA83gCbZbSnSYaEEwe22ZhuWaqun+ZEbPrO0yo6s2JMv7iLRpolL0nVJ
2PKBLtr0Orizi1U5HOZdDXTyVphV+uAMXfzA+5AJz/GIzoa2krtBZqiRgGqHHZIMzCiDR/qSYOfJ
fOjs7Ag0kVqabWlmTUr4qjPrV5tnOFoeYjrEj9QOWTcg5EGChJJDw+yoK0nMGF877k/ew2GOTtoE
DS22o5xS30Z/XIdOlT9ZenEuM70Zv+vBlRhkZY2l2R3dqyVSMonYhaariM38mYyT92IZanrCjGB/
LePc/BrgujE1YQWKYdx/T70L/FUPGUnJCLlgmNFmmr5ZHprBASary/GAeoK73A0UCg2v67c2n7Jp
XbsTVHzQEk8j2vrkL32WvmWqBOQ+8GMyXN7YDk7+9Tx2/Sa1CMqxgbPJpy0O28xe0qY0NDmNXUPj
9ZAnZX8lM01jO1D79qgDI7wERcNyUUr5XgAK2pdpR25qUVjsm5Z5w2yrh9r1gnUaBvVtTirn3Dm5
wwhMdvNYOHHG9Gvm+x5U/cwbypYPFXUBfAa74lTUucurY7SzjWuY2e+oqR3U1tzbaaXyV5T3NPbp
WEkOqSrGCzrOfIaDVSOC2N7aLbxl72BuRCL0BoXiWBTppjDwJ9T2SEExZNM933NxHIGWsu+tK3x0
HbDoqZ8t4TfopRueX++N9wse56EKl1tSZ8Zz1dBOi36r995oZaWvOiEQ5cDZVPdrDIJOyL/ehdMF
qWfce727POOJyTaOG5gvXDXGx3pOm2ezuje2qdl0iEUH7ouVxd476QD3x55k8Obdvwq0FGymuVmk
7xxYEzITRNK9tlSwn2LtvWNkmI8TbYankq3dGioyKhNw+0My6vIAfbNc8+5J9rwlxnPQB/2hFMwR
gLTT8jAQGCUQjBWTmYTBDAaROV8NbzTPPVIHGsE8v6BgUoHSLzNLB457i9InkWL6ayCnZkUFKUdZ
1vI77hUrn2ZxvSMkuOk9zWfwLpE7xR+Mu6iUOAlpNvIcighAEdHWqEbrOajqjNdpEqDdVDpnBU0P
oa8FmmjU16yvOrd/0uiWJDnkLE5dlKQ/pSmHFwgiw2Gy5gDgTq01PxesaTlRSG6atv3XdJu7YhDo
4tWaXEbKnveKQh3BVsHg5scmF2f4qrV6yWls2MNkCulNkbp5DMmFf+piADST8hT7BHiEr5wY3gKV
UCvHwZLHB4Z8W4+zARNxCsuTLp4E6TEj7WwlbnBi88utqAIVyYCNUvCkwA4elE6Ni4qs31WXD6Tc
JbIE35idPode2u4yM5yfiyB+sURirQYN3LVhD3GwGFQ3Glo/NULZ9BqDoNiqJbfXlCGHK+2MdOIE
WbMWS5++e0nFqqs2gugDNG+TwMNPxi0aSLtaYgdpzIgN7CNCQo8xwdDHi9nuSxUYJxro1cq7dzYs
dKG8tJSA7vkoZOsEPZtNk+jbnzTNQGmWISn62lxoruXptBQ9F5XQ7hZeUf64JMW8qnMWEvPQOoJL
QY+9AvnD3WaNxotoo8A1bL0BSFsEIz3g/m4YG7sCfeulBQR9dLqF8E8kudUiOAbw9gAKkoxQyWNe
Lt7jhHd0xQcu3gHeASCDh7d5FHklHwuA485qsV3jdQjmFlLYEncf3ayDIwWJCNT/AnQroV4km9k4
jpBe6rucPekg+5X2ItyiCzNCF+StH72AI9CuxxjCB0/Wm2nN9VXpyDrbxsC8/H9iOdz9LS+f+d/2
v7Pt/l8i6UzlWvip/idH4RGKJGJW8f1fyXT//iv/zVHo/IPEKEA5sD/AXN27qe/fwn/yH9w7MNxL
mHXyP7HpyPdZruO6nnKFxp70H3ZCy/wHQDoLOyE6ryA4qP43fkJLybtj8D+790Dyu9KCkMfvpzRx
lP/qKBRwuqhJm5cdebehNKiLGL36XXrLI9yR/qKMEJ/YUlDnpvRPa3v7sDV4JZEo0gUJFhczNJbz
YGfj4XnlfPhcKqc4mhE39jrgzIs7BZg1SWa/KnRxYdH2u2vFg7kkM01UnzP8BryKEHMWJZer7u4d
iU7H70mhXFHfhKnkJxg6jtEl17husmdslj+VWZOhTwknNOifwsPpJHIwK3eMKDDmajXCWoiN/rMk
BeGL3sjWFaQ/ftsWaTqvrLXB9Nd8DA0UrMAocdXfF66ANTphTD4aAaYSI3+os/sxHZKmyZ3o23TC
bR0SWqlcTOsWLLei4J1djrTBRL9oUE1gJrnJQ2NVdCGG3nfEe9mb4qNRxR/Mz5SONvkRkzGNI134
qtwPSp3oLaJ7MTa4BlYk/oN0oXWkym9WOWBhnob4Qq8mwo0xYV5pg4+sp2vFrCd6g8xmT2Dl9+Ba
+ksn1sNUnUMWNi8kpJaHZQLQ42J8tksBELSG9iez5DHKMjazw94TIFmdrHx08fMw203WQwZSEwOX
uv7z/yrr6Dg5C8dno+xH2bszjm80fYl/0M9tlW8jQwbXu2OMrphsfM9oQORACaPDUFNQ3ZQDLzfi
ia/IliFiibfQv9W/zpGVnedFUc9uQAQ2QnF05vLRUD23v2GLSmLfmtaDZyMmcOntR+jWycu85MaR
kBSTYETyQDX1p+Nhgcf42Fmgctk2rGtKLEjXRBQnsYp5YeROQCKRVi/snYoD9kFNjBuuNyj3i4K9
MV1wiMV0W3tvi6lj+qcwUJGXWFOcVBOFFe4LVVC7xszXYJ6TUzJLgLcN14LWokTrn/+jZuSbLK06
3+7c9MIEnsN+Sn/NE0mUsnGmh3y231ITDATOsu40mf2ls835SOnlPaA4fFZsGPfs4zj3nOQaFM70
Ns0sKBt4ZN3EVJgWyxMTyZEo52GGr/+76721FpN+FB3lvVoCVu3Ib2LSSCKm2LHcGWpZQzSrNz12
5jUb0tLHxUU8foXg1x8M6qVG6nJwGu/IyZ1bon7+cD+F7QH2FkcmhW871tLMk1yDs54N8RCiUOcp
F8tuRlJwJoDFpAtJ5nWY3CqaNvcsjj9UL0/oTwXPGRX3Nu4Rg4+d4qvdidbCNtBZex4R85yMZgeJ
Pz03okwPBGOio6DE7OSZxZapmiSKpSg26vv8txc/FjSH6izHUp9qta9ZCtJ2Ns9XkPoreEjVqxiw
E0CUYGqLutdgGXaeDInHWwXhTXaDZ0GCkP4s7s+Y28Yj3hg4VV3yiEXvTAirukkw02QZ8wP+Y4XT
j/0A/KsX4JLsOSwPUxJ6ti/LdBfHDkECOzhlld1c0KgxGOLaMZv2TG7X23nU6s1ETl4Wab7hD1rp
FMtQMd/vJSA2VmXQL0cbVOQpjvH/MrKWjE/qrZqS8aGIGStyawZf5AGW25GLZZLOhMDKVlng+7hq
dK64S0BchlX8Pd+TGY4mppnl8cGo2+YIBOgsYoILKtHeUTITBMNgHG3ccfw9ziOI96jeKdoVBpfn
cbCXeW2KwF27daUucWqotZnbCBeBpLW0S5JdaJbxqzfOB5PWeYnB/JzFvEmdoG0PKcFxflbFRndp
8LDUltzKcgZF/wvWDchm0/Q2nWlDN+ohC8FbuuROfvGSxNkbVHsbRq8uQ+BttBJ+SSXwKijP7UD7
i1nlGITzH7Nu7iibwxBaf+KaTRS9eE2UbayiPPFT+KxqzgFXGD9LtyAV0ZNDt9p6zsQdZWZ/N/n4
uTQEZOPOuAEOw55tgGtsuUby+LxMslvrjtq4KoeVKJNsFRXpHyXBMPK6uYmerdxwYA35uxopPpjT
S5Rb+/iYzMtTh4OErLHZVJuBYCJqwa6qh+e6Agc4k1NZwWq8oaHox67OPFBAbCK4xV/KVB8rI/WO
vW28UnXGsi2LdmGjnszJbHkw6ToIRPSUWLgpgYryMMSHPnuaSTKnrA/z0H0AO2osyWq2GeaLWdL5
UrY8X3Z9ZIHSHIHEc5arkmqx2mEVac8LW7PiRuoQd59snkj80hkQ0ZQU6+uYBONvRzUgwur5I8nB
NGPkIypED/ReaGws64p38UuShnRfeGTNEqOtzgugTMy1Oc4h3Ro+5VzDPhgHjSC8TWOsqPhew+sy
i7d6DFkTed3NrBGvemzP2E/sx55FzQnxqfcLY6alHbwqJuba5csO2LCsIkkAGHz5LaV8r+ljvY1q
929ZcRFe8Mui4Ln2Jo/oT/caw9vXHt4XczEfWI1Yvg4i74HqhFY29VO+lK9KsY+aEtrP7QBCekMg
fDciCUyFG13RK7EllabeiDBln2i65/ptsO1jg3ecHBu8fAT6HIXWvcsVFt8kayIX343E4+dxkfDp
/Xjqs2xfcg2JQ+JZTpjcRIgJo+XRLnS1oW+qXTtasxouPT4H0cOcdfu5JOHcaufWpcrysbwS7GWj
tnJ8r+FeaQ2wcj29NTualGBCSDJLCStNT9MlJV6JQZVP3L998trUnUTUMHbuuJJOKtamWQISx0/e
UXDhNyBVSWmMdFM/Zrgeqd7LzgOHWtp/JapgS2d62OckYUduENjCV6ZlpxtFM9qOMabzK1vcQj18
UAXzwbRQAODFEKbj+CBN/m1UiWrlUogFUOZcpJ1fA0YFaz+Q82ehkAb2TZdiPzlMUtYG++Vzo9W1
5b+jIE1QaH3p5uyrYhaaGudYlgozYZR80Ha8H1SKjTFJX8wK0zt4ilXSUYZI2RviJUlVjDLRekra
HWY/7LSpTddBTY7E5C5MqvRPYUQvzMBfMzzcbEKYc4i24c3bzAMAP1qZYXBapBnSCuB4FFrZdg4A
mxXMjXjIxNSdvZwlZ47BEeQF/2CW34YNss81i2/k7ISdehgdTdNmRKQ8kmRpLzq5r8EZsvH+0Hjh
/caRD3Q2Het+oAd9AON5oaaNm3F1LFi++9QT/lj89IWAaS4qkEQxGxgufb5NWKDpEfe5Rf8MUZeA
1wo3Mk44e6V36736o2u8W2rP7+4I6WvChr+cZ0fSf/M2xYKGkzr2WDGDew+ir9IxNpA3GHutErQt
VQLoHRV/juOk1YoNl48AvWEHfWU5s5lIGVUS49uiwh+hQBeUxsFFrfMBc6CXBvwaIcxbzW4xjKZN
033QAbFvsKfRc/ArGqkPN7FLKokqHNiHMnfJoxpEl0J5/ee3J+HHE72HLc8Kmxr05C8+ltYnIrm2
VEQPQxvcApxlmyK3DiPrfhxPP6UrX20WaYTHvty8jlbpBejnZXqro+V3ahHhsJZbzkOFcfAcNTkp
Ylpg9SVOrKszGPyG1lX3yU/TuwfR1xjP+SM9g6yfPa9xGtAC1zsXZIifzsy+lEh+lqz/EKgT+Ef3
spLXIg9uC6pOM8yfJQhH3sTelxMGN93rXYVzNF5C2o3pfMySL7YoNLZa+kIc95Inwa2hUDcajL9V
wdSZP3qVcYuL9iMvwm1QJ18sRb565TwDKp4758Bn6il1jy2/yLH5BvhOszH+8qR1Dap7XhZ0R+/+
dQQWK3yjYcq6wcYxt7n/+R7VMK5B0U9boh4zFjPHlivc9q7vZM1OVc5XGcLWM8v6oyjiL5SHdRZ/
WCU4JqP6qCbzWtBP63gWrUaC06p7un97dZ39dJl7yJo+8SMj/io87xaMfO1RhOlxfBaqvFi7C3xc
IqxGfpzSye+TQ4GTaM0XWPFZGVnAl7r63WKdYx+uT9McX7kW2n7Qvlt0ItEXwasEb5GfMWr5gtaZ
FULxc8u1oB7EvUS2+ZpqwmDNZLDPIsllmTAzJmpEhzBqASd8mW7xFHSYCfHfNT6dkHhLLbo1ekad
Bqfev7J3XruRK1u2/SIe0JvXdEyfKaVMqV4Imdr0NkgGg1/fg3XOBS4aaKDv+30RtlVJmUxyxZpz
jonr7Pc4pecpz1v+96XiU0++pRfcwSrj1CJ0HlQCj9bchkGefuPOtzHmy6Ojgw/uLU4bxTuckmFT
ZcINI9w2PJEm41KAIBUptSp6TjFQCoR5sAY6NE0KJ5ZSc18SL9cSUiU+Bvgj1T4UnjUVK9Eyy8M8
ourKmf0DUrE6Ynm2SOSk6HMZsRF7zOZdUS5srXzYqaztz006341+ikI/zVlbLmxgHEA7pdS81sax
PWlEqlb9XOYfHJSlK77Jwrq3oAc2YigtP7pTB2Occp11POTtkRUXjLX2we32V2sPzRN5rIyXnE9o
MK5VrTyaFMoNjDP96HN80AbSE31Q8MvbWIFNPakwbzUBvdrph5Vp47kxdU7hjso3xuI+zP32LgVt
I40sPojEHQvP0O5Ok4agbEhjKe9NNalxcA3x5Me1PNcMurpEqgl4k05TMo5n2YwHcpcEDlWdYwYk
Xiadq9/zQHZHwyBKmFm7ifYPPH00VMEhGvE3T5xPglYeeDhdq9TIjx1Ld7AWYbNUftKxCdOmDmEJ
hvR95Bsgc+OFZcl4oVSRFaw5RAebneoK0H0AhugwBHj+0SH09TS9OU7nvdm8NYAjfZzBbr2XaOG3
Ifbf4szotgqb6bEZ0vfAX/78pcckGOTX0HePHOfUM6uh7zKJ2rMmunqj2CKvXGSII+tSQQuJXQLg
b9rQH1Ala9nZFytoD1kicXoWuQHfAZGtwmPMOtq3Dqnbp/vajbV9Y9QK6rc4+GmdPlAsc6jFMrsK
PMtG4j5HOpd12mgbU8vvvlfCYHPgIDZwMwmlOtugiYYjk0OO94gM9b7NwOwIoQ1PNW1P9hwLoMGx
umI63iBc6ad0+aKV1R+nzDhyCLjznWiQsXpDbYYaz5hFM+8LK6hsmxktjkGXhh4IJVodFXvU80uH
IWvTRTm5ydhbkY2czxEx7LnVjZ02+MZrgRN0zSL6c1KCnF8zndRiZE77BnaGq/VPeklwCC5vsyLF
tK5txZJVMoY0PQ7bGNu9Zbhk9H2KrnBATaY9Uolo7sqif7UgydG/6F1Ac0dboUZ7PXfKPwcIaqEw
9PwAjuZPbSn/9/IXoqQIE3/8OWacemQdMJuo1T/TQnstdGlvQuhYM4h346JNSzUDdNqwChL9KnWW
Q1Pi/eIGCPjd8NdRNWmncgQ5Sm6crKI1Pg0qYv3mJA+Nkhvyg/lPFsc3o9n0edxt6YPJtn7UbvSY
5j0Dx9kGYkkAADnJN661M/0o53zQI5IYM88Bvd7mrUF4FDwqEoHlnHTL2sducyNOW650nJUbNV7M
ukpfalQGqcPsbNkiEhbVjFOsxtXUQW31LRvUYRbUe1eDTgqixofCUI9ES1gagb3PpjfcX/PO6Cj6
ZNSZl8QhrW5t++F0WbwV0Ogjkee7mOXVGl+PWovGNdZK47WnSYsGnU4eC442l+Rdn0srjE08k7aO
/0qCT/UoZ4zyaDvMyQeH0vzExuUd1WzmPEbbc0n0tPQph0ymkYZ3c643uDS6cOwlmyf8M1VZpnuz
ZJJC3dZ4iCbcSsgjOgX31BXtF2wjJ+yCPqo6C4XC32M1npEYizSs7TG4/v3iSsOkTKajIKD0ATMI
sgT6SI9Uoy/MrIRS3HIW9p6+dY4fFYMmLli4EvuGQ/dapNkl0DGgYVO9tFpWLy0hbIQyj/1WAuvK
ja+pHbhnl+qADFYjdILu9yRt6lUFaJrWX2EYYu6NYZFkL1TNfhszdisYjGuNW+kWrc2hwR0bXwlE
ZF+K7tUeZbxpdOxhml7fhed9ZpoJOBbV8eCN+iYp2vIEjjPZz8X8rWldwENp5DPFB/IE+BMmSK/e
ut5tfhuqqjZcDMPJ7zGhdZzpAoMHvsQwCHyGXviAz7Xbt4I7kIAAVWNWdNl7bmTgegx1xVcxOIw9
efCL6CyNYb7qjpnX8K61P3SQ5S/46N5MOhtHMdVP72nejJz90d9KsA4snx11iEz325I5l10FWCx1
mhxPDZ+f0YCPNhn2C/bEcRON8XBwjPHoUTlQJMOLYQyffh/Y+x6+77pL1A1f7XgCY2IQki0uVC5k
QICALXnE4O+eXT/h+MNHK+qXtmBB173Po8SVRhNZ2M8N91w1R2gvtB6N1JkfMVNyDlFsn/zRDKsC
EK/TgnZZFABow/ggY7Yfgt7LTaD38bOnPTq44ezQaTzqvO6SRs64qyizWOMnxw7cJ6BS0yPa6D53
eAlkJc6GhrEbrVJuBbZ4lodl6Ch+WwRpeuk3Gi/2XbF7CuL0qe1Sb6Nix2TNIs5u47HCVuKsOtvb
eO6xternrPecQ5P28K6t9DKy/ET1I/kKfOwa5OUn6UxGfog5O8l6s1SNFlJbE6/gmwXIBWa/Z71F
fLhkG47pOrhkGaW8/ZchhncDf9BzndE9mk3uD+pZe8U3OxAgxk3OYUx8EnHbD1Oi/skmzhx025mV
2/30PbPLWBubqaLBpIiiad/PMQTrpOekUJxaNysvMvHwmSv4MIh6X3jb7DPXPyqB5R7Tyr/VZTGf
a4nUWceWvSpGPbrUjEQOLhLs6bTJ0Dl3bX3tnDcCRkCWxiyG6O/FzFltdK0CgmPibiSexICKg3mH
++acmgviJLYGZjS8K0Yg7W0/JSwxJtWecjTH4/J3RT1PgO8dBs9uyTd20W1Ec0CLtUoADoyKqe4Y
BBioQYGhPsOdbjgMcnbfSc7wcq7lyYyDaAWJkYd8ZX5NqUSqLP34AHUGuHPC3TLlFsmVVGywrlP4
iTs/LyPqfrGPhXGGsWBEGRi8ejwXDhJxzy79PJS7NOI873KMOBdx+w8HAXU0ZaLwIKc/7KHzqz+T
nlaQDzjH2dl+Dhg0ooLlYmPQeUEnB578PnjkyIu7wip/TY1QW4+ilXUDZWdd6aV76Uua3ewUO1qK
SL1CEum3jWmEuH2M0C2DaN8mnJkjx9sC0/h2lG7cCRnrd2zGuwKr0Ll0qQ9pKmPJcWNjTpP7gF2I
G4xth50DAKmTnhXiU2fIqliN2bpL7oFE+YqtTBOWLelBh+h4IAndGENBG+owJGdEBH8l2ZxtmkKP
jz6om1WKT2JvWqxa+iKHd2UsexQukjByuJsrU+Zb/pP0ECgmypLTA80D51HI9mR5KdQySxn090ah
AXUDdLy5d+YuDT2fxMpg+fscCNcqMmy1G2acUvbMxOlCARJNWu8c1r73rLm2UXQ3+6J6zw3jbMIu
A4ZGxUuAEW42u+1cxSqcaAf2iKKOOPfakoQZHs6LE7Xvdrz0I5bOfdR6gIB9rl89fMXE8va2EeS3
Zpo2rodTw6fZkYAfHtHaQUKY1FeNLWxfDsG+0tPp0DaUvZaae2qUcE+Eov9MuZyfSwSCYpx/oErZ
r/j2/iDu7w24QFenYmirZ3nDcDAc8sLeAUYtTpVF10OmaaGR8jHx8FLu3R0t1EVsXKxy3FbL9JYz
nJ86VoJN53YHzHXqKH2J2N0Qb6t7v7oK4bQ4uDv6HJij0DcYJ/Le4cA45SxZnbu0cGIQ/N8OS+AW
9C4df05wwKDen6l6XqUxAonQhb9BzJS7InlCNssPVZ+8x6LLqBxEVqiceq+5zQ+mlTIEGjU/nF6j
yYIKBj1uDn1Ve+sGxfeeGQSAjKwICwSobSFiwAdwGEME1L+RvWdXCJ7n4/tgqfiXCVALZMGw6oVR
vnpJP69dDd5eWygW4tZX36hpR5gD5/qyn6TPdV9kf23iXGRJeVSussi09P+MdlFsbduPycsu56lI
jHud2ZqwXnaxDWXdyrTgeYk3MtWrAlvrsEZ1SA5E4qEKN96CkeiJQ2b6gl0sN7Khchv194Jgcoin
9NMxInPbD7q++nvBihxlyfNwNy+xMmu5G3ONJfHBqWzIUWMAER62sa1YqKlEO3GidK6xCzW5rZ+V
KsyVnJ8QOt9gZ37NrXsSYW11clc3Z8EikhfhlXw6hVDGwQafnbpuu2oDc6folZBDhDSC8V5K6kcd
EoGuPoZ9Wj8wZlcrf9HGElCcipRsP2crulM5n7f/1MnFtzmwBcugk9Mvw22alFaHfINxusAPXpgd
/c3Ei4oCUUwDc2vSdVgkGccL8J/EERhbq6kp94ygfyrNzlcJXJETm8eHP0QZZ+0NbLCeC9jYB51P
f6cWfHYUbO4iypv/1jgTPlgJe3Dhs2RyD9X60E2tdlda9wIrXgs11kQeZ+RDAmSMsaY7G9Ux61UH
9YpWJBMxnLC0DQAVDBhKksjWVap3O67f0XNPRQWbMmqpA3UqXGTqrk8d/ljoNV9VHoiwD65D14Hm
SuhMRISgLY1CL8N2onVn597RMpx10eFyx8JbnOqu5XZlDjfeRxbRCepjNL6pwkFaTxsAOJ6mTlon
zVBF6cAK0J4vMdTZ3eB36dPUwtkubbInES7fXclHxqsT6yOoiD5AZ4CZMCC+7IUWDx+D613w5/nn
XE8Osb6szmvrMwIkRIgwja7ubKyo2+p3s0RLkCrvj9Ang71MkJRsNwGg4Uy3nqbTRySo5OlxD5VN
Q9mcBSMh78odKwFcYr781CvK3EdFiXortVORee+mGb8RkGrXjZuzk3At4ED/OPF8NeC8Hwr7Ox9+
KsTt3o5OmVPcIlEtRSQcp5VHUWzclWf9XTIS+ksLXhM3OIMjmO56vO0IAazRvD7sZpBo93SJzJ31
YL7e1WWM/Z4MyKbESr+27GqvNcG9+K0SYPx2MH75Bg6ApHsJsEvuEhe1XTcNUmuJu/HHJZvtGrAN
g+9Jsw0OZOQqyR+HUuOwlNsuRQn5Wav6Ww0idU8BvR2jtdRCS/ECf7MOC51JgxzAnboJ8D3YU3Qr
+w4z/QEkcRE6pvsxwBnfmp32M7jRl7IwFxta468Tn6trSh9NE+Pp1fTPPEZO1eLsqEzxCLrq4doT
3ly8iP68xs2NKypNt25mY72e/ZOF6EImdXgm/8SqscOal+pSrqxKPglGTHPoccwDN9xYtA9trCG4
D4b2Xin/J4mo3S34FM02YDdSZSXzBunX/lRNE9mWuVl2suKPRAvatp77XXaAVZPfozuenNk5Gew1
tGD6CnKPVyfNPse4fGTcBoEDkaFXwPjnkXP/8sMntNaOUc19JyD3E9EYkS7OjiSTqHNTd+7LDpJL
Rw0NNRzmtphgQNplZ6A8WtxcqWVFQe3vtgklpkYZwEBBRKcdy3Ir2e9iIgUqM1g2TJnxxlF6OI1s
O0Pdhihhn2d9NijQGv9QceNvXaNpTg5Vgptpzq80w/ShxhYC64Vp/Rp0+4BKZjxS8eJjVHuKIkky
QrQPe8LsEM/txQ9884ZLmOVRHGJtGblu4+zsUbJyJo3vnHhr5pheKzMHnTdZg3PVsS+8yKVjrw1e
Y1+GBJ0FsW/1iSOcx4SBBr8REzcKp4hMaMCq7unuGX4brmnvNaezjm1SP/tLZqejSmo7WJF+LWKW
i1ZXPUUBtYWitVZ66+iP2H/C5J+eiiFr1/UwqgeEPMLBu9lyyge8lJfSDcZQRstkyELQzqrg7CWu
v+IMU2G8UNY+6d03vcaOENsdWaHas9f2VCM9BFG/n8tEX57LYwgUSZBxDqqN6QzehjexP0bI1mGe
40xW6bOm/JKmyaXfoPVYiRRJtWv5hY8GrFjT9g1OKAVnIEl3GKidgHdCZBvE71vVU7sgGotyTs3/
o0ohQUq20x4EOBe0HZ+Z4/1jGTj6ecyii3BdHWcP570YGz4r3ILxBd/KjXNMsoCIi9YZvtxC20q6
yBFHX1unBicVGbAi2dKu6rGHHqEG9Eps6WFHh0Mi5+bW0GYPlsq846RFJNO9cudgO/vttN+a4Dhm
GnbAvUkgxVQUSxxhEPxEWHH4QzqywjE15jab+GhBcZNlGt6DKmIwTWMmJjbtOzftglfOsJ7uCHb+
FM8YfukRCBmac4qMR0DKyc+5v/w+uZjX9pBvoszOnmI56i+0T1wkWt2xb6GYTVNy71XJ+J4n7yQ3
wI0nN9U1yY1K1CF0POtO/6CHg4X3osgxkeGHx9WPU2lFRnEZeQ1jDbAlWcXNAN/M6NqjygtrbS5h
6KTAqCAaNR9c1OrtwDpx0w66sydFI1dGbUwXhIyndlTVZfAZ5ALuEIXip2woTrWjeG0mlr7Pq+bd
Mgg8G7POehc/1dFBW2VHuOOybfksIw5iX/JCyxuTa1mBoGk2cRVbFw450xp7mYsUDPUidfL/fJlg
lB3L5aQEujwcCdddxmifVtGBXjT8K7527KpRPM1Uy5HLv/z94rWK3HZgnsCXr6Ha0HbRPED4pHzj
klvoeEhc2tPwYalfy2HFSyTnJBeIjdVe7NGVP0kB/wes06zGO/c60KJZcRw10GM6p+NXE67cMV3s
1Ry6KCv3NVSpPHilh6PcU6xzyvUyIIveQmKZJOX0hV8dXZ0ET1WKa5WjJzTGaBzq1thYtLm9MnDQ
s2TYJ+ExPwe6aRKEiaKVsAqyfXNrPTipDQDGSY2kLrdttnwgZE0ln1WbfCRNEJ+bxsxCHNUQ2qL2
Yx7wZqkZ7siE2JZpbvUySp94tpyOQJOqsy+KDP4Rg+lkjZjJ8k+P9N1NKhzo4+YXtL6ajpejNmok
8nqfDw2WaKsob6XkQhFWvCMi9yiGMXgN2lxipou+deDEvarib5wyrzqNvK+g+DzOqhY/i+G/U1nw
KWqEf3bb1nLFrwRcilsuTH2nYSzaWKWGXUTHDeBQxnqes1Y+4yCyQ5E0SFWx4PtLHIHsHRzWYVlC
gLwtNpNt91e3oWStmCztNiDMrHWu5yO0nRN/uHZvCAuFAUMGAO7QJsdGrqbXfsUj4/8UU/hdR8ZJ
QKigA8oX17nByjibrCCDkkNeYlkxi9UaV0oE/4I0GztCcRSTOa2a3jtVhC87Kdk1jObvnEZI2Rtr
vAf7oHUHNr8N6qLds2dDxYRjwV17EVz9a9NX/6i82pWg5lgrV9+Mh/e+nSZYvROEPxEAb+dcysYz
Dw162tH+GMXt5NlelHd/yo44VLByataeBwFG9ZhpUSd0nJRfhahWQYaeTWgTJYja0VinIRjgwAsZ
u4EXMpEsIH4VwNjOJGPudi43pvQOBrXRH8JF+xv1/lORLjlpJGFuXNTlNnHBKM34w3DOnJJ4Kv4/
kPXP/wbIanqmTan2/0xkff7MiOBhoP6//dP/+b/+7Z32qOIGmcXyxvo/Ful/W6fd4F80llDNzaff
dm3fhkr6Hxirpf+LZQKMsYCBg9KV5V/9B8ZqWv/Cbu3gnsZ37Ru64/y/uKdtYs//zT1tmLiGdaCs
C/+Umpb/xj6t9WbSKqK2u3hqxTb9p0VXA45jxHhx0zDxmczKIWcEatUWlvoAZcROr5l89HVVPDAg
nSqz2bMDMvfQZj6pf56PpUmes4xt3EJsB6GYR8PWZ3yiIi/gdGNZ2C+CR2mm8ZPvO+yEeUCCPovJ
WbgBLBzV5M5mahOys3bwhY88IiTf7FLTuXGzzc7STts9HFeyYzj/jlOMVSPI4gtTqrmNbV07ejNg
r0z5Gy1wiQ2ahrMZqsmlEWpiq0F2/UQjCS6toj3FUR/6pdts0hlyeETLBLFSv7rEPWaISJr1LUXU
ZK/ooQ5b9gLomutnWchhy4rgpdKq+dLL+ssXcQB2NON068NoV8PcfWjXxA0RclhmpT7+zwRbRmVV
3XI4HxZ+fA4QjCWoETRh3ZUpElg9resO853rTxEu3aLasNklCxln443YarQZ/fZamaN3dzTrt+6n
DnluDsQ9hZFAuxCIKDXp9/1IWSDJpB+g4s8A2rw9tDDjWCt+fr/9GBMx/bZKOOjUF5dQ4w7DNDjn
Bbm7Ecxra5OsHokdcKe5tNmX6V+4fSTbQje9E5D8iO2shRPWMvrHE8dxNClTxijKvk1DrmVGu2KZ
BxtPRIBFCIkklL+yh/az9ygG9ekfnYklBS2JLH+6Wh05xn41NpHrmZWcTgXEugTPlDNcWjL41FKX
t5ksHGvT2qL3jh6AWVYX5QRofKb8bWo9oF1TnD1q96rKkpuEVovFpOdn5YvSriNwOswh1ZMDm32r
jD0ZVu3kDVBuWhHKIoEReQOdam7SuF1PqsO7kDKPJfDa8OTve+YNDROszxEfbW2ioFUmOzw+H9KF
QMDtmpyKQ+MlFq3XkqNyS6h5M+ARPkx5lRGNWeo4fezfgaWKHYPPsIHZke6IZROd8nVms9+9K4KV
Qx3aqQgmWs/5GU9/v3QzYkaDQCJSJ7gl7nTXl+XKSo4Bmaqxyk7t7P0SVBBvc7eIz9ayCgcFkT4v
dHin0d69MpWomDS3+E5z0eI0dNsyuRBy5xBGPl7A4Qhs/Oy12y6Ejfwz783gixDkd+uBSfXKIiNd
yvBUS5xpwmkWKr9nY2KpnOdyiF6tLNHPfuI4Z2UpyRuuqjOgqm0ae8kzaM57MlbJ2VVUkgTXTrI8
QYZvMOseGpVsLA8oWtanr72o1VNqGa893ayvHnsyewaUQs8VJMfFnukLnoqRLc51QzSMHMOvlIKk
m+W1xc2YUdgjKGFYZngXp2J4StmPk2x/0gSMskAvtR1kCw5CbX9iI/Qrj+f6VOBSORlUMZsZtduJ
HjFO6458KvrM5Dm+rYZC+yZ2ipXFxco4oKgRyQA8MvccErJqrM6VaI/O0OR3fBXZ/e9f+QLscVqU
7e7vPwPYMl7NgnRiBQvpNic1LkZiXCdXM7eSW8DnNNgGpcHmu2/2r27JMTD1C+OiDzKmWDXSDoQg
q7WM0x+vCyLSI3gn/Nl+4PiDldhRCMv+TF7zdwLI9BE1nXiqg+ZriDGSoMZAQpu7aeO7i+2unI4a
n9ynqfGcs9E8w0RTa6ceFEDSuN1gZwnWaVugOWXrrjJrci8keGWvcMJ06oX7/I8ltEPXWw1Fw0TX
zNG0Q7KnNGZxhsHvC5wvKhrj+vfL36VA7SdUP3Oe0PRxogOdKC02R4sWzmvnjs2xm22+vV5grRu4
rhl9KP/DL7GZsTqtjHgmPZzRRHukRrfc519U+zGw+dNtwHNLNoIIZpJTr0wlizC2MinoBM76Pbsa
H1Iaqf0k0ZLQaiPsmLTaHztjBiLGjYyredtBdCK61vdh69vqhEeInGzcDyHxO+h+Lo4rQJN8fuLB
38c6eZoUN5aE4/JAjadekopMHWUYBE/NaZxQnhmfuBEAnXKwBZOUrW5eDO+/rBC9kpZiWDycpQar
l3Rj/9TyRxDMxRXqT8F1pHuB35WSsWQeP/y+f+vsyTtMsFjWlqhoaHfxJJreEuirWAuSJN8HHiHS
yg6yPQ7ara5i/RctWmKXfI64qcIyqSxs/gG9MkU7hfVIoGJuH343mC8+i6i11S1wfwu3gatq/VRb
3gUKZI33wMKtAM07TxOu+3xI70XSwtsEVcVh3fq2/E1miovdsaKJJGulpGzOuda+m51DnLCu6L4Q
AIJhkVlH7NPnlhZIgj+md7KnifUE97q+HfrL3y9DY/eXCP/q2Ql+yhz7c6AZm164mBpmA/RKIf+p
bYkZavCSL2m027SuxaElE4vJiUXowOHyMDKKkzu2z4AHim1XFjam2bG4aq21nmxP2/MEdsJoMKvH
FMFkAr8hf2K+fQYQjmNReWdX5TyVfAy0LpvPXD+UhZas2dJSo8vHEcYVIzK9MwWkVBShc4E2crGs
IvStALOJyzIl4fa57Z24uDille3g2aQrAPI8YydHO1LeUm0maKCMOaK8ACTjtRbtlyvaaJ0mLDOg
HvxkNGxcioxwT9UVG280GWWy9ur20sV2AN4Vd13Boy+gL8cGRDOkJcwZ8ckWvaPDukJwLDAUFWw8
9coezhYPyDEJ3gY70O41tPrEHwSoMPM0NPwARLI91J1qOGMCYCM1FEcWIQEbz8k4tVKEWmmetKUq
OqJg40QpJhb5oc1PmF3eSAW4RGLE0VRxd1JASVaaP700FBa/FE+jSVWbA5wCOCMr/0BiMJTdW1oX
h961OWp952k2UOxC30feSJqLXeu38ip0Y13/giv2h5jClTd3aQuLjW2sb4aCJudcK0NdtWyH8HwR
Fi3ibQr4bTUM9iHXkJcxp6WPDHXi0XVLY9ZkrabUno6j+nAyZzpBGSxD1Ouae5V4CapUA+HvyHcz
wQbCPisE0wlg13Hpuo2dL8NsAa86Wotfj6h7RIfyir1AD0OvdZ5s50EM7rPoVXuLa4qWeCZXpr2w
5jgJDtONJTUyifZOB1AOuTQ5gHNiDIPINVvqgFtu3CZ1zqcLDyP1IdXGDRr6jGA2s9LCSmD4OmtM
H9QzIvIf+FJLfLx+z3GVZ6MmYFoWe0bfnFY6uXMRZY9uKv5Yk/vsJ7P8JbxvMgLLqRQTm9Axh+aR
6C+ayPINFbO/1QyTtonIIwpSfaKbtrYTL3gaqaF2e9zxg45bs/jdBPTxzcH03k9Q/FJavFlDy1DO
LAa4k1NqhLDsiZqSaDzgMdZWZHS1t9UfL2d7+ve70s4Na9CIf5hhm03dgM3vrZeMFGNJFytV9rhy
q5Evjh+rXW/J12ly7PsUlD+mI/0QXJZ2DmrKT0B5AKqfEY+As9mdpnazhSdh1tDnUUOKHevSJyWB
UNUqIa3YDzCQJBQQhhhaisFL3ni2v45jSonBrN/FvyvMcH9NNlDgCaFZzc96aplXxpZ48YulaFeO
tnGSYDxayoWooCOazwrJRkyfwvxIDGs+GWO9cdjDMMZUdCN5Drn7BB62DnO3YVe2nnpm5K4IzH3D
lbezyQQYy+CHi7JbseWpQh4KJhmEo15YoHlARG+pbaK+3ScdUnZ/SqelBJZQ598SnMnoXijRJoXh
SyxNndvi2k3f6hjEYNLO+MFqtztlXnIemhk2Uz7C+bW6CKNv9uJjHeMOHehHs9qOwfRnnJL+zN6X
vrDWQqA3Cucolmp0VrA7w4FwWhiduQ5SnVUMhxI/IqhWeS/N3DGLNwUOkJYEJonRV51NhsPifC2t
YdfL/qWmtHPlz412LHyBNahPWY+LGDJcOu2QxfmU+lrM8OWNp94Z9W3szWJdAzHzhu6hiASNc0xn
cxUl7J4UQIRA4U1MSCilcjrYiqhCFY8QgGdoLBx0cDyJ+WoXunbwoj8e9cOODwkzBsSGiL0vG6M6
DUTACH3GkCxT+zlbDgcx8ZVHTkSSME+JbG9rGPC8ZA7Lmv7DLjWjlRXg2g1sgi1QRMXjF+utYFv4
iPBULFsX1O19NItfUnbdZe7K33XmQHK3WQs61E/ntTkRXRbkN/jtBF7kV2w7XGIJgqMxPOzaBwpe
TQUDlbZz2pHaqAzEHi84kZhGcSEZ3NM8iQdqYIVIgxC/NjixNVJje8DNxL00c5vQpYqCoQHAPARQ
fgAPF59Ki+DKmIbn8TuKE3BCcYctBNsQnkaD19jUDCbAzLm0MS1twwTgjyzcs5kEh6zMHxFs8rdi
KUeOapWfQP9t7MZOnyB8cJuia/DEYgEePJ+XnQlA/Qh8QPEh5DTZRbJZs5weD7iA1Us7eq9J0ZXb
ucmwluL2xYiV0IqXBNBmHfk5spxcpySu1kYr7Ys2poiFA0XhMUUMOwvtLpwJa59KyZqs7/qcJTwN
dVmP0kvhw7nUBuM4WkMfFvlQr2INOnJBIuXfVwmEt2jW9IPu5js5F6BySNE1znNQVHfDIQpQGcSk
zE6xURzs7jC7+DYHrHa0onOVdPQV5FP0mQUlhENPCRJXZBZSKBhb7kmA+BdWsUaqC5PCSUW6Q70B
FXMGVB+nM3/1Mi72nXKr9wy6esacBzB9PAbUX8QOirRfiJImFEnv2JTvSA49geCZgH8aL8LE/a2V
5UW5wz8tlgg+rLCIjKUOokzSs9Cy3VwZGDZ0bjypxykwB+OGDTZL1vTB62QaCHgGKyKRjCBctaMc
3uoWk9MYnEytmFdAmb87Xzw80XDx699Nr5VbAuvHiFbrHbfFA9tbG5sEV8wESXQ/1O7r4NcA2Bkh
V7KpQGiX7jcLUcYTn6dCxDE3HH1gfUlmboi1Wkettk5zjwA9CvJS+mhfY/lT0y6+D0z5HOEAXQ3B
uyGM15aBNyxi/w68B6WHgtsOC8ApVc+tN83HPrNY7NjNK9SOCteV8dH7DhyoaDYwkw58O1oXo5b9
ruVatzHV9yqDn6Kq4MkU/bBHCdnEs7XH8YBYIAG7UzTvn+jYMzk/p+MDTHS3cUiMQglNf2WQqJD3
00NM6dwae+p0dlxvOle1ydYge031ZSbHNsNJBwiiHKx9Nsl8RXkcrpkxoOPHqo4wfeiwCzlTN9ui
MWGcNSX8EOUrWODunt7Gt2AcrR1uX5xOkGVm+hJ6Q1/nRf0oBRI+d9qSYx+SvNlgUIq/PaU+pWr1
LdLsSXMpBCpdKnei6t46LfuKRCR3Oo83LlI5hTo+T0O39lZG1RsswcCAN/9F1HntNq5EWfSLCDAX
+SpRVJZlyaHbL4Q7FXMupq+fxTsDzIvRvrjtNmyy6oS919Y6ggStB1hEcYXahwbN8MYdEcXaEfDK
pm4aB4/D1HOYcb+WrotEpqUXiRg1bmBVMQIx3HhXkvD4zPuuhHvtm3s11OSaSP1AP2r91kCvbrAd
l9tMI/WyMwyN/afPSrciPHyiNHZa0DH10kzrhp2KCsgxf1VdEnfWw6lDRSQIkQnNrsD7IjQDWy51
Q4P9ePY5bDRiD0KcskdboXLMTKQNVtwiwlFybdrLve+6G30goZGEh+2CKP4UyflPJ1RzGJ1l2Jno
Q/HAxWqfz2gxoySO76nHtcxYckN0k3iJfKCQOqkkW68vV1iBBXBfMDfEZsmgEBFK8R1JV9HoZyT/
zc5LDbwyy5xLqinzUZksDByIK+g4acJwxmFSrqwszJ3sb1pm6vRfWi1AnztDu/oFno/2ZoBuruX8
rgA1ESYCsMseKxlkDLig2Q79MVb+izl6DrK9BCJjlbx5w46kuPjvINoBZFZpk/WKB0fUYKiAp+14
OaZ7+Tnl7vI0Yf4tMb7LyiNKQPyD9kvFCz2mLxAwmQ4teV30Gex4zItzOZiI7DR6jCw9Uaeoba4s
96jhdsl9Lbs1eRfYVW48azCJIRciyXolTA3CrKZrN1srqcnVAM6kP7TOSHZdWkR7Dpquyl5xfe8p
VqrjgiTfBZIWFNyfAC6Hl6lEnqILmLEap+mGsNIhHGTpbYeFCYkx/aF33OtZ+bsah/lmUepJgY8m
knLcoSFA5JE0gHP65ZgQ6Mcim9+ugphFCXev4+k0FRAj7cp1d0J7Bxb1uhTNKtVDzMOquzYPrVm5
mxj4+jF1zK+4bBjYWemBpve1FwAHrNHmcJ1dAM5x/9bwkKsFbmubWDihreLpqOpiCA6DHucW0QPA
ekpHt3fSAjUIinxkEbipWkRaXY4Qwx2eepFM+OKIDpSLW1+zxdm2JhVOrgrmH06PSKqRl8ETVFof
KO5JJowSZjHAFHSXAbK2jMelN7+JbWjCfGnCGfPF1pq6dr8sDd8aou5mhMrnJdE3j8hBUpZw8Kb7
1kTEyOJP7iKJgdQpseew2rjbrRufFcTMY7L4e6xm5kESOaK3qI5bk3hfyewX4Ip+G9job2Gv3aFR
bFsWgh5qmE2LbWSsuVcZKO/qqohObKXfTV+XwWAiqY5GiwvL7Ndr9aBnHQouvf2ox9vgE30VueKf
Ap1dLenqEnYYEh8h7uvHPDe1XVehQyxq390qeLC4qP7ZFh0h7MwAyAAHBDqNLdLjYGaaETcxjmzd
/m0h5j/Ekj4wcdHOqTjE/+fuNMeISWxx2p1V8n8qC7eBIIdLEQXwOhrWcc1cwnx88IoYT2D6sxtY
RjZQkytipvYRWJuNHoOvswXRL0WT69BIO2trmeJHO8lfkRf1YaPp0U4bFOLEOvopvZoQlZ50r6pj
A5v5yZl9bLO3ZPWWDW5+oCT4k+eAMUfLaQJI5bdkSf40wMZp14jNM+0/2S8Wna9oB2+6lTB9M/2/
vTSwSjFXsTPv54x+nEkd+Q6chfNQiZeqjL5X9uvA0iiQndEHJOOlvGO0Ot1YXCIjH/muckHzxbyt
bK9TmwbCxo3ZSMjbdQTJjWk60cmSVdFcMSplPtZ9dB3bdXhXHDW5GcqEWORRd6rVaXGG/4qmeOwf
pPBEtSigyAy0u4xTe4vMtclh+saO+YcuEckJpuYxeW6Cp4x753u0LHIGlEtQC6SJBdLEBl/bq6q9
f2oc8Wqn1YkSlKi93CAG861N2hKECRraBMOR719HifTIdnCewV9ouhxRPTJsbZn+Mro7Zl3a8mQ4
f02HuOzSUWMAiWefQOnZuooPKUsnmXyQyEakHy/uQWpMvSqsqWnyjXj5fTac/Cyq9K4NkH+ghNYB
Vcwvfv/XDujhTECBZAFuM0vFZ9IuQRSJn3S9H4qGt3N50qqph92M1ZS7ioKj44UobmbPUzEImJGT
DyMOUeJ2BKVNMY7iy45GYKpATLjU1NWgGdy4WDi2cuJ9MNknw1ZEP/0jkiBwkfCrTTbW05bC+AD3
fkXDMbA0JmieaNmZWGYTUj/sjw6brE3lLkwpTE600vLfs8b850PS9EV0YJtGcdHUXDG2s7MVUhcr
Gll3yB6bW3EtjXI4DPljwEi4GYthwrKjog2uTTeQWO2C2QLU3PmvunBCXa+rUJ/1jL5Rs4EQMPfQ
uQci8rNDd8iyoC2YZE5jfUgZzm8GK523CO4RuRawHGwcd3bnBGCEtAXRNaMDNvC6A5KZSEOAzpvR
8vagyCisEe/JhSehZwdZV+J1QaPGdcDjOfaAZ9r0kU8lyJv0j8m4sxkJjVX9CJV0/XYgAG7Kl7IY
Ht1o/iuc9A/pZyQ3u2mYjA2COaf/5fj5RhuImC0dOhyh2V+UyvLsdeh9sHVthxYxUO2tme59ExJ4
+O7LQFfRHzWXPx2WGL2v/9ETcirmhaSZihTCjc0idssDxm2cE0MRsYW0fHpnRyNIMKnu3lLa2zZr
nktEYCyan5OR2K+kLKRk600vpclkdMhQtdumBi3Cf/Mn9DY1PwJZ+0cYLEkwp67ckv/yxfrk4SX+
YViG7FXocBqqznAOuZFeER0NBF0zB8yrJlQdX97S/CetMz3uPP+22/a9HX04iut3WSdv7pwQIpQg
CnLEeZKoD8H7bpzJvle66QVjCb3FyU+5dBhv8QO2e7qUposQnCfdbuiJS88JVaOiG6/VhMeVEmeA
XYJ9yA+FdzM1/42192HKb3YFjnPujgVuZKSQctzYPi5UaDDvyKVf29q6NVr3IzaMfivz4SI7umk7
Iwq5sq2HNhj1oa0ItCeXbBevgxdXtheIjek11mviJykqvLa5Ii9GmKpdCaEoYTKV6a2GuMQ77Xjz
Z4ZALUhTwCsykRhpoPNeXYGyuSG3APM705GzP8jlDGhY7nMv+1t78Xjnlf9NxCsDDtf+U7rGS1Ri
9ILuOAY6OQQn1Tv0Nh7UqLbxqSEI49EK4SA++kMIIoHkdb3QKENCcOL2KEQ+nFrd+cNi57MzOxJA
J/RhMChHGg1kogXFYp0irU6oFMAtwSVUyn9Dlsc54JmkR0SpvjqvKMFAx56WiaYeYM5G2PTvFouA
TOEYjIfMO2ivmWMgR0OpFbXU3e2oeeFQO+bVZ4atuZACey+6Wkns7VimgYN1FKXO4JxiY2yvK9MA
pOsU538Go6HTlrZ7xYVlFrtmbuxr3kZ10DnqLz+H+gUBAibHwlnOTNlGHGaOsyNWfgR+MTFK6azc
g0eJGpGFiH8UlPldtz5uAJ06qEMIctskMAuMjqSXZ3tCaol2s9Wxl91flwAXrTS/R4N5cr8EZhUd
xzy66v+6Gd9Oqb2I1bthAI1Ipvg0RR9OROHjrZ6KDR3PWH75udq1TTVvPLNYEVLq7HTs49LOOMWV
9QvjJ6RujvtJM8j4cjkPRVCN5g17WE8Jqf9yM5/wj64iDQllbJZccSG8ay0b8XZlPWI654QhtivX
5D8Sn646Ia9bsuS2SrHiHi0yWRLVbNg/cz2R8dKRNiYNjAwl8XPI0kIq02uyeC64JqwYJWc1lgl5
cg39n2+9a0vzz54yCEhRsX6XV4PXJ3OujJE+oX6HNokU9lJjK+9LXNAruAGXRRW1oQYenfl7tsOr
wh2F2WqlbcXavPOGp/r2fRZli2FRnxISQ0c8DoeaBTXal+SMXrbdxR7p1CIGpILs/c0mMvQw1OOj
1T15Umbzg6YcO1LkEZlg1Jd47OPtSGV/RO9gvup9c8CLln7lI+Ao6x84ETLoYtt4egoNeaLN7l6R
EkBDYiGQzh33QqgpNBW2ijudP7R1PTz6iC1t2k3PjuHgZdHsn7Cm6k3KUilQ9B7bkurnMg0FRHMa
/9ByyHkB9YzSPTLZ2TXNzXJxSxsVYmXXILVwZLW3gfK3vJmR/WUjLDgjAYhCknotztS8w3bjzBCL
slNhkzVpj2j+KOp5vs59uZhngN3mWRjLXmDiOURpjQGIqQlgsjrkbeOe941ia0B/f9jtl++zpeyd
Mt86nf1hIFc/A1uowiT1QcHqmnsyQKFg7jFvUdIzbQYVGkKzn3dxv47thRufKuYhtTkeyMJTXyQM
2xuPuJ4NYbvczFNBVpM3T1ATSk7zwl+DO0r0NhH+/F79rRPNgqEhAtCqzI1GEnBdOj8WagxP8ybG
HdCD9m+XSBx9nOLb2hjTkPRSrrBkGY5A+czAAJI4VOtQG1DfHugaZrxsi9xS3TBv9/cR8jDCBDbH
YKuf5ZC7ByEmoKo+FUhu/oB2RC+STQBl0v7isIfqa2ySjD2+2iw3mYQS/Nhd0LE070X3Y+FN9ZhQ
1+yhbwADfkUZQ17H4RUt/KOd5u1XLaI1M8jq6M7i8a2EhIQidte0+nupO7+XiGQYMCYf5gyCzbMU
BteRbW2pd/2e65j3caqyFxxwyysOOaYEmNfP9jLH22gxhxDYqiCYaIUSlo68pbZ/RtSMJHyERBAt
+BItqKgbyq7xbZTigoD2j6bL8qArtl7GZPun1KnB53ZFu0t6yrdNNpVoLcgsDmrq+yDHTbXtBbeJ
NlcerybrajhedVFO2yjL5RsXVv2K6SRYhkm+TUs49v4fDQRjKHGu7qUL7GppTZYiMzGCTWFrn6in
XjpVOgebrLbKwoZgkWe4z5sWJg3rTkb+qE+FW4RMoxtymuaZbhd1sK5RVad+8ywrZLjIsZjF9MUX
4R7oBDoZEvyJhSKNjpnKCEwjn/6gGfodIbu8NhEgs7T2/aCatRery+Q7bgnsYuS9dooEb1NvbjOP
Y+iy0NuaOmOuOa5UmCimPbXtnGGcNKeUUxKyw4SVhJYX2zr2rVY7eyJyjr7SHtU8GpdJDcQStMUx
GdyO3Y6dhaUB6o+l2IdYo6cQD1cv+Fc3uiGqDywDDIhvulvnrIkwKfvLd5KyF/fhQde9mexIcmCG
3dEBRCA3qFiSz9QlM7xFPsMOmeUO73E4YuF+GHhRMP4ihtNccw+k2IAiBf6e4r0917l9qBhD+irL
j4ZG177wv0M0Wu8at67cS+ZiLPdpNh5utoKwVmcCCDDclr5YV8n2VTn9EZ5rc2O/WYAIyiEM+6xH
83Wt37tIi2LQxnMO+TlZG6/KhPvVpWEzQTwbGlPuUcNmWxAaapeXLj9X8qadLpm2mkYnm/HzOSQW
Ge8Cv+ExFngSGJvxNWz3MubkScfwawgfac5xwd5PQKQ7u/rnVApxyWuL58Vu7APw7jNxZ/nNm+Bz
KYDeLz2Y69m2QfPodNQtKMedo5Ar9OZ87NvcOSR9PMDLtN+xrjwzODBLubT/svXw9xrtU7fGF0VA
9CWOsz/5pBdBo7tnFCP6rpJ4adPVMvffB9BCz8rmZumQKXCbo2j8EY2DPLHCAQg9RkeKc/laFctf
yxEk7pWIwZvicygS77JU82ViaHyxbOtLEJABHpnZny2No1xYXZJ54YaxQFrCJQZRlVQYlr3+G0Po
eue3GIDVQhHptLTaiarbm0fzh0FmPBsp24m6HF9wif/KlFu/5u5XDZ0fV/BEYxnr1UnFjHNq00O1
UEX3YfAuLrL5Y6M3L/XC0DfSURINmEJab4wCE/itKkC0eayD7WyJjunSx4E/Ia/Xep4kgdCGWVwF
OI+d3K1cHplwrXeBqs2VDUdXo780ef6uWdVyWszurXHJz6t7TPu+/umxr9rmM0+QzbjsWtTUxSgs
vc+CmyqwalClvlR3M45wKPxqm2Z5RnOvb/NFffguhwgbPItE2aw7e6l7c9pKHpTvBNjwshfbc7OX
//5UlqZ+M6HWpk52Y42NrbccxM7q8xBhm9hCgO9PsxyLgLOlwsWqSHfSVH9hGbYEcev1m2U0p505
oiGHgM5GEqrJq3W2Rm+X+ln8/t8HEK1xEk8hsfLWVS0/tDpefiKJbA75BLlVGd6alln5O4WF69WE
8LRrDFYm/31qFam6uFH8h3XNDnao+TVMEwMCsng2XG3lFko5PEq3fRpoIbYGIRSA3Nm8LMjfmVqW
zyRe3vLWq56C0F0ZOdMbCle4nwYppQgui5e6r/4ZEdSRUoAPUICXdMR8Kd8xacHWKY5Ecfi7rNhZ
18mz65JYXwPZvRjb130D+eQcpRdhdjE0By56mDd3FFcYN5S1zQHUbKXuDC9+075EHr++WJXDQy3V
vW3JeDc2gW/pccg/jjKplH3g1iI7lTEqD+FhOkRPNF8U++RNbjctgdllE9q8jtsoX0kXhhu9gGYC
8cT2YnjaYDsvsZfyBFarITqFodfU7a/KZbjewvXb5zjxQgtjqOA68zWM1Ja7WI9yHo+13v6KpP5F
3jJp6Qt7ZSMGJcZhS6jxWEPcEQKRXCn2MTk86IzldmJmwsXbf0qzaC+VB1Y+oWFl/gZOOTcNjilm
JY3+QWAuzLtC945azyDIaFFOZtI2UC7iw0Wwv28ZAwwdnA6rZ3oVF93XPEu2u0hvt1mjUQO4gzgX
iKOghFpHcr2TQOsdJLap/WuJO/PaaWrefGbbRXeNXVnX/VmNxOZ6SDljWm0m8pbo0kszkvDKfYZt
vmGqW83kbNL5nzuOx0vX67hGiaTbDwbood7/9B0jv0gLcs0yq/PyKgARmO1U3VxPVbhXVRr2kYMO
MTem+2wav63Sm46QWbcOOpOL5vb3ZGZrTurIAlInY2vFMmzn24XxEiOQ1Xv3SUBRFZajmne10j9l
5M5H4aIjXAuVWR/4AFAAAwceP+H2jJrgAJIWlp4GD9Ob7KujxVInNKwOJ5dZKqKdChxUtZBHnBHO
DhJhHLQOvp/aYe6DeYVTBR4uyAOmKqJ6mp5Ex1iNh2SiGTLHNQ/wp0f0yL4kwmY/0JpfyDn7vw/S
B+7EHMLadvZP6CXmg0lAeeJIJf+nH/qbbM4G+4VTYpqftbpZDkWAbFt5HPkrnY2BFwLjbuhIzks1
EVaNP+8YdO3dYZ5WTIcfxG7uHNv1odGjKP3AdfsDyeGxVElP/SIK9ssJUzyM5xAl8rAtOJkbuJ41
Xv+hVv4Gsly361g0nWPwZmDtZvQZhm6FTUVFO3WGd2vVPCN6wjtIHW/v2ScSOD5g4aenDHqpVTxt
CSARsJ6PsRopv5aK27JM/jpdxLxjHs7VKsEYlLY2PRiMEB7EKtBnxTCYRcqp1UAvbxIE2tt5XLyt
WJ8l4SVQsisDJ3S8+HHo02dTUhFfmQ4zNl4sTxgfplPLq3H679P//uSY00/Ved7u//9TNci/OMaR
RRXueEogv7rDT7kG6y32mO+sqsWLPTBuWMbQWiqWr1GHaVcmNUKqIUxHQ7xiPwyjDltTvpIn3dEu
nioz6fgdVHmJs2doDDioBuGRMqnI9Uu1Zrp0Tfte+ymkbd+1t9GAl6AVPwSJEiGLy0sRDemJmPVb
gVYOjzN7dWRgbDFyjVMtZZBLONiW/OW3vPQ8zuI2P6aq+oU0okGqbACq4gmvCecMMD/x6EYJT3JE
Lkmir5yM2TP3cKdRYflmRNyGERHbLa3Aq2wAN3FWP4a2+Sek/EwNrccCNRUUiIm4W/Xv0VotBR3l
B2cGxX+XoKKtPyxjLejgnfL7qCGlUsW0aEshUy3Ueuc+lcQxDg547lG9eN2o37Ui1+8JC43L3DFD
jhLISDgzbO6mkNFwTbBN8tt0qJCaxfphO+beVnK5MusNC12dUJFJtAl8jUY0R7iFBc3sQmp4Vzk7
AMPpq5eMMtSJqoTCR+WWFk0U6K1x9fop/yT6DglK0SNNs0I2u5gjSyjHInKd2+BwxPb1Arp+2o1o
ilGrLS1UIa0+olc4SljIiEHN9JE1Hcl+xgBQ1YLnjNWWEwilr1w+dacofuaeDiEpKqmwtJq3Xy+f
jTNdBX01JC+9vyz9UH7UrOwGUnO2tsl6Z+l1nakjpkB0WPI+sK3nFJmiMzv+P4xZHBx66NClwQGr
pFHcsLQvIZQubMl4Uqsxf3oCmm3q+cfJi/NXiG3GO4K8k5mwa/PHHPcZTo1mXt4qWfxOC5ug8jVh
xu/6jyQqvhfo1lvqu/PsDn3QktLxYJ5B6Eb5Vx8UYX9eJg9goxChzMv0AGbxjp+XzFzYHQc0+hzw
k8ulEN37yf+FXTB59ZvfyYB+RXFNhU2jvbbzV9zppBFItzkI/9a3KKtFywI4GslR9E1/+GR05gSs
MMlmi9T3fNcaZIwjcuuRTfGR3yI59o73NbmsYhm+boWQ+c31zR9oaUCBPRsQQLvOAi6Rd4jZZ0KA
64FEs5F/3yZG8w4yvT9qeNYxIuqbqWgqua3dDtVT0mwGbbmNHUw2TWlftaUnaC+AXjSNBMPoqRxu
S61dGxJnuJuwBWdoxwPHLaLXlAZixRRTnJXJEGpFXN9tNBCFoRlcXKvdU/GslVQfh3lyYuwx3RsW
T/fVYcZ9ZAJdId1usceW5TfdzIERLIhYNGG628w3yd5g0pV6QbVahEVGVrKlZfFDgDXbYbpK9+wP
CmUvn4yt2b9jeUcyFOlI0ODyOF4DqMnIr1LDdGgvbN+8GT1BWms+ilyId76XEQVoCPcXqrCD7qCS
gZHxiKXv7QfzJww+EeqL53zMln3t/QpZPJuJFzgkezlzATVt3B9Hj7K3QvlaLGMfUMX/y12xPOPE
WQ6m3Yz7oRzSQ8r5yiXIVzA7xYRfi7cWdPDdLJf+SPDaLcGIekXinF1jz4HdUpX8IBpOUKXJv7Fm
CqIboqek+9xyeFRwvrCJTXL+2cymfCyWnezbmqf5v0+9eYaQRz22xUTA9oGf9gbp58B4wvMfyttn
bW6/2IFe1wlek0crvOL83yeCadRFDGqzVJAFFsfBzDXbhr8BdZ4H2sSaGmUGynoGzDa8Gapr7grm
p4VBu23GaNTJYwhyc14DcDzChJQH9FubrsP6IXbkspHF9EZTwCgKdereVCZrm+WI3cR4dI5Qz7z+
4Iaet0s64qleUQQGi/JjIpNiS89eX9ye9A92Nc+CDW9UDs9Rk94DhWqnoVuw7HHlSDXNM071+eqO
5SN1/PJiDfV3VaBCY3zV4+tfTMmCd5o282gyTnGdS+yk0cbPENT6Rf07TVVzTtJdNFnLzjIokNUq
iqpG/6/oU6YGsvUJEcZ4p6zHbBjGGTb5sjMm/6yPLG9A+eeBUTD/MqfmqWk467U2Cbva/Ue6E3O4
4ju2sJ13bTmFtqgPPW5FqoPSPKIHrfJU0D+jtZ9dbOxpkS6BbRjjiTNgoQ3Cka3FWPQmiygpwPTM
frfN2LsXH9rkTtQFXotl/mlX3zLhL8D+6N/qKB52iVcBhFQp16qmxGMADMisMjt7apeCyD9ZDWM9
05f6rm6IgPKdhmIP68SudC19245kDBEI5SF3g4ha1s2lAv+6s9op2y++USEy6vCUR/VDs7wz+Uq4
InIuJXh8C22UQ0x0qn1GFkhSMXXskZlAb+KMbaoByP1HStO3BS64DolbWuqKSRN6BBqKbwtp0adm
jSXt6xda+upD19lEemraewTi3Vud15YIEW9vw+h89/PpPnkucJLRYz7lxM7dsYnU0qvikXm/tVL4
T8+SJQm8I07g9VPyr7A8ZMgY3aRugmRtBqk26mfrhgv3K3YIWaLOt97agQaslawfYze+NsmK3R5d
eH0sI7mTp6u2oHwHX2sxIHQ1FNiaDFz2XSjGtPIOHrtsoz/9QNXYpIlzkcv4a54EaJSWLwKM9DEy
papBLLedL9+jjqu597aoFKzTkA39TkFOCZwl7S5ggcUNKfewRbng3XvGjNDo61D0Zff0Bp7fXGq4
LSiqgXzgUsVZw7qy7QMtZ+XUE/hIS2LXPzITg0Pjdy2XyPKLkb9kjDUfViu91yUKGg4NTS74ntR8
Zu27J6mqvSWc6sJOxmeNUGZTD+jHMpJ/NqtEklmSg+ZzaQ7mhK6L7BkjqNd5oqpHG0+KY1+Ia80P
oxJ3t+g7BjDeEtqL+D11+DDMSJyNnVNP7a0blbqhVftRiHzeE7M4IKYInVQUFDqxuOaO8U6oV3Ik
uZP1CTOltmEDaTHtIoLYeE28yIWzbKVH1IoLSzW05BjXS920wWDM310MjcYswEGXHo2wPsKQM6HQ
QQrMn8tAl5OI5q1nU29zbOzjhja7sxOE+Xr3cLT2xI2N0sZKn72p0+ijL616Mk3g8iZhlLZFIIYS
gZFkiweyfAgz5WERbVwnBGK4jzz1kldVv+8S65E09BhURb+cpmfZ4csytDrIyH1BFSuY6vmDhgeM
8L85+1cYaXsVQ7XsQN1iDYaRe24khFvYOAEJ3FhJ5TshLiIsI/2hO2aCADl/R4OFhhA1LrJUCGdp
E715udp3s2aHUZH/1T2yZaXXH4h7ZI1DobJJp3VNkSWEeIphAMeIydNG08TK9BCpoQtAVQ5bLM2K
H7m5i2aQn0lmmpfpyzO0iaNAw/GvhmHXa/VLaQMP4BnXN24zbHzp5mFWju8WP9iXnGDQI+Cqrzry
l63u9uzgkjRQMv0RlZ4T+vyaIAeYmIYiFiQIi19QdWqByjR+5Qv2JccIMOjY751m4Xfu4iP7u36L
hngJFmtUF8r6wByG6isa+ZWCSLssTSEP9BSJq6pt6ZoSMxwAKhxf19EnUqbHrRDiAMBdV1d73xPd
CXnHN4KogtIM+DC9+HdS6OW1H3h5KZEOFJfeFlJj+svjoE6L2QCwZWubCZFpMJemD+eWNJs8Nlgq
NJb+NRnTW2qse9COSi0lNvuA5e1HpO6VqZZ3NRf/qjzhEWS4u0cMi4Te8e+pKhjsk7eXe6oMMuC8
MPuNUO90fAiZ96plunskSxxtBYuXOxzKQ1pq3kFlTFkHEMaemB4uC6EN6I53LmNWlSTekqeo89uE
qkd6b74dJgUNthrng1lMF5zgSAtc6LojSZRuDrOfDrUOIkzEobHM9UaLIXOadratpfNBSPFFN7iC
9TZ/9MyoeBUHc0Nygtzomry7rdOEFvaUYkZkglr859QbTTCkOYdGmfrb6d22CwJyRhIuqnWKi8Po
RHtuXgQpoPgbeM9lojmHqI62DkQyVIeQyzVYcWCVlguuXsKBI97R/8BlY1Iv5zW/HoFaeVlcQv2Y
IH/kQj5yCTHEHf6pPjY/S0egl8qsjWtM6xRBI6HDyuqd5YNfYj3FvyyymwtGeyN0azq5qNsxQ3+Z
edH+dDQblYTuyquJ+HUDNbTYlmmKaaO0Gd7RpL1arILosqEu5VVcHyRG8LAkCgY9MDE5iQUWkA64
j0R2jWqyztLpzUclcqgsiopSZzhZ9uiunISVokc/heJxb/bPdkyHu58In4nGeDet3rjlc3ZPG7Ok
+PaLN0rKsGiM5EDygdg4dowMFxrw0a6LKwTb4g9jqO8ynd7HJmXSVQ4j8UjI4QsXXGcqcKKBLhSu
KzbcPaRE0sjx9DFYdFxNh0oOJnu2uudce8wPZua1rAm2WWpHgc0S0ez1KzlT3/1gfcjJLgKozqex
u2TWi23Uv9IEiEjesD3SiV04OXgy3rJEMI9EIx5rWRX6MfFltuGqG2z3EKaWf0UuDYTy1dAHpjoG
uloMV+M9yvtdNZQGlvbXdqzEmcKCMCPuSjTRqNJMb3lLY8d7gLvFlJKh45f1S7O2gbhKfyK/EhzN
1GHFjBY7GUt5IaAORLgs6v+ljA+ia0OfJE7Il5//fV9ubJEbG+sInWXXHTCNZdtpMQ/IockESGj7
Sq9ERwvgBLv46EQBFAIQu7KXp1HWVDrO9D71/qXVzQcx5t9aBj8Ls8EPd7Wr15j50fXrf5rVTtsv
LnS+qemPkQ2NsDaMvW+2xmHUuc0Gn1hiW92hOKbX/z5gUY+CSYnuaZ6rxmi5KaJ8r1rgYEYZ9a/V
bGoBfp3ihdxi3BfGHB/9FmoDrKDr7AF0KwxLu2Ve+Vsf6vmsCwBq/gDnJy1OwuZ5mJhr7oaMfyVL
KjSwYBmH3jOvhZ9naLPAo4618eLyIF1ny3/q0VnhJICERJoHk7kiqryT1pLJMVDlmbnP9y08tFTI
4wXuzWDKAePFvWZuWehhXRkHNpjICLdrBvRmtB3I+GPpBg6xTeHiwbg1CqjjrgslMav3tTu+k4at
saVkKeSwNb5ieg87SaXf1E9tSqASIxF/j/0LK71qV/lFw5nqVVfG6ztBotAWTAGZZCmvKw7Hdd9O
4ri026ArUT86hnduMkS5ToOKaenfIXRAwzRpp7Penw4wxDkP0E1G/W0qS/UTNCFnRpnd42muQkPz
uw/+g2OXsDXy8kdLdbObmOIzh1bxAc4iG6p1BTJkmD+NvCI6R7BG6prU2FXJHIdaDJy3aiOTNQCy
hybTQhPl1sHsSannFtvZRjxf6ihPD83s3YvUms6FwGg0pWvzAE4i5EC8UO4As0ti9T/MndeO5MyZ
bV9loOtDgd4AZ3SR3mf56qoboqu6fzJog0ETJJ/+LLYG0EhPcACh9DfaVWcmw+xv77UPjqt+y6ZF
vFtscOm0yMKkqg9Dd+A4Q2Kkng5h6NuXhP5qX7p7hxPuJgWPYMdVcl4Cbr4p8jPsU3cssksooy+j
UcmVcBwpVd/g5DAttkazTrdo8Cmi14THu5T7mY/wY4OtD/9Lah1aZwEmEvz/82Wa0NgqpuHHulNA
Jn3NeSQLmxOeWpihYe8AbKXsOqzQ9Bn8r93qYa4x98qcdFBYw9uIgdees2J+WUhtmJuokpa2TS6p
jB6jyaJAt8SZBgkueCZt962RP1faGNvHbCz5AnGCJKR+MYPv2SnHx7F218C43ZOUHG4CvyCsKFt3
F3Uq3FtdDOc/RZYSZfZWO8avBUPVUUWcgM+klCYGlJbXc3pp/MreDkX3MtUw9iOJKzeP4/nDGWAV
eDkVU6bSTy64RRv3K/6/rReJ5Jftt9w0zcxiIc3480ZM3pjdKbNnB12BsPkZZzDJixiDedbtmYq6
FFbkHz3dVptaRO5bnCtvO3CuGNmmiIqm8lmweJaVdZtbYz47ZOmjMffW5Amdm+n+jlxPPqdR9u45
CHnpgPUHwIJT3KxUfgEiy7PkXcFPWKAx/moWOY0sOcQuEm4+n8VmG5WhfDQaeZmg8p5BNawd2uvX
ZlTSLJJ1OYMKKN1zhVrFwjtszJLCuDmvzuRX3K03G8Ouna1gG2dlsO+qZanFJUSajKNm3PXyOYEx
mXQU5HQeq4hF4M/JNgT/5C+KRn6E/luLm3Vn1PKrqfS8qVyfLZV9TKtklVmyPSU8gYcyPnt9Gv1u
q+CVSUO9xwIisH9EdFvM7kPS9CAoiuhOswOJPhMa12RWhyAPUvIXxrAyBu2fex8DV9bcfXtTJpGD
ahl0W49s/U5Q6rI2PdzjTMOyYzBPpARDi3FNSZeMk+DUUPpn4/ckC+DKHrLyZzbb3QVd8uaFNOVV
hOBacsYUoUcARnMIWyk67CAewW1usczHh8TmFWc6zvOY8gpMgNez1OfgLuWFeWGID6XA+x9PeG/c
BZLYwVmpaoegw5B6RwIZz7kLy4KURAmJcpZlcs/Hhvi1EvQz5e6wM5Pm0ZWmvc04X/HPzT/MwmBC
HNcvKVrwcWwHrrRJs8UeOF3hviypFVx7rqjDg42xcfKpTCub9hYG2KA5u3YHErgHPb9J6yCXE34X
pvfYYNRoT262d2hmX8vBO6dZPHNMAVE4GqQFmFNSO5Z6760wvmOu3+cu2IaOfRo6E5lh6ayO+h7E
BdObIonTU9IGOHcqDK1JZtfHCaYFkDeUzZZnKDQNvY88yh3TrnBYxnsAGGqEXu+jorvqRqC3uvAN
HWNMNjq2gKYwFh3QyamS0TVlL9FmUgAZNaOUWVOWXjJ8A8XgOKt5Ksmfcs+VNCiEyhA42FOxF2N1
ihKKBucGJp5LigLB//UPZmvpUU5+1w+8qwkTln/8X378XctJiQQG/r//8B8vdcn//rOK+X//jn9c
xbeq2/qv7j9/1f+Hhc0OZ4U/L8I/X4PNz+7nf/2TUrZUTv/331aCsub/zRn752/4n4rm8O+O6XiM
oSLfY/LvWH/7t4rmwPZ92/Ecz/LoR/4fzpgd/N2zTQiqoQVqLArs4F+cMffv/A4/ZCpvesSiqJH+
8+r/55vzrx//V9Wjyomqa//7b7YXgCz7t5Zm/p7QQUZ0Pc+N+DP5p8rvn08kkfn11v9piKq0VUT1
CRtQOGu9CzmWbrIFYz6bQI+ausffY2BbYqwQQyxg1ELVH9xCJI7gwY69/GSS9x38yViTnqpYJyko
oWimWTGPYU6dgwQZQhJKRgtwvVag16GQrrIFxl42YNlt+OzpAmovXgWwsi44SAZxKyi73EkwwNsL
4L2A9E7GoUf8mO7W6OnNaE/zbeo4l/rZbwlf/lWW9i97LAEshSAB/Pl3EVqQ5f+c0aXYlgtwvljI
8wuCvhqnL7ZJQVuvwhmG/1Rokgc1QAHHAmEfwbL3Ydr7C9yedhuxgtLkPTgQBl0I+NGCwpcw8WdM
NzUWyy06Ia/KtDdn8PmU3UOWkizyRD9D5Vx6d6reGzorBzDQaW8+0KCJ0TNWmNR1ee9d6kXiBY+Q
+xRIJQvGfzCpboE7vg8WxL8J6x8awR4blYWhn7LBfikEiGgGKGgICJeqgKYBJuD3zKJiibMrZaa6
p3h+IFHAvmjryiN0MScHDA14KiycujXq9GakzwCrspNeZCC7tWejvFsOZE5bmL9Rf+Ue222L8z6X
FxotUX+WEoQhEO7eMAiOgW32yPAT2ImS7EH2/bBhZoyZnkYFEgwOg19kjqVswV1qFxBMv0sRUcTQ
uYcGRu1BLyUNNW0NE8rutmG/wKDoNCdpYsFSrqbeYTEiVlMvUDvwJcocZRFP4M6ZjOexxnZZL1UR
0VIaMUXURzhLkQQbKiempVyiHamZMOril720TzAu4IvX/jV52XShQpyjIDgeaTXM4HDrDkuFBd5Z
+P6UWgiTeotiKboIabygP6U8xHRg+CkJ87LI83VpzDCZqjw9dpz/uGu52MJHvoelUAMCmz6P9DuQ
VPZ3lFxxJARcueaoQUI3Tu1jBNB4ZbsMfPqlssOnu8NfSjwwJvEcLcUeOiX2Sw7tFJuLUlcW1sqM
KAJplkqQKaEcJLWRAG36Qrg35Tty9v4qsSkTwfBmrfOK6I7lTf0OVZgTiGypPZtTLuXjfCuYyB68
mFFOTcWxFQPDT9hjKs0Rifac+ZLSbdJUlJwwXSdpRe1JbXpfeIbbHYkZvZNLOYpVnBlJYBdcalM4
V44HYBzGpadTpYWTx0WQmhXMtpgRsM0tBSyQdQ/9UsniTljaI2X2Z3JazU3Q3IJIgBoaT+XT6Op3
XHPwzEnl+NHVXmpfYktRkRr23UEUIoKJxhkHcK2xZ69/mwuqY3xBiUxIm0yy1MrUS8EMwcZz6AjS
Y1TPiD8lNE79RAkrTcLBxlpqajz6ahQWuDGhwEaCgd6EiXgc6baJl5Kb0d0wwBkApVA4qvCAKAUW
xaAYx1wqcgYA3MDc8Q3QnuNTorOU6ZSFAtLQSYN5KgnYNiCQxyhk5WRBf6raF9l4CfASiDlKUjTl
zwmlill06EoT6PvEMgmgyN5nhMJlS9lPv9T+2BGQhCg04ufUW5KeAkprVbjq0LzLpTaooD/IHJSL
DbV5/GMohF/GyA871tEJy6uoTevUjIk+D/F8J9mDO7vBiJnW40+Uwv6FjEWB+SO26/6oK8pQSFi8
gM0Pt8NSe0TIOd8w7sflZSHixW1EnYo3HXHFlrwHvARYIIYzFDUvrB9tI9x7UfmGryB/6bxfmPSm
jRgDdXKWPqaIYiZ4aUhHZfE1LJ1NXkx7U8rKj10cbhfGj/aQuhNJ8JT03YjBu0VEtjdOTibAHF6Y
PfdnaWFdd8y6+Zwd860ehYVMHy3ZRVgembJwaAcWs3r2FLG0T4WDuRn6wTtWnA8RkGNS4Il8iJpk
nXRWQnype+0TfzpES7NVUtFxpRp8CEOYEmmrAJBb6ntKy5dM3ZOZfix3pinLjkBYRN4BRMynYeX6
MEXw3vAmXIS6LbblkzAiDqHY5lcC4+8WajsIKjM/dKgpTUhfF1Uy86ENzoLGsi7kmtsPpgskMh2h
JAqb7A8tmbZrYvxcoDkBu/XWL3yyg40f4XziS2+DyoLgMJOn68JDkNAu1qIRMMWlccz9Uz4WUENG
ZD4GuEIzmbV0lJVLW9mgKRQoPfOkak/t5dJpJpZ2s76yps08dmB66JbxiPEe7BhGMcolaJH8o0Qc
2FYMybQmpeNiDkmamtzy0qn2nqPFUZc8njCccZla2tdIyFhrv+unNT58csNLS5uirg3mb7IFToLQ
ScCB5R+3MP5Fhg70vCkK3+yl+Q2faLGWkFHWAcYjgwIqBNRDsPTF6aU5zsCqllfcc+XSKjcs/XIV
RXNgJsXLCIGFGDvD33U/Ud/CGkf8Z8yiW1z/Kl1AelUUupu2CJ0fsz+8xRlmETiKZ8oUVjxC5rUs
+kVrfNBW5h9zICULifSxSq35+ucL99JHNTgxFNQhPU3tdKzBiq2DHOEa5AT9RiypJFNFFx8yJQVx
AZLhq86GLsUQRD44I5GctFZQstqPQjcfFd5CZiOlvv75UlL0SRmoOKBlMe6wYAegeXOVvVFMQbV1
Js5paP6waV/A7ySftF0+KTen84sGBA99Elhc/myKXTgZZ7OY0w09r3u3s/0dojqVgCSmE7oriO3X
hL7oBhee+DG9R9FJWm8BSgEZLGZzdMKQK8VPX08d41FoUnTifdJgvS2T55mdDgNsCac9SQ+eD7Au
i523cRrBlfIdalN99iQqwbVPqNHUkQPlxZ9l6qNvhpuoAWhgFIciHfep79d8UJ1XZ1KvkVMJcuIU
ZA558DzgkzVl8tJKa6b1MXlvzHY7EgTEmWDtFOgI2ROTEjud548TwB8P+F0jbhOW7tHyxi+2cXoh
W3xnEPa7XZI53Pya9kdeTvGmBAny4I3c8FkFkZW0o7eGidJn9IDRIsSYV9UDx4LfBCK6LHb2xCxf
y0hQxM5K6ejlX5TjBGlYMWBbbRS+iCqVn2Is8Y+SRKJOsSMpIulJIc0hzepmlNnOxspIe8ApxSi4
Qfrm1k7HYkeZ/GNgR+cmtmlgzr7GSvyVzihcde0ZK5on2Gx6+5jFAuGLzDvQ3DW5RKZNTvYzkw2i
R3COvPJtDtyrTZ3sQCh+S57axSCO28LnZtpazKyg8yNtQXakYgULjtfj9HJzvAahXDyxE6nbwEJu
th/qOuNtz5h1m/zLM87SI9bYFW+dczJN3THbraYT/ISrL+f+4i5fHOJyLaDlV1v9Tka7OLKUnOEo
oCCiFvB5e0xtOT1KrtybKoYdXICbX+GBU08D/lgryLzfitxq8tT3GDdKbcqHP1+aqPgsGFMYNITe
gB/AC+kVaSZvYFi7oBEldv1dhCf1ONkfKp3tb9zK1VpZTQyRY2OwilPSWws8M3Z9zpB+MtvmRJjI
MLvkYMO4H4TFXrQBMwuAgQQxkvxROaU4y2x45Vkd76a0IWTY9HYzdVOrhFHDVVskGyM03nVrhvND
pp3gUPgNDsLlh5VfmQ+VWcjdEDpLYfe9VIFxMpVDpfZS5sD6sB6Jzli+W14GmQxwQDlsiehTlBXA
Ds26nEuXVU2566Yp5p2jSLkYM16vFKh92X2Yg2tuARuuyy570VVBg7sKmIPyESQ8gfsCyvluDlJ1
xX690yEfSLLtcu/Y3hNdTp8KUy6Pd7Qmv/WjnglUkAUFF0n/xnSkBrXAkhD1gNWx05hg2U65cp/q
Mso2MTcxnJ1WtzUhmLK4j8y7CK+NANhSxd8ft5Ae2vYNQzYZnWmyTpNQm87PM3pngvKFiAsU2Inw
YS/vmSaWasNsOmv7xGyKhFrfP3isDCT74isHOaBtEKKg45MbscRX35NZ4caFnE2jrIHZZtdG8QOT
m5LWm4mWUOKw0NDQm7OYYACnk9GZOGmVHJlSTjTEkbgfpJBFYoO8ZMqRU9j0RnuG98uJ8F4WeZts
MKPto9R6sDlLcyAcwVlU71Vb/DDhOtLbMb1NVrPOPH0hcPw5NMbIPSuDfwb4QSUOi9Z0HxdTbFvv
HAY9dCC2zjlkS/T96joIypbUAtc78mZfOex55DxxqOH3cIv2XnDB3gVz8SS1gwE/EWQmp9dRK2db
mcAtY4ssD1HVO0nmaTUr99tsGz4vDe3LQLEbJrewGMM9/66aITf0PHcOv3FhDGxicbMys4qEIZ3b
69wZLny4ndUk3krlxoipRy9HdGbM+JcS0ts1TkJFENzLLO8uQppi1YPowRJQ2nABaVxKg/axxR9P
I3r31cFQWQOQe3K5cxPVHQ7KMIFLwBHmfmWpjEUrsL11N9R43gA6MP2nB8P47bk+x4WZ0Oro1sCs
s0RcyRPl5B1kBxMwmjbBSNFarNfYpYoVDEqO7INz0aAi1pmOfyCysKP7/FQUvHsW4zJmtRQyia07
pV9OnByzyaoOwkvOGuFvXXXsPJ7KTzr2Lsj39RtXTU2Vokf+uk+ZE9uDv3OHHIxzWhx8p3uxnSw8
2wm6QsQryJ/bflQZEAAGUOPy2L6QObcO+Fn7SxfhB8PZscbxU2+9UaGmjARgbKwLCX4obTxqkANc
ZLD0dpUBsTxicloG7B8mcPVjptg1DeFeRHVpoGRtiPqAnSLk4ZJRrmF97ho/NbBLOT+ibpdaEcDe
MPzIpkqfHORAAq4hIbaJxDYs8BE3zOLKxJrXDoQIwnyT4drZkCbv6e6UEU9P0/Aa192uckD9lb7p
AQ7A0TaVE4H8hIA58YSXxLwxZTK3VKBp5nb4fhRuBKGtkxQTlKye2pTIbT8EVEKYfobG1HoQfJsq
uQ0MJkKqy/GYNAsrbb432LuQQVGtZ89FDa84wWAQPcMzuIU2vlv+n0Il8eGy5frY1ZPE3WbZQi3w
S2IAr8HQnaK2JBXUPEsPSCeL2HSa4HC/5NDLw9xC50qNbC8q2ubwuk5bBjR405In66v2UPFdsAMD
fh16JgG+JSzqQzn+VTRAPwcWSCJlUBH6LGTy+s3Yrj8y0/mZmuat9REqvK6CydjUf+Zm0CW4DRZu
0u+scSZk07qbQAjnoSIgAJZpReBE8au7As2GyK5X2bDwe7p31cJrCKRH0Ss5F1rnNjzM1b7rx78A
xQ+vzdgQeAbi7WFl2Ug85eRFsoe05+2qU3SUxGUhTltRn8ljNPCwI0Inwv9Jayfgm5iiZT7vQPJj
DIzYzDjyo0OPH4q6UvBW3g3CMAlWKDwYvHlGxgICILZFqxdbUt/IMGHMuYoU+VCH75TfPo2BGZB2
H/Z1cSmVvfioEAO4PMSYcEoO/LwXLm4qcJmcRWyf/A/SNp92tYPR8QrmgxUjSz6GOCWO6h4TXAaA
2rF2UOhENHu57jAI43LXEvylFRv5CGdiBxhjrUMCdpQP3MtZUCfDCGwdtAwTwVAbuzQJOAJk08PM
Zyl12CL9ZaOfaAaafHOvx/hTs5Qgold34DPh2erUglObcs5P1Zaq23jHsfEtMD2ySRl5Gs2xV5mM
iQL9gImoOdQRcljEkLOKvIfZ6wC845LMumR4Kd7d9C0uYiRC7sQ5NiuilJF5jFpGzDkL15Col2Qk
BhGzH2+sLv0MimoXugvePwYlMdTuL7eNP9Pae8/ohSKGOsGnk1F4xK3lWcM5c3hplQmGyRdYaT38
ZGWe8VRK+HD1G5e531bCq5S7nDNUPBx8qJ3bvNS/FJlO14BqHA8OMXlMkdIqiZSwQST9EBzyyN3T
ftqeIqOA9BwKRID+nnADWTlVR2NNZLgUqRVn3ZLNshJNugdkJZGIkuGljy17DDT8c99jBtq5BUfG
4cIyWtKLbGxRMmEHBUXMvAoBqrKNs5M3IbmwEEsrQ/pI6OyJrES/JStYHkY0Os7VEIYiHvI+P5JK
9QLOXKVTbO2cegv5pQH2zGRgdh043prrBGzlphb+cTR63FcTWAdyInwfhGb4o6B9+lA5R5+lregu
zE1vIm7hTzkT7pv5w3Lsjzgs27Xdg6woR3JMcQhYiwFkbceHwOt/BX3H8SqlR8lLSY8an6YKBurM
BorIW1Q2c7h6BEd2hUuJVZ6fXPjRdt7uS41lw3Bf46J8qhims0uOySYChApLEC9xsmduGWBMzkBo
D+E1CTHQaWUDPy9m4BFyvPWimmg/OpdkV85OVFDPlN2BqCY4aapX0bGm6Qxr4my0bEcOvqFQlv3e
arXcNyNHzC5Kh03gLJotxq0geg/cGt9IxTo4zOXFsQICWOamU9HHsFBiwXdusm4I1/ZsXRQXR6/F
bW0viJiYvg/ZNU9NAykQkjZ0w9J5tu3YeBIst+fR0T+SiNucy4o7IJ92Hi1xYDxXDT2ca3pK1oml
P2OH5Um661GFPyjqBFNp28+eUo/KsB8Nr75XPWHR0QUW6fUXVTrEHjwY7HF2MHkKoj5ZB775OnL5
XvVTfOF9BNORtBtCcJs8X/AP/rNfI3kUmLppHu0wrUF+SronMJDLSQgtTuiAfcSUmymQKJnYFafI
2HLTVNuKjQ1QaqnfJ34SYCegVbbC9DqXXNbJB8m2JJhkh+a2TIeTZQf+1g1YT/LFWAEo6VIVFoxf
DSipr13v0hm5sQ1tiLKOH9PrBsTNS/sHZvcPwNJawgPtDZYMfS1JRVbRYC574z51zcysP4VVjAhT
TGs8KIDZne+gDeQFXYm8aZMxgC1OVqWafRgRqZewFHVKHVLUHNy2bgFWcUbU4Vsh8JyrOCZ45HeX
mrYnOLwuehS7sHQxNebQvkEx0v2MyJDYi1lTlfgPa1MTDjNvCT0vugfXOjNlBbxMG1bx2md5fSBa
xNvgU4pbopliRH1hLgSfKo88CoDtYcNIehU74ohRx6QAi6euyOxgIwoNzPdEzI663AhVcKJaAl7O
sUXJzsuBBxI56WRiN/HJGeRB564Gu7tXiqhAydhpQ8kMaRWkHzRIQtJX2dPSSEcH1kSRcdYM2m6P
arFidHcIe/2xGN/PNNywy8jqMex4/Fq9hRLU7DSc/NZzl/A/sIg57jcgpB6NOd/0HQMJXMqYikjl
AahkWKQLzp9h5vZbehKheGY1zwOtegrQwCYru21pWfSM8VdXlmLAgZ2dIi12tyXhPI8R16s0Rc+H
ndYya2bckO9ya3ghA/JLcHG7hPQMl8Z0DFuYHi2nmK1DFy5Hc9AJpSoQGr4D1saJa8PUG8cR05Jt
+QXw3p4VcoDoRjnG1qwz7j7QL0uYooK9UGZpS9TmHYTXV4GFYpfnM/USsk722CX/wjdAH7frUuDW
4OYHnYqlJ1H1dSL9JmXtvbVGTBQJxyeSSX2zW4dsQZ1BwPDMCGIbg29aHQHCV/CDMIBKBM6jQd4B
jBqGNKYWd1WxPncDBS4qB0kmuuiBc+t17KaPwun2pmW940H3t1ZVntIFgELoxd50XcTJproTafk2
at5lw3cOVZC9c5Zc0VAxrfK0Tg86i7aAlvIVmx2KWrMuYLVs8tCTyE2MLiDVZG3zYgcMOjPckwdh
GD/4WEXh3awANcUmM0B9UFfrjVp09HJOJhFtJ62MNciD+oZ4zqcxJ1NlVzBBGDuk/nPfl+jGo7gv
rjYQHT0KcKU5eHiPfet/urRs9Jnejdx7uTJXR8koYmURolqbhqAbJd1O4WKMpTBgaoPfePROjK/0
KmSDWSFJRyL8ChsgecsHZjDcL6+cfzaj8WiH3ad2UAh6hCcKa2i41PpCh196s6InQugOFg424t4K
Pt3QPglLjh/INxu1XIWlG7gvefoAPjEn7OCoU2hXgFMdyh4kU80nX8aPYuDfxOzEuylomC8pg7sw
n18dTkMHmSwv41gN+Iyamb6JGp/RQFG4M3XGE43Nu5yaSslR7sgkJjwGLU5d+oOu9MTTu7D8Fwrp
eO1V92l0BOr+9ZNwwXFx6zbE7tUFN3O5GIGcPA/u/Nvn2ItPry6pmACIBaU4eVTpALrJ1s2t1LOz
r4IfntcN545b3G6cERqtNsuOdc3lCFZm/5TgOXmKYxrcKacrVPKiRdBdq3k7gBrdEXUmZJFWuXkI
FdMwuxves9rC8xNyFXSK7B4V2twaAYFc+AU24hNP50gSkDFyZhMw1Mx/BxRPejxMtE9OHu2QHtyy
LfeBq9N7aB+cyrDvY5slF5F3165u7HsZmBepJ3VxEu+rm3W0681+F2h4qjHhz4EQbhw56cZmoFzN
vgLJ6R76APqjtoYtuRZAdYG3Rai51nV1q+qMDBIedWpXWSAHiUGWdukBd/zK1qX/kCbza6YL51Yb
UfaI2fEqmfa4w2g/+yVzLN4ERAzmRbwV3RczwaNR0avsF59Z4ZZ7b8Re1HslzHCk2LZM7dXMbH2J
ZgervOifccn8MJjShHNe8MqgRmfZ9N20nNw9Wb5OzdYzoPINAgf8qEPzCEAOc2AHDEOap4xOoJrU
Icyfbp1FKt3ToYMUa9PY1/c0NlD+B+WIQG8d3FLNJpK9zeTdV54DfGYwB7BNXKFTCZEikdW67c4e
vToYgww4h1RnSMeBlOwmBFlhtEf9a2bBp4AqOxwYqWKOkCnlTLqaH8h5bxFIbvArMeFPU7bPzP4H
Za9PTT60e6Zs11gBou6xLFGxpjlUQ4OLf5K3jHeEXxOK2uZq0yTC3sA0egmcWZ7lcDTD7DnRNMSz
3CYgNulwHTpqThLd79wpfOnK4Tn3upZzI9mzamCemfQ8lCGvuYFhdmvaQBrdwiGnULlMFKgyJTLk
4QcMXAYT4sI5Nb6PQTDAM6raXZkwBDYA2bX1zyFtiqeKm+cQGABUpgr2oHkfIXGuLZ8guxMAvPQQ
w6gtujnodStSUPN6jhP2YuON6T+XN7BA6wnMNQX1hEyqswca16QPagP7E+eot5dc+1e+N4iNSzgR
Oua8LfF2g4fsH6wka+E7VN8igt80oJ5NWIkpDIBSYbPv28ZCg0iKdmeBE8PQvfVgIKwQu/W+0xQW
eBZEZ5nSHEc7NZjNUqPw9TjkAmBfqy5Nj02Of8Ic/W2QW+3lz5dWTXKfQ0heJwp6QS2YdNWN89gN
2XCaRXvk+E/w3+J6WziMk6Pks5d1trZFQy1Qoa5++5k7sfxKgvjEOPjWjFSf6KqnLAvOMEfNHaiU
92nk+7Cc/KuzKEwpuOxvi4jStVbk/VUPHyJBBemi6c4QDIuckltQIj1nGWhZWmlUj/bU+qV38vE2
1GHe7ad8oIjG47uNIdV30bMe4r8C3OMZqjTdZ/nSEw2kRQRfbdMtJyGz3VXnmsuXj50RBH/T79oU
3dMWzKlaCq98yEErUw08/IKC045jmJNeLYRs6LK2hhrucoqI+Ixk89NclfM27oBLRbFDByC+Hlj4
BKkEhLPS5TrY1PxwIqlGAjLb5Es0xA45WpdVY29ZhlGEPDSBkQlX7tafpmt+EBAKsNg031EdPc7u
aCAbdM86jfG09Mm7IUnLLmhZXlbIveA6I49wY26EgPz0OpS8g67Xz88CBz/aoGsSWSf9mSqsrjGi
zNG03lrdkbSz5l8BgKg1sb6cA5p3axXdE36AUk+0ZyoqosMMdSGJoMSPzkNWEUCDSTDbPyxXfPma
DCDDZwQA5jYrW0W3IGN8wFgg3uRtux9Ve7UlO4w7UD8mKwBqkXoPGYdEAmXsnqb6hz8znahFeslS
rJzRTEnIFP3uuc6tTKHgPqVvefAZBiH3tsr/pNWt3QlhbnPX2LFKkisxLImcvB16cIJYXEbXvlRd
AbFe7Yl3X4WbvscGyq3q+SYLjzyTmPmhp8l+aSxNSUeTLEyjzxqdZlW395Am465UD71bbWLfwTDK
NAAzkV3ON0+Az6AUZdO27sInyNYmLRtJ07DRIKJyQzgQQNi0DGWx8lI3nBgH20dUGgyHPGnz5kev
vvQuPVeKHuSRM8zs3JQl6zR5KVLQ4wGBBMcMfEQE84ihDcu5917M4Zn2oRX6/roye7WG4Sea+anW
4XUZCAkXT5dB82HBVYiUiPqwfes9zgVBOCvUG+E0G7vFNhOYyaewyO1FECIoVxDE/BMaurkVnaHV
8Yhs6myettrsjlNMi6AbJl8i0OvKkCCZx/YWjZei8NvtbCKKDqHxki09H/W4iCtTxi8cMfb28UFl
wT5zegZxI+XODHRcK+a85Xx39lNBfURnyYt0Uw6Q95A/P3XU3irMlI3Q2eYtyBJf3Wx8QulUHotA
VKtshm9jgEmue4vZH7pnlPE3h6QC+czgt0npvYnb4hgI4OzaKj5kRLjfifGUbjj1rnv0TbYUHmuH
ATd0TO9tXqII8qdjEgePNIjw2GlL7rdcHgLzWizzzBp/L16KhCGXxdXYPLQz92n2RMhn/i5fmL9m
RflJNtyHrHnQQfpKVBL1mMGMq41NK8tHu5M5yzpMxaJlVx4xxDP5xONCUJqSJzJ7WFu7BJAEpwYD
xuPUhfuQNlDZ09OGT+9TNEMGoBOgxNzHCnF1VBfDij9Ht1VnP3DOzF2ql57vZj8lTbaBr7WFAkW6
y+P0NOLxP7ameGLJZxKk/LeqDueTQw49ExHhNt/5KmnZ24nOfWWJaE60p3E3op45qIgDBl5xnbF+
rNmmlqmlTswXDPF3d0y4YAlu/uVBMgnm1cULHbrVebaYUPbjLik5kE7J+AWhlDlDOVubUjYV55VN
nJISydq1EQ/VzrQre0/VOvXE7XH0351wTEgE6RqK3YDuSJk3FfPNK80TYi8HK3/tUvOzatkbmhbL
XGgOmBGCVhxMJwRhAUPQEuKUk47DowD6q69yYzWNFmkfAG4bamKn1RCpmzv+rkvLfbZKppqSgleQ
PDifR9/fjBEcyDBEyvWwT2azee26UdwihhsTnI9iZGeJhc08Exdbn2tMCvUdyxOlfkNmf4UuyZzG
NB+iBNdzF5P2rdRdce87E5MSpkJdaKnEkY3Y0d2BnwwQHfbCYcEnTupsVifSadS3MpBAWiSNOic7
LsbGXpT9C6Nq46HPJOxARcwJUARuPWjBXmY9lBFuVIdXRU7Jl8wLlhhiVU07d9dAbAI6I/dB3T3T
6NyfVcLlkC6ov+ibLg/4fLA5AslGfJDWzs/n4gKUiIOB3xVUpqxMzSHbrdqQPB/PnQFx55QNrkZj
M3EFuBFZKHJwUfVXVtK118ECHCfxNabhN9HnY43qxYi3fvbMYe8udZsDbQSlIH2YWOG1SbudjOwd
3gjuTAnGF9M6ajYkhtavykdGkpdqufer/dT458Gcv1LDfyPONk5gi2T9ZHj4CnAJeLcxRViFxLAO
6PZSaF7wwNxk46TJsW/e4dcjigW62cRB8KTyev/HnToKYrYMaZ2tK4qfJIWOrtXSzlsSnRkm6BWh
/dv+f9SdWY/b2HpFfxEvOB/yMZREzfNQwwtRLtuc55m/Pou+QdI3SG6QlwABGuqy3V0lSyLPN+y9
djEZq7wQycpUQrYXUC23GM0heg6AiBqQsDgQ1/lga+dcTo7W0CDrUdknGIIPHsg5f93qpIh0UfV7
JCqcfN4UYhUB6XFkoAkqN1LYJmvTwMwPPgzIm/ajSEaxMWggHZPwKK4RJX3OZBU2E+miIQvw3cc0
ZNRsXNt4uIkoxMtgh2uWuJTehsfkA2bIOqSwzoVmXWpArouCcfA2F7yf7AuSWJ3u6NPoIc3iZ5qx
ZJRwVkrVPHdpOEIjKFD/t7L6fxDfr3/ls3K9/n+gvVcVHe37f5/z/S91/ZX+VXv/9//h79p72/yb
zPzdtmRNN02Bkv7ftff23xB+GSr5MZpsGfacvp3lVRMgkRd/Q2RIkLcFhFzouvKXjG/9b4hSDP5E
EcYsvlf+V9p70+bn/0V7b816exvmlgKNR+iKphj8+V+09+y5ejlAFb9RrKC8xLcBdAObWOB1BBOG
R/PTl6dhiYUARFg7dZuRaGMYsMpDL2IL57ZHkSXJH35STYt4IilyKDTiTSdE4E1xbiY1PUVUQZg3
ya3sjeQFAjFgHMa5Si64gxfNJVRspnwxfu+zcZtMxhyr2SeMrEFhGt5wUiCqOWzUQd9biCGsepp2
JhGuSLZ6m0CmhDo6a8qHUg7bKW/gRXtZ5TYimt7SSd/WWKSpIcOtNbPHiqpODn++EjpDNkB0Fv1K
3ALSUF1Jm1THQNn3PfTXxuyp1NHnseKl+c5UhwyjYWnUAk8jgzMN5EeqkSqReOXe6nWWd03hGDrk
oqwrqOMh1BUyWvaixPpIjdQrZ5sbmdsOOsL0y1iObhthUIQ8AT6i6H6YlPATq/4YSctEtlAb9twz
jOohK4artdhEoS0fwp6Rt9H9oLAUrl6KD8FEodZzw/H8tliR8QguK1HFAgkSu2T724xQAwGVcoaG
wg5WBemjlnXzGJcuMEnCfLkM9FtLdMQ31o5oO6VLaZMvU5qA9AnwiIsaFDADoMBgWJfno72wavDv
3LmdWO6+lM4+jITn0MOBeeyoxYjyJGr7Opo5OgCSmno07wsjko5Ror6xSMoWXcB4s5gYxOe1fOiN
YdFakb9PR7GwYaihPyTGm8ydJUImhR0D1qpVbmg/Gyv+HUTBuocQIsEwWWHNH3HDSqk78v6esqbf
MsgrnTTxvmOpe7dLcfEQ89hshlyhEFiWTikK8pJRiNUgRelKW1+mTQHfk0FNX9fvkz/uIyn4BQkG
/z8oOkKHMWZbQ8YueEIF2xG7rs5TADpNeTFZESE5Mi2i4cEj0T7ApoCLxpQ8w4YAFRMXYZQ/h0pl
fsHadSy/FEMBB0KWXoLAwewMjR9zYJO7HeVZ+AUTqHNVJEB84H9mGbIq4dm0d4X+GJRpYWrVPtNB
punS20S0tZgrWM6oGnAO1mv/HIThWo63iIfdTrkksTcPE7RLIrV0c8iziwHHI+64rSZLJMvo1HYm
4J+wJKEdRO9yJDd1gZMU9Su8NIloj67+tH3/NDBu8RsiKUAuFCxBnVx0J+gsFA9ICvIyLpesSX96
LLQsncYlfXJ0/RJm+8Ggp3IylRW+TrwbzW+47fBGXkO/2sTw37l7WBdPKexFOvYz7X3b+cJf5haq
wjrVKyduZAqbAdcIOhsGm163S0s7dfoRIbJJNKgXUADXAYu5SOuTZW8l0j4uZNYTA/t7b85/8aGa
LFTGwc4UMfIQqnavZzU0PwCTh1wqzCiphlnWLq3KDgm1IborjWIyo7JJWYFKejKFyta51Hzbaphu
0EkQrJSb47LWFRIFpmncpGG6l3GYL7CUp+sI/VIpM40zmZvSzHsM47P0FAeWAkNDQzLpBCNgaMUn
LbeNCDEy2PUZWbADwuXmQn4YafHWAfFRKgLFMwgYBtMDQiuI09MH/SqnXsO+gwA8Pp8zfxsGLZci
i3W23V04scwVdyugigj81um4Y7ldcu1pqJ2uiz9U79Mz05MCgC2o43sD1Bg+AbuESvqK45B9D2TC
wehQaGXRj54pWoJiZyNCJLO2Xawzn0vX0A4qyQynSENQqVd0CUM6LQaFZfOYTXi16/3QkJMiGqLk
mchPJC7VPRFxBlCLnixb2sfFJAjxCSoofUH7ow6CBZxZnFdFTKvAlB33+qkzs/IYcucyYZjaJV3t
W1UxkVCxVS2K0tqQVF4s5Pld7iW4+RPQ0tiuy1m+Uq5LxEnT4B8Iq5hBHdayM8OKIHdUDEZYeje7
NP1lWg/TY0z5DhL1vtO3Qb72pFK5p2bXg9oYWSN7aglxvdaQx4zrTBXlGnI3+7KqHC94rFjuqcE5
hXEjq019xC6L9juBZt8YfXToo8l2J4NmskIN5MYz4Z0qL4FNDAaOFZ2+15voip8jXlueJOHigJ4g
8Misg6k6Agix9iJK2w0+YMIHuZiu6dCxpwAFxH2/QV2LW9ch3Hh0kM0PbhfX2pH45WLZKfqxNrTg
TWFUPsPVr2qEiRldLwN1O003iJoQhqmZJzmhRVvNbNfcdTLWCwaqKy1CnipF6i0QpJ2MADuwlUZb
VmfRtuyUVWzkHzF0l7VcE6MO+XhYSyXsvXo+vQ3MWxZzFO4nQzH+1sc5sTLLrwlcewpnpThWwVgv
zW7EkI80xEkNdqW5ZKmrHGiWHtPRiLJFw5Vq+hd5lGOEDtKPd4aU4kDB0bFma2vCaifpEXOTZtVi
F4RZtKcOjyCYQafMkuhIDntLv2219zZXb0rs158awVIoUJGIlCkgSKY3SD9VvTnBGOgcWkWaktHB
7o1upzYLJgeDU42RcbaLLtr3RabuZGBOpD175q1Si2KJUpuGDRVDJhFYP6X9jx5DWB3i0g3QVcAC
BZS8iwqLiDxdlKSeNPE+YmJF8d7q9woJCsoOQ/oZQI2KOGX7cnZgBAN+v8okLxNCDAk5pcRnDXQ1
shiFsc28i4rHlCCxjiNpSbH5UaYSPQRHN9oEphvhSCIq4BDfbabQ3k1CuQuZXFnPCGGOTAamclIA
vrPijA7H/yEKWktyRxXG0PW2LXw6pqRLXaR08p0wTFQuVjue4RK8WVWPA3x+kHI2wqB38mXBWuUc
dZMxb+dL+N2Nv5cRav7bA3EMaO3Cc8FuiDjsC4lp8UajWl2YgW9dx1qZU1BG+WuUmMXjz0PPFStH
3GzavbTbbSULe2NrebD27JglejBUL9GhRBmZ6NzaiTQxXf0g/BHAFg6BrRnF9qYPoYPqwpgl5NqD
mlIcI/pYXgGjfU1ExDqNSIc30oBglQzVxSoZLf55YErYjPvMDNUDcmzcWVz4C5LN22WXR92pmR9S
I7h4lSEvgL7ae6bz2oHseCfotTPdQf1lt9ZGkzvcTGMkbVUATCv4nKgeDQQQJhnNRF/o2qWsEXjG
Y8BLkr6CRlMBH404QEkkXRtGr+yjBpk9WXkIyVlH70OTxO888CGURBXarqq5h5gRj4alFwtGEAsz
iuStZ2gvS56C658HZHtf5UR+Y8zrkLQtdOGKO21lQbsQUH833RiIrRgn6djqZbwqYq08YyzfTnEa
vIpR+YoHYEGkkREloMuEilakREztGJySgtNDbYYlRf/THn1EljpZTng3VwNjMuys4gdhFdGOJAhU
dpI4kkhDwociHiBW2Zt2OjYEm9urEO+KqVaQNzqKy9Fm0zyIt0IriZnTJKxvPQvfodMo0AKbqb1K
Yx8HHLZtoTCXyFN/B/ZouNhhEi1SNbMOSqLPikrGD+aoaqcp7m6pqgZ3nd9hAqRetKY78+4btyrS
j7qkn9vKEGfUOCMAbbvZQ3VO2NbA5wyKfo9ufeXV3aZN7AsKSSf1OwhsmQmppK875r71Tu+Si96E
1MX5pga5hArUmEPBvK53U8GtBLk3mK8qOQR+oq1SEhXdMmC2S77q9K0TwYUPJV+2qlntwr6b9upo
M7XLkbZZadle/xzWpSmXtyHylU1ihB4e1qK7dwUT5kqZuBNkAJ7ieZ1e55r694e0YtoMuwtPbpZy
TvNfV1ul/ur8vIIbUBIVjfWHvxL5Yr1rp9Iv8vX8tcydzdXjz9xWN7oRLExv7mJIg0asyDU+1rm0
zUtx7eFfmkjX+sRCSYvgbjGZjpQbP6deAqXefumD95FL0Esi+EZ0Jvm6RaqzaBtEKSrsJNTOpjuO
OmGJsk4slxoS0JSX5k4xHA3A0dXUzOJk5faySBN1FzOf3/356s9DFfdEzuurhu0jB04ZvDSBuzkn
dHEXkuT4zJtdwbXLjbgHDaWG/ls/Ra4V8ZkPBAofGbDWk+R5t9Oa/vrnV0qaf4CosRamRURwF4YK
hNFKIXmHr2puDEirPNmF668dFGsI1qoE9iE6jOhJicZ2Gbx/iJCPhqy3a2o4DHsd+h9PeZn3ampe
EXeGdU3G0LIh94D3Y1kCfxmcBcY4nX2xJx+eUsSiBaHgqbiVj/RRvby7EPIFGVyyM9/HXL6hkDpL
+OgWmCTraDsW/oIc2YtxFUcCOk7GjYO6SLd284X7Tro2hAnL6JVK5oqh/tNncm+exVEGUv9Ca5Pk
r9oV6SnZ65dSX3JUa9TT29sNi0A4n9hP2GpAPK0sP42SqVy75mZL9YWIXv2hApa9U1Cz5tDGG6M0
2IVqeU9zAiAHmchDvw2ru5LY9EKqujFTfNwjA+5HTyd07C3/F3ZxWG8omBZBXfSLNKbbGFm9lFw2
zXV86OxXeCHiPy9ELDb6udnN2VavJWS19qwhVHrUlwIlyNn4bX3LzS76su7TFTWartGtXajAnBXn
sOudFSzHOFa8+8jUm3M1JhidoT2WQyYO6wTSfJM67M64q220ibTbL/29emn+cXw37ypJ2u7aGI+Z
vObC6Z1T1h3KcGksRBkvww/jN+Fv1vfwW6iPdMuO38dVzr+Sl3rOMN0e5EuirIhlbNSE2GegTGRD
ns3wJAqxNZdJicbfZzDQLO1FFwXbSlFWt7gGQe0vV2VHeamz+RvJqV4GqnkzDHn5YWO7KxNmL+t5
1fKBhuqe5PAja5erWrNP/FP9brK9etaO2s1/RvxoOLSnMJLWc154scE0SArpNTlPSB6oyB1Wnk+F
Z+mZRGyXKLYV79lQsN2IfpsNU0eDICjce8Gyj8QCnGAvtoyAHhGHPFTIRmk3fZ692b508Bq+N+FD
wbqyQlzsxMCKq0kJQdjPOdkrREw4WcPT3eOpUL+at8EZ+OYv0ODBrVcgHYUeHsKCv14hbypu382r
4HJQz02gLzK6B/0dJqj2nQ9u9KaQHDc65gEi8Jv14X9qiLTOsvGWkvJaOCpgs2kTH3yy9tbJXr2w
BgyfRPo882d5jFW38wDDoNd1WjG4v2w7X2GTXJmXdtjJZeZIIGTJqJtnBc/yiUTAiVxzHvPPe0iF
NegPD2fzySnaL0Bhm1g2nNb7nm+avFeUypa/H0B+ZF/6dxfvrPv8AngPceveoE0ztC4CZzC2D4Oy
HqXUJhrgTR6zMy6BovQgg94C7tZEh3Ws+7G6Ob1b6jfjaB7US/UWP6e3+LO4k8iD+kQ/z3/5/tma
p/GoA8gY8i1dSJI0z28tIqS59a1sW43E63bssttwJKLH3Gc1/awRyV84ZVGicLAUXb8c35IYTQpx
r3cV3Ux0Tc+ww5zi6lc7mda8uQqgxJ+YOexXdauchnI62ocCQucjG2CYux5lm78G8BMBXEWzGeve
psjzldIf6Wbuqext1E0ElgrwgThs5A0Zeu05WFn6Vrp42mb84ScMlXCjTB1iSMmtnt2zvoNfvZQP
i+uzeFl3qkiDBMcPHJXh0/T6vV9tpS6HXGkt5ca7pGap74GNnYqC3CFJ3lklm+hUtWemMa85un6f
VBynKvb1NsWqHsIhsbjfZ6eYWxGExod3rzTDfQuni2mtCd4jr03LfhdR5lKTXnON3YD2KMdcu/Rx
SllQLasr7CXyBkqeaM79y38oCTUFky1T/DDAqivH7pRfhlf6KPgWGHx2zSppoq0qdSvGKzErNq/u
t5pJ2E/nrVc4gR3QVNlvmpudPo3hGrKnse7JupzqqgX4zB4+8NXgncJuH7eJ9K0lyW9VGctHoVp7
n10WfCVd7KbRtw9FO6gr1a/Hx9Cb2HuAKV6UXkHgoeJshS7t3wGnj9smwTgSmWPzPorJzQZ473KW
m+dZ6olhR//FPuMjCTv53Ssftl9+JewyXRWl1GLnRT2z3ggjjOUO+nT0R4O+VZV2xS27NS+NwaHs
t+mSgPIW44b5HRl8JmU/xqH0Xr+ruRlCMzXOciy/cKTAMOKSMroy/wF9d2/lvf49tO0bGh/FLVLL
JvkWaaFth9EWAdidCW5AgtWAO2YypzvEgC3nU3kXXN+EhtB0KJ7a7//+JTIAxOVT8NIn7ohWp+1X
nvzSWEo6697ShlWk8nuT/KBpRvQSMM3c6ApmoR7lwVoptHQDX0TR5G3XjuANNHFSbRUJw58vmS6d
sTdCbst5b5tM9IdqfvjzlW2l91AzckKEiNKrgOETrjEmEAIUbNCeSzLYbPkJT3PanidtAH49iHkv
7Xh5azWLSlL2U1y+ysY2SPJqlFisOxMletEM3omRGu7ZThrWWcXnnNj2aBWqI4zxhHo+nFCVYvnH
hu7yWgZoI41iHaQ4blWF/PNUVQJOPKS+HcCxk93MGu+DclIqrVn26Ze51dnA75qNXkRPYgY4Ymqr
Qpao71G96zuCCLtRcQp21PehwZFe1Z+OhZn1XOwboi02EDvesGl6i1jQ2Zkmx+agZseayMwjApv8
mBXJDaFOthXwRfhGxoSRNJ8TlJt7UqPqUmOcofp56jKgw0kebt7CdPilK4cyp4LEjfupFRDwE6Sv
4+/a94oVmpWJNAGhgfRM1NNArgjSPvt3IhnxJfdKXjl0aZAvM2aqkGN1q46OphawRzRYhQamLO+A
z2FzCWWxsrsS6DegxtBrSu7WLeOByTsmPfMk8rs1nXU1TsT5cPKf1sf0I/7sn/W1uXAXqUEPvHHd
Nkp2KYnXiObgRLWLFnYeoZHJEszPZXHxy+FoIq3Y4wnwbJQQ40NIebbyRA4moz2mlc2oCIEqOJrZ
TZ8hpVGZwafdt9FVEe6ynIFpFATURAw7tNnvq/ysfYYtiIaaUxALm7XzOCGXHRgvAOwBEPhmKj2u
wuJiKPoPZPCj0yoNV32bfPRQI5KCDHO92fEkoJQNSA3EvFXRxYtu6VNNwKN4BDAlTbMiwhAwXLSR
MsJIRXK3cnOT+VXEJDJBzFRp36pdbBLRMgkJJhqodMXq+FTy6VyCCkWqrOG9lbSEvS9mWmATkiV/
arYZoeRpsiPkCDeO/eYgBFe1VfsWNXbSuGN2rqTy026kdeHDPJl2kKxQLzOyWkwTcmwLNZip3tAH
O3GrP8e2jdcNCoeuIyy+bLaKHRUbS7E/x9JbmEKqV4VNIm8qwIfITU2SNP5Hq4uZaqNyxA55C02/
Prfep1Rz58APit8lR4FrpAp23nB4Vxr5LSGd3cE/5K0eEVGOFyExoLPJF3PMdEYJmm1FtFq5wjD9
jgDY3prFNYl3mtVOq6IH4Tog+a90+zIh41iMWu0WdfxFxSkVmrLJ8QqsQCOEG+13gIlo5Wlt+NUo
x8pqvuWksh+lj37LCPr1IFXdptfAK7SM5FbCKpbkLgAZyuJvnPFMPNmB9IwDYd2NvttrmHGHOaMG
n+ViIpP4oCphtPYzNoQ6059a4ClX5hGQvuyszGQMRVBGg4RlbyJpXkTI5DhbkE52uXHt7Dr44L92
pQmppmJEMcIg0uJCdhluHtUvWMY/K7PJ6MwnZcesQtnx0ed5Viqy2vkHDqrq7yndgp0ZfLatf0/Q
UhKQwO8C5GfUkFAUdaVBy9uTJ9uUSD+KyNqQgvnp2903FzGhCiMXjJ11P/CLmygIQGcSsej2cklB
SGSV61206aako3+WxplP2tliaVQ996DBT2FBRnutRhUXTv4+a4oPgqo4KUMCzC2JYTIVGGlWqptE
6BtC7sSbzm/2HskhL3v6IaFVJWJ4DFa9SmgSHSN+T5TZhDk6qVS9agsWGhApwqQYtXFzJNB9VM+w
floELjSZeROR4KGuRUIafMpE9+jb1Uaykgaj6qCsobK8TwPnaq1J/krvQLhXNbOUKCiWjC+nhVfm
t6wKj6Ue2AQxlycf8jQhZ8yA7cIu3OKraw0cszgfgNTA9ovwy/hQVssoMY5a2jgdLjq6HYwnSDqf
5txrFviiUa2gG0wJPDgjXizOfXGdcts4IL323YLqAj/Yz04nUqPSGMcXKksmIsO83ksetaHqi5DI
qE3SlryKlUziAtK4PcTXfu9V/UdLLNZmgI64wYgSAWsSyR4A8kFmDHj885AG6N0CYt8mFkp7gfxl
79kJG9SpYxsR5dlByPY71vtrgtRxJyZNdyZVi1dJGMzCKAPPn9qsB7ZtPAtp2k7CPBhZa18t5BuP
AlqTxf9InGtdu9MQYx9MgodGeF8bgf1hK1sgRJvkbQk+gxGdvW26ZxakxX2s34vCah2OlG4tzSk5
cqtHr4LBbdAqtLxZjGVLAqhYZ9HklpOmUjqStVhgX1sZir2SNPu9K8CgYCp4FBJL3RClqT9N0iJI
xxjN9CsxdMAeOSNIpJROyN/QjzqVb0aUF7BR/w4rxBiIrhe9+dJTjFYEgo2smpiHy/onuj2oRXV7
4MZJPl1b3XIsdKoRL7Cx8fJowKOp4H5DTyEL1FgQ9XLwE0Yakb+ocpRg7cQtLJaqvW0bJgoBG40d
2rIQ7gV8J6nBLZydKs/fxV6g7fqg0RdCQdY4kQ90qOHFLztAe+TmKDtkTi+/mVPM5RAxqGQvJzX/
loAZ0/GkBz8bP5sSobyGxhiUplethU3IQR9GaM4L2FVtfS074ipgHxwbi7iCAf9gYv8GuEqjy0Db
hqXlyHkbojauOD5li2MQele8HFgVyRPtgdKWPuN8qhtEBTzLNw/j3TIXPQIDKvUdgjBO+6jda6Ij
tSDtmeBKH3aVq5cCtqob27mg9x/2cBrJrZdx4sZil9QXczqSGYXFPfdZGgXZF0Eu41umBuPGG4jl
EBUB5YB+xK5Qh1/1aAg4QtCAPv4knglTDAeb2Dmr8/ioy0nKR71eqxm6IV1Jt4SllE81KA9o9PV1
avvKNrWJ20ir8cHKEXqQ1mLgwHvzFTCNA+rVfQytxK6zrFxTx7EUqIG+5iy2F0pUtScjmFPWE3VV
cv6yTxdkBvasK+qkSDdWDGdCKkLi6+QBml6gPeJEWWNVTy9qLz1pS0yXU+JbItwb5wQ48p6tR17m
zZagCUwNI63imHEbCk060MoUS29CdS+0LHg0s/I9nihT/6xvw9QQlxGC+cYP2c+JSdZ3vlH99eHP
7yWxhVbrz58oxtBvcs5RDi/CLXvZ+FkbzXQ0kN+tVRbpa6jc2lvTYSq3lY848+xHrlDBGqUGCbVZ
txKZAE2bVAe/jcUq7MGesRsw93iQjD3bg37XY+f68yvCB38h/II3NluC4FQTjaRiJRrLXVto3Q7p
rEqJkcNk6dyKC+lhS2O7BPADB1rYxunPgy7U39gL6o0fyN9+Z8MUqCwWvM24QX5Avc8T5c6DtL+T
k+aWspnlHavPwieORI4sMGGUwH3ak1uTdNtkTkvREOWgmhXNG+P9oB+BXwxVcsLGI3N7ZkYP5Di7
N0l3Scr8ACKh+fJTW6Vh4lMz9hh01QaUMguhT+gDwOb8THkCSmBZknpMv4jcYFY8SY5WoNK3Zo95
HJIUkTWNK4e9/wvl8BdgguyqJf5RlE26NQOIQzo3e7eyU/0siACmPxXGNVavucnHkG2YvMnixvio
GKnEZLrUQVszSlBeiuLLNzwSxUaCR+ukY5IXjmWKYg+eEgDNGG974U27dn7489V//FLtUJB2ROYZ
Bi5CuNtdbF2srHBLS7WOZjt5F4QM3sXuwYwMeaVtRYb307KB+dbMyPwPTZsbaFKXEBXgBZ60kwJV
D9vMHjLJEqsrJlCoZMTwZqRFAWzMiZuDbRMlu2E0Q2orADz4nYzVWzhK1TYI7BS6SHWgbpF2aSYR
G56gHals5WmOCRkAYOrcgcH1vBP/Jq4eh+EzKqEyTSTOEe/2VpRYn+jYVuShcXiCjvBlXJ+oQJzU
6nd2qyG4UGbwYSRehzS4WSXjeN+g9ScOk0NgsHXwqVzCmIMARo4cAWoc2Wym7HA1gZyTKmbGDevk
TJTWKagAz8VD8Byj0LzqaQjQDMfCTmqWfmJFZw32jqYkuDfLXHfDjKIBq4yxGFRpY6JZYJQggaiK
loZxk4Y3H6XPIqy8myxDW5FtbWN1DPPHYvK34B1PZeNVbtmmZ5NLgtwplUTM7MYS9Z3wG3UxMYNs
OeUISgEioxxtRf2pFOYPqRI/TF0elhLNyBaZyKmt05VeejFXtO5oOb9B/PPvpLccEQjyDfUwvcgV
ZA8jHNeUNPUlawMIevDrv4EEaYH27Sm1fRFovmBipWj78w1IiPZm+IN/qdth5UG9uft2xoiIlmBt
xqqM+iuskagQPvrnl4ZXFe7EG7PMgDOs1FYAjzJ3ForzRCVwoNfj9RCGNZgD6ennKdUOirGL35TG
JbXq4Vy1X00hMronpZrhNvEi05LRtWQ12GRjeffrsDhxwhP9BH8kp3J/s3SToZiZIIqWAvVh42Pr
KhRBDViYc5Z7xi71iXoPR3t6GbnbAj5zNDk0zh00uhtN3cOEa15EUbqN8qbZiQIK7USZtghaYyfM
EZdKMzUfadbDdpMsvgXjnFOpMasmvEPnle4faAzsQ2S28mFs2Yc1eAg9+VOVNLa2ohHHln7WBQkB
XVbWDXey0XlB/EVeUtcp4akBbuvJc6m3NwkBmpcENOnenLLfaugFWGNnlpEh6oflI5/OWitcJZ14
DIXA7RMv62DYZbPjGPnOCCCCHU4qofzuqHNAO6ERipE2CuCcQdispzhcxOByPTXDRiZBfAXeeA0F
Rotu3OdasdCyCGtnUO8mnpaeP0ZaTMUeH+WEiaLOtB1i43EXh7KLHUcsZESgTm9Fp7zqX3wEuLuY
hWv4ab8epxGXgxYRM2yrC70mx9wMUuzlRfGFCaVbjqO0YmVSulEavkf6WbUTa3azklc81vRZMrQB
Q1RbYu7I2OnHfTPlOsYYBAVD0LC5CBe5wuhTgA7osuYkJwqrEaRGDGkaeAsFIVbZOaN0f+J9+RN4
lWwIb5S2GTJtp1R1mqnMvjU18ASCT00QkN6wJr6a6bHItYNfae8hrgp8s+GlGaxdPcjxS/Em4BfI
QjbArhZyrekuBwK51G9YA+AaoTGCjTaviFUyHYy2cQeWnN8UqRyIlCJPo7cIt5R8srAs2O96jf4p
NoN1VMGftwdLWZfYBly9mmZfwg+pmKRt2yrabtLYpLSBztaMEtKcmHCb4z6lJUJMEVyiSjwSjWF9
c8/V/ldQGINbTGrsmgWGm3e91jUU+4KIqvmB+03ZluE1aKBbVDpuKnaCLnOo4N7g4V8WRsFxkqnt
YwyI9QNzsUmBW7Bz8rI7kFwqSJmOfgKFj7amWv5FnvxvePR/IG7L/4PmF+r3XzW/2tBmMplcwxZ8
VvTm96wIGwoTtHO4R32O5ziNPlQldsdOXwKlVRE0oGT5afKJQbRj01SUkrn6589KaP/Fs7J0ZjK6
Sugd3/Mfn1WZZzq3L4mdyXCS18V8aLMketU7tBNXnS3imP0a2VzJRNoUMEFLiEzXwSL5EH/4Sr+p
J/2one17V17fSx/1nRFvyRBt5gHM1bualXorv7D2QRcW6iV9ae/ta3w1j+YivK2PIemHYZDrXmKb
ddy0Rd3m9uxgMTg4QsLiGM5gwJb+ozHZZgbHKnevV2Or2nCJ8KIvOdn3//wlUSyE5v9Jna2gHld0
TZPRe9Mh/+NrgtZAbXBMttvprF6Hfj9bRjCt5OchZ+QKngC7KGUvqGyTXdA2tFPQpjRiTqPj3ST/
Z+Q+ljlUeugPR+dYJ7A6isW1ZH3Yska0eH2W1rxYpKmDBc2y0QhPYXj2Sy6PY00fgwgnhiZyUY9T
7PIk3vE79QZTWEbnuy56AtOSf8vFCV7E+JWR7q4sy2wp9ANJhg4CWEGm2HEvs5w5hK+QYNqj9p5/
1f1XZG3baWPLy2UkpVi8d7G8ljaVPC2tI3BZh15oJFHi1VGAAuvycEPb7tEkwSsprwQxIVbS7vFL
+66RX/2ef7x8bh71zXpN4bI7j0+XZdmLIchBv8ZE+PKG17zhgIyqhflqwaMOTqvl3QZIMlVYIYsj
Kg/N6ZOINTYpZ53IlkbUEnzWRB85+8sQfEP6sNhpkgfOfhMpFbtOrnyfzafNBvRaswsFYP2Mqfts
dqQyu9LpmX1W7E7RMy3ic3AFVuNsuJNvkmPAptU7UcnwOksP9fbPPz54BP+Lj49gk6AT24b34D9f
UtTRsVQwiN9G/0rdmTW3jaTp+q9U9MXcQYF9iZnuiOEmUhS1WYulGwQtStj3Hb/+PKBolyir3FXD
Oudw1BEdVbYKBJKJzC+/d2vTadIv9I58w+rOxKDyKdaNrxNW3K8My7q7L26aC2Srd8UdRq8zmP6n
nBdcsDU6UDzgtaUuvGlXXXpn0hy7cOMcO53gGg8LELpby57IzSoDtwvB7zKVlhrOnPIkSCFBjB1i
2ZBj3ncBETrnLoACpNfb9LEvx92TYt5U1xJYoQvv85qxG8WXXHdAE7/oIItRsOwfMrDGkhU5YJEY
l7K8NkoZ2n1wLrOYkBkuoY6tXGLygmRBwgtcFwglWGEmswYLgwHkXJX6RX0nPwiPunqJSjm/JgDz
qXvw77IHDBNXEuFYX7CSN7qRgWNb0k1LCwuEgkODvRBx6L3MVx6wawn8qrIvfmm0ReJiMo2t4bR6
0G+sW4y7roN7vzxrXo1ndxNuzHRJsqYcfaHkHJE95g+w75m+ssz1pOwuqrPqm6g/Yb3RNwuNKNJZ
A3Cc3jnK3aA4HgDlKQegUdmeaVf6lCxLYKlNCQCNbVnpQ7qZ+PIsXcV38Z19494J9lxiCWqN0+YM
6x0DZ95JSzJjgKTgoQouh4cn+utBvuFxJQC9M+/BUWdJtBFP6+gRUxbXxEvlOmJOaF9JChyF5jxd
mCaBbfB4aOyMwttGmEpfG2XejIqHQl67q2xJxNWIdHnlaRgAshHH+rXwxcbuXMVWAC13BYUS6IAC
EHpbpdT+IszUR/I+iRF12uDCAXnCtwUGfNrks1B3MHqzO31ciuqVJ9YVJL0+nloxjTxaNK+WYxRI
2wp/joXOWKshBbgd3Wbbio1561brX79Eys8CGZQxooGGR5SANjVkOu83S3p+roGhGANB/LlsZYCM
tXwPpHFpiw6MoSdnXeQJ/H+VWdi9uhkKUyg+BDUg4kdv9jW/LW/9Gh4vJGe+TGkVzPMGKblsi9b4
kvY9wDqmPLNa9lCFNDhR1G3O+cAgD0Em7Itumrwwgsy/iYjswdqnKW7zpKOXhF2/bYezf/PAw+7/
lqmy2PzzH4MiSBF1kcRdc0j+MMQP1UGOqwj+kRbKV+UVShWytlWmCVDtQNKMdlFENvkAI5lcdU0P
Fu1MyNoz4YvEbmp9TW7yq+5CB73Ws+cy805dHPgSVt6GlTe7kaBIaOfFtQD+nYhARLSU3X+zacqf
3j+hJHxfiqGo6oc0ETj1chyaUblwSmMkfMFoMk5mvfJa00fvxlkwz0D8RwJxYNF9cq+7JG/c+xzi
kGQr0L9J2TTPKNhzHLyIGEPXA0bfIkD59TB/dpts6xoSMMPQVUUbQlHeCa/kqJDSJPPiBUFH0dyF
qKWvHFBgSfADTOFq7YywvTvFVpWlatHUXRqaQ/6497DSkJgsHTG4Tiz/XhXLeLyFqTmz4nWAN8Qo
I/ungWWp0SoqfNAoX1Mvfn371s+VCYkyqoKxo6bIIpNx//adAA271mv4JtM2Gxc1Tpe4E2M4PZZY
RaiQAKpbcyVEsblClrSI6BSfbf9t++eygqETLMVzz9FfqyoPIfnGTI5IwACYGjCIBO0mda3iwo2c
JdTR7FREkMbmDL9dq2Vjuf2n1PAN/PWFeZV6zQICknZuFz1518M/AVkRNdWSwNYn9dKuAmwBWuJY
TQnpx4Aot0DLxYAxJ0tjQJzJRS6eGromyYBGiwMuHXJeAqU2chVBP51dFE9wp4Cyi7ky4Nraoo7W
mCSXE5HyM01RufV6TNuaQorzkgk32YMzYVFRj3yZqirM2UWCxG1msIfjTm5GzoCzuwDu4YC8RwMG
Lw9oPHxtH/AGhL4asPpiQO3NAb8XAfJZe6JJOWD718qA85MfB+hfD+g/IhmoANbACehOf/2tyz8t
hpIksxBaOmuhhrT/47cuqE4JzddbKOFjFmMPNoRi0sU3C+mVWi8uXexh6qeuC7KLRjhHHfgCJU2u
YRMbyCHUaznMQuplDB1Y2pE0qymOrmJ44aeBNSOcrIPd4eLeCPrWm/GF5NN6tmXXHg+Sln/zMD9N
YWprimcNoSVqS8X68AbqmVtkjlO5C3llmODvrt1OqIKFHtGbZNkrBxO1zJcz0mwK8SzVgcAVci2m
Pl4B564SXnnVtIwfallFx3uRX9d3VBTfjMcfldz/s0Sr/63SW0nkfyRNvftif4q++u+8itfP7jr8
7Spfb14K970U9/cL7OS4xomKyZglAvuBgmnKjygsSzrhfMVKihbW4CCGDva7Gtc6UfXtTFHhmmu4
Av2ehKWfEKqlAB3y/2yWqvlX1LjKoOvd23pNnTaaqSvkbemWqG9fv3d7QhRCW1KIcV7gPW2wV4lh
NqfIwH5Oo6E0w7QrREzQJh6nP71pz2hqYs9Sc0w9r3hgklwr/JrURmIZ6wwsUWylv8+jOqUlHEry
aRHgU4wdmxb0E6GzclwyQkOm1VylKZoUWzGoRcA2SUNRMpSArtLIZ8SKtpym5aoczHPymEDZ0sPc
JGH597Fd86GRFmHZTSWrEk8TN/BXEm3qVWzaNhL1hExasQuKi8rOsquuBQ8b1a6ODbCkG9hC4JZF
nR0Jm8DKWE/dplxApuQgBxtIGCOt0LlLN7IQ6HAuDbyq4ryEt9Aj7B3xylNNGlNx2+Z3HWkyL4Hh
W+YoKJpoIwCM45in+PhHRYLyCNzqriOvwcm1CuNppOLtzxFTcwFBDQ08Bw8A2gawym3c2eP2FQs5
ugBmYeEQU4d5DZXTUTvCMAvhAZtu9R4JZn2Jn4VbTBqquZnDgHEGxychDjR8nuIU2wY1FwREvNgQ
so5UsGtg8s06EI3HGm7EreAW8n1v+/Z91kd80Q1dM4JD9Ka+jcDc5o3jGleGK/l3jRVkcJt1TKrM
tHUf4VzT5Y9K3QaBRZkKGyuLxw46iJs0FNiMAouQUhoLC7eVTSIkTJwUo6w2VDweQhyfMoF7J0cr
El9dPMj6KbQPi4wFRA/kQ9gqAbpl2X9NOETC6bTQJYziHKOjgHYqiCWuTEUbxRU+ktAXBlhAfsgl
TBUoeaj+I2DVxxxgBqmiijH6RIlVumu5OiQFh6LQ4azeOKy7cY9j2sgX7R6DwAyqm9LjrDhCpQw5
wfNsx6eb26ZnPQZG5YWCm4b0xe0IW8NFslLzBV7Yojgl9xVPcNekVTP2jdZGxyPAWwHXKHNvkRWF
Jl6CyjdpMAUtLyw8wQzXvBWqzv/SeSFcBAeJo+DJnPRaHScv1vtpKtnR2u3bepEqxI5+iwy3li4d
w3TqQbmuYLFN5I9kYwSSeonyKlkKzWsM18ZFhXA0GeS2AiA8vHfkKHZVoAwnz/iUmDKI1oB+OAs7
3izTfFA2dJSYXMi+Dskizrsb3YtzhNOtBdVZRuCzzJhZL0FkqKcGqjXMYdpqCuUjmDIDqwUGV9JC
6l0OBpFCWF5QEW+Mbbm5FCLM4/zQ82jgg18rjjM481bWivg3CVO2KDvPHWZ3j4zqmRSU+hRLmOjB
K7X4AiklnuelVdxodYGnvomPZGqazm2hivHatXMDlVebrRu4i1/dPLxMlMEBOfSF5kyLXGWemKGF
1trRpyzIMRnDhjJzOruaNVnzLS9iZMWKE2SQEsSMNonTTzBOrTeilkO89/Pokhvqx0mt4gMk+bid
YgnazxLBYKIqooLjlGAvlVAxT9FEklhW9SK+0B2oJi5r+asDkLOpKtN+zeu+oIuQd9DyfDMNv9ZC
ZS3hn0eLRNTTb1joZBjquM6lrEXxQwPMvRRTDERrLahfbRcyt2STjhAobXyN3SCRmg2xIJQx9mnc
aYPNJSHHZ46EQabV46huk/U3SuoiieYqeqGVqhLZ1IUZHGhdCYQ7PrAZSZEhXehkepODIHtTy9W0
56yV24VYmdlZq9M2pudtwf9TPapqxT6re6Ol74SUQTZdf1MjGZ6JKOvxydfxDbA7WZ2EtWjOVSPR
HtNQEu+yUJSuU8HDvda2s4ZF2CAbzO57OhtqcI5rHwRwTKlBNMP4S2hqsL/ebclXb6fH9y1nTl6/
3tqUD51MsQ+rQAkTFGUYrdvkGDjWmakkzoVdJDKlMs4U8riN6kaZwR9s7yxXcQnaC4kKGdu1HZIG
oZQQUds4a3Ctany4SllklGdaT6zByIiC8LosMks+VQw9wC0l7LqF6gfeDIdYiAmqUG6aEGcC2HsE
87gCR4NabehFEUMJGRHJhkbitzHyhDS61gW5u8fuuT8t0ja5aJTGPlU9jZYQaWrJUvMAfXHoE4GB
8Fo3XewJA2KwwrHeeDZSuRjjCNmvZ66mCN/CtK4Qz3ahSinreItGaIrnVKSV3UdDTCPgORGOvZBl
s1rLMGfICic257FbJykyHk0pJBRcSnBZsU45yBEiQJKcuKR4g1N2Y9QjOIM5rrRC7gp01EJEuSNU
klWzqLE2BMhtxUiaumA+i0ASVNSyrl3Dm8AyVAvmbqrqtFK9GG5Ok2Xkwec9GLmbxxhfYvj/nHRG
uhBLQeAZ/EgbAPXim0rhMBPxEp2WpHNMjRyfTlwY6nIsD0OCUa+0FIW4uo7AGpaqnonfAJe9U8Xq
A9wD1e6UE4px2+g2RpKZlJ0WstSMYONlK1PXSCnpANBwqNY3QiHo875z04VA84LkWDFYqj2bSFsX
Lk5o+YUttA1AqWHT85fQPiTSazTsRgZfyVJoW2WVbzcqqYYY5A+7VzTsYymav+qUTRmgNkFAi+EF
hs036XYXZIeWuqnVy9Jrut0nQ3wsCEja7p9iEwwhYjWVwTjRJBvVbcWBL7fIC/v1i6MNOat7NSH+
VKYuiqaoQWuSpZ8MWpKcXGNXpFcvk4ExsSWIAJOSbPLLgvi7uyYp1WlaJB4Z202CEstwpK9xXse3
cYaJee6G0kaCDIP8UYWXSMoWNsszSBL9XJAHH99cgt4/Tkx2E9guDX7hrmGbqAIrL8L+2ZTchYY/
cHPZqiFziUyp5r5gAbuh4Z2nFImNnzjnqdebq76vgiswZxzHWIVzKA8KbmSSa+GKJKXUYGMX6Qs8
nBSSCqFQhb3C4AQ9S1h6izTy00mSCht8b71Zm3e8E0rdzrXWsM6srsZOWK5glPEK4JsAMARhxUFC
J3IKryQ8r5gY6ElqXuRY0oNJovZ0oWipEqqj5wIYXC01dXgqIqCnK+v0YMhOITtzybFCFSOPXpgV
hawuQoc0ATzMBeMCPgFMSVe2sSUpMFTsCu+s5L0aZQ3AipIHM89LNeKVCLUcVThBzsmcImI+ytMr
M5f0O2z4lElNB3qcOXh5NSjZyYbpyqks6t2V2aTymJd5KIPTSJlS9WN/41GPB6ZVjL0orJ8Uhwvi
76hjmmM78g1eVOZtxCs2F0SCMj3VI2hG6mgQeIOvWZab9nnhd/qVSmV4VRuKsG7kTL93Qwx1m0aA
8Qh/4zpxs/yVk0ZFoyAMvDOEHsFG1e0EfCuuYSNswk5Nv4aqjmWtCftb5X2tNVzeU4yNjVDCJw/f
gEjtvxid49UX3bCUNZKMjhfxevQEOVKS0OpYHrQ5CiZ3ongp3FSXXCTvDJJmD6/RwQY6kTwo8kqm
2DMNH2wNhS+Oqeggh7VcH5Z1dbvCk3PLYi9gKQGRTAhuUP6yETDB2BSs7QYRbDcLc7txZEnX3jXb
7STFt56XNe8rfLDtzrmgYW2d6dttKFBN+zpO8/4rIY3qC8NczV0fnsGoU8i8V9IMY9IAYT7R1rJ2
VXWNnS1a04NS08DDvNfh3a56J1AvXFvHldm3rK8VpuK3upIgb67QtPRCAH1agSTyRWtQG5JQ0S2l
gYdpZh6hjb0aime62dRLFkX8g/Qgq5AdyoMDo4QaLVEcmCFd08zLUCeDKmqyheYSp4MDKWYpUKfb
6xqzxlmdVsIQZVPI/qTRcK4Ngq59ykmlIjKeswGasdiM1gLZuMu4i9ChhlgLY50Y1VBhIopgAi3I
z8I5R8aOmf6h598g8LPWaZG1t5LaxlAxYFCO2lhGmdPHEvzaBuk2ufMdLAQR5hjexYZy7XkaukNF
62p0TqqOJYkOOwUDg7bsnkQzFy4akQk/EmISSQl0Ld0bQfWzlVoZOEzoir/x5ZR8GBj05gPGMjlJ
O6lrWrfEJrjnOGP6NvpNrjxKcTyjq44L56OZ59GXtBXzOzFHmTxLazXCBzvJ41MBVz0IsFEWghOa
8aPY1W1I2kIWIVkg5IQTplKJ/ZSoV/dbhxm+PU5Kw3oKtUR7DgOj6JdNmWrxsmt5PWFjG8bgV+Oa
j4ZSYK3c5wJykNStYKmXUjGH2yOAo2EGUOpEx3KQKb+YtZaG08QISKlRcswtptlwVPYskXc3sFwH
eSspnoipo0yUcVzR67FXF/DrszQic9QorMe2D4VXmEh0SkNPxyOiYS2JJpS/9QrL9uqxdxXlmyMU
XTFTff4L8l0b7wZRlmPNAtfAsrKwUpzBoe5AvdWlUiezje6sLWCJRxHlmc9aSKbkWIhbJBaqW99I
ueReWoFJOENJRAfbjNuXyyL3rUtsMa2b3JXjC7XP8UrpcsJcYlnRlSnSFfoKMXlsZF6bJRaonC78
da4SOa9EnMMmvqbxOS02lRwrJR9tBNMTQ15BKdAJK1WE3TBmE4Tek+ElUw/oEIYisaqgw0UIRsU+
yuOpjwWgOiI9Se+wi0nbOdUHScNyUNm3sV3GT0CGGjY9WEX3p5mOnQgSKf6EIO0Kg0BZUJRHk1TA
x7SVi69VphSvLT4s0UQoDRKJek6u91IrQsTxw8zHYLYSNOG8qCqBuOXeQQkETS9uh0Byz15h9om/
pFUJgyYwN5sLUr7zy0DKoKc0tRPbI7UZjG1E+ssUSrmoXGShPZSnLdIVfH1T67SvLKcey+RfG5eD
wA6zEjXG9IgaVF3WsKYWVSYmF6IEANtYBpJfNVfBZnI1Zb93ixwmg0W02xU0avcUq+Li3lCccuPQ
FCBlwG6Bv4sKmA3XMzFdcwQHnyNnyRjTQMomPIiMb4zWGMve8bt7p/GJetZ7Af4sdj8+nPTUbQpO
aYM3SsYbRHxqjU25YJgZ/MKqvFU1EHR0IjRKRiK8ROcUeVO4LLoqnJqC2p6GGaFhZGt5wMd9yMUk
WYU5XXbMLisfVqPUE+kPsEgqSxwPwW+8qG+6cYoyoZ4C9ybeaZupHeizkWCGYukpMl5XTqZsMs0k
F8MBScU357nPe2VZ4AoqTqll+3YEzy4pxxHBdXCnA8jqjauK1bhWfSkbQ81X0zOpq4gYsNWke0pJ
xRyLlR/dtZmVvWhBY3JmsuIHTQvce0nNpLUiG+FdIwrSIpFUiON6BzO/KuDrUf2+moA88QRLttCf
ETWMBRU5Hsa3mvmN5V1VLCXdJ9Eugsf6rBpOgSerlWq3Rp33Z7hqKAu6YMTP1S32HyEWyBPe1uwy
thIIlEkd+leU3MiCkj6VYQQr+Q3aRfbnlJJv7BRFNdPcVN/UfLPfejr6nF7FOAI5V9vbqGpBGWs3
f8pDnZWeZRb7rBBc2I4tYGKdYrk2vfqUw21DFpVpED1lifThXUIGyMGi8T3SpTC8E2LFutGIRLlI
syadc98YjUeiYj25ECzmupp6xFR5ag5TWwrOc4wUXtyClN1RiuoWFZSuuasuN+U7Nc8t2PqaR2hZ
0ZzWQWhdUqkk38p2IHWHXY/rBXCAN1dV1TqvdPhynLjx81eaeOXGNbAqAexzKzHjamIlsfVWj//d
nfj/C/aWu1sc+t/TuMRS9rp6oQv0wrtaFv/6L1r8zksy/O1V4sXlbfI/+6VfX+i3l+0nQ7t8+ec/
1psIiYVX0D97Lt833RV9e0rZc8zc3tT2jn91jXDNg1UbLi4rJ6ZGq14cuu2UpuSobP/cxBrTkHWQ
R+vthz49H/RucP7o8X/9ZG/j+Ovf+dWdvw3MAKDjjQkMsO8X+pefXj+xZEVjHMW3H2CK94Mgnmi4
hmqyuRsFqHTHNQgD7mLAmzh0HJQTQ9VExgIg8t0AANYYqmwgbZffxuf4ZoGs62839eHF/AvvgCTh
HaszlN+/5v1BMMwTVaSwBXw/tq8fEGt3U//zp8cEVzNEuCgyVI7tz94UMHl6WKIgdrspAA3kuN4B
WVdw5z1sIWAKmJYM7AjHYvuzvxAYeAjzDhjQIX/89XENArNXHl7UA8dBxkZZl0xed+mzyWCpQLSm
ZBjmbhyO7o3YjQNvMN/PAS+FdqJBFRqITZ+Og3QiwyYyIW39+Ovjmg/qwKE7cBAkAHlNZokZzKuH
Hxhe7zYHQz+RRNOiYcOfH9fT72bBwduiegKxDZqA8unSaFE7GVBwNck40llg0NSG1H7oPJBPaIyL
gADwKN5NAEs+MRVJ1gl+Odbn5w0WSQ+msOE7lGUo2geOhaKcWEOlMGyIbz97Q2KwmeJprqribqc4
voqRwyyY4EGroyK9lc0/ysIPu6VxwnjLEmXjdtkQj65kkCzW7gMHgZMTvDzUItruKT8Mgnkim1CV
FGW3kx7dTBjKmUOXBuoFvE0VWWEh/Ox1GE6X7A8M09tMOLrzA0dc8dBBUMQTU5UlVbM+bJAaJDje
EVXZLQZH9/QSlLpDqwTZOpEsnHdUnu7d5kB1wGNTMKtHuwhAKWRDO2gllMQT+l/DLvtpvcwgqCKF
GNPgbf7//6qUnpMqhnJz8+J4Sfy+hwQ1988NwYcrvOsgySd0SDQJ3e/+BLBO2HR1k+7Kkb77b1Wi
euhuKJuQUxUFHunuS/6wERgntOlUg7LgbYU8ut1QZuX6k7PgQy/y3SygVUatpSKw+GwjMDk4yhwk
qBSPdTKg2zu0nUgXQYZQjAqQK71fC9UTUSWAaMt2PrKTki4R6Ex/68+tAn/8/fPoEMhJDf20gWLK
jIAkG9pwhjyyEUCRcOjs51SgIUvQqHU+m/2GxknZ0FkfjnUJMKiC6H0dOgk4KFoyrH5ayW8/+68B
1H8kfqje3rbdIwIThufX5UN3Akkbtjya6GTVfvb8LAMaBaeOtGf7c3z1IKe2Q1cCiaYJxYCMIPBt
qf+wHdI14lVBzXa0mAoNUEQcyqGLgmScUPrqBgDS/mtgnZAFpwMqvY3P7vxxRG8DYMh2Uzi4i6qc
6JR/pPLtvuv9bdGkyUpprNBBensfjm5Z4E0+eE3UTpjuFH8oQLY/+68DY0B7Sucocnwb4+eisL+M
sdISs5RBALg7B/Cg72ojghvZG+GKf98yjq88/jmX8i+PAYdhil/TQun99rM/BjRSqY3Qex7tmjjg
zIAhhxYI4pCqKat0C/YGwFCYBOwZmrHbM45uJfi+JB56RKBXxIJHT1rfIUf7SyJAIzgzbWrtKJcD
cOCD20XKCTHtrAWDpvn9OjCACbqIZHTXWH+ba8e0K24h1oNbpswAhpHlYFAbDD/7GwItI9BVICVt
11E9vlcBgcSB6wCFMn3zQQy+vxkw/XHPYS+Ud5PgrRj9U5PgT/zSD/oWPnHhZkvc8l6Kz/hdf/QL
3zHln/9+R1oamElDT23vFwce19tn/87r+tfeUXpLrHr3l9+JVtvP2f3nuwf8+aP3Puv7U33/w7n3
kq/zZ7fb/kW3u80hE/qf//jveOPm60/13Nvv+Pcb+omF9qNr+svr/0oyLsNL/N6J/JTo9uc+4g9C
of+YP/enLotJ8zr/fndbttm2Ejx0QObrHG+u9fsL71rwB1/Zi/5YnP8G+R36EWfrKKp++491lP7n
b8s1UnBvb4QocIc+yqGfslznMeTKYH+Q3s6lB1+bVyH8cOEtBnDohc/XQeGuN83LS/p9BLYLwVtP
8dCrr9Ybt/v8NX3DMQ/9gMuNx+2/v/NdS/jQC19Vm+rZfcnzbu/ib4Stwy8e++tv+xfegnmHXvhm
7a+L0l3vASU7tPTQa3/xyPLdS7HfcfgOvfAtlgrhbxfrTfV+RDhbD/TIQy9+V5br/LN9YkfCPfT6
Dy9F+dvoJXbW4feb3S66bwTnQ6++WrOYs2CV+d4c31GkDr06lulcvXx/3z+6qQdfO9m74x9dykOv
y8a/jtbxb+t489uF95x849tdFCH/Wuw/x44+dPDn/aoQAIaDfjuAL4d+zMrrk3y993YNF387tRx6
8dvcS6v9GbS7OEXqoRefrDcUYtuvY+3wZczX9Uvofb/udi/5cQI/9LMu+IThq/5w9R199NCrr9bx
ME6fXPxvGKbVi4MB0brbeyv4FoZ7/xuKyclL6H4cdC49IMSHDsvkx/s28fZW6Le7V6XDP2LMjrXx
mD3u92vt5s3wCH9DZTZ23XWJ49BPn/A7hHjoKG33mXUwPMjeM+w+4W9YIs7YCv7w+n/DFLp94dVy
Ptb4vyMKh47Q+XrD+LwfHOMzjuOvP+azk+QPbc/P58vvmp3P/rP9w/PwG8/hyzr/1/8BAAD//w==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Trebuchet MS" panose="020B0603020202020204"/>
          </a:endParaRPr>
        </a:p>
      </cx:txPr>
    </cx:legend>
  </cx:chart>
  <cx:spPr>
    <a:solidFill>
      <a:schemeClr val="accent3">
        <a:lumMod val="20000"/>
        <a:lumOff val="80000"/>
      </a:schemeClr>
    </a:solidFill>
    <a:ln w="12700" cap="flat" cmpd="sng" algn="ctr">
      <a:solidFill>
        <a:schemeClr val="dk1"/>
      </a:solidFill>
      <a:prstDash val="solid"/>
      <a:miter lim="800000"/>
    </a:ln>
    <a:effectLst/>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Deaths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Deaths</a:t>
          </a:r>
        </a:p>
      </cx:txPr>
    </cx:title>
    <cx:plotArea>
      <cx:plotAreaRegion>
        <cx:series layoutId="regionMap" uniqueId="{6CC37616-2E96-4CCC-B77C-55B14453C3E2}">
          <cx:tx>
            <cx:txData>
              <cx:f>_xlchart.v5.10</cx:f>
              <cx:v>Deaths</cx:v>
            </cx:txData>
          </cx:tx>
          <cx:dataLabels>
            <cx:visibility seriesName="0" categoryName="0" value="1"/>
          </cx:dataLabels>
          <cx:dataId val="0"/>
          <cx:layoutPr>
            <cx:geography cultureLanguage="en-US" cultureRegion="IN" attribution="Powered by Bing">
              <cx:geoCache provider="{E9337A44-BEBE-4D9F-B70C-5C5E7DAFC167}">
                <cx:binary>1HzZdty4suWvePmhn5oqzCBOn7prFcicNEuWLZdfuNKSTIIDCM7D199Iy/axsrJsnz66vVr54CGZ
IILYiIi9AwD/eTf+4y5/2NavxiK3zT/uxt9fJ23r/vHbb81d8lBsm6PC3NVlU35qj+7K4rfy0ydz
9/Dbfb0djI1/Iwiz3+6Sbd0+jK//659wt/ihPC3vtq0p7VX3UE/XD02Xt80Prh289Oqu7Gy7ax7D
nX5/vbH3Zvv61YNtTTvdTO7h99dPfvH61W/79/lLn69yMKvt7qEtIUeUE44R469f5aWNv3wv1REV
VPhcYPT5A5cf+zzfFtDup2Z8NmJ7f18/NM2rL39/a/bE4m/fmqYMHh82KHe2bc4/P8xvTwfzv/65
9wU83t433433/lj87BKYWhgbmqatzV2Lf3/9tm1hUlzW2/uHJvk6Bo/j/uSn/+64iyNFKIzul+FF
+Mnw++iICwHI+FR9/tCvXT8O/y9bdRiGveZPHgQe+fL138y6/y8RutkWJn91vr3vvo7Rfw4PxkcI
w9THX8dfPYFH+kcMSUQQl1/7fMTl12w5DMr3bfcQuQFPeEE+c71Nt02bbO3XwfnPASHiiPuMEurL
R4fYA4Qe+Rxh4mN5MFz9kkWHYfmu6R4q18cvCpXLzqbbj88HCUVHPiOYcUWeOgc/Ylj4hFF2EIuf
23EYiK/t9lC41C8MhfsOCEVdT8+HBEQrXxEsCCWPI/40mUAul4CHJF/w2OWa73P5ZfcrJv0dKP9q
uw/Mny8KmIt70yR7zOrJE/27GR5SOKaIMcoPRSyfHTHic0aROuglPzfnMCBf2z0x/ffXF9cvCozz
bbzNt/b+60R9lgSCBPZ9IOqH4FAAh4DsIf1HNNBeYv8Vgw4D8q+We5Ccn74oSG5q47r6OR2EHknG
EdDgp7lcYfieSBAfX6LZnvT4BUMOI/Gt4R4QNy/LN87MXNbb4hldgx5RJEEDUv9JIlfkyKcCEYXY
o8vsiZBfMOQwEN8a7gFx9uFFecTZQ5xAlJqe0yf4EaecYSq/6L6/uAaRkMslEt+C2PeZ/Jcs+htM
/vUw+6i8rDi1Kp8RD8x3ZRCIUMT/NuDfV0nYEeJEKEHI4+W9UPUTWw4j8bnRHgarP16WZ2zvk2n7
P1A1oeAekKU5/5Km8ZOABbKc+L4SlH7J8fsB65fNOozM2V77PZDOXlbd5GwL5cptk7TPmdSxOmKc
ICC2X2jtnjYURxj5ioFU/5q/Hgsnv2jM3+Hy3ZPsg7J+UZ7zh71P6v8Bz4FABl4jJKd7gKgjJQAs
Qr7k+D3e++v2HIZmv/0eOn+8LJc53WagEe+Hhwf3dfr+58oE1DuRQjHlP6VfEpILIwqy/V5W+UUr
DgPypPEeGqfhi/KV0+39NnvGmjylR2pX8iWAxePnaXaRUILkmDH0pY6yl11+bs7fIfL4GPtgvKyU
f/JQAxd+Rq9ARwxgwPA5CIaACrxPBFQaHwX7Xj75uTmHwfjabg+Mk5fFgY8hH2ZQf3/O+gk9ErBc
RdTXFZGnwcoH4QJgUCK+EGX2dSo85vdfsugwJN813UPl+GXl9tuHpn2lHyyUtr4Ozn+ePchu5YNh
jiRk7u+kiS+PlARpwr4Kyb0k8ovGHIbkSeM9UG71i0oia1NsYd0+f36xQvHjEu+3OtaeWJFHhAqC
oc71GMHE10nx6DH/jmGHUfrrHfagWr8s9vVH3dn/IawI5HZFqa+gCvb585Qlq51skVQK9CUX7WH1
b1l2GKwDt9hD64/rF+VYJ9vabttt9pycgB1J2KlCGDu8zgUoCakwp4c3TfySRYfR+a7pHionL4um
hdtia18BM3gVmu5rwHmGLISOgBoQhhXk/e+ykKTgOIAYl18Q26MFv2zOYVj2mu9BE74senC2tbsV
lmcEBdyFMtjFBWuMB/SMAuYgFahL/K8tFU+KyT+35zAq3x5kD4+zl7WL5XhbFN1nVzmBKllhnhEZ
UJpQi1EctqwcQkbyXboRQny9vJduHi37X9vC/Z9Xv2DbYZQO3mQPseOTF5VyVl0KFc32GT2IHAlF
JIa9RQdxwsAaJKJI7IW1XzDkMCjfGu4BsXpZW42CnfY08bZ+zuoMOpJEweKY/0Xx79FpcQRr9xDL
+JdotgfJr5l0GJXv2+4BE7ysHPNH0zzryrGA3cMMaDM+uDy2W0AmkiukDhOyn1pzGI4vzfaQ+OPN
i4pVMKfa1jTP6yMESslC+EzBEsznz1Mf8QlUlDEggkDefJ/qg+TXrDmMx9PWe7AENy8Kls87o6Gq
/Ky1M9gpCZUxBNB8Wbb3n5JkdQQ7iSmVfA+WXzTmMCpPGu+B8vZl5XVtoJ75dcY+g1jhR0C+oJTP
6UEvgctICQGLYl/7fKzI/NSMw0B8abYHgb5+UX5x8wDb8eKtfU41L4+g8iUkHHPYdwcE4w9HHx7R
QXvrLL9kymEovmu6B8fN6kXB8Ye9/ybkz81d+RHOqGya3Y7J5uuc/c/9BAP7BQiIj4BLfSfqP+8L
w1Dp/05Xfp9N/i+NOwzZD2+2B+IfL0tghg95Yp4PLuIfCQalLwS68fPnafKX8ghjziTEvUctsycq
f2rNYXy+NNtDInxZ62VvTJaZ59xRCeVkOIhC4YTQId3ow/EhCWIGMswjUntQ/Nycw1h8bbcHxpuX
le3X23p61kRD1BFWPpQm9/IMiBeG4FAE+5sFmJ/bcRiGbw+wh8P6/3HK//tTkd9OhIZQoV98Pkr6
3cHIH1/9/MxwuHWv6Rc9cTDrPCaHzf3vrykceAQUvh1R3d3kiRJ5srL4l3YPcKzs99cKHUHFRQnY
HAOnK+B4BaSnAdZWf38Nq9Cwe4P4TADBe9w4Y8u6TeCc6261DY7sKdjoDBUdqIu+ftWU3edLUMXZ
bUiDXbXS9znsPf92gPeyzKe4tN8G5Mv/X9muuCyNbZvfX+82srnHn+0eUDKxWyGHhVc4vAnHCUCN
wfW77TUcEt79+n9L5sVV7gt/RWz6pynyM8nQzSj4WqXug9dEuou9MiDTuadYo8fyTVkhICffhuyA
DRz91QaGMYEgA7lbwdM9tSElYwR5QslVTfJ56bj6JCU6s8zvF1Vtbaju+iHydEM6PYJoWTbvpIzy
xTj1Q9inqdG28tcT5QsPWNqinQekTTw4LZOZByOqO+37dCMqhAOK5cXk8k+8dEnA52ndUuoFdTut
/aRNQpeueeXhcBZwmdXF2mI1amyiPJhr+MPOmkbDKSV2XKSSQTd1EdQlKbVH43k54fSStb3R0diC
RRuA1oQD8z7+eMAwrJXvgwancZDPYDsvUbBa8XTAVNMYlk6Fv+IRu5n7k8RrizBDa9SmSpeWrSdv
6gM+xEWQZ5H2/NgtkgHsJ9yeOkUajVS+bl1+MiADu9x/hCaGvP0X4yjeSXoiQEfuVOL3MyrzKxGN
aeevfNR5weimhW+7pU+SOzz4N9yrkwDPcx/YqjkuJJjoxR6o8h/ZANvO/2LC7riSD/vSJVRzIGF9
b4KEmZEmc+qvaMnXPBtuxzxzuq/RLauzy8HkThsULWyXFcGPez6ADMg0eGwG8hhqf3vuVJMaozH1
1YrKJJCoYNprxtvRH3M95JUMYILqH/cI8Wj/WRVEA0jcAqgUHEJ5+qwkynA18EiueFI4XWXToG3e
XffwfoAfd3RgUBVmApZf4Nl8YG1PO+LeDCO981Lp53eW8bDw0k8tzL7epfcZtZfG4Q0jFz/uFR8I
DgrDHmlY8IbjNxztdTt2rCxlw+TKK+QdlvQin/LjeHJvYWX1fVf7ZwVtg2IWeTCmAsqfP5pHEsLs
XwaXwKlqCtwH2Opuy+P3E8lgn821jOWKJfIcvEwFjaNVCDu9fN2IIToemjnwSChzxXQ/GrSeWmdW
NTpFzVtjcJB3mb+MCXuTetkcJtl42+OqDeqmJKvPv69yUgQU+YlOM79eeUQzr6vCZKzThWIbjJtq
lfZ+HSSKlrqMg1qYIew8li+r3vBAzk0SGD7czl5GFk6wj7Jw5x7D2bJt7RAInAVywjQgIipPIpqc
mtmz61j1ky5Gr4MAgekmKn3NJ1atgADWmozFxzKnk46mvA+nar4c8UgWU0OSIJ7rYz65Ymm72AYp
nZMwNRAsS1uFsUOxFhRcOumsniLpFg0sVywEx+/9selWORulzkuc/wQneiDmKA4iHBgq8//qdoM1
ZOCTkatYZJ886zmdVhyiMz8pRrEuSH8pOvGnP2UfGMo/9WRcjeO4ZmV7PGXlZafy07J0l6SYEGQY
vGyrMlRD/M6oBxKbTxULahwbnaWy0VU08IAZP5h7+PVE2LmbpyyYpb388eQ7OPMV5Hem4Jg4p2xv
8tXpxCyPcrWaq/IYp1HQ9zYNRN1dVHN2rmptpgjCPcNMw7sbwh/3vrv5U14AO+KBeEBAgrdq/GXm
Jy5pBpUqf8XK6kaW8tJT2WXlxE1dFh+ERWeJi5ufBE+II/RAt3DmEREKXAlqLXuRuyow9SRpwOFU
TxZN0ZxZ0y/BEBSgqvhQq+G2qRkEU5M6wANXweRJsyZ0WDAcnaM4LXSUpKtyyidNu/gMhwPM91Pk
+VanUyV0GkNqhk1OmnqTbqhf6tZHVeBkqenYjyuPVUkwTM7oQfBzz28zHYsEerT0OM7sTduQMOtd
p1HUIu06nOs27pIAlUZ31SAD5LsgG9M/CzQy7abyNHLeDRX8Zp6bVdqZT0XvnGZJonRa99d8rHSR
Zn3givF2rqwXVM21aNWd6dtVk6O71Ft72Ftyzy67DiKEbJMg4zBRVbJpWdmsEG2rsMzXpa1XuSrf
z1656ByymhWWhK4eAl/w0x3rwSLTuI6aJRsKpMVQnbZwDFtLH5JGY6MAmfFjLkgWzr47tSQfdDw0
6Y7lXFWDuN0xmdqNSVDX+YciZpDD1ZAELr4lw9gHBhXnuRvRIqLbsoEvsK0+lM77GGf9dT1ka5/3
m3FGOQz0Qw9n+XQscR+gmAORqsWg+/dpM+jMo0x3ojgtBjTokcy5JknxYVBjupx0ZXqkPRyFEWOL
sulvi74yQdwB77Plp8qnVdDY/FMRTUucdItutG/ydt32gCfPi7s57d4oEesGz4MepvFalNBbHUEn
08gD3Gaepix/13GYWnl7NsDJT/hd/mnu7a2N+xU10wI7dU6VnZfCjKcdr3HYpAQGw1SryExkkUT+
TTRCPCEiHLKu07Gtw6ke/bAD8hsMufc+S+N1HEMAqTLon9UwlYqoXRFUA1OL5RZXVactUNLAT9uP
jVcuITAbHUeoD1LHGz3cjE17VdgxDXPsGu1Ypa2BG9bUaqADNxR2JQU4VvUyG7K7RqbvikYJjVh5
ObYEMEDjABMQWrR5BxhP996UBq7pjuNRhKM3o8AvqyGcXdpq5lhQWcDJr9RlPKWlnody2foxD3JS
l+Ggeq1icIWSuyGM/BqA8jOpk0bcQiA1ixb+G45dd4ZPee83GqdTqLKWLhBnD0nRKo055A2DwH9J
752UXWNWg0j/zCBvge8V8RrbZM2NNlHPddr6/roqVaXzMYaE1cZvdzMG+11Am4RoI+VtOfAE/FOi
IOoQ0blXnEgPqYWbZL/gURUaJ+gaSrtM86q9RZhn4SBnpuPMAT82QdN7y6zGZpETjwdZn4+6JsoF
8RTfezR1AWzR4wE1imjhshMvHUOSe0onIpFLs8uoEMF1BrV9PRRAw2m/SaszP3szVOxjkzCm2yia
NB/7Je7yVWpZEnh1DXKE+w9MOd3WIF1Qjq/qFLwpL8BzsLFW2yhdVxFMYKCaiQY+AC7PwZGcuxQt
sPyOjdAbAUoRUbPGki2rJLPQFpt1bJoqSHHACk+jbsyWqoC57zz3zoim0xmF/pWrLpFfIXDF9FMB
Ezmxw21GzF3UucsihyHKUHHZN+7Ui1EW7iTaYOuLqOW5rjexcNMKXlpldZ/MG4lpo7mwQ+gs0F+U
JUHVtkOYDO26RN5tkTV+2IymXoAZKTw0cQ7E1i63Fl4PAciCkskLdyLAIUVUnYwFfl93uRdAXP/o
HCCTD0CYSjUEdUU5NBhuO85xAC9o0Xhy2XJsp0b36XDshqJdVjU+69Iq1gOu3422qlZzVoJQmG7p
CK5o46rRHupXfUdXoKBiCG+l0x04iW5hyWzhesCbuX45ZOUnVXc88EwrddOLQiPh/LCceK1Vk7+v
a8gpkZyNZpP9IPpRI954mrCiCr0+O4cJc10UBoflHFYNMmvrN6CGUnLjxc2VdUDXhl2UauCPWMGA
GD+9E6xQi0E1QGz6DS/zO6dAzQyjKzXp3PLzJIHENEAMYNeuQevIsVWHpoveiBWh6axd3/shKdMr
kEkepMPJLHpBz3lmlzWrFh4uTplqm0BtyMzOaVFeigiSbQQkC8gPXZfVGEIt8dyabkOy+kKIUo8p
D3wD0bQb1CLL0kqjWb5TrrjqvVlPKr9AA8ZnjkyFnipcb8q+rHRcdmIxj9MbL4fogJ2T2ot5E1DO
h3Ac8a0tcax7U9xn+XjNlN1ONPnTpnm9NrTSJI1BXpGCakHKrVUwgdrWh/gfNcemnK5p7zwQ/MUl
UIqzWfZ3Q1V5QTziMzJ4tyjzmzAW/cbSa2/MSJg2kDIHUm1xPL8pPGXDcUrNIo5PfQue17Dicqxo
risGuQRNCkJpumSxgWkJaC6HFrLQWIUNAn+PyvasLeNwzNCHLoMQ8jnF9j1MsKqaAcBqXg2+kprm
dt3kYwoRBNXLMl56NvYC5KUQ8xk7tTa5yFSeneRk2GS9D0xnF9GlF/GgxzDF2onqtqPeKqshRDhv
wMvZ608zkulhaHPNE6FOoiw/ZfN5idpaV5KtsZr6xVj72jpVn05DGz4ymB4MdbEiwTzCw7CyPu6R
e8NiKGLwaTiZcfM+7WEoUgPPwembPEKjdkXkazGXSchMd1F6+GQuGhuIOZZL4dwIyT46GRncuiuj
B9Ti68hPP8W0BOKQQqT1XXvbj8CrBbvAuT1NMrifMX0UqLooNC5B39AEemVF8aYuvVPO4m0MxbNL
6DEaTEAjikJjcbHqPTzA9CKh8j2he2HeOjFXAW9dsiKBN/ju3Hf0tgHMwrTumiCPi/XgxcV1F5Ob
1ggWZobJUDZyI12JLmmL7QLoVLyqqqTceAYn4cxqTxf++LGvqxGCiF8vCzsc8zytVrguWy2y7Nb1
ULvybGW0SIYA4ylfF8zLQpJGukyzD+48zdJh6ZXTO94DZ/xcXEM5pPuGtTshGYObDe2qJ+wCNNvK
Hzx+UpX2Pa689DKW7jxntwmUpI7botelqXqQjSgwQ0NDPwPtN4/VeY6rZMPS40yYNzNOCAxEgtaM
pBuQzNNxSvyzPE5JkNd9o83YXpBCQm4pkw0gPYct8OalHMWS4n5a9RVqj/sICoJT1nYglyCYZ0Bv
RbaQSb4x/pxBrDN12FmfrDyhcuBeji6AaS4ky++NZ5T2bJGvslStRNXdZvAWQQ/cKKXjeQ/VmFjZ
S/C4lbJtt6yzYTUgucQRvpyjFocAwoPnz4tmknoJhRW3Epl3nLjpMmPlbVeiTebPXmhajy4apdpg
NEtgLf0mzvNAqJiH8HKoQtOiBrol+7AZCNX+2F61zF4mdGqBumYBdfx2pvOJ4/QhMrsy4VlZQ+1m
5k0ZRqq5nIDZjEkBwZ8EgxBzoNouCxC1BvbKrRRP45B3u5JbpN4w4E8bOUGKj0kdLybaXvAKyFIK
EZx4Pl/gk9Y2nxpQUyG2IO3KLKp1ndBWxzRNFtU0XhV1nAR9ckrrtA89S5Ngyv2bIZ9EkKcpBK0s
IE08Bk1H83U9v6v9VpyVXpUFrRrOEuvkggxnPk7WTQuzETEXLWu8KNp+XCA1tWFZsbWX8ncChHUw
1vitAXXO/OnjnArgdNi60O9dHVR8OO0G9DCIm1bQaCMMO2dlDLWAIkxLpHSbFW5p8/YkoXO1cPYq
GlQc0iL5mLdFEqJGnShZpNoykNO49k5pZEE5eZfUZXWAEYRQVs7HQpB3qATlIWMYpdks5yp5l7E5
0Qk81Cy7dzQxfUh5o3RUwdcw3WeoxWDdeok5iWJsdW54v4SjE2czCu29P7pEFyQ5w321sSS9GpxX
a28cl6bH6yifF5R37MS1m0F2iaa0HICe1pezGE+nJsqWcePdTNzXIIlH7fFKhsqR+6oYSp2R6LSH
ABlQRfugrRbKG/gpVKuErtl8Qqpyk0NKAYr9xmfWBTaJrmRvbgZzIqMeytnNG1eRboH9FC+G7sMQ
U6x7K5e160JgIFBgwPHN4PdBUmJwMJPJoPO9B14Vd55XnybGJMC9rn1/x5LaGcgVT7a43M0elVQ6
cukbEAQLKwa+VLYJssRA0OrKFFRvsVJtVGplOqN9OlhNG4uDcW43ZIxJyF0aEtcBuSUmhmot5IS0
q3XjTLHoB9qHRJU3fTy+Ydi/4hXxFrxV53HVBV7OOk2qCCTRjpYNnkmDGG2Miq/gPMSbFIYmoGkH
HOuU9u173jMRgLdBQapKa9BSYmnrAYdR3D9wEUstPaA4cyNJSGwVgXNAGd5FQgQ4edthvhx2klWN
85Vt5EOd1anOiTyrEFrmEW9C8KEVivyzKT7vGBTfDBuqJZ7iULYzWuE8XrZ4eD9162FYlClPlnWX
Mj1GeaEtAQICPDPCBGt4beruQg0lvnC0Pl7iQl7no+evcOJPwOtAhiVRokAqwL9Kbz2biybuu4Wq
401v5sCArNcZVADSssh0mrZXXhQFcvw4jmpeQCCBEkV9Alwk0bEHCp80071rIyBTadfo1uxKGMzK
xdDnoYU4Z6KM6JahAYDsVt48j+ANw2nvha4qQePO9J6VSbugrX0v+0RnU3KSq6SGMBeiCXi5tcU9
VpvWDVnQj8kpSt2fUTYFdO7PERQadCHdSSXKTkMF8t3ITatVAdOKZHEUDOO7ugcn9NAyMkTjYnpg
47QoCw/qgkxeV8zew2LPivb4ZpRJq6emfp9K72OVDKtCdBu/LAOWQmmSGWHCKgLBiZJM903yRs3R
RQXUva5RBAqqBSEHdoVKrfKx7hYmrawmAQaJApS2XqcluKtxF6wqdsFerOeRrNrqTEQz0jgBYe+k
uYRXny3aaIxWgwV9lE1r4RVRWA8QDSbcw0OMQWKVCOrOKdDDnyLRaZXRfpHxTgRlnh+DWm61wR6s
Ram2WNRQG2jJ6PSUp+V6TGDVr55K4ATZZk5gFtKxJsddN53lZo4CgCTTVc0pCMxRBZJswF9uC0fy
NfCAKzmHkNyToB1gmaCqT2XCBLheDLmSzQteWG0U1JsgTcRtCyWJap35dl02w1Vs0FXk+zBBp2qT
I35Ry10Zs71IqyGIVfo+rbq3OPEK3a6dP162SY+C3Ys2dMfSWzpHCwnTh5X8pC1tFkonQRB2OJAM
b4d04DqLc6iGTcVdxOd1SSG1F+N41yXlQ+LXUOFgkHa7O1g70FGDwZva+q7i6aoFJw4aYXxdzj0U
3wRbDxw0eYKLs2HM07CJHIaSRpeG/pzmgayLjxKEhChnE4ihfKhAmyxVBBwsIcAhZwWK14Dm95us
0SxvzhqWrrIRCgS+S+Ogkuh9W6hrf0Z+UGccFEUkQ0dkFHI+LsuUFLqU/hAOwt1S9ycsNphlRngM
har4LrU51wlDFyOOQEMkgxYiXkDFc2nSeWERgSqTSUYg0Px4lHkNAALWFbxNLyh6dtfVEJnE2Jwb
lYeuz9QxdQKFxIw1xM550zTFhWJTABky0VDLWzjpn42i0cS0Vyn2eKgq7yqR7Qd1N0VvYLDmVTv0
IY+6u+4a5zNUkGKI77VlejbZ+5w1pW6yEnLfYEHtDSrTLbXnqrWXEWZx4Kv+NK7ZVcXPS/sW2XrZ
IkqDwsu7oI99SLZVKHEFQyIg7nDPQE2ynN93eXZFk5kt4J1PH+DVXitr50LPfRaMI9mSBonAZnYz
SduDymnWcmrKRZLki7QgIuhaftLZygtJpq6qPjqtUF9r2kZXvap77XJqV3Qy73Moja2iOjZBi9Bt
Wr6PolKBogc9BytIsIx51pNsOoYcskgFNcHklz1QyeghbzkkBuVAODcUFC+KN+V1XNIzb4IVoDLL
syDO5AdTmzJwVt34Y8lPhxIyVjqhNVmMCJJgMvveUjTQY4uBz8Ki9GqWkp2QmGVAM5JNP1KnPW+8
6tws9Jzl58KghRrzmwqKk1cKuu744C2RLN0KqqNBDpRoxXKbhFGVhznURgOHwcsGHzLmOIzJYkqx
001QMAhziYWab8zTD5Hfsk1mmxBV0QqWsNBJlyIW4iQpF/mYv026yzRhZul1RbvI5ipf5EpUIEYy
CA2jVQEsArsQXmHzSWbobKQ1cF/n3xEvHt+1Nh21gDC/8KHyqPu+hSWruCiXKeM8gDrMWeXN1abM
4w8FTfkiBbFceGQ+JWPZBDWDBeIoTnWX+lPIOuzCPJqjE4vQKZfddAK83t80snVa2C0sBa25df7b
aug1Rkm3zpFvggzK8puq9CHCz1689lPdT1W/mgpWB3BCfANCAuoKMZRq02mCDpBB4YBj/0ZF8kOM
ml0Z0sowqx0NQURTncOmiHU30nszAt1tKD+jqD33zrPec+sZ9fdmqMkylX60mO2FdN15XxRJ0KUE
5kYTVacGhC4IwWLNageBNBtBqFpzBzhCZTO/RVEHtWLuhPaKNMxyLgMVk/sGVj0GNoVZ0rcBh9HJ
xmJRsmZR0+y/OTqzJjl1JQj/IiJYBIJXlt67Z19fFGMfDwJJLBKL0K+/2ffhOHwiHPYMLVVlZX7F
nJBe00L1/lbSyB/3cxRe5XoOFrYPEmYqsaW7vp/ewlrrE7UUAdmsVY7Hd5fQez3PLB9NMuwohoXN
2Wdn5JKnmW/hBFHoXPr8f0HgpuXVN7N/wrn5TVwDBauROsC3QmCgZrgw8U4JOHEyXmhOzHQJhSu2
PoyPGfefo8wdVsXripGYF8rAxth8JBs6eu5E/B0g+jrU0Q+ZMDfzjJVdqFjld2opLGx+HbCC3Gc/
L+i/5mT6bJ2oOhZMeDO5uKxUf4bp9Nb68VCsjSrRSj5thoJkLAxZxrq+nKd+rMhUo7sSOPEUeWfX
e6IK0UDgl77wGcN6gEaMdnm0nSDFNszPqyUWrrH4sEk3VVuyqpx33gFSc7RGFJtbwn0MgbomVwSA
CDKYt3MR+WWU1mdY3pcE12GHsEQUs4j/rVv9mgioGdo889oALBnwcnVTNL1UhRGThiXN/yBM31kF
3qTTkZf3E7wv0AyimmX7skr4fdSJMW/a7ksy8R/zG69wkxdUtOmuY39eQNYXGxThoSMwOzsdiwLR
5c9IzVsQ+qQA4nWEB13vMtnnm062fWzrtupxHE36beMHOUJt4NmXXPHDSKY35zJ/33TDEVhQGdl1
KDwvheAg8ZGpcMPEr/81GhcugNFaIcCCcpzwffdtUgzw9nba3x5lI6rad7pIqUWjazDHStTfNcHE
kaYvWbM++HJ4NH4972S/BIVIF//oNEa2uUkKz4/MiU2ROqqgL5jznqPQijxK2ePcdl1VSygq5MAz
M14J/+KR83TdmxbqCJfjr9xs8NxBQm1jmxazGbzdpOaTjQ2G0kZ/qKCSVC74DvVvP7Odb7y51Okf
MbZLXo+41SP16hLLJH8IHJOCqD3Ouc1FQwW+W+i5DVnLDNUbp+GHU9aVmxdPRTiqW2ib3KWL3UU+
/NUsHj5nKIDjuIYPMOF3q0IBp7D38za+a1Ab+rtaBRbWKPvQbSQK3eCvS1r35Qnj8npK0hKfGlzB
4ILP8TFasg4+I8/OeO3xWHguonurWeH19m6ho8XaupP7ekPCln3KlyzM6jNu6Ctd5Bsa75+YEHsS
EUpgGt7zgz6Jj/WqKy79ADcH1VvCioUt5F/VYN/8cQAgJSEdhBB5HxLMO5CCmtj5MNbW37eh3sft
a09X8rn4Dj02aHLDwmUnjPwO/egPohqLeKc1eZTV70MXvGRZ/aB5MpchW6uWLXAiR5nBDu/2wHRf
V0PCHQ1/s2x5G6hn82mAY2/jOg/Y0FTjnPy2JJjyqMtoGYjueyUihgsgK6oQjPI5pvteomGwXCN2
qzB5IpwzxIcu7OCdxmmpHaLWjTFEqWK2h+EUdrggmfBpXsvYrwJn7kJjAezR60Js/eOSWFSMdW6Q
jOuXUPKu5LApGgmbF+zDScYbPAe25E0U0v1fApG8w/jaIr6Ic+qvn/Dmb3PTnOKEJXm6ZlcXsmNj
OTySBBNaNo3R3h/NX9JDNVraGjRBSnMxtI8OhgD+wqvZJKuyQWzXTowF2g9sYzd+MNTAfQozSXty
FwfbLhkDpF4z7JROi3YHWV6tofkvMS4srW/8ncAsElAhSsOTEtdqKEy4RIXZtescFYNc/sS8eZo2
rUrY5l7VIPKWLBTXQIS3STXtPuQY8cbwVWTw8+5++62WDpb4/bHGvlf0dfaf6RuXq+Q1WZfdwFHH
Ei4+PL5tRxN0AUxYecz008yhwEWn7QVGKuprVKORzntFl2THV3yGK1uPy6JCSPHltxs6fIxc4Zhm
/g1HsX8jKULrbipcHC07mBRbaYzQORxpk2vhY05Oxo8uiv9us/0Y63Auxrl7r4fFy6dVPaAxiwoh
1qNYMFlyGkPbzujcQxLaYtLqutxbX+s1uVbx35SvolpJlfLuKQgxUlAYWlB/kS7HbQdphoRn2nLu
L69Tyzr4yu7ZdDAMEyAuwabdgcKYL3zXYTaBsViLarh/jUT3MI544uXZQl7juIEVQHXV8fh9WuKy
a9Og1H6ACNK7UI8gQDhPCtF+xMx3TOL/IKbmworlnQXbO8bOdFFpGbWphxgxrYuVtD+BCjCfsg+i
6hBqPn7wCD+prd8rKAw1okq6HsVl4YPZj+5hs/a4BsYvNG0+U28sBQwANwLQDDp5nHlX1ACo4Hs6
sUOAk8E1H2cMMY78yKl/HXp8wzx0b6wOH1LmcQxR5E8zMlsuPvK6oUewSTFp4lA8btnwvTZxVafz
R1LjaHdpnW8u2Vvjnzbn7ecl9gua0E8262KKkAT0W5f7UXjhYyiKJup3pM3+4+u8ozNy/bhF03f1
jDlWY8Ac7AjSgTaF9Mib7OEBmgG62poeWUA3fvpTVw4RCM94g6neeem3z9ZSm+1byfUbzRZ8A3CO
piUImMIUs6ds/1Nsvra029kgPoAoeOgi9z0uSYYjrE6WwZMJ2ybYN+amM9ByGONIpTxztp2PLg9g
o5w3/Omh7XK4AC8i8eLcGwBXKhnpYzyv+Dam7ryxGKoNEm1sgS2kDccUhiASb5VYD3fwr45jr9qy
OipG8lSbrckz3WMUbbYfv34YDNPFBpN89MjRay8LGIF8GWMEt+p3wSM5Bp3X4SrLFGouvY6CwS1q
JJCqJYJzpXSSB5L/TdoQ1INGr+jmJJfxeGXoAbDOt6peJrcbHd1wMJBecr97i33UT2O7tlw69S9J
WKFoN1d66Ui1NMgzpw7dxMHPLZDAIAnDT+QhOj1RMm4QR+3JutrlAr/LfWWDnGFiB25R2JledIuQ
ph/RtgeoK7EEz0FHbwlHC5+zs53Dp6HdyRY5Xjy1OZ/aJ4Q5cb75+tv03Q63Ksh9MeLTb9gTH2DI
ktu0xccwfrVx8oEwaNnVtXL4R3H4VwZJGtqTmYU9paE91/7cF+oqBQ0OM+LSignwLiBOcjPhgrBl
K1nX/eELLHIO8idr3QccwrcVmum6ZofO4fOOV4Er3ZfhQp6EmezLbL82zkzZL+Yx2WCBxzFcU8HU
Hilgcmi0d4tY+71wbzmp4MEbM/qiYUNww3+HxTSliGzh/IznLHoNV7WeqOIANRLMhviPLX6p6rgi
MeG5N+oKzlpJ+frW+bFADYLYDu2L78tzliwPwQqZqhdZeMbHE44PTfIux2kpFg33Y4NOZ/dAS/t9
3vlJtxs9EEogkOQ+YEJXTeJy3cdtIWWDu+e3MqfTGu9NCud3gQTv7BtntZcPODR5PVDoUCERAZnS
uAmkgyfFDlVy25u5v0akFXk6j//o2kJPzlGdt5R2uRtU3ip3S3p9C+cFYSBMnmlE2+da7czozVUq
+zgPt/rYTfCVFowgIYyc3HCzm9r61V/jqUy65X1saXMJvLApJ4uIwO6DSZ+1qKtVjH/DOtXHlGU9
2In1TfgrwBqNoSejBxr2x0FNFxGxBoPeZPNlCIDIxN07NfVTzYBwRtSvxJROaELg3muBiL2Lfr3x
fjTd9gK29x8gvwiFYUirya5w64e3DtnITkTNz7ZaoBoryJOAv6YbhEMgkNnNFth3m6lvN6MVJQ17
ZzXs5N4/h7F9aWjr9oLVBy/MdJ4GG7gRHQO4YrtExf2hGU4tS94TgD1qQ+li7NtpAut64OCWm03u
mrqu6pk+6CB8l20z5otEqxEscqVrY/iyWUPzZmYhAAg40DVKAxt7YENjBNVUig4XPopw/ijETN4P
Ms1FphZckxjn0TMvAh43vNd7VuCeZYjIIRTkUmdAZ8KJFt2SknJFaltmobcjE7+FBn9vRJ0s2g5s
RjCDdsOJF6nXlIFHfzsBurKJhoJsi7/T3oA5HAhBOKV9YRUospZovkd7ee6ieoQNQws64mtfk7IP
RpM7fCH5Eh8xxtAKwPun8upnlfQfNJaQEmuA1FcuqmBbAj+UDBmU9zlr+Xiaa+rBr9y8KqPLrvPN
BemWf4PleQZpgvFE9JVK6vnxV3cZDh+FFWD7CnjollO9DZUP969FoF5qhia2IlyKlg3ULsVxhw0J
amLo02JVGpldIkAEKYIhKls+M4TJOY8vfdj+pxUVZxr9TMTu2cSf6Nw9RWjd8RjkukOdDMdhKaha
KkWVhZFtm1IOrEBi4CA9k61YyNyXo2PvfWxCuI+wbQhcWywi/KrY7IdNPU6Wv1lDIjAT6Vh241XM
pnJNVExe6XfnGSRLkTrt5711OhcpWjBRgGcwgcCi/fVdzavEhDdIr723hagS925FHb/GaoG96YZC
t0iO6GecLZXOQKKuPnLWYTht08lJ9T2PeJqi7n8a3yKRsWNl/DZGXLM9zn7wPNT6tVbINRtvObfw
uVe6nHU88B3379oQ1VjuEOFBo8KPY1q7subdyxB7u5V1pLBjgzPThUsOtPDFbevPNnsK/ApIEjZM
j4PST00Yfcx1tlcOTSWaFoylS1elQfDgQpsrabZ8ipNHC4snh9+Yh+wOBK1+JWtQCOHCGuQRCF0i
F2nA2qeVgzOLRQD4LV5TBC8C6wJ2Lbo0gx7rvZIPMMXkKo8KfuQZ8NZ/dNV4dtyaYhnqZ61WmavF
y3ae/IKRhZTSXNso/hESSVYwBt1xQtIdNCI+y6T7Vw/dGVPqD0uHa99mZdBCGIRouTSByE+br4ln
Rzu+ret2pv6AnDnu9tLvMJqrHmjbHnwEQf43fcRAnAoGCyRQ3s355IdCaJP20ef+dPb59GtRD4vJ
dn/n6E8KU7tMdQQgmi/wpZagsivB0Oc3DOBFjaLi0c+5VT8bOZhegyWKaD4uasXEY494Oe0eEyOp
vKdNYzDu12HfO92DZKdfW0DVHvhhXTovcrs4lMdVGp2jZfzIFvIx9cFR0MTCp3lKyJacgpcEviWS
c2jHdTY740gR67B+DcdmBhKTPTYIV/NFwDRsQ4sDAbTDR5AKrHBnXULzIXsXavnjTT1c7TY7L9lY
Vz2LH1HFJKofebfIH491C3M+xHzd1vN8GjdWJdH4IbeFHfrMfRA5fIXTihNbm6wIcJ3aCSLfsLpo
suiIh+pd2uG+Y5QazGjJPadD7DSC503XpaqZfMPCy5LHtX0LsgZ/TtutyNanoPXObiLj69zAJbeZ
umlvp4gMzh1Kbz9Gb+B3soIYgYE2RDA4tKdNjuIIbOzFtAHMcoLrCijl0sAtzMm0+SfPfRil7kB0
0atHnxm5a5e+uSSbzUCh0aBM47FqEO7Mg133fMZ83Vh5a030b1T+P4vkkgVgmrsOLmZwDFXFN8CE
IkvBrdZK7cZprQvjOWAMyZ2gYP3e497O6GB+Gvv2OUCxGGcZwouB+5GYXSTpI6a9T7u0O5Dt2cnr
+pNi/Tu8awS3Xl30Q9Jfgml8Zjw4WQ6LxY0PjHAoG7YydFaMeWAT8Xy2TxnNroBV/cEnTBaZS6qt
KeIN0zSYo7GKenETmLx7rVkJUPM6w8ip5YHbFWN79t80/xtURm9z2xTYpXoeE3PRqytZ2730Eipe
uBoVO8Mn1DGaLxm7LjGBd4a8dJkCu685koy5OXusc3AdSFB1y2sz4owsCfwlw4/4sTE0X53eQ/Bu
SAvoXNAGFK7oop+UeEkJkgv6lsO495P/0iyCj4UinIN1h3uRtQfJmZ8bEz+0xmEYhTlh4N/lvQlt
ZcewAQa000063y9IEc+beGdWgopOqDgoCjxlTD6h+ocXOPDNprPj1jd3G9A/wl0aC6Qd8XEOYWrU
/AGWjDrLphU7FCt/77fTgYjJe+Z93LzQoD1wgtFYgn8/sAQzEyLvKvJCisRbIkfjeGQS39ypZvaV
r+Obk1lwSXuKfGjoVoAMoTtH91+spOrYM4ZFEZJd037Orm04n/rO287t6n6xdtgc9aCWw7KGf1LI
sDOE23om3uqqLG7Q2FdwbXUa1KWH3bVXCz/1AQnbNWsFuUOClbeRR4G2uBuHejt3AInOKok/Jin0
vlW9u3DSWwBbQ1O0sodjGPEnX365WQCTTq2HzMqVaK3ZjiSNyptQgmhayG0zGWwq4v5L2FNG2PcU
Tt0pkbyKtXiq/QyTjf6b4ufX5b7PAbEsCAtUu4KBYebieACjVSwRjhajxbB6KQDko6OBLfSGrNQX
kw+APyo2UreFhxZS9fXcXFQKRxui6cgD8ghQgVYMHwOs1v619WCAwiInVYPrlHavmUF1xmP4MlvP
K7VZZIJ2KGtsdYKD7z64/8gwbJQqTqMTzKnSS21030r4sQGirW0JtsI1yY9VIIPA49p8G0L0lca/
hm1LH8gSP08gE+tuugX+Fx9Ra0c/pMWSYMdM96g7y3AaBRw3H8hxoTHlI0xAa+x92FdzL78JhG7D
0ZAB6NMqSQFPdxu/KJbsqJqTcpTdePYHW2Dn8yUGT1LEXvi8BmzG18nEOWiwcYOtgzq329TsbcYu
KMqYqDMI0XCB1akGAPsCmepE8W9xithRW4ync5u9ZSYILjrupqNcvH2cgikJyfq+jgIEeYik2q/p
ArkfA3ZKMM2EKgZYupmHyIQ5NXIstZBV2LmgbN1sdwnBooOJ/QhZGOh0Lmp8RX5TkPmLWNBmIfRT
18Mnn6APK8vMUWMjqRjiI7xNdQ7i8bJEzp3iu+dGouASRAouqIU3cge8MtZWXUy9yjimdhQsy+PA
kG+OoPNai69onbMSqF42ogvMYtttzZJdjHAvDYcRGc4HvuE753Ok9iBjDkJwJELMvpiVq1x1HIz1
cQmhLsxK8FNtk/VIXJrXdj5GyO/azXplvGI9pQuHJy03NN5ZHZSnJ6hNge7nfCBASLtItr5h0ww+
TyLqnVopeAujxt06zpXnG4ZZo93p1WL0ibK0qFG2YHmZeMcQXud40gCjBKqkNQfYwHB4LIAcrIu2
oIR8SLFZgRxtvCqRU6m3KICX9Y8hQdqrexYZNvNTZleFo9LjE+wWrJahKqFHinIhpDv6I/8b81Fd
eet207w1RxpilGg0aSs9ZUeHPPfgorrfN/36R8+kHFz45gfiuUUusKcxHL+x7e8lW56DLoGPZ2oI
APKnnZayjQlW2/wQfghbEnTs9gn7HkUCKBhc0jdZY5h/T8LLsH4iLtyrUfzAMTKinzG/QOASVUqv
AwdOIlyx8MZIt3dqvXmYjXeBe8Ao3le6owTgFOqsf4ThCmKIDGK/NP4FTtJFrgSTinGiTDJ9Aqwe
HJ39yy0Cs3FATTHY6hBUvMgR4WWKSl0QAUE6uOeQ9E2B0A64n4dkJt4ekd9XhDRgutaHDUuWUAfd
KU7lo6EOsU24tFXYo8B50RZXcGFXVCQrSmLsPonr82QzekmxGVd1DlZP2LS/VmOrgUXa5n2KXdDu
FxWzOaZ4tC24vpg2O2t9MGLmPbK4Yx2J3t0yXLOU+Y/7kMJdrZfkHXV9382eKJKN8rLBgiTaaLU2
4Bw5J3oPA+iBesuHHLmt+mU5NWNy02v6TjhUYDDeuVwHVFK1kPfEAkPDuF/pIb3vdH/HbioJspTd
jAUwWCq/SiizwwZhnFsCB2M1wC5sJo8I0MHv9qnYbdt9zXQ+1Ckc8fsqERep3NFBjpVI2K9a+e9d
Qa8SkyKA63rfxoC6WD2Wcmuh2udun7TQyc55t74PPx1g/lRn22EBroEdUeREyPQJwK72Ib7jRXMY
HFmwjmfw1tj45EOJMx1E8XYSq3zDFoq9KPjtPd4T8hZHEj53/RCowZxCkn0IZJc2sq6oOwVllXge
8NA88jU2USfbI4SPUiz5/Et9uAWxAUqeuU9tkItoA9GYJCFBdrU9YI2YnVgUPYdT8zgHWD9Vgn76
S/gvI7BbIgOoNayVd4wietsYGXGINmxHeQCpNBzjCfHnMk5P+PFH62Xo7dMkzIAsMnWPCszrY9iK
vxPYwNP//y8FQ1V4s4uK5f+argf8PZMYC35Aj/dt5OGMDvRzw7beSWAp6SmQozswvm65vN8ylwGC
7unWXmoP40PeGaBMU5ae2pTx6xy0azHrklHePCR3SzPEGvdffuc0/eUUZHLaDQZjj/F9C3QtqffY
xCGnRcT6iuWMt2Zqv00KtQNDqZNg3P91/vS+zsr/r6YTZJo/PqP0j3dfzavwVgGQ0AEAXnP/JRhv
fs/kZR7rG4QIPUgPgi8asjfSw3kc3Hyh91/qsL42wnTnQU9tMXsyOpkO7zewLYIux4dzk07noW/b
nKUC2Yx9WcmElSctElC63R7YZlAucSORqHnproWnU3QKgFyfKpbTu0uqpYTfskFcNDGKSnQlqnn3
O3ruAbkGyX99RrqrAZcvdQfjDXmVmcMjNTwo1j7wEPE0vDJB+s/R9k+fTifRjTeKTPlxiWaQinVd
TtjwKtOA7L0GwWrTIIKRNw6CJE4Fzpq6k6ZrhEvFm7Lnw/e4AUJIurn0QWAxC2Wz2RnxuwB708Cw
vjkZzIid+VM9IlEZZ/TalCbyzV8cUpq48yAokYa1Gq47lI2A3nL8cR7TAXp0+OyTsD3DM2K7KQ6H
ZxNnbRF40/zTtt0h0GNzS7b4w16TmlzpXT4Gb9h1e3FZuMsWeJvJpvGuCfo+DYEr02F+BEh1aD3y
EjKQIkMCSeHG4W0y5ImHHEAPt3s9doehQzuMbbFm0RkUjZfzGuxDLztYOHYunFPfadCe0QdXoJzR
O4fHVwx+tB7qzqgSgwSCeQeoIax0qADEIO8atmkPmA3DAx4mykTJopthwL7wFeeZBSAaoSzEt/u0
0ODoFSbrT+CjEGaG/rHlEmkk1ph2NoxAvmJ52+vT85hWgRAvfRjg+UNydjNMBRuq5yQFaLViFM6G
6LNpm7PZOAXMs9wiL/m1YJYjXAgBxu/QRSA94vp+02rv6hjFSzc8crF40UbeLt2DW5usSJdleBw2
IYp2af8uGiegwILReES4XWd4M8eKIN3DbnU9M6+I1fAVCTAQZolYzu66e94Q5Blk2yBLvNvYmOSI
iFnK2cdOFxAok2RQ3D0mjJ7CG9HvBmD8p9eJoXRu0KcQaWGq5W0IA4AuG/EKQRAlSvKEN1KkgLcA
SaqAXNYhOQGAi8+b0n85rkoJzQsmCzWS1XyCwQNS3Lmnvk2Rp1CswygcuUr69VTFgM/xgp+28gMk
42Z9xMf6kBigIsjGLwj4XmYXZgdD7JO1OLYakgDDp/XOkQhS7OB+8T76u86o1JM2/i1YNBLyDYID
M8QVPc09nIH72TL2yOdM7M9Y39MV5qmXFnnexZvgI/bpF1Re+tPiNysbw6Nlndpz1OwL1l94adck
A74Un1fclxJQ4hunwKVlumCcqS+IWXCL2Aoue6iLKeyy0l/9w0A2ihklKtoUe9PZ7GfgW/zpacOr
WnYOeQx00GDP22ZwLpOfBouKuItp8IYdJqzgwCGJfRBmeMdEvpFIPtXYxi9NikTBrf6e+Rv2GhFl
zbrfSWxXlFqBlR/DyaJ1gs4xDXAzRjHJRtkAPNJjP5jylhFNzFV8SfkNr/0IqtogGM3c/ARhClci
XqEr4fAOaD5sYPOJBRlwN433IlATnNOeZ+XM20faDPA1A4NXwrjpJVEF8Wlz62cHqdmn3bOg9LKo
aSv8YN4OqwMwHjpaH63DZp8jawD7HUKi4Wt7RUc7SxX1uAgYX1F7PGSgWC63GWnLVTFz9us1ygfn
raVwfXTmHLYrFnbm56SNLwHET95gqH1LXOJfY+n/S0Dpn5hL2opI7yvGmHJroV2x2bxijtDbicQa
JWouWQIPOWQayYk7kHqsT4ixe2zvKoagEHa3r9hyTdW4XEk2Ym1+PraHgZH2wYwjICu+5z3WVpHp
zydNp52ihJ3shpKDpY20pAqJwxYIVkxDJ/ZhBm2ewdTKhTby5g9fQTdHFyT242nFIlA2y+USN6y+
TE6e2zp78hJ/udDAPI1A3I9SBdAHNTbQGr7HMICWAw3KOya/dOrjtij9MCwT9PgkSpktyAjWYLlM
gfiyWIU7Boz7Fd7MGIDIln1ZL7UofZCtljJ3mgiUEevpGSTfAklDxFH8g+/LQaOOn5vi8sW7Bmkd
nAxWmjF2gtPAMiggJZ39auwvP4gQ3ciLgNIr8QV0+4fISF7stsGSCiVeNRSsj4MMbLmuDdtH44Ts
W7TXoBZYYarRvbdNYQ5p6pIbqXdmQwCP9HA7+Yl/7kBQY+u/FZgcbXaOImwSeWG/QHSgDOG9TFkR
zsOUB+HcHsiMAmsacRs3nAhBvV0NlhBoZ3Dt75wwU1Tvw3nDCht59wQCHTk2hyxcT1zN8swm8zVN
eJeIHWA3IH65ellwSLYQa1jmbQ23oERZHguqxCW29jsel4pGIVjWITSoBNi2wzSYw1r1wdIPj07/
gQqFnbsB/OIJKNQ2xjnAe5SmKQGtP6yfwKgxDo/ty7h0z4Fy6G1hi4QR8UkmsA7QcLQGgslmq5/6
CZ10DNb4DLMgX7BF/r365HdO4mSnxxU6AXJquSVgS+/m8Bk0yldEkyOSsDr38fC42nbEIBgPU3y9
K8Xiqql/eSIP2PZBL8OLD1KDiRoZx9cwJK94a9BtakUZqQBUKgg02LWJPQoNyTKb8b9EYEO4C/r/
YAwKDxZTLDaZ+1RfgBZ0hWhKQsBXhk0MbyPo7zwwFFubodE2I2LaNMIJkR10A9A0acCBBMi+/Gm5
mSl741k67EZAyKvAFovHgODJ/zF3Zr11I1m2/isX/c5CBIdgELi4D2eeJB3Nsl4IW7Y4zzN//f3o
zOrOdFVndb80GsgUYMvSmciIHXut9W0XeIBuSPOUFdeOGV4rHKo9IZxVTI5jduw705m/9ET0Aiv6
tEvrfmiHVVmr9zDFfOFN7pMirOK544NV+GTWo29z6H+tazRFlK1yVUt8AW3zTdo3nt/dxTnB2dzj
u005fJut4j6ci/cFe2HU9K6a7OLXPe8Nav2qrdrj7LV0+NWR5O2bnmJvVZtugufFf4oc/EBJuuq7
pNmEeARXtpruOc5op79wfx6F8AvU641TIyk5KRy1JF3S9axKuNOx6W6yaLrYla82rTTsVWyQEmB2
F+2VoX3TwxD8vGrMGe/52K26oX7SKDQzbsjShsQjp+hE+OWQkNCiZeSixuCKrrp2y1msXRuOwfG1
mEccMVsMiewXfgRGoaINYWCJDTka5GhCm8BUem2RdeipgK5J+DLWM+nOjiB5mc24EwhmrgzP2RUi
TTcc9zfSe3SLNkXUQ4xtEnvBDOhH9zRmx6myudwkkbDcuYctcasdByegoCtX5k65hfggg4EkuAqe
ZN1VaF8lj6BP5mzcaXMxcUKhEZxRAfe820j85EbmGcnbQt3wMIiwvQUc69p9Fj1AirnYhiuP9RyH
FNydufL0EN63tbfuI+gCVa4m/GVtyjnYdACZFc8gUrIrrSShxbJxchZERbmli3U1GgtXRNgZG9+f
qx3AjM9a0NyH+/FgxhUVmWtQpMZfVY+nwCzFUhWkklbfaB+pfIjtHDiWzssxVJ+dcMLOz1Uyh0Gw
k2pon/JhPsxhe09N+dJx0wR4TKEVONTIuZ0eONkl62Ya201AV4pTYVzSV4V1UOM5vbGHkdyV2NiU
qtyF4gARyMM/hzih/W584/i3huLTfbUD674Ky3WWJd7RMVte15idWvexQoM9zVZJICRJeN4uRrmt
G+B4JH9g9CtWPlJi0AxKeoko7Yc4C/SN6MaLFa+M6EfVJEfagmQFLXoBjndnjpCPnAxZEQfg1cWo
ZLeEoMPCfa4MsiDa1dvJtp+7EQdR24fdSZBhuSLeXQdjGtYluZxNm7cPho72rSV2UTYP2/lmdOi+
TOM1PPFZ7QQZjYIe6NY1iRD3R8dqH5txfrLpxW0wbn14FqYcWT33DamLwaLPMaSPYxPjBSud7cxO
jvnGeGI9K1B0ghcraBJswAK/e1QFm6wj69YWK1cYn17JYY9OwddOZOeQyF+UV9e46o9uNX947rS3
cIxCGks+RZndBkR59k1NvFwY5CDRy6pOn1sE2htXBXeanvKhk8WtrurwNse/HUbQSTrfpQilZ3SW
XxB0qf3H3tr1c+ffJEm+bUxkoNCxNc1znvBcq/Yy9gc3ae8MaDvPaRvH+ylHJowSfjgOl8SoglnA
ekOhgvsTsoLw72IzWFWcMvZdwFuN4egt00NyMen0EnzwTjPYwwPolItniPqk0yw65iPNJ7vybly0
XZ9zG6cmLc6Ow+nDLc3HKRXiSBvxaxXW22n2sm0w2vj0cDWP7XDTB+mTLHxyec6IWaCwyoudZvNp
tKt4Ud++x0HO0RPJDXrBtzJRKGG2s4/ryuS+WVQ6HHW9KjZhxQldimG8VDjazAJjUGPxKYXdsGZ1
py3aeckDL3Un/KVoI7N4rOrhjj5x8WQDD3C8KL6L+wehlX9ym4xrcnJLpMXUOXvtXOy0FWAZS4ut
msLsRfrmh6i9c+YH5bODQ49hChN3KeaRKnHIb0WW/0RxutXRnZMH2buAsrLRoZMdyzHbjXGSLnuz
OKV1Oh/GIbiWlohOcRDKyzxNp7nhs4A84+wjh2PeRJ71gsm3R4i/8yx1Dib5RpehPwStnREXKnj3
PM4k/TSztOKIW3CU1PSdTcrXn+k54LegPTTJ8dOKxbHzU3o8gsUTH9NFNt02y4gHdiakQaM7+ouI
CTkkhdDROpbiLjWrrTvOq0HU4DFCHRx4wvidaioHkWbVaoh753ay68MI3ex9tqOjAvxTd+5M7s6d
LmNrHYCgfWCRGF9KN76vavVBT3I6eGn6GiALrQMzSk5xI+9HFuuz5Rmfo91+zWt3vBnHRu6C2Xnk
NI8pyczS2zEUP1yb00lrFshbvWdh3RdL4pnMd41X4dzIbBOxXhCP00+TK829rcq9rEKbzaSPbrzM
fTF6J7wNpttxsdjIUt1x/mOXi4sRP0Ea37LZHNKhSPdtKaDNLfUxmJ4BO2GG0UwYCmQDDXuRWOe5
q6Nzl1bnrurtq+Bq37q562516xIUj9JL3znJb19yzgBo48awMl072eKf+qgx57+qOHU2KfI38VoH
Uidp+xYLzLbPivTRjNDhyvLcVt0ET+8pyZLwGi1f6LabWTVdFNfogRBXuO18n30icbMnr0X8BVIU
bWqLsrFMGhzift7eJA2x3UK1u3Gov5uJSk51dOsYPrGqqvkR5m1N6IZGDbkci0jVJqU529X1pkau
e8rtRTUarVNdJzMBkHncwXVpb5M2+Fpxyes+WFu2hRUbmENXJHIttf/cxPE2bUgMNBY2CLqXmNo6
FkfP2g+N8Qr+KIrFF+HVCWL6/AVb2wc5y3yguWO1wtv1ToMVhfoy62jeD2G7a0I/Xq3avCf33NXp
Fi4wdJl5g8FL/sAks2gCZzb4xflrTT+y3nLPVhT4vDeq3qVwKMjuW/3Vi+PmKAjF2aGoL2mo7w2r
4VjVhWqf0G6g99xcTbxj+yz2Hnyj9i5TYL4uNzSt6/GlaxS2Sd3sB68Ibhw3q/ZDT3WcVjh3/C9K
B/ezRywzRZXberKE9SDT6MZmwcvIRXehoS+mJ/D0iRSnPYSWUGd0NABdeOYot0nOzp4T8oFskK3H
gLS4ipubcSaX18j4Q+Togg28U27bM54pffYszLiDKK+ywJYbZnBgFbEjCzsmPW1IOV0eEMA0AMmi
Tl4M3Ji0wNMPx0wePQ4AeQ3vr7WTjSNJMFJGP4/+GO0Nv/roS50cJR8jnMdmC7JErHKlUDFbfWpQ
7amxu34HxsFZR43lHHVysoyDHO7D6IGaatrwinB1+a5zNg116TgpkzT6aoafTTU/yrq+hvRoS7m8
+JwvYePtMEHaxFlyr3hXDXZtjanjeSNoGnRZYBxxXHbHAse0u6VK8692jOENqOm+ymiiRREhB4Ed
oJ1Mc5+r70GIuymcXwtCLFstmoaEpzgHNq7txiUGENI/KTvnQrDBv7JvZpWFjpTh427D9BKZOQ2c
pwayGq3E+NadnYPrcnIIlbWhartWwYKymhYYxdeiRpNoF6d8hPc4mCus3T43uTSrqx7oUIMgGEgr
svvl5dYP3YU282SXfEfIWB9s5w1xmZIjd7Yo359xiL8M88cmrsxdVwwUYCMvoo97j7XcXBeOuZkU
FWdFOo01GV0giOgj3rm5wnQTwqEyE+B7/K69CELcYiz8pXyYZhSFatQc8ITz7UFsO8FTSWaoIPSF
gWZFS1HVaMTQgF8qkmTfVMGhLtFz/AHwST1hcnZGABGp97XXIHhGGbw1M7mjoeairSr3LZOkG/1R
rGG8fBSRhedzPqcpKIre7QAi4fiLjalBLSakKsf8EQvS1qu67/DGkN41XAlQFKpJB5RtcphT7X8W
gXutZfqE5oK7KXuvBivCzwgRopOU2zaHrzR0Dz3ghvWMvkTJsknpYQHyiz7NBpHfVTBViA3nBApb
3XyLS2oueFvwdz2idqqlV2jftz7nWT9HYgkEinPELl66nFxK1qO6BQA3zjjVdbaiJUCHdFLfm2x8
dIqJwyeH6qmuVlCHDMy2xesgWeImNylWASN8KBK7kW8jBN8FhuHuRIgdeDRZvUg4rftpwmCRvszm
VO/GOtvTRUx2TsY5I4cCtWrMHtJfxUmmNbO71iRC4OIN9VFoSP7xJZvyW9sLL0WAqS7oISfGXr/L
ov6lB34rS955FPd0CuOjR59LNe9BPI97E1oBruby2s/Lj0zQkB2qbnKVVK1taxKv6QQmAntnc5gJ
ipaUMEhISdu474wfYRdfJNBXoMWDmX1yz1wI5wM0yyG6UH/c/DWH8yfxsvjJ8f47oNsTNu0I2s2m
TRJs4f/+AdAdkn8qy7DS+963xq3vNQDdAO31MvjgLl9PHsoMZiVcewsAqxHRZWiba26pN+gW3xen
8lqNWKCH2j651N/Y2Pdm+WS55s2cpeWJaPANPohoPRffinD4wlb5kCQ9dOysuBdtu4WGQpGIlYGd
xSv1t16eYXM2/wJjLK1/ZLjyQrUyBVRs05T6F9DvzJqpI2/UeyrtdOW34A7LgBzi5GDWwQ6AUe+t
rxu112ZG0KwvBUYNAvRG4cAM6Lm2a+cm6JoDShGK5wJC9ljBLPpgHOjy+yJHHrF8lHOYbLQYzY2a
y2/4KtKyALxC1yrWpzYgYVvTz5dJnbMEFWerUKe05aapq8e0xPIxLjSSRiX3vZV+AaHzZqTD3WAY
y2VE+wQlkCyE/zLzK1cItecoIhoyDRj2krA6eL5BzkMO9R6/tFPdUW2c7GJvCuCKneU89HPCg4fW
ybA8jNnlssKwYOCAPeNAJM9pxOgeLX87WQeqvQtMXYEpJvC4ZJHzdfTy88YpHUCMYItO1qRfCS7A
G9oFdVccbci3IG02taGOmavGlRvjX2jS9jFtrSNGT5fGJ7kVUFrKCl8b1d7OcfIJOOczr+KPUpAg
jLl9rawxyJJORxEgVFTGHhYZfArFlWjG6V3qTbtGxe9tuciwZKiqRfMc+vGAoOmtUNPpf5jmsysB
AqRPtreBHUeWpgfYVRmEFMb+fojEK3w8HJS0QljXxMfYVOVWZ4rqxrRPoeARLV5xLHd/fdf9hFn/
ctd5tvDg9dNnslAT/3zXZXljc0HasHe1v8pm6oqSJiecEEGXBJc7YT8FKSP7XjS1vyekSiyMLV3j
yyYRWd3osfs+u5m5qV26yEsG1HeNd45A5JrTz0bWDaEy9Ur2GgSKIrjhRQdV490w48LchCCBMoKv
qMj8hoKMrLEgD8aUbznVZy6sadsa6ZkQxXwQNQoFee0lJFW8qDjgwdkcRsd/c8fuyV+iKCUI4TUS
EdsElE1QLbyMujmJBa7ml3jE3SJb3tij5wDXtum3mrxSncEcmpQEmEJh+tfvsPNPbnfGVzMN4edk
K4Yg/PkdjvLeB6VYe/u6eQv76FWWp9Roz5NCbItDWj9Sqh6TS3qEbQha1+42RhIg9stJUDzaX4aG
Q7Db59gfk03b96D3wuCDWXP4BgwUziKG4VCWL2h6tNHGgxv1H0HEHZp+dRoYojK4sWr7AK3uVDbt
a55x5XrSfdXmcBgUbwzBYCJiYAEc4eNuSS8/906KfgIjbrqhi3Lk2X6kJWa3Kn6PcqojHdU5e9GP
v36zlqETv9KYQeUozcK4jALzfrkcAzM0lFSZtx/N4n2y4g+JrRBQ7cv72CwlBaIxbPD0fRr8T22P
yNgggYHNbn0mAmyE07/+9RNy/wmn2fNsUyyLtRSe/OUJlTE3Bz0fb+9iBEO8ib7q9DFNIEbZw6Ya
hlMujC9zD8BzDvUx909dWT8yToIyy8TEh3+e0z23x2RZH0BOzTikC1CSl+nMbTJyC6BwvUdZebIX
KKdtQjX1tfNmQe8QBtR+0P3fkx9xNFCOpf1rpotTkQzk7NjvNl3jSS55mFBT9mQWPqicilD/EqBL
zRsYGMPGA6i46k2mQ9yM7cMQuPX93Pg3QwbAUxkI5INVr43vuSacBXH2da7G4AafoJCL8TtIKW0y
b2NZ6T7L08uy0FkV11tvR1+CkbOfK5lwEE5sSnwy0Ofeh9J5DMv57a8/B/tXOr4r0LYcfIdgauFF
Wr8MW8CXOUOAZ50qeJabbCqZTQHedqQ91rrJpUwe7Cq9j6LoAwLscRL5t9inok8ZwmAPcbUeF7wy
oke+IgO8Mg1OATEE2GjiAmc5jjrw0DgXrEFjc9fOpmntaZlksLUmTiL99NwrymlGXnxkKelPoyru
R1oEG7iqW/xveq2i4K5Zbk6YTbwRpf5tHfl9GMz1tzX5t4kmH0U51RHy+i9//H9PRcZ//3f5mX//
Nz/nvvzHn26iD9bJ4rP9y3+1/1Ess/OaX//Rn34zj/77s1vGwfzpD9tfZ9P8J9NnHn40Xdr+J9/8
r42mkUraqAACbvu/TzT4h/E0fxqqiKwStdNSVP7hZ38bUaMlkzZNj2k3JsIjCw2zH34bUcMYLse1
+GtJVald1qXfJ9RY8m+2YjnCbWvJn1fff0yo0Yy+JXHLsG5LLIuW89+ZUGO5f94pFE8LXU8xYdoD
SK8c/UsFPM2VovkVhYeiQetAmNt4iL13llUVLD8LM6gr6eu21nAJ4DrfjGbU/pibcrxXfkY3aMDN
xUIeaPbJGfROucodQwJsB3+g2xyUeIypzjYMgvyyS05d6yJEBK4nPlRElQU+hoXFpoqzLZAXTDFB
H3OIws91TP+pHBNwYWlOBBOf+D4tMC6Qdf5i5FAMdaxeJqGuvlejijbswqXjAXWGBX9bGPXwMI0x
gOoqKZ9mkiooGAtqoFKauQs+vhB2g4hjOmHGEIrJzk4Tkt12CR+3n5r4ArGvXYsueIT/hySBgrE2
epoQvJmPBQUrc3NexlhDalQLQyDDvkpcnLCd1PZ9l6hPByPjAlczWSPdNEFGK9sd1X+odpDWSGWJ
oHa+m7Aj0cFt7IPrCeNhuAW1WrzO9CuR4CKNp7kOFWKfSz2ID0M9qa41ji2C2n0SwglN6qQ/UKji
g0nDM27V9GvZ0T2YWmfXC7IOMdFKtEtMTOVo2/vJ89XW0qVzwf+GebCGI0PcFUhDPRxjs/iS0VFc
tZK/MaI5ORagJDi7k7Woe/GjUSPGXtN+HJL0ZMCrI7t0UwzRt8RgUyAwMezBqlA0pW63R+SMDwac
s7U0Wy6WkvZV2xmHDvmMDxOCWIjRYKHrvcClghs3pPtIJe9xupSxhRWv2yKVu1g7FGy1TfqbVTg7
N7rudn0zvgUNwC8xIA3mnRPt7BkNzLYgRutSfGBXELiwca3WXpusk2xEvI7x6oU4F58Do4OmJlzY
IUYCecymk7u47KdVPpBpc8yQQG/P2XvUPfAbJ1QYk5N6U0TjzazI71DmLEmXTF3rwJM7xyeaUGWe
sZ/riLCTOzERaAJiKmfTXcVj0C0Whuopt9pm7YDiATdhiG0WRu66JeC+jWqFAgE/ASXbKK9MSXgX
o24xrPfdg0hADWPd7794knRLn3Y98Eu81Vztfb6mwZ1sLRLTl3gi9uY4QJ0KgU0UJLB8z+AU8kZM
/nHqCAV7hvTeXLh7INst9VBPvnUWUO3vp4HAPc7qYN+YbQzXvDPWGPgzohmRe+ctkzjEmKlHo3Yh
AAYjSSoL0mOYWMZDqVV5YHtBAvWKctex3lzZ7ei99gsMPdaPVhSnGzKD1npum2Cdil4v5yx7ZS24
AZL/aBLw0zAhCew+HArnPVgtf0vVYD9DOaNhWBnuwQQuBAlywCM1jPOpyQL1WltBCuXZiI+6BVTf
993a5K7v8XZW/rMdJNZV5Rk5KcdJyM5gaNKMW8G9RIQ78zPrIFRJ2sF57h38HyzX6X06NnAERv9r
WBt3olwM8zYG9Mx/KZlas3KLFMTWIGPE3ry5K1KBj1BGwFrcpKIiRvpD+bZ23QjT9NZBc5ih03Wl
xPBiqS+NQ5xv0hMd7U7mXMfp5HyLkjD5as5NvPdhDkAOnmjdMgCg2cyco/QOAQUPQjsUdOAif8bC
RpPafRGs33tGacg7lIVwR06zvlK55GS4YqI8IClxVXnVQZrGi+cOLJ30uuDb5usqs6KjXcDOGwWN
GPJoWLJh9Rzg/C7DaDJ3HYvwparoxHZizHeFpTBjDFqtIaa3a0JOim5fAySpBxOden6JRxJixdNc
2jZRCqihWi703wb8ST6a+3nwz+0c3JJAIr7f0kgT2niZUPFZ4+g213B/Tn7Wlq/IscFBMcdj31gg
fUFQg7WOFTwsBihgsahXvj0CXZzqhzk1prVrNKjcnRcWT1lUdE9dnOanJLXrPTaHatdnDe3ZMBQ0
/e1gsUrk0JkRMyQx41xBtxyQPRIfeWFo8on1JC+y+0o47UmU9BxU06pjWHGyjELq7qktHv9QO/xe
af1xVpzj/nkE1D/uxL9U/SHmUExQytwHsQPJ2U3VAAF5GKojAHDx1ky+eU/XCS4uJXi3baayjbcA
1ty95zri5DWg/Bon4543e1DmkVUSIIUPUM1O9gZ6YNhFg1dt48igSRi3gRFhTc/R3HvtzEeDiWcJ
LYdIPICuSm6hmLUXD5L9Ic47HtRWRrUdCuYz2XGKZ0R2c7zxS9qEOAob486B6nIjcGNdAm3K7QQK
ZIMGKh9t8Dnbpo31OcarztmC1SyMLe87KyemAgdU2k7KzN8F06QegQZFd0kJh285rW0yagLYA+0w
Y5eT4zZKUwQytF3aOwEpL+JYip53ZSGKF6g9HsfDKRkIWFr2Nre5laYiq4B+a7v81gRt9NhGuJ+9
niXdq32LcJiJ6uKP+qFqpfMWxkHkbQpD0cHmUCCvjhHSvZZ96X6Qsc5dHMa9LzZTSkSwToBHQTbI
j2Xj9WAAuCofW68WPbsR0HyDITg3E9HJdy8eHTwNurxmfW1128qzmHODXLWpiUUdRmWIGx1V+acZ
zGpXFtm4c3J/IhVkumLTYUp8DMionNSQzHTGHCVJ+o9TsqKrhzlsyL3y4iQLo4KpHd4PRQEEY35e
Uk5R7ZeHKXOr76WbzTmROG4u1bvFtLWZRIaRdypSewnWjl9DyLZ3aSy993ZqW6AJHL82RSP713gc
I6w8k71tUtM7tQbX2GauJ9rJU537YCnb6mD7Pdbmhqk1x6KKpkdAZeMxGxog4yVRlXXxcy3LlmUt
43UCwuXziZdFr4hCReuThbBhPQhXgxNYd7WfR+/FzzUzDz0IvzLIYMt4gnkFqAc45jZdaegvQIaS
zyaY2hfO8ePB7Ntmn7g5woLvOB4cK5W9DCJzaM34ht3jBl/2Dlrw6opnLh032koImxKwjW5NHEQ8
fF0MW8JB4tq5rYGfF9LC2Qm0D5glF9VeLdthMU8ISanTwtZLpwaDx+SnGAe0l/pEWdmFbRqxb4LY
xrFvpHF0hk6dKQ3Hg6xKXPazqKJrPzjylBhjfYnIpqwpzwzGXcx4vrUD0pf0RTpdszEeNnxi6vLT
wRhZkDXQKFmLIxqez4aTQ+nOsYBYayOXscdnMjRv8SgA2/l9ewSiCXuzJae00VWBt8cNpp0bkREm
Ipslt1GHHmxOuXc/MRyipUyu23Xpue5mLhLw04Xn7/w00rtJ+azfrlFdjSKq74Yg0a9WZbmvHMLl
d0NN/ZM7sEwFsQ+mgtDsp1lOPS/fdF60B01mwcgmtwFK+pcqt6xPKyxYyZ0CFFviT4wgmKcSEEjS
ATS2y/mombB26Eytz+T8h3U/B80iGAQ9vfiqehqMUW1zSYSUzrAZPURNQAvKnOExao9UkowhHhQw
FDhTdKlzStxIX9zUt+5yo/aPVt6OxDOq/iCZXbNTmFP2JoNabnuV5t8mt+13tiQcYHaR9z47Zn2H
zQwU2AiEI+oBEEL6C4EgmEkYfomz3JlpA/b12Was3iksbJsBmoFPDikp79ohL3amoJK2ZjogTe1A
pzGBL3l2kRx8Isn0z0ERXvwq148d+9JnqT351NYDTbh2SDw4j+h4GzWxL2MHzNPv9AICRiQl3bmO
cwRjyEJfItxwm1qU2KsCS2+EWZLiYnDnNHnjLTNQU9oTUbpcoNNO5MQwqZlNwlxZdaBjyJ2JnZgV
ZYLNY7KIQdASmM1OMVsQc6Pip9KdUc+xCEkiPQYuQjMkwdkMernVzTxYz10egUkqcrJKWX7su8Kl
6axAglCl+tFLXZbFLR6hknxGM09gRiLz1Yp6Ur5aE0idSwgdaYZ0zptVfis7i7enN16HJiGm3A1U
BcuU1Jgy5NpNJCeHslGoX5iyzKHj1NNAD2nddL7MZuljzffNvTBNKodlmF8GKX7rLB6Z1gn1ucQt
f/akTThKkkUSoRR3Yo7yF8hkDCOomSKDupYjLwBzZ/6NE0KQ1ZmVnDXdzvexT5onaRb1i0OFdbHC
uj2YirY/UuL4ljE+4qDN0j21Zjl/xdbYPQd95j+G5Crpu+W6OmcW1ac2p3ZrN1V4KwNGTjEzbqLY
q4Mb04WRB9ZXXJooyt6GXvTbPsQrQ5+OtMduMOOGQT8mIdLJM0Jkfc+CeGAOs5nvsiIjwSqYpbRK
Mg7tYnDl96ComL1iNLlK92JkmuGuD93C2qRoiNhj7dZ/drraWYdHwRQvvbGdYSxv6znXdwNksXsM
qNGPTCqPAXBjQxRNk5DlpqieYM0Ym5jBoeAVtHp0YEzvQBi+p5OLsbMf7HSL9mEdMj+MdlbMmagm
6bYzh77buzKwTx3G0odcZxcd6HVe4ggd6+bocNQ7DKOVEyIcOBzY0zx+DToz2+R4G7sNxqnoGjjR
fOxm+LIzkSgKIJPAQ5mP70SrMlS8EY4QGbJ1AK4BiS58MueBU6QJ2q4yPAy+Wd67JzPrxlugxcbe
LwbjkZkL7Z7lWa3JWqqbdMyj760RJFx6TAZkZIa3xSE+PIhoSJ7C0gtOAK2A2QRRcHZDERA37jHK
ZNhIJvoqz1jKa2JlfYPxxoe1kVZI+qZigVm5ec6cNYyD8mulGdvj9L137wAyB9cC0KB2G+zBTezc
8ifymkHYbztvYnrKPNMeGUIJGCuKRof6Wbbb0mhx9JnR4DIsTYQ7wEBJuzJSAkhGJNKTOw0GamXd
b2U92geGOMpHv/WYajCYzoUwv8fgCbzjiHzypa1RoLCpc5V2Tf/MQzVMSVAzNWRAZurNibjmqyEp
H4SFJ9LL6uHWjrktNdO+XsLMtj6ED4SpAmJ7VNT3mzxSJrhpDB6RzPTB9VtglUBaPnWe6BvVOOkz
xhp3xzkUPxU0rx39hPIUlJQsbuyLoy3hWE1pQuFEHfltaPQPD7LcJopM79yI9t4Rzc63PRtKnKl3
mWXgfqnzD8MvYPczHgveJ8PWqMm2Qx3Lk8PMEJBxWXHjtnImW23mJ9T88VQ68P0pQzIw0zb+ra5B
r1Ydn+gqbHAbrLI25fNPHCzvlWVtXPpW8b+QcuSfxQCOBSbitOUgrZga98RP9eIPErVXU9qA/td7
LpPH+c16q74ab9XDcNvcwx3N74z09q9PIvbS1v6jPCctSwp4XtJmsLYl3F/Eo8EP7Ey1RC56pf1v
KQoZYOaElWtFpxzXOqiz4GqXnOwYqGMMn5LQ77a0fXwmBpBKYBwwFuVQJoTlhNeRDvMt3rgY6T/e
5F5UvcyOb7xyIKOV5Xp0sFReDHLNY8J6sJgy+Gh3ST/SP4/krgcZfyjN0X7IioQOoC05zTlCny2G
EnwWdayeSt+Ijo6TTo+pYZQ93fCsJ1sfVlOxDWKujyNx4OxC4rh+wbaMmOxlZvovVJt/UAskio1n
SxK8QjJ0XC/nuz98UI2H1bqv0GoNOE1kQlpgKlVKjHyu4ueSoZbFKu174C9FFGDZduWXRodQJevC
Db5rhgWtPQvQNbTj+GywN141reE3KBsMnoR2u6Njd4mItwDLlYzAALLDbFIwasmFmWBWv5py4nDS
tiRZaOGGzyow3BPJ8CnddEtD0fIojdfan/Ov9YzlkKtXhey3Sw8y+dmOjH+2JmdZewG1M16q1Ui9
ev/z8vof0xT+F8oFlo0+9Ieb7J9LBf/nWn/9/qMJ/+13DWIRC37/yd+FAvtvGsi0wC6slOeZ8o9C
geBIuAi6JnwXvQya/7tUIP7GeqeQeBHTTdex+KG/D7O3/qZtGxURt7gtbaH+W8Psf6pdf1oWPNOR
NpKjgkViyl/VMAz0nqo7p99XkWKajJ1dFh9l17zg43TzcZ+6wV0//Ojs5FNO1n2fek/L//4kT3Ba
aK+5R7tj0HNpXNmqbpqSykEVHs7SjoA9Bv47l6lrz25AKjM5REl1w2gHuvK0wkBHR1+NYOkNQtnb
/eGj+GedF1v8eY1l1IZn2+gz2mF9pZP261R1jJgsN2y6ex51ZpZVc6JTzRGQrhNjc/ylDXE39Fa0
azrnPs+YYwuf5uwIBqPC5PkuXXgtP+F4eADfuymUu7TtyrOs3sjZlBehNnkg7GtdNTZHZc71yQg0
k0xpUgbH2sW73S5fksZoNvxCe93bcjp3eMkT28NEUqnwfmKFOLsT0l9Ti+TY24uCyOn6Wg/hj8Jv
bpEy5c1UamPrO5BKEi86R+As/j9R57EcuXJt0S9CBLyZlvdF13QTRJNNwgOZCZMAvl4Ld6KJXoT0
1OpLVgGZ5+y9VuxiyU0Fk0P0mifaZOMzOJMJEwfwzAS+8pj70YFhApMuPSakNutuB9qerGcX3+LZ
JR4aeH8b3nWIB9KjVlF4YTF5pQ7SfzTmoa31vpgHNBOkfih8Oh91Z+wMgo+72mUHADqj3aC4yR5h
XzWkY9yZ5mbWr5Tt2PsxE/OZiV+xML64+iJtI8/+gBeHYys5wbte2mkSYohoFHgRWrPsNCgBmdh9
fLd8EplzwHeQUWSPzGvp0KXlN0bUmjhHnsCF5WVGQjc3eZ0rqkaW++yNPxxmb74BWrZCM7CZINSt
hxo9bViQJCzHjg0W09yTgDJhOeFLGLT0/cwBfWib9bumxVDWpyb4W6v40xGt2nul/NMyYOOAOgDp
H3VzcsMxOUz+G20GbRAkC5PB5vDI0RzXdLu2663db2oh66NfgcIZfDOD2jp/seMizGNOO/JUe6gO
56CXLCjQwABMbg6MDW7OmKxtr7qPifkSZHBzeTdbzL2csb7y8O/WTJzA2lJJ8ZJenvLO/cPU196Z
vvNVZFEMoGbhZ4YzbUxYpxYj3M7MniKAykdLhop6Wjmcam1vs4SbGYY1PEzMmV4kcfCJLuA5seNP
IajsOS69sBFZ7dkfvfxGo/2zRL3KEEPexy7cK0rZa8oXW8dPjzYQRBhiLPta+o1FCHt3bGb0PN3R
sBCxEWhadYgtXZ1sOUxQG10KYXnxB6ko64ThXuTkopaxFcdk7g4ulSz2hyPmigLWd1ESLOH3v/IG
Krq4Aq695mXvcOQOyZOCwMzddfRtBGibzTR8DRo2D9LDDNkNdCe8iEAc0dEi3jDyuDRF8+FnrFjw
jR4tn0cY7W0+IZkBKpfE8kC7ftvUznUuPQLCE/FfgxgE7bGjM4+Xxle3wkWE5CHi5ZuzThy1J8i+
VvEdcslNKHUpqura2k+p5Xw7VoyfTbUgeubrMqeC0ronkn7IUwPGa7Ng+d1k6wzckXPIJBgm+AmW
fruFm0I9/IZ6OufzM64TnX/NS449yQc4K/O0xX8zMZVM5vaMJwnhae4yRxAbvzj47AmMIv/sk9Za
p4x3lcWOFDo8oarKfesM9VHQyqEPj4LVBrW6stoTortrLucng9KBSZ2mwVbvhbS1mvhs1+Ebv08e
fvaRkjeFc+0RBWkAraXJS5ax1LWH+dQwX9pVmFaS4OLL16zqXnusW5Y/gmvpEM8kxcmUissc6US+
M4dGoQMRC7pUqauXomoyS//adXQFM0IXdGCZKqwgSR5Z7MNvC6qNV4sHtugHFjR1qJ0VUqFPHbke
T6MYxwoeGeQW1OYN3XKb5GXGFh9lopu+lZO+Uk/cUz/cTK598WN9Yf249/xtZVhiPZkBtkQj2U+F
te1r3kk0qT6LOunomn6qLH21mI/FUfTL3OXHiGZADqlzFFl6AUax8Fynd3++p235gREsVG/NQpNx
BtiK9JmBTeT91aR8CHrSIAjTN4e+Nm75xN+xKkpYtCnuT9vNvkz7fVTBuzFWh1C7D0HC1sqiLuf7
oJX6eWooy0Z3cyDkqINbM9nFdqA1ymPM/hcO9KfC7C02mh6SF2jyKCYM5qDCQvzuuHtS0vMzXbqK
pLVeNyl1vcoycvQv6c/ccM6k0RnkaC8tL3vTKY3f3hieqXkYjPWNx37uvis2rAfmbx9moz5HqYJ1
gyd6O2Bx6BWPF1jt5JwjXILQrIjLhwNDbpt6ZtnTcJh5+QFQRb6ds+edqRjgNqh2U13N2z6fn+C3
L+FvF6u3rdep8KhUD/m16OJl0JnszHZ8nGqyMa1Cq1FhNVEpV+FopgXsLTieBbtXgS/hwmi6GpeB
/G5F7m9ovPhYOSu09WGwTyTnZMkw+Vk3NzONoNm5AIlSEhPUk3nyDt7JMNSJUozeBrwaeODQI0vQ
jRM42LXRdGdpCRNj+OAfsr8WUQEEUekS1gsGX9MpvsYR3n0swrcJ5Z6s6QpQk30XI6MYFaibQcEs
d2Lx5bWfVqmuVkbuNlMU3gbQOaMfstBkHEyAvtsCZj6mVTucXOU9UqnHh8MoY9UKNl1m7wmAh5D0
/vsXLpzbrDDzPbTho08CCuwEfw+rYsHDtAf/RQoA3rWsfDuGTruWQEL3LKvpO7dbz6UGAhGx3VUh
wA6pXDgBLUauslw+YNFdDvPMS68GKU0YJMr6h3qkaZMuPj648+sskEyJFb/eyAOYAnbZMpij+8wL
K56FzHf4Qwke9m7E4cBFDaGjVzOmk17CX3JteuUF8iib9JmLv2Rt+xOMrsr0cF2Zd81q6qAD4420
Jb8rWT4lHTsZA0dE4p9cq24J0wcUYIIhvlNNv0SBeyCrjYy8N5qLWbv92luABBYmkE0yCmubh5Wx
BvL52AwZyQW61YDh2eb31fDsUReD07fTHbE1v8Fe5nvRb6pZWuGfpKZ/pLUuziJyXjBz2Zu5mxmF
xDUXMA3H0fhbRrxxZ6EPFWpYRq3QIuO4uk5G3e6ZMD0VZv9uT4BtmawxPEqqW9tP21DX80OzgKyr
QnF40+5wKKyecmTU/xly64Z2C3mbcJy9HF/kwNLEd8gWd6hEBRlsMQTbBJ7XRpvDo+80/c4cgdRy
vH3NCIOYTXDjbNH0iYZ/wPk7LOzg6MNXLsjc7NWyJ6DTtzWqZskCnOKhjI++Y+wmMm1HnU3c6o2Y
r66kry6qP4qXTJFP36QFeK3i/tol2tywtXwPhX4uJyChpgOGFampzTNAbgePH7k/UoB3KqPaZybR
EM6tRZ+cvEJ/wTzyUWX6gItCXo5g8eznKJSPoTtcXSmIkRuDc0uS+Y+lCWr0ERkTr4zY2JU2Pu/J
3ZXGssirWPpk4uYL59oRjmEZxpnGYtgalBjNfO8wx2gFKj/fM6ROwTGMuzD27D31+e1g9rt+1tEu
t4KvjrntpQ7MS99I+54X3ZUkUXJxa8O+RzZlak1tlNwUloQhhTPvrdx0NPcpfdRjrAEbizC39yAw
mKlbSu9MbQOnDmcwlyVMZTKR+T1V7EOKxjo53fCG/hKQU01Rm2g7U9EgMOCZetsxC7orcs4Xh/5c
D3CUigJNVTsZnpKUN4zoFc2NjsnoKOsUEaANQVp8EFrHypIEEsSDle4SfqqPVR6YK7pCsPlDvjog
E3+EStFgL2j4BU/mUQFaE921NxlC3+tYp0Rk+IsdqnD4zCbCi6v//weGyRNI59BFJqNFU5nsZrxp
8+QhPRpIT3njonmO5EzcBQZhlHf0SCyrPkTFDIB12gJm9F54IHq3fKB0EIj4UWaxeiodtfDTa3mg
VnLqwxCQIjVw6QbuS5tyswEFtmF0Mn54oX0arOCzcgeMS2yPqdE9OapMb6OmBK3If5WTXDWhzRex
05+YcJ84ov8N5uDL9ih/pQnxgyz8wvIdGR7JJMpFq9G0qeAGPwlt55UkCEdUlcdyevb6ADdRyQ+x
y0EX5MAu46iHhW1tKjyAs+89MmAnyToRxHKhk9gWN+me00zmP2c+zmwYQZfJkg3dUBOUdHPrBCIh
Ym9yzZWZkE/yJ/1or7E+GOa4DRkNkTi99wvswXivdb4Ish2DRGn7MuJDcJEDm3nEM8Mny1t0au0z
apU1XJwErFaZNikjd7Koiq9BE+RvCXP72YHpKVX+HcTNfcTIh4+ZXzgtY24y1UkXyucH4755Rr+P
QvPDg1SVZl0ErRhmKXLrDbmKbiVb664DQKeJHHOaEDo5dhpI+cJCUyJ7zjXLbVZg0T4rsSA5rWOt
BzE0t6I3mY3FcitF4zFzqJ5YHTe0wVEYtUbHEZ4vIQnpGpVkNP86+Fb2ZbH08Cwn3xlm8VX3bzJP
20vOP1lkSeOIrScUElNvIFHO2Zi9bUib/LbK9cSlpgKGfsyG/s7nVKs+23oGXGObl4OsSUQoaY4X
3ljDn1KS569LzF917stNkvkhSGkyjE7eO6zRcvchCewtBLzsxrbqD8qitEdRs+FX/2DKITkUrMlI
58fNKfI/LAqp+jI7pqZCzw4m09o5sP5112HIMidJ0r8EuXUQnso2vQYoc1YK0Sii1hnu2davBmDZ
SXG3jHQLghgylajhHwz+Pv/R4E7zejzHqVj2zCQMfTbc64SZKHvQTVDH/6Dnzus+sA9zP//MZvdH
RO5fM5hWffjluN23pfAXtX33zOoKeWVtwFdpwlMWMWKQ7Du5N+S3kKxXNDsX6bik99KXWDLfdGxm
85G+DeHiGEhitU9sEBywB1g8DzsdEeueBDckoUmMq24G4NNRSZ7wUqFInql/FtUtTLnp+TGz3SIC
7S/3Q9iwzk4pp0+R0+0JQPTCTq9N2YxrB1QfyzLfP5iiOISJoJ8kJIKCvKOzWAU03lieQEypukZz
zi26b+525W6yu2nH/xzsjNymGQBdFEsMhSgkSW+NK6tT8gjAdQB2ObB8w3e3q20eOCxJ1nWn+5Ph
i+gshQc7YkY3NeBBO+c+zxPWxNcwXCzdMxxkq/galEXqkj1MgZSlkIuKoViXXEj5+tkkKZJV5jnO
3UWwOI2K3RSM00FshmGmBY+tmwXZneQVA5TZ2kkt33rmvlG7nLQmyG3LQ6yLu/fO7NxVnbI7NKzk
NY5+JURcGlbLdNgHCJKlYPml/5GF0zNadapYhaKh76OHYsKwGfh620zQVu1EI8QFsBKo+aymgSti
ce2Ft+vJJTpuzX60FzMfkHgTJfXVNdRO5wkXOn9cCsJbJ6kl+rhx743hS+KWPTw0rL2pG++ykQhX
4djGxQqe2VpFq6bm/sPV5MKx1qrsLTRwmgPNQxL6zcmJqh2JTHU3Ex2sYNgySx8ZWrssGJME51Gw
NEGHhvtG4MI5nfPokbMVDCJRulyG502kM38bGO0VyM11srqJyaN88MhkX3jzh0wfePtSYu3OXQMf
sLbK+I5Ogt7B9AQYznqUuGoKK26e0rF6CaPqe+T0dokULC/LnV/mzlQ71WnrXQb+hzDs5GTbNWGq
KEXoUqLvqCkah5N1MPl4bhQn6q0szGNNZzXpZLjGLV/v7Vodl486ut8ce8kCN0/Ba7DAyc81WzYI
s/K5DfpfTsuw6hH6PeP9xPQi1YZtQH3zfCiFXXAGGfDq6andT6p5alHy7qKAQ2fDvngzs3Hkq5Fu
mTHP59ZqnaPMzR0bu6uS2HcJj3zNxki0RcSsNlFSO82fqiU7PXYg4YyAsFLMoQ6OOCGsGqFZrX/5
1kN6lU68SVy5wrN3Y9euz+HEJqsuvlOHNKo0GVAEdfEvKkT7ZNtYnHrT/IMdqtnFuuUiIPP55vIP
u8nITG9T5bt0cc2/Zdp1FxZZB97p8ij7tl+lkWkcGds8FFk83RP3rYyKfHmkcIvQUNX6ypoOeYAP
qDJV964c+cQR5UG10Xgo83B49PSMQGxqYdTCxEgSVRycKL+V7N+2SUbZucwpwYc1TgZu6GGWPcMm
u7gkBsjfkPVODRvMGA66c6FfqvwhbSEsUp9/bprxWrdpuc9TfA3Q7pihDCXj1RqeDOyFOSPAOvQw
xw23/mGOCLolCs+g4DReKTC3U9rxINjyP8dJpif6Vti2A5+RE/hcjFAmBOITBoim1UVbNzK9naoz
8j6l/Wql7s5k5AX3uaR7XqS8DdulOId+QxcEnoUhUAfYIGjpRRIe8l8SRtooDyz/OiKkHDGoallW
ABdYywckxvZZQKk3YldfuudmEdg6M8hhk9neaqyS12kxW5aK/y76zHhH0RRd9KlppvwcRfI6FMF7
1Pb7zLX5JyfxltT3LhFnrAdPFgfBYuHAJZcBTe5o4a/r5UPCi6U1hh1Uiq8mGBc4EVuqQo5MtKpv
g5G9AQFrVdn5oZEpKdWmWFCJT2p4CHu+FvxXOLFUPxyQVqMXGQQmsjMYCkbPJPoXiQbJjrLpHoRN
gsD1q79Fxlq/IoPVxZwOCLlnvNubxq8QahMF5oBPBdQWa5Dge/7jALV2Cl/XO6B8/uDLuTGYomEW
1XDnCJWr4uLzYAfdendbyN4cmqe1kaGiStBEbkef5zSo5p3NfQ+D1JgRWOtG5j3REaMiNJ2RF9Ky
EhiD/g8/4ztX2pA/gCOzPaW8T43wOrFsGCf3xTH6dTPi9G00fBfSfmwC6lejMgHnWBCZurNN+8ux
iYJ4Ucc5z+o/AtP4l/fej6/Umdg5z6AP+q4LgFS/t765Z2cb8QTqk71Q7pe2X1sfjPLAz2cG+0Rs
y0hfujKAKRNaW4/2wGqo3Gtf2OVqH3Hpz3ENoiOyx73VgWVxO7UtqvCxGiouVkmzZsfFJI7J529r
ToivFsJ28+pawzv4i7dB+DD8bGcdcCNcy8585On2QkZ13wHraDv14LtOyIG2xR7bDNDn3ZjbOVqB
aHnrQuz5F89htem1faKGzNijG1YFB9S+pcOv73ab36KmVgdXIIUxzRsplVcpGf6G7LWAhdjtFo/Y
yjUZ8Q/l+FyE7ncuLG480aUjUskGllFncwlUdO5t9RNYxT/AnTXxMwERMX5DOY/+engwMNlLKa+8
en6HABtJzvBE1xcxh8jaInPncZvb8ylkfoLIfHlEOlEnNmiT7l7ZMOUcMUBTRjUT0BzCMDIOK6XP
eHLhpwafkRfbm8qcn1RRJOdY/UcZDdZG4WfbsccV1IDEXMU982DHs977YvF+k8ZpvSHaWU3gbbiS
E6bt1A7z27kZw5b2igb53DsMpa6Zx8fJkYO7kUTdjOCj7Xp9VtjhGLLIDUrQeTMInOVl5X/2muML
goBjG9rbUXTjqZbLYxL3YpQTKJ5awz7GKZZeP2u3/tS9ZSZZxrBsicbkS59CQJDCRsR15b3vEAoa
PvDbIjQrQrTjsIPh21NnB4tWgObcuqnxRJTt2NbFW9MxWrVo1MAJhPNoONYpbeE4UfPBQdtDyPIE
SuW88y9RxZHDDmyq3hyzKIa4JyGEubf6wjhq4mKroC1O4aL5HJsSoi0RYFLS7q6By3zS83yUMc6U
AtrwFePkBs/imZhB9QFm+XmKXvLcjPe1iYOuJo+5A4O2QFQNjoqV56ycv4aFqjHFaL3unQE7UKBP
PLPeEeJ0cQZzVeBtEWbx43geFkwuht7bJBejE9fqVW+O576xXl0F5J+2AL9h0R7IDjH/gDFFEpON
PoGZWIOmMilWWn1WnBnt3GbSAtBJR8YMvg/6r/Y+m4S3DPHXv5qZcOAu6MVxoKOAPmvSX7bUK+VP
XzVY1j04jpNNnXOdKeIIdTxXW224P/CpQblv5gldKcitcSOmIOYJG9hc4cRzFiXUum1e0Y15p6vE
IWss8GxW1HyEWB6nRMD2tc1khM63XPcTrOOgSF5REPwO1XjmWu9fazh8PpTbvVWEzSYe+IsKDgA7
IqccL+JqPCa0k0IYZg9hk/0NqmrfC4cQlMMNPLWz57kjIsaSFZAq40FPh4qXUrrw1eOLPTQvvopN
SITwTkIyXX6cVAww43JDYOM9Xm46Do3RVazAA7XqxiCp4pMU0dToZYU4lMcChwXL0MwX+XSuBwBK
tUE60XCrfG/Q1DzNMP/wdoVbc4mTtoEy91JzLrVmuQCD2ntX9M7eTjYF5uibTtQXReUVF8qULOm/
3C/C10I/MkY1NSNqBmt6K4b56GfBpVMKpYozWicpkZOy2VnlHD4O3qig+Wvx4Jr5bxpb73WZEzaL
qNu4ghOQ2S9ceafYfXNZkJcuYn4sABeDi+KFP/GY6qzxAH371FqEcxundk8tEgHobO3N8Yd+Jy0Q
vZzzxyCbbgCpVwEL5w+O3mAepla+DEPAXaqseWmPhLDdWPGzidtrWSfDteWev56Hpe0BgLCo0KNA
hz5Mc10+xw3QJd8Z+u2YCobNQFmGwoxwOoa/PkW13g5fo0xER3p3xrEX6oEL50NBnZz02Cjpx0Af
houpIX2y6XkIAm4wmIdwkAt87UkNPNzIgfz1Ij9XTUQu0ohOAac8hmvdUxHTmS8NmENMB3u2ll7Y
fWdt6Z9nQu80eSGZWrFrrkuLlJ0DkaCJi2ETjfFCsEtfPdHY26ma/tUUavCPp/okuFpz4ErhzjTp
syPBzEa8WNZ5qH9IoYPIs2GoLS1fQosgO5hLYWpgeefhwQSJv21yKPD1vOhCdBpsZ77Ha4J4LIGX
fRjlAh5UdY2/QY2o48hScDakPhDWmqM9mKUyY3Db5ZjLW7OewOSyPU9idztr0PEE4w9dR1eudGsH
u6zBHCVotkQr4E4GSu2tAVgEDQuPT5Rb7PwYGpH5d3b5xvaUgPrQuTpJP7Maauat6DhupubNddLs
wFWMaaYTZTD8zQiG3EsJDzsvk+4SRwFDZQIJq4K14DAuZbxieIzyqnvK6S+wCzFf4JrBolMVaQ1Q
JE1qW3/gW1EHCn5BMni3sTYehwYtaWeZr5FfRPuYPzAMSg3ieVwP9C7WVane81lcwXXnf0aamKEj
+meV5fHJgny4HohHpUZvvOZwB85dzfqr40357jclG2A3fwR3BoLfcOWTjzDz7HreH7A7nMfntzio
L0Ho39xR/CtHk68ViNKh3wR9zOzSowwGNhRJySP/l8QxwruJ7DdpC2LVKgQOYRBg5YfeNDS/bKa6
2HmePBk96HhvDO67kU/7fHE5Lpxl16XW1DvhvxRf4qr29UkZk4XZMTiGPNlXoxG+5EX7nmX/4h6N
YPKbkETfc8m4uCq4GdP0rklqx1FN8Z6cBr/8N9uLnvIIitc8EXHPuGQ61mM4WCcSdWeTaguuB4xD
RYMywZxXKcTccBbvEVtwbji/ak5/HR4wMbvcVT3lH23LsTh4t3J//4vqj64f/99mZoabXJm/Vj4e
zbE4Bf70NxL+saDrzwsnvHEBetGmvKjIPi6AiBZt7IjStsJ16c0U5dWDLXz009nKbcoPhx05rmIN
1zHkfcK/G7XZtxvqh5kaKOybZD2ER07K01bH0c6dgL4YUW6tk3imwGrW6UOkmDEZNzZV9hdb3itb
CPc1nvLfqSMHEuWcjQbpdddSLzFiMd4y4z/85bTX5KeJWpju85Aa19L2UNdyL4btnPgbU7rckutA
3XPK2BdrnLe15df8W9m84z7cQtzcdjCGGeCG87maoXJk8isvckmlxXvQ84fXShNTzkQHgJrKCgp/
dxytetP7bvYsXCtm62cjULdBnkhXlNck0/WBWuoXqfNpq5Iiv7UJaHBmSxcbe1PlBSTXefKsLDdL
153I2k0+ojNF/841j3i3Ded6QxHDhLnPScdPwr+JDT4rsfzT6LN6L/DlcRlkxjBCgQ9LUP8j2QnE
GLl3SjG8oTKy9zJRO5onNeRsQa/Qx1tIvnQ9NaM4+SmZ0mQI8Re4yb5f+m4V396NbMu9zRo1YTKy
UX44H8pG3owsEiwdOYWKCYFhjKTY7D4N2/xWaeVtzKrLz80A4ZoKw8ZlcPg05O5rosGM9gpPF+kL
uyPlEYn0WAUtfy2e3zhWsU0PqGL5uJrXLNLx1krkSVI1NrhS/JXWxk+ppgZD1O6HBPCaZ8wc9SoW
Pm6l/V3scDOVJXu3iifX2g+8a+dXxYvnyFM5lvnBx1+YkD1998UvY1p4fqlJpGbG6ZuJngXQckvR
yXtWATpLvMJkleJBdeUxkpO9rnvuyUOwAs44ftgxWXqEOem5MN12Z9iXaEm6jHM2P2TCfOZdQ4Cm
Now9YhYasZUKjjrQwaaHT8vXVu+R4lhE7blMxj4mNMPpzqga1E6O2UHWjOoja7a2KRe5oz1Dc+Zq
5rH/63jYK9CY9gSTOKbpCXAwsa5QGTOqZmkbzR92zUnKtcLuxmGiPo42d0Ewpkw9OaoAq5sudgqU
0Z2c4DWMWc6mEpi+4ptVUAD6HDvG4P0w/wz59NgNxalg+3DpQVG+tCHErEwFxd7PWBXlRIplOhEj
ybINBapsLRP/a2mGMAxcDmvU6f/7l9kfWTdC6JjCP1FaPnHwY/YRTgdNVG7N+uqPBp8Mt6Q8WX24
mVCsMKKHL1AKtFdJvwZ6awMoCu5+At7AbjiHxCMHJeL864JhHMiy8YNpAvcN/kAKU5q0T9Q/T9K7
OF69yZlzfvhLUmJyf0suroGtCGBYn/Ho+K/ad9gJOkcDw8LOj9IfXrBOTwpByeAXXgHu34EDCnvf
yPWf6P4QHRqaf3VLPV3IiO89spchpHMb4RcJMoZq8zEmbgM7wbEOHsC/dZiqR95oUB/FwF2YSNWR
Bet1YM14cvvuvaLNzMCKQGEQihfhpuVOhmRIXNegey9+EkcejZruzkKI3tnd8FAYoX1Pjexsl8Qj
+gx/RDNOzr6wL+4Q/hisUpVBSnzkIkoyACkgwSuWl2SQSIDzequ+kjEAZEKjf2JcdhnLk2dQIa5x
M4Tp8DiI9mz58bs9jNUau9qBT0yI3gUgO68rtrWe+6jD6ORyxGQzEq+02xLsh5Cy7qbE2VRdBMQr
OANignAMiHLLC6FczRZrKPJqgc2iePSqZFn7wi8PqrvXuyxJ8oDFw3TiJdAge0t/YE7theOxhEn5
CLEzMVngrFHEoZn7ass6Xrmz0WxmYYwbq20odrFsZnFPO9Ho/WxvUjgJGRlzUSnsXWhwcchBtQuK
t7teDHeEboK3q8p2QvMdEs3wd3R3oxRvqbBJMHrOrjQR8E1M3HnFAyxTyuHJA5Jo8kp4hPy117i3
H+cy/AaS9YpoUOtu3rO9Bq2leb7w8eMIMBGiUNbwKa182sYQdFYFHE3OvAS4oFqgQseTlCn5GFWa
Mzm87nU1u3TzmAgSZOR8qAxSTpyxdG3f6ux9SKuLss6jlM9CTzNHR0YPOVfCqjd2Yi4fDAok1Tbu
uRNbfIJWrmH9DUwi6OJviQpz7Vf5Tjn0JBvZrgMHJ6U/vOceOi4vJ0JhCn+XqmRjd8mHddVkJWOh
+BVb9bN2TLY0jUPWslNHPVnPnpm8k4zTG0/89gXY0U617Zbd3aMiybiyagivGc28KoNvBcXyGUH7
B+CmYg0dS+LGc4T67bT4jQOV4Nns6ZQ7zcYi0Alh0X3VrYcx2u4RVzMIqiYOzTQXxb5cessluxjV
KUbT/icLuV+HxcSKar1aJ0HwlQQVmzLzVs7DqfegKove6NYjm2ZGFlwY5hmnPZOXocGDoOTXnDLb
kCksRmrHtNJZ4BpY0VZSaGtL+eCMp/bbmKP3lvvuDAQD5g/hStQAT6Xnvjcms8C+IYoxXaLUpEtN
UZ+E9byXqfFmT/kL0PXOwbDHgIEgr5/81YJvTT9MR794KZrxnXitvePzRhuzY6Q4Kx7Ag0WLkOgf
k+jDqDgo9rPvrDPff2fLmzMfvvMX3RhJxBF3tvZgiL6nJIRiDd2smLbE2HjJ+zVZ5rF9qyhyFV0/
QDmcqKKziZtsEAzQMru0/QAVtZm8+cbXg4rNdoKe7bmkAlnGyH0VdG9tykcZWN9kzV/8Lqm+Zt2t
b72vipnqMcsbDq1I6Nk7O5uBWPeGdc+mSFy2Sos7qAxuDKa5ncshurdEcAvW4RR/psc6ZisZIuBt
eigZc9LtuKVeWoiTVbngNH1INt34aJigoZN6BW92pMvVP4FAhi+Xe3hrp+Qh0BXrIgVIQPwyiHdW
mnEAfvSVJxWQu9mqaH9AIwjHDqs3GSEKkdfeC3/HFDQJLlxDT6wrRfkwcyQmdw2OYAjt4mQN5WcQ
wCCHK1h0FrbMomTtBYgiyZ2HQs9/NJ3Y2LZfnLDJNz3j/3nI5w1feWvJMZyczNs6BliXoSuHXSHs
b02ap0z85HGc400hlFjZSf+Yg9Mpu4pgF7GGIsf8JgbekJm80cgDokh9rHXBNnTsOIiQ0kPnxBlz
+LxUdNnVLxQugDSU6rcpaT1OHOmh6um8zDlUyIzreZY9kvv6O3rD3a3OIYu3tc3MgT57RdYABMVq
5NHCfmeLfADUF0kMNBnX5B/iun+tbPM7UIh/QSeAnETUgN3iI1Thi0YIszGm4i4zPZ0TxmmZsJhb
IlDw6kPhWN6e/Qw6ZbZv3gikYPB6QBD7iTM+QSQPCbNiLOqbUcOx09mE3F3Uwpd3URQeYVW/oR39
QmSE2eVloqaP5oIn1bSktL3yUjLGBJ7+nUf9f3eeHH8ECbAqHXZ9gmmCb9JPSoqQQfk9mQaAjbl5
0Eb2KX3FEiMYdy6DWtAFD40O0JhN9i53IYjZnSYiy6B+WzivcTfudU9ip/Ulo6w2Bw2p2T4PvXkx
7fhoBvU7NH3FJ9oRHCiwnMVRRsJzPNEnfB+K7cx7nwqFN+/FeHKQxlCIp/tZYJXt0uLNzei0NfV1
ziJnHQrcVbNugZHF7apjvUg/L9hNst3h/wLSGFWntrVsVLeR5HT6SWSnJWyxCUf3bkjEz0Ay7pG3
qZT/4CY8/fgzrnAozM0QQD8Puu6lgNKxUcJ+KRVS2W4TogaOOtQJRTSeqtIJNklLCDypVH2Pdf7A
OdddwQ133tyW7R0LeyVUtifLRWLBBB2ipHiCoj9dQ+9/1J1Hb+RKe4V/EY0qZm67m50VWnm0IaQZ
DXMoFvOv98PP8OcAeOGNAW907wD3Sq3pZtUbznlOF/al1l/AK1D9uKSu+Bw1+9Rv532p2K9WNZmU
OIzNzVgG/QFfsHfxfNgElB1s51ddi+cyd82j1mYKkvSf7EmP1WKB9nGTM7Qm+vSk5EZtc5bfoh62
PfGTyOW4cm3TPRMah1BXdfVeWBXRy9p+005Fek0wyWer/RQio68POBNARnBrxAkRWgNCyaxJbjji
vKMrl4O2Ys67ajEvfToll4j8MGs8F3Zq3NU1FkqEEDu7QY6J0sgmktgDpEF+8ZVp1CcSn+VlWAFb
jiSNVNR2ujfdqsNcoNT9EJmnlT+2a8umY3CV+PtxKHH2TG127TwulrQsSFQWlCmzYf9quzy6pnp6
1pFckDY0w9NCIgZpZRPMH/4tLhyXaHSIIr2ZrLmeUP+Zc+hj4rbymXYBrWP1FwT7Jl1okHUKMCj2
5A3EiXmSfZPAJq2u0hH1iTcouSubmg+tiM9L2T9ZPXxXfEQvbsJkIvY16qgSOQEegvRSO82dH4y0
YPg7wHmOzJJlHoTRR+4/d4RYrWqIkaU1l2a/C5yZR6Ff00RzvXer5wr0ATM8qu+FSTbkazyq9R5f
8LvTWsjZdpSw915U/oJGIrZL1/31LUQ84m8RJee2xxQweTwsCfftoQmqO3RDaJRtaAwCc8UK5Url
mY/nygugx5iQ+W+6vv+g/9z6BgHaXA93uRH/BZZ6nXxCjYaYCxCWFtI+037V9tVD4OSRrrFxCF/D
6C6+NZcUqCrzPkWLihtio30Pt773ayDAYpvWGD20PLt6wbDZ9Zfcz1bIWE4gfdGHzlh91iAU14lR
2DkYfqK3bErOTaQ+/LzD6N5wQcp65/+OtX9H5tGpgFYySQwXcvly+wBKSfMDFwmA6IqcjNL80M82
iZhOmfJywPJLSmw/g12OrwbwPCkxXcznNC/YDnTSZcuqDbgWQblwe9JKw/4dlgvZyN1WF7phYKh/
ptJpQC3ENh3LWIZhF9suIYj4/8eE7BBzZ0XuKTBLBjiBdQ6cfgDpD3mGRs8PtR/dtWmEfcyyd145
mHcDjOQ9T9scKkJ3tUrlS/ZCd+QfdYo8L2XTuLMM8WI2gLEtmSEvkfGZ2SZwl7YRO/Kv0MA1DmmM
0njJxyombs9B3LdwzhH77h4d8NxJTJPv+KJ5z4fF2ruT/w5I6I+7ai2gDrQnD45K22LzyCChh539
xyM165cjl4Y1PqrnJqbEKAPvlw+H9mx6cMJ7UtaQ4FkP0+T9EbbAq981v2s/GR9zP/9JyGY7kJ+A
aFLk48U5aaXSGzOeQ94F8o4gJvhLUYcA1RurXVDL93ReK4OLPREBWsEDuB8NbdwhssYcA2HXZusk
mguz3OxOuRjXkfjzBGUdXBT3jOu8Ia/QeuLXpStrmfjX3nhNpcQfrYcPizGnNvLb5IjXMbcYLRkx
G8SckwRxxckhOH4u1mDTY1nFrwRYAjfaZ81Iq6bhP2Mm7AQOjMRDkeYrYgsStoONjl7jiII7oRzc
5quGFZ6uTTkXVz4fqcl9hI+P/oUZQOJ4F3SYW8iGLIWb9CUeMbSoMXiPEbR1tfxNRVXuTSN4BkKV
bScGTFzk6UXW2OKnILkbh845Vg2Nab8M+c1LgyNLxycAc5+5glieFyjpZrwpiYGtqSZEzs3U31gO
OAE8ljYKpxObFBwf7GftauGHJ3eDIpFMog88eqq+N0t06Dg3LsWNoIuKwTf2j8JNwnIysIOlAJYc
CayFdtQKojcHeuMuIouUkIyNz5xsawlcEbIujb1S/gV2jc2kxgM1bGF9gFsNyP9QxfW7QfbZbqjG
6Fgx/FlL3G1n/MwRqX8x7jsODOQrquhOfloj7QJ1alc91/f6ZWD/TD4tJBPSP236JmTZdIk6Revj
DiWXSuZvxzFoDqtbL+wmNKlOUH3pkXC1sUKsFPvQk5uufU0WDbKMZFwvR+KPNjLeD2Pxa5RUG5Xi
t2QY8ekZKByaJdh0CwiAQFwaXPtz672Yc43RqJCPs0sZ1eFQWFjjkF9LT7DpCKcmgaj4TmcShUS9
JYv+lz/2CXK5gtmFc+pKi9yC3P6RfXuHsa5g01WyPxnjJ2OM/aOS6jxM6CrT/cBsnykfwfN5TEIh
jMWbZ6944KgJOccoUyfJwQwAi8HT/DDgMNnQ09Ur2pHyhdwk1Te/XMknjvLsx5mcT9seKSfy+BVF
FIIpfIdiNhAPJ4jzyVteM5cJ0amxQZFLFLVsDOsRQWx858dzvCE6BNURr4G9hUEOEDE2eGc5Lbsd
0kABm8u/pm2Qn9pZIduRZDZBq7hSLNNOeqvW0vae6EC+SKch2rAcd1SQzNSpVuoOfZelip0vIwhz
qF7JBl3Q8j8LoiKxxFzkbH71tnHfr3NI/wzXCzH4BLjTLIlZzvubpE1lcvjgaPvIU7WdITZIrq+O
C1CTC7nhlxeUUZMd1uhShL1cxs47teZbNADPIZIMR4exMIIozGOenZ2l+j07UXY3RSK7Y0DBzYo5
Ytukj5ZeB4Zzvbcj6Pz4FOedBR9mV81IUjsRky3FEpO+aV6HaM586XI+VpE6CWFnXKXUIiWD5t59
76YgZPO7b1yf2JRyPpL5sGK72MYx7KCkNp/Qc1obobkrPCrDND04diwQsaWfiGmegrqnASv6LfsL
qFq9aYUu6i9o+qHsgP1lYl6DhE5oKJj4+zcM2tvWIHjL0BDHcx8ATUXugVc9J0b3xyP0bFu3Nytu
Ydp5Cr1Y/ZlOATBsSyDbrBhLLP0eubh9B3LZ2DZKmbupyaiCinHc+dr8JhonO9fq24skYaTJvG1H
ZrXdwCelJ6ety9W1aJt3Mx6fHLFGT7TpJg7EDdrTM9SmrVkuT7JmPJmyQ+kUfZ1s0OqK4sUbLPx3
4Gt2uhShGBt1bFGMMKgjtVfNxqZTzWnItH9Ap59sVqwAgvO4ezIUI+FWiuU4KBaH4BDOaenH+wLW
IoCQEoHHIN704l/HwvzTUQzvDWs1pcX6pW6j90SZZ4x956p1r7SF7x1xVlFVhYQZntPRfM5Zmmdx
Q0NWvLmUJ1b0kSSNPoE/pLIq0KAYAWElcCtTMbwoXJPJnDwlZfxJThcDwAy5mTJeLBJgXHsiQ7gP
UxmcEbcEYHBZCQcG8eWsIqPYYhY4cpebyw1p0XdRgLxg4sPzri9Vi/WGjBBWN6uX11yTx3LnbJf9
Y8C7fWAzTj8ldLCV7uKdWcNCaQ1g4Vpjtl1shiamXxs7t0Yu5Kk52/dKkJpjGhN4GvfcQdV8TOsm
nFwH5FDhnV0PPTCDHu6FpqSIBj5XVfN07Ub04Y4kolxaxhm+w7iTNCa76VPZya3pUM0Fy9k31E3F
EHIgW0dWSg5h0f7gb8GTYkxbE4jfTtfMuibVHsqmYQLpzSenKF4H097d15E1P9fRAz6nAlEQbBXy
cF+YyDASu8xgqfYBLNWwXAbULNxZmwZf1VJjeCM5OoVeuVXS2weAtei+6gAXuPE62ez0K/Mz08aT
Ks33zOOTAJoNwQenbdATtjCx3vL87SK9MgQtlOzT2vmVBsz7phQlYZaQt5TXzt6D/BSyIGFaR7Qm
TuWd6STeqSGrHmMtbhexRh2TNKUyqrQkH96btd7umhGpNG01uWyrLyKK7mweLtU2/TlfiUV9svNF
pq5qHqKjKbznyElADhVyS5bGPoceFcbGOSJcLuQamLclTjMsgOq6QBY4z8l48ifjWpdR82Ch9Twk
C2d6kJwldNLDiHJjJcrfAYgNQjGjkPZzGv2RGdKxdoP1KigwR87RATAK8wGC58LRItqYcJLuZHtA
MOP15Kmxklh0N41jmwcf5OmhFdYxLzqKSuZ7IRLJn/KFpb+4MQx+4GExrgkLWNl18iQNlHIN8U1s
qObfnHjZdYzHr7mLkn0ytiTZNVYetsaIxq8axdlTyD7L2DxVKIqOY8sgyvFrgv7GR2QdrmfPiDpN
ZtxGvBwbNRhhWlrzPh3q9NrFzCZt2RE62rnLtezxOq+fC3SCw3mCn3osvervCN7z7INL6UzQBam7
OrhdeaF/eleVxpRX/A40JkM1dc9GL34Mx7f3HO3fMiLMuGacbk5KHlLExnB7GSFfYy8Zb43tbPu4
501QV6cnDjVuiCQMZlS8GfJmDjZG9zi2WoycOM90zAS4bzyxxcF87qFmHeJFnsaufZCMncBzQhNO
p31mlNFBtm62LW3yQgEhZXRtAVSEiGolJe3zV2eyNXLIlMCiNdJpp+JZU+js0KczL6GA35SOwRzh
AZZggyXNgZIYIAFxXPc+5eANRa8/XHf4Fkn3TPUvjm313JhlyOCjhIjMAiJBOmCWI7kFEVau3ox6
wlWQgtTRVTjDK6qa7oHv+ZTb5FLwstCL9R2IOS+N0aBNizo19Gs8T+gDR+YSgSRkSAmKw4lyychu
vmOtydkoWInqmAYCjr5m0f6xJHCiIHmIUlUf3cFFt2BZX4wn0KerJnlaFSGJPX9Jfs2LigRrXHQt
IbPfo7cYzFmS9MUp+V37yX9bUPHwKTcf/QCF/Khu9mpuR0xInJ3bKFrj6A+Uv2Xr1D8sH9pQxfc9
6MVNUMzDGshBUKFr31O5o/ybaeqH2BpOTZK7G899Z7fwOVjZV4aWDOU62TGClaFVdNV5luan45NR
l6QsfUlT8TYeRLuDO85PTjZm98ayBwXLiD1eAsIHdROmiteRcqXuY8nPnQ3vUsTI4yR4SDmQTph7
YrV+dfxFcncDHjURIDZTRvk0shTpmb9tMT57r1x1w9aeC5RMsiF/RKD7z9ZZQsPhlsHkuqzJx9Bg
45s9AcvgvLqfGLzvC4VSx5nVXQx0iaTeCrWOLz6xK6mHrDBCmU/2d8zu3lH6Rt7PqfSr+a4eXAPz
ZMXWCEr35PZ/a/U8i4ZxhAj9COWl6/4el6amtPJ/sErbO9Pt30VfPKq8+1Up8hkRId7kKHggUBBN
TdibqbhEbvDtOP6nmisPmRKfRPbrCUc1VR1LOhvvvr5XU6hhxm5S377gdf6czMcodbz7qiDUwQQy
BuPi20OWxg6OqGujfC37a+8mKMYBHugI37FR2U92ZGWk6XHP5BnLWreqzGNNI+2NMvqy5mQHWJEx
oblOY9zmGS/BZXb0fdtz+ivTVjvF6uQw+hrpWbN026o1f3LBdgZEM0aLYfHJkYRskDMCGJA8sBlE
hOpb7o0QI4jvzaBf69J51LUuz73rJHcJOwXa8ey5sFaMZTUaR6Tp7bpT16zSZpCHfWydXbskLKkf
pz0JoKvfZP4Nvd++6LH6Wy+j+RgjujxY9I5bGLOblJJ8zGcfxV/xNZgZ1ivpwz4nBnZL8bj3sUpt
ijQ/Zql9wT9AuCUNWN4A5J7NXwQcn2wbg/biNuDGRfroD85eW2jf3bYZwlq4Rxsc7KnNn7rGI+je
lwRHW+5BTcZZTGSp9xn+cWxQvJQlQqfByM2J5bePAzokUwSKcpCuc6APsyB7E3ObWWHsoNmcw5qE
XFj1af1Yg/LfWmaEmrJoDhBWo8PsaWdD8uJ2BC1Axew9pi6eCml5dy0TFy/FOMfNsPETq764WfWQ
2I2+TmORP5tq+kU6Aa58E9bMrstiyDSZp1dBVEGOHYIUdj6b2NbitEj/bZzKm/QQuU7ZuzXgFs2n
cC6ip6LvgIlE3r5yTHmwze7BSKq/Ab3YngHfbNqXMgOb6lSWOgKH/yDTF6ZGb18tA8EQNYAZgsfp
tmPbPUkx9Kf2Afbtcu91lX0fj1IcPNxf82AfmVayy4Ani9o0lqu9Y0tm9viIwptQemoIOJ4ZrqJA
XRK7fO3N5iWPO0DUYx2WsR4eS7LHNtOS/HFsh2cHAd5hhnSH0pCJVZDQBtU4ee8JMMMEYBMIP8v5
MMgpvhUY5y3JVsktI8xqMaTmOjXnXSMIPKvIETiSAIToqKzu/+OLduPHifbo4KmeaE+PCJNkhPyd
ogC6FBxoA/jRq9UEkAbz6NPjWcxs79lxZPIUlUZ/IefUDdnggnoqjrFZygdsYM2jsaT4rOjv4wck
FP47Fy6zxoEXRv883ZfO6i8DpRwWY8e1Swt9TkzjhwEd6Et0iac4rW4GRMAz2dfZJlDxrTPN7DvR
OFWy4dFVONm7wfoTEIGbgsEpHdmcos9Y5V8ZOV00s82d66Hhcxz7ks8Tbvra/IGsHoOuR0nH++ff
8GiZkXz4h3kbPXgfWpFxkzoQZ5vnYOvQ+e6loaZtGTTexRzEyLtZW1zG/RKmM1VgVkdfQ7FUpMVW
jwE5U+ukqWLxiR1UOXLv274m7NMYz8HIOpBdRb6nKuCkrLSDAy9r9gKmChbxfDtFhbzL6PM3XlT5
ezkDZ+0y4d0Tw37AwX7Qk3vwuBf+JJg326U8ardoULNH+kKyIC4aK7ln1dEd7czDBNeXKswZc2zr
ag1DS5YID+ykTwjsOPjwzePqXxeAvuudTKwTQlZQ/1szeoomeuXRiNw/i/WCxH+nOS0uws36g9Wz
tBtIXtg3vqH3RWZ+15UXf9ROjLe9jMRDZi+fsQHf0YWkfZ5tDhUe130e5QgZ1k4wENbOjlF6m6QC
IndgLxU0FwU9/0zdrU5LsfpZmI8cSJMwM8O9AfM8kZV+cHwd7eeck95MkmM80V+Pg3OnOK7v1iHX
bshrumGa7sOgTetV1H6Jr5A/0pdAoViK/hiJOdgllqlvZGLUxY4YAdJcnWp+lNwU4VD5W01OwlXR
0CRQo+psgJJV4bdLlD4Klp2v2QRsdb66C4LjwVz6Cwxk3FLlck1MxzranAxQNvodEhKiQecflMbW
xfXcHy2fqrGoH3mnz0OOVoopM/jjNG/3uWOCweKh40gx76wqYmGp/jBAV9tFp+LaxNmuGQYYlBOh
JV6fEmxA6Y2tTGBhRuHMSq3c93NQ7B1/NQpV4ibShLEeE20IGylU422SKOPS6+5hagitTUesFcuY
Ro+9rPeFiyw98XDGLbBIgWspdNzPvS5uA3EJwEwH76xT477IrZvuE55Ht6uOlVg+4p7TEhME1KZy
NzhFRnZRyWNW3f/jL5IzhemfF9PQIRhrkyG+S7Pk5Dn9dGmYW8hKwOby4R42sx+dTb28tFO37wLm
t5njzMey019xMr6lnaGeGob620we/aq1bj6L6GOiNRwEFEQLC97XeoQA5fO0MBhx2pPE+nhia9Bv
y7Y1z4ZXUVvK3iPBsPzjM8ZJwVk/srjlFhmJiEHD24RNmtr0PPoYSVsd6xHtSZF2ajvmNtCJ3D/g
ZrQPpu3LC1OANlqc56HtqodZyVvaXAjY63+xKwqOFlIrtvNzhOvI2hPXjYDZSXawYn43agw5VexP
AWLZc1r7FMxLtk9cXI5tucDvN5wnw0MwP7r0dY1L1cnIjLiIBpkuVZZbd2EUYUZAzbYBCPDaoJYL
5Qgwx00fojp5BwM2bZa5tEKIRFdAsfGtJeTJd1B7JdrsyLKOe0htB7up/Us7pt21QTCByA7FJHL8
9NiWxS6v1kyBonr1S43Xv/OAiE24NbS/LQVhOXpG7GGqfLo1uNd3C1rzrVTd35Lst89JKBDMIXf9
dJ2tM+ZpvWcQDEs9DchyzwZvdTIl5yUe3xwzQk+hO7BGGteIm3n2tZqN4oRW5q3Vtvfh+qxobNVS
xax/9My3EQLWe5pq8zK27kp2IqirmK5WqreLyT0KivOQxDG8TNs/LWAbiFlxts8V3QkKQ7/DKTzc
kKWeYriDmwyIZiDcZGe18gmpy6s2cWA5ZvUrF8tr7JP3UhrzfQF225EPsRYrOpo0ExdYZw8VBr3p
n6ovqYedomcsUr2haL1rfVxMZA6SOST6A6vVrduAg/biPJxA/WCA6RC3tta1Xo6t55wSzPOhNwC/
CVIqnVNJmtimkUwT9ALOua1rKNfuXeLDOOqy4a+l+1M1jDc/in71fgsDeDBfyf35tAwi7CpGhGW8
igLMjzx3rjFD8Y2l02rPHN+3cbNzi8fAGtiYjwj2Wj5w9XDDEfKH/4ikSCzSnC1r/Fg18KqNLD25
xrdf2Yx8cTdAyoppDRG2MC3Stg3CrhuKndM2uKQYLya591K7vQFYynmxybAObXVXqpWDAB4MIdVD
QsoL30XgFiKBdoPj0jwtJpgZTLnFTnb1ZfCYUviNhJTN8iyfRHlSI9PXLqv1uRQWszeoP9pG8zP3
91XZwLdRaOJn4BgtwUoTdwmkoC4BxxSRKJNZV4+H92hEmbEb+HmUR06/awdp3Q/1VUTJzUmz5V1A
3fEGfOtGWne7Bn2wGiaQrMsagsOTcsjKl2SpvJ3yreTLjI+dHnFZtSYZzJ77NmQ5+Xh9f2t44xgB
TZt+MBnCjVipqTeXh6DIppBFWHcistRk/LwqrAdbE1AD7hVYPEEWXk9BFpFPxCSX1rOSEKd+MN+4
Z0e5pzguHz2bhQEZTRt/9BIU6P7yaD1iuzevxDMQ07vuG9OEnOga/EfdCnkuF5VsHO1Mh56t6xbo
cbblWnEfTRRE4HOKTTpl/U+857igA2+D9KF1u5qsmmk4BG3NwByY5Yg0LIxngBNjjPJu7NFG1R0T
Y45byUIQdVLboo+b52GCKYcsw+uUuW065hceiNxjA3Bsi7+73+b9kh/S1sw2jaiq/ZTj2QwkAig8
WqNSIw7CYEsjW73Yk/GlSts4+9QieZAFVy3H9GHdRZkLjGqJZtQgsXlWUfBYGayLk86PnyZI3HA5
g6Me45uYC9ZBSKjHvDKvuhdsEDq2fek4ZWHK0zoBtmL5QGJ4MHQBUrlYH9vC/YWzWh759KFHLrtH
qrjV5sF0r8PQJnvM/rI1VtkNMc75kpiIgpC0Tp0b3GQXkWKSqf7Js9lMJW5hM5uSF1J9XAaI2H90
W/gvsUazjg4yD/aRNqnUlHefT+YrYwhwxz00wgFHVmZrzEGiIYywEVe3Rm1Pls20K8rI2BEKEh+H
mv1TcdPtreyW5nmK6u8otZCm9t+W/kyGYoTEiBtJuiG9jfNQ4Yk1hkSdfIFpyxrQ0RB0dhqaejkz
+Hylj6zORYT3KxM0881HVpnNV1vSRsbNm9tl8oUC/9dUQwVvawLcO9omZpggoCDBHmvQ0duxbxUP
/ZrdwjDC9TvnEmscFIbGeG2vwCyiX47WqC+Lr8+dLs23Uo0sFp1xuDWl+Gt6EZe6kJ9Lq1jfTglm
QOWEbmlZe8Ox8kOyxiYypgZ44czM3YkTObXZ4+IkR2/Cx5KlOE+1+yZgzVptRK/sAxWr7PdmxJgw
laAOJGQTZhhin3AF015dZRAdRws9QJokO0IPKIu5Xui099Lt0p2B5yFjfrS6kV9Nk3FAVS3GbnK2
DBbiLYzSu7hquYWN1dZjwEOBCLap8xerqh/tVsqTal3Ovdg5+ikAim4eicG+LHqY93lhQQxU/qPJ
eVYwp5rb/tfSe2E7s5ZAj1KQldt82FACN/Uebcipa9HSoZ77wuRJkr3ES1mmH2Q/cYARupK7gqi4
GmlWoaz4OtI+i7HcxRJdXJshY/Q9jSsu40jymX70ydXQPuZnO6tDIV8W0+Euar79kvNLwrOg7HXn
01yatxQt865RK/adWoJBw2ZB/3rfuO2jJ2b8iiaK9Nnpz1UfO9QoCeY0b36uCLMJAXWH8MYLrD1L
fp4LmnQFlb2DC4VpNGfo6RfQKagaaEAKyCpjF2Z2gHDAYvKcdeo2505337Zb1bJQThGjC/uTjPQB
7GTy6C8VqeZDyeLHmpC5jYgt8/nvUNjLngbt1Hl6PDpZeud7T7IsAghR5KNU+H/qxbQfxjT97BUc
CoVTPjXN+jzFLeJNzSBdDc2lM8jJEIQgH6bY2WZxwGxwYaOyEH2+z8ik2YDXj891t0Jla8gZM3SK
k0rrnDvOvDdq4y9NYB/ibZo5clB7TAQskCjYUCkUlIisCkKOaxpl08G+oqKB4hwddeeB5PLnwvoE
Lf/Se2RX1mlAPknXgFKxIZSycjjI5kVVK5JcIzP0e4KWXVzXG41F8oBe6MfsfQwhdCTm0Lf3QRL9
9daTKqWxvLh19Tx4cqCXBupWDK35OvR+tBN4hjb0jBgv+366Zo1isRLBq5lp520VJM+YzJetFWNO
bhpMEh6Fz86yARjhOUgQlcaIEGaUiLQmFhulMd+N1ZCe6yk6mEQ2IBBFQt6Ca9lGduudLbI1OKDr
a9zzxXdzEMAZnVA1022DO7/AjInCprYMLthJsniGEcDow2PVzfjSKhr9UKRoJ1SXVMeZheCNMBnj
Fglvl2kbcQq6G+KfOxnaSOMuxYwlTlYs05LJF2HQ6BAZ6MZVBEVNiX1bJODbRHH+ldchTWAfSEzw
0gs+M2kyidbAO/C7wqN0T1FJDV5Hw4dQcJZtgtDW0TYOA7bYi+PmYWS6wH6n93QCVmXSuhF25b9U
QwmxuTs17FQcq37o1WPeIfPzRf5Uzkhl4ohCuhEfQo63lvHGvRMw1OhBqWwKUVzBvX/7NVgcqsi5
Sb55kKmCzDR0FVQDQLEjeIe1yw14wXEKcCEI2q1OnLdAwWWwW7Vf1uwXp+MLbmgkCsyv2eIL5IvQ
ZyM97HHVnEqd7Mq5PVqWuCiR/QZbkJ9j+UMnZKOg4aMkWyuMbSIAZMYMdcwpYoCIbCMS+wLvQ8TJ
twPzmGMZK0GZpn8tN/trtlmyBdCGvMxw74sBaTmc3Nvofs5tfMFWQLpdvsvrNj1FrYSHSoySV14L
SBp44KKzyMrHCnAPm7KB0rBiLzWvDmqX908XwZ4ROu4/+qTMuuUnDOs/5jJh5G6Dl3hx2BF1msoL
SF2f/ZVG97GaKcH6WOxznJtZPyO5YnLU9h9VV37jQ/sWdf2nTHhcUvd7TOUDqm4ocJxflCXEKPo7
YzJ+7Bzt570tS9Ljy/PQdY9BYOCm53uVA8sPq8TDb1IhWTr+S24j8ap5tZaUQEniZ/KZv5ugexHg
Bpmen5BU35nLStXgu2YBfYg10kxTOd4yE0mgoQP8yPGzo827LPHnfU+tvwPQcLOX50oEhyy1zA2j
dz6w+c1Bm7X9x68o1pcS58Q6zlTlEx+lOXpJaUssp/sQCwvEhPYCGucLhTMGtNi6qXqiOouqHzd7
W9jIbkRdsEa1XzJ4bcSmh43N3/xgoTyM9AfO5Pv1n8Hw5Hkc/7Z5oUYmT3PArFesuEoZO9/cmb3f
j0hLZptfX9sc9fJeqGQ6+eRyMV2uw5Zm94jdHuHrIn4rPWP2mXn3GkGKqly3U9F+nNh8afQMnf07
X/rHfxgOvEcjdT8mVaC2Hr/wnd31U0Y2q8yeteW/Afy7X7AQmuym+4DAtGb8bOb5Lk8RGQvbPgY1
ChriPK4ddiJfFF/Q519nhN7O0v3U2XhxndIDzmVFW+Ev7b/h7P/P8hX+S87z/6/MZt9ifgbb/3/O
bH75Kb6q+Kv6+s8hDJhu//3//GdiM1kKLpYql+9nCovQ5H8mNpuW469hDO5/y2yWwb8ArzKDQBD0
bAl7jXnWGCMTIqGdf/G5Zklh8H3fEixr/zeZzZ7/3wNaXAcEGZEPrIMC3+Jn/tekkTT3U21lY7z3
F8f68FmMH+CjazRPFHPHLtPO45C4SLQavJskfS4GmgItxl09OtXDaFpBj/wOTqhdd9UVLG730jQL
KkJ7Jn4KKibwotkJlm6vBf4bIj2jBcsH2jX4jXW7AvlN8mFoOYhh8abFP4Eo7CaGASZ4BDsbuntl
2H67JdKN+B9KBtxZdtvrTQST5juFroz3xkXiAGyawGBwmEw0NwYoDetQQvB98spsgv42WGiOjCUR
zXn2O/Fn8htAm4Knlsgm7davduTQtbqF0s94LZtTqtzkvmPnhHJxasQ7qsb03dQ5HCWU8dwuElXl
y+jmAwoEVx2j0a5eZncp30TaoVcOqrEVXKNSNrycgD2Vk9kgfCM0wnTQc2Zi4xGW8aeEhMD6Z1lV
LGOHTotrNXvvojWlDi/19AxjOWEPmPlxAAhUwvqzwT6gf1zYzmI54CK0c6IkoH52AVraGFk8w0u8
JqUTPfUBO+9+WqZwzGIsHhPAiyumPP/GEqj+mwSW+iPJULybvNGDfdAtfUjJx2Chr+rdINwJ+iJx
CZ5Rpm/ItOjm8ibd22MPj16I6qwEkMsuntsHAKYE3MLVvyRBLhj6ZfHR7UtxsW1U36ah1b7EQQ8E
dcHCY8fRI9yP7G7Gy7jn/cBBTsBvHSLpQxUG1JCeijgl3PEjNivfg+HWTyczaJvXBhn5ngSTukR9
kQfMuYIC4nRh+GREDG+ynd1yG2lr9Nl1yAYwZAP9Hy1lf8yVRT3LPDSVm9yYqvdxYepgxLK5eZlJ
OWIk8xJK5aiziRn5TYrgX5k7s93KkXQ7v4pfgI3gGOTtnue9pZSUkm4IKQfOQzA4P/35WG7YxweG
Ad8Yvkkoq6uzUltkDOtf61v6C7cqebDKpsBhbxYYzlde2w8ACKf5qg2FwYB96mQpoQ74X/oHvasN
DDSb9J7lB8mxCOwaYarynLcy9R2SHb59KADp0zvYQg03Yp5wOSR/RZ8zdopsrn+0bMtPkUN7ZMDi
By+yhBaftgkiQkwx2FWKsriwBwTHmNz9E3IxqVTXpvZgbhv3qx5VZG2mNkqeR9/nAGuCjSdE0bc/
iY6nt84zzdMkSvcm+sb9aam8Pk5OTo/qmLvGQY9OvdV9Gy/QJ7d/IWpivXaFHA7eME7fOiq9nzmu
AYYKod9+52IkPDxDloNyEjYlTYy24II1WfGX7QTM4fmEJm8VxlLem1IXeHfiBr0vLWyFnytVe5UV
wZWxTnHgsY33NQnMe0wdEZQOYIdh41o/eGf6AyFWnKBxZ7tXukGdlNJNzmc8BybLRDdpcA1krFP8
bmLgFmy318Gs009vSggoxkJiSQzCvrs6vVIaX5TD2REXIbleibPl7IWkvboSuyrxEnE2/Qybrs8Y
EraZYZovxdz49ZbcDxoUMJM3mTFUpWFPPM981iyMbcEx3hDT+NdOgyXD6XYaI7MT4OpNB3b6Ihvd
aUUxd7FAsMviCDUfUaoYlOYyOkDvGwdRMoSxWWtiQvYHiO7FUz9DiWHhwMYnzIL3rgRTMobwvAIi
GvDqsE5uTQshRTVtfw5Cw/YZSY0T+GBljiNH3Dk700dr0lXrdsAAp8A/5qbRHPSk5cdolcmVKAja
DwUXSq183SwqMuFFNYUePEAvqos98E0QE/Qkv09DEf3tPVE+gzEQmwGbVrJvO9lfLJuRH2pZz4mm
NTe5nfj5uSeVS1R+9Iu/OJzzz0oR6eew3qQnu3ODCzmclsF443JDCqN4o0JSV2DjfQQVrwkWGoHt
mYQ+ygz6CgB0nTCtnqWqfzAuhYnvcHNcXMoTtooS5bTCwj4Uf+M5I1Ub89i8OX1tXellUd8VQKpX
xy/ATVS5BYJrhOjJ7m3LQx4P9cfQGmjhGNhJiSfS8ZKNid/zT9FGfbItRV8xTjDM6BwB4ZOEaLoe
tSmqLbVm5866FWw/2l/kOBU063aOfyanFP6GgZ/03B9761kraNvINpwH154pOOBGeLZ+Up4Tnb2s
G99jXaavwgR7zgKPARKEAcQZA36mE85QhFMLRKMR4a+JZD6euralpgP2db6djbj7kn7mfvNayT8J
/IaDofzqjm9Izqum6WyqPkfv2KB2b3xZMqTVnGHYofzB+4NrtP0sYjc++3lZJIecrM2BXmC3xs3W
1P6qLntiqI5TPlCBhj1/UvKZ86xufMYSe18wPE9aRG0K90hwzjhTnxPgBDhGY6c/L761pXK4/R6o
yH4Ddvca2WNhsD1hs2UJ8dIYplxQ/pxm/TqGQ7xrklpiUgUD71iTcxB0pHIPS0qkoKJPy/e+9Sj6
K/v8m2ufvrreDI98iuu97BoNFhBgAdDxkD4TuxyRp1zhzgPqPjhJ7h2ohiEJtcltp6uLqwkjRyU7
JjC1OV8zmbu/5JSET2VeAnseujZad6bdXDTRm5c6TiAXBl36VaTeh4AMwkLq+uROtM6fB6nDp6Kz
sjd4LsahTJz4RCMgCWg96lPdtyEmo4l8rYeasJ7COXziuOBfCtpUL9BfgJnpJmHX7R3/u65jOh/J
rD/FroUAHlepR8SGdg6LoGXrfJS8ZDvVOv6XKzxnWKWqTD5A3QKZoXaUwUvXBwdZEpOMnLS7tfA1
Pqi2pVTC6Kb6CFAG85iyKcKxIxNo0cyt5wSDj9QGcT+xSQwABC42zF0TVC0maqBikMiC8mSP2fRW
6MH55XAXxRMa6WcjkT43uXD+TaF9RaqzV+YlKly+jCq7efXA5BBrrYvyGuSec1KdmjYcDKr3uEzc
z6DMsxMfgbHzmUnsfBMrEZz0oD3mwNmfdBLFT5GVG+ui87qtX2Qk9z2h90UCkLGJouqSU4L8bRo8
Bzs0tG54JmhUkIxQ9GU1yqL1uCzfzcpv3q0EPDR7SIesqeLfhrnEUWeh0D4coiliyJtf9K7YMfUw
OVCa3i/3eGtYICvW9HKmYMidPO+apnbCZ2f59zgBUZklqHMmOM9X0ZCR7DIELj5p8xPriXFo5dRe
iwCEF/SrHP8gTK4gNeVz3BG/pNEVyagoCvcbrJTEktCYGxQ09jY71d3TBNSR1hahsHFITLSlrIxP
auCSvWw9j1dyCjJARXkdrMGbl99e65uPpqfxaMFPgjWHALOvmKq5q4id+wwqjSfELzvnCMMsI4jb
VD967g6vc+Z3T/D51dVSs7VOk1Bebaub3wyrxXZVD8G+aylKaWeM0kWGe5fwYLSLk9BFcOdQ1tsA
hjJYMR8K//jX3JvN1qSU4B7WhsBEVkm2F11AeiRpv+UoElAWGTnboOj5L83YTsrZtz51YYevTTFq
UHocFjrbYICUxEV1CccgSPfBDJIOrLIxglQv+bGphJyNhJ150nDZnqex8ndhk/q/RECsZBVq9mAc
W1AuPWN5kQD0vcGaNLd1MAU3auJz4otiulu2bW7LWPgfXhmzmrtZSXAocN2/OPGqn0mXGnfmYiMJ
6Vb8GpmbXTHysVQERdB8RVO4hIor84lMLv9BeIIX8jEjpyagoyKj2z3Hmbjth4FJlmidh0D9A1Ip
4JasJkb7r7kiugjZgWmd6xnWFkwRV4qcPffZo6XlKLX1N2F2foroVaOngBTMcchoDhvYd99oiWnX
jcBHAUjQAa3aSvs1d0OcerGRZ2892coXmU7Jc+w0XDN8VpFjFZcEop3C0o+MfPydiCNpADuqpkND
BjhdqUL1z1GlcBBVrpjPeehFe5oE3OduKMPvyFvKsQo7OqQGbe/4fv2LRWh3rfJSv3rCINJTQFwD
I9u/NgunKc492EdQ29PjUIJvnYawOJYz1Aid9s17k9niR2CFzlNnDRIwSGq/NY1DV5Ztdje/kuKE
WUXvIEvM9JT84WaEpy2rBeTfcAAF6WKIpbtnyspHDM6PmBApSJyWFYWsuSJaEvU0r9ANl0BB7Ar/
HQ2NvdICxBgzci/Tn5i7KbDhOfbP6VRXO7vyuUCqEBevESNszWEUPabQlq+aGOUt7+ANVoVHNXY9
1/tBpfmDYYJ9MX2T5ijpYOhV+dlVEzc+ZMBsYe8yEidPNlxN3uKNK9L4LvDBHWVsAXdCr/Y+ZjqF
167GBdwJD7fQSAF4wQoBUgg5lSoRCnTO1FFTX8QtnTmPrGWxPKk8htKtqBhiaxsPVG3RC2Q4FsTF
Oe1pysl7/9MM6RFejXUtwVRIFbMzeOOPWmfltyTHsPPmLvn4RzP5fyYx/f9Y4Uktt/t/VI6+iiT/
b7ev391/lo6QgZb/279lI/EvG70IvSZw/YDoPJ2g/5aNvH9ZtDYEnmcL3w1giv2P/k7T/hc07kAI
unM9af3TPflv2cj/l5DIhIHnOJJrMdaS/xvZyPT+S62vRLTyKaFlEBQIS1iIWv+5n7ZRNinx0Wuo
9KsXzATcFOdgS0YHfrF2XGPrWNAPi/YmPWZ3gOeWss0VXeuvhevtOCueK05n/+kz/N90b1qm9V/F
LF8ICRTL4uOyTb5Z+b/+tYi6inSQNV1Y1oQAj9NuxYEkpfzA/MVSiR9LyyfNWqy8lGwafl5qUuCd
c6NdS8MM2QDD38olrFP7LSU62YkehAn8Z17uub6RBc66kzPBffWL32YqoP45rbxAMifQHAn49En5
oEd93olFte7DDxop+S9hJlwZAyEeD2LOlhTut22jzVNT5WxhujIfOyaA468I+3Lt9qSkljreTIc3
ZiSUB9neo3KC8kJb76dSM1J0ToLdwSG0aTejWuLwM651yFhc4Mr2o5F0ogEFZxqXTc+ihnQBqbEg
ixRUiz6iX0pjGldOglM9skggBEYyP8uxUFTxGfdAn4jPgBgmktbjxKYuiuFCPH7XvSU3OWnUXeAy
POOeyx7RtTeY1NMta94yVCkyyZF8AeLGkaoclrEl37xHWJ/iqWmdhMQSbNE8BjPV3J9bFk/ulbM4
Depv5UfHwaaiUJYnRkoo4cHZTTPqbRKLXhI3d08ti3hIkdIlgIZaxM14YqJJ5gxD1mCUB41RC4+s
vfdJ4m8GB5vDRCsAIbYppigQC5sROhecsv/0DxpbZX6FUKL3KAennNlOag9cIQSsDTv7FISqH3hI
rob3x1wOE47vfJJHYKhJkdZGx1gIvew56H47GnNH4n8TLAvWTQc1CCTDtc1IU3YdE302GUZU3Qzt
pIlX2JwfJvjUXQ5RxfXwq2nnNGNVW3rjmDfAnTH5Y0D5kkIzbCLM1N8kDiDYvG1+z42cXn0J1b++
ZLSxkxhIeQIT57OS4bgR0PEQcIYWgNKY/ohU9eGwW33Z9GGsOUH7XfAEtLrbUQGVczzq3wi3SQpP
LRwPbZLdCDjhtGt9f28PXHVUxj5hx4Hapw6qVxqJFoA9skRlGve6DF5rSZNVa/bGplQGHpTAULuk
ZGDu2OPDyC0K4Gtujho9pYORe7aX8HTDIXTvwBBZjGzfRvfgG4jOaqJwVnuLb7RztiO5h5XypnI/
2tM6t0JQAlTCUNzDA9XOxHeYbJN/OzWl0+DPjNOdo7FqcZAyCAfmzyrMDgoK9zWOLHX36nyN2+e/
/08srIvDKjWIvMf1MQYsnMZqW5r2qRsY10FpGM5psUbiHW9GJDBwODgDOdrQChmQpvI8IpSDbEjR
UK1ThkOyG7lB3BJaJvapiP6EtAdAiyRbOdrqFOdc4G3KDiBGIl0TxBlO0gtujf83iPuQsTs1k6qU
N0d014BOrpXltYpPGxsr+sx7kSXtTs72axmzOng05R1FXnYb5PpxN/EkYijcjqGiHM72GiLT0D3T
uHvC76OfnIaokrDTnz4NIK8xjXz7ygGJPRcRDqI8OYyJW95aXFRrncKEmofpU4YbG0rlERgEI+Ae
4TAvW1hZ+EP6kSwDIJ96Y2jUsvzkFcSXOgEnKUA6Xakx/+vH2bArwvcAtMFZip9+WZvnMvgFU9iH
rJf726BtpgWXCj826R9JhloAtmmFElLuuThh1LKbnatIllGu8nOm5QTClHNPGt4iDZyLJAak27nT
/oYExXlq6EYYpXlJWqc52p03r8rIfvBX23Kq7Rgn5MGeTvgIoTq66YAKXaY28KI6g7ClXdO3CFdv
Fj/qdmiO0dBolCgmutO9EswtRVXP+4UMTMLAu1CF01c4WfKCVzTuzXY7S36BtnywYsphpqJ+JUWA
tRMTv/UYXJM/SdRwyvMT1KtnE7bFNhBM0Q1XfGRyaV+yK32o3cq9xkudZ9TRDjzfKtLeG00YaWV7
XbYzeL7JQdNG07RUyNEQi7HkLUV72nnJ+Oa27bgeNBH4fzY9HTIisOCIDyiWR5pYErQ2YnbWgDzp
NdwnG5dwtse6o9x2r1uclc5bShpxjGzevNHq1/E8YOOCj+5i/ZYqoHJC2Syo6m6M+qsKtM29JEFl
JaODIfxuz/xdxpYXFEAD81tfYhry3ggWXWWPAXF2+60tRr1RffzQuv7jQRz/sOsQele2C2G60FtB
g2rcKehtFfsWQuDeizRocfjd69oi/VVwAjd8z9slVHVsyoBWr7DjRsTDG20bN7JO6K34+6QD/XuO
qwsOueoypozW0aLuknMYzgLY+BY31QsxK9jiYvmyZcNssc8SEPAHLnEVO1TeUprKbAWcqztduk5F
w66JtNh3RdJzt6BDGaZpKXGcxuGvYWlmdfMYYnOrPqdej/vRc5a0i/hJGKG+uHwUl3uKiRTbR9ac
ERXVv39ZfktrlzrvSIpD56GDDEW9YGndVpCpVn1jl2f0x+pcVrAfU8G74VCDwcdM38zJz6lRqROa
cEq8VcmQLIRyLOgt1pkrEzhuAn3a3mqats+UipGQpyLAdacWs/yHSt8wR13Ak7toEsNXYPrFOSYN
uRYEac4Tj0LAtZFLg3PAtnjmD+0Xy3N4iiKywoaONTETZzwSULaIpFiYdaKvCKPncWbytiKoj8so
codb0dOUK+bu0pvBnzDrXns5Ui2BUfz8z1eRx1f/87eAyLmE9Ya1+efjmqB9nGc7YY7RJPeeZ/Qy
Lr8sE8ZN1H/WivAYUA99C6uaXFWPk4S0gXMWMcqsaZcRHFUK1js33cgAoRoRFiZvTRmHXVm7cWwp
CW6BGrWVnNZ9YPt4L5fxRHmwozl6drr0zQia4WSY2YYWiJ1NhO800jxP5lSbD+K067CigYQJS8zp
gnbsROsjfmBshDnQDeG2Cz+IkjQrvNauDq9hMVxnt8vOnlLyTgceHSJmfPQbcQMfal6zTprX1u4i
7KwGjL7eJNmAVvnQbsL4BKfQvoDYBVv9MnXVC1ihbVFodR0WOGHLJPHglnG4DsdX1/HxJmtzh4We
aSVkcj/axoXisIr+MdMBr2iJBBe166fiaVDm9l64Tg+dBEiLaEBMUQbOGTMi9M6/7DXR70IDjAkK
n0km68jG7UsTt+K8lhKqHZV6F1dz4vTcCKWvw2IuVKF3YzP8YK47nR1cKWviJdUWPMVEaO/s9yrk
2H1jc+gOSEH4f1vnyYPKdOXjz7BoZ2yWTfDJKCPFylxQF1Pim404iPq6unMQvZgOUxI47MN5LBKG
lTFVO+y1IPrGPtzhDdt4PBVdb4w35p/A92IO22lAayFlniEgBWNvSKSKGcbKznNeWb6PfYB1EFIC
A2MkBJKE5L9D+Tvq8AYVJeYzos7OyCqVli6DDYQeKwFDYGpFpqDMtyJO91U/ZD8oQjtUKbZ6mzTo
zc3M32SJzF3MNvzcYyYWyfTmZuKp96n8ZJp5ZBNh753ct7am3dQH4rQJ05jSJNFvYurD9mjOZBQU
WzX9Syc38FcD/5gbAmyV2mSOWjrOmXqOFRz0goHnZcqHPYNI/CbuCqWTUzI1tU23Hmn8LLPPzOKc
ODinBmcpxc3YpdozHRB0nJWHpnmvyqVtF7rQC/3Wp2GA0OU0gCN4/I9wOqZ9TjiXsm5fngxyjhAL
KQ6a/E1TjdbGqvwUOtw0HcoSb7+vuWvM2PG6ji0u5pEZOaW99nVuk6LlvCtjUMll5RifjImpSllb
vE1v2ooXIi90Ng7F2zidi18d3HFOXCebv+kPRY70kIUmbJBC158mIB4FHPjs1UTaZxiYz5YVfoUk
cvw2Cu9pR4iP5vlyi5n8MCoVwkf26fnto/a3qG/a5I+jtCM6FGPhrYx2Dh7m0FSn1PCrXez5dKW6
4XSezQSOjJUzGhmxOFRFkV6Fbii3LEyuh9Jtf3hJcRatv6sBe4JvDOSh55CNc1lin/bLTRQyQ+by
tmqJlmw8pok3vsD5Xln4puDldhaxiuV3ksvnE0VDK2WExSNRfz1EWGjzlN9B8kl9UrwVeN51OhHV
9icrucTU0wdjap/cgcZyZebR0Y/kEQdydKOVUV+b4JD3XbDpqjjfjFW2SFg9pi9OpFnHv+2Ww5uT
c9qV2Cf2ec86XxoJKH5x501tkW+BLMzJYlQYKCqLeg4oRvko24MSvFMz+hhR30I/AbnlxOCSII4g
STqOetgyeDUwx21Nz6hZzlK5wR7NhZZ9iLZocGGiseRFqDDc8HMd11USFnd6xdHq05aKq+4geSV5
1omkYKe4ZrV5t+0OlsHScZWNcquFQaVqV9knWU0vuKmKkzRgW3mJbayyrjNOxOWMk+SYcYKR6qTL
xdoP76Wn6HSJJ7mem0TjOziRuAeibj2RycxPNu4rq/aiDYEKDcBUNWdhkaQKK294sXZlYTtfbdWY
tE0QX0dVf8pbeDV9Y8bvPUtOV7uXGDD0T8ITzM+mtnmwuAxrp7Soa/W999hguCGGj45TIgMke+Ip
VdbRtX1sK0JY18mft2FtL1maGg2m5WkP0YKT2OScqo46yfsDvg7CMIk74WDwHqEP91jzM5Khq45B
PXqAsbYx5+UrDMCNRF5ajyk3jxER+UwbiJqAkrfdw9RYKQFhzkc4YpxGmRPYteXtOc/ucA95T6Jw
KMZzctgkdfyUmgk7glOfQjymGzj21XYqY+99Cq9RGPjMmz3u1Ek47mobwpmZmAsRkAgs3p+ZktGx
PZiGT/gjVw9kFJpFB2IgYKDWaefDuZDqrhUKJ5ev+WRANUITYlJia703GzNdTTb3rXTkmpBEXDcr
DurLdkMfgc+CA/yhyRl8cxUOyvGp9cPmMENMO5NEw9zXO3CnZQcUW0DNIRPkUCBkB3Z2DGBSZJks
XoSR0QXQuH9olhrOBvWQSd9cXIGNZRRuegJ7a7JpK+dhB3l04KdiH7k+7H2vBPCe5m9JQqAakuk3
O+X8EAaH/wpBtm7yb+Bc+mgxcaSxz/+inbc7qTE8dz18UIDk011UJbRVXF2Hqv5oYzmeYJAlB1iI
cDgUkGVmnvZmNv1XGOXVcSCXdHdDr76H42Rt0oIzs2BFr+OwPdLuJzYwBFCEVO3dpjEMVgPbxHMO
MWtTW5H7EGaLJQwiHRZv++KXqE0sKhkbhzD2caVB0U39MXKn/pOEP1SC1uJQDheXEhl76TQlAZb5
T302s1vh+V95lY5PieZWwzx/pe25ugFJWmZ05QuSXX3unYFbhLLKlzJ/q1LBhBsvzPlGa5J68SBB
MLPEtD7Wct+ZMts1NHv5DgeC0QysR0ENCbGQngrSJAVcMzAoSOB2b4w6jR6pMVwqoUGEOZ69iaXo
9wyo6CSalf2FSfilwCw8MwxfBU41vBZMX2H17EKZVbshc7N1Yfch/R0BjPUI3EBQEX8LY2+C1Vh7
R1o5nCP6yDfJiS9vqO2nITQktm/ySoU6OAGH57SZ/FuVSCQev/s5q72VjsV7U9Fubif9L/rhxI5o
9PhQvc9c1HfGl9oAKs5uGH2UXfYL7En3Urf6HebZi8fh6N2OXL1xzEzT/Jp81wq2TN7bEYli4e/y
bOxvIw6BLPcCMn+KkqqWJzmpv0iRjU86K34UdG6sEy5bB6J4T01a+3yqPL1Lx1fRmIACVXmmkJU3
LRiaW8/a8pQIuB+zwJNvzNHR0lW+GxO7vFMxUBxy/EsTBFzUi/kcRubBSsA+VZ7KqXZibA0SKaNI
Y+SrGmjhlBNjbcJn2r7QtqcrlOW1hPZ3KpX7g6Yc51QYAdkIaoqk3Q7EROTbpGt37TCEu3oBDhet
XIQvWe4Gw4WdP3V/xnGaHnPRXwOQ0bGw7Ns81uvcCEsAtDh+x3z+JbJ2eu7cLYaKuKyMN7QyeHMe
Eqff6D+mQ3SyjHV/hMdLS4QXSSzORQ8CMP1FS2DPMah/a0qolaFfDgRDUhJYVszDkE8Bw31qzdsI
QKenn1Ucn8l1g9XxK3VgRE6+pcAmmOBNWuEF1U809egnKRJiIIkDk5c7989g1IcpXxIekvBd0bF+
m+axc8udb9e3kEQsQMxR8kqr7hRaCHBNfRDKG8gJ80s5d9SZIfdw/dgGiIabEOLzMffa1xxiKNbL
Ef8LXnyYfoRIcCqkHR6MyPkLNBG0UNLVR/iYZ5isvxtezk3v6pMRkqcBcuLDCq9rvgMzzzH6kFyt
vZXCH+E2xDEDP92T8/PIOobizWAyfKbGkT6/Bl6sHzKfdwiAkeXOtp7fECGfyqNIWQS9OKMlK6Vt
T6A9VgZVkQ6X1hkfG+3w7JQhUUqER9tpKXVO3zCNpCAWHI6C4Mb0lCaooBy6c6iXNSTB2cEDxPCR
0TN8GMfCp1LWX3q8u0YCojmX/c51vbPZunSnBloAlKITmu67msFbkD0CF+UW40KLvrgZwEwYQxBD
OrDILxftdjAivBouLeODdayrjvOfsQ49WqxwP1rS+cKyBpUqgBge09Rki5ub9A53qJzvh2vAMc2Y
l1MsqkDoGpew9/9ybGFe7O0ZBMHy0P2+Am2grfwtjyUWGAXE86eLbkgvB1p+4tjdxkwJYajG/DLw
xcMKss9MUdEQ5ty4+ApQlOqLdQ5ckxBDqY+jAOGL8fHJaOL22qpk+eGz5jX0u6DRZVvLoJxe6fmh
Sn7C0Uh7vMi+WpbTVT6NC47Pqg4tz+6zMNWOYsKrU382PDvruZjHjUEVui1LF4bRsFdNVd5MA83S
51OK3eptILnsjuajcPOelC2sdBSxsJDGYasJkTAiWffJ3csH5vwaTr28uUYKniTI1MYMNymIR1t0
3FKQZLed5D4QEUFmco4I6cSRXKFrxyHcGNo78apEq6oG0G6YMXAbl5ZO82TN8aF0I73xHQ9Qo81g
GyMxuGZ2Nher1Nr0ycPm4XDhcs8MOXWjLSs/jUh1SMZqQdsQNyk0NOqJS+WJnecNgYWOuhEEy0Rx
h6uhExDZxQ8UP2OUxOBXp94m832cGPOn54/+1g/2g/3NlIIu5z1I5N9N2WF1nf6q1D+44HmYbRT5
+Z9fytYQx4kjEKoHCDhQ/7YdMFdw1bPrNu6R7xA6axLDACE2Bs4A4dp0bqpq37Mi+l1y+Oe4bNLr
ZrSnQPQLfaSB9df8sEF7Trb57k3jjvMEHrwC05WZiO+ga+ZDmLY/MwxHT8sXKZS2D0JaGMeGXU03
BCay4E9CBnHn2fSic+9FriCqsId6S7A6mXADhK11Lcz0So8I9IwYc4carK+Ge8nGNBf6K23Tr3bh
0qRL/tpz+/pIvvUzX1BDdO8tDQsEwTE+eteoVRgqUwgvvbROYF4qJgJNM26SsE/oVaaGNnRZ/xGZ
kQKYywOAn64gv6JzraEZouJF539+i4Wl7ZL3NFXt2fMHitCauj4EXllsoeNd25jY5mwXwcmidSoL
nNM0iEdO9fl2bFS2rUrPfhGPgNbmqwphiNT8/FhHk+yvFcTVocQ6alLScaVgNNpGpjkeB2gzYhD6
B/iidF2/lbMpfkOUSh1/JgjYDaeZAe8mSvryQP8nCzJFXpcqnA9GbxIk/zN0dn0d0/YQFwGp4Im+
qsHkGNOk5bQeYylv4TAeILw5V7z2K8MIspvuzgN0NtAZ3EfDcVmrqKciwbpUKyqDJqWW8AxM/nU8
9NaLEEv7Nl56q3WuOTEZvhWDhXMNjhHbXNSfy9Q7CD+Id9ypq1MNFJSuZmXQBcYylGfeBbtwBp0Q
7jBqR/GKfjlF4bac+NrCmj3zGt175EHMmYhHvE7Un7VHO7OPOYh7fvKoV7TP4TqjNGFXxQwkaiM4
cB2tXloHrvfYZ+alcLDgg6a8eHhGPgarfe/Jra3jdCFl5hRI9w6596YBkhZaxrAXZlITQpuDXcDB
dNOAnc3zyr4087iTCQsN/+qzwCz/0HH/WyazcX2vcCUpXWMrEflECwV/Anu98+JbHOnAnFD0QBBU
dsNLVhTvrimGLQ2keH2DiRQzLSx5XHMSl2Vxtsaxxk7GmlA6/j3KG4ytxljz2aWl2gsW9hVMEWT6
guIGdqMuIy1oc4N5CgZBu9ycB+uR9nXGXyaw7rj7kaRuxdVaUFcwiktrtNHJwbVFMEtOuyZvDDpD
E0A0RXsfTJdDSO28w5FbmXHS/8i1TF+BFSOflgzdgmUenjbBJl3qKcwxQO/pr5aJnJxZDN6MYJyI
l9FaUsMWYiPFMNpj3lnHYYrztAaA5kBzgcqTftEw5tw73ca3hnLgQRntEfbg3WoteZXZRtRucogq
49FlWXcciG6fnJbhWjRRGk6RjH/EL7AmyPBMqGnamXFuoKHDR0RS3uUKRo9UbPzjTGA7y/3bQgjd
ueMYvCb4C8d4zJkk0ZZAPrK/Yga7lqWJYFOy8wTLa4JwMa47kBabZoydMw1WTJ20eOmzhjMMIB+/
oR9B2zqgbLsxYA/hB/ULzlKt/mQJwmdTW/ZFgyY8EovAgpPL/dRkJWh+S1xV3lZbsBXlyp8D84zL
rj4ay18YxbVmyMx9Oc4hAQuFa7jltq0nbzuLyOHnqbMb2cwHGRAT4hZI5THWtJo3uj4wkYNGIBoS
brH+abWm9QfBk7NjgcWqxm2fYxjktkWFTmNb1Secnt+6ir3VDKF2IwHy36M6/MFLM8HPn4abp2b/
klI3NeJ2+ing7RDuQdoF147S6erpkY/Zzok6dQpV/tHnVQZPq9lb9QildmSOZPeMm8rKjn4yTOHs
AyBjpvScPpuQzG2mn3WAELIFd5puwVDReIDnjE5wuNZJP11g6U1gEZrm0ETyGovYPRW9cjGwi301
y/BUCzD6GnTWep6+GKojB9rVtEe54ZIjpnVLgnbFXI9T55D+IEzqHeituMopGlccae0VP8mddqih
M5PO3VQigbDyYEneTn1/J1cz7lDiX4PMLZ59P94DWfzg4F/vbXy/u1yk5bYt+6uMSMNOzpWoP7CW
e9b5b6GpOuIWqAPxbKWHTJTmrWUURTDFBavQDOcuHDlFxuF5ZOxdB6B87X4s727FMGPo5JoiDue1
Tqs9LlDjwkmbj0mPZztgPADYhxz00JzdPIre8aOt2Jfs15Q4A3BKBpE5mKP3UKOwdx7CFgUnlEdR
q1Y70jxXTvof7J3HjuXoemVfRdC4WaA3gNSD4713ERPinMgIeu/59L1YtwRl5i1lQho00EADhVt1
0x5D8v/M3mvPnLL32aylS6vG+tOn1PdZU1U79PLgECRrhvCch1SHFTTqggzUGd8+LI946fVoAaQi
PKhdnt/D8J7H/cpHhneSqfICyj8wto4y02JOg9xmnKUZLEj8MCSny7OShdvrXD5OFB5ShaGmBalb
gbKwQzu6CHn7aD1sZ6eU6Y1hWHpUxT4fd/SDq8jJjrkA3sZkfnRKYgcgsFOqc9VxNDDE1qnhXS0i
kVjsKEix1rIQHUEFDTbCnyzgIrjYKtl/ombsObQJ6gL6ezcEb99PQzCz+9bpPgDhVReNDbSZedes
LyHI9B6TMzICKAvGohMkuGrCaZ31+JhEe5yyvhl1ruituQcNR60PdRzMZE2nPTaJpPQo2zQ56KcF
ITOIf5jQxSp1az600MnMqCVtLoqhM8EPxvGZYvR22jnilXXEBNHs22wsWHDlZDfzEPWE87aIpJXF
Mo7kH6ddOQYRSpV0l8lXWNh4RSZ1hU4oVsD0GS1ieoo5VqZakrBZO9dp1a189wL2JCLInCPFRlWC
H75l6OKLwpb3jzEvsIURdEx7K99BPruYL+Jd4lIvVm050BwTGlcg6OOsIDU2i5RTl/riMgQuOAZ5
mIxjU3/ze5RendJk5Plm7F/Rj+MQUIWpUoLIosI7CfVSIugBSpHp7EN+W0Da6BicyywOIJI2aJTG
XhzuQETKy3agw3a2utOZ+y8NdkijJISJIFjG0vMzZe9hnyJK1yhnEtvcrT7FKEw6eFl0Y0VPPMAM
UCJ/IyobJGNJCBcgXn779381VAYNuDBZ7SgI8SRVRW33vdItBrRRQf0rp7IdvisUGKGCAbpP4o3V
KgTYsW6Q0kfTxMvYR687ePY74ZmG8bQhZVXcICIdixiQpYoNC0XRqMEjb/bqQq2M3aD4MIZE4SyO
vmjtUHbk2ejX7wCh4D+9AWx4pmpReqjA6X98A4FdABDHZDblzjwM9nLb1ssVHDjav+7mSz7JGkXw
Gy2eJA2+0Z8/Nzwd6PBE/l7N+kmK1xV9DQ9NrXjq2zc1RjMjtbU5ljEqLStLL+ZaU70JbmFvQncQ
LcuMHggXc64CMrWI0YNeE7giH6qyjB8CPjnG7dCfLX3WCggBamEbNQ5Q9aA/GDGULPCC5ImsG7nW
Wf+j3KnoStDTOeg/0N7Q5EvsSmIipGT6QpQMfi10M9aFYVFDrfUMQt5MFH4WdeKYCetHgqUADbm5
tQmq53JbNI69QuuAGoyz3SXgR6mhDJCIIz1RxKxaUn/JL47PkabtjDh/uIq5qmk2wmguCsqoiqKF
JZE94XtfoIG+qa2288G8wJN96n5y8HLtENj1UdOSq1zLn6qg79NCvxROf9MiYdRZ0RJHB3nllnDp
O3stOlCgVPgTbeFvbQWovCMu3NY+pG3MXNS/OscmbhDa5Wc3ig86gXV9E7x37JMsX5+x1jwaZLYu
6wKCcAAlCMdDNklbUo3MQJcXlqdUM1fFYdq1iJO9yuseXuAiIPJFSHrM6xTkVFOkNMNMAcKg6QsC
PBDXXMeE0wuIkv68kv+vSYX/X3Wjy6LC3YUR/a9PavIsn9O49MruWH3m3emzqMLyf/8bb8/5TP47
P/kvn3/+KZcu/fz3f31+i7x44hUg5j/KH3TJyIy5e/9rI/zZCwIv+pvf8peU2fzDQiwsq/RmGviF
QbD8DymziSpZEnXsCj/532XzDwlLOupmU5U0TTYw4v8lZJYNlMyWLJqKoTKsHYTR//HWD/94/hQ/
/f9/gYMHDBj1P8/zHxXDuqWpCq9KlvBhspNWtZ+EzHQZYkwSqbwI9Yr4uEZiTOmd5aN1Tm6y6e0T
KPjJ03qIt/oShNkqoKe00bhR+WM7tR9pnU0c3VoAy1m5GaxoKxbffABzVkQMV+reo9bElzxYGLM7
Ce7zNO+2wSsng3SeftSg4j3ZmAa36BY9q5v1YH5UyC9UA8omw+2duuWR+h2wOXJg/yJGKZNjVXpL
lOLkIsHdO0E1zXWktC1JmDNPQRyiFCAotOCaXeqdqsHjy0dKc1IQyZkxoTm1k89jUWedu7MEZkuR
AWP6u6//r0/5+09V4ev57uH/z5/q8PMfz5MXO3wH0v8ighdiFYHbizhMnKldVCeyZfcF+g0Rc51p
Lgke4kF7GpIwGy0n5VFCFQKnFy8iizQGf+66W5Ld0m+zc3ROr829uGsiVpdvmZxdbCCBI43Bn3c4
/vqVW9LvXvpPx2XKGizNU6VbNJBQfU1Cm9sEaBQbXhy2voAPOCbpcNzDLJ06J+Zb1ZyMBmYu0Vyp
5V0A46ylK4bhg7ZCRECRmPpGMxktG7E9k/sIdD6QGy6xIdWBbQxRGAgvU6R7WXg0VXIlPJFcVU1A
Su8RoASf5QXZrZxUKVHIthquMxF3iNpVhN9hypwXvXcKTfVKyhTM6+4laHEyFyJDX8Toj9xc9adJ
0SLQqnVviSiDqFkn2vaZ+1Hh4aSPCoKJpoX2pHcIOO5YinuKDw9Y9qpjiAaX+Q2qcV036P3qNbCH
iPVzOzeIdWE2ylvA4aN5QT0VI//FZFOeGqb+MloQoyI2QrvVcOmaSERitNRKqPhjt0KfXGnNl5Dj
jzFEYIR9SMentuOT4x/gZgrDV5zzXZvfdL738t7es2t8zs/iVow/yNba4EsjAfVPLhbfjVD6hA/3
6VZVgUdQTjK39pmF6A7SelM4yKJjTfMWaWQcirNSZ22vThiEeTPfqD4alCouHuxRUKrGRHaTZpkE
3dwto52Y6+IJDvU20h0NDjnldk/pMlSADJgdKnYUFjNKoBTisX9NjhBC2azdq3dQmCv9FhThvTGT
ebVLROVNHlN0bYRH8YyewRMRLrr3UHioRWyt7aCDtwFGv6OAh1R6qbSZS1k+gs8D72XgFl+DY3Is
FeWrgL5TElwpHlPCIkI85yxK9KzmG8821XX4mBxJW7UX9816WB+BVkytplyy2LyhSN5maQE/w8/P
6pBYSvsUS/4OWgMzX3g+6s19Ez4Ev7gXt9Rk04sxe1WD+2ByRsxXpKH6zBvhnDs2cXVraKJ4FuH2
Rn60Zv8qPCoeZr6sQcF/1I8o1wTgw/jTC6vEO0kQII3LtLdedkXonh16O08ZgsrQm7W5uJA2GeSi
6q71xRyH8yYAI9Et7fBDFEYFW+5X+5JeybspRTOMCxDmElDvza6EPnYWeK/R0wOS85EH4Tw7CY/m
ljx1CVcTOXfuFKjK2A/UduI2aD0dUT7R7LL8Vap9IBfQFWzvqGTxvFfiZ+AEb3FASEKwrnZq3u3j
Q3rxTv7F1+HZsg1P34S9fTTMeT3hcTcmgxK6ZnnPXKseo94ONr3+JNkVAW5ciasEcKVX285ck8pu
QeLXpu6RH0LQShcA+q/Btb0X1+qaHZHEjHEmZysGTDvgTkPpXLVTkglHw8apvbRGmc0dFX+51aNd
i3Nj/WK/RWw2Jau/rz6Ld9DOU4Xl/sTxGYhZ1gUUBvnVLfDFtGJun60oUneoG32B4+XqvTcB4I02
i5B/4jElS2CCRQ3iBQLSijbcK5JndFWRdpSOP+0XFhZ7XzNAmmDvJ2tNnSlRvIGIzLbM5Zvnw92I
hzITnvTolN+W9iw0Xl0FvGOU5hmYweopXFVEFJyo6sG7Rtf+rtyTY8/UyRDTN/JsuZ57vWgmqMZ3
eUkubHfmGg18pC/+Ptx3SrjsizXD5JwQ2hAFmf7uvBefzTULnClWV5GcKnJWomVCuDGd3LMvBWdi
zTPGNOxQ9an+IUTxGW0BFg2WXyGbGadN3rE1LUUub4j2h3oYyLKHdgX7MzIDKGZzvBJ7SQYTyuir
0SUSsgljX/mniA1jZxrzIFdZsLlEFdbTjNhwf50hrVL7V3Vpb9FFfthn86wz8fOJd5Hei6EWCF8Z
hcGg58vv6HNQrw91Q0gBYQ+FBAVFq7ZvUlgRYVlWJMaai7BLmaOaj8xI4X7UI3MwpojJKj8V/D3q
Q42Uo+y4e+cCSYzIW+dMWO/G1YBWWvKbIqfOGIvfo+VsGrVxBrBDEj7N0dMo8nerRsYWXQDXnaMe
FQ0y6zDcaqDi3Wdkurd2Vcff5HN3kHxcCo35pZ3K+3AZDc+eeo+KOyFApUNNBZWLUbEaGRPV2iYP
uPIH6Sjhre4JpWselkT3FWGyHzmUqfgsrO0w2UP86QHm98svO5a/VfR5xcsy0gvS+HOhVQcfCS3b
xvjm30iCcXA5p76SjcuvNklnGNEh2k6jg39yTyRyj0AVihGfg7qPzLltLP1bt5dO9iUsxvRPMy1v
1THpAMGzIIAb6Af78bO8V7Zpal6UnXqwTtE1uxbXpnUegUwE/WE4j6R7dQ0nMfdpufCu9lt/j97z
c3EMo73pnoUiWbT3nl+Tn+OcrIh1BfmCLi48N+16avAG1A/hXTLPQXqRjt2hBpeft/5LfJjn/ijt
7Et+N11hXoE4Rjq1KmT1ZonLBpQB7w1SkWED8JtYJiJ5laiqtRPSnz7tDy8gBfgobBuD9MniVrFy
MFAlRO5JOZYrKUjv6gTyB38AKVPKhECkdeRCbnfqt2heBjWJPgX/UbkxzBISIZINYfbLWKyeviWV
k4Dlj8E2HkqoT12WXqMzOqx92rVXWN8ksxUH6dbe5NaaZfYxlxVt/FRWjdChzbf8t0wu3DEyhhng
0HGwD4+5qzD+mQmH4Bzq/kRegwYZWdDP+n7qf8af8svpGL8lE+0t/vTf43cUQgvGQUfkzPNEW8bH
9JiTHpXjsULXeIhPmC83bczjSG4QTEuU5SvSrulQe8IPZG0CV2PRc6R2lno1Hde+Gam2Frv6UvN4
9MGoHTHO36JSfmi+dYDZHGxSfjlD+hmn19rBxU4MDYrVrHTPuqI7s8bwH1XNG45k/Htx7oKNILpA
ZggdyHU0LGJGEgk2kwBO2ESIILl3SHiRjeH5tdWlp0bZSAiWopZSoXnMDkhKqaxI/FQJ4lHYsUxC
S0UhXVUcvdFCjLjyfYIw8NKzwc9fpNE3QJnxCmZDvJ4hodoLvX0ZEH2UVoUzQRSy7BFR4pmwEJya
w16x9ybwqdOxGbM8iVrjM4GiOLZNI2Ubj+pHIu5exbHpoWsFn9qsvQyBct8TKMYTasaAtx3VPTmV
kPiEkebZAYAGvl3moo0L0j5zwCqijVwRQNEsXF9la1LG8yY2xI0sxEvAR8CH7SE/W48AyzZw+cNM
2Lks49c6Ms5ZiL8D7AlRlRKaWLL9pg0IZ+aIQBPAMYwZWLTcUpbBqpvQK08kF8QuVxHsvqnQs7DO
grMdZs686YxmbDCZDIdiwYAKlacG6kXRYAkesJiHSXA0TVs8EE+4jVTlJvaWMUlD1matuFMNb+Y4
7cH32/WQwrdMcCuqwcriq6HYFFjZef5XaEApLuTaQbNHVoimOWsVgZ8fs/ByDK2Z5raqTeUAElgo
1/5U9nDJATQ7OMRjivT7c7H/1BWmYRVh1LnWHdCDMii2pYVjwGzI0v6EXPJooK9CoGkbYxLzzm3R
osZo3HRiZmfN+dYIvrQ0q3JVIK6bBI2a/GYkKllDU/yfs70/2ztTl2idtYFOZxnDyPG79s5M4saP
i15a9Hv5CO4MK8wErcyYnKvntkTiNQZuOuNZal3EU3esH1WwYkWiHpNb2yDSn8hqMgov8SU6GdrU
xjVYltksxZ8E+GsM7Rhoxb5+9A8z2YFZHNOCHbyb9wSGdtGMVzVEiqjfVLP+wpG3NCUErittr9uK
NKJrj7i2W2yDI+eplJh75XyqnYPWPKjvTrITh6OIgJBpOxxO5nBMATPdZ+fy6r6H1+KunjzOMxAT
o/ZgXw35W7iRwSRIHxJB1b4VbYtppGGjj27+pbq1ICAHJsB7NhLHVuV9UWbno6RIHn2VT2Klm1Pe
GF8ycXMeOHuKgepkpN/cU3DIvP69jpD08L6/kPIfrOSDuCY5/IZZCYdlbQfbVE2XYU9rw6KEo2lu
qWR6WhmPNVIjFkSgkaNrPiOOgJA3TJ17dthy2eStaQYQXCNBPpQir8sB2056JT3Zg2xLABHGs3g4
FxQs/gOWIcAXVb+j9LHPRTxAlGwHUJq2UL11lSG2aIe+NcoPYQUNJqvyregfcFFw+1UwTwRQ4uOI
U274GLt7c2cxtTDccxDtc34sfO/u1pt7xeG2ima4Uq64oejolYPPaVpzqubX9BpezZNykHcJp+6v
u3r5b5r6Hy7YnyCHvhpC4Ag01BMtqCOzQuNdjIIlMgjxIT/MR38bND6AlQLpTd7A3pqbjn/vLsSL
r8r3qryznNrGx5gG7zev7Mfp/F+3kiGqksj/qJjWfryVJJJvojJopYVyDm7BUwmiV0Uh0B60Mxxs
N730H82X0sfjraoTNqa+EwLACvRNh0Rqn6QQmbPoRgSQhBODYiG7c8vtfv0amcX93f3+3Yv8aZYv
ILavuSLlBZq1gxXKn6Y4UKkkkwXNu0JDVr7Ymc01mIdNd7RcrD/li8rj1t3SA1sz0dfnzs7a44Aa
FwqA5gfxvKPh9i92ZDQO4fHRwg7cC7VNCEFNHkupOJWW4nG46y2v2We37NndhFE9s87ZTZCUtRgs
rA/rUS4nxpmwwMfw8+WFwkU9CudmqtbQUyo/2wgOMj79JCsXcMan9BCs07Y76GNHXRO9pUxaX9u2
OSA2rZpHwbJgYzFEXqunxj/akPmwwW2UfSx/BckuiQFuVSOI3W8GTBDOwblmy+gPh0eZLS4tv1pE
UiWMJelQ8DhXqpdfSCBtIM4FajGr4IaR2cAIyb/FNyQJ9Vh+RJf+JlvLqAnWVg5sLDn4a3OdDb21
klnnyGPkp7rAB/tcjrHK6yvJU0iou+Rqes+f0q25GBFriBTxXG64fKBEbXIYVkJyzoc+39kYW/ts
HVuvWIpICdNne5NuJYMWXOfM18prxNBAG4YHwxRhSLdsZwqjhZ5mFlIz44b46B/T6xCd9OtLSx62
Zz+fJGzY0NIpksFIV/zp8mdbQCxRIS0a1EjG3r3o1MXyl/+tYXEShxtnoeEpGIng9AjaQJ+jzByC
O1I+L78nrhhKwiFnsnJGxKAStcSgzrr/+jVqw2v41Wv8aUQclC3wH9lRFlqarGRd8mbSSLn3r/ql
m9V75n2VEvoM8RaAHWiXeXppHyUwWBS5+ssbxifqI+E7zg4Kqgct/eh45KRPfsA4pSdyZ6hIKHC1
ZGww0ojfxRcIghdggx4wdPgRMPzwpxKDEARucycr7t3GBarQLX79NpW/eZuM2yVdAxxicrMPk/Lv
DvUganR68UxapE1+dzeE0hanumyRMYXThmBRlBS1TAotgX3pqx59Vn3t4MJM90YUXRANIfaDMURc
8dA9FLQR4Vyo3sKhsyjWwkawlYk+zYe+43cFifYjjeTPh+gPL/2ncbNcJkIuJo2yUBuqikyeuila
mE5eeviEGYCrU5SNc1TV94ABQX0vKmuqxq/Sei/P0Xvw3r70N0Bi2tEVSbvTx0EbcQDiKGZabuqs
IL1pXS27o3aGyseim3jkHUrmcqkjlCDgXJrjItvVxkPLEZzBfjx6h/CU79Sq2cubfBUNUyRsEW/E
HD//B18bN5Clm9LAibF+qsVCUWqLNPKQ1hMeYz3ct+KEQGOkjjMasnKf71lQM1liHUDDRhIzloC1
EhjlpI/aZ0zuMJA+2AhqAf9uirsSpKZwx9PTVdXGCl5G6q2D3P369auWhyn6T/eU9f2r/ulArhoL
CkvsqAgkHZwPKu0k009AT28GdiK9usiYm7KR1pBH1ZkFormNv05XmY3wnny5Y3nN6T39q3CRDslv
7gT5b85kPk6RDDGRRBL+/eOd4DaekJeJKS5sOs2E6yP5hLuUQJCEBPVKPoNPid7UZnVCp6qsI7rW
8OwcBUo5etnoGO5TetuCHlclTx7R5xNC2ZuBG+U3e5a/W1b88Ep/+hg5S9FfaYmKca/45D8mlRK/
eYRwFIz/8vfyE480SuiRQP95JVTjN49v6e++xuFDEmENsab7p+oltSoQXbq4kJVok1/QIG8K2vCC
djxjUp1qy4YMa6db4xD+xpP+N52I+Td1nfX93/9TYcLVUZXAX9SF7tvZInCsBSWyp09f5b48K/eM
qYwcn+AUMf6biNvkSIV6dc8qLblGG5Fsh5sjYvQ6JJwQ9bDNz6iVF9k1udpd206iBXfQuWIy2d4V
+LCZKW+0V/YpOFgNnkW9JTZF7FcE5BGt0LCfGP60DmPVKM/ou8y3UBG/mYxKu0XB2FRhfBpeXUap
xTBTxZxvDjNWi2FrOExdG8av9TCHHTqRZpjMGgdIAruIca3N2FYc5re/vhP/5iNEE2LIPPNhSg28
8R8vdtttm8zwbGWRPzTzKSVEOCF8RuI6TGttxrb2ML/FZ/fsD+qWBPSG6XYCXQ33ix3O0wrx4CnJ
jYmXMv/IFWZnmxAJd/ax0ek17E2Pimws7ZRtyPplrJ+H4y9/1p178JGeoc8OzbErTY1kbUTCs65F
h2RYYLCtRMbwEeVm6Z0UWx7nUreUI9HEaOadpCA4pwx562v+Kbw5+nvC+LdjDByOu2LdMhgO9t7e
HybFBpGeDI6JvU0ZI3fDPDml1nHfdYbMMGEP8VG+d3e+l6ty6IdptPKb9uPPKubHp50qShbWa4hd
fMzaT7epINX0/H2uLLoIWCL54fGlkoUVew7iCLGtuC2UaxQq+5RUkpZ0CdX9glZTDaPnGxDnbmJe
u1XNVCV/j+VEn/DcEVyZMO48PXdfkYHxvGvJu1rGOdnCfdI+Hci5ec1yLxflkVupm9b0JqGJp0Xr
Pmn5mBq12ZfWvUMlDJd5r5Rj9KlIGbOp7UySQphULiudzuumesH4W/eUY9rlZ719yEtUfOFXFgVr
RWuJgtlguOakrGTWldqWhPtZFvvvhjbSTWJAIvHeOm29Zku9zFCP/Xn9/n9NyG9EGVhjRZ6G/7Uo
4wCS8Pn6XpTx12/5hyjD0P+wFN2QLRWxsYaOgkf7X3w55Q/ThBBnooiAayxa/Eyc5EP2gCL/wcQH
TZwhmRS6xiD6+g9ZhvWHpsKl43dqhq7rovzfkmVIPzYGSDsMTedlyYNshH/Un85gx3EC3YvleG5n
wFsoBsxg4SC4ODi53Sxjk+2JB9fiEMO7WHW1Xa0N0rvxlwSiP8A3TLbdYnzJ3ZZNcK5pjMahI01Y
NIBFAX66iKJWWJiVAkk0ZVziomFbI20VDrpBmpal5+6rDItmTkQiwX2x0rPJkBofbWborwpY9QcX
DTneO9WD/xRXKOY9T1mgHzZnfR7LewcCKvjIwnpHU+DciOVy52ZQkQ0kmiLpY5XK81Iy0n2vMuft
rIInj0O28zcgWNEUv6frjYLOLVe+1EVL9hT+pYniapq4Wgt1h/oJu64sqKuQUMOtEOjxOnGa6uTh
cX8bSHBsRvvQXXahi6AswAQkKIQcCjKu7lHaJxByCDTIHyRkM5irmRGDog63zLbincbL5AxLpYcg
GyxUwD7CoPG7k8JMaNlqYupOYY4H84D4KPRnjoe21VE/LCfxd2Yry9BVFXWikMS3yzxJworbORrn
bmVvae1hyIlqOi4qPXvAsrLHAoiyD70nEiqr1GfjVu+2OYA5u76S51kamdHIM/2AtU9jgflt003T
NNZCZKe6rao+/GbK2DFlLoNboTWs5Csr2GNsEA5xn5pgRxBHfqRalc1VKDs81jIspvjwWxoVWxxX
tupsgb7aszQTtWXh58wn3TgHRSKTfiBbUrHJCxzNual6O9mv0qmXyCgB0lxgcS2kcT/qAFIcHB2B
vGu3bT3K1Ky/NwqHm6Mm2V2oxG7bl+TAeHURbOgujDVZXyKXNo53/Fn8UhZwubtIy1oddux9AUwi
s2a5RE5PEyjJ0hEJXQ7VkmTmSm5mHu7RWdHhsrQCoZ6lYRQ+dVfAj1J4eJ1BxdojKbUYj8SCMG6B
w2BrF1H4CSbVTmDI4kJsBP4wC1aaqgb9XkpVskqbOF+5on7IEneVuB1ORTMhKNDD48u0w7ikQpHP
tTCx5rqU6/PW8dmA+WL+DLy2q5mE9+ZRyFr3nc2rOOK6wIRfk/jY24Qh4WFWeUuRvU49H/FB4gbK
LDMYb5A6bI6iMAckQUu8sknwmCmQarg/bXmhl8jnhS5LSKhHb33yScJlKYR5VI6laJLAzFmLvsPs
3w0wq7HolYA9JvE29XFoBgpRTEDRTfTphnVWeO9TzDrM54EA479M+hlXUTw1pQ7bnF/XIN2txgjY
I+qKNvWUiK2v2bJRql39EauNtS3MPpxXehAcJSmtUGQL7syTMB12WFsmTs6HH6WtO4cR5w8bziTa
qk1lf2a92qxw6XnYMAx5VhKcO+eZJY1FaEp3BVvlJOigN5IDUK/ErI0ZgzTmos1VNFMFpOqZ7DXu
gVsHF6eHLWqUsJLRgL5EQyZTBCVrBGAtnTokkcA9K0z3aUdKuDAsRrfjrHbMfagWDLuELl0FekiA
uegp+0a064bAJS8e5+TnUeCauv/ISZqeZq7Kbo5n3IhMU2bsbKSDrRzXXDplp6F7gDotcqd85b3E
zL9rjF0dlvW+VkjGRNrsZ9B+41QfKy1Zd3lPfDFR0FjXjMCEoq6jv+BuWnkJd4MVB/JZk0DRtbaS
TSuMPZ898pxgVDcSVhFGSNznjf4MfQVhXNxr3gn+XeVN8hJbcGAgNq/S2CFWPrRYSpdFsUWtj2Iv
95/0yuyti5Bw087foHgSiF0r3E0uiD4QpwDTfgtkSO4s7xakufpWoxlUxkYgeYsuqzDoSnXdOCNk
xemj7fEyg/nwF2mV5YcEWfqn4QuENxSabmFCLyzEJa2zpIzrd6EVlXNZa5EBmZ1xFyMBvx3oP/zY
XgJoDuNqu8kTQR+HtluwmxVgMR4Vp8k2qfkZN5TZYM9QR4M52mdtAOXH1uS1VuawyGvylHUK8JoP
0BW65Oz3ooldManO8JXtFHMqoS8Tw6/7i0gu/OBmiF00bHVIPGIW451oQi87BlmTbFISw7d5HbLU
8uROvEkV/S32fHDh2ACmlWxmU5GbDklXaE6qJid0PStjBoiSerb1PPjmVmmkbMgxh6+Xsd9f51wJ
wEZ0nHOKmpTY0TCRjdKgY2wJArXGsgZVjuCO5JCGHawCix8rUGctqjBAk5ypFJD4EXXjZRWpvHHp
CQkKUCOaKB6M0aB2Fpcx9NepFkOfyNpG29GD44OHjDYL8ELt6zqAAy94nYXJrHDeJULiEr4Btdql
qpuuSiRMt9jO5Jndy85LMXxzQ/4A0oOyFtSppVjxUpK8HaCgnZgETJZaimSvZuqU9QxLm9zszpbi
NnNVMvC1ma4za0kYAdkhUluH1RaVZrIKSqgMlVXYD/xF8kMRyFfsYnoWLkYbVc0gsms1fUEIR3kF
ERjf+CKQncp2go28+iZLsjRXQbcBshLdteKWwskqMaCEeVFjNVTdauK1rraRNUxPPL5UrHkoLov3
XNYwL6heMEDK7IzrR86ehuqb5UjrPAQw8EZ56lik7ba9PZVDUzk0XeeMZQ4rnNCObJ+CUreXkpU0
G8x6OkQHIT0IYRHOCG2t7ohVmSN7Zv5m53kGD1CxyXXSM2HuZwHtudeBCgkVddNgCZrpYYZNF0No
dhRB5k9aioptyokO/AAkWqIZ3rJLCaaicFI+CJ8H8U5psbNLzRzHomTTaUTZWdQSxjKkkwenhNyH
CXYpPC0S0bejXoijZxcZgY+tyxFPkViZMzL6MLSUvpdOVTfg6Qma5AYO0yJtonKOWZ+Ic7uPpIWe
WMLOK1J/Xim6PenQe74iK9KPGqmUJyjqPRYg+rayaggNljSe25LdrAI43+ekaTE5ARzGnRSr8TWl
0sL9q/rjoiA4No3dY+GrsxSK0yIEPXZhI6UuBDa5OwNj7Fi3bI0vuNEuEVamaZi5PS53F5OtrRKF
E2N6m6UtmXMMz6WXKETuygE1dGqQS037QmZAlqbN1dLs8irIDTkDclbcDMeskAH67dLtCAOJ26Je
m6LXPGOjZK1Iyr1aTmwvr86gKRs0fRy/Y4doxVmS0T4njh/CqZRMnuaGpGy0Jg++Mpbfsx6Y77wm
lmBCBDZrXCST2sySPYsDFeUSAbf1yjccCtbCT9IdcbXVu+X14tRX9HYRFkWLRdwT7oKR149StMnj
QYLrbGqr5zkXaxox4pngh2Mld60HScH2qTMVHh6Q+mSoLymRplNoSt46g0N/jUg0X+IvaoGhsN7N
Q7l/pFqK+FPJ+Rm77tSXahfFTg+tdmulFsHxvSmtey8BQsBwd55VhnIf0iX0SWlLnM3kqOz4I7Rp
byuDcqYRCeOltSKSJhedlddWEvQ8yvNwllh9c9NsC8I0+RtgDSLbN4NRKLT/h7rzWI4cybLoF6EM
cAAOYBtaR1CLDYwiE1o75NfPAavGurpnrMdmMYvZ0LIyi0kyEgE8v+/ec/E5U7U+XJyicyFRhvGD
GRr+V+3T4zv3IhFa1cNq0JcFc+HbYNmZolXY6lykd8VOlr6K+EIsJb9ERMWC5RioZMHiH6ahNkw7
iP0EqKbIQGYxNO91MKbiKeFolfCZst1GnLgoeme7vjDzirVYzqNDZp7akg6V93U+JATwQnpqjcC8
Ao/Pd21pDr+4DoNgVRZG/QGKyfk06XmGkGLgWK2MYu8Iv7/rmThhRcqalLbUaIVuo+zBjnJAJVJG
imkKavSVgWxYS6ipBz00s21OQHplaBUPc2pVT5AJq8OYxASwnZi2ITO2k2ebiqFHPbJZBGnUoQ0G
NyTLoZNo0dAVvCmh+BwLw5DnqDHb97ggCCfs0loSDo/XiSsbdyHHLjkwvoOT5bR4LVsBD2JGFt15
QS2fiyrXDlEchnf/J8rE/6NWRCHRCv695vDdfoW/6nr8Z93h59P+CoOIP9AcbIsk2hzrmOMb/6k7
2CgIGG6grPwIEvOf/KU7GPIPxxKmR38Jo5Mr5t3UX7qDof/hCtcgKWIKMYPtjf+N7jALcf8Q6lA7
QPG4aB4ONiydX/7LIsmm+UNvGefIf9tvPq7QxuU8EASEddMeoyLGxIEFpHMqc/Prb6/U7c8v8vfM
xD/vsP7rl56l9r+t30QMwyrRm2qNHbuF4scMCNlwVyb+Z18Zf0Wp/owA/TdfzZz/ur//pJxwuEfT
IGnr0rKQf//5y8V+h4vZynG0aRmdyKUhF/O7HkHmDX7OuU6xuA/ATYBLl1TnxvF2ziRoZoETLeUc
ZdBPikoYL6nYsEEita9Ga7xF2msVXq0peI4AYrjtZlTOmcl2abYpZL5wkY3F8yj0kzlpt6pHb8zl
LqJuGzJr8z8o20L/542mw/HJgw9IeIkMEdUH1r/IrqLO5sMFiP1sXE9W7MH4IvynGUl7s1pM6cUP
T3UKQCC0P1xHe9mDHlixucE1WL5KZRNR1S5mqmlbqK75korIqxgqoBR9+5nCASv1dBOG7xxG4UAf
xoHTiUv71RyzDE1ri+nkU5qkNsiGPqpKIfWqfR/wsBXzyj7GkrgI6Iy3Z1wmp4pun1vBuHXHCpRa
mO1wPkagGF1ui2762KSp5AgIAkL7XYBVGTs2OzSZiNFexGG09h2oGO7IeBjvUpxHWgDfjowGjlb2
l8A9AY1nGdJ6YR38m1GppW20GwsdOa4IXwTiajc7q/pujJMYgE1pw+K9o0D9aATNrrBxBFuBre+8
yWN+UsWhG8dmb4AfjWbfcgyQVIQy3zY0eq9sl1dpyM1nqzZMzpruHqCnuErQpo3VPceUanI+C+85
iBgbbDffYuah5rOzrweRmnewUqcwRq8BnjpTVIlPohYwQoAkSt95CeU6pbAwnemrIUa3tv6VEQJf
JYqdG6JIv+hnZutgG3vHeuKoGWxqhydjpvytrfnegc1uv1blYJHrSSYgV8ZwiSBDBzo4WYN2STkz
Y92ZHgvkFOzTTJTVZ7ZsS2o0yKOCRrJFqefequw8aEt0C+1zKd+HxPfW2F0J1Xhwa0tFZ81MskUM
a3ewWGCv+fsOh2MUEVCHJrjugfatOkOMR9WPD7rbwLKYabk4CLkSu6TcuoIWpJZvk6qEpdXxmnHw
DFaUveD9mxm8URR/u+AwCGEYwUofNbVs7FewPyDAOYMtSMIYd4ldXxsRrom8IcjN6o6/hXaxidzw
ECq2iEG2Ur3xSnYCA0i2qn1z2mbpk9G4s8Ea1bRnmFlBVa3OKMTrAd6wM4OH//2t8CdT/febk2vj
heJeTPjaEYjUszj8t3shKqJRlWo01nHinQSH+QOqK4D8n1/++YFD0SYx2ndnRknnMKW1wO4v+YyZ
7ob53pRo9EgP73hXh1M/AKWWM56aTRcIZStxwQFo3qF0cbRWRYv7VzN3LoTrAdL1NCOv0zqDzoMZ
88iV+RHOYOxUkNWInyPxZjQ2fbYzQDuEpF3MSG3AjM0lcphbmhm4jTGxWrBJThko4adQf3r9Pxkv
ztFXjdvwt/oJj35BHq5pRvszLfqP//r/NIRwFPu3i4/rNx5jXBR/ZlvnED/7g/lT/hpAnD94wEMN
YVstdeYJZom/0qjGH/NYQq6UGYQCiL8NIILFB7/p0SgzW/X4rH8MIM4fsAkMiYRssEwxWe79S/70
3+VRBW01//Jkli6cAZdUKtl5S5cG39/fL/6ok8AeC3pR6LRKlw60QZAB04yCEE9a4bxMqj7ByT8D
O9hbvVjqVq72TuZv8Xf9oi5sWWhEgSzdzxE74SASE+fmFpaguKBXOaqlz12smqY/p696x+G/tWGB
uhBKFLecJoy7haV1sDB4PgR15DCm96B6uOk3aXDSWp+yOzuHZ0AIEnalJDMVHxVKK8yvp4ayw4Uz
+A+mhCYnS1Q9sGaIHM1qHKa3NrDeeiPvNtWgETrreGDZxPlvbRB/jXNxSYFjm0/RfhnWb78MmEE4
4LfOJgraiP2wTfNGvB+H0Ng2uDR2vWndsslIr1O9s41OPGhWtgpcf8mioNkHhgOpkhjgYhoxBWGY
v1Li42/d6jms4XcOmOGd6M53vU+zYLevPY11kW140vFqE6Jfplh5A8ubQ1S80LEkUZRQqZpVkb1q
41cHUpzvswCBG2DipUWhRoYAgVGjmiX9EyCXBbmaFyXzR7vuv+3UOHPwWuaWDTuzDXduZcHbsJXY
2m4awFF3vGUOfeZ1gqxTj93WRef/ioPoCtah29AIA5rMIn0fpB07A11ea2sa9rleZ/sxmeE6Mlwk
Tdzdxy3YStnDoE0Q1NEvzFuZuPrGCwmjAtPrlk1W3ZddWZ2Vqx84iybn0EMrI/Lisj+TLxS6vBqp
1u1YnhXrtiiKdeag6jA0HvyBkgjXhxKIbxi9UzfeCy+PH1mrLAmQwN02Wv1WVGhb3OibSzAMV4p/
qH3pAhqLEstdRgyJGzFSkuTI8G7CKVL5MICz0YoOAVa+NNbiC4JEtahK17wG+ZSvp6EoTnXV4GsO
Vb4s4DQlSmnkVUBDTBWRKL+d5B3FDv7wUSbs8RYtocJQdWQf3II0jF4ANe4+fQica5eluDl0Nlt1
IklVvmo5hNIMSW9R70PTcWnO5VUyjxyOX4WXHWszACJrfYI3XDtW+BDWNkFXDyyXJa6tByC67B/m
vMsGLThdm1gdHKKETWUSXZsIeDgaHnlJVJS8AzRoQvE4KQJoKwHPedBq9m6iK3E1yMRbjdJ+l5yX
N6KDyWKMWG0N0SLoad671tjvesbfqgFLXTTsjNqKtJZikc9iZeOD1QoCbAxpXWy02j3YulhZpfPp
Fva2Gc33KjDfW0cfFyx0WrNdSqe9JCZXQD45IBTDX7YZveWKaAStkgvINcArSv8OBhMaJf8ycQy1
6Jt+gW+3cZIbFhBI6l67tlkMXfVRj/dioCY6tBT5xIzIkWHnx6ag5rku7luNpuBkQp4zK5NpOaaA
F3tE8BX4D75fPBvIA/tsmk6Gk+UboSuUzCQho0LhDu1SnIqyqLiv6/rb6x59cNbArTz/wBGJrcsU
IdhIajKoirm30KYBEQtKNlSaLfugGE+93W/jomg2vRWTNcItCiiv/A5YO940nOwrplixSgbfPXVl
4Z1+fkVHY7nwDK1fV0NzsDFzUf5xTESU/Qrq9rEI2s2Uk/KCUeo7uiCZKV6G5LFLh+l3hoJVWbQq
FRR7sPGOFqJHzJuHn1Prj94qS7t8wz7Z3VSSSGyaNJepyz4Gq1LI1V608TvJzcmhUsASExnrKigP
k5zeZDGa5zbqTyaK1d7wFWtNhwWh4/dy3aN6AsuloFxrg3flJKc4J2RtNEq7iLEdti1q/JKQhOKu
Wi57065v5kzoLwsr2QYTKrlGpPqi+6/25BeUC0eLUjjaCcS1fmxTY1s1AGHLUX8rVZs8cU5eyTsU
d+PT7xmpE1kNt8Kwy2OPErkQhjvs9LH85AGa7Vp6KJZawmmEB+1n09jTteGhh8fXL/egwSCL1fw0
kdnb63a0vaOnGTeQY92pV/IxqQ0s1WZUMSxXXJjk2VupkZvsgqOjx0cdgWFbkWxYJDpJEYbMdlmy
4ts0yZpvxr2Y1KvsU9wPMJiDb6dFHxMUnKwrKUjDuZY/B7NeEtf8apCgdorkulXr39kkwVn25KMd
DqvngcUKmIXRXJsGx9eGEuKWFyocR2sb2u0BO88x4KXEeeB05mtKqxb3O3Ptx2Z1ycCz9/mFHvC1
kJPcVHByV+Th5XPDzrFuzK8hzgaEUvOhoWj9rPUdj/Qs3ikvrzYONz0626td15jR1alwIsLactZl
yIpXj/xyw3EHwjsYWxoOXIqJci6Tnw8NRj24aA2L2MFjf1jaH5JxEcUW96g/RdM+qyGhMnwTjO/r
YUvz3Z4uO0lNPevv3tOe0ZmZO5S/lmzBNl4ddU8dbZybHiLC+uc/w0QOYM0V/bXwylf8ZdaxnpyX
ViTpOagoKfNTJHtgFZiDDlPdu4fAHoiXCUQPHfbTeuJfgbW7eMsSRoHJzk/OZK7TcPqQ1q7SP7ss
sTl9NNgMvVAsuk6fth4LgkQ31KKaEeh2mnyyN05WphfwpLSzPZ2c3hKIxl2i+3fJRp+gfkpeBwH+
woXuOQTaXThNWCjxxjqw+iKjuXbcDukqcm6Tjn2Kbc0KAvFAZUasraRDHIA0tFoC6ENRhAxE7SkP
Il9fFWH4TNnUsc+SJyDEtto1yr+mUzcr2biPGz26r4Fomfqulc3R1nRau6fwe/AGCcpjPEqNP67K
+sE16DXjSEblnbL9p6kA4+Yb49qmGPvgQcSnO91k1CO1Di9hisGGxMA0m/qSlkTDNfwxS1vXrF0b
etuIbrWwToyboRc6fHzejIGwuH6DYS9y170TGpD2cbBMjksBirZbco+9EKE0P2q/g9+vGppTsSmc
qrmY3GsriOoTtcAlVT47m/ECIjXhbunRfFdrDmLAZIO1C9IL3q/N0E6/kzFN9l0dEFimQ4suOclj
3OSyJ8XtnZ2se5Yd3pV5tLVYoexdrzzVbnw3WT5Jw0lQGWE+eKrwOXvX9lK05H6LGgJiE+XDMYq7
5ub1LMRDbngrJKxmy4WiHZMk3MZm95a6jbkpOJhtwV74i8m0+gWVmdYxaqZVH+raF1XRWAeURUWl
m2/G2vqKJDfxNIyXkevjiq7MO0Hp7yEqRbEufc6piccyw8i8cS1CNvaGJ2+wFyf+FbO9LhUDeJzr
d06fu6cwdIwlVgTnndX6024TMl59AhmDOsiQ79h0+UzlW1fa48f7JBjPhFG+wfDkJhrX2qNm9sm6
G/ibQ/BOKXH2lOH5RfeGiFhWqZ2NuutWWd4sWIL6v9I0/7DhDNINhv6m2/WanVTIOO8PbyFFCIbS
SyhQ9mUoRwoLdWhSgPWKxaDF2qmvw3vDJG/nJs+abSZXaF0C1068Z7/s3HGtUjwepeW3SROz65cF
tb+Zs4xBUhYSk0tc9+ZlzKC5ZHmsfdRRe6btxX2i7KXdFY1HsRfxwl2Vd3S/ew9Cqf65CTxAqz5m
GKea7Bc6K6Jto2S7bF39pvRMUX0Y5pvAcrR17WKFhMteb0m9NjtGBJ+qSmU+hmoSpxILF2mi0Hzk
Z79kTeAc8y48sVKl03rMzdv8X0YnxZPOXfxWUUqD2QqYaH+q2/jdHUz9LiZ7uba0EsQB7gPqx3yZ
rGTnlpufP/b8dDraRf+oOXG/ajjkr1w5utfJy93rCGMUR1l2jZvs2dMsatVGI7naVhGvdKcmBuy2
OEALT+1oLvrUx6S6/HywKRvsS//axuBSGoKUgAiLm5o/SMbwW+AuHWoJWKzU6WEyBvPeKwitBupE
T/S11iyaq2CmdmlsgI0teBSlPaBO8gybiID7YvDcfE/BjdplaSWXBSe9TStIC05k6r2I90tNy2cp
cqr3knjJKZRHngXDkcCgenTGVGzmhghQMxQuScou9JEhByxt9w0JsE9LKFVJzqwHFbu2Bnl2Ste4
qRl2LPTn2pfjF1qOkWIzq+r2V+E0hyLqcaao4oXllLf0G/nu9L29EfO/Vdj1n3YvAI8CEDGIfZc5
XXTWodN4ePtpifG0gHWRpGrbSLDtKXR+e/BATkqHo6wVXZuKY5Fb5/mTq5InjDQ1uFaNAhB0rg/R
fcThZAJ26qd1FFL74ZXhtVXSOVgUHcUBle0R3glKMreeByA8ycVn1uJDqlF3N1nrucvBbO9bcKUH
38rvhiTHt8LRARDako4fczUaAYqxn2hLmfQDz6fEOFisp719Xw7DKYOss1LhPQ8VrIotzRxD5eJm
i5xT1M9s1sl1dtnIri93xM6lneeqzCo61T0ncMkqDufXG5zKN41/gvs6nPpTI5S9JNGuYxfuX2xR
OveyqumPLXl5NdfT39uA4D65vgfy794RyE2EaMj/70ZYCayq+J6PSmXuFUs7wKbAFn1LgwrVERB7
I86mWHo0M3fPJmPKUMfxzjCHhekU1iapEGDBkoSrvnn20WEHeuKWmbD4/ofU2XAdoyO38hG31DYo
eYpQACF3aYZBXoYq3NaVxcvlNPlGteZ0z7YhvcQk1IAUDoEzD5zZpSsZci3HjddhmozECXVieXFT
zehI876cpt14jrKW8iYxtZcI+WNj+pi6MtUpysUIgcqCoKyXOCR2vGl4LClbuCvclcQOGFfANptC
iaMbIfo7OHTueQrf4amEdDfE/R2lkaCldbJqGbuRYyX97KjyyNp2QL+vcgKI1Bl5uTZx3GBnI/tc
+bW3dbA4PIlsfBa00j/4WOsGduMLGU3tmkK9cWkgJKChVOGyKA0O/DgW9xn46bGlDCsuMsazRKUP
RP04h03sHhTDxkJpGBvH3NXOdThqZ0hfC8vtKRg3A00tTD9trshd1ARaHVU71Zgt2y4ukZh5QQym
38gMvIdWD195j9dh8hrxsLqH/ypWUQZo1ebsyZ033A5eAUA6S8U2G4Y3HBVvTmhnMATcx9YyvFOp
7CeeENE2qwX+OC7/RmbtFoEqodnYvWNviJs1xjWFFAPgubtlRl10iyShstSKqH8H4W4dYqgtzBh5
8eCNTv6QWuXRbi+5P1W/I2D7GRUHHl0TzH9jueBHxi0Q9yH1qCwHXM/+ldiwaCvH2xh2qxZ5+ig0
8VWr6W3s02SD+/XtmvriAzVpa1i0AsyGUJxPVLs7w8Ada1rGpvfW0TKxlJntU8WU/K5dqlcidU1V
8NFLeq2LGmK4ZgXE4jiEHqZQx9NZhc/xvBPIsu2kET3HP4VDs72jIt7c6rH1jiUT9kZ0IVwCPMAu
vqHFqw2IBGAmuTpLq2vWmqIwIcZHvPIVlbSKFqtHCLfvhj2J9Wil+e6nC6vfouZ71yTtwpsPSGxK
5o1MMZZwIa89yaSHEXcFwxnPBB3PAHf36mbhQoZQ0JAHM3OqU/BzJSXxe9sFmeHMH3rKiaGV8StP
OVQ99vU6KeBA+oO0bpWT7kvkpWNJKLGNeUhHlZDHgVzCygoH0NlC77DfYTLN+iLd4grd2PSFXFxg
VCDCSAZM4Pu3SeWBF0vuauWpB9GGwbG2gSKYmbFqRexBw8dk53rPNTznj7k6r8N9w+yHcSB06bgt
4wY0hz6cmsY75TSKExxGRGltUGrZtYVvfUhJohxGHe56iGpv1GR4HHoSKKKAzoCh6KkpuozAzUj5
aRKE+yy1Q7qi0v4lyyZzGWmmf5fDgttgTaNHr8jYUrUuT9XaktfRmcSirChZ8PFOj4Nr3WVS21Ns
Ks4/vxU5aXH1qdGKul2Upt3FNNP4Cr2T8jG9PirXTMkDZkvNbqdzCIXvYSwp9xbn3hX2p91F74Yy
6p0VJMPGTustAp73WjT2sG5ZMMCJw4U84sG2Uo/Le85olD1CF+7BmAqYhRDJV9BRDOQ/zk/OlVNT
dlZhDqSh4NUOw4PiWdQFHjA9WrMSOlrOviZm0NubUWAGhLlKnZG3hrwfLlBhCwYWRD0n/G6CkdNh
SlapSbXsLNx+0+jsCW1UQwtnm0D0IOGM60X3QSA8m1mJ1lw22MsMFDL8Y7DKIrAgsqE+NupOmYMR
XJomd6IM5dmFcqCZYN5TBfOgy+C4BuK3NOL7BFl7K9VPlyKnEVy8YWRTNpKQXDHYh3Emn+78LHBw
3eAm7ox3mHnDsWn0sxMG70UO77CM45ENrIXy5VcO0FPB2k2MWGwd9WGPRv/UlJ6/LVxgISntEuYo
z5bdlb+ow95piAi/hzFbF4ODRGSZ6jIFI2/AvnqpQxuYlH+OgiFdRTpto0NEdc/cRaFn2ToQ+Xid
Knc49rr6UJztZkXEfDN7Z29F9KTk2m0wq/TkuvQHqP7BKVjKJkkSPInJwg/UVrQ8U/p89elphQgX
ZZ/NEJ7aitJgTEa8DyexmwndGIiiA7u1n2jAXeCA5wsz7Z1uct5EpceNnL7kHHveir9ynlEIdWXp
lx+UVJ4H2cabkt/BeGGzvnUgtsd1RgmjpTBn1qW38CvOub4wd4MylmlJ5UQn3pu+Z96nL75SDvee
aUBCbA6O7QQQCsSmqAvK6EwzWA6ctHedTKwdlZUULXVuc0GPgd1X+MZxhFbNb8XnQWmvtugBEHKt
b31DvlW57qO8dtqtq7AKlON0YMcXLu2R/kgZM094DSX0hU8BkZXP+wnGH5rnuPL7gOIxFZb0MEeO
xT246u9lYPhMQhNW5NrkZRuCFutep2+SwcrYEMSLfs6bYfKMb+zfP6JSvjgUfjHHOc7W6J30yTPa
p3bMgy9j3j5r/he6f39C7fCeVGw8KAACeT9Oe97n2TWiabX1FH0PvYb1L6ChrLmdWOOywn0xzWi4
0iT0kXbqSbU0HXoETMD9G/kpodYu9mfgQJMXjwq+kGxxXoNG7FeFUm8qdrNNWnrYG40sPEV2/Baj
CtxPSkxraZEVqRTrBpMpZD86wnxwNTWA9omY7GJXrJBoQBMb1rGBx3Szmj7FqGisWBcb4A8d4sIZ
K03YxHitZgCVY/QrzcOGzkXtnYaWMhVszTvHkU+5LTGGZG28ifS8XPqeyA76fLZiOUM7Ksemg9mY
a+Ki3c3ZpvRaLAIQ+d9YTRrpIsYjh4FfqNZj2jPOSQoerG4f2xlH8aGIDkb5kEOPP7h0WMlcF8ec
q7fUO/388wFcp2bFzZ3nTRq1R1QP5P6+93d9KcJzyhi5pST2YWx4RGIq+88PgeCHqnq5lH5KpWQi
xJmm25VvfnHmCS8adRxbu83UMq/t8pT25kbF3NgGTgu2zvM55sF9Ygh84afSOVPzrQ0a5v6afsmo
4YTiOrOXnqOZHO/Coh5ovmBDPw6NvRPzCOd4aYgFgQslShuJtm9CFk9Sk4rUms74sk2QN1A9SgcP
4lCjuuKd4f1Fz9tDlnAb62yHPyVMNXfT3lK2ZNup5vgiWbZwZ1rjeX5pxyy8DcNAZqDiX62wjUMd
qzM9L/ojdUrxHd3DNLY0QNKIOoGYYgCIG5CdiSc+xsFL9lXGdzMUNCH505Svxsmyt9hC1Vnrui2D
5daNMvuNesJF7gF7iqIzyChgk4nOKJXXTO4mmUfeTgFzKN2Wxu/BKkbcm5wdU6JFx6LhmN1yJqMW
CFXAUx3Mtqhs9wFVare0RsjSK+dDODj+EyeTpwQRae0PucB1yhaq0HtKCvw52DMY1s0otfdW5PFm
cB2uqMqBZdBTPsXW9xbiDg6NoGfiCNRVD2pnWYiChQ6ttKeAZBRte/EyVjiQuzigOjxpCbO2B2VR
eFf3ZKmDKB7wKY+QFjk7IbWyXeKpfQkaifBCDdS6id/8JA0fXBwxIE9iqBsawMGqM6nqYFWVB0XI
7QnPOb7buck8Xrq6nu4oQN0kiCYHvKLjSlTDbjKIsbhB1z56ef/TiSqf1az/66X2SXTG4HXpp01d
Cwlld0J3p9ftoJtRvS4Yo/dti8+m0pNjlJj2aRy1F/SQdItM82Zg2nmMxUxuSrDsCj1pNrzf031v
SVhwI2uQSagTtVoMFLGnS5oYiHULJfZFyw3FiaJ044wqXQJzmsWXkrhu316yuuG54QGSLQK3XAvO
HU2cRien77ZewJp6HNQFS9h0oG3DEqE6uVNLyJcqoSSghnqQQ/yqDKoLdWcHHMfd9aH1OqQEAFID
l2+uvbte94wOKBeKqSwY9Oeq8t7zwFh2hflYz0clEmfjRlaNcVbbyQjaZ9qpPy1pHrsgooBjqLQN
+v/ZCGW/1Awr36mWPhMjMwCfxIw7ZjdCoal6+5QN1t5zWD1ECTvDxIuvpcA77XjysYp80hwcNelm
sl9CnaerV1ObV5qGh00LqATJoHtr/iC1iAZkSwABZfLN80EezeZ3YEXzZrDob5XS/CUj5NWnXnMW
Hyr2FkG6pb0oOGiJWFhTca15Dc5VS2S4sTzaNfvjmKj+6GLP3UR23y+8n2rLhDex1VMfknUBsPgp
rK6uEtYBFSvbaF6cLPF2JZDvsdYufL1+jAcswJXrtqewWGUWVUnJNGd7dAFVei4sQucwdnYF0AZe
7l2kxfF91VjMms2Yv+QtQw6oybeiktOinSkfsn13JTqpP3fOi2JbO7QvTdS3OjLYmmb/wHLqUc94
uI3ZoxvMXVFgZ6TzWuOoXsRVdl/4AGJVD08f5Ejrs+ztq/i14vqhFQlzmRepte+D4gpzVKGq4oaD
5SZmZCtC40lErJpB78FVdi+GzyGoqS0qc8IVHM0RRCtH7qaWq65LJavirltbZCeWNQUKC+XG4da3
o+B0m4Ioujlp+Jr1DaI7mphj0AbWTmgfvIPKBSgQwvLC2tahUy5DLKHk8MShauoFLlN+pAzrkQMM
N4gqCoHVb+aYU0WmW4kwYHYq6Vnr6X+fYP9lEN8Ic32Xnr6iYOAD+F96ybjJgK4CodyrmqRLLZaZ
6zV0mDGy0JY4DFnybAbmmUDNtk9zAAHjhYzuzaNGfqE5Q700O1ZOJjCE0nz2MiNcSNHSU5wyQoTx
+JaOzVoUYHSk8N/KzmIn1jhPMAKpJaIWKwhMwpO4obKS/TWVxYKyl0ysOq5J5BduLvUY0Vtpj0TU
UdZXpVn+0slAIZoM2qLVjIugRtan4YSirHYlywbga/pUZINx0CqWNUniDs+hCcy7pmmZfGlBmcjA
8S83HbnmzFDdGS1df27McaQYvomRNmdyU825jVO2cOS4NCz4r/SOfsY1c7TfWRStULazdmb9J6zc
Zis7KyelOk7LiOrVNdDd9srF0ZywzZxpx+0ep0i/IOsepsG0b0HnP0i2IWuX/fAyzap2V/VUGxQd
bQ2GynBR+oTIOATSCR8b2Z2tYx7DOUuJS3gbHbc/WKJ5VxJKCcgivBvaQ2BSNZpgR9hMBnw6z1IN
5RBmDpxC3pe971/KCT4xN+WHtKjMZRJ3AYKKzrHE0W8czngotdChzIYVk2GN6zpU7m0063I/oi8u
oHMxbAQxn5kUj+iY+jovf0VTqdbDMjMhTDjGhHpimK8sq96iZtg1ABYK98Pz0YMG+zkJ4jNn3w39
7vdN2s7FrpSXWJ8VGsfgSx5R8bAIQZyvwZfT9dgHB+WiUYbk96qG19uUp6HMgmunufkhNs0bBWkk
aHRq+TIHQn3jBSvTbYtjTR/p1g31z9Ybp6NBB+xSthRvcXQ9Kb8wkBcVsU8CrMcm5iZU82UWeTtW
3A+daUVqQ6wbk2bVLMzIDWn2KhRlTfklhUiMNygyXXJM6B5mbKoxL2sLS7YKOKlXDztjjdyIcBy1
hzAI66XbTqukGdHepKddtbh7IHqCv3lkIw/cFtpkFaZbp0s+0prnOvy7W1S69pl11CYpoC/jXQju
TUVmzqU0z8hQ1DvVb1WLn8Op0WLGID0jKkkBrJE5qdSzTxJmJjWx1a1BL+lij/RhUyIGqfbocsgj
Qosho7h3yHVhshVndMF+wQNI23Uh83es+Oxc/+WOune0NHEDTVgd3a5RmzyzdhOFEsep79sdu9V+
WQ/edBKGA1bMNsjyEIgPSURuPNs2t3IAViLrQrKfo6RkDH9Fo5E/hqb+idunXZdU7uySqgk3SvK0
FXbagF/rK25fpNSqiqLMoUu9E2WMa2HnKcfR3F1bnej2wKI5OVR+cnQYyjjo+LtgHnP7DtGlbdq1
hkb4OOWvFuB/QmbWxZaFfaHJx+absdEcJgpxgrjbZqZGQMZDNAymkmisTmoIVHh/A6lLkaFlHgxN
HUzucxsP1WvFd3oUoxb8KtPpni+CDNBjomitIr1nVr9ExGiQJaY4IGWD6J7GjvncJyTSrYAG0KH6
D/bObEdyK0u2X0SBPJxf+oFOn91j9BhfiBh5OM/j19/FlLorMxtVQr0UcIEuQCUJysiMcKeT+9g2
WzZ+mlgU2gV+GI8m5ecOy/ZKP8fUrJxR/CFl50nLGq9Xr3B03cL6j3xLqVxwvOMxrdL6EKNwN1YS
bxyXRxG7ew/fObBQ1j2q1j3GODFgTHV3ZjaflInttmo5D8oMgI01UkwFOpetw8e5nbo9W9zKC2v6
04kBvUd2wSae04YtKj5Ho3o3aOljI4d9YrXfmBjxSMcWT6dPAk0Au2wO+2CpsVx1+zRvM+ZuQMQh
/cOexQ2/mLgvxLP4kon8ysblZDbGh9KW+65nYmg14nWNXvIQqsOn2rXFnvOLJ4zFxNWljtdqM3To
uFVXZd4OxIH05NiM3RkfR3k0UgpZtRg5qXdrZ6UyJvr5rOtXTnew5idE5mAlGhCadOB+lGdtTM5V
33/aIntVa/WuLeIP3uODQYSKpEJj+FF4w0OB2OjQQ+s3wYbq1iZkuYfTpyEjGoiTQpGaqnJSSw1c
EDO+bE/KT4ZuFHACWp4lTWyOyJalWIglkJlU8yHALzjb1scooXnPdKIPRlJ6SkSyvyBDj6HQzq4K
uzpktlZzU/Ptsbun0I6TaBreKSQW9yGbSa5j1sg2BbhtUNLYaU9HfcwsenVxxnQN8MHeUK4GaATC
qZWtOxyoRO6u63idTkG26d3hDkOLeYYyDtKowGsfIHw2dXiqlOJajRr7UCICYCPvHgNW6GNry+1A
VtNDtKeiYD/F8VnDRkXRGSqXA3aUZnDovXSJjZq1JW+BsSEalNWU6NfsVA8BlL28YFJj5OW5pA6b
IgogESpvjqy2VkHELbGc0xCfcJwpmK2C+mhZc7wDbcEkg3Pwklqwh/PnKHDv9UYdr2O6tY8EbBjv
SZFY7Zy+2gXyqnS7Z3suO4Bp2fMkOxx9nGfhKrPd7Gz3UJtIDZKcB2z4QG5zR+hrxV7C83V0R778
ZezM+GTw7nMChmJmhIfCGnak8zEGhNXFlkDMgc9zSUL8dThQLYJZs3NdprORTZoyBhSk8y7NXbvj
CbaWDn++YgTpqndyXzqcKUwHyznnmDAvvl2cbxTm9pQ2SOR/hp5NOUUfqr119Ow8GGx4Ijdeq6lN
FTIRfEFad/GKtQULY+n02zGgo2PG68ooZENmT81p1xaQKZ0EhnQOTeAWI27rySm8BdIEWVsHE0zx
t+Xh56SBbSwy3zRKRqmuHwEYd9N+WjBk0ozfMacnHGN7CBlhGq26MDDu5uptNnGaaUUE3jqnjqO7
TDgE6MDIL/g+uKCDNy2ky5hZxFdovHqNJCsHphQMyYdcmjcuR+e7KYMj1Cp5/YB8v5+K5hInVvcu
KvM0ipi6a7XXeCwshUKtQscUQP3RVNOzZoW+LGgjRSLad4b+PFW5u+cpF6+DXtA54XLGdehY99gP
mB7nm8SXSfSsZIJbVTey7ZojUswpniweFU4sbtSFfxr4Wk1OMTHylUPDnoeJAXgdwl9vvWqVS/dU
lNcIiSqfQC3Zppa+kTn9rDrZT88g/UsYWGXF7KBtRzF5cQWPXCVh6arioZipJBkr1J4uKTaSoBmF
CTLdqNLZgt+cmPGln1vTOtdBXLuJuFZ9VcL4p/GhAHjG/GS7aJ9ZcUGNu+97bExGyH2J9SXoK2Ad
67EPPvMMIAo8E2aFb2Vg2FORkB0DW17P4xJ2eTepx7buDYT8BJpzGb3JHtt1pZessSpcGbSmj6s+
d1eUSiJ9OLytRf6QwQrd1ulWRcCjMRiHBFvbdpaUJLT9V1HWl9nFjK2xEu6ZnFyOrUculslrnB0G
WFqSRb1x6voRuvspHN3Kx5PpA1ih6Rd4vlOMNF/jsPCyHOpvI33euYQ0qfaUcWMopuCl/Ybu+FIX
Fe+Dif1WFtZtZK06zi+bPFJeAV1jy6Ktk7N2tRXA1Hn0OT8WuA+TyynV+YD2PbC7JwxPjI1kT3TV
X0EVTryQdXZaNKVnNHPAkzp+HEz6Detup1OxwUEuN1noUBajRx0c4v5BjToDmnn3FkYUQOooc23R
vOAc1Onh8LD1ndmE9at/HVnRyBP8kqezXAsEAOgjVwWITTToV9c+Qm+V8T7N7GGbZj0JKfx0hM9C
X9vosmQxpKX5fe2ymVSVrQWQBJGheAowcVlt3Hl/8+0s4LufEzSWa6s6WxOQkJYttB8FTT8laESk
EZK2E5gNBqpYjHdnGIp6Xc19uw6R5ddGlXyx+OJhoUWvRqucy4qSGqWxvmyCMX6al7x14wOBXi5J
ofl/8/39r7Qj3x/RBu1H2sLlWfDry1WaJjJ61sxbiieqVWJjAyqNICeCY9AWXNf5RqL2eVYZ37Rs
H5KpbJ4n+13EEPOdfiRaI811PtQDlgGuyP9stGaBl/1Ptob0x0+1bb/8y/pH+9p/pMONzArPD5e3
4Z8Tw87RXNRvv/S4/ePL/gzPuPofhg6Zi/fNXKIzBLP+zM64xHptQWDFtknNcr4gJ/xXeFcYfA04
Tf6nq6ZmLzjNv8K7QvvDJedluqrjaHwt/Mh/IzujkV/99bJ3CLOzKySkSs8c3+IP7OhPlz1eT6Ug
utfvjERH81MfRcQzhUA+4xxiiMWqeTkUInPdtS7IUzmzpnOwxjWBclFj7uS0uKaEC5iB+2PgQjnM
BnWPdP868CRbd5N8mhPxgvkZSw4OAxehVrMtwYw0XVf08niinc+xQdoy1NIb5kL1oLSuylYngiwi
Nd1vQUWs4iFkoM5HdR92H3FQ05uO0kvnOwCCmvoEWGA1NJvS5Js2pcIXcQCIotfKsrFXRJo/6NY5
S+WtAFqTtBLdRlc/LOxJoo4QcnTuOPYQUdtT2/izMPQ1TrtKrYxpqmWkZKkecEqwAXLgSCJZeOIg
9KoH4/Os9a1HMTgfwwkGfq2S0Qf8vgbnaqw7Jf+ArNF6nRMMu9l23itzPCUuiwrimfPRZdoPVISt
QQy5bw46LbjBl61BIVObm2y6JBP9GyJweeqbD2RIGX0Eu0TLVgAHQwbmdMLdCQQP9qQ+0T+1JaFE
2NarKvHa0j8C+IwqeftaXzgaVg0ZIqtdmEOMqYPD01FRq4curVeZYj9yp4bwX7mfGjmexBwkgALw
AS703iafdr1Gu7dRKQBc9ZchKp/cmOo+Ghu8rDIj9NWzbmfHwbbupEPkqmlutcC+M+N2Y72ptPwa
aGqo2cWRAGHht2yEtoMlTl2Bpamfs2OTGLeLurjtKeCcsskbuvZpVtmEGSn33mZaS4mLaK6zFXfB
j3BwW7/AjQqEDqroVBM6YTXXQb9jA09MS3qtVd5ieP4so8pejS2Lzz7QnrCt+JJqDMQUnIWVTStM
NK5HpVVvSSJdh2a0advR9FsTLaVV6TtmmRv6c9R/VPF4jaCIMTCbNinNbDgPQw5js1H4U+FgVE3z
aDdL96TRaO6VemCTXF6S6ayFTQNhLwZfEShbPRZXHX8PDI4HMR8bKCI2keDu4NjNlVbn7mI7RDxV
kTRL5UFfrOqBrL9znaVCZKKLDhEPnPEqzxuxDot72l03U9/cpqy5lOlou+2z24DyCpP2ZNsDF1BT
n0ysTtNcsKeubkP9Bxi8JjInbpOQqwSkwEW3skepogaoJx4w2UZn5eYhEtw0zrOCOQuL4U7Xouco
Woz3LI43qAR0NVTFrdbHqKwuKHUFt18aT9i+cz8fmDqGoHzr8uIcYHhG4k4fKju8YsHVQvSjCLWw
qm1cw3zuR5TjcKbhwQyWgd8NdRR5r2ByYxYlMjw+TNl3NCWfgxG8p3N5XdTplyz0+87s78PFEZHD
mXERqVZDnpFnUvtdIhxjRXQcfh/bZ6OfH+vwHsDjsFdq5Fq4GKOXjgQy5Hgb5xpTXxAdRELaNZmI
DCtYo5U53mQlulyWvExJEcGOwmCcDNZ5+K5akoPRPFRrOGvaSqp0MTliZwVNfVco6p6ivp1kasDR
uGyojK/F5jDjYYOLD2Ow7k9qhFApkxocsawuQ9NiJKf5pwzNb1oq1nN1Huq8fJ83c4uq7Cqzt/gG
peZu9eyoSAZXTisPnckrrxZdCKQp00ntVL45Rg9sLO8sOsLWvVKd2e2dwNAyoTecvqbHoTXe5uSF
0DvlYHUKtCFu1qnqm9p8t3zq4CEyiLaACCahzcDGUE6pAH1Vqv4us1N1PUVgEQ1ALEPnHIy497UO
QS+yuhwZgE+hPiK/tVOwpwrg3mCBA4Pey4s0O/Rq/4ioXjo4Ug1bxdXI0XlTCx/p7nuYw3WbQm4K
inK+QcxxQg7kFfa3ddkHoHWIN3iIng7/xMTdjVghhxq9nI0AAk7nj7JAsjEuoc0zSmm68mDk9VYp
XY7gkZH6MAjquX6TWnfl9rrcdpp9hW014WiIT36w0r0VN1ewpMNVz7FnFZvp2hC8TZOkxwxWzatS
Onv2aaEH8LLZcIq9xKWyIVxym86EzFu3urMiTXAoqp4hwkC4K74GRJitY/VXbHPf7FASyc4jslDo
fnkzIml11QUcXLUvWW0VXXKL9+i770rHJ3A+TG7na44pwHtF3LOUWfMNrKrHpKK/pRX2psPM7dll
702xQVNioj/Zk73nZAMJcI1Z1WtnOp65xL9sSxd40TAAQgEFG97CcK/DW6cYlvojEa/6lDN71m4c
Q25sgJ2BxlG9TqkiqVjk6M7wYRA+xW7pWSb3k1y0NNvP4H/MIZUbJHhjoyD8sPwz9SsiMWkxm3dF
bDfnVHMeS9e8UftUu0dm61ey6udNP8bdgYno2LtJ9W6QVPBG2x/wWm2sMrXWmZtzTkKJ0kqnPToG
wZDYGsp1qcwZ7W4ur7ilDYfRIqcQk24qdRtdXBgUJmpIf4VejmfN3RvTIO6UQYlWqgyudQcLd90f
NGPliE2VKfNNHA5cYvGlMqYPPZjwhkWu4DLOr6xEpfetNjMAFsAjRnYx4TepT96cmCK5HNWy7Et+
bUo1z2QoBFWGeD0Nt1Zvpx+hgQWuMgXsp6Q7wMZ2VmR2esYELaXVsME/uPwTuiLlndxQ89nYd3Y8
P6EN1Ru1aNGSK0azvK0uTp8OMDgBetoDT0S3mecDvItsq5UIE6PBFeDGw5U7hZie65zYmaFyBs6V
kVW0hMEXjYeqFxuziid8eem+nSYJHaNJH0c2PKt+SDneN9mVGVx1E+1NxF1AU1VCHMM5m1ftML1w
rc1XBXjBB6oVLmC/5FYTdb9TmBLAo3SjXz3Pdhed7VYlqetk0SG5GS1RIkfGtZ8tu3KdLIU1oc7l
SZDf50YHMKMaS56fDqYV0V0qsyy3HYAoH7s6AdKA9h2jgG3aOuEdi+voVhf7urHb44//MxtD3/Uc
sjnI26UH3133BbeXupqOlUbpI3clWTe3uOQNXrWp86unoS/q7URHony0CugR82AvIbnmwlePIP7P
A/p45oTVYRD1Ia8pok9nZkTS2VQlglAwpxIb7Rwx2TSRbwTDRc90c5tl+ZdpEMYIqRTmadaQulLQ
53LDIYrtfvctP2QuuDRL7PUUkOHoreQbhVYd3MRtaSivfUKAAOGsgZ4y4vdrcmNvkSqzUvEso7Td
6y7ynbUYwylUYZiIuRdmg51vk7SG29Jxe8xtq0FXUA9qY783Ee7tGjcUfLmpO3UoqeTT0/5U4HAy
rG+rC88QX1aqBiew163XKlA2+txhgiti0GTRN46IBKooOBZVttStUKYs8IGYbneUuXMzZH3k4fKR
60Il2TA221a4t5DIuHVjG3IjzA1FGz1Wiz/NGo2VmC0GiDImEswEPur1WesJgePMYN9VdCuFX08B
H5ZzFzWlC1l6pt8cWpj2aTsztHnHfuk2SPJVV49IK3LLqoMGTm14KIvxUW/EOZgomQEUu9d70gea
JgHNJDvhpHKbaipVVqSei7lnx8sZyK+4Q8LKvdLLoD9mibrrRbRLOu3SRC66E8aGhRK+iiJnY5jG
YkfeAITeqWJcmwZp9KHh1GNNgYf8fSKIjPh6ZRBlGQZCIaJM7nuBLmVilOMPq135QvETQaSeB2Rb
PYVj81pxh/LEEdFJXxk1l5SKlpMGVAKwVKKmMXkMcYxHc/5alTYOaLZuefpqmMupYKwvBWoE7E5J
YZ/+YSldv9Jz5aFSNc/q5dGoQRbAgn/kbnupNeastrR4ZmT6Ux5o3pTbN2qJVyK2zdVEidJQKPcV
buiVTf8vW34g9jVNQ5mOgolxFfLlnYOSXWOTQ1U+5gbiUZPN29mMTr2KT6cIWjy4yxYdp15QxfB4
iCFPTfNkJeLDCsavNqnxLrkmim2N1cMo9ZVDajrJJnffVSXY2SY74d31Czs/KAW287JtdD9mkVaW
HYWng/UQcZL30zJw2fmzYRxDM/YZgi4FZp+VUgXlqsw+ckqZQ9VBku+oS9YIfMmp9qwBlQyVlxsX
1tB6xsWg4We3Lr2R3mOtfBk1lqn1OPhaTzGqavb7ErLzSqPijiAAMvKcfM4J8M+pHo5M6BeWf5Bg
5lzzwNlcxWmxYiP5XIQPOJFxgDwUgkDB8kpbc3QzYH1xTPNDasWXYfAeJonYjhkDouyfWRjURBaB
yWFAidZxWZzZfoi1qtk7qg2oveNFa7xCEanf1KL3AYnRiwOsmAubW7guTm7aEHyea8auBIGxp3Y3
ajK5qYTarcIqfXfGgMg6fD/B9tqMD5rsNpyZQecq4UbjZtAXOGkFHbsxJXn4ZNM8/mjC5VCg01ac
3Ewm7yzRpsAbVTRPqJin0KZuCui0l2j1h724aHs6/qhJXYnRYTAunk1moB4/gVbqOE0x9EzCLs4w
OPYuuxtPNzRjO3NhFAH6uKUxctjpdNGI6jDTithv0SSj64S98qbsTF5Jzv9pjMVQhZBrJJF9nhTz
Pob/RKCp5I6mFjtujA1IUIzkjbUCTtseObXRmc7La88mtU+EF3Xw4nXqHCNTErW3qr0yLkNsHPmO
DXqqcoJrLYnEOkdI1RdP79TNtAUE72SkUz8UCJPdZAGXmvS9Jp77dNq5kKb2YSjeKu4YAJLckLAm
02m30TDEbu2KodK0j5yzLK+r4odMThs5PAI1zTcBIv5GZvZVFPQvSTNeWQ7A0LD7ErW4jerJWIdl
d6PjFr7qxp60dm2yaeHAlJPtxbnHjIcvlnf8wgOKeQrfTMAzEEGZTibbumKtTRQkmVbJkLecYdKN
IgIgBE7+2Ur3oXe2Fjxcn7Q9aXXZl/6ZIJoR2xqMB7vxKxG8W+VyMzYdTKv9vO8d/hhJ9zJPji8n
tvcuEZj1nI+stYzC8Aj/crdtKj4T4fMo1Ze5B0FawsLm4iBMnB51pmfWnhmpIofcsJozymRk3tzz
KEJ3M7g+QfgD5WGnbIJrqlER5k/Yc2BwIInqUt/Rk3odzcF1W+WfiDPwWEfOWoWrPRMcWGcDP8+Y
k79sOEha1WuHPgaNYdjgWuPIkMlH2SfMtnKCsyD1fdxyMgzY83nAy8GjTEtsa3gJHRzqVnJ2w9JZ
V8l3CqBqzCkScvSG2HSlEDswxCsL1wT4qqx8IcQtfckqwkTLNK7ILeDS977qSPMS9eppuyhV1jj/
WWn2Z2X2v/4/oh4hxII31JH5/4V++5bjia1/Jh/948v+0m8NQIq6AHJksto39QUu9D8C7kI3cmGA
GjxdHBtp978FXPMPthqox5pB3aeJrPoPAZeuCN1STQ4y/I6urv9bAi5y7W/6rWrZpmnaNt8CLEfH
+m0tYFYNNlI1cXedA6nPrQva2o1IeENrs6ZlcsTcSdvCyNqNc/m2N8eWoxAuCX4qH9pwe4zrNTsa
yXQ5wBLIRpggBt4ypl/67pV+tfBr90n+RGTqwpp3pXFovJIKAaqMlQmM6cqbqFxfN5iYFnBH5k0m
OBq9D6+1OTUwLyy0hYEscJ1EB2l8jnM5r3HAqJv42Z1L5eD2tnIgGnkqGKx3JJlv6hKEa208NnF3
F0dE00sLbDpg9XmQnF87NfaVtHzWAiajOQhKH514H0HHvutFpW3VNNT82KiQoNLmJn6ZiaUA36bX
rGyct6CFZKwV6oPeNtd59GbnUrnOEgtiPyCVBtsPSkSj3ZvVhZjMmYLhW/BxPgTh+jTnwYqqtBCQ
vkp0QldXQz/KFXUaqU8i6zuxQugwTdP6WsCw2ncVLWkdJsJywocPbEjFGq/eQaCJdm2vPloE4tau
3obPuosR/UJaXt6Iqcq2bsGW28Ab7KVWsrdqlKNK74FQi5dcD6sbbPZLvy1q3kTgeYiq0e+cztnK
hFxGa/L6hazdNvMp67lbY/jbjbCbjqBFgOpcXIXcuh4mYB6n4iIVu0c5aUyG6IXbyTJTZinW4bJO
trmsXzIXf7koIrmlW3FaBb25VJX32cpyMGIFo7KZCtH6ZjVzXhGus7cbHbVSc+yNLpunNFx67FEb
b5SCERajCFwoqaElZsFHUvDobcjXU57maB4OsXpPK6PF8F0yEMSgEwtdZ+Yr7zV4fv7UkJ0WsWx2
0Www5VX5DeDk5KDo4p4aiWJXJCMAsAcUR3Hk+M9Bo5PXEkP2ISXaIlOL8I8WF34YTRkPWLyhlPVQ
mXcgQsUblQLaqQfyKBMNoVqm59sZeSiq8MAucSHTxuASJ9lVGNMpRGqfEk+H36y1sX4ZUPdlqQx8
DxnuBou1sTkj5hjwwHh8rmatateS1qNjB+bcdZKbzDXenWHCIUbPsw4RYMu7hn7Cq8I1hhHH5fwN
JCQmB989gfAfts7QQe/KQYSi9UPWtzwXC70945OXbXIwk0US7pKnsM+R1AuJErv8a2CVHQd+48Ve
WEssoTVcBtfmhKAoB1SsckLEcAfzEVJ6YkM3daSbrMKYbIhjFvhW+RHXCbHhtQh6okZRQAwhGMJV
KkfEWMdBUhP0dGIwm3rN2ZlZ6hNpw4xTKAlQm1OFWyPteh/JeAfo/KIZzSGo2WHImUC/YR9nc9c0
yW2hs3JAG2PoLmGAsvP3xg6/AXj7x4Ae3jbvT9Zo0XrbPuHO4qgCXyWmvByLyEWlRpyUiBLsrRx6
vfZVGSbEIJ1NSc1qvmevtlfA+mAl9LrQMu8WLIGnzNfYUqZDDjrKx1/L3JrTtyGk4buFHO5dFK7W
dD+CAIDDQMTpOg4b7G5pUp5mN7YfXXBo8OvPGf0zR0vVYFaa/cQSq9A3HZ3cO4fUw0EGU38wxZTs
48FYdZFeK549+Woscd/JQTkaXQRhIlOtXZHL7KExAUMog5PwDkbwUuYkOpFSeIPBRmI/RQYGMQrs
3JHmWedVnr0Um+a6TlqLSG0qDqklxEEYZI49mIdY75uMu43BVbWWdX7gNsQU75gkedQdbAjApzW7
FdSLndoo2trN7vGDIoTG56qSD/jkN4bTHGVnchPJ5mMtGWO6GFZHke7dOscxnuWQaznXCvq2qkQD
w5m/MUSZmA1cZ4uj7aVSxhYaAXaSkkYB1lTjtGMMY4XRBd8TRpg6E9m+iimZMZGKDaGmHw181pJ7
eKCLYjWbIbbc2PlggSRYO6p3VB0hDJTWVxngzJOpQhbE4m3FSHsMrSFYD6xgATsRDNSJYyJ+lOCf
yuBpKiN7X6fMtbTJBE9WjmlcEtlqcIhb5auW0e5YT4Hji3FknxDlH7FUi2+igWPdf4JAsiFJLAB5
TcthjHDniGsiEDqlFtsU+DulL2m+HZ3iwY5bfLSlguVYzMQIW86CCssNvw6zI8Q9XimdT7MK9J3o
QqXfK7iviJiyvsGlCoOV3swpDKqNg3PVB/MSHBWtTv2kTriSINR4WDipOxoWscdiJ9hCsSiNeQcM
ncd6SaKOEqWald/SpRsT4xy1feY2fJBtKD/NbN2kDdynOKx3PJ/bW10N9yFVMF5ts0UR1CyBz+he
ssL+Sh/gB3MNsSQVuvUJUwUsWjuvpONkBEP7KzxFRANKOHLEs9gbgEUIzkHfvMYKUCuDjjWS+/hD
spUroYPksMktbOEcOwy5FqryTk5gX418FqQ9nJJFw5CRdjM2lo6Ud1Oo40Z1dmx3uReG8DsohMuI
t9MssVGr9DowlKflLTb1+jhQxDCUxgWUIwdQGcO9SONPAc8r7je5joVRjc5zme3b9mT2JssmkxVr
MeNRMzW6gqq3NJTnNtUwHxefSm3e6myWFtutV0aLP7PUXlp9i6Yr1sqoUPtNxI7aFiNDRsfFFja4
0EyKcDZTh42WpRN1JXhvEkV+qeF0HJvmua7blUCc8GYYZ9x++omrGsdoAIz61DP/eI6RdBs3qv2y
Rjcf22ce6h9tWAGvD7p9RNDtqtUUwqhC4elMHmfdx9CPqmhLN9V3buqfKQvOuBew3jdKEUo/rjCG
yTrcZLq1IsIRHsNwXLHKPWmoDJuaUYPVo8PqxJifYDeR6u2mVRniLxqt4pTlt0ZIa2w3qmdpt9es
XPCf9e4pVfu3QO24r0EQyosJvCFYfK/r5S5dHrSkNujl1oCX1NiL1RsrHlQ4Dd3dULU9Q6O8mYtj
16nsjAw6qAkwcY1ghQ95LU2KiXC0cRtO9FXZjDa/N7EOWilLps+E9jxh7/XKfpkZYzaF2b9HboMa
H55i3is/6emPmMtLv2zH4eWRoXTOCgl5Mw/XRUk5cdpqfhtzdxmraVNeZQ6imaOzDTaqa6NPxp1R
Vo95STsJz8OsL1Uk9XxCFERAqdvpxqzKY6fxSdU0pkNtRJJqzZu510ZfZd/rWaQT2Q0Uy5KgXtYF
No9cdVkgxOE3455W2XI9LAsGc1k1zDqBFgyzHsoOa5Zo+GhLic7LoLEsKuhCYpzUswP/OcPk51zH
nR2tQpGIu1Lb58vCw11WH9WyBCmWdUi5LEbaKN/+YGGFi8+6WNYnxEdLCI2sVNRluRKyZUmXdcs0
1Lj+wsTdELsMu970ZjFX77gsjmzcukO4LG7IDC4EYJY5BVudhO1Ovqx5kmXhk+R7N02Mq3gOm+tI
s1laptN3O1MHKnUnZMHaHVviEug4ik/D0Tt+q6OmMRT0OlDDVE58aAfb64onV+bugdC4HU02W4JK
XXMAA7qhLruEKMGlVz0zNE/snpp7nFGR10lzV2hpcJ1MFITV7TVppOqcj84t8+gWAzJCQExnmpDB
kzs1p0HLjpoKLlrTpwFOkAHSMgb4Lvgt8iz76gyl3RBnL0UL58YlEPBjLk7GNxVshqXaGFHddOKS
KTKk8eiT7+K6zlB3AiKpLeYOb3RgJHeze51E3Wdr1GtF02/pq6TW0wygSnCEGNMu7s62ReC7MvHW
2FVHbEMttgODkOrE5jkDiwBtKCHqXxTJOo8nis8044laONljn7PwZUIlq3wrCd6s1DzWbWucZBM9
kUYLrlDP19T2sNQhRGYM8gy0NAfYoAcrmKo7Z5W4jJF5j3VkCE0+Npgj58R4w2W/r436NnKjl6qP
rnEWwfcC2QiG4mSMuIf5NJ7UJqfdVWDiy1ivqB0iSpFTFFvs+96Z9wAAPunMRpsMxL0uQScw7oyk
w8CMVuKNv56yutxOLc8TjlfcMPToLi9H7g9rwfnCwxmRY//nukigrPQpw3iQ7f5PM/nhnPubikyN
ECYGsX8umJzeEkjRn8PXV/mLaPLn1/2pmNjGHygvGBRVnla2heftvxUTW/yh4qoD/AywmbpMAzHj
L8VE0/4gM+C6LixpHdP40l75l+XN+UMQ+xT8FxfDHC61fwsX/cPH+Q+f52I5dW2oA6pmWYL7t7vY
Un8yvMEeQ6LXc8MnMX9ws4ZEgZOewozu54Y1N0YEP7F4YuGX3QYOp3nTVh9lYKmnoumfqdB56cr6
yqrnaRtHgsdAQ1SxrVr2xrm94keJfLuYXrShJ9vJ59YbpwKPvmLeqm7yPNA47fbTQXdxwOWdBUiU
FDDshj9Z5/+0reJXt+iPn9LRdc1UQWJTPWr89lPGpPHBLhaGP2axD9VnkwTfeV3eICf9jY/39z+J
9xlfo6O5JIQ1w3B/K5RG6dJnPcsMX2tJhNFca4rrqcXdVdt/U09h4Ij81aJrWAyWhkXs2ORv4jfI
/cQTEEBrpfhxGqYrJcajhqtgnyG8txNm9trVqCrigZdaQDSHGpruHOYAvXX9YocVKVVtaHdzV26N
yH7hF13yPDt3SZcj4BR4ZNxDqAzHwiI4L3kXWZl3wGeYXiVzehN/YDo7TQaTsBitzs9RYDyCgs1e
byQ+MQaEtUE5lM8x783q55eqil4ZRzJ6n1Xzb17234rE7eVVAM2kmgI3KARksbxYP13HgWnLfoJt
7BcOog+FieQ5jpbSfNIpRslPgID0XGbWm0IYQ+ARGDmve0affaZMnj/dA27+/PD8XMQifq8NofYW
a6nQbYKZAmPqb9/LJMcxzEJTrgFHRDz+sDu2JUoSVgAgJlr6Ab7iaCXFttHUrSLUYkOW31jpy+Yg
cwUjdX0fj/R2mNSNhvYbMbPXbCL4mZp3/+a3imPWQbA0BI9jG2L9b5drHjuOkrSjXEsjeElCEKC2
Olyky17LhbsO0f3SdMU+dq3dPFrIPuqjAqeJJJzuSYryahyDPUYou9X0Feao1bJ+H0rS0v/6G/1f
7y/fqGtS1IPqTNUqN79f318zrGhGiGwAD1F6H1maudX1+r0axuvB/H/cncdy3Ni6pd+l57gBbJgN
DHqSBumTSU9xgmCJFLwHNszT9wfV6e6SzomquNM7YagklZjMBDZ+s9a3+lMb0LkJLQR5OP9wRPiZ
NvO7qufHCeFpD3H071/N7+L4316M+9uUWXcq8GGgcTbBos7HfJZSHOjMdS1XACz9p29nLXfy/z+k
5aJr9hzkzxb2dfaZ+m8XlMQ1Qlio9DYkZ+XMadiYux2mvHzgurAejRCiojvl5UaVDHMaqRnHNCcv
NEmCdhsOlFyFV7wFrHnDFtNr0mJXxvpD2AoZ4YE3+myy74myeHfn8AuRLGS++RzXLqivEN2RTOzH
agHVNAwYGLdtIIU3kHHwmnpegibBZmVTkhJJG57TUI7Plde2e7jw07ZcihSWXw+QgoFEaFB3OnO+
/f3n8R/fH6EvcQyESqPd+fXimEw9g7bH5zHPFkE9oR9Z3ywgOH//XX6eIb9+DHgOTB6WLgmMFouM
X7+NPTOWKQLuazORp9BF+jDX6gUWdbuePcY8aTkdq2haJ+PwaNXzoeunB3MS3wKXLHXVBu9NgMTF
bj9DyaJAT/fF1JzGrHsdQZ39/Wu1fz+DJEETf32ty6LkL+ehHngyFFWdboPZOU8GlK2UQT4K9beA
hzd3OZDXqEKdEmkRL44EydWYxYjO4autERVoV8dqte041uY+nYnqpbWBiieGdG8XbrAz1GRAj+mb
zUxi50s/wLqs6u5K1vu5qO07q+pbjg/MQVoSwdYgPdTR1YTOmPVuUFvIcQasqp1G2e7S2SFQD6EN
W+Xr2CUfQURLWCRU5vjBw8Nk9y+gGFhajJH6kVdqqZfDxg/6OjwVrPP9NMpe/v4d/PVBvtxz1EW2
RX3Ecxxjzm/3eARWtSaZxtsEkwOxt0NcAQy7gWTgav/08Pr38+RnUSLZjLHJxxjx64dF9mjdsyHw
NjAFzKMYkTjHqlN7gB5QdgcUHBa6vLrTdzZEnLSHztLhgWZQEbZb2zTPccld6c3GPi+TCEHZ9A+X
/r/fYJL9HHczJiXusN+rxMmZy7j1UlQosWDM2e29+tYk3//+Hf9P9xfB5UuwGN/DEMsG8a/XLLNv
emonC7cJGyIg1BXQfqS/kx2nm8AGxBLDF5na/qGVCPX1bFKXrMYFMEz3NmyoRGdGKH9Sq2YEEnUT
F9uisQDu6EEEEgf+abNETvz9q142nr8dztJ1mMfby3UiDO+3wydtdB6tThwQSxGg8tAPaWAhqu2j
LXU1GAtS3yip0ZRak28VwwZcP97M+h8eSct3+eVskghdHRfSq82jHOP9r++dQps6I9eDtlnJl2BY
io03MltzDxZNIR7U1K9jVhv/8LP/p++KC0s4lsdzGcjGr9/VyyfdkvhMWTsFu1zgQKGktA5Fxcqs
c7ynWgvemrbaBpW3JwT6I4mdD8cbN2Yps32klSVp5AhOE/u+C8MzHy9Blc0/vEjr345CV1CR4xPi
6GYvbSyen78chUwh2W6KTkO2QbRt0kBnAVWfLNPCgW1Rk6KycPvqGe8qS5DZeW+x60ArCL41ywIv
cawHMagfBDziCtT9UOF711KkSg7x9dH4WhchGaDl92bCd2Kzdrgr+ZPOMw+5nk47EJhPqjdu09gj
b7bbrynXn/rJ+ma04QYADkTIFL0jTj+vdlEZMrv++09J/oc3wKHvwMtnc2eRgfjrG1DA0qJjieSm
VfJJ5DZkjmKDlQnBE10Zrv2J8VbXbFs7ukALDHyTqcWuC9uHrhkeSnhgLMKLcRszWx9Fc3a7JaUu
199kjRqJqfmwMszF4NJ1TME55GusF81ADIDM07MMLVTtOkGeGKY/nNB9VNBRDRFfyAvcpJk4aF71
JbEQr/MkWGOEYGA5fxIjVAHzrK8N0dxqzGim8rssG89jkpzTjPHmWNsfqus24B5BaRUQMzrnwtpn
h6r4J4lZW6pnViaFiX/WrLeYcopNaLJ0EBNnqpE6vjkyadF04yjs6vsAbKPMcJh727j7+ocPgff4
l/sTU5vD3S9pDHXT+v2U6J0iKGRtUsKJdT3vcX+xmkUexkDyz4/7Xx7A25//6J+RUH/1CP4iTHkq
0fLl/1MSuwwHuMhf3u7NR/fxr3Su60f+9b//1+mjKfi99OOXKcyf/9e/pjDuf9mcj4wRmHKgg1lm
LX/qVpjP6J65RHlRZVNA2hQC/3cK4/6XZRv4cSnbmZHwf/2/KQwDGpLlOOz5E4tfMCf6bxkPf7s6
HNulrrcd0/H4p5j4/HqHOq2tVRKW7daG7EctBn8v/WGgv1Md8NXU2S7abPKAzDl7qy0a/b+8W/+6
Yn7pWL1/e4rRB9I024arO1DsCAH/9RUw4jbJhMn6bVeWfmj29dquIa+DvKa7iQxAXh1qhCbt36fA
rA6uOxhguZwTQvz6uVJGvtWSFjN/Yn8kuS0vwL+KDZCjyxhZ4lLh/VvLOs3ZH4f2LuoQg9hmWG0i
tpu+lN4XBhaXZ1c2oMR8jguj/+Yl3WuSOPJ++YXbN/Nej/U/kkSXd5FNrzXxPCXJUbyhQoiM7tGq
huZc5eNxKQGYuRrr3B7Qlrvxp2Oot4lRCtnHSJDtBWpiAt8t8wjDSGMfYrt+ECZ03xBxuFOH4cUx
q/VsFsbBxEl5+vkFRQLrMDwGQW38MFvlq1Z8ltm+oU8ezT9aaBGZ5W7t6IO1HXHHDtkCvQtnjDCA
B1hESIqGyG8maMQF8wkjpaSDCPviCEseYeVjJPJsNmS5QjSvAh+L3ZXADnw/hl2xR5vOwoWgSOk0
rytWJ0iqSmY5ODZ59EH8J0Z9Y8zR3mjp/mwYQDiVYOlDcEthVC+RxV2ob1N5taNQrtyMybyVu6wK
h5qDmkHhFi6CzQRb7HViCHCdbCzwjhvn6nQ2rNQMukcf382ovfUkOIMdA21fSvbdFaQUO4PXMxo3
laHojJsX0H3NdvRgnupTcY0qFozZaJ9kQ002WpghCMFi4vGO1ueqQ++2vW56UBXEkqowDBadJvrC
vPgYBndBuZM10hDhUyKBBQKdbeGroVlW/KUI2bGsm+7SxOa9l5VASyJQLGO4iMMH3mMdNylkF+1s
xYw3dGWfCOfMjk1jfIgEFHiC0h5xNDJGpyYvzyG5LCXfrXf3ncheKtP101btMAg129nZuemInVC5
P6I4OJvwnbaEgNjryk6JCW0yUMQxayPD1K9O5F2S2uNaKy1sW+IDENNJc/QPJpwYPqvVKA6dvbxL
WojpJO+2RoxOPlG82WHmvJYNIAyiZEYkF9A/4lums48al5y67eC1+hpGbbLK2GeMLFl9owrMNY9I
1yCy3hLZjpSmd2I8trrVJBt76ZmqzNhMCGFdtUzqgkWG3MrvU7zsX6fkpSe9HQzYzpvQyVYpKO15
qta15X6Glua3RrXLE1o2GaXIuRJGgkMyFQcJRo5EEZNXC0jKz93gD9vsscAWcONcGZ7y+NVgi3y2
kZwmkDVmykK2y4CFc9PN1rGos43g58HkgIyBIWWT+XPdH2vAIRtHWZ9dW5yCXFSHn6JTKKmwLAC2
FKGr7U2Qo0j1XPay9rgZU/k5xsOziIzkMCZ4BVxt284gbOecoNqJS/AOIfh4V4t6H0hSHJq5PzIn
pVyuU0ZeZnVVyIyjgAAyco7I8UWLnyEXCUYoMK+J460bOP9HV4/PVdm290KY7X0ST2iIc7SuicQf
ZwJG2vcZhjyiC09mmncPVX0xm9i9ZjFMFj3LgNJGAJ36sR9800nHM8BlqnYDTYydfe/BS6zQKUvf
yMQyP9fVQVh4ktNUfZFKhy4pKQA7KUN7QX8stG0a2tMDEJnvUFytjU3Y3lkHuhHrwrwGsXfQc3WZ
xmm6Nc2I6c7DsZ3EpS/bGswx/2V5ZnJxEgZEKgpezMIZnhwDp7cXBSt9hkSLofnRqbrmKDi5Xaud
LiOVWaN5D3Gwq6qg2AWJIRbJf7qLIrw9sPgy34gFiqHQ2CdxN5/mKSfwUcKLgfmbWeQc9A5x9+iv
wkNu2bh49XDLlDq7J6OogeyM0UZilzwF9BUScPFJG50bbDbXt3MNH/NM6AO0EYSU+WPXiPE+wlTb
1eXeUXVzScia2FaVFl60FOShGDTIR1CmI261jSeA8rpFcu8UTbbPu7w6kILzCAbauIxaAFOqkNcw
RzgE9qPgtsXZXNlh7Asnrs6ybquzvXxJOPExrof3EFCGNiBXgrCPNRgDgQMRu3g0vZIcNr26I+Jt
QC4vEGKH9aALOFAPij9ZtZ2BNUQGwTPcKy45I0Dbo3WPQ6W0B3to8D+DTCxrIn3jNLcOwqG5CzKM
6bPdlEex6HZA1+yUArJql9/sceg2ferFWwGwE9e61TzZvcuMJ4e03aqtgB2Humnekm87FEFKwA7h
dpMGDT6Fgnbx9G1QwpkkPwoPf4wdB94e8kPprie9Ut+LCXFhqB4aPTde3aF+9CrxVkDRPtDby3uA
zisgiOLOlYgOxmlYmU3ibcaFMm+x0cXfNMejPBPDsKnxYp8WqSTY71aHEwrlb9V0ebqtCGk5Ydx4
jgZ878rBx9G3Vucr0anTzy9B9g2vrb2BF9MxCELFH2j1QpxxXjEuOE9VBcMosZ45bwwG2pgqgE23
sLrId9nZyURCRpg+TUkDkkZ+g8PmfWtI3HWCBomqYdi+Hgu0GdqX8BQc7Li8ujgQjpMogMTMnwbY
YBhutrNPkvg+dMTBxSS2tdC4r3IHkJgDCGAH6DO33HfUvZufWOXAMh9NPGE31oRY7IiCjowsfpXW
TBJzh5sayW7E49hwxQzNZ3wgEiQ5jbFd7YN2wCclJ+OklIkSiDN+mztBz7qa1HGl9zvi1Gpf7zDy
mz2e3TzJziWb85SkGH4y52X00OOYU4efpcUzGNZ9fLDM8gP6wslgXvfkMcXf6AZEpUzV9vHnl4l+
xTPjmASNqLgUhjJZS4DFRqw4uuk9IPjgjX39miM5PE11Rob0VJ+C5cvkBXtzCebEBVVfUhHUlzb/
iEyyx0Q8Cj+GxJcCFbqrMeCswFLmpzESiKAmp7rM5fS9KMuAjCb+Pn7DeFMKC/dkqpGkbYf6GhYs
dYAJjjcPSWrL1wJF29YLqjs9BdJWILrWM4Lb7YZgmSmLXUj50bRvlQUfiUEQoOZerrJuyNh7OsSo
plG/62Nb35YgMFiI9HBfG0ZPg+ZSEhsQGHNSFu/QNFTswKovK9DTe8ElcK2Jo8QxHxu7QaNH1jWT
NLQEHQfetnuhjO6E6c7cD/P0R5bo3hEM07xqtMHZVF761QduvXP1lyTt82ciWAbPe0o0cLe9O6WA
3wOOzhTj7SjtxymacSdac0XNWsCiQky6TtG97seouo5JZD/1OtDDOpXFsxrVa2FR1SZDSaCt0YzH
Mk0fRI7eqVd1jSkNrFU2Djj+HXnW3eh5CrQO1HPT7EzPhJfMTuOhEYG9gmRo7KCcJ+upjKn623RN
XGxwyA0Eb/bH1KDjmbP2QNDbma1ldKYqrjczoddrjWfOpnCpfU1X0fyy5KJMzd6QYeFBNJHv6OZa
VTw48eHZl4At0qpFM0yojH0iDEtcB/0t0ObhEVIYqRNleKdpk9h1LIleYPfDg2xgvBU2KU9c3AA8
hPiDm28TxU7J4nk4FKGnzqaMpl2z9P0qV+qhJTVhMeyvNE4aX+ptvJW9qdZelVqQxvP+FNYkeLha
QXHk8h4RMaD8aE5uWoi3R8dbdSqE1aGzRtBMhH2ZaU+Klcd+ZEOMehE7NDrE+NIN7aOeNf2tshqA
gsLexmNBXomZXE3BY4KJZ0v2k7FL04YBfamQmCBVWtnK6bHt5jgMcPI874fPpKZQs2Vantist2mh
H635K1WMSqNyfvRU8AyQLDikGQA7qqECJ7oHPnXukrU1J8VpEK2GWheBJanLW0nG3dqyxnlrNMSW
WnrV846F6aVL9RPWJESpdbjNw45Pm6t3mxMMsY6stDkFuqxPSRSCzeoChRM+J2XT4TozIlRDUzp8
sB7lMko8tHXSO6EAD66O0INrknOOBMijMoU0LeTsW4+DRddWRHI9mWVy1NSEMHpsXoz0PDtld2xq
Qx2GbrqU7Wjv0E0Zz7NLqziQtEeJ29UP0RTfPE2cCLBML6qkHVCLdgi0uoHgGY2W1UTYyaAobN3y
xNCo386BSEhL/B5YTvMY9iZtIJr0bZ0TaqSiWVvLXhl7MeDbjVr7qWoi8dy1pBxXY38Ieu+7CSV8
4OVoXA51CDD1J88km7K7UZyq+klEFJ6eXsFZnF2EbCIIb7nEST/KmYJODc5KLsNspPjYSAce+SGR
2BvXjUiTblPfEskHlMYeC75p7Lx+cZ9kln4vK+cWlZ2JpECm4E8o2POwj89t6OpLzhK5ponW37W6
Ge2HgqFzXAPWM/MxBJ1uDI8FMxOiPsbhmGpIhVQ5LIhwLCo0EH2ZBmd7sQqaczFvx7xusHsbxpXn
MXbRQL8tOR5H0gbY4Gt1s80ziCFSXnHQJSduP6zcQ3HE7scnULlHDJL6sSAvJo+dfVyjts9tOIJ6
OgMuYkyzqQ0Z7nEUHetZlmdEinSQmT77k9sZr2U/H5pZl6vBTpeMCTZkKZk4rB+j5n6MXytG8peW
y2wMO/EyxNVxymX9Wdvy0SQHDEJwe1Ezw8pWZW+GLbQDUokX3NrNoQ2xyjY9fA5tSYuhPr7DnDKD
8SfDDIT8l5fn4kurn6YJgLXQ5F3AJfdoJvN7NJFmMHsAkhY5uci7d01zs6NB4MXSwbpw51LtAPvh
i+HAu4pCSu8E7bcRusmVoLF0Mw7ynhcnycdAR18NDz8BDJIuRGbWA13mSnTSQT+Ic9FC3vYgJL7T
2TYnqgOIH8qoD2ROlceggx4T1d7ObYV7QqEb7qvYJNJZjng8zZBqIsuLnQAX6qcWeWIIDQhRTUkS
Jsh1m8Z5to5sPVxO6o+xHXWwMHhOZJid9MFOLqqrv4KifFU1Wh04hPZ9XVU4TYgJwvwx7O2Osybh
IEmisjpXWvQkaBMvcTaBeqFwtAoD+ls5AJCT3U7JuN9phhNshoC8hpx/xh/m6rPAxH+biANdNyaO
7FSZu1rk7XMjRx3F6C6lxMOwkhovobN4GksNZaHwsFfVYf6SR8WWbGX9ZhJ/uuJgdvdC0SyoIsR7
1fOQyUf5xComPRqNdUcyyHjqKrWDJCJPiLZuscEVjUx21QlU5bKviS3UuP+yNMpPcRkzmlISnyMj
nkRnqx4ZVbsPGTrTiBvVPg0BMUT5Z9eJ6oPvvkp6M/zeRskxITT+6iASYNeZhzvg2sVhwlmA/9q+
OK14msOxv7cL+TYaqYXvo5wJu4rmXYwAYFNDAWcCWPwxUozybMLIbCCZRuYe3bIk1jZWYx7xmRwz
gcWaLDToKoPfeAW5R0l0nTqsFvpQs0+lHcKgTFoXwAI2UNGMNIj7HSEwq7zuszV1x4+njRW6dLZQ
is6hru8Sh6wmURVPKqlQG0wzLFK0AYDY1mNoxEhYiDcyenUDo381nJKxWFy/ZpL/sMOP0UBrmhFX
vG7jeKPZWXAJt5BS2zDZwWoiUXNkzdGRiz7JTDBlm3H+DrbjZ7V6djWgz/jEYS26A7s/RkOYLKIw
29Rt/aNsonYXldqdoTnWHQ9MfgqTXjmORHzuZPbR6wrChxLVFdyI6VYFKlErYcpfZEA6LHub8E9v
G426p5KQ3+uofXSirAE6zOMpw7hl5mKXtdVjFOkgDYfhexwY2XNoXJzQ0BHJJeNdqTWHWEF9jhqr
2NpKk7SpIVSD6qUIkI8T8OOu82q4OkUcHow2eSPa9MmyoivZQp8Dm2uc9uGJiGJn1zmEXbQsECHq
OwORBOjMddHycHSjaK8143cNK/IdejpO3YqnyqFjwW5LfHQaSml022nmm+YEfzadPtyAEB2zbR6k
UX92tSTYqoem4En3GsUYCsPR+AqHsdtmhvHUZZnH45BCuuIx4s2Z649G2+PqavBLYHa65S1C3HJC
WD7Uoj3VY7lWbcOAulTFsSIJg17aDZZJZvJmkmQDvhr+EBe07+JsWY1ww98I4Ag3tU7YLfvLYNuS
FXAkAy9f27kX40yciPOCqruxIguXk6S0hvdp7RiP8CyLJ9IXcutO703SKAOTZGFbZr4T1tUlkT09
e7lEyOPvt/r0Bl2o+6Pmkgo7CLyLorBr8K0ZWXqEky2e1Dwd7E6rEN3b2gUp7ta0WmJ7HIeZZN3S
cVvTcRBQqd10Pg6Wo1ZtyiO8r56G3jLWepMhjXCSe2k8W7oqHlWQ4gCjRq97ihQ27/ZejDtJmhUB
qM5ukj0GksWMpAKz3HL2MkB/jOVSVsXhUdmT5dvDj9YlZA522ye81r1VUjFDF+PijWtf5PVXGIUk
fLa97+oAvmJg81an3pjrkkc+NN4R8rxLpGgR3xujh/YkhnvU1orAPbfkdHRtDge6xgtZHWbCZDWU
SXOTEOmHYqBdQj3Oz9R3vJIc2gxRm0ytFFxYEYcb3VOJ36TYE5K2uTWAPVaerbxVmVb5Liy0FlpE
PWyggrXboJ77TRhpRwM3CcoWEj3zZH7MDTtCQpiEu6zAdRbbTk7OFF8SRHhc3/WhMxrjILyS/SIy
Re7896GZzZunJ35ZG9opLoYjVq+TazCri4RHwzOUaqOSVL/M8Fj7As5PqbGT1Sft1grvDVROuJcz
MNqIHtpXVZ9jMHGjazSh1Qpl/5r0pJZM80NcwOaoWY5vLIgqvhy7DaoXcaVSFleUs/GuWAJIf/5e
14D8KLSeR18YTjtyM7dtP2d3ejO9shep9pnZ3tWhZj4Mtn6w6/tmJC+G0qBb2brzvePz9huLrJ9o
KoluTOLVLMSCFNJ0+mVzIR1NB7cyomMth+LUes2wdx0jvMxjz8zW6YKr6iy5DTlV7osayW7dGflh
tOWbOUXDXTmZNfEwxaOoFaekEcRrAD4D29aBeL/wYvWI5iYeBHdVb6yZIurXIeo/vLmz/S6SeIgs
5ZsG7i7PcbK7NuuJNAfNv22lRWYwp5YGhe8aBjjlBlG9RwSS4s2NszVOwmaXslPVVnoeNKjUDnrQ
zOckyV2aO9xu3aRxuiSQWEI3m+9SGL8+i5BhhyevL5vvzVxxImfhRS9ag+gMUqmxbseHKp1huUHd
2Cc93A3mCP3J08MSaDTvqh0GX4PsPywtZObbkzer94YGl86hjDcHmx0MNkrIhLjBijK/jYHxPRnb
6RZ6fcPUNn0rrC4/KGNC5F+79n3KXUvSnrvpJ/MOmM9H7hZXj5CoesTobA7xsz7ptGwl/ZkZkBKE
7ckh4qzoZga2U4eaanGA8CE1pGjjX5Jwtuea5TNmE5N8pfVAirEPuQ9Xm/BNUbxnMJB8JzGbte1x
q8ZNlW21EGNJvyiVzeyjUibMPbfYhWSszgEwf1b5INVV4Z5Q5+ULvtI5VY2ynlLTeiNsQuKI4Hmg
G+aTntlbj8BZBkA5fLAkTI5xr8d0xNUS+QdXPunD8VqltU2v2dZQt4Ht6JwoKoEFHbZc/OHMpijX
89rHHkmkPFJCkq+z6uD042vp2vQhXqD7ehh3T8pwbH/U0VqAPLkFaAUB/YjumAv3ey0688QYc9U4
JFeZ4UsYSHkrkJHJTJ7Q17RXao7xaYqPrea4u5lvyXKtBqgTknHRGBpTBLZNiSrID49yruiCuZGL
YuIhQzaKkGF+VcTIPeWYVc3A2ZM5g03MsWpfUyUzvACelhuwxzHJhkYVlDRH3dNJWtAwFifMi3E6
6rgJIdSvBx5tbFi0w5AmpV86nXbCSdSvcxYUwk31F6/GA84FeW0HgO9VnRwsCGDPcbzYRpZNaJu7
NKjW8ORiOSZ7ZG0yZX6cDVMj4Lx0/aipKFLlvAucejNh9AHd1vcPo2XtY6Np7kSetdve1tZjngFy
b/X0kOniaUqTGNxbuU+HlIdOJsSZChNLO1LnET1xa9yqmqVtnxn2q8fTfgUfvmH8E1NjE5+8arLJ
xkVUoTcJq5tHHYMXc7ihCXmNEt3ZMX/VKNrreNOzngTpZWM4ZlSJ8UmTAAt8HJLNCS9BfNIp5zhs
mrs4IJo6ESQ5c42bQ5VwwCG3yuyOhaHXkr7cuFveyQzzenxJu9Q7NQGjc2PAmx6VdnO09fo9ZKC7
awPQnEZLjpfJWqciKoS5+XDt9PgBe5X2Jg3Sc45JXNENR053n1poYQGVBKXbHa3ckIBZimtdt9DA
E+zl6dQTNtfoDZENC52ojXI/ISdgHQ9Vt9Mwsq7qtitO8ObT9dy1/qCVOHMDEoFgkLF31YdbJLi8
KkkEL6fEpUjZcaf5cAQNOlJKVeWH0xxCNeS7ockJg+EaoaPWhiuTw4kAvre+yFqAWbHyA81msZ1C
6syts8uWE8ygq69J/Fa7YaJe7exb1hvVyzwelTQTPyzn7rqMcJO04CgUMtpL1c++dAkBYr7pV4HE
9QvDdGOZ2Iwq22sevL79npN/mTdm92COJtknYGN3njs8E3hFFLIyCMJIxC5oezDjXjWu3QgvPre5
Hu1E3b8jhwlOHLxUZ24a7wR5LZMtvOMQWikmsqLfBLG5zdQ43nKzrO/y/t2Q3bGPTMBnXm4Q7vgy
0AxfqMxZ//K02ZUy0XxVK+YEbfQO49byA8bmMfXP1rJCbwsGdVUljnrJJ5M8EMd8MfXkOMSEwzHY
wjxOFPpD09jOBoJZ7OczXC6rnjTfKQBgyIZddlYqEu0x1Vu5sE9K5geIR2twzHTO2PY2egdgSDPu
Ezf88CZxIPMYgVec+6Iwbmwsn5RNH2iW6GIz3blnTsTIDjF7sdR0QVM9apz8+cSuZVgSEJqzERIT
MkBizTT3gXX3U57ot3Y6QuZkLxVWEw0Faz+WTHTOzYqaXPpEqYL3l+gkBKwRKwypU4cfzISgxuqk
G1Yx5k7ZhUemnCiwvaRfE0f1hlp3PukZ7j9vCU8PBYPd1I1QDeQcV+P6aRY0Xmgoq2MYOz/sfgTD
By0/d9MLOrbkuGCA6vnYOZpLJFoWrqjUiRhjhxghqRJle+6dmd0n+8VaWYRQZJ+OZrJ7lh46xgC+
62wwaK7i95YPn2a9QgkAoAcuwOvs8Hkj944aNezHGfNyE99VZvy9Nc270RytVaYSc6VpjDgLomJl
xHFOlAQIiOFHXoA0MVui7PrwS2iDt7bi4g94/pBKmGXWjrgiYGt9ri3LpNkdY9QEVfw0qWFjEiu5
xkwf79Q8vlutfRFp4K2KFG9vLvdjoJNHmmnlKrGn5z7seHsBRgqUhtIYB0Ke9oOLrS7KyDlqUXGu
reCCJpEkvoWdO8S0Z0ZVc8RmB6PO67U3A4uJkQD3qTpLO73Xh77YRTylkH2uXQwfu4JN1hQ6NyKI
9vms26fKlJRi7srmBj0WC9fPZk4a6J96HIp1Otp4asppZ1TqbeFctANjnMiDEIMb4kJ42afUC7De
FpZoBwcv1EfzggW3Ug0FY0NjmM8hQ/xc2v7UKbU2sm1jY0JWiB4y1s9rW4EqUUXgizbRNpEepjs9
RWGdWjUOTuqAVUCVTRAz9f/KLiaTZMpg3Hl1SceczuExwvzKzgJ5JCpYdpRNT3FXg1czok1gTdm9
IK2ctgBguO4NqT/o+p0TJf2FaG1jXWLD3FCgpL6iQT9VyqnoknrjWz5ficICKePIP0rrB60ylv9Y
qCs2hycUIMYbiFV/TqrOT72y8BPDrWAfm4qJXoHWeTiovJB3EGH0ldIbcwsbYmIsTwpW94c7TaWv
TRbm77o96cL6kUM0AbBF/EvTXMlWCM6Tq4GxNQJ706bM5MyO9NYoTu6MYFZ+berpuYsVMxAIBjuG
s3dUK+l7YTA1jLNqM4x9/iLb/NZl002VpXVoqrLYVYHh4Y6A7tUEWsBNlX/P6sq+MkHfS5JKt7xw
048BNa9rz7uflxLEjOgtnaJgnGeNhEvJaOMq1ynp8qcNmz95qpcvYy0JrIgOmkrqIwDzfjsGcoRV
ktVnZUUalLyWKwxZRsNCFBqAOBmpYZ0hsSMa0FEbpJXXEWhrgiwyyX4SQNCzZkpO8VQLMDJcYuxV
uq8Q3WaaVZ9WZHDrxuNA7FUx7oR0zYPZtBz46G+Qz7wit81Pug6tvEvN9tCm5q2eyDIZALTpnVue
Xc3VNtdBtnKfMUy7jNmCx71ELUAF3MTYsS15ibx69suh/cFlvyOPAn48AB+GP+UlzM172yrxXpfT
FxXoOoDquAlwum1dJi+pNeQbzqTpvbI+hN59acWU8egcyltPKM4exd+LZwOXHVt9PtUCUENRVNX9
KIhnyxoKJvwis2/GM8B2IXbwefO3PGofiKb6lrW6S2ohhv7/w92ZLEeOZFn2V/oHEIJ52PTC5oFG
4zxtIO4kHaMCCigmxdf3gWdUSUZUSlWnSK964+IhER5O0sygT++799yY7cdj7AsAbOH3NObla27V
+yqDilHbQbGUxCcXR7REg41enQT9zssF57kqItyqlOHcMNg/2/HoQPPO41tHWwOAONe9yYzKPyQ6
TzYaDvUmFqa397LwHKQZA6jhrL1M1hTlobtlecZ5XJIqxkpV7wuv/GZkohUgQ/30eMtSuQgWsRIy
uvz+RbdzRNuzx+ewIfHeyXNlYJBj6brqjK8hN9UD0rb/KIMleUlcGq3rYHSu+eB3d24D60eagToU
0ZOj2MIWehK3eNkZotwe4QHyPdUkV4U6fHTsPj8Qp892bTwg7gzDJQ4IlXSaPTkVvlQSuG7A/ypl
6lu29dptF5SKeGUfWR+SRMoNiygcJA3gALuBmVQEL0ZSjzd9tMgxcXMLY2UbdFCqknZ4ofBZbVXp
UUUQmNF2gPzBBm8QbOhXXc8OvcwLhblg+inNpMKXZMhzIhuePpW5L5b9djR197Jty48SuKcIdLJt
qIreGVDOL1VefE2dPgqvcamwS81bk1Yt6udFsVT0cpqXI2xKVfV3oGrXTUOmuyF2uDF1Gd7a6ILg
iK2LIt/qt5PL+hgLpUIhR73BpG/UWX2MbJKWQ8Xu0pwC5+D30jiMYroIaSTnqKrTc6qoe4gs3uG9
T9GgvuFOnD4DDf3ClAOAZHJf8hoQN3K2tZB5hvsKvHJh5MMZIkPhpOFdrvv6fhgluP2IvHlR5vW9
MWcayVX5myk5siXtXkQ4Exvpule8YIx2btDuJ5cm2kG3H+zexY7XiES6LuS2mukVLSrx2E8xcrsT
005sRSnFs7Z7O3vENeT4rbOu+Rm4/TnPtUsR99jtdSRvI7aWHChU71gUUPrt6N0GWl3G0PfAcYMy
czjEtiKCJKyRto/ShjRYWP45iUPrwGlz8FkvnH7/Us0LgVCU/h6Vna0+lN+cbdVmZhWwkThMDtoH
1qAywfyBqGf5b7E5prd96HzXmvTrEJWvJRVol750gQL1Dp4v80Srnr1racXhSUDfDUtz4AFScQNW
GN3SIZNstYN3u7GJmi74pkAuDZ3u/OQrM6ZOofv2cbeuRJ2IAyh/k5G2gLgc8PrHM54schp3vgNo
tSh7PKZUZK0hO8z9Sxi38SpKKS/TqWVCBWNeHDv/TWvzFsG622pHfTQJwFI/HilUSqKfflghJIz5
SmO/G0fYcCanMB+HjaNZHGPS3S0SUrRpJticqZQvUOcpzYqNY2JCEsGBCx6oua1yCOc0yFJcH3o/
TTTLjai7l9g277yqAp9OQ8bkNuDZujsjDAeWTMaRP2Od4T/fZG3znGrzLmobfhxzz7e26PzahE8H
UCmPivzBw71m2d2TgS4I44kEaYi/GCOA9vYQIQFmaLmLdfuCdY2ma6JQi4R8VmlxDVAi9yn9KNlv
Vlb8iHDXXUsvOM0y+uqq5HVpqhogi061+wPd4lG3fIr5iDp4gWH328ZkE7vjZ99N9t3vL9CN+OHW
YRCtpHvHJPCzqTJ6cJMbG6ZoPAD9s6L3IeXBaY32/NiU8auAWrxhVcv+Kd4PNuuU5ZWMKlYtOJso
7K1A6ltRdTXKO8mpAcmdg1ZKwEBccHfQXoKLkjNSahH7O2CpEDf74jH3eUeZIddds4nuUflOc9D7
mMtadKC52TfFyNmlDfYhywtZd8tfVWQ7g1iljlrvltJSfleP2d4d6vIWdWQDHtFDc10CmR5e8cjA
I5d0CAG92oWZstAAPloy3wfsfZusADSTNcOnprckacQzH6kTkRFK1iyGvi7jVq1qUkRwelaxmJb7
FZNNyg+gENHPVOIRTd0J7ZidzEYSzGrdkWi14B3H6pbeF+6lOKoyqKBtcTNZzSNf7XgY5uJAcfR8
P2nnJ9UQ9bFtzSPmUnnuTJirSNTT1oLIeIsUDoCxJzaEU9m4wQrurq2MTUfQj7Sr9mmEkE/RRtW+
0lc5Amf3rrnUcKaKBxpqMLuUeqZlNdDMGZO+UK45bc08X4KtubixNTzliiMX6nKAB93yypvCDfQ6
XBA8bc47RY4+HpGYWrykxqJDEnXHeTOTPEmS9eiWMPnwaCC58FAIePJ6DpTVxg8Ojiuck1hseJlg
ZcLDqmpSGqrDIuflKtBKBC2gWdff+yKL9moSiIqD09x2TDpHt86BJmAjrGrE5pJEOcbhOL/+/gWK
VnHt+uk9o49nY3rDVy8lbucRmHFdds3twML/5BYObpEmRMUMWSDFbbgPrYeqjIqbiuXijT+0T5Ht
hcfa8oeT4g1ZmvlL3Sm8gY1v4NDjZzCxV6zyIb93zc/U7NRetuwEe9JOE5vle4T5F/qC+wsMOAKK
1nylyWfCLLwz79MZFVlEdHCYc+ydCZfCvLVEsCmZ6tuVDdBwndYA353fPk/d7vNQvQRyGPcFKTYs
NA3bNxHcxREMeb6amUuXRai+9MYzpiJKClOqmT3Dny6MIVjizJYaP2E9d0OQXPFfK8xsiExOFd2l
YzzfzFbqrcuGp4ygTy9wOnWOg4aPQtLcOvG8cJGQUUBNwQoupHMGn9YdnF58sNm+C4fk0BET+rJH
rl1hB2fHKTODxgoStlno/6pi3MF50Dz33NZv5tbPtlL1+RkH1rxj0dQd0LDkkQUaTqaOHx5kvXwD
2YpNaTAvQqVhHzlNTj6a5LqAXWB7BveKILrnmavP2bx09hhCH2BawJigqlKZ6W1Zu5yp9IdyqBb7
MWqHHUbJDjvb3N4OcSWxqiTNaghm2PChc59kKoFBWBiQtVoTUlcSHSJMXOtZTeWtF5FdZoe+dvKC
xs5cNf0NH8Qbd3As+KV5ewRgxkKnRXgI/azfBPjo9yjoapenWPKtuR63dSbqQ8wIvmJ+DXFad91p
sIruNIEyXFsJkwDH47SbELK3LYqKoKh2Z07jdEDMxaQh8+uUenrFBIaFy8bVhuOaGs8wK/eLUd5O
jW6tBqwQzfLL79+FKoyO8LoQM+ARck3HXx5WwcHG84ppVXxzdyb3lzn61AcmNaxWR7IFSHsdEI4M
Mx/MI6somoDBYlvJYQoH/zSNDCVSF/6mKkV/0/XmS4F/YUVxd7J1Gi23s8EC1ipEiMvsRXRlsykK
bWzLfhRHl1LFLYslTG2Ua99Z/PS1uTDBfaio8eT9rIP408sxsda5HNDNACBONd4QFOiVH3bdsYz0
j577RCv84qY0crHuukoBuwrGjRDWT3jVHxMZgEuIzTIo521lufk1Gnt/5Wsn2aZjqi65A+eek+hQ
Z8CZazj9axnL7BK6M8C3u9ET7pOVY+SfMkpJp9G8y4uIuSgjdhSFvGgBceNiuIR+JbZ9K+XBCxFq
MiRWKqayNz76A8GZc7f8UivHOP3+R1ImF+ac5OQNeDLjBq85JUfYV2M6f9TiDAy7vFao+IF9+h1q
+n+dg7tkn22t6l/d/zdpOZeavH/Kf/2XtNwhEz8+0x/l/7prf3x9q/Qvobl//OE/Q3MRgKLQcwCH
2W5ouksn5Z+hOe8PL3LBIBAygoVAKvw/Q3OO84fteeHCEiEN/Ce0yDH/+B2+JWhneYFt/3s9fXCO
/pKXW2J8TuAsbBUuLRhi/L8lWm3e5XIMu3Df0sAWdmASC5tMC/ccg3op0LFlyzGMEQQJbxEj81AP
O7cfnvAd0jpTY/hxGvXA88ynaa1kGh1haiQ5q44x5+44uDyugfBeDEvuahMBVdPWOgzjdKTt4pIO
bLeVZEoRzGHrwo+gSUeClRWuS+U7WAenp2EK3ipDExpmzW2TnyuaTyL8kqKVRoFRCqd1ERLv8huK
0aJwUKcwSg3Kk9W405FX3dROREs0LIYL7DnGmVQFDxNwoQ8aGNKvtkLzHRK2dLqxBJprjzSYOdWl
c+Xa8ev+mFi2qqkHyvSrO096Z/ZZc0h93DewgIITLoroqzD8HpJLqimABYW/E4IJbNUqO3sOLC9+
ztKiejMBH2/8jIJuaoJ3c1tzPXOS8c3p+v6obbNicGlY/tvlBdUyvDIqjjSY5jxsUuTXoCUgnrce
C/5ezXfeNO3B5kHVzydmIYCLeh9TojADb8zk8zDX9EIlQ3VbFaM6NWH/xO4rerVnFd45QeMCekHP
PNp+TQgwZDuApahrwSvFqWLO0+i2e7S/ae0PVfNm6GQ6OeHUnTAsrTOruWK1Gt/sqgDW2lMXjenT
/smcnh4drcgBsSnx2BJa4TViicAtIk7Cc5Mp92YeW/uRKCGOWwcUKWaGpXZIIZBeQI4DSsptcfGN
sT60c/A0l8aJqTfAI6EA+a9iv6xObZ5Vz2wGna+mrbIHy5oY53He9LsuBkWFDy4jt2Q0Pw0BtKWc
44hO6d58GxJaxRq/ZE7xhppGMD0eCoNQT8BERUxvAIejp6ekWi7MgRoob2lktHPayQFCq55zVFly
j5Z4ck1oRNxvP2rPqd45UYxjb4cYe9xAXLOSIvt1i7RCOQrFBCJrua3BKBclpGk6j4at8NLvILOT
57QbqXrA3pAfCwRsLx6Si+xMcTPWc/TlwRd9ngYr6VfSYqHQlbV9COGGPU1jzWVBh2iyhbDR7h3g
mRV7J8rK6JoV2HV7+WVw+itIphsL2s2OQhz7duZOuyts5PN+dtq9dPguHdvXr77NWzgzo/LZY4ER
rQHhPOAhJsEh0v5ZBHn5RKkMM9hYjg9OZJH7Z20EzZcgyDyI5i3kyvzSdziYKXJWO9XrfT2LFG2V
V8sKdXSLsnOqu7kr1h6df1tLW90bd2qKZVJ8fl5K3pKfergpcosaoQRjT8y9ZK8YhC5twVtFev7a
di2LM5T3K23qcMVr+OkB+5NAeNVn+fshIbVyidnXHyKd3kIPRZo2u1U7GeF2aos7mrmp82ywyldl
thXuFOwM5VxkOcnTZACtHnPrxnHUfirMI7cN2IqV/1mNWsERHx6swhOHEFjrg50y2//TGfIvMsS+
9VeKyX99KP8tQqwX4RDysAm3m0V5MnkNsTZ+KLzW9ftQWdQ8e/Ato7qsLl6iso+MGRfWuGW6R5i5
OKxcRyCd+GM7vPHft7/sNAgex3Zq7+iz5gEcu3VxaHNr4C2gpy3XUh+tAeZ11cEwmFQi9pOfG9eR
9cUhcqIlCufWp3QilYDc38BKpvcaS+OQvmeYBim4ZivB/5fV9CbyPAyKzErXMNTmi+8M/hcdccOO
8rvqpy2cnsazDs+aYbKOZ2F7sKtuesENGB+HVOJH5Al1YzCbHRqApMAth3HeRIsr2Jmj+ZCh2tCB
0djZg7A6m5NGuP62M5vmiSxpMiAICaAGC4Rn4OQ7hwBXDpMr5yO4boCazSKRqMQg62Z71gaHGUpL
U1buLzprx3edG8VtMSJ6IM/a3ks/+QNmay1/0dTK7QIn+P3cGMNTmHgWnYBG9lI3mfvOHw6ubiOC
a4gt54SSb+FCy8ed2Rb6IWp445KC7NZM90QaqGiJ7rNuSO+YiovbYax6eOmlle1TF+VBOvjTJpnI
B83rtTHtud577Ew+BYvvp7oxoaCpQGKuqQYuUIZpMP+nmJ6FisyH3JX8dm47WqtSNZ1JePo3POdx
mFVcvgJPI3q2rCB2GPcbikNcDe6znss7zPjWSZtNdoclAYPvZCX6YPmOf+6VxUiga82dq7DfnOWN
X9Yh2QoiQ+nSXOfIje9rAj8MLmA+M+MtmgsqS8bCsjgekiTYDkmrruz/Saa4kAypiKd8HLCoEhH4
QzX+8qgiqzZpiZ+RF8adkKuj+sqE3PB3u+69V6hk33uN9ViRcWZDmsUUKv7jaVX47FjTegIlRlgn
umVRnRmHwJ6rDEt6hnmEF6K6t7Ohf0fCS+RWm7V3VbJ0402gJIYUE9wuqF1Dko2Num46GHaLr48K
7vAnrD2o2eU0kBF3zE5vm971QRd3uGtEhxYOw9gE5LYcLiG0/5EVJ90ZCGbYFTBGcEsPKZY4+VbR
Eq8z/ehkLEcZ9yEg2gSy6cyqa5OOudgkf8VjcD5PNoXfZUS9XhTxSQSZaq4jVdYnsw7cO08EPMWk
2x+rqe6RpQJqJWLLsQ4Ofb6XPBH2a+oEhWS6S9Wu7zPrV+NG3d1EFcNnlhvjdTbm5AXUevdo81Uw
w/Xl9MDTxCDUY7rZFalsDFd8xJ1bVtj9oSXee2FU0L9LaHwkNNv2qBOW6YlbkLjt+iGCdjcG7U9T
5vF+Lhvya4EVvBWO6e2yZJREdnF4b/PQpmHPkCxcU7wKT0kUIg5L5dFkN4r5aR4cZxegzD9Cgffv
6KxFbRhGkywPk+gr/MTyKHRotmtceHR4JQmRJ1FXh8hWBGpCm2kmwm4Dbx0Msz/AGzAzdl32EOod
Qwurh8Ju42Rp1HGviRDFAd61z4HtJ9QZoa3YrzrIvH1EWyjEYm07J7Y7xbkwdHjswhDzZ2kYiL9W
J7bayue7LDHM9zJu80cqYcfToO3knM6WmtCgQ/8e19T4XMYUrOow7xzinKL72bENeROdaW07WXCJ
M23/kKqwOqSgG7ZUh+Gvl2gqKMVduaXBowVIYPCGcmybTGRtTxetwTSMFCrc68zhcjnSpAGkZryd
K5dNM6sPymbBRQz7Rk7FjuW5+VZTiXyqc6fcsW3UBPVHQ6xQJPqbsQqbbcigt1WDObOPE86mb6L2
UEcan2oROWLLIBqep9ZaollZW177zmX/oZt4Y8tlgCUEab/hasTGUCXic+RAeI2V2X4XXUPBWgOf
g4YjzDSuhe8vDyQ0Cs8/dj51sHkUYG/grX2NbJtduEcvarY1hyli4+fF3ryLsb58hI01PZlx4Z26
KEwBQXRsOTrP2ZNtiy81pNhTuXSb2NjN30izMfwKn2KNccxbCi7kM82kiMuZ74gvxTIPon4kHlxZ
d4ufsWK+iEYgEX1lAPA0BnIGQanOYxKkbLfM0kXwyUbnFvsoryQ753ax9vnVay4Kyj/48e4ykyuF
o9mObIzYIxETWv9Iz01vg2VX6ziQpMAxzvJRUMshV8bHsQ9JAIF+WpuNP6MEm0G6Evgf9mitxXFA
9t7bnDMsNun+7enX8djrkMFyKTp/FDyIaWmIpwRPWwrgx9LwIPg3F9Msw6VknCE2M/DYtEt4kCVq
2q9YHLh7YBO8UxoE00PSxtlLUhownJG4K3F0KBjBouP51EDONIZZFOvujL4NN/hkUPLZMeL6Fs5W
p860N3s/32RTab5oIQZ+gLarLsoX9U3i2vJeVpCZIacjRE9plbprlyM64W+y9ZPlB8jjQUd4F5NW
3T9msxluEkPXj1h2TLDuI/wl9n4tJk6BtP0YEal5MsmAX8G28f8q0L8pckl89zBSQ8oE29txemlq
g3ZAlrSXsiaIM4WZvKf4IN/NwohhVoc6eLW8qb8FvKD2hj+PxN8o4fVnFT1gk4ow8A2QtoeClMBK
eW17kL7uruMMlaFMK/k2NRzAWibzGTuDQVSzMNp9mJoUHpWydd9xLeYv1ZTQcmsqNDkDP1Y2qfSG
UnYDyxgWM4xEYosTnL0GOJCs6p9K+lkJcev5kuXSfyhZTWCFmt14XfGg2fDHAToJChEf3DIwKHSg
Q+KDvh5WIC037QGELvcFMQ/fWvew3SUnIL1I6eOsfc5jsHGnIsvGvTn34U3nKL2uu2K8RkZuokbq
Gc6ZhT9Kuw7dvX3GzN+gjp0nHzc+To/2l0nN3a5SrVoXSdfvy7BOL561IDxT/MUr32iLR9JFlDLJ
Ln/DHU5faTLQAFgvH+EVTkTnWtgRHb6GlqfCVf3eyWvn2tXYvNaRcECbBU32w/BmQZxCl3IbjY6N
N6ty7WNoF8QtMyNHa6zLGpbYkFQUwLauzPZTjlasq0wtPQNUGlAFgW7YcV6DFRCHyqbRujKXzMZS
SEJRAFvzcWzGtZGxNIgKpwPurvHh8UVeeZayNfBmfZpJREBmZeY07WR4knlY3SEwi0taEN0G/B7g
NjFgZk1eOq3tbMn9x3l3MO1R3KS1VIxVLUsdw8rZbAN1syQdMXFVsVUNp5fO92J8uYYZPhp+kp1q
KmCf3Y4yLTfz+qOpfe48nq+cF8tP9Jpqce9V8ARjxpj1gd72eeMFEuwB5ooDJMR4oyTw+51QRbIp
Yy4tIorjx64RWG3ASSJziAgMikkpa5C+NKbn7dyhKx8tzcHntqNBQsaqX+y0tbhgIgPsVBrlP//7
C4/9d/gdjWY2SFYTrjQgKDf8G7QpDnJcJgrlJGuTBfBeJiBDoAUsQf5aqOvEnXc9CnvrqOrNthxW
i+BdvTfM4uMvnnkgk1O6iP02bJ8Z3Yxz3xVY1XsjTul+aqrdVPECbxkPXbHtqKyKcVPMxUOGez69
UCTlQNoLACMfEWHLi+VyhuNFdBbzgWsUH//Dt7sQQ/+ZYAbROPLc3ygsM7LN6G8YvTGv7Bh+Qbg3
NBVMnpv7n20yEPYEy6g5IoPiikJQvHt21X63RbRYqVJp3CvCwO85jhzSkS7wVJ3lMzEUU7qfbmuw
LugxJiHR+RVLM1KFI47gBIMmPvGO0Fzth6fMq/EjKvwCf6I3/y2R+P9OAf7XSLXlL/pnCtuff/Gi
uf7v34Jy8l0v/7D9zZu/779b/fCt+rL7D1rYv/Mv/2Se/Q/U+sCFLmTDhadsht/Yzn9f+nfz4+tH
8RcN+F/+D/6hCIfouDCYUXF91rYOGvB/KsL2H7QBmmDE6FSlFhDt90+KmhP8YQYhlLQQFDb1IMuf
+Q9Z2P6Dr26RkR14Ap7nBv8WRY1v7i/vUWNhsbmwrP+uB7slxid2S5SqjIHY9Xz1/iqrSufqVYrb
VcNVECI4T5W7wKjCvea/vuLQ1qfOm7NPBtVhx5ZCd+AxZMQGm7M1WZmWUPQ3SPElc3rJ1rM7VSS9
p6HZEF1xvqkZDF6FzNV9UOCcXAfEXcyVE8BKbVYySYwWYETi7vO2w6JhgaogANWyAa03GCuhmNqe
c1LwW3bUBlMz1Jb9V+CPEYt/0SXnohjNb7q1FJjAcnBvR11WapNqJz8b2Zx35FxcJi7UnSnapZMs
ElBHlaLUVoKlOtHb5z8EMCXpePOc4jgxZh3mcrJMjjkDkkBZN1w2EtdCKo1zqApRNYK2oU3qq83n
stxFKZyJDfVYtL0KBuJ0HfEpf5iqjOSDlzvDZ+4Z0ynKhQvRAqlNJkwzDUPRo3Bik8Rj27C1rJI7
5A+SmLjz1mqkE9ot5bwf0Mq3PkvV6BCMbv5LQ4reFmksd6kFLhiraMvpmdh9+mmSZaCgJO7AXJe2
P9AyUIzzWULl+VWFUbHNyetuvJqjeAUTXwyr0DCaT7tQ5hvx+DxY1WgtFmJJNL8IN0+eZWvxXyVR
W9zz7Wf37Tg076ORWfY6I3xx1JUqOkyww4izpct2irXksYkyMmvgd8znkLubXkV+gwCBotO96Tj1
H3JrbPZkTkruQwM5mLlh7IBsc1emYYaZx8MNtYF/YrzkTtHd5FXaUs3dEkPwbVFtBVF3vdbKZFsA
oSV7j1i6vcN2IJ+cyxw+EoautdXTzJWIeHpCCR4XdkcXU8vTGSEe7T681LIFYhc0nIxYeQuYO6TE
Iu/WbyKwAdxr43Wnc+ryvKI1Rm4STHVnRsIpw9je1C61SJXh7ATzx7fbTr0PZiDw5vUgck/u/YYO
orWBORqjqNfKD4SwGiF3VAccDFN1ZfOBwKq4XsNTG0sxHgDXSnR1J4rJZ5mJS6vv0PPVKh4l+bqE
dAPahJ9nDgyFbnekICf+xegY6BN0PxJek5K3c8kmm/oZJ/EvTRvViusz6fiDJLj2bIQUaxGfwL9E
YLP/Lg2lJzBU2fDaU5NDQrWcEP8DmVTjIRVxaRzA8SW3tN7RFzP0ffQx+DGhhbyeph8RMbVHd4q9
44C9mSRsll7yao5u5mK5RNlms7HolSNhJrHEJUVM0tWkYmbwZjKiToAvoYRtFLaECKolZY/G+JmZ
4r4SzV061TSy1fT21NFU32Zhoy+hbSVbSg9/8M3gS9dCJl+MWBNGbXb8jcxM3D7jgujoSCJUfE2l
Vd5B9YV5wDXFwKA6XGq6oj6SwO72tfDex34kGt3SodSKkdrpElc4DiRqD4gtrTvVN/ix0etEFrQr
CwMWvoli2pWGe5KGwWPTJQpepDgE0f9sRK/6yj6+gJAxvhdOCzwNwZNVlSTogtK+t6XLxXqmGIzM
YlrUjCEIuYM/AELypuI7Ydi8SYuWOk4+o4HKsM1omzQOacmI1DK+s0ndiIJ+BKc1xKaY/TvHyRfX
Xne1MzVD+I8YNSqPkEcIUYuAEkttZRX2hvMAF1s3jkfhN9NeMhctpVHeqvVGeB9OjFZK6upY2wjm
q1D35jYR3i9WUc+tw2KrGKebQblXK4wWufg0O2RgfQYxLEt3Y9bfIDDvjWr4nnLJBFZgSuGSIXV4
H+jgjJJLkMKWb3TXf6WkRn0Kk3Q4MQ961oHLzolh7WmIDJ4OLpCg/A2ECrx9cidVAfTXzqI3O7Uv
Q1g1W6At1y6c7mHtr2otDwveApQJw/ChtZ0tCYNoo0oz2lcs6nMTVkLDwzXE4N8HD00TveFK2SVW
/FEQE0r5OOI7al+cML240UQ1tlw+7nCyTgHdtiOR2qrAeZttWush9l8kccV+CvfoCFRxOfRNJP6X
hW5GPo0mpqXBrTspfrBj1GwqcGpeACNIjbxJh5Dz1bXOXj1vuFmSYEyLA54u/Nlp9AGSPzrynZPd
JtFPS0MmzC3WRRyJ59wv7lN1KzTWqgRWkL3uR7oCm2sRhW9NwVPYrT/smFue3VDm1k5SPXBE39dt
9dCOzcFxKIfVEelGMYL0KYP2XDc9VJo0pXssIdkwszjgXvpL5MXTcp2aPAy/XHZlm7FAdQnIjXaK
B7ezrGvgcjD6ku+P++e870Uw7CM6/pYcHqd5F9cbDhJw0V7LGqEbjY3T2A33mJoUUFtATlPgmzNC
hpcs0uWnz43yHBesXENNECJuiER4LjU58Vgmm8xP6mNgGl88d4aDt2SLjAEqI6/ez0qMem9PGPw9
E/ZTMUr5pnIWFVRvkMsAyKT6H3Zn6ospOuPSI/BcIuWxzNAQvD4URryfeIXSBzcc0V342ZxKGkPP
uKWa1yFatuWGEw/HpO6rt7pOg23gSHvHI7t/xFWG9hx1w8zmlF0zWpeVnNl8qowhKMw/8sw1zyWh
vgwZsitfKefMnxYMAN9A6KHeFEXtANiyFWn2DGucgFgBTRO71ZC2h0C1E9RvLp8rs/Cbz142XLED
qx/f8kKb1dExrdZfjgzwnZpYe83bCEv9OhyH8RsIVf2z9Bz/qQPRxTaQ2Q+e6dCqV4trwpvXjCMB
IFsXX2PM97mjdr19aMrURZYYtfE2o0n3pJE5ziwidkeVgzx7mG2ny+5T4upwvuQk3XWaa3PcVBEJ
7d839YfESkP9nAtTB7vW1Mq5yka2l7KovHdqFCl3Duh0ZsapyktaF+p9SpP0V2MLeQnZBzywtCpO
uY/7LbEtHuMs/8J93sSQUMuEN1msLSnX9CbBAajMPtkYqIo9rCkbraLVooFoFnAzPOQhaJIpygh2
yMaZNy1fV7tyO2llYHB7uc+A3O2muuXvLO3kxQYZdDAlvb3cuIpj1QX+t+bx9gswhgWxaQbGmdPT
nuyiOiIhZubjs4Ccn6xrAutELO0iWrX03Y373ra8Gz8xbfxzIxHXjaomZp1YerXExx5iKzZFmB3n
rnOwaY6Jee8o334N8zFmlBix365y9L67rMvLj0plrtoMrjfvJXtN3FQhH45q7s1ftB8rbJ4FdiY5
WkfIWemhqdJ4X/S9/kC59x6ipLVHtqPCPzqEdt+yZMiJWFeJvsrEn496pjFu5bpucYdrw9vZfIB/
gA+pHpwsa3FMZzmP/sTkQ2M5Q/aggxEmk4u49m1NSa3XbmgZpLUmJNBVpgfn2i5ZkM4d5Ls/MT4v
5YKg6nghztDU0WVd4P50aCv7XmkL8BN6zfDoezp5dEUZPoyhHm+k9C1eVCtDVYFnfjDKEOHeoCp2
n8w9+SzNCHem7lrfm5WZ7cceJ2EdNembxRadzDFRiw+kYYcrS5/ekDDxP62sg1s3uZ75PRR5vsc3
Hd03tlKfAFvknd9hjzQsxV2gmFvF+UIVLTLrcEl8L3uks5WKZXtun2fPDj7E7OSIaqxUnn0341Pj
jSL5hjWUXlnjASroZUArbmmF2GbHmvdgx6Ksq/v+fXA1D5KhQQhyncFcNWacvAupXT6wkriz4afG
hyGabKBosa9vZZT7+zSUwVV5DYXj1EtsytAD3ZsBibgNEqV/RnMPsBmb0v9h7kx6I8eyK/xXDC+8
Mgvk4wzDXkQw5kmhWdoQIaXEeZ4e+ev9UVVtdDXcBnpj9KYKiSxllhQRj/fdc853MvIXk0lMsK+d
9tEdByx7ccNU7elB5FAnaY7j1QlqZ22P5vA8GZa1tqs8u7nCchlzJBpRh/njGeeDfe/XbV7zUNFn
NJYYSHIGM2s78mn0q3WLqFsjGM/JqgDNEIVExig7gG57YqxdsemwnKD7jm4AmElxpLJqR99+TIhw
P4AFYg0NRYsJB8cqdkIwQnS29j0KGlTE9iGiASbjwyXxACLxoIKTFJj0Jbx7ELP+ONRvQ4v5wmt7
d6qXquFLSimFXnjs/8Ndo+XuzKuK2htmSkkHs+lo90lvs76k5MAYFplZysvMYD4ZBuHEQXONd0wt
w73Qo4Z3kxkesQbTl4EjBoJug4ApCA0OOTkRJ3BgRTP9PWRJJ4KbWSpzJFvhIn/nkOzx10NvGlvg
Pey9k8SACsXb3tE9wrdtf2JcY06KR0rFGQMnUIJ500ybCUVuLhtwom/kAttg3w2xrus68VGnYfTV
82XtVtYzy7Q2UlBfSUVVHJ31cbmKlDA9tX0ZHpvWHZ+UyqrNo18N8i5Hcm1wjDcqlc9OyqwqNYpY
M19QPG81/s3lfnavooeEKy4Z0ENqbkPpSpYWY15DnHnlOlE/sWLmG1pMfYV7VDPy1POrxA3WFC8X
N92tSnEX9wAnExGSI00zPFYswzo01mLgMVbWc6VlzfjiZ1V410obZZoxxvdYfhIQqiODvzptRpNY
XtDW4bGaJpyoPEn53yD4VD7PkbZ6VTuVPBdpJO4TPKsgcSItjUkbEbQGEDJcqpyF+8KCwHIbSbUT
DOr8vZvUVJKyXo+Ye7AasHjkLcW1yHjuiRlmuHOy8K4xaQL2fCWz5UmDIvXYK7M8YYZsDD3B0kTA
VORPK3jnfY6p29EXZ2jBPU9B6BwssN1DPMtomtE6v4xpqI6q0nRLSXXtLZs1OExQyHFEAMeXfNbo
grw19hxX6mv5o+CxDN7UP7Le+CPxkV2lkrWn/TK2mUIlAMx7y0yCg18E46n+kQohN0SbgsXh2QZs
SRZ3FhVtbEqHYFYag1lzlNwkN2rEbxdd26xkk5BvYGV8kz+CZZhGxtqdVcygKexr8CNtxlC3D2lq
4M+S0r8bw1Z7i+xuuvNnXTQHHFQum1ktZeWBpDIrqHLWUuXYIKfLWWEtElW8VHi9kF2tUjZYyTrm
3FmXBUOl8NoNc1JMm5VbJ+kmUFGouRFt2qvkR+JNtIm9+AA+UVDMt+VpY5yKWRVOfwTiANr/LppV
Y6tNui9qikkszqKyNcvLPI709aSY42Mxi8+DxSoaLQVJuvpRpzkRxU5MhJhwYEX+m6XFzmvMwPLu
uAFF4s2P5J3manbOZx1cZ4Nx13OZwlSCASZa6BZqjDmr59yA9XNETzcafx7HF2CfnHqmms1Z4s7e
gXgaG8+f5Xg9yIPncJboXSgmn5Y6tndkohHwZym/diknXdi0Tc3DT6WvlMHQXkrQzJhMVJWICr6x
bmfMBgE9sMuracXtLoWS6EErx0gwWwoYmjRPn4zpgH3EWPmRJP3IRGSenMyVZ8Cx/VyLTecPl+WZ
8aaiDPgidR7bsCNZP3aloJoqHKw1QE3CKzpidFEomLOSdACBzSuY4Noz+viuMMS3bdd4p+1mCgh3
0Ga2HfFdPScdbbV9kjj5fSqN4dni8dh6jl7ZuNO13HwnGTEu/32CgRWYQqRb9hyhhyEOCkHSzbmw
XAruvVHePFU1UEooF5Mtfi8n+ofW2//74vqv99b/9Xc34P+E621N1QQFHrR0/P1e1vMtuKW3/Nef
nM3/83W/r7Jd8zd8yCCpWVq7f1pluzpbacF0wBbbcOgcxF38xy5bWL+RhjFcKlmFATx9rhH5Y5ct
zN+oCsELz2PYmj3O/9Au++cb+mu5xVERbliJ0z9mmQ79rH9T6MTN1y503nQ7xin91GqeRWpuySdX
edFLFc+SqOxdObAMzA1cRpWpoXPjszECSt2HWPdX7LcPPjEHeidwbwIaSthHuV8aHr1loYr7Ru0J
WsfOp26SDu8Cm/JhafNET7eFHmefOFbTRcUfqWOV2lWZ2A8Fh2/lD2I1glPYuqqBK1VJ7VWUWe3O
tP23aUjcTUwNLlua6japtbZpXFy05LMGJtwl8CjQ80W6q4ImZlfu5aY7Qp+GDO40nMfKuq7CJ3JZ
J8EaNpwecCOIlR+T8JS0evdaw/ph0LZc/5Y1GalFAI3KwfjBmArykxaSqDuz2gHZX6oKdKmgExxt
8FYTCBYrQT0QUTAnNE+gRu2VkSo4c+3IXuPEuAVTEh2TPAI7T6XisiFQvwj8NntiarG2eheNCy0c
lMMUhxpkYq+NWFaxcabD3rSSnava/d6pk2EvbLfZku5e55Ch1UXkYs3LSKId5oalkGyknnCESK0t
j1xuuPLRmnvJNAD6sg9+AZlk1GyHBw1zn6cG0j/EDtiRvm28SAMuYlPhnc2IHz+1WMfPY3C2nKLU
3RmzjT3D1Usi1GJV9G3VRAWbQtklEdTnpK4eCaIdIzvTd8nsmyzbF1Na51K2R58XM1F7wEZTTNRG
BSUaOo9KipTCxiJY1k0Cfm9Lc94hmFp45JSVmGW3Z8P2aIh2mxCGHSO4yUTLCpGQCknlgtXiHD51
tnnEL8JR4YqkO15Zdb9yf8D1Qw3rQfN7EnIZYr/C0b9KWjpEikT3ce0Y9JwEIytjQDeZ/lzMHANN
RZxxq7hi7ILI4Gs7S7HBOFTGm2uBmU3ghb7UBbYBBTbcIZt/aSTyzHzPpKRsrVZV9uzfWb7qe0ev
1w6T+pKkd7Ey7XuzGBNPcZ4GXuqDAW3eUkkAOjXWBXz+9ZoI9i8GAWet4wrEshDfWzI6FAZOFU3Y
ezeKLmQ0AZQylToWNwokDa/Oou+YGeLBDBw8E8W3wrZja9d2sKEn2Vqht2gehKdbXtOki5SKK057
Swbb4oqRnyitBUzXEfZNqvZSNO8B3uV1TCJs21mhQcmmdQzN57GkMgCMH/eulC3BVHQnm+z73F2v
PVVBt47HUlvj5mwOPP54Z10p2wtepzzDGtiFbAbH+sFnbb4XtcL/T6uquBnppWFxnM2J2Ui6Bn9I
d2oZAaAnWB9xqDgnwcRFLw2rFja436ntdBu3zpfZVCVb3QeElhYIJ/2ksJhguxdmVn6qyDrsxtIh
oDAwDMczumBYSt14T3PlIrVvDG/e4MTik7Y2bov5xs6adm0nvcUh2LYbVdWCNR2k1mK01H4T51p+
7Fyj2fWF/lqqhX8IodiWXeHj9WiD7eQDcZ2CMFvKRPnIRtISCQUmS5EfyScqhGYodgEU7l9iQv2s
Jd+cMh7JDY4m2wH7SuQ3OhF446ZhLfxawy3T1YxqfbiXEoBcY5vIAdHIfneidHNqF2AEtLr6xIGB
aqQ3njFrSmOgxBsE9K3WTluZkbckS7MjdAA/yy8ufkqiEP96YjONMxEc6HZuFoqAX0qg4nkSXAbI
ewFLqmw4ZjG5szy+RTJ4YXGXHJumZakFU2UpMsklVY1AogRUNQxL7LzsiQelJTzHolfBvcXPS6xL
UqBYdz+bgigmt/BvXNRe3RZUk5mDvEY8pRZR+5EICn4xKNsbApRereY4mhKWU72E6x6Gb8qUfWEG
8FdGAauzcqhkY+JlZ4SFSTPYx8aoVJWe2TuN1iWWBbyf9cf5307Cg0xXmIDwpSxMgErbdNQ+HEO9
cwFGr2WklpsqJyop1a+CFtwNShOJmVFz57nP3rkA53fpKKtlk4F37n/IChiiEyr3nOQJKuY7aSHt
ggL7ZeZhTCw6LD/DsgI5W+vqUQ0lwX1tcrdW1+6InYuHkaawE85BXjcFqwsk61uEarYAnmdf44zv
0E4adufuJY17cQms4MJylQCvbSv7n39M8z2GqZTVbT+Z60pLq4sLXsILSiZAm9X1BcBjdelS+yVh
63lp2CQvBCirh14vAC7YIjlGotrxBtR2ZEYxWYaTcpv8M+jI/NPyVc6szmjPuY1OQnHogyTHS+A3
DNYRyUQ20zWg4CgJrxGUjFXhVG8Tmx2PAqNkXDCCS5aUNbiJiMGAbVvOZhzwXxuDY+Kxl5ncRRpj
WySdQsgUDGil/FLwES8y7lMPCgz+tSkSrkWWrE76IJKVqLRxL1ybEEdS8cITt11jI+g/zMSGGpwD
FAraB/pDSk+0o3Xf9FhHjd7X9n7Zx4eGoeLCOr61yv5SumXEVpdHblb3LIGxJJlV157DFtTBqA8Q
AaMiPdRu1XqmI8FUpOq9jp/uIUk4QrM0Pv08W/wQOHkQ8Q/hNPa+6GGtCXlvFBmVJpncaIFWz2eQ
Hu9NINlkM6iJvyl5oa5wl6f7wHRIMQix4nxsL1kRMvGYrUHCqmk8V9TlvM/nLRI6+TUY05WqmvLb
3RgZAoHqa5ypdE8RfFxFbgLOugNPnyBOb5oqe4MYseJtHO+UiLqiskC+cPVmVceGdm+npPIZtADd
GY+F2lj70Bk4CbScbXRXdXw83SzbNn5CSN8i8mW0+XgtC0SxoQpfeBPTXYJ8P4WRfkotXXJX5GVH
6HfJqbc2kSbHR9YvKUhiQXGF8NwulcbnwZ5Dn0FtPTmg6TYWOW2ewwWNBQmtlkGXXkfG4gOO0tab
LfFeCnzuOlsleSLqUBVyKqbNOo+PU0ZKl5u0CaQHQ3NWhjPhIbwEqC1tpkhWwEh6mbCrjV7Qk2k0
+tn1RXW2W2qDBY6zpU/HxkPRWJz+EMw46aGzgR+cHmWrBV4b++49mXbdm/j0XBuGV7VrUJPzIjha
wkObqDYxcbuloHZ4OVT0s5Kz4wiHWdBSaQ4qbFjmYY+Ck79YExWROJyO0Z3tuOUpDYdzPrHPwpmL
91NFCqZIamzrj9Qq96oNVLZwIARC45iWVQVCpsAkPsgcrRyDDNiFghXUQAt9x5YjYmEXB9G09Jsc
d19rP/lqNZzT7jjhhFia0IR0STrWRNbeBgMWXzX4GE0sUSxwdkkPREkfbk6NXypsmf1w7T+oirbJ
tOKctbeuT95Yz3PopteOSB2sTqJXdkhkzrIfWEew1S/JIJPvg+JAgZot819xlSWLKfNbD0DbtRw1
wldwcr0MOLtaQ3KE/PbAMPNSRPpj1UdrIw/3k4k9to3HrRoo+CJH2190qD4wBuPQYdFV5tl5wnZn
GkO4K9Wa/HdIQZ8wsk2iduEy65NDatV8fTeAdnTgW1WtVNj92gBHq/ozCWLKy2KFezSGr2MneXyO
mpbT3mCx3BG9fU9A6Jcdb6JQLb4xZn5qUByX1Qi6FoijD0/sd+/b/9s1+k+X7c1XMbdWNn+bN/5n
vGtz/eTe+fcv2vtblnX/8m+3rPyPfzncQGdG9Z/u3L9//e8Xbtv6zcYDRsBOw0ro/FjE/kgTc+F2
Ve7aNgWppmE5WAv/Yh7jVq1zA3bxjoGWs11CZ39cuHXxm2AK0rCPGTrGM0P7R8xjxuyK+6sLt/Lj
HZvtaX/ja8y527DkZ0NdC0qJcPBrz5URlntsyv25NBKrWLEVC95BToycnX0SrlVljofI3t+R36gA
fdn4a3IJNUfRVPoNY5XMVpGtVMdnhIyFg+RnCinXTAAxzwrgAnoF6nzw2SxVMF12nIKMWYXIH7BE
qVuBT2ozDRa2eVPTjhqsjRdzUoCou+600Ju4xThDaYQbuO4unwZSGbMjP8NRtM8iPqBlEWlv7uzc
J6xp4x35MfRHCVYxh5jVJpn9/vns/B+GoAJg5QfJ5yAt9ny5Q0pAxea/QC8ja0XiUTy2c6BAFpli
LEj3kjNg/igep6mRF1jgHM813HxQHL8QBZNzUyvpq5K38aKwEVnGnwiD5VjdI7gbeacHVXuaJkMc
gPKMZypRw51Kc92mdOJoo83pCCTw8ZEWM1s9NEFDs6Hxk6eQ2HvQZFLB2FMbHcfKfFVUBv9gznEM
Ru+evCuKfDSHNeI5tuE2BDiKOE9etLxnqdHG00qdgx5jqmXPDth9+iOxrz1MPxtvpw/w73Yz4GId
2g5gwbKMQqA/Tst+VflZntPKySIdx1B4h8+E0rbAnTftguY1QlCaeR0Kh4ySI+WTgCu+tIVSH3j/
siYHpg/eSK/bFRq4sk1iX1x1u/cDL4g6cd+XmjwrP0JAn6T6VUnzjMsn8kPwlP2IBwimCAnTj6gA
Cg6BIcS7TpgV1cEU5La0Hymi+JElJltBBulntULEjglD0DUP2AcQM+pZ1+hijFerAIjpDMa1xsc8
wEg1mZP6GkZlNy3bWR8Zf5dKfmST/kdC0X7kFH9WVuwfjUXtEpiirTkTXiIEOQtGWkwfAAKNabfM
LZPLEnrd8RAn3GBpp2mE6ei4fvQpfTzOal2VsA7hXdNzU9dtRzWNEvsQWGik2jSzPuSbynjTxyR5
tvuSFUJXxeLLCLkCYRc2CwxNMpzFWmtQyeAHWTV+ZD+qVPqjUCENoVYhVRtEqGcNS/zoWdaPttUh
TQU3CsCah1y2drfA2pVlGNxmVSzmLUPzqR3V3wMGuZ3SRngoCSgEtVch1qNqqr6510bUSt6arnuP
76mXeFkmYNetL8MrV/f2vnZNSAQQLOWzVOLgFlIC+k40IztS3VleOwPfdlr37iGXWfELt1amoCGG
Qp8N+rzmQzFoB5946DyjK84GSw+J39Fyu3KVxoZ+ZRmTn1IFxXOR6kqE586U+i9XCucrcg1ckErS
Qp1X+E7ugDWD8CTy2rJBIz6KeWc03pV6pCtNiWpIbrNHByhQfLETrfOETCTFjXm/ZfevX4SO+Qhe
nL71YwG8q4deCZeJABvC+UvY+GnDzB4T8NEy9MvMD6XXVrgY7D4jsEIkPaeNjx4aL6186D9MASLd
gUUfzz2Vcf2SdUvF8rEm37jy01alpG4MnrO6446Vqs6Z0OcVG31CAKBSsQAYXLFIiHE5thnlqA6x
d4jh3RJ90fhEwMz3E9Ti1VRB2jIKc3rUoyBamQ2MRX0iVCwixfQwuFReGfhiVQ3crgWNJhCjOn9r
BdJ40+OUy8ncrrUhMaPDRZHGZeyU9BAqkaRsiOkrccAYGFk5rXTg2vcD77djIzrlXJmD88CEYh+N
rnHoChrGi97hCwhi/kscfLkbLqbYjdlsMhvlYaVssHDm28hKy41r+NllKidkHiE0UhdTytZQr2Kc
xK1intyqdkxPR8x+oxW5wmEIjnVP0cdVzl3I1AkTWMtZPvL56Az9kcc0EuAkjHc1GoqnSS0RONyW
q4SsLPVlhOyTHms58BLEsgi/09jU9I0wivxiRgSAYM5phGuSMmBlNo21l9eAdVW9lSeTDUW/YOGk
rHPu5bRN9YN9zSDgH9N6sjyroYFY1JNy76eo3wtJJv0sYRxe2rBvuEdE/q+obtApMzd48kPKCbRK
xeZBAqj+UjFRh2dh99ONJlxr13WVeW7Zsc5OImDleRy227pEYQs4OIhldvmZnUj/IoDvrCsB1kZG
ZfBWjoN68Vlh7uJBD1eqO5EypHbtrFLgQ0kBX/Kg9wXkatjiADU1HH8qv7cwGx0vR9ViikoNFnGi
cobdCFcnW3QET+1lQHz3hlQ676NdEVzYgeEfqLuIshm2/cugtvRd7deqCmchGPaqk5FuyzAauQod
jvUUDTurrLJPJa2jXYRedMxKZbraGcT2diKAhW+2guXcVk/+wMO1CZntoy4q17pmK3emT+WS4mBF
aGK3vwv7Qd9yEVM8jiDWlCdHsc5AOfIdjcgUWE6we8CgUf/nIjf/npD5fxub/xknYt10/k/paXur
x1v+5yL637/mjynYhpxjaxw+jmoytKr8af9TRM8uzWJvyV/haj+/85cpWP3NcYnfuJoqiLcLlaH8
L7KT/ZvF8MxvCU39Ye78JVnyB7Oh+Ztf/3UPvGY7f56C+UBqwtU1F+smsAYyq3PC4vN2H+VB85//
qv17omFGTZIw30SqeColge6h26pOOzwWKNeb1Oc4op+lfhfpvu1jyk5ZH69xD38URjKc2QrgFGBl
bL5iOquepDhOnLFU9AggPM17VzpA5wTykIhbnGdQWvzCWmXkbt1O25A9NhAaWoi4dvCojnG2Ijhk
LSO3aO+AnnRnVnxLDuxTLhtzU1OS7EkibNQICc8qbYgHHTCTQhviNdv9fllNvr1rmfcWMiyoHEst
f2FN9QiaQ+aw1e1sNUjH43vTz033pbi4MUozZ2nZtYL7M0IWgQOs7JQnrxOF0g7sbsjLlgkAjx3Q
jT3AqjIKEDBNfY9oo+5LqutoqRyjjW5B1h6sV4U//aWtZ49qn94NtpZfiD9hbUkRwLDWyb3TBs+N
yv6YFHJWPzWleEy7mBxB2z5imSPBUk14PWzcowG4O1SCO5jVUVVdqN3BD8GTSFhEC3TWI+2tr1Em
mtASS7st9klhy+VUNWsXwzHlDd23MfrNQp3xuZWeeGpERLkEycGjBt5e8pKRMvcUDFyeMYExlHtF
x5+n9vh8sB0zi7y6uElpj5gXMnjIdbdcu6WNw8rOX6k63MWpOHYDmg6exYKfFcUCQamxNRf83JMX
i0vLSm9nTc6IK/iJOmgmn2Q+G1sT32cKhnddA7yVSvQ+UsSoSJquSpcFLiAx8DBffgwEh7+bPDlk
6FhSpd1oPJz7QPnMAOgZIBzlqI7r1mwR+dnjBr72GMV3fOMfFM29FHWS7hSDwhqn4zdxIwFNLSgs
I9Fsqm4AnqAEx0CowMELhcBzBMdAkjdWrtBr8bt3gFTieGk505YCeuw9w3gAVHoJEI49Vsh4U5M3
rrX9givZgRLfXw2dk5e4q38Z33V9ysMSsl2iwtix1RXd9oeSLP+CihA2hiLQKUOnR9pw97gIL7Fd
3fooukY0ecNNnPYdOHhfi7b8grZZ7IMrt2SJi+HnO+eVG/jxY3Aec8HOtIy9RoFhTp3cvih1g7ge
JGWGDEBV3WZM2c3orHJ71eBe1l3J/UL+nxRP4pi9GgFUPN/4HNoUfpaSUqYZmavSEftaI/zLiA6x
ujVmYwcUw159lHBM0mF6GiLzTguIbKA/XZwOcqXbOfAe+Dj16ftACHYf2kQhVHV2YdXxXay3zhKE
6NUFcdObznfqRydWiyz6574yzpJ1NWkZ9Bs8dOy/ZFcxOGuk2P2k/DaGrnkysvCLWvHmiZsm4IE4
oiscMxneZpbwbJvOjQK9FfOrv2Z5l4Ok6h51fN2oNQYku6jXmVmp0Kwr8vxCLR+C9MnR1PI0qCyb
+u6GmFTcces54OVO9t041qekJJyR+tfR79PdFI7WIaRWixxBt6ETT9AaZ6abbgjddR+HTwbv+rva
IfrlU7DNNSfx8rFo100PBEIBHAP2Kj50RbftKkZtwGzNoa+ZaisWqiu8u9W+oog8KqnaSYBw4Kd9
ww7tv1RJcB216iHJ0pfMnFoUAGX0ukm19u5ICyeYhZeyb3f+3DGL40A9DVXgn6QpvoLirudjsY4M
pVvhxHw01OK58cM7IUrmDNsE2Gmn6gqvOfa4QsL5Y4cyt76qG8w65z6zu2PGt3J0phLI0ch4ODg1
Ap1Dg7yEbcBeGDaa2TmI/AGCseX6M4ATrG2e9Qd6zqoFXi8X0Y+Cynp8cBHtD9RCOrRSrQe8coeu
Hpi3TPxHDh1yjhKC5QTNSPOcAkkwqTZDeRdgzaEZDLg/RUn8jDIcywHPjyQcZmIUaSgRpv2+aIiP
GVbJ3db8EEb6GHXhK1ZAddM3cCnDXDxU526oiiX+gQofpfE6dMm9Hxi0uYOAxnivE151X9tY+9RV
91AjLa2wZskFNWoG6XFaPADckhviHgmx4KPlWUCMn4a/aXoQbIdbExQi8TxuJyDSmYA5//0zDt8I
v6T/kcRMdRQyWrjMHFTj96bFCCpocSSgpa4LXS83VDSQoKgJM4wqtMYGm3MPDFyYabWhu4rDsWQp
a9cBaYryu467757iqWUJGzMkoh5lb9AZHigSYztFtksQXOfqVjmLfOyuHE0UD430KmrmN1zIwbPU
4FWO2gMw4HpXS/OJdidAtWb5wBMPHFnQLsez3gZvJKE9qZYIa2WP7MqQO7p0w4tpFbCyalgdLW24
sFlhcriVN9ziL6ai3bBE0wlrGtyfJy5pR8ou7/KO3lLG8qKIeP8P47QZq+qh0Q74SI52/4oz+ezD
EKLfVayCCvnJJobBEsL+NoI0XZrAtxYxCcRAL/JFkAS8VfLpnkQZF2HKNxecYCPfdP/O55iqapqA
eCbOt/kUIY9VDvEPuajj/hkIxSeIriv1tYRAzZR6dAt3SM3urocxtZwg4S/gcPAq82YPSuF7qahf
WmWtWfJWDU0LGwEfhkbWc9GjbVEShysDuXfpKvkrJ5pYOxq9hgk9TXUXxhvgbXKm4c2MGbSmXk1G
z9CRzaisguWjZR9mtnRy6lMiezwgB14rHfJ6ESLuhl9+LYEzV+M+innyE1LJMNQWF/pv2yX8QXJZ
DdjBDssHnA4PnyBVYOzGVoLtFGkNB/ulcg5ngArxcAj14J8xKWPHAE90Dnq8E5Z5pUqQMqeeACL0
AGchZLTVe1IdYRm+xW7Lx1peVS5Yx9THe8SHvg1SyjSAiRujezXK8gMpqvMUkD4e2Ltl7oRXqIf+
WqdsmvOAp2+hfDEs0jCmb7p4kquMdg2eBjhLrJwVRMMisUFTsgtoOEXa7ELzi3AKbYyQjZduWqSY
eprHunOSHVM1fmmnf2X+jEl4BZAPumKnKWq4KumtOKlRe20tZIueFe7WR8NeK3NHb28/hPLBDtoc
RCNtg26vPNhuzyYwrX8pMhyX0nHuG+c171jXEAZks5v43zEXSky6K9MNv+phmjCvmLvAMC8+ovmz
Hd+UTiarUObLEWTT2NGRoI/t+IZd02ObfITd3T+Uaiy3BD6AuoC1hBA7vjl4s2SCGUfopsSCw7o4
g6fjDwxH89QgIYUt3bwqvZn5FYV4PzvXi0S2Nypa3PTBeTKoJ1nGpbpNeanWSEH38eg8pelVtSS1
gH7EODn/gzUcHMwh2NaB9UFfGlGfjn3NyHNFyREWx5wbJ2vCdNWnXyGmnkPhUCkTTU5zqvxyVQHv
WBYu3xCE33U4duOhqeh+MpNyp6OEbXNrOoLlDNhNO7HXF2pxEp2xTurgmRE53AV5um2ndW6KAsja
+Aj8Tj+aofmtutkIyj06p8kYbwt/FF6A3j10brfvdCPciIQYZTOl5SMgF8usCEYd/VI6j+E4UrVh
jkDPKwAiVvoWDSldZgHP/5SdCQ4EI9q0Fv4pwGf+Xavi35mVKFc33GNudHIrmTYPBgia/Qj7fuem
I/Ht1N+HjSgxS1zV+hetL+QO+zo9YvhPifmufej/64H08G4MAg2DQPma6U69GnSyZJ3GBgLPPus2
R3tT2XW+NZF69Ss5eM2ENVv1yewQ3gNoBa6J9lHS5KESTgA+/SVeEG1TacmdyLmJFKmu8gkK82U+
0UaYkB1bVRzny1J3s22YcN7bRebFmWzPA5SvmaeIfpfYyUZkhcowGiZHnxDYMm0pD+gxa91jXHmp
Uvs1zabxsQq7+LGjk86UJBuDsl8A16kYjgjoaSX3s0Arz4BAr50U8QHPIMONon6wShvuwOIQqsd8
dSpsW+VEcLbEctXlhJ9iMUBkOkyiihZW18tnV8rHOpw90V1Li6EaQYUCvDTEAiBmE/Is6AWtfBiD
M7qxzh3uxdXkKO9T4d7lpi/uzJiStBmMgx4A0K5vMm9SafCtNVOsVeqZeRebv1KrwNwtOFuKoTwp
aCgevTzcCc0pWMHwuAsdq9oUorRWYRjYlOwW7dIYHP190JN7SsUZNZNLF6NwaqWCSWAKSuxszEws
6Mst3kUiV0a70u0iWLdsX+8S8+ftV+KriKYtfQLp42oqA+BjeG8+m2Div3DrZ24iQAZ5i+26Rq/v
JymqhdDDZYGs+jhHHDaJ1BhuVFpSIzd3Zy6nu4H99C4b5J9EK5wTG1zHo4PlJe1V96xV7lZzSEHZ
dXNVAutSN4v5jnmhbHNPIN89EjHST2JCDzEQie25be2nci2CYqdHxS9Rmr5X205+BO1q0+QJnbwx
+RmkensMNKxKSfisRXMlVBKZO7On3KU3g3Veuge1N8XBHR1/KWrMWDLFvcdxngP8AMuEudq6BgEr
sYY6D9BKV2hAhd+PdzCXrEUjJwM0jj0yOzue72vBsYqKm1oSd4dCd2rVXn9oaTtfRoFubXreG3D2
ifwGCaj4LlEeOKbUW2tzDOrck2wTd+wkZH8IUoONa+O/1wkHHGpmS3dL0V+sGueKZI+RNZb6VtnK
K9Os/auJibYmBqdDKq0Nzk0CkwkPAzKamhe53KjLigxHF8T5kmoSsZcgtjepQfcuUa7qMJBmoNW4
FO8u97xSmvaHW5jzNR3LpVMQnK3w1VyLbm74lhvaeKzHzJrkfeU85drepQPhXDj5eC4igqA6A+p5
GK4kabP3WIlAhDZYeCMNWG46XIPQKL/MMd+7/JxeQytYmQQGW078gcmSAYNGrWjtRkV5AnRkr7PZ
R0/wojxpnct8o/nFlueEeg6ZMy38FQlV8ruSYj8yEA7GnsLmcUG0s00CjQ9Q/QztBZ6k/qlmprrn
kW15GWCy2bqf3bPZOeRqE/PomRwPVUCskgHs29CP0R2fqJB4jd5jx1nYGzUbDa/lFHrEbBrD2nLU
17guvyh2HT//m73z2pHkyLLtr8wPWMOFuXoNrVPLF0dlZaVrbS7Mv35WFLpninV5SfQ8DHCB+8Im
0SxGhAuzY+fsvbYVGwRQ5yaQCo6wgyAsK6RTYgfWsBYuIXUkXernSCjYsbY0McX1fBlb1jsMChiw
LZLCjYgetATIFCEVQrtcccHCeDlRAdDvquydXRcvfURKmFZhdF+K5r6a7pzZjr/sflo1P/Ihk68S
6+PGr6acvfkKIs1Ud6MEeWWt0qdeEgBYFp15U/tzshIWlmYsDwhz5zRn8qXfLCe+RHOZbsMpHbZG
BzCCZQxvZdYsByDComijp75hFlb6iDsw/m+xR/bbdIxxyVtDuRga5TFDls1NDq/+SIbJVxNtqfrG
Z9w6HIEd4GcYeXY6dxACZpr8HCNiplzVXJGIMOBxWXgqO5FehEM5Ta+V+QNtgxg3LKA1F0NGa1aw
2TJhb1mEDVobIYt2niCa67JtaNfkQ5ONt2Dexp2z0wCr3IgdE/znYrJkver7yqQWKKd9FUQXfFF7
RSVzyq0sXwcd66E/0VmAQr+SDNAXHXT6XYfdC9RzcayL+DnxSM3wMFA4gDpuQr+hjva9k7Jku7Kw
o6Elzs0NjOUMhBDogmzYcb2c2zZu05Nhu7edFvUt8jSInnNg7/rR0gujSgqyP+MEvQ0tBNhG9WV0
U6Z6KRTM2QrWTtuHG19P6bbB87KwtC2eMmU8Mfce1w2jjnXtkPZlZ1rt8J3EO9xpV6JIbx5FauOz
Llc9WdBQRs3qiDo8WIke6amv7WUFs2nb5xhfG3oIy7Ez/QtKBYtOjrI3XVMzTPQBRrLQtEehw3ad
dk3ABpPuS91iuiSatQ4dct9DHGsqwfRFH3Nb9Il6El2PtH56ncMwfW5KkodU0Tv7VnYBvlJ32jWS
cNeOGbiPfHjD0Bc9LzHmfhGW1B+IjXAc4ICosFJdYgsQZ2abhyg+cnhWl4CcqyvuiWmagUata94q
HcK4SkhQrw0pjj//0l7/bq6cgpC/AfvfmwnY5BzTsaGhWo3sQjwIwEseYpKT+oi+ie8VZ8wVxGsj
gMTNqeOVPzs0mmq+zaBik3l+1i8MuzNI6myCq6R93/tBSfskTVEPcsTPPZfRD/JEAH75QUMI40sO
wcFOjU8RuPBfe+OlGEl9r67Dkmz2H/IhOUzzZN70uNogo81Lf/LpWblZVexClwi0XI3Ub/YSW4Pe
N5387uN8uq0FHcLyGlCuO7MCN+RVFyhjS/uB3Jj+KCyyYxwzP4UqeOlRiFW1FW1bSL/L1ujsU91b
R6md5BrGpjC6cgPrkQx4y+vSk9QqW6Pt9pXxqUbElnWtjtpgYUqXyCppQ1+zLa1zYLsfIc0Vcljr
ZOXkNg7pwdrb7uAdU0gJi5JyfTkBFaQ4Zk6lmgHxtHRBJY8fETLCbVVOKzSd5hbbbL3wGo5co+H7
e9DoMOrTxnimi1ZDEV1kbhRvXHhzUvY4LsqxPdmAOV6CmiszY17vmnDnl4O3JdnVX8Vms7HhPuIO
GKqlJDIbSTM97CAy3s2o/pjTYT8HpX3vMPFYW15Oxe4dQBxPmyZnxaq6lnZUoD7mDpKgcMv+FOiS
txQ67KnwH4g5xmwGJ9p0w5ti6IaDDDiIxVfOWyablgZLQ3nSVPo0QH9ZtkSkLBLUnAfW/Y5DrTnT
MunjzQKhfNu4nDLIN+/LARQJvk8fVuno9cNNzJPOHUNm29LPGb3kNg71hPGmi0FD9g4Dvd040bUF
Iz9ugZi+OzQHzloF6uGTcGt4fTbxP0k8bTKjKZeRW84bKwrdU21vgzn/QnZR3OhB9FsnQh0rAmd6
tNHyoN2oHhp3fKSdVz7oKjh4ljFt6kCQxRNQMRdW/eBhGVw6MRmsdRpNi36aaA8Uk/XOAWLthPGn
VWDJVEHm3dUmcb/mYAFrvf6jjqtgrSDR8TiF8WaIQngudTy/qfk1mEb7HF2/cuFukazGTz//YgFv
s9DLDvNdlAKaMsfaXumRwhm7NUYRJKArV/TqVOc9yT20NhZTdA1mxC9/cAf4P5biOM4jsmYcMCIc
7XHEhPuitAg3m/Psxr4W0j//TgEHlW0V7RhLXjKDED9X55D+3dnbZnP/HGiCCBoGIg/uhxmTwcDG
0t9SouPCudp2bem/5HWEpcGrynOmK+Y4ENDpNr4EwFBP9Ek7ACrNI3oqfdBB8uTNDdNg8hA2brLB
vGQ/FTOuV6+/YLcU0C8y3I2KOS2/Lt2UZgVsKpvDfe6H3TLtC9KLvE3nj1THYHowjOujCgl9cu3q
RpeYb1rpntDGBbfRAAoE5fau6tvqQGfIXFTD9aDmvqe9W9/Fpf9hAhu9MRjth/l49AawenFftxeF
633RyxDvE5EHWx6Yeh2b3qOdEl7uagtbhFcZS6ETdxOhWl/Lad5PGcN4AnUDTB7mu6ri5ERC4IkE
L+9E1hd5WWVMIeLtymL+oUUZ3ckx3PdVFy2DcYgORVHbrwEJxUwspGp2kMgfEKT3x59/GWPslCrL
zTWOgyPy/GIF9+VTFbo4zfZ4w6BavKRVttHl3H6hZEZTZz90pfdEP3u4xJVysEWGem+iHhqqhnTH
emJJkTLd96JZDeC1boKJdAHJgO9i1fmxxuWzw7EEN0tkPseAVz8KkmNSEAzv12VzlDHlE8eLtUJo
eKpEgwRnsI+DREXrNiwExpiKXSpBKQV+MS0NolidMXWPE07XNc2RbNk3LNf1VDG/cjpKIpcnqE66
u17n4Q2EhlfTSeOTk5YLKO9scn1N+I/WZHBQsl3CcthLefax5S+9Hp+Z9Q6McdzCiHsMEy3JqudJ
ApnonlAIXUdo6PGg4tDGmaYu30uV7vnN7D9DeyxtNEWpArkVCwwhJVkIBv8+goFJ37tGGm4iRnEN
va6l7ahxDYr4WchCwGJGuMXcCJG0NSZrWu79HufDYWqD+ZulT7Nbs0mWzaUp72b2r2ef4r8d8+rG
nVD02ln3XJhUARIB2CaxRLeK5FzsYVFQg4wmIWzi3qhKd9/UpjgWxKMuEmaKLjhku0eTZ1gMDwIo
0IRNZwfX6PtNOBDq3vg1oxYr0xsW7osRGfZd0rv4IdCpgdaLnqqR0s9Prrl0UOYKbArn1rRufd/N
dzhcSJ5j3rEPgSUxE9hkPV1qEVTv8dyIZVUN5j4L6BLX6Cn4J70kOEWv6feRx9fEJXU3+MoR/XnW
tPpqQmAlsCuL+NcEPneKu037N3UhxcugfexsrWVdUFHJvWAj3XJ0yjeDCj6DbiOyPHpszSsfr0G8
5UrxwNFiWtL7ZhbQrD2LZzrW0chSQXuzantzZVFJrlJA76tY4QBEx0k8Huo8plnXSsWvCILxYnCn
edp/jrVzqvHjPXrprOmvFglbt09wcofEBRHgsSqd6OKRaADDz/JIlh+GTaVRWFfhWB+7nPBVfNn0
i0CO3RCdSuwFk6EtmWIO+/4888yGbDpp+oxwWu8Kw/n+Uwr8vyb/+H9WNf3TaYwc+S+E06tvxbfy
P7Ao/8cq6f8gmf6vP/xPvYj1j5/SDtOTzk9x9H9nMCEK8WzXN9i9PYmTGS/yP/UilvEP/h8PUqcL
PM7yA77Lv/QiEDxdaJuBYzguvS5b/juq6asa/BfRNN8JQbe0cEq7pqRiMPigX+UimMeaUZI3tgYo
8dV7IFtaB5RP8JiGNdPd1Fzn2mMwL8LHJLLu6tl9Yyq1hbgXj9cpGBCGMJ5x09NOSZB6CbHGOJK2
BzWC2sbVGYXDOR6N58ayt5mKNvXs4HNud1fSciYw8NJvw4PR+xt3FEgFQcbzaOdpu6Pjvc9c+w5U
yMVx7e3YyDu2zwuKAeTcH8TQgb4O1n7ePJAN/DBP4Tp0ERrH1TLjlcypP/MHHTXrtJi3bDkbT45n
D752H10lm/JSyumZgTpRCtCUwe/UWm/zwmXopFbaCh9nnfsrpuePnUsXfUyh56Dd8OKAoZUD7zOk
vE+j/E5FBEXWtEYSZ3hXbfBo+O1rKrlskSG3dsgiK64nNPVdKFKG6+Ik03z9y9P3TyXQH5Q/1xv1
K9335430mCbYPFA8OTxMv95IjV+piw0kYRAiV1hSaQUXJ3woN5wObryWPmrMCZuQ9LUAkTBwd/76
C8jfhUdOgPjfc69bhAdT2UEX9esXQLDtMy3AQCg4YqK5vuZ8bmhJMYTQHAWz2LqRYeZu+3C+TZv5
eSgTxgEm/UdQ0mjYFj+0rdrN7KIgGUBsbzwzLNZhNZ8m4Ko9KDnUGpHYGypDs9RhlHfyYkUhiKg/
azFq+eT0jTZakSmHzF2FbMGBfWxw+C5i+lxreEDf9RhqLD7zHc7K7dwlIMks88VuLDIkp7Of9kfy
PZtDhV77+P8X059M5L+jGQeGbV1VaP93EwrTv2/tN/XrKur960/9cxGV/5CewyJpOmCIeSj+S3Tn
+lAbHDNAjBcYPsI63ot/LaLyHx4mFdwnvA7XP8OX+O9F1AQNx5si0duaiPX+nUUUNPIfXj2DT/AD
QrINVnoyRQjv+/XJ56Ef3C6fPErWGD7hPGv9EujaWqU2UNRfrsyfvOfXt+jX1xxst0s1APAK6ww/
7rfPopvtpiOv91ojcfgQDXnnNSM7mk3U8duoIDvnrz/Q/LNPhIdBfqCBPtG8qif/8OvIHiDnOHTX
HiA/qAwFEy64n3ExLkrPpkvGEecljVCIoOV3TCzatCbRIdjmtpTkvE1CRkeTlv4awBGHxWxENmRi
BDn/zRf9fSu7XhpuuHQcHgVWwt9WwNTDHzlOJRg+TwRn1zLcrc+MykLB5QE5U7q+xnAM09Yz2u59
aOcpQGJhevdR32dPJYSwQzTN1ddffy3r+rG/3zHPtg00ozaCH/83QaYXNCTSBNqFXlXLsxrzK13V
QpTtQgg7jpagxVVmw9HIUqB9KsU1H3n+Lp6k92LpiAbDFB9Ns94bsWBqT1JqGITZMRx6nxk7p/tP
IVu9RzvP8a6yqg/sUNkWFHB9/9e/xDR+X+KvV9j3eG8sm0M4//vHR8FP5tFQvU1fr8/jq7482gik
34ecY/xzpUvvzjXyhn5K2bf3ourGz9IlOHfBZCfIFnmTP+SwAoyuInTGIz6bhX8h++ibCHLkJKm5
i4z0pmqJoZjLdm2UmF77kplfQO/mPLcQ1+x4vi0JpiIe5imVjvmY2elOlclOaA/ecxeMtHUBHdgA
tFPLYPBOaBitIlocrn9EnL3ph6MT3A2N/5IpKEa02rCBauuhb92jHmCR+MUDBfuGbu82pFGBQH1T
mcE6wa0ElfeS9NFjmdwr4q0PRg2eFFNqXrLjlCNkwcR4JZ57WkpG9jjcv0djBk60GwnMKyrUT9y0
BVio56ruj3HgbgwIsp4nP2AafxIUuBrm+DElWa+ru+vOdLLhRGo68gxV401tdN0yN+wnbDmf7kh9
MdpOvGJ4fJrn8F4JPhNGCwWM50E81ei1mCPZZxtAMgrOLrlyEnu7pp3dgPrFBg+pH7HyEXIY5M8s
qa+zCnLfqr+pDX6Kjn97BzxKAml7pm3arvvbGgJusMsc7E9rM7SLG/I4S8JyR+MEu2drF6g9PC8S
YAwL4n8wJGXIl9p8/HJJn/mYmmJ4msJBfAbGmO1IM4zWqagZ0TpEtpBxY9e3VVx1u4GhyysDmfyq
4Sn0Z9CP5kNfh9WRaZ94Ne0sOhmYHba9LCg4zDl21h46rSNsr3Sjetf4uxfmT1591qHr9udLm8SK
31ak2jfqwbu++nYT6DPnSBUtU4s46Jot7FZg/dk0Jk5j5oTznZW0LSSLecJW6In6YEJqfcqHrv2C
X2p+/PW7/CeLOvyFwAe1DwnBd69b2i8qcXSZKJmd0Vmj5HRANldf8UCD3Bjy1ThFf7My/8ll8CWp
SYFhgJtl5/rjh1Wx5QLOVM4abIb3ylTOWyN/y3f/g5/0y6f8tjjlWA9dRu1UmjQDfhhEBkPTkB5D
BwITYauWevPXH2he99rfnmrsmijEqCGup6jfLiJPaFrXVuOgibGtI6gKHKEOYeEH0tWdZx+WbcSG
49er2CqMV9swyluCYNvVv/81Ag6QAYURCQz87W+XV4xO3cSU2CICmRZOLjJChZHFDYAKBbAN+ggU
bY4sA0PoyBBs+Ltv8H+ePUxqKcfx2d8s5Mq/HSItGKW+zlN3nc8O4q+47/pzo2IGsnPlUwWNehX0
fQchZbDvIColVAmI6WD6+TCM/vpy/F6McQ4i5IQCQJo4Lsil+OPVACuXNb3LIxZHoFhcBayEGD1U
JybDjr/+qN9fouuJ57qrszzi9wDz8sePimegdF4vYLnkbnRQMA33hTmNZ7sL+x1XKfi768we+9sj
RweBFYW6j1XUcyg2//iRo6XwiJpjuM7DRt9CvyTtL5xGHArVjByEGEpSCOxmz1Kq1cJroTkRPLNi
chyuCUrwttQWMC6siQAX3Pk7lbXGDdk63XIIsvloluwJRF6a3pLlI936CFaHdUYax1KLPPlOB7fE
HVj4y9ISam3OpjyEUaCf9YBeFZxBRpKBbxfWqiIV4DyqMf7kCsUXJa/jf2XLN6bdcPsS54caDP09
EM6IJy4slvnsFtsaPd+yraZKUhyAKAxa+N2pQrI+5Sgm0bfkl9mRJTKQGKrP5Ib9grqHb5LCZk8G
P34sYpQZnZ35Z1AJjKHgg6wUHcFsiUYj2Ku5USTOTZJ2LWoq76li8IwTDqHJlXGjCmDw0MsORs6Q
rMYi+OUlej2h1p2CoNkjjgZRYfsN67h0nhOL5vgotT4ZTlxtuh58KgAMDOhpat8NiTYc/DF2/11m
Bl1hoDrLuDOsEwVDzxwixGeC+xqxMwGNROU5/iX1i2SHPdC5VYNffJbdTA5R1yGiqY0sQ28QAibL
nXThDJ116HLffEUtCMEbOaWD2FpqSNnZQN5q3kO3iowYroXVEFvRDsZTorrhDoEmUR9WGixLDB+P
ep6qHelF2UXUDZilqRXQi9rk0qdNvEwNy1iZpIvCNnbrSzgjMs/GidM0tMtvpBy0e6dN+nM+W2pF
rIGzELW236e+iLB8e91rGhH5Rhuzf4OwivpGZ+FhSL2Moiqrvrd9NTxagQq/3FY2z0R5raZyGJem
pcRLD3zjPNPRfxCkI7y1dqO+T7qn3YvEgYE6Mi1a6TLCyShwa61H0/tRjqE4hlEL0Toa4eqqLn6b
0AhkC8ljeybAuH9qdQ6MRwwAgUPAYVL46YmQCqY/QevujKHz9x55w8iJNJG2QTy9BUC6j7hz5wXD
JeznoMU2oCj1CRwYMWLtyHLDqGGbwc9dMpRDDZQaJHEK5hEYlaP4gRxBfz3gg9lktu/fhF2NLztE
az6Zk0PsQpwQe6bEoqucbFvW9nzTVjI6dFVM0310vOQIcCt75nR8Rak45jowFemnwTguCeNoLtWE
HRbcEhyZnx8Ms/ylauLhtpHEC0CtTTfIszXyz6BeoV7pnuLIiA5ujHonmcP8TnpFvhndbjpZkXql
Sa/v4a7G+8om1i8cMn8dwsPd1D6iai0m67s9plTEPkI8lVjweI0O7ZXA9Ek+QabdTRW58qBmxC6L
htCBgSSL0AByK/NtzTT0YhvIVXOdWJ9ZJTBg+KHRXvX20bFgxdXrn1gpMumqTZxpzDA9IvpZQsBW
ceai4LCwzyR1cOkI9DkPRREQg9Db3U1sTqRaDHmrnMehFh0fp2JrN+m8vETEiWwZqDCOGe2ZqALU
Z4B7CmbEE8qttTH0zmdlC94fM2k2MnbUiZajta5a+a0pU+OtDJ3+JhNGuzcs03uLA6PdmQAInyPi
D+ltscTB+BmHVW+J5Gg7pkKH5s/b2K3jb4Ep0gNkZI9TwxweJvQohDUY8mQZFTqpysSLDMRGLDOi
CM7dYCbEtgvdPfrKK5cM8POlZ1X+VqWRfY/OyD/Wba6PWhQRdtqqoK6cskNSO83r5PWo08l6uR8m
dgGRgZilBZdu4fgn78BWodkYjFCSsi4eurkO9gVxtBekLKh4vWF4KVUZvTqKMV/Oo/1GGiKISfwS
nN0hqd0WkT2emGnINRsKBzaTQ10b5vnZR5jb+ebEQj/Mq0FX52SA/1X0DXoJkOOaQxC4h8H0xTaI
Y5NzYU1pWFbDwAhH+HhB8gQgYjTi+8YGf8qYJa+7ALLjbGpAd/iRxXrsDevRi1sye0tasWJCmRpg
AN4WhUGmxVBV5cGDjxlywrfzaY8RkbPcHGXlW6nmkt+ez5/cLCwGaClUsTIQmJFcO8z70jdeytKH
Qc2p/EXUQhFx7trnCaCts0YXgWab5sa6wWr3mhHA8oXuzXhsgG2gDiaioxl9b9sweWYvzFLjqcp0
f1Gqi544J7jmwnRbpkC8QgiuuqG9SDsIn0EJmvetDSnerGrvgPEJdw/zxM/OSYwCpVgcP47lHN0K
Qzo/7MkIvvtXHY81iRiha9iiWgUx1Lolqu/IcedLR8TSWzPZQBemsLzzQWiTfeiK8Yzi3UU6P82b
vHGG9cTdOmGNJ4ohZe58xAszbCXj4q+SfsA+ISB3JwWgOsub7XBlQgg+RypvwY+gS+ToEp5DTCYw
QrFnH3mXDHS+QiJu6LB9tw2MRI29IUf3Qn2y8GpPrFJZtW8pzJPnwSf2G2lT1YCecgT3VoWt8zAi
6zpmRiIuWZwNG6MYC/rzVxZhHArnTZZltZnB1hPcVGYH+PZ06Y1kuJ3bKNg6hcK7E/sFHxrMqb1m
HWCODBd4vplAgcrVnEzpgfOYtfGs9GqEjca9shJy1sdiSPeRp/oNdFeIg4blYT2S/Yglw+KMccr8
fNokztiwg3XhQZZjjnHkKjGcpqz4Djis2paij7+UW/TPXkgIK8AmgX0lH/xMobaMR0JtQ/urrRy7
2madmE4eQmP8tU4JmZGkzKQHbEgPvT3kaUyTJB5I41vEsie6GuJtCiAC7gRxGlZ/y2eV/oLOV3Y/
waDHr4kWiWngOP5gSth9o1ePz8zticysa28HNLP0YHw3KQdka1pVsqx2shu5SU4YtOs80eOzScW8
tmvuYdn6AueTF2b3WZW37zWD4RvDkvwOhReuQEi57usmbTcuZP7PCR+GhmvqJl9mxzWc8956n2WN
k8wMJqLDnAJj6SIDl3BP5mK91PMAy6RwhnkDU6pBRWhLVPlJrjZpYLAhJvAI0TJMzKTF5BX8d5JC
vpam3T5DQTOOdoUSjZc4Tx4rKt9r0ie6+4RS+EtZWf3eYC+7ncNGbqkykDtMCDf2zmzYZ6YSiHAN
4faPxJyrr8rMq20gFL+c2u4+LXz/m5YVRjjQ0A+SYPY1aRgtFsUaEXM8eLdNlxVfHLPQr18lXZZH
wiP/leh7PwnxXkRV/NCPReOwYZrWYW5gPtSEU6FXwRZci9awWdSnZpWFQsL3zeoddv/paTSIWFxl
qZQbPzFYDMYhW5GOdWUJEssTR/58ylUSXcw5au6qoBYpjsrZf4mpXxi2ed1bnZvGC3YH/3vUixkT
+AC5MKtDnzwqVMBrX+py3wwpji2YXsnN0EXDcybpmkxCF4dOd8at31vxrYbscmdiuF51rvajPWti
AEVeG1818j1G0jBA7myerLtYMF9D0zpeLSGtJTGjZW3JEHsSvCLLjln5W5NKEqdtmOOQhXBEByuq
t/SpBx2Fuj8j2QQnLT8GaBVuZPzfJA3J4GW0fO4hYoPrigpG8wh+2zqPtO1YTkLEh/BSYv88utn8
bsT4cA+jZIKIvEal4wbVdAGBT6VoorC9vUyu0kCHgLSs4iiB71lctZO5W5bG1m98E0me6VDH+Xad
YVaEBWesIGSqbY7EzliJWffNETEW5aXlh809rYEQ79mk0ZpXiBl0Ox8CVDy4LUPT08Dgs3ZcZREF
xg0zXeUfx3qYohN/LntORNIw5x8q5S9mFyDIkvRQPDf0CSLe58bcqWbEDsS8n8Irr6Z4XAuvNtdx
0ITFqgorL7ultRDCHyVxgxFE5K0a1xueoGMUFxGk+jE3JnVb502/HgXs07HxAuIdFLgTEkE58FSg
r05tFbb3A3fqBJWi1ktPe4hbjHGwT0wS5xeyb7uvOHBcYhz6ZGJJMp0zWXi2wVk+6k9tl+ctEsEO
Co7uC7+9OFcaTJPpiYrQqKrD4AzGqfXCwgMO4OCcbiAH3YhExjdDYDdvvtFRyXtj4xPL3UJlslib
XirXKpK1h7Bqr6oheiB+cbqZY06IuAoQOrI8BU/Ia7mZbRI9IQNEHTzkRHe7SfUwQYvK8dVr55tI
ybQvrWptjx1W0CGZ1pQowcYwqzevmcmplmrajs6AiCMJgvjGDobgx4TNbgMnVRx6PP54OzLGm3VE
GsrCaqd8hzKKbb9oCN/QXVDSLp7nE6jJ6smr3GEH4dB+qppUUf6yrX2VufzmjWZ3SGXjfLiWV687
vxa0iSq1Q92V7XSSeLdGRiuLTcfoCEJCrX1fDETGUxTZzDllOw/FumdMvpLTMJ+D0ms+jBC6oIFt
ZJc384CfFel3Q8LKsuja6GBpz13D4iJyxgjDZVCnfCtcjyc4iQFuEFf8aGaIOgvXMqddYkNt9YSq
N2VhYMVVFO7fVV5XB7ITSGF3quKDTjtmSDnDxsT6X4mPPMWDiDF3VMG9MRLIcZy5xDbcLcP4abBw
FgHkK4Q707zAVQY3Ng6LFxAW/TKzx36jJcnjAQQ1DlSuKu/93jQx8/MTBbZlpJY4vwc4aeLK8cob
VI/rvoq+PEn6ktWb+a3ReParTx126NokXBB8xWuUi/QazXcjo+pzCBxwyxLIoM66vT1WEltH6JPl
03k4pYuAgxLxCEyLa+qIUK6AtAQLkHPNCh8S/xqpou+2j6WdA2S7ZisT27AuhqWYiCFQcI/p97F1
87z3mX0pSR39Klqf5HjVtZiwHTBsk7hapVB+ujaORtsL1TakebOMQIHV7OpY6Wja2zbevyGgoh4A
SmDeAjhnRUW/trjtS1034tEmda8H++a35wSwx671bRvIc2atlTDFDcibetOx6C7arI5fKiKbr4Zf
pkLryCn9h8H14r0lQSAASU4NtHReux3NjNvJtGA1YetfKg/UsWyL7om5hcupMWleB4hSx24yYIjz
sKFH1Uw0en8ArhDY8RUajASkWgw+MJ2FBxFzy7FZLetrtLGRW/qCD9X6QkuNOz/q53shIu+ZgSmB
kG04w3IgA0bu/YgYKjXxY3fBYJqfs+XgOUlc86UtI/8md43pyRGNek+rlNC5Lq17iOfs/wuzqPg1
iQcwmTNPGK8IQY3gVxXqCTyFwuwfpWaIWY7gasZ+3APdocjYAIAYLn3pWQSrh6hfHU62I6Lcqw0j
cEYBg1enlwZZwSEn0+rBgJ10awJxPpgt344yxQoJgeL9ebqOWNAbwlNFwRyNi0il8lZSlzMjIh3t
FEWxcV9T+2F0tf1DpZmLdVipFOAS0dzEVn3rtVI+FkKR4lHaQU+YRWhbH+XoWj9CMUcPcEmKLbZy
l+TZ4cOPnPk44m7cDgxvTgaS2PvQ8abbWhWwp4rW2IBV+hKC9O4FPXENAB9IgxXLhFNsla9LoyZd
pqjc60aaDvcl/p0f2rm6vpG07CV5ehzbetXy7MLRu8xodHfISOJzT1j5s5sE6V0+VvVLa2mOS1jr
rnOEyocW39vgC1QThiBiB2dfB8G1H91lZ74vbJIwMu5SqGVLWdvmjSrycTt4zLw4i5JjEqfBtEyV
4z5OpnnNsHeYo0VW8lbIUH7xePic2EmxoyZsXNDcOhkfHCg7C2Oia7sZfaD1S46rVzVsUNb7sPGx
cZLPvUgaJ9lFHC02ctbNBdjA/O6Ywj4lAIJhw0bZsMoT56Niu3koaCJ/0CRIQrhmA5KnbwTZD94T
0bfW2Z+ZpFTI6FP8eKB3KS2aLPetXUoC4DOHtwB2QDyrH70HMRLjZcBI8nuUueb45lm0TS8+DgBv
TWXUEQc69CvtC4DpWNJYqWRUeOSIN7IFqhXKt5Hp1rkOJ73C8kkYsQx6CDUBx6JBTVG3ltK3+lVH
ZrIJsMK130RluM2mrej29cxcVjUny+e+lKyvEmHkYgbS8BgI2zt7uitfnWiMPlriAqg4qoZbj6p2
1WcFmisa4THPkVEdCqchiZ704x6lcQmXpgFp1mHRBGnQRG51p1Bj0CIe5nnvS+TuOOPIxkothz5O
1NczmHW7uVUq6m7CsiqOuJ/C57LXjFhpPZQV21eF7jLqk1tg8Ood22xH3iABGkdtIoZH3dPJDUnt
6StEF2NrN5lchpPCYdv0XXzfWnH12oyBuZEAAZYJjekla9GP1EJmC9aXO2QPKxor0zmpnJaLImk5
ODK2nkgVtMe1lXbGR22wHeO6jvjt9B+wVl1nzE3uUOa4IjtWoBncI8tJztHqulQWXRTe2Druvidm
MR45eYaXZIhK9MwtgUkgLVJvvhNiqhykwvJqjGw8ne3dfhT3mgkp46OB4mCRZqY6xMVQvCdCz89p
k9Awsab0+3+ydyY7cmNpln6VfoBmgOMluTXSjDa7mc/ShnCX5CQv53l4+vqoDGRFR1clqha9aKBy
ISSgkGROIy//4ZzvwAbL820rQsUn1jY5hoJ3K4chiZyDEQaKQJO3Y8hSASTuyglfidTrnxIiZu7n
ueJSTXROuluQuk87M6fIrWden5QS9hnWcP6iT6JtAhnrgI8izaj4ACCEyJ5I76BK1y/RAovpWyiW
JZy8cXkk0zQ9LQ5BgL4ec9s7KaF4m6JcPe54e95HG0Yx2dzZsxWHE5zmjjSzSKXxHBoCQUQe2kAA
gRGpQW2bxeDrWmntcKnTe0YTb/XUHuQGAyl+uaTPymGzZCV2W2gmpt+HYy7JA8iTDytFjoAG2DHf
Y+B1ANIdWbgAj9rwoUwnHjzU4mROdauNTE/wA5ZLUDRJuY2XaQgWnBcPCP+J2e1AeKuWrt2sSm+A
Rwhj67Cn8FMlkzsNBRKchnBGvcj8kocf21Au3KcBpmPgMhKgzVKx867weTut9UtqZYiXy4bWPa1D
7Q06E4d+X9s7BuXOtqxyDi0imy/U28qro+qDn3Y5PqghadKABAnT2HbRapFskth6WjrithD6tWd8
B86Rpb15mpn7Br2AV4AuHoTnUOJc7TTIcFWc6EGjZPMzosYCPz/5xjIYCxQC5IxK6JFLnvXZdVrn
uHWvmI/W4NAONl2n+MyaIxV/Q6WfFSejlBjL2vkgvpY1Y6+a2Yc5sfrblzUzTOiQmJYu7sIyIqgo
sXvU1gCyPSWCW2CmWgudaK2ax9yJD4hNoxe7huONnoH5oF/iw4e46dr2TZuwMheDFu5NSp5f49yV
j6VuK48gExvF0zrNeu8b27jlqSWezMpWv3XGqLyZgy19M9QbX12EcqSWQbxeIKynfyB1MRsHXOdC
ykfFtpo3sIkNtsW8Zui1aM4hUpV834lee3Ij/K1VqMJkFcv8BMfHouHNQN6TKOt1WIx9BnzZDjvj
uAmpEOWGYPPx2KVkrCKyH3xX0cXWlKHisXbK9n1iDicFU1G7IVWj9pSkVRBJusN1GvQZ6FCqfKRR
JF7VNG/2Xau6D1Gz/GzYwIFrUvTmARs8CFbYYquYJVrs3UzwiKeTZAf03Gy+FYuifclmfFpadXws
7JbiX07gQHxyYkBHwYkxHkd70LsTdhoVF0uUjignxEKaCKCkUzdrlB/LklhvDWq3T3U0uAGn2bXR
bAqkKVaM7dqhLj2pFSyTQoJhVQVD600zk6SWIo97GxpIBrrdTlu9CL9l5Z6k3dJvx6YiXBPGZFLK
SWyMvh4g4vL3H2ZM/8+ENQ+PqWznR6rR/j0tRXuzIjxGRPXQ2PhZqU6gMokwZXzcqkEWxfmNNHvw
D3VdfQ4D6KN6ROrT5ADOWbRX2HKW0J96NdvVTUxTOmEoX10hI50Bg8hTKoRy63mGYfdEC1aAfKhe
y6RE/WJC/vF4gGe/sbrZhwfS3w0twu/nahxeedTuWhWLpnCBamDGGpNNE68DKJnw+qBdLgxWUDI5
zUk7BzPIj4BBd75b98iHalDjh6IhYKwGShG4WOxo8mzL+VCw7oCy6c1v05jDXWH8iIUK99bGSjT7
bqWJ+VUbvftmu27yC7MhoNyonsXe5qwPzNrNglkT9tozmfvWmeTO1Dr9PBCF/mzlEZ4J8EHUkqVE
Jx12yr3Q8vbNKhZ2S6mOqZowre3/XkqVyICxCLcY1ZPvrlHo2EsAUij2ovvdJMT/Gyz7/0/A9X+o
/xEd/OdyVy/GNpBEH038V8XrP2LRTP7kn5JX8YfDYY+cw0Xcav5mqv/JmYTDriF1VcVKOzdsZAd/
Kl4N9Q9oMrAkLZNuz3X+km7GbyHdQydLXwmPW0Xm+Teu5L/iTBp/lz6gS3PRWKCAQPRtmvrfdAh9
LOxczSV3t4AZMwBfqLghsfAVtLk8uYCjhHD3IxOJo7OEykVV2dAYK0WkAyfSrFyRYSWMAAAns7nC
GwZ7BAgceT7wmXdkTQN1bNN0m5BffUcUgbC/HcutGOAmVsXTRNpBUE9TvbOWEtyTNeyGvIoI/ZzK
B6NtX/FQvExK2gdE5Yrt7+/rf4wx/wUtN7rZf3VzB+XHX+/qVcf9+0/8U8etu1gpNAa6Qtiu+Hcz
jPGHsNBQrQJeFVPLqi39867WrD8IzhSr6oTsmdX88k8dt2bykBArgLDMJFtgfUj+G3f170i+vwq6
1k+mCsR6jDFRKv7dDKPbIynT2ThivGO25szPGNO3K5VoynC95QMLNOB6O1IsPxg5MNGLP80ikeSE
Vu9/uWj/gcz77yqmf3wSPgqKLl6463X6P/V5RgsfEFLBYhKzt5jR1/A7P2VUps2//pdMaxXG/e2n
thyMI5w1iBQtdf39v2gBASwh942ZKwOohc1qw0OxTNMOsqVvtkWduYGT5caul/pRM3vj0GXmMQ2j
4QJl5K3AlheQMvArtEV8ncpvJBA63hh3+QNCwG2dTPYeWA18j9zWfHVKyiCenb02A4qxE4KOBTOT
4+9fqszYx6EDLpQn9gTr2RddOB5oVlHbMKLbCobAfsRCjHjX/pKgagQCMm9TiJ6gtFLAc251pYPC
Iydnhkhmf1qSrv4kPOqXao0bpdDNK26A+EEzQnnoptBZu/QnVmnZlekQGPYIuzDoxnwnZf9dU3MK
XTdpA5lKEOpd91Y4S3xLEtG9zmAWxhZzvprMu4xt7x1v4nIYRzTBLHzL+7qSuKGKYgI5nMp5vFcm
4puc+YVfxMoa4GK+aguDwUaKnxXL3BcXvzvU1FDDeJ206x6iKOMTCT/RacqnCz5VZc/lNfbjCq0P
dfgAUZWUhwjmtp8ixkfkpoFoh6a+m3Ty7iYFdfsgTBMYEBZSozjOon4pOzc7t2VzhyeRHlRYFnA1
obQw8jr+/mVi2nYc1l/E6MYeClpa7JAwGTu9VgSDbBGSgeiXcXzA2wsFsXHHIBryaJd35AO4Iwos
TWrku46MHRzbZP+kA35ywlnFktkkF1tvghipgU9j3TwMxnyIogKVQqSwOSd7+1HM1bZzLNRASlXe
1tQLymftCXFXvREDAop6VqcDfLreI69Rh0RCysYYxi9pyfpVUiRzi1ozbLjk027FwWaisInwuHIA
wPiv3xW7wEktnm1ntjcMOrsNa7TnqSj2bZbcxzj+GmTi1ygMEBvPBNXl91Qa4RF2wXFQ5Yfbow0a
avM+Q6pPKzxGorFSf5qy87rS2sxDe1p8FQQaCUgDiXfVO0voNUOv2/Da551HXlcShiB5jexcEEbC
xgu84lZO6upNIH4z+ixMjGqG/AJFYJDw9VoK9bNOeccmOBcYfQIlIkI0AvdZAUGtwvZQM8gBy2Nw
I2UHlGjGDt07vOE6+XSGX5k2/ch19BFuyo6eFbnNUkFnYaKjzCkM84WRyHviYsXOJzP1Hac86HF4
jvPq4pbj0zTY10VPb0ALfiZ0slnrepjKyFm2409ZiXZjIYYcwmIO0ki/44fHz1xcQX35Sdd7htJ8
rFfr9z9gCy4ZCVgAvapibwlPTfdaI6lWjbszWz8KRbtEE/GmzfRKUOCXPSjPqmbcrV5+AYnHxNXe
6pTph0TXyalcEMPETdnY8m1xZg/ZlOrj6QVsKPg3gkyMdzMhlt6MP/qSlO/CbABce+yhv/RqF49c
4NVUSFt47i2S+0KuLnU9iyfrOCnOs0oWkm1fnPU+Ugb7ubIyREbkTqfcAhbIeeao57Et3hTljc7z
MBgvstax9mamn9h4CTnCXVf+KH8y2LsPqXuzj/GRsBE0GYSEduX8Rqg6YPn4U68bY911XEHq+aou
0m0aNu+WKr+G0Lka3A+pm1Dbh4ck4iKG5CayNkg8qE+v5vcS734Rhc8rJ5450bNas+M13Hg3FfSQ
bEeMjcK4fT+ZbQXSJh2RtJEbNVnzwFkm5N0q2/CwECwJh5XoRNfEt856vL/14y7n8L3aDDAfNLYg
5diMF5KfK3L/TnVnXav6F2atBxEZdxYskPZukeO8DpO6a3FFhlINSKxgLOTuqqjmhZqgEoiJBUtz
7p1mAsGaIWOG6nwvQuEQ4nHTZHcvcrEPzWodMuG7JzcUioLDjbj6K0OcMXTJudDu6IutaE43hIC8
gylD2kjUDRer6/l7lwxBDMS79Yqw3bqBOf5eMMTb4pl4dxBIGFn6iTSRY80x760tiMMgkavDKcpH
P6p4ErW6x/DRv4UFeVYsqbMx+WxVlF3IbPlXtEL1q6F5T+enMdKec5XPGRpNfjYq5K7iM6NrzAFe
u6P4rqjKr36qP0PNfK56C+uiKUgO09KLU+i3wR6QV1mEUaR8WdN6c/GMH2M1v9OcPw8ZP0+BuXMg
gRI8JJGLiGbSLtx2Db/D+PT1f6rd/4pzUaOeRH/9nzdyl4+f8fzxv27Nx89fbfzXsvfPP/qPotfR
/3AsvkEb+D8bCtuhWfpnYgBnFr46NDu8N1cDwZ81r073J2xaP7r/33lb/17z6tof2Gwh61BAE0xA
m/ffqXmpJ/+v+o+aV6Bh1yl6/yPjrgY0f0mZg4gpq49orCKcelPqm6WIH+14fCgRZxApcMotHkgq
hLtw5ugYo6lfhHYgIBYNaqUG7Dfno8uh3yqFcbXTKMgwXnqdOXG+9Qgh0JxU5yTPql2EfWqjzb16
GpsMaPQcG7tmQB6Tmb27sdCI+kWHnlaDmrEdidTY2q21ETar8TElLRPC9ietrvIoLc3Tk9cse1+m
mdRVGRGBAiQG0AxrhJYQzLPDTJxwXT3l4MmeIfAdQtY0yLxbx8MCaO6Nuq32gFuRKbdqyGwJoF8e
t4anVTiEktDRn9BskWWpNbsYGsZ364fqdmLjgNJ8owwdim+ukp9qU4oLq0Fzb2qZ39r6axjv23Yi
Otmyf+jLR6qY084Q7ug5INJCXE8EqPASpH4z1FPfEogeop2D5vW1tGXqRax/+tL0xmJ+hatyqc2k
85EL9edeaLdKCZwxMfxo1l9BEXu8KPeqy+Q8QtIspBHdgC2VuTXv0xL2rkuwQRPxU6A7jVprJpBV
nnGiuZ7Exu4ZGsTDMMrBLl6sttEepzSmjh2m3gtJUzg4giKj1tUd0eobXoKNp2mYSswpTrFvC9vv
zaY+NkV4jVsXfLI9qkETgbYgUPoW45nb2XF0E5joN7OZfk0TKMyiZ4oewU/3Fxaw0kjprJLm3cir
9wiWHaBTnHPlZxEV3+KximADjKDwZ0K0tUmaF3yKptc2Fe/5ZV9VU/PJZXlwtNh80bropzMn4T5J
occYfUllSa50hgWUGstMrmQMEIbcRc7WWG9ChI1vhapqp0JW7bMmioudTdUR0vwbUmTnSdTh3YFv
bJejfVJ6RTtMQgdMmYTFA1KTnWMAJmRRF/llDEmooPFRQPuO+mIcTaA2+z6qfakvZP1y/a7ktSE4
nbsjezztNOv9sWKFukHRA+yVjd82kd18TYf+ie0aa0xD+4aKO76Rq0jPqbvnWIhsy5sQchvGnGsx
R2+YJBneUd8jicHY6Xq6obZBPAiEz/HyMtv2uUyQkVltW12dBdOrgf0elSaOtCE3tnE76/smdxAq
Mf4EKB42D5U13AD9eks7VecVLt9azbGBdHOUztLvhVR2Neq3S4ePgBweEPjWnDz1ToMD1GI6Y68s
23TRLjHWGydJtYc6AfFWTB+WKsK9NQ1s6ks1IVIJNhm6Vq/Rm/TA2ikghWLZEzI0bpuJrnuK+IhF
QYa7RrSHBsxvO5qTzabZsf2mYW/oDpF7cspM9cqkonPkOb8aybkh7cmzpVbsrDgJr05mHVW3qndJ
NY1B2WAL6Mu0OEyqOlzX3vg42uWpRbmyl3D7QWf3EOZIheUSt4Ds8n7PsBhTyaTdRBshaSgMxe8g
AmFD6NIruuByj6bZA9OYbTINfNXS/wA5Fx1ikko7yGhv+mhvDHt84GYoivSMYXafcjgf0/oz05Hp
V/Is48nw7STU932zrBmkEH2EFs2BSY8KO+yYHRD6ivMShTOPhXuzUI9sisaC61bYnSei6IFLejZR
bHrxGlqGqoKAhFD47OvBBK7HTi/2ZN7STjVr85IOZwVEJvGp15KcCGb9gvQw/U4UydbouBJjeV1i
klpQw14Y1PBfUNRocXRYLEjVYYK6wcBRxFqM01SOif5YCsCTpaGf8b6wxh9tO6hcGV9sN2WWZ383
EnQRo20YtzgznjSjT0BLxsbeNsZH8mraCyVU5MdYOX27n+2ri4iqqmbroWkyji2N/GpTO6kq8Ibf
/+/3L20VmfUmc9ovrNMs4Wl0Orqzh5YuJ2oM59KIFFCsro2vSPcSablBZBHlYmSduWfTeNGj2H0C
podigNl8Zr3VEWh6pufJljUM2QBo3nzcqbhmlxFhU0h9PjljRNtH8k3NimiqZHct9bvh2slBknFK
us4ycq5HFNBGiMuclMwAvM8ZRQuzdyNvfZsbzZsMvdgRKnY1Jn2rN+WvZGHNXQ6IVsMEn4psAkwy
qke+QIdzuOaNm9WnOaVWzZqIw5OzmYivI8R1h/cAUIBQVQ+TtsxbCLNPFTB2LXIOcxcdKI5Z+gyx
pzguwjwEJo+QEMmBe+YRUjYW2V5+55ZHoyo1z60Ly1fd7JRouuIvM4hyRGqcItHrYhGxEiKzabV5
BBKuo25p35VSZz9aG2z/rDccP2ekQleUQxGuuA6Ddx8YLJq92ko/TQHyVkqQvOH8I8PNg/Tt3Ibj
W5emL2r00QKa0szLUswPTTwlXphr1z4TP4zF2KiNzRa/JyacsSGIGlFsylbZCXP6GiCDirwDGhdW
7yRXFH5ptMlWFhN48Iq05UhO9caIE9Br5oMyEOTHvbcZNZMhUAE+cVWxpwq54jNmCuI6mVTwkmMB
xHJ+OVdNeokUEmZi9TSM9oeOa4ctG0T9tlDdHaDlI4cey87OBe5Jln0wN+Vn2ZFBFGJP5cZqEF8i
uQLvbL1OivoMwpGQEyA1nOj1pl7Eijezb0g02MCm7OB5lWf07G4G/LqR21bNH2GLx+guCD1Drx3Y
M8i8Dqnipmv058SwLM8t0PSTTfJpA5cmIEQ/KY32Eg3AmFOyhKdY7bZq/nMyw2et4Cuz1ZmUjcQ6
OQZAzDXnnIDBYjvY4xq7YiSeGkFWT5I4KKMMOm6D1M0pEX1ZNbdvzjId4s23Tlk7M9iai6leyxhK
QYXrYabTNIhWVONTTBdTLMZ3uNT5JtfXsz98MvU1li6Klp3Tu/cprp/M+BkVE47WNnuNDeJ2Bq2n
IRwPcRvaXpsvnmvO5CCYoGpVUgeDKmvf8Cwd0zEnxGp0QYbpj8DQk60RT2+qO1Y7wgWJdTOIA8VG
so/lrc8ngo/HJrwwksanFvlOo7/ooH8uPKuwyUDIkoGjXuB5YGC1l+chH6ctPjIv7cDu6SQgkJFU
2TWKWcPLRpv4atI4W5xDSpXvVzXTZrBsUttJSEKZcKqU2B/FGjuhJgajXcItBo6sagy9aKm+WROm
iT5vgaUPUbOFSbTVAWP3IkHMyK7TKV7HT1sR3KN427aalZ7qbPk0DP2dbfZmjGufHdVPtwzXD+ls
pJxf5XpByq6bjq32kceFCFTqyyKziIEJtXf0y1EgivDJirufDgt2L8qL16Qzn9Xxxuf/iSwLxSUm
Ly2FWaBo/UmLLSpDwsbI6fuapYv8DgcebqJM0pISO4gC8ji4gngwPKGeNOOdG6EIF6WvxOoBFu0b
gg0ZLJN8jLQZ9SIpfdM6oHCh+CKIvOW0zjaUVfps3YVypoLXa0lB7A3jVVrZA7Y2YyU1YegQZPuZ
E1/syApWiffCjN+okO6Lwnddfdi5c+rXEGq7HHIfUS8DrQGQiW1RvNEkJESPFsu7DUsdrYC4N00I
4wqpHCRJCjmtuAruysqJc0+FjB2QDOhY6CfklP1o4nbZhPDAJ3c5WGoVHtMsP00mBYemwl/ou8hC
5eN60IzdszJg7tdzy9jUCktZ1X1PLD28GCNRELMQB2i0QUKEhjssFiVMbm/TIv01tYYeZOV7zPjn
kk3jqUyyYgvp2PVrFcfK7JDvKXjJ8tDNbzjr0aeOcbXJ+8xG8vmVqkbjmzo7bSSj2BoGubVsxmNx
gozdHBocKV5XYYrCQAQZ/b1yAXIxzi0YvTvj3okd81JgrcL3IncgmLUdQjy8ucQR5SgxkTVxIGTK
Qywlu3PqRK0nzM1GjomAr76M7TDe9S56W9NTCjwH23opf7QUTkFZU8N1/XDXYjnwEXuSMPJ0pTN/
svzAM1lwJBRa47uf1ki8F/LIxPdlUfBTZC/MmTGyaO47I33urNkyPUXpntIBWVHW4u9pRvwJKmUc
qv5dD4iMaA5io7I1dWZYnO00159u0gOUHWGUKQD6zGKNWkEytugCWRgUXPuji8WA6oKuaoSarmTG
TWnVLGin7EVLC6D4xrwlocbZYe6gWtsxjZ+83kUriO+FyTdGFVTT34tFvcSRu0pGno0aWygxCMhk
bSy+hv0yTchvWVqgCS3nU2yvYEusmse2142ni6VOF2l344s58c4BDopefMKzte7wRWmhSFUXpnXV
DwhKxzrNrTfBi2Hs8FJVIadJhPaowGKEnLDXLwUBASLUvuKlVwNwPBt1pmuuOqzX6ORxerd9tAVt
H0D2ZO7eRj+qRTIIHEgPsDpr8EuYhY+9OZBjxY+/ELdMoF97NEZiMFCRb3r0F/tkRBXbx1q/STJl
peuWdQAszXd60vhIYiVlrY7zHXE8mDmzeGZ0Lt9mxEbeNEwHtjGtV0vEG1WDaLtusg1PdBFAbj52
pmN5cnqzdNk/FdovSOCxij9XwdkStNgUyHXI3X1rPLBe2aPABW6PjccL7QuvbOdAyNwhFrHc8rLZ
6mIASw9RVHP5boxSljvH4bU0shEjeLlPdpOV9Wyc9ZBXt/Wz6Ad5Ztx4CpWaBzsGA8fkpNEGEu9K
LJdOOpKmBaM7L3BhEWY2btpmJA9K0Kvb6cLk8FOKwQJw0v8yzUT42II2dRcCK52c1leswosXKFLj
KMeg1pmODn6Hqu0fj9l67xO+608umxXZsP4WOVP/XgDo1SzLdypZgpZF1h1N41fTlyMzFBLdlt5Y
kwK+wDTlHkXgBwUBKLqpjmCtRgWqvRT7XXKB4bEx6xdugQTGjq0Ey9m0++U2leGrdMI3cL3Lk0TG
tm1j9Vcjuy9h9UBriX/f1rIetmpElgDPmutXmU2QnxJPrElS89iX2bWtKvNWdMdJ2tmNlMDyqNni
M3XLE1LB8tJWeUDmtrYDofNiojy8NP34aIo63yvslaL5AGYAy7VcfCerz5oE/ofpaBtGc38kp5kM
WTLPDlmyCBx/1uts8yTE7rClt33pSyP7Fl37UM+JrbRfWzE6QTtL/iT5U+pQrapo86soyEGcW1M7
k53yOjhNeiOy+cEmdowyoCy3va1+sUEGmk0YwtYYWJrlQ3oXmaVcalxATgPAP16wdWBbIZeWV/w5
G5zoWFfa9DAuR6EaAOsICrvVc42O3NjNMmr2oaK3G8wkx6jps61iDCQf5MbkV2Du+EpmY18VBNlk
axPfdjy1ul3OL1OTellq+N0QLj9zBtsh8KsHPFFfBPORmEQYD9IkJwxItcVkS+gvg/Gs8qj9yPqQ
av+qFnPloRJzfUKTfkpm2U9LpV60bv1h0L8HLUOII7jtl5oE7ityxIQtmvtYSUkv343a+2xUIPcB
mBKWEGirn0OTsYXigy3WpJJnmJg/ylGT+1ipg0iwQVZMOg6Y85GXADz19cgMvXbiRyxrF4OVNHco
7zioW0wIQiHBfSq6fe3AEcNmeXUVWtzcqdM70rzXrGWvXOku1ErTuvYsSu+9BsSxlvaZpYZzYowJ
TznUA5jzfL4FsHJvSEwT6tmem+iiEdNOOMDVTBb1kGX9NnNxgxmvrWk6J7osl4XjROtQmQq4Yg22
RDJf2xGerhHdWZj5rVFyS8maIOo6R4FtP5eLrrCiVHLzxHI/SIGCnYtF7lvb1PesmPGT0wZw1VlA
zbPmR8Tm7GYynR9S+OxJb9VXW1tDSJvW2ONOpvp3smpfVB3tSugQLFetadM6APvG+JVPkDohZDVe
qsnvo9K8USO9OHrierRx1UZkvONUrZbbOBHwate/NOyrn9FYAcupp9lTXRXwlUUmsjm1K1yWYjp3
Kfr0PmMB0Re8sRhSEPxUdhipMjhcoxDsp/oQ4A14fSoOcunYm1BtqfkHMAK5S535J+JNk8Kv/QHc
L9p0CCPfRkZ84YyvtzXYhxrVM/3O/Dzn3RmPqXugzYLwHi/uLtJHd6sutEX4S6erVcHaTg0qFJJN
cTsbOeE27XejOpYwromBsIJ5XH72UltFgIeoJ9gyV57TbnyPql8SDyTi1R1ZVOdyqoO8LL4ZuXll
ucOuemDnSEMrbOVZx8KYwhPDHeQn6sR8MvzJ1muHQNXD9nBfJkFJKs+a8kO3Udc7AbX4FczlWR1E
gFeJdDbyckuloxDOLN/ixTSyJnbwKZA6U26TQt/rKTu5CHfD+ur9ytzp1Cj5j4L6jvWNeY/Y7zGy
qd9jJfmk4WIPS1Mx8iroJgTKhmmT9p0kzJdJoE2+bDA/dhhuVqRpHlVekcbveRQiGHWcZ3dKPvrr
DM16A8w6UHodYQJTWBUixEZbP4ddODh4SpanSNC/Ctya3F7Sq3lphbk4oKP94jgHD2ZYd4dV+m/F
i7PIz2giMEPPT3kjP+fSJnGOdSumjJ+11e9imfxqsVCFNW0w4C57k7Mvw0lIc2/Qvae+YsTtLop7
btBQRb/dCw9LaLqTaX2p2r1ia0RTJvnLZJoPaj9HD1bpqtumomlp4softCX0hMlufb2GJh6edR7r
Y3DkR+Im2kRj+x5HPDVh/gGlgWR5Lq05GLVncbHmyD2SKHxzSBSAaciVL2TET12F1yFDqVswu+vL
cN81XBh3ISTCzdaRZSNP0E/kyUZJgNuBuQOMx/KhJ6lJU+LokZZTuYMBKPZUxYwzsqp9yMfS9apE
t/HycTuTd6odaigTG8tqwi3giwV9SMWpORi+KzjNY3TuZ6XjF7NaPrjd7WM7a7jTGkKOei4ejzvV
s2kkx2TAGGOEpnECUkcOoJ6VPqVyjMPeJtNhQHFBHklB5QdWXS/txbMAiTwBTW22Oah1XxnLC3lp
0zmFK7TTSHHAn+aA7yY+6WXoW80jzA2tbpo91RgeETIj+oWy+BVSMlzDrLwZvSN8V0a/Or0PA5Qe
NBG9HLZZO4pNUwyDV7lPMkZuL5v8EA+y25qDuXjg2OdDM9vP7HVpoGLyY0tA/l5tCwZ96qBe+Ldq
Rq+wwkFfkNoS6lUw6w7B6zE6wphYzhlhzjaqlC/e/FfmD+lhkXZNSmbK0rRL+l0dldExyTG/4V5m
wbBgbTW0xYYJR/JusxhBXCYa0cp5dSrGiu86rm5S18tjw0h+qLvuPCXJ92rRzQe3sGq+pX5T4Ru9
OsUTl+KC537cN5Z2GDMToML81RNVc6zbvt30YwQsJ4oH0m2Uhww/6FkzvzcpY7dkdnZrujUMlasY
zfqO2Zi8GBfxuDOCMxLZxagBiKAHCDdqnubcf5Ievo67bU0bUpcM+1Ed0WivjswUs3Nuz0/6CO6n
KYW5lay9jr0eXRx1ts+1aG5qyFLBstF2VeW+roW+xVll+Euu31ESzwcEp9XJzRGWUxF8qrqFrOXZ
wje1bXCU8S5VTnE8ifuIo5JYcoTQEsAwVqPNqlea+KHy2ojObJuIehUqwxRJDG/I8t/Nk3dG5qcq
wk5gx/GH5ZTzhpD1Q8WBvMY4MaRzuMM2xcARgjt8uzT9N9AavB+YwtbOjaTt1FPbYd4Np36GW+di
nN4kMrL2TSMerEbTOJjKW5U+kxiyxoUqTQANGS9IM23anK5nYIiG/6hELO8bOrd5YoYvqb2gpLaq
PVlJiW/yvx2NVZtiM0He5I+V1nvT6O4XZDBJvnBUSXVntfFVkyLh6xupscw31VGgHTXU8G2efajF
W5poKHgmujK4UPtW3pCw5IdQ66U3q2lG65PW2wX8QGDnBqbcGYjcqCX0m2p8mTLzu+4m/PW5+lVb
I6Ixfek28bzor0bXH5sUSnHauXuyDklO7JpL3DLptB2sH5mUeybSo4ecqD5WAJe9MJmsfeUm5I11
WG9Bapgnl6EXx8u3GZnxc27krwYxX4peVB999R5L1TyloUZt0RXHaapeJFCAI5vLw2IQdar2xLRG
DJoOJfLInLX2Q8hwdwsTIhmy8Wy23zP3E4sGAekzW7lRqZ4c/a5l97FcNjFheXsc9wp8/3xiTMDY
PA0r9Vyp1Sfvo3rLOU3fm5NgVAPyaUv1xeytq9vqLXmeLqZWTjgSuHgNPqsDo6aIZew5qbUT+edm
QBJV5jGI6R6B4KHSsJgmlqRFblZWFh6OJt2pjTIdVVyaHkV6gDInDUAZuJh/mxuWy4RwY+vfiDqP
5ciRbIl+UZgBAb1NLZmZlEVuYOwiCzKgA+rr38Fs3mLGps16isVMIOIK9+MGqybrExpTc3D8Itgg
SCNO0iaiGDoKeqEx3QY0DqtGM3fpmQNcYHjtIeh6h3YI75JK9jAtEe+dHz2XQvermqLmDjuA9fbw
pD27fKb9W3XmkNxyurlLkOp9Q+d4ckbxbQVF8SrhrA1JMhwNTha3bPJbXjCtyclBSBvJ76ZnYh8N
GxswrkVcdkl06GSKeMghjCom2mqXJC1ikYrfqZ+J+u7immK5g9UzAqZYjyh8eK4AGYzpaG4bitFT
CG2nJFpv37pduXGbILnxifNr79Ix1b8u5i7LWhZEY+Heu7JL131fDWu3dcZ9MddLCdmYp1D5JItA
WtliQAtIy+jZUWl5se+Z6c93gK7xrSsZpNlj+gSx4e7WLJmTyWU5/S9JNXdrRCuQEI5GMi+14exg
HS8MpGuIxK+dBZqssogJdLqaVOw8ZXyYlvONLVPEXwh54UhAXt3Oaj9o/dDsga6d574zGpc8QYNe
mdGh8q34G2AoGboKfk824qEqWKxanc0cst1HKW+F39vhDpUSE+N0/jDDmKf4AprJelLMQDdaon8n
q0ugNkO62qTWpYHrduq9Lt5O5VAdWo59kmr+0AW3f6hVg9UMDogb5BaIasOUwFqTP9Seao1Jz+9a
dXS4opeZ857Lqv+WXXkmLSQn7zIIjkETy2OSkks/oyu5JbDM1wULIeJv6MDc6mQbV9uz8y1qslfb
wYErC8Lss+nJFDok2wYPqJ+zGprJ4KOQeoY5AYCLiXXme8bK1X8FoNhjpcxuO7cMlEcvIsx+IKZD
u+nPUI2P5XiJZpzADHK0C93BRzyytsj/IK9nF/mM4zPPvYS580dJqBYDouI8crapMX2hBX2TZu/g
Jo6/SgaDNrIoioV/YGkg4rnXtixjSH0K0ZRJULw0Qq44rlM0UvjhVgmbrm3rOcehOUD3vmDtcjaT
yZrTjwiQrthuCnNeD5Oh90jToZbwtqZBda294p10bdxeDYLtWCY/dIH5/n/lYkzJW1byZkZ3Eq02
2qjmp5iFaW7Mb64sPn2YaWt/Nt9shBGh4cYb9lkfEYJn1MvGUdfjAysT5rqQELBXk3RlalID/6Tt
I9GLtlNWJntE0MCG0U0M3sCq9a/dSd4LN5HnYTb1h1W9I6X2/hCG4x/rAUPd//6xk+KtBL149FLP
vvStTY1kFQh0hMvGS3bvYdrEp3qsvE2BC5u7n5Wpj1lv5+pTDHvjQvI7QcFnZSJciccaAsVQrBFs
k0ju2sOj7fL+HCqOpYZZbDxn0XvXec+BaslhDVjB1RbVVwV/xqIragmVXOFXGQ6UnC3pPKFHxM0+
DmTHxIDCJXMkfvwp/xdSB9+FVeNGZ3WfAqlciTL+8JIbbZ25qnv2qfCi3lxKGBHWioug2/YuIEi+
n+ok0mvtCu88uiURVX4FVa8TzjNLHz6zlgoMUPaOHss+mtzDTPntr5pw4oRW0x9hIruV/Y+s2V0E
JeUwC9qcnLOZWz7Wn0l0rqv5kcqkuDHdd14QBVi8vGe/yOy9U2c+6zH7qpCOr6uB9HRh2vUBZ+eh
TpIlSYYdoZ1oYnUiaGj8UfKeEQNIqu8PlCvvFC1b9aJpkLXrnsUI7vxjZcbtMVOcWoNC0mPBL3oL
C3K3u0xffYTpiwbAegiU8ZpVWqKa5rlspnct9HePgONA+6F2LSwSq51fa3qG0+Dn0wbVplxD5liT
vDWe0zQ+tnEfXYl3FatGGGS3YoDMPOVCFr7inEPI7JCtFHawY+bgNdaA9kpj/kPADsrnjO8Mw9nD
UMFTzPrh1LAHW6k2fVRjmb8UcD2hitIx9ZvKWTaphOdNQxLe44EyaqDI2Hdtd4viWpyxyyEfSvZ8
C2TrJiC7k8JAOeZf+4klJiW22tUdSPYpyZm7gKl1dZLvXUY9a1hwZJdH6WZqmdI0gtlK5v3lt4jW
TsYEWxfZOQNUuVFjULOPEtlhAOXAij0/lWQg3Tvz2fPc30EQABFX/a/ToDY1Bk00IQno0rEOIp8v
5dQne2+s9bnW4xIBdcnG7tdUun9LajpQZLSbcszCp6w15XoiBW75IJuWWSsu8C1pZdMduoa7V3WZ
b3aJJduHjLtgEwdBd3CzjrzE2Sj2gJTUtiFxDfAT/9iUJAul2JE3jfCtqxx6QDpjvI4YOR9m5kKu
Dxs3jfM9Uuqjsmrvkbd8pUO1N3LSAS2GUscGgujJCaqzr5OPcF7Ea54/nHsOvc2Uzz5kF2Ts00Cr
QGlQQ4g7RZnyyNebv2p4Loh7UKhEKKXYK83/BZXT7ubEZaA0c6IjbdEEDQl9ltBjiwysjvZ+ZCTA
rzWJePaZI+w1bWVRp/7RA1G0V5m0tlHZwtj3HUbS0HG3VcGak8FoAKNS1VuH6SIbNmZ5MhDXMCMy
Km1MYOe1X176MufZNw9Fyk8yCmfvhwKGZ0d4hEHY61TCfgrZsvQChaDJUP9KrA49QcCjZlTVzi1a
h4sUYyQ/INuBO8W278vhFNhAH2jQ0Ed4cmuKrtiOVVKvcWrcPR0UT4WH7jslktxCzsv1oa0tRuhh
De7TO8dDP67z3kSH0SYdQGPDOOGNe5RVpbdWIeSNpBjzhodANv4D+wZjnygmK7qUv1ia1ZPr2GfP
a20itnV1XULry0WD/kcbXXWEnxiy1L/o3kJRT8bWkIwUR5jaOvTIYR09Bpmw12MpdBqS6uEPpjpO
QQw4s2fwQxbLSQ2ADf2Odr5wOlT9YK6eAh4chMaMAhbEyUfKtI1c3NGq7m7fVmhuPONWh+ifSp+1
MFRDlUh9dh0zfs5s72W5HJIwC78Af0BadLKLMtEkwGA7JwQAIPcX+cVSRbM3nXDcsyq9J5kqnv7/
v8IMikSvs0M+cYAw+ph4nXVy8SBtYU0dSXDBeTCYY0TvaaJrEjY7LTN6tet4eBqRSKzp7iVTxZQS
uhXt3rUX9scc/xSFBUclavt73Rdb7DjqoYbiNR+ytzohotnypvQx27RX7A1I6Ar7e4V5Kw0kYlPJ
isOPzfiapNah76qzrdiBFaFvPZHvAa3qhhBMH7G/w0DpGLjkbLglpERYTDY6Jk5LxVjJLpiHYvnB
YSNppuITSQblDrztP0t2N4W6CAOBhzNRAWjJw2eqU9k3gKhZcTHm+Iqm8jGZ/rvgiTsODgP+hPa5
s6Cz6ZR5VJtG/kVBYu+JS830i1mPnwPBES+RXbWXqchvvqAq9PXIgtdLJBvTDcb+a4zW4RIjGwFS
ApY1NElgQjeLizNke1vtJbgvRlIF/Es27H7lPgpmQiSqmgUaoZ6MyZwUnDJM/kBTXQ+lxNqWO4xr
IvO/fHSqKy810i0GESoqaDgqgFduGJx059CHcLzGMfQRy35YyJqPheEenKbqt/SRC9jDwTqd3CeX
MMkhBeKR2JCzys8WpglIYSjI+eDf0ZqdR4tKI0zg4bTZLstcFqs4N4iLlgpAVfLdZ5P/iHvrJQ27
VeP6BVgDO2G14JEzV9X/PJS2Zxqav7WT2heVESOROE0G0aSyTk0z4evOvXYbOk2zxRUhDpnFOECQ
+v0SEWHcuYBtmrIlbFxZ925IWuIHWJvxlLhLKPc27TMbd0TGfGBMoDrO/rVx4F+mRjehgpG/Fqwc
QCdlv3ad0d4ncNw2PUKUVcL6ou7H8yyLl1qy7R0dOGeejDYCEMY36R0bRkXmgTBpejKbDWokJrC3
mXxuW4q6yR8vnRvzTGaX0creAqpRlm/9YQ6D70VSNSNKY+aivaeuueOy+mJ5f24qVHDVuKXHNtkM
BpZgB8iF7cREJDPqBU5Cdk3pfnHl/6d7YEIpTtuoHvcSGe8zAIaA0eylNmu+rPQe6vajMW17M3rO
L/rtJUTZ/svJdupKglkNvq76ZXL1v3FgGkEnu6p6V2wKcs+vrZ8fY6duoQWunSKx/+vjcAuVtb6p
ZvpCs2uvo8b3DqZbMtWA4jWJiB103T05Y+BxnZbRI7DmdeZM9nmukJYQtSd2ZQeQFw0i0RZT/g7c
CdGn33tvPYn2624wyo96TDkcZWbscK+gy0g7jrTcM/hgQieFFzhEm9Hq9iNFpzDqZhM7BstViy3M
4Kpq6+YaK1uGZQjtXe7n6ZPbDc8Cwxj3eeguLj9FlDMP2GwSGJkzOYFswVPiI+vys4L6Of1OmujL
dz/qOIPCF1n9UU4VAMY+W+JJ7Kd65ueGOUYcHqlFvfQUibLZdvavWOalfRX/FhSlbA5YLSJn4GKQ
jyxpkVP69r2HIrnqR/+dJ8lfA5R+9WdIR0XI6gxeCywxA48TqYjnxJ6+eyqPrq4Q+IeTvZos69vD
KIjypoYGikPSNuc/daN/+JD4BtcsHhiehWS2OdZbKdJHwHONFpHem8/RHsAKgiGlOxdivTzu9PII
h4EO8FZgcSQCiC0GAZHxSxha3S1LJszZ4kKK0FoScbp2qoSkNAUnMsHk03gJu3i7V7vcQn42v5Sy
Mg5m3L0wGv7P1O2f1Bj4TthB2QG/LIJK1IQ5mwY130Ij2rjWxA+0wUN23UxrNCbGS+tgNm2WSb50
00MahvOngBgDAZwZeLwbWjk8hfFVNm6KikWF+zgZd97sv8kmso5jB4ZjNo/96DFSiKNTD3hkjbqH
q6FlcslSr1kPlUGlCmYTMWNSoP5blMBgssBNXVRkplhq3bVdd8Pjjw0vC6hjm5GfNJp7nLk7h8Ju
TYn+F5aUs5shSSSyf6kEj3ukyr/Uk5tJ0SlOKaqLlOVPVTSn1o2vQ+I1J2nU/xBqdgezaHsSRX10
6Nrbl507k7LWuWsd+S5a7zK5EPwyoeExxRa86XxwCqdaTWY635ZgSzHds0pVFxDq9xKEzMFWkTz6
ICizAg9BC6GXlUeQbXPKGxC8BBCTFPztJwm6iHj6W3doOeWixcQvazKqGI9JXAnW9sZtNDrjod/z
bPpl0TryR8DXa9FJMH4v97Vjs222pmxbUfJaIOu2A2M826w67KGTdeY9Trc6AYo2NS43GtdlxANL
jW5ah5ZWnqyPtt4ky+JQTu51MI15I5fxXhifkplxgp3k6Z5tT0UqrbjM8XAUNTUU86JLSHI8iQCU
gTwZDZXsmdx57oeeANmiNqkG0yPC+hdGMuEh6zgPNeOaasnniZEfYLvmUqzE1R7h+HV+3aH9qoZr
iYQUmNhHTTjqqoEGtR6MZuPMMxF1gc+crMbBiRdkY7TIfP1463r5vE1BICUxpxuXj6a95s1yLe8z
YWqy68nERtC46VkDEvRHUGqzbNPz8R9KW7mrlPygYnqeM7ZeXJuWiN8bu2Qd0nOnVKa3i7sByS0y
o6mkqvXsg5pBFCvBEGeMCJCofaKexbmZTLDduX5NYbyuY4cWo6R2zIDffc2mszG74m32piPsV8S+
E5YbTOErywBdkoI0hmPa7EXe/AorERthB/upMvdG1D2cYD7R+a0bO35MX6DP+42yBJnSdXzu0irf
xVhAcCV64yUKZxpHMrrJW67AdjnOzWy0dwKkBfqv2uq4y+/T6J8aAoa3CTmCexei1c4p+2KDv1hs
Jns29/CBuPZwHp0MaGOSIOoTn02w9nptEcgwJ3tYjncLoNDJUbLA/VMdXW86lw3yiTHW57xjLwHc
f4tS4T8X6cCjtAYW29besfxLNY6nijOLESG6l6kQp6DQW8iVP2nMk1iLV1Bwz5NsI0Q80VdupM8c
2m+p0b+qasrWgLlYDYPQT4h3x3rVHoM8/gRBMMv8PYuq19bATWHaL7RzJ1HQv8zFqhPTR9m4l8o2
Tsif+QuEH22hX2fLFFz2PAlcCj9GHV5cR757ULi2VVs5nM5JvEs8dZrBGyGfM+ZD1EhzBY6ve9Zu
HB2kSS7WkLaMQez66FQSS3zFyLhmgWnkY33wS3NbdoAp+1QUh9ktXkfmi2PMn54qkD+EYmwtErih
jK3brHqxvemR+8y6w37YSIIFHNl8VG5zQZdWrXXvM190GMrF0xpOTXhEUG2XGXzuGESqNgfKUgjX
jExxzofQ8XOcP9dJ815ir4cTjzaKzdTKtusv7dUvXgoTz5aoQ5g8BubwY3gFodX/42vvPSZPq1YA
C3DwpsnRf4DCRhB0KqSlNo5Av9/6Wy8WknLOxxfTwLbLNHxJwBA3itfnTCZfts0mi+dgX3neeW4n
VmmltcLR/zzGKdxfjcixoFlO1HSoXR8RhTR3egwIKPU/VLGvaWkOrcF+Qs1HzfgVKZmz6P6mfoUA
X6+0ESVHoCcJwEE/2zQ+AGZ6LYkQcSp3dhuu6+Se5IgSskhkmyk00itGjPTqzsVfPzymuWScYzHX
tDHyKoGIuajeR9zXpk2ShdDrPBztrd1SALVAabHUWmtJy5zE7q4q1Lpz2KwV2U1qe5lRPXpEFath
BCzOjmqV+ifa2X1vC4b3xjcbmLOpi9NgvagBNW4SM64d82CHvDTf2Cq8ynGST2QyHaNs3Cg/F7um
Gb6JuHsGhwQCoWWrmuZjQYWKqQvH+Hrq8vwYTeGlhvLNtzxz+8UcslA4gbrues+mdBjQmDITiRB+
Xcq53Kip9PlkeAYRAr23SXla/hMuCNAFFEl5ggJPLsq+NnlDTsD1PDpfY2/+emYOKlVXnzTQ3NML
Z53Kdgd1O0VKxDePcHWNRt3FEBChuQ2rrW+rYJ/HCCrYMTMJBh871C3twW4YNTxgE6bsGPmHcoie
F4Ti3g5ZTUndXFVm/44VkdukJB41IqeWmOz9WGefiKM5m6efPsr/03aMULuN65WfPhlI1Rdi81SL
Y6TmO9T7Zl1nzisQ5U0U4h9EgZUDC+VFrlGLu19lzWM1oFBYe3H6mTpFtOtdyUjTsfZdx2ma59Ub
KkMGeoohbDvSgblB8a3HpmakGBMMMATVPusR27PXQ/BnYdJAREW5x2lI5HpAFIe5mXsjWxFGwUPL
ZnLlEC+F0nBT1nl3HGaiuuMKFnDYUemIXxvJ0LrszNNAUMshEigey6j8aHqn3psGrQkJIxoocugH
FjWJe5alEjvbwK0QjIVY864LqhzgQgBhqf3ey5YvqBtwS+mU5tk1N8qNty1hGAucu9irhyNGdQbR
d/Lr8klGiXsYatdFOiLY6C6CTIbCO3QYmTUtIlofVyOiwLou/mlLpQA3oqPVRB0gMyZQpYrhbDPj
jlWebEQZQMhUrKic8prOCL/G8H1YrBWlRF4wxeNNpjRYMrEfhpecjHA5fDJUfwGNThLAIWF0y9Fs
rUpilHY1zyBjEkTPClNPoRCDjbNAjZwwdm0D48eOk0c3FZ+Z5f3EPhu/gNxKViV+z9gNrcCKQIt1
0PLe44OMzr6AB+DwDWN8ctcds7maQD13VMh9ZbKrah7zMIl/Wjn/U6p/VjeUIyWVN7jhjg+1WsIb
gc5dkW//VAQwpTQMywQIpCxs5RJxo6mcB0MpvpYpuI4dYk/HHK69hS5qIedG6MM5aDedkwJnaCSC
7Hg9kXxOReBxPPbIc3h8aI6mdebyW0zLxkyNrLP7DI2QTWpbbfDXiUg1tkOP1ZLmVM8YvuwyhnI1
lWJdJAzD42KTGo67IfmRikuy9WfI0KyG/Lk0i/6A9PgKOrjl4XMG9sfG3iX02quRMOUuX5G/qGVm
PPfD/I8J5FvaI8S1TbhxgQgcqOS9t/bs/jDpqV7HfV8yTEGGKKMllyBcHG8wNxGlkUdF7hgavj9Z
Y6uNrD65n1x0jsjQZdNQopr6mjU8gE6IPB2nFF2cmIetUUasy50GkqzoeJJn3uJLlI/dxvARM5kZ
LECzwFxdzDgOHHk3ZP+ueufT65qZu4E8RJx+KzTk2batrm5dXxPP/M+252rjVYwvWJneXWPIz42K
3qz5K+LlHgjqAWbNLT5ZTD56S7wV8oTydljXEQjlOG72M+vdTZjx99ee/MVh3YD50MfZ078lLqw9
GMmrSzm0Ahq8Kws2NWRvGf0SM1Rv2qQpTuFrpNAH0FNZKMzVSeEkRqDr/zPD4GHlSrKbn49JRwRG
b1ktNIdv12jaB2KknYCg0i4nvMKiAecSlZeVZjsZpne7awtUZabaDv257Zpnh/jBQ9X0Z/pRDsUY
lb4njN0QOek2Ayq0yV5F29A2UQHVXvfSVBHaao8JTJIUIWL8hiqjJ0YovlaNIJTEXNaYil7Ud7ML
eZU9VE1UeEM2dJsGZf6GhJBVaXjf7hS4NxMmM9BAijxsKJHpfBLFiVUwMvHaBr+mlVDc9faTZ3eP
/L9BmD91F2CS4sx0ffEX1eDTaIEajyu0IcLqfgx/yqmu8lc4SfUerfk5SngqIDJj0OE+Wc2O95lO
DXWnqck+r+xuVzAHmkvnz9ShygQQyV+Paw6Aq2YRbIFNKRlB7RNlfxkhNUHoRJ8GXXIkxvFQG/dS
yaOuzPnR29lOZzxpac4CNq3oiBrM3rh5kOs3dYQq3ug3Jp1uWinnoEPzb1fwbzIUQRKoNwkMl/U0
DNmW5snb2DnD+GUpiL9VDrwPBlBnOOu92Nb0t0dv73DYA0uhMNFh8C4j558OWrUrh6e4qd7bCL9S
0uNwj3ghQo8Sy8OKp6EVb6q5fAvqIDiFHWzzBklqHXt/PDuOV3WzTH9SAMzz3ess3oFgNJ4COTQo
rZ1ta5PCxq9MlvKIVXQO9oxPumPJ2XkuPXknXqrk+HM5lfI52vYwmYAzMWgMgZ8oTyKv876bQQVs
pP2DMdPzzV2O/tvFDVZp7CNTUAHgmb+bvD8aqg830lzeYJ+HUk76WL6mE3pEMuqiSx51a8eJmJPB
QYBJ6rBGdaurM0FtNSQuDml2L23MVNRO+SvQPCCrpL6Dy0A0hL1ll0R7h6ybjxVbM3F5F89SL3Vi
jezToQ4tw1ow4PxIXFl8CciiPKpc9i4PWKTpAU7xGTvSV1SH3bGWJV9HxaeySgFLI4TLxXrJTRfT
mx0bQBnUSIZGPJ7Gsr2DiwRApXAtxHjS57SbjxnxWe4k8ehFEYkVbhauYb9ti6GfnuaMGlXQDI4/
eg4AS0UFVVsAwg93Z8ZXy/szFBrLbNzfciqXHX7xeDMttxLf9nEK42WJ9iCVoEkZ1IStmWx1lv7x
tSuYZlrDYYmduOZFOuELwklSMmTaWWVuvrgwFEaSiJ8ayq4K7e4RND3ShYJ+o0KQTPqcPLa5OfFg
dBn2OlT5mD/IiSH8DARMfTTL8J9DCuaLRTEn5hfAuMaL+mB7M94Z56Zbt5o5fNJ550jg4doDzj0b
YfzrYUQok9fOJSZUdpl7CBpxGxRTcJgzXFxDSfRiF2GikUm1ozBjRtZuTSQArxojyC3yx7tpRsZz
UmT6lDnZryytbNfGKAtax0SQBHeMBwKphgAg8ryIMEyrORSDdxuKpt2pKOq3Tqy+gRVIfFqaFINV
Ld0O4+nQnLN05EvCOL+u/dC7EQ2xsmrYEGHcxndHcz8QnaP34GyrLUNi5vqerg9BNP2ItM1OIE2J
QfLsl4owZGwmoCERZzcxuWGpRKViaWPatg4Udp+wnzEA/sBKKtum4KbmyDYPYcJWroe+tBvIEtnG
7mQAutWXcMLGY2pM6MhDx7Pd+Pl2aNXVhA+5ImFAoLgxyUwzuIxYthfrZvSrFdph6+9oTAelMQiV
sZT7GNU3GWCBfFHkTG7DGeM1Ih5msczMDqVLYothN93Dm0ZUlnXtwLGgoEUxx/7eh8WHaHbFHe1e
0/YZlzDFSNT1F4fBxgrUJNJKC6FBnSixGZp6A9INVpwEUB36N91pUFcJ9auJDRfnGaz0afqOdcAV
jawVqLPbTmpdtK6/IyLuRXfUw83s/G0FxbQiaJql+K6UwzsTxUMV24vDGkpGpcZiYwh4aSxxor1x
FMw+TnXiH1jYLHE8y2FgKgZk3B0mtPUdkXvpYZSvYFVszM5oRIg/Gi/DQMRXT4zgkcXMKjbr5I+9
tMk2ibXCS/qXkSNvxdLLP89D2zG+gT8nMG1ACOdcywFC5N4jiUgraySOzsC80VB6q2qeWDFgFqlr
Lq6qAjerOvOTk6rYxXb1plOrPjfeOJ+YDLSW6ZxLGR8iZ1y2TP69oYfcy9Z8C/sPKdAWh3LAfAIp
OR5+TO7T7jCYPR0ZBq/SOqtAWydFE77RCAKIZmJE46MYZHyFfkK5f/uKFEcTTzZDOuRdrD3eEDjH
JGCauAJTatU5sY5BbzDcVP2p7ITactC4JDRsiA94SRv/Lzl9M2DAsx1a9UkPTDSxrTGIp3ULmeWE
WYnaZZfBKcOF10P/RqS7ihNW5QK1HsKMdMd8/mII3M2KPFwui5TdMisT9kxXpjHZSZjmK9Pzcdu2
yQNHXLZz9QCWpFVbQiVbaqt67U9Vf0qyaZ1wPqHhLT6I8QI418g/Rsb62WQuXaOdxG2izpmIqbOc
vN9AnECrHzok9zHb4A2HDybxlGWh920B/xVJ2u7lrCzm5oaxR8TWHFXHveqNbJRjYffPY5GD73+u
Zzv9O3Tpayu51yvLQESMU7iADQlApV7FotopFkMrmEjdnn2XeaI+ojvA0NqNAu9205F2iWVlZXT2
dLax7u+HWrDoGlUEMYW5pFEP9jXWiVhrWzMrc4Zvm/EzkI54wBTvhcyEBB6OJlfbWjlvYdBOr8wI
9bEwW3z+ExpVC78qA1xrOglJ30OX3qxa12nPooo4Qio7eQSxTwDrhK4kmsU2KHv7ne7wxYyDY2qS
DB5oFJ8ViwBKGOeqMa3TZ/HEJHzjuCeIGpbQ9Z4zP/obkCcxuv5Tv6SrSJDfW03+2652iDzyeVH3
lUAdZuHIOSYMctLl4+p9mjN/mFq2bITmtNWEm6b35lWWxnhbadTWgqkH+Y6Ax0v09iZi4pcmBbyA
dK8zCuPN7xHQN8v2GFLIU+foJ1IMFcAewq2EV35xxDdXhryL0voQDbXFNrdh/KZZ8l88R7UvIykN
KzB6+Y52bNElOIwgZ3faIzQoN3nPgLz1Rcm2Nc1fei9p2ZaZz1bu5OzSM1ZNxLydu7ibD7QNLojv
VyrYmx/+OjAljkXbzk9T0xd7bk2ibpZf25msq4WG8UigKuE103xTkFY2RQFRYpgjmG+8OD5ckZfB
wpLct2vt9Ma21F5/JiaDIHgvZV3ke6R8tdGt79AZKb8VJBpU4lSFMVP4oXsdLdL8xrZeG8m4Gd3g
jfhNuRKIgdZBnLSXNnJes6q8eEnm3RlXMAfH7huXOciHACYHuV4bEoYQW9SEwCm4KGuP3f0lzfvf
MN6OvCYnY7SDU2XF1FdxeDWHkmqm6eE05tFFZCOOpZh+LxJNgv1NvPXdUJNAtwRYBh2Yw756HVI7
PLFRJEchGU8SZ7C18EpShUDeXHbk7cyYPvX1SZAo4TFGrOKGZizHZlb6iO5rL9yJypSoLgqAUITL
MH5NH9oYveMYdpI+JG6oEtxwTVm5ybWez235Wctg+BbNjlIfzzLAiVNQ0+p0vUOeZEqs6lgY0dpE
3vQ0M9QdR9Ag5KsQCzOQaKCcE2a9O29cvu+m7i30R30zWmq9ahjaVdxpgiInhlgJlr01Tt6HXiIo
+hgbSE+g58Y2bXTKjqB4N+L5UiSv8EZDQscKcbEcTJpToH6m0bHv2kIvSKgYSBRqBkZJKTadhPgo
VovCcF6LCtUyMqlN2aQ/aAK5u50I3CZ+tpUz/dYMY+OGJAi7RFMTetwK6C+PtM/2ki+xh2CyT8OR
DpNlHyyt8aMOBuh6WfvVLvqaxvAYX7L++t+f2jXjlpQ89qNwN2na3W+767+YA2ebbJFDGtox8ADx
WuvazjnGfvAvjn8a039OaJ2nGgMHEQK7IiMiAHvfIelFy4AFKk9fctNJSjnMza2fshvymZGoFF8D
YjtCQgKCTvqcFYeMBctBeqOmKfvtBEe1RoG/5cxZtV16TMw435kgPYHUHiULiVtNAaKk/RGWW0SH
ElXlVN/cavi2HIZSNbOcMOz4/6MO8CYX2XtYEPDsEJmdo9r9D7/bMdWlcSz7Nthr6Z+rthg/4kJx
CLb6lR9cPbWupfZBlUznYfpkoz+ehnw50xqHtb1KXsRCicITTkqUto8ppwH3dA5mSIoMER5xiblQ
+z5vkx1xe1VcmFuCQ5m6qObJaOAhGMZ/6PMw5TfuVxbMEH5MrgxUl3ofNT8O6mKIlsdKB8175Y2A
Ctyzi+hvNcgm3yoC6PvyNQrG17mCEMGmuDnDCTtVxEmcZhG9C11n55j/tVJViytYp+qNvImzawMW
zjzz3DYieB5CxSsCM4R1o7545LfSnDjlmsCGM+id9qXgkO/sYEkaoKFlWZW5cX+pM2o2xaw/UiNp
QzWbW7Z634rA9h1casKCWpx8BhCJ1FuOmW7Ay5zWT34vKUcRN/4fe2fS3TiSXeG/0sd7+GAKDAsv
zJkURYkSNW5wxMwU5jkw/np/wbJ9qtN9qu29N9k1dEkgCES8eO/e766Ek9xbuT3e9130K4nCnrDq
OqBwrK+D5AIQu+b3U1RQgsS4byXGHai1RbmqlHXXya1kQ3GX3RthjHUq8fCsWyT42qihmQuH92jZ
tWNJd7MycAtnojVOSY7zWOSRvYS+nm9DztPHYuBaU8s+T/qYP1ppRFTJQFHo9j+lkTQ8DnXxDNtI
bJk4aLt5AKo39njAyRkmBCnM1gn8J5i9ICuTONh7eeoumxyVVIyKd1/q1RpkD4Btrwkwaslvf0ZS
2pF9sw80gvxSPzk6/k8tNLNjT+vjvqu7//wD98JSjGN+EL3p3jW0cndmbR5ZXq2DJP3H48WCVtUI
QFpa/RYz7dYGmBDYv0Il07tv4rWJKfkHvxHiFK7+FMD9Y+pT4nd80AJgKAIvOvUVoit3KvW71KqQ
NjYcwtygAZJFd+iCu7vo6WRWGUoab/ItWoaNtZy9Kt0aP2LDbjd63envMtdRrmcEezJr2uDUb3dp
IwVMrWhLnh60oLYIVviGGI/VlbtnRXjFDPbBIAoMbk3yWuqNCHanjpBsk8TjeZZnc6TQTAymz+gf
iVnNi6uHRL3rhuKhFm5CRodfr80K9h3TcrwA1c6AnZTFWUtzacKiPxrPRVzqrJYm3WkDjKHKmuL+
u7SJUn5pKDkM6jPnY4/aTdN0ue0LwsZ1R0k96f0ZMwFxZSIPRNomzF6yGDEnciDcOd426TtEu221
tYqJFxzidbpGkKit+l7hq5UZ2orTbXbtkBXuUjNB4hDOLKc6IJ7F0DIMVJRx3n0LLs1EfnpRD9O+
Zyh40KPTjLUPCLbVL1y4ZhthiKUtPUXrqQBIWYH+xx9hYRvE80V4ZlgWlnkKQkIvmEFpnqIFeVie
iGKRZjBeRjntfb6iU0uI5InSLqkz5wAh3qcdDd/PKbtpw+0gwaB6mqDLHEMwbmc7zkeomOG6mJsR
NcKMXShUvB+/AkxOl5MFTiyzNy0U2IIIE6FIMaY7vTOfSxaUJQ6cYNmH8c8Sp8rS9QNtP2MsXNJk
0u+BbOBi7JoXyzXfhs42sMVCvBE4zKcaALcVKHlZmxQPHU8vbfG+P9ErTCCu5fXGbeWwtLsqfbz9
s9tf0Zs9xEVfHCfZgtVJ/HCTz5XiyNQZnEY8XQkoDJR169EC3MRocDgbjnCXgWwmznOwsfBZYh+r
yrsJJpGwanknY3kX6AxyQhkatF6ZYnDemcasO88Mm8yOnGW4pRgkijB7wBGfPqR28DYYFf1L2bdH
UEuPZTH1O2yew9aaR/o6IdXNHFcvkWW8RDwu5z4LX5pCjPhQQxqQuz7uqxMvtvwYW/c0pZ+S+Omj
34+PnERRuhJ8F/ZTgZBuAoIcCUEQZqQfsy54aSCePVHE2E8sEv2S4D3VslRzpxzAEblFqNXz5ofX
FRjdCJ8qJxghUYkftzANkz5JE721+k9R59F9EGL+cEXFmpxjMjb618z33gILcSZ34mnGXrZIwC0f
m14r1xSP73Y3JGALEpK+OnMiOdIZH5tY+A9llcxL8Ah7mub23e2PsSPEy+aYe9c6hIUmLdbBecWR
GvRUyFlHjCpp05qyTedBdMh9KsaBk+kD5AYJOzxoV1ljPXu6K15c0R+x8ePocjQETgL/G8CUTRsO
aPldegYA8DbVtM7wz+5iXb4zZuNAl6bAo6plAvN7VYNUilo8chwOioh0tl67c+TOT6WzJpTgjG06
od958vzkgrQZfSPbQmEBbGSDTMz2aFqpeYfY7tPJib+z7OyeGDsEnvI+N9DMVQ4DK+eQQvf6KlN7
k43LubYQ589hzqxb/wlm5ioa5NJaQDdEMvY5tnuCSmikeeBapWp5MXXNWY6okQlcjR7QlAWbgc72
Ajk2BAKzWOEtsFZmjfKjnIOKsOfmg7N2/NhKTpPQdq5eOth3gqSEjnfoADC1WxYde2w/djxG3d7q
nOw18Wk0J7Y/fGay/KBrvBBjbhxuCbj96DxFmT39jGizzVond3h4g+UYywirbW2hB/LR43bGJ91c
9zGJqxOmVPwIpd2pPCiy/8ysWAlv5ADcEMlm+OW4tJENrEej3NJRNK6cl+hxsjc+NHlQH6UJAkpK
mzFmb4v70NkGp7Gbm4/cwzTn01ZmRWAKGaXNdQ6n+X6MtAvlJFUCussnMh8x37Rhu6LB2gBqigjv
bQFBupNX3JsaJiqCwOpNiwxzNRjttvKgE4pw3CPO5YTSI9GVxegsLUg1K7YXfWUPrYfWETGj02gH
7EbmemyD4xTO8y7tnfmAKwf4SeJWu0nz4iN8pAePXE1JwfOzS92rFIAJkIGKleuj6uxpx62dn2j0
yFqLxTJvLe0Rddxzno7WmkMUtrohPtR0EhCI4U3rUvpmQc2hOanlfGiy6su0AaGiN8S1a9wRb5g9
a8lzE8j41BqkDQRGOq1Nmai+bHPJ2KLzEYhIbKmP/2OY0xa3VN0uSsHbmNOdX3j5bmzk1+DXbxP8
EgdjTtl/2zYYynYq6bbB3mD4RlQdL/WTWrGZfeIagws1Ldn+bydhbw9Aa5LO2dcG/U4fkE/5PfP4
uPTNR0uuXFij57byD1NBd7RnL/ow/GkJEC08TgEI8shAvFm5SXlX4sJYzG104QY7D+wNI3ajNtoN
Mo5XYETw+9TVpvfr/DLm3JOCzHtPQoIl7oqJx5zvvGHGLOWsRQdWzkil8UwQM/iIGYm34cs3bKn7
moZ3OBTyj0Itn/L0KNpHgkRQh3hiRPlZncsG8v3kieESR3w1Dc/s2i9gJDISpBgoneBuykF9SoJ1
V3kyjpsIZfOGRmWNbT1Eeu0T/eDE2MHbooi3hjy1qQYBds47dkQnJtM3+pEOB9MU7ZI1G0W1wzMl
ncOIlZ94jcZBAqlXh5o2YVLznxoEzVAZzt3KcGoPRwjioybCTBDX0FOs4VQ0PmebEIdr6gD9b5DM
zG04HxtQfPmTTNBWVAW20CJApNyjhh8bTJSm30JQ5ABGpy+MWdYizsksiWNKop0r8ejxZbynaLdt
ywVyEUfuge7xS9p69TOKMAqHiaTgvBs4oPfOoTQbeD3OwzRaKMMS7QwANtqG2JKptYrxQF1AlAoJ
SVWCkYeqgt70NAZ3s5bdmT5EhBo52VIGTrEzBj851IlOnmxCAdk02r538bYVRbcRRRruhRW+RFkG
L5D2+apCrTdTih+FKWZgNxzZYmGHW6OeWDQ471dOfcya/KCRcLuZNKbRjt896V68nmbLJ1/VTelQ
FTkvULM3k3nc262GfGgOi40MunqRiCo9NiGgp4KoCRwLZ7+vFWUudTddNnyJvnMeo3Dy6M3w0jW1
Nq5jHomLIXrEuDUy+TrOQtwJobvAP4qLLJbjwiKfb4dGGm2LE6oufEXiMLIVnhqXKaVoG+bNNeiK
EF3LoEHv17NG/6r6+zDPT1HyKiOUV62lnxu8/AvdJQ4Bjqho1vidvMOU/7JzdPWe508Q6oaWgdTw
OVIbpIha9ZQSr2zfOKhWeyslBrb3ui15cB+yxS5WQFbLq2Za1MwEwJgM7mpIu2nvCH+XV0a21913
Gi1soYO/wbLEXDTPie6Nf6ToWtqqKemzRMlzzp0DxJGcUvR8VeveQ8F57JWi0eqludcBfFSmYdHU
Bvk3RWZwGOvg1OX0OmtmL9glTJQLFF062+i9iOCVZ+2PLkEE790ljO3IvkDByJSP4WY+pM0RCDNB
7JlvbkrYx49+UxkQFuolCZ1k8kSdtbKRvAic7PsKsR/KebwEmg2QsA8aj0jyOtgUUcMyouOH93Vs
B42LMhbwTIz53y0kUs0GVtuMJ3Ch5RAeUCp8VDJYMqb21mQ5a8tQpNNj67pLwsTDR3PMq1XE1Jf+
N4GA9TRcghAaZeGZP6wJTgbWfGibTrophYiwPuXxym0nUJlpK97LYigOc21/I1IzNkBZ0RV6uv7u
Y4xaOVnb7i1vvOulkzzR3np2M5ztU1SWK+ypchcb2S7QA/1xbuWXo8lg68hG7HH2TBt3pNFY5OlF
b0nfno0dofMuWLR0OUZB/z51Brq60MAAa/XdekhE/GbrWwSnhAq18TsM8l1raPDmqnqLNQ2FnRfN
q0yJB1N0ePjGo5rJusH3tbTy8ClpJyoLpoyOXDsY+BNfq5FWIMgB8xquJPp+IFVlSunCwAc94JAD
hwePR8O5aXxt0XbMLxLNeNZJKL7zfT6jg5aoy2q0BHp2Z08QOCPLx1gTg42TxDQmVXqyhvxlQALV
sLIuyiF4b0VordI2XevqfdEYNwgr+ez1QlvYpDAbTvOjNk2inGM6gnUdkTSFdIgsDjZCAFYrupkF
nFSuHtDICxZgZH5zvANwRT3il/LREsGrTrgsCq+8eeyFSaC1vqb/o21QfVQbzxCbDAYvMsUGWHrS
QBC2n8ugwWEZau5hVH/YTULEZ4RDu2a1O/mM6LZO13xrxSTvvIbNO23N4+QEX1GdYOOeu3qL6OYt
NcCGhVkA4aQt7geNmSSZOdq6y+kr+QSeN53TbNiWnqdC4nosedaHaDpkDSd8fBDHsc1ftSrOFv0U
bsOMwRbEFno9kfbSEg9Pyw4PC9QjuIuxbi8x8FePpWvxKmbBJhwtfZ1nprtuvNR9CHUhFhE+NRJ+
XA7ylfSYzVyTzpOPsqVBIPmBqYF4Y4Ehaq31ATS17Og3tdwSJY/adK7zg9fZH5lVRUcgZM9uZaF5
T/pnTKU/Ct4ffbSae56ruKnRTesoSZR3emCaQmcQwxgJ7Usk1vZproGJ3/5qjO/+P5LkfxNJQroj
rta/TJf89+LnV/5V/I2Myb+d4h/l9av5G4IF/rb9c0LJf/+kPzJKfOtffaEDozMs3XIN3bf/K6PE
N//V1B2LaBDfdFxxSy8pykZG//YvBpl9LkQEnwQx29Up2/87mI+ISoGuzfdcFBIEUjrG/yWkxPwt
btJzdMPVuTKDK9OFx0/7u4i6tq0ZwcRjg4tRe82MYZeI/FpUHjpzvLVQIWp1+MDE5/bRtXLWgd0/
CMc4cBaGyvCamPklzTFwdU7K3MehzonRa/cCRLBOfWmn5tIwWFImDMJzdCdaxEN/Sob5B4F+hskl
/illT30EslpI4MCFSECn/9tHsOic6kYa8hFyWp625u9dGV1hRWApZD7hRO7IvBTeW0sngUm0oewo
wDn+2XXwRf6D67At3+SOur4g4ebPaX8mC6I32KiUaFE+W4SG0E2B0GVk5EIl+5IkkaiukFr4moJY
M3IAm40gpFlltvXoY4v/6/vyW9Dh7bYwCtQN/LtAoX4POmxBGDG5zWouBxaNb7iXLhKnuC6Of/17
fJWY+Pv9dwDOsCIRq2Nav31uZw5a8OtAaO04veJkrEWuA/oZOIXazt7HteKDvMKmu2T5jjm10aj0
J2ywmRv/rHIqPGLMZvqhGE8fYXzsaORlLa3IOhZnkNq4e1CGLMT7nGxaOWMPzBbpJN49uq+IGCkx
wSuvbZ9Zl+989iaiTmfiSdCxmNjjgBUjEQAsCPkq43bPlEgUIASt1OiXjc53Yaspdz6x0aPAIM+q
Q+PnGktPhzJf47g16Y57JdHCRXyFxKEGl/F6EHJv6e4LaObnuKoxTqcYqnVt3jRVf8MLRgEfoZfy
7OQbH14iuktvZfoWDdH47AWCnEHdPIeF5lFaY82r1ddkuko5Yx/b+c3sRbWcB3Qvfc4j1KbekZEC
G5ZZTrCYMJcBARsBC7b0b1J65SsIU6jpLuh/+ZFaetRm56RS3cjQWXpkjbFOXv/6uzdYIH/77lkG
GJKRemuTVuuph/BPCZfuXKDeimtUNpzeSrlpK9YL2XFX8TqhPuJTxqVzChAHLDkxE8UyMWGzGLNG
RLf99cWoINPfLsYWFpE4nmuZtxX17y8GAJBbtb6XbCmQNmjPZvJMeAM5972aFrnlHobk2m+ggk/M
i4myJVDe2gc3zlTYUWd5NJPbTteWCXsuxIOSQPsJtrPM9r3gi4ha7VcGgqCNnGsVwnBzWV8sw0xR
l5HTmI3Xkk751nL4DnGk4zrzP9FHccBDe0XgqNiXFo6yQUciqPIT/8nn/58vou0Ynut7vPC+4+q/
RZvqnW/3kxtlFLHMRYukOYuJNTzP3IvldBbuVhIFrd5/CvLhMPMKEctUr91GbGsnY7QikCpiGxQc
d1xtjSJfX7Wzom2OkCjqdJ8ehjQ8dBlgT8WvvK30HSeZUhxdUpeQo3M7WvLopvTJM/PrACVTRe+5
PqFVtntJyTc3nOCfrD8GKbm/f+2OaZmOMFn/he2rZ/RPz6A0Y01vej42ahcCC22uxNOpnTm9bczG
xAPjgCmQVI56xHum2Zn5Ty7hf678RPXZ5O/qjjB04f+2AnZmHgzMRLNt0COM6Tug6X5MmtJff7//
4PF2WGwAPut8SNb0v/+cRVZh5qszPic2Q0B75cP0iq4/yqJtPxG6oxIO//o3GsIy/8HNtX3XRHNv
2L5n/vZMlXlDLE3SZ1t8F991nX07HEj0oUNjnIcYVlI8o0E5/2jCfkubHD5gYWG8HkbOyf6OnhoJ
LDkPoRaHV05F62wOtn7LmqeSFAne+Pb17hQ7m3JMcCGW7MpoZ1HlY7QA1iaKLlqR5cQgCIBQpCGz
zqXQGGjL94nQsDJSosQQxmh9C/vLnksjwf+olnULOhc9QSZHjnvq2u57HuaLmLjEGAznKqnjM0rW
xuO9cIG9CWRv6v0YqHPSBP175qNAMOx8nSYPevZZorPVxwBUvoFZrJwaDnntaUjrpxKDDDA9XmyL
9XBhigsd1W/d5TclXfx92xU5yLLqVe++Z62A0OCznbVxYc4AYg2yN8PM0dZB7NNSxXyXi5Wsnsjv
clZFp7qfPji8Is4RQuefptniNmOPMytgs3iqrvkcX0VinWm2jwtDxco2RBMImLCoPhDRP7ST6qMz
V38NLO5tkTwFFZatlvH5QvcLpqP6OkCfoQQXt+8EwOsaNAdHu/i7p2hoTfvclfAoaccYUPIWaU93
2FOve+Aj2696KDNVdr1dgT0Dr4RjWDefcihiyO8ru+Xj95l/UQXBbU3SJPlMrnWOKu9Legks/JK+
q9u+awgqF/dsdO8oR/1lQbDC0nhysHScGP8ifo4Pb9XIvba1xqNnBlwdFPyOoRZex6h6q52OmC6X
4YfRFPTbqFJD97N7utF3G9NNVypdUuAAYPaE27dGVh3ZDFkEx2UBNs/g8XXiCWFeVZERGRgsoOFF
j/rVQLxoE3uEcnGkxFx3Tdrgwt58Vd+wmyXfNNH3TiXuIn9bq0vMcm5nzp0KpXxqzBRFU9izNhVr
lUxbVmJvJ+RF9R5bixjFto+pAOheX2vQ3eWwL8325+Q6W9+gBpKBv8kDY6eeojlMvxGPgk1A2bKo
0zcrLU7CI0k4tIgG6mx23AaIAc9xrLQZG/U0WDYPpKiBekVo4WekXH0afaecQomXArI8q4wZnEhe
9VpDgMVqyNsQG1x+T08CLV+wHUzvADohqN60hpc/sgGtZqo/7yo6D8kC37P9y3ebHTX5NnCLa9dZ
29s3CpvrV669th3S3oJxmzEiChz5GVmRRws5iV2p0BKVDqKNRSZvOTFHLvwTj3IwT78z4mS3YwsT
PLS5otZgTFhm7/EcbgILAUTVq8acFTyYII0mOX8w6AHuQsEBj2YFrCRaNlq6D+i/ijSFTVDxNXtm
cm3JAFFKFVJ4lAVKrR5Tn36Tl3xp3JEUFawHkxt+56M4375v6RGXMwRAyHVCThHXnnWMlzHHoqwp
MS1PmzGZYP8H4XeJX2xRRFRjaqGbKn5sVB5pyp1iRuCRYlFnc37F94NwpfgKZjRPwCcwhvkolIXP
P3bwTiz7xD1j63hnJLSZk+hK7+49aVhZmeVfHCmWpFk/shTGIGPcC9OXywhPuw3ITbXN8q0IrYcw
VY/1mHxX5c9ZR41PGX8y1BKl4nNdRas0hFzd1pRp4MWbKM6R/fIQGXb0PJP6F/Bi0m86Oy5rxx+P
5JRd9cE9lSoii0XIkKxpFc4TsLrfjaocgmJkpOSvROPtBDYNTG2O4gxfKsTt0IsQLwR29HRbN0Qj
jjgpLtPsvBrl/qIht8otb4X/qF2JXu0hGNNBMj7RS0KvVU8vt5caVx8HTo1ffcOVJ0H/bMTVq2Xw
4VqdJS5teWKyn/mUwgDQ+egzwu1B17S1MQQx4zkMHzr+7wyeBzy+7e0mNG2GhCWdVzIkCoMmc4MT
a2EHfPaEhD07aF/DzJT7jOCbiYzNuQfJ7Njc5Xn2AD33jLh8esoii57HePxZVyRtk2gT0f+DSk9Q
W1z5zyFo+KVJb37Z6g/qAZEeK/sMuUAtxRiTeNLlRxa8iDgvl7rGdpE6xrnE0LDspf+ho7mnKcYE
IH0d6/w+Z5MmY3yXy/xT7bh9cAHMsHSr6TyzzbBkpKvbo5/r4tyNy1IYL9Bnv8j+gw+XQFi2z4BW
T0FNlkbI69mIH6iSX+XIh/eUz/fG8k6YiEO5lT5uUZ6QS2NIiuMx24kJgIbPv5xmTldj3RDKQUK8
bZ3VCgREirQfam+yd9AR1SPxFgTnRcJglDFX7wKE/K2Gy7BAOO0IWI6rdNNv8lV5tkmcrJnB4K7l
0Yc08j0wiwhcy18NGLXrypFQ65jLEv1GckVmPJTjvc6YZURVyPpqrkAb/iyM/Fg9RZXx2MX+xVNM
KNd1LwVDMwoLdEQ664Le3Q+l+sojoIUzYEDrXMvs2wCHnhTtu1qrC5mjUfIvKYaSEdqF2oCrBPle
1h2jzDnB0cLWR7bOUiQP9C6fZoyLQ7gp7fw97pxTEjsnVcXcytWU3cXERTwGbAfoKMEUqnW31VSo
xsuEbBwlGasBaBJeQTrARXdf6ca5jll77cnHx8SeZWmQaKKrAzB+RJlyw8pPTXsKEPSoJUwdp9VC
hIMF7QxblqrLRkkjAjIARvy7YqT8qq3pW0uGk3oMWvz9C6NQlQrM/ElqC6ct2GtZqUujeffi/pcM
Xm57N5G7F6HSmtvs6hPngfDQPRvwFvzhZ6Pzst/2Xs+mASIi71JOgvfVhR3oDzSHWAknk/AMDm33
unC1RUTSUJB31iKznQt6dljVGW6KcO4IbVUcf3rzHcP5hVbND5gzYca85xa5r4Z7Z9QaB+n4gcGl
Oq/jAlUxWKZ8DjCviLk8qhzrW9q1UNuvo44uOnNAWb0Yefnd+fW7AcExB3sxckaMHbJ17CDneoFO
sWPkzTupiqmjn/IgP8oh+u7D8pNsEYJ3w5pkKbLbchd0E1dNWRd1xrDuB5Yg3X4lJY0j0qjSpFtM
vai1bwB9mXGHUsNdYiA+CINlTotnYx3bl1vZpfz0q1azz7lHJFxd/gpmc2kJVxnVeCxu5eDt12UO
DwTUAfZh62xgvTbHul4D5YUqqqYZDJKXNsulmRbP48xSE1Um2xo6mdHjoIT7aFZS2JK3HTwx30fF
u0ysVbW81YfYdKhWKlgkPqcb9Rq0SfMeF+wMaVQcNRj+vKInWeU/biV4Hao9nTdHEjC8tBL7YyBn
LJv4eebA3SlbfHYtTPKBR6xTCQyiZ9Wuk1auVVXL25P0iDvwfHEs7caWc/YymNqDo+oNUJFqLgKl
X+P/wHDM/uh4RlRZjHs/9aL3W26CUMBdcpp/JZa2J3vXWuBTJsDDDI9mFD7ELqUGIe+LKBRXVNyE
H47p9fb+8Y5fDR+nR5W+FL1zUf0aJlsnU89PREKsXFUAT+yfeEOujlO9eOD3Ap+7GTjOh2nFOZzk
5r21rHU1gx2xOfakxhlPHznCGuMiG67pSMAtGuhPApnpjaX2GfFbuio2LlR1WL5wI0y1sde9x8Eh
PGXts1T0qxIqX5VMJ1u4m4TRzi4koAe7vnHf2QAB9Mb+siwEG1hnlz0JwSsNu+PaqsIXe1CPoCDI
hahgUnBMdAB44c/ozTy+iV+j4VacjqS9GJpfWWx7zApZqJEmbTA6876YboBUysV05cl30Uw5O7pe
7zSt35dFCVOntpmVMjjRZHiXlugD0zPCw7xjaiaVfAliCfpym1MTyJRvpwi2HXCHSNQI/jGbR+A8
SBnxZhov+oYUexZ3GeKQCHDKoKyXu3mi0lV45DJZ0ebs1Djm2dI13Ho8e+CBPMT7EPOJh+y2Q2q8
IdcmYs42CAzU6JqlpcUfrhWvEn9Gq4LMxLJmfUf04mZI7Y925PkwmNL01S/Wc/KzeIIGrdtmOmVC
nfMQ6uZzXzFWY4wZo5Wf3thGc96rfqtaRqR4Vu8obu8aE5UpHI0naCBTYiWL21qX4kGHX7av5+ZU
Ie62BmuDJUSSYAaM//YDdD+8puwR9eD1PB9wEum8U7Fj9PYEp0zHEB1Ol7jf6tawLTqSSsCQYaiM
rz7yjqXO+SNnNhxJG9mGC2Y4MuKUQOcIKRXpEJEqWruaRM00PPUavA4QpO2y0MFFTnBsR8QpzKww
b7fA1cdWs5aTew8E9Vv2CBp0sOs9lAO6AClbRBcpCcj8Du7pV1+OD7IAPDsT5IzVoeJUEa65e2SS
lPQr9ImK33TtvWShzdgmyLSoKIwcvV3SNaowGXfvvUVOQIpSa0PYQmU0SNsQGa8iD9hBIfHE2gZX
EM1FtyDuKY4Y84/4uRHuXIz2IUZZshxMg6gbxCFloi8trX+3q+IxsvgBSXnQtHBeDSOoLzqJPyp3
WCfh9MPBNQHGGsKSoegaGlcUjtpHiTBKowBYdnFyX4c4SCQjBUki2MKviElxjHxH0GrDyLbwVnn5
WRn6M0N9ZK6TdsnlsE9EukFzex0K8zzVzjn1jXMl2Jr0aV4jWl3R7nnUFM67Ih3R9OIVd3hjeIrA
3PZ35vAG1//CMnevYSd1Ov+TgSlKYb+3TqUb3RlG93qriNTKPTG4T3LzoXLYNSRh5CRPYOqA/BJq
D43bOrRk+9e0074MDZHZXGWYK1TLWNIs7Sz/josmqfE4ltlj0oA2zOpf0RsHtYuZZUem51c96TiI
0QYMzfYrcQH8D43Zr8ZqEflAcaYMSp3LmTWb6HHjzdJnUmlieiEd1T7vMan3Aat0RDHMqxviTYgg
BMWwNltNu9eEHqyk7X4PY/sFoOlJJN7nkFHJ2wLwAyPvME27h5gnHLCkiRVgPOSyl6ei1daVr3AQ
mm8sSTfiAatnDlmtedWUWUOlsTb2ftQwbfqqOvUQv9GJotYq5a5qg3tfDSdu36xGC2NyWAXZYVco
WnU8AqxYUk8YphBMXLD2d+jD+ozNPPTtDAk5Gm5af+4o5RprEPWaZnITaBiryYvqyEfpyYjbjzpU
O2DyK53dik1A9XEqLCqx+6m6wjCKR/ZT93KbIGBJIQiLk5av5+/qf4HgXYLO/PownfBaUAVaPd0V
Q0QVouLoaq7Gzn7D9cQuT44QhsxfDPcXvtO/Jx6X40/upeEwnRb9OfLopUW99isqWhJBkt1Mmaju
VO/p57Yc0TaBDeNTGXR8VRPCKrs309t2RnSNzG1fRpdMjifqsO+e5kjUz5AWMwB47PYasRJL4ELY
6zaGwRUSF7EtdCgqQrVYaDZfPYNqkLHeiUQ95CnhnU5YHW4c/sPb0M748knpVhv+e0JJ7YXUq6H2
wRHkgPUzY5qB2+AyNDzzddpghob5h+RkkCM0DFJaS1LV6bP3962Tb9Vtk5qz09KDJD4ag2MAake9
L0RMT8vade9vu39RDmLBmHLbqpos6Cg0Qt+6L9rPqDMP+UfoWKtqyo8RoUS7oo6MPy44nwSGG+fR
zIZNY2V7j4yvEgPo6lZfSLUNYNXaeJQQAs0f4vDwOuhEsSfirNVWu3IqPl1b+pe4cU5dx3WRfqYc
eMXOaqJLSewDGyrekYmoDwDEPH3ai07DdMWz1y5J5LgzUnrtbvYkW1S4XY5FDt2ntWxrZImd5pVk
EGVfTds9aYK6dsoBXupG9YzPDnBaeKBpri3zuu83oTFudDU6GaboWo/Nowe0eJ/akgpFq59MNdfE
2POugqCQqNIXmD6I2bwDLB8vXcc66SnCEjt7mUAHFQg3IP8N6aGNBpKoPoTL++Go7oaZ8+j38EpW
xMEmk5yAYmCwAl7CIj2wJMWK/+Q2xFnwku7N2fmZ4GpaZqGxDfSu3RcwmGgPPDIK+w5l+940vUSx
KE4VMvllY1jrP16EIjv3afukjrVF7/+ctOGQeJa1Q8j2GdgMqUKOZCFuN/LN45dRzWfUcfg2SXuL
4aXTRRvJboiHN3MYi61qXfoZ7Sk72tnUrq4j0lUIsKeTT2H1BXiJ1Bo1gfN8b2t76REYzQXoLOLc
8t6S8V2gWuChGo/dlqBohsBasGT3zTs8bky31XwpLHnsHkWfvZnqu+gcxsVxZlz0omhXddezsGl7
qpulFrIJocz1NyBHIeHicLnV7D3EhXXlIOK34QOk2S8jco6+jb6vgW2IrpdjHATWpcRQNsVwwjJ+
EftlwMQ2XLa9n9z5Hv8maPZSZ6QbVx4CSmqjGaAAut7xgFOYVlFSXzzdOnZaZy45hlP0MGjn1BF9
z0n6TTXHOMQjnWvAlKDaSiUdMCeyJmAK2m6cSZED61DxPNyKo04dQUa/3ERstciiOYF4Tf9mE63t
se1mnAvIPNj3LVI9FjmtSK51o45PvODIpYbFYDUPbod5MqPeKjIHYyXwQp8XL0E1YwKQC6f7LmX3
vbXIEufOHgVOhvS777g6nasDXHtvAikdCytdgbI4zbGxFK11L9SkFt/JSV3zrVHmhqxtXWnCxeVI
vkhwWDjbxkLom4wFVBhnFRo0KP2wp5GHeJwY5ZF7yj1BGJCu6WE8d4O2ud0ld6jnVWqVuzY06SFp
3kV1erWE9ZI2JSI184FmjHrripqzLZO2wm23QqUGBb2Lqx2vyHC47c46hig6/Hy7Tm5AArMBW/JP
/JHdJGIf/OtB0X8wdmbLbStZun6VjrpHnURiSKCjqy5IkBQ1T7Zl3yAkW8I8z3j68yWrTrct7WN3
RF2UtywTBBKZa/3rH/5q8ugKZSrLAy1xxbsx8IDOpI5pSTBi41qjFFBIw7g2XjmbdEQYYUtaQsfG
xIDH/PvPZsD2FzMqCAhSmJLPFq4enP00ABzTEVp3uqB3ZxvoyaYwqhLdGGCG0/dPq9TFGvdKzur6
9BhOQ1hH1GcwV6g+TZjwCdYKoDmuyZvkRzuHPEFqM/egUwDxl8WnDL8bPNW4gWAbpU/tsfr1SwJJ
VzeqRJcaOw2BcCjdDmm4b4r5s5GWO+2jDbTybI/guIMuWTTwighsLd+wnT9iUMz5EvOpC406OWef
x3a4OwEEOIN9CvGpK+v47YQVo1r8QdX7hdiYgXlXuM3K4cjlNFR7vCSa8AJ94KnGQaIS46G1YQ00
9nzmYWk2xOIGZSODaixR4cGujKOy+i7rSTX0CN6STL08p7yIXU4GFE0CYOU5JPgRGCDoLf1aAG9v
GkmymE8l1gkOoBO0rWzGBHhs8Aac3MMCwxffBu8HPnL0HKPAah6Xzo4a0Y5AW+aYMUPIHHKT4LMw
SaBmz3CYT2XfMxOixe/XhvzIT4AqxYBfKogBAnLFr0sjRUZQRFwJTjYszEYCJVeWeHLhokfk3vsa
/ysDy524TDbjVNy7GIATZ0OBRBoRY/uDrlsTzeWA53/IGtCPNBzMTcgZA+StYYzfX7Op+Uq/8mls
PPhc5dqmxeJ7P8a3PK9x8J0YDlwc+mnXRsncGCgKWwB6g6w4F0FGZkCVBBaN92FavpWwDP9wFX/x
SpNo4Xu2ZeEOzOz31zuXSwuL4swfDoibRqb6DfvGMtyG/YyWV867SRCvaq2wFyFm30I3gK0CkyJE
uj1+ngf5Jmq32o5V8bkZgb5hsZ93jSse/nCZf/Hu+6Z0lA3pSpjMsH69TKvsBag2bb5nPU40mzvk
QfnWWsS9zaX4yboz8+px7lqwMj0sTlec8rDbvigXRyePIHob839xKL/P/xm9MkjJl6gq/4OW+rZK
yr77x9/+YlAPDYrLYpp7Yvf9ek0FRS75bkZ/6NooUC9WgwNoxpBvOw3FY2MjnSvuf38b/vITqR9c
x2N7/MDi8/paEo3g9IfVxP7Qrk3NzweYtuVbM2QZoN2ww/Yz+dPr9ZE9CBPB8VmSvkTAoTR74Ked
tynbyCJuBfX2PfJ+wQ7HOSigxhJoD8c4eTkNmpG3YLsVAhLSO1YrQPrkPcYUjmRR6h2RPqYgdTGA
IY65pcArjPGeai87g0rALTG8xtNqh1zB/sODMv+COqKJma4jWOjQN96dWxMWmE0oatTtIvqWRUN+
MOfp2DIoOJwABqNm06hR3spEXYxL2J3//rnJj8wRx+HIxJ9Fer6mev56AwdJcYHhaHfwSMntdfcI
wHU5ZYG5WIQT5m+ihJ0c2uy/oBEbWzCjabwbhP2Z4VwXHul99HO+Jj4OMvuxFPIstMtLBveXqOOe
CqxYNnX8J6aR+/G5Ow6kPYf3jX3Ale8pl95cL5GKOrKMSUmC8MLGziiNzOandIyXzVpyVOqL1RCW
3cvzCQur1EDHGup4LX20rbLdeQIx4Ik5gV09oJlRPQHsvk3QERJr303jt6KgGcxbGu/Whu4B/py1
yVtssnYSOAKnRaSx7hX/XT2mkX76ZhEvWVkPxRp/jwdvj0wPMA+3rRgYZBu2FCAayM01A3S0GS4Z
qOEaXD7AAuCRpO498bIPbqYLPRhbEyozucxfiql66hjMk+x2pUmUp0zhCD9nAX7alMVRKv/gGisp
ZZTBv18mJwrlr0eC5gc7NmxhMsDc9yxd3xznHoCyxiAPrKIdEgQN9IZ6JDklOpLeWl+UOR+0820q
qeQHHczVl/41Bv7o+LhDox/u0gwx2KKraOy/sR/TnY9JtX9CfsgTfioVYo0BAxTqWPzuRt3IS0lK
NrFuu7YoLmWuLmDqU1lVLQ4sOqONMdpohZ+Nzr/Hev6P1d3HN4REEyEZnTpQixzx7gQfxp7zqR1h
GLp6lttSn4jPdoMF9Moi0OsL3JeAKg/+PPBHrOkBWUQ95NcoXdri7feP4uN5o0hmZcmj5hFC2e9W
fuzWlRu5ETnXBC7LiVspWXaEPf2pDDj9S++euYLZ7Cs4vEqq93srtCuS3vKsJqvwDmODT5gOV7B5
eKF9DYTME69Y62CngBu0EGBnqeO9NWP/rBSwCnpbhmMavcBOHUdjrnNAthii3awGpkdTDVQExpxm
/UXMZJAbWNcY5sJlNGrxECOZMsye3IH5USN+lcbI9EANVsflaXYmSnXUrGo/olnnZL4LTevNC9P5
T+XQXywAqIxQTB2FxoLy+NctsuxHT0Idrw9K0TMjsXuh5GMAAqdPb5BFRxN4Atoahh9zlz7oNm9B
5II9TPy2FN7171fAx7NWKdOBZGlJy/541uZy6FRt4uDf4u66QZx1WUXNoyMhD5TqasjBH6flTx9q
fzyplLIgZMC1tUyBPcKvd8GqzN4TLnZ2y+SpIA+hTOED868nHM3ri2MO15ZicCiWVhAkqOEj+1Pp
I6pW7UM4qO+Wh/QTq7PHDhYJu93sJwj5/ce0JLyiXj832B4NYXXWt5/tQluza8yTOIXv63h5Aozq
CJoUlcQ3D+88qdlEkoQ2ORZf/G7+ChQvt6Jk8BKPf7jjf8Ey5ss7mtOrXE7J91T21sGTqZvZAyYH
WgHGGYN47aldNwR1Mhh4I0ra9fAmDkk6HwTwCUNtEYxEx//+0Z+InO/fSbimrEdaCsd5//bnVHxT
hYPn4TQOPfWC+Omz/vG/GP0+PGP9885E+7TDthrj533t27suT+4LwXETa7KVnrbi5PQJEdXG63uu
U0PbvgU+oSecJy6MVX4zzetp6IFoc0afTEsav4dhiwBw1Us7JDcg6DPwxembE8F0zuGiIcZ4wYRp
jKPXsYfo0izG7kSHTyCAxy4VluX0T2p0j0atHk8IfamJWEYeyLy76XsCwE8Hbj+B3Cf9nUeCYw4A
aYv4ez6OX4oIpcciih8iwzE0a2ge2xGzpKKSt0UKEqXSz5mwGV92HC+FyYzfDJnO2yM2j5wsJKVb
m9WM3vLYdrbMXO1wwho2jhPEkWeirw4l6XD/2tk0fchfEMiSMqGxGZOTnQDVO2t6NFB8IwGmEZs5
b6wJ5JvMvnTDj29jpK0rwQl/2IXsjxUPa8+yUcvA9BWIHX59/2pvTeKWVvdgeccOfyFnAHC11DgH
aI/BDgBaCrt9wgqqZzfankbyaWLL3bB0eOriXMMZx2ibIoUxBm9i1N6Pkuc3wEvbcSdcLCANEuEC
7E6DYSQGDv7qmrbIK/v6drY8xhHEWoNU4Nq0iPZTJ8CYmPy+2D59dUqeSeAM60M2mNsTr7TEkn+3
4s+w7eW+jWeH1ojwV1UxlsPi7tPvXw3z4zaNkwUFLJIkKaRw3p3TbWRbU8906VAqYK9hnmirOy86
pDXBZqEPVo47Z9T6Bd4iyrybYSXiT7a3MUQNTF6NhvCX31+S97GR9qStHAtdChoh870gx2cc74PW
VoQ7TtrT3j2GRAhtG2Ht7QmCCZ7AhMz350bcvHg5jIbQQSXtZimjawLKqCDMCcbkF3O9VHiWblrB
U+ZUcPGZlOcnGsyM6812UOWLiK3rLsLGyCfSOiLYCM5f+C1aK/9A+QJ/GZRYpMhxm8o9K1X7lGbk
OVUCQR8ZidH4hL3ZpSbVuB1cHtc7G6YYQlk+X51mc9Payh1N1XF1R0atiICZAYj7xYG+CtcaNKp1
NdjIsLlgNkfiLK4BSLq27sDQN694yUmHxoOdGNMK3lbTtLhE4cEKH/8cLTouFQ7xQNGoQ3esR8uC
KSgYbBHtggGmj1FRvqJ0NRI9HiZJdJP6C28dafOHorYvBeY+3bT+oT2z/uoB0tF6pu+jUHZcveZ+
ai8Rp+OnMsXVoc5gYowsc805AcfCv8QET009kjbDXDUbXICnDYCOwi00ZZNaEypXF+1LS64YaU0w
RIfbE5NpZXS9jXOHu4Xr9mlgR2Yc1BhoIEIPHqqmgLqb91/yT9FCHVm6dr1fvewPNf3HMsKTLmUt
26wA7nkPXAw9vWVRRtXB8DDIwzNvozdnfJ2AYtjfdWmeQy/6/Svxod9UvBC0bIAlNhW1UO+Kqdjs
wqXNAGpFSKaXvSaBi0P1ZlrtHwkGEidOUOF5L0WagFtSawPgQMye8J+xLDy6NA9Q47hNqL5JbLM8
ji1PdU+nH/hEWMOMPdSzecfw/U978Idu/XTxDtsw+4vW9+g9+qfl4C5empIvkx1af3pQEWY1zaUz
daxIitliii6sobq1BvumZ1bz+xv3fvvno/X2hr7IMunVP1QgWe10sNoyKhAaK137Lwa1v82QZAvS
88eu57Q3/VxpKE4KtlM0qcjqTP/0IH/6rjpk1V1xq9CIY0gg7snclijdpRphTNqtCmYbekMBRQFT
lECISVwCtKPQmZtdUkZMQjPP3UctROLqmDhkgvhYPmyiRWqyrjYzT2Cf4chnHqwFnwaji3dxBwgN
x+17l/lj0Lg9VAHJaEqa3V0s4wAlIWQeFypSpVKGo/haEo88PvZKHrD5+dYRmXNhnpVWyoS/J6QR
EO0lWftynzvIIlErbpKRpAZIOHct7r76AP9a1dMtHManYZ1iMnCeFuYd+9HkWoU9yI2K7PpsbFfW
Y9F/6SUJyQqC55aesIUcAUkoIuGogkaz65aRPEmcGBx8/hdsYvZz9z1SL4tovgrg5t1orfTKE2zb
IbtZfMm9QyHnKeugpMXIj4ZLB6NuhQtVGWD03G1I+0zn7opsJYeBVH4XySTDV+GucOUCuyW8JEDJ
g5cyvMz++iUu0icQd8hhbJ2+eBLMQwCQ8DROeucSM2xGE/4VBrtfbNM8FpTxsJ3GclsTibNjw+8J
wgElczC6ivtkjwK4vuitFFzNxTJ8FFg3hGzlRnmAxkTEfec/rXpenHgFgWJdHABcL2Q773oiKfqR
NsktmpLkYfOssxWJE5KcN8bvkJGw78A6s8aClSCwwi7JITdCvFrCWm6wkam4T11x4c8PRh1GMEce
6t4mfzqRAaEukZOE5x5oB9wdQg6GpjcDo8GF3HKMoyzsiv9j2dA6uH1/eBHfnwlKevRBEsk0B4IA
efx1E/AjlIYGPl97c+2j7VqR9X4CRShN71hbdKmdwLPfJX4jFgD/S5zhcbXHZszyItKN8vwHqpw7
a13sncssmG+RIHTJ8Mtpk9d7j2PmQjYDzhXpTTqMhMkROrIaKB2SPP5uTCnp9Q6Wf9B4NpQXLkcO
1ZtVAJQUMdQZL4WtlpukLOHQUbbYDmZYSs3CuPAj4qwEF+2ZndImYPbG9ttm14T8U3492UTH9Td9
LB/T3v1kJuNTaff8mG4wEIcpsbpjToXuO9N9SFdMrgnnsBsVV7+/w+8LOcSTbHDsrggJOSTEu0OX
rAdkYkS1E/S8HlrAPJr7P1TTH0Ycp89QygNLETDVxLuH2FCNAnxG3n7qJiKQE7K5RiasC3QR8hXU
PaE6r45sg9o3vlnLAp/cgNz3++/5oavkIjgIbSp6gAX29XfHCRFJburGrdr7xDQhTK0g8kV+i6aY
kJZlds8KmMaO0Tx7lke+BPKxA2oQLHAFFW2f/UmvLd+3+DDVdXMr6eMZVAFJ/7qyl6bACLqo8OJx
a9zgik98bLhpe2OP71xe0dClKR8dOaSe+YsLCEymmVP0ZKt7951ZUTeW2hLfF7Da1Loj/CgPXDLX
GETO+9/fPPcvL5ZhqwQCQVt+qr1/Op8yY22VbA2XdHAsSWuj+DIuTXc2GQZOjDDDVJilsAkFZRZq
6wuzwoNlKLFGbgR+XPGS3iDH4NW9m5PWuV5CJ9vUGHMcrMmF7ziED7iut9sxTG0SJJYHS5FykxHc
lxIVWLQmXDu8ChqMjsyxgRupxb7TPjVhyk+K4M0GlLkwoq+DyU4Oq6bd9k21G+bhgE6vuRvM24ll
dSzoVYs4zs9QYUdBLAVpGZw0ZjPXmPyr88pZ1lu5ljdZDbA1MPA/L3KXfF7ckQ8iHemXq/KmTUoT
CgBd7O9vsvfhVaTftF3XtSyL2SVV4rsVkfQuSbC2C15DsAAmJzfLZDibwUGvJLDKgi85ACbUzzm5
KcHp/qjKDBpqlau4ND1YZGG2UX77RpSFdkUkZLqM6s9hzMg71zdrTWxMX7L5U5yN91nu94eUGJco
9gJVpUZQzx37f/Fm1zRG8yrfitV6bme/DIwRkilR7WdyJLNLIgaw+otMFtYOfgnxCgs1rIKVsa5a
nZeT5SCq717ROYf1CpyWcXuf7DyMtzeGowHsOvqKuktHRvWkGMhKjy1ITayOTU/USUG2Aa5c7h00
KPR6ntjZVfu4DHl3ZtUksHSQn7di/N5DvAk8vfRmx39sJkontYZfl7X+7CRI95O2hWmCHc1qt/gC
ENKlKMIvW9tYUHNUX7ICs3RSODaTR7Tm75+m8+GV4Wky1ZVguQwqrffgUe37YbImJBMNZX4NinKe
DkYLZDJeJtH0UBQ2rN3SkkFIj5U1rP4EG4Mtjnjpts8isS1Y+xjS5goxLVaS5GJsykKzgHyQF9jd
UMWd7se4EHqeV1eZWVW7Sm39yiQFiL5vHecngcEYPvyeSUoFHoMuQsAE88GgbCLn2sovCKmY9izJ
t2UqnsG4BMM8VIUELpJj6N6EKPv3veTS3OQTpOQbowrx10KZvBkTC0bwwnf4/V37WPRrzMVUNlNG
tscPRf9CqCb8He7amKNqhSqbC8XkWweJJKjRANBNLK6eTBhzwWKEf2IQmB9weGULihUP1zUQX1+9
F3dDESmkGHq25Wi49/3saCXxjZUmE1m1+AtnbZFvZBh1cPxLUjiUIu/KCL/HmWzPBtU/N2vVQdGa
afU9vegU8kOjOGvmEnuVtvjaKpr5eWxoAHWsJ2yWL8xqLqfIvQpXp9vjww4JANe39masM+jRp40x
7Z8IMLidl+KZicQaNDDLIKk1l23KYRW1SbbVszA6wLfZnZx9j158K8dnJ8nQPZIDCOmaNSShkaSz
+3muTari2peAlZS1/XGwOI8ZNiGcR5wj81k7oJJOlEU6SJBwXvLQrJaA1tuM4K5bT/NmeiMMMPaA
oot2hlkQMuZ8emq9CKMB17nObBO3gRGjhZzYb5ziD62RjFfSzm/MFDqXku5d75EX4/n+sV6UGbgt
mgbbRcKQJeNz3sfmmdmKm3jCyVRjmhgpED6UG0S+mfKi098cnhBfACE7UHc27thwNioJv0t2O953
fXJLB7GVVCYcFus8Ybq9bwuVggjNB3OyYA9S7haGHR/x2sZ/wyl2Dk5VARoPcjMMAS1jGNUOB+I9
/s/Lvi3Ft8ZOmP0Not0SlLfgXIfrl22UNRxL/ts4xOtuJkzbz7VTVvja4Y21b1z2ONQuV6SvQ+5D
IHLptmBlTUjWL2QBhMsGKbhyhubd4ysb5J7801zxPQbB0uaVAlrW3gW67Pj1fOlcN88KtOd7j6no
NlV2tI/uWMnAeDmltV0FyqEd+v0b7X3opW2TSQUFjuV41Dunuuyn0iFN+sVlsuXsRxkXZ8vUf84w
Ym6kH1+EpEiIWpGhqqB0FElGwkFLLmZhc9ogByZTBzNbrT0xvPmqmFf4fy3st6pDQWD4xt2y6jA3
7Ds2OF47KH1MbQ9waCvAtDQOGYySvIh6HwMAgg1jCKZoCdah2ldm3u6jck44ipBGx7BzkBSW382z
5rhQYO1TQUvshlCvTtsmIdrkBLYDAU8OmVraQyRO1ZVvojw97dgHD4vnbVa0z/MSm1tT2g/TaD3V
lnxri+PiK3i3yQ8g0wEWsnPpzIN3CJEAAVMqYtBzazdFiaJUsp1d2Xi3yD1Z2IA7JN1mxzZC4OCT
Luvj5r8hjgizTKO8FX5rop0b6GUB/g+TWWHMWBakQLNniiQPoYUUt40DbJYQ3vmHeuWDExPFtMmA
yvZgobBVvwdcmZkXrUFI3t7ObIKrW0oVJpj7cqR4kmn0iJ3n69q4x3VZiz0GMRCHO/PczqY/XIg8
2VL8Ap8AbjmsaRPgEEai/66299CYNTKK7D3BWtYuWXBkz30yHiciFDfhipVcBnqxNTTPNMUeux48
XkQ72Q1QZ8bWvEj9qtu3HatDH0CBScVJQikTjqlMt1edQ6DXDDgJmMyTT/vwixjZfURlY2AX1g+e
0+ZB3RQ8+Nq+6orh2S2jdA9mwZbUYoqLMTDYq3MkWrjFaohfa6e9G3FfnLJ6XvSSIWCoghzTXSaS
jbX14v3gF8dU76Kp2zPkkshGw+Le79OBbrXBiRabcrwntpUnOpBi78obams3t0fS2nMv/i5BZii8
igd7qT4PJYWzRK21M1DXbydreBog2l5kd4xqcOsi55fioX3EChznSYPxhG88qranwyCTqc6oqdch
lpsYXx3KKCaSJBQzhLGqB6PIsQ/LMcUmTWaeGSaq1nhwJoBVbDXRdeCULCBbdDU+QSsaybFkyjz+
KPy+xtMjFxdkdxC3GmIfAUMZ+VxBSceLCYKNiGNLVg7zqY3c+bM85mbkkf+OrBgMnOCzet4nWtdd
SJqhzkMVvNplgOkxQj7phgF4GRWS0aYmVUzUwo2ySetAxxuoJY62w3pr5TjlRkZzlySZsRcEvWHJ
oqChUHUNhWFslCCxDi1DULceNEymUQo/L/QGFurUFNJ5Xhl7lV1gzjvt44KMG7u1nsbiQWXUTp2Z
Qq/nFaeusjhluu5safmtMbR+rIx/kbQxR0iw7tp4L+Mur0HBGteB4t3PawA7xCf/Bs+eqB7PCd0j
ZiW6o3+5YTvfJMT5nTlIt3yXcDEz7u7aRvUBvqruNoTtiZLkpe9hiOJNf+hcaw2MyRBbGr1LqREL
/Kgv4sJcdivcLjLLLHgO5jkPG2q+vvOn7aapHOr3tidTjkSEIKqGbtuM3ZvtRzyqmPzMvsQ9X5IT
h3+sDWBfyh1ihhzK80JExZLfRlHU7mTiv+ER9FmQxthHnDbRmK+BJPyVQijdi0Yu+5TkNh2RSOYb
CAAAydngknztuwNdX6a0nZi4OYFhtU8/w82mbqYHWiLiPZKYCzqdXv/nF3Jf98//4s/fqxrIJ4r7
d3/8J2IL/vdf+nf+++/8+hv/vEq+t1VXvfXv/9Yvv8Q//O8PDp7751/+sDuZFt4Nr+1y/9oNeX/6
APiH+m/+b3/4H6//G+tDU0AooLL96RjXH/LvX75+Ll7/8bfHNqmH9vlnn8P/+bV/Gx3Kv1u4MOkT
4EQbVYxIp9eu/8fffPPvYDxg2OwbLsW8xuz+bXQo7b87DlRgHwjB9rA34kddNWgPRCn/7kufw4Ti
m8ZbABL9v3vwbw7mv57L/4eTqX0Wf6HVaqtFzPlol12Ikr7QwOJPZQcx2tSOsPoILI4fZDM9jag9
09T6lmDtvmlr8bgIe9OU7lWvIPlGxkJgKHLEOJ1JHYzri6aOz6cLU9Ggpp73lC45uvPOvppMEwFJ
PwGD2OMQ1MS5+2xhzLqxAUVKMaHa7y3zRwTgVzZ3GfM1SLT4YKemf1FMz9E9ZqbuznPH9oJDJ/Xb
VwoOhoxswK5PnFC3HkWY3ORyPnDoovrLSAhN1vNOFPtEzmLXef2nZCiBGcPnwiu/1qCwXbLEu9VZ
7lL1SRSU0Hiffl4W5wK5/h7PlvvOneic5vphXEitjqCLVvKbiKyXdg53gJY/7MiiJ2wZ/cUM8hdX
ffEnjh1HzaDWTLEH54fjkhxLiIjDPoAXEd4zohKk7pZGeVFF4zdCmggxxNWBU+6irfBGGwGLVxe3
3Og2Mr8xdyLNRGdByhHoL53jXR+a11hLaDfxkbbBu4iNoTpLer6dauRxUgIVjDsnZ0kDS1KgHcY5
HawnjXd2ZkyEqdn3qehRDPnJcKQKqO8IscT1Zzjz6mlPrvNCI0BhxKiWOdJF6FZXeUTkOxltuKGo
joc69tSIYXaLMXrIZxBEXRZLQBY44WqGQ7Jna+Mb6yfHqUoYM6rozvfXYuMKZH3YlDFHlWIDaRAv
/CwjG9IiDQ2U5wivACZsEmEARJS7W06HBAbjplkLRuRIoH13uiLQ5Xp1yN1IxSXOnOYV/dcUjF5S
bpe6j6H9WEhDwJzx50ArHCZ24M/GMXFR6Go4F6CLRD6EMJu+xfojqdVrueb0U9B+eumT2pJiFA3U
0gaqZh4dlZjgdnmdH/N0eRlr0z6gxNorAiITtZ7jXXzRUq5v0y6/6fqipfmLcQAbC8atZrRN3Uyn
1TbNAbER4GQr7/P+CYgoxiqZXEyJYtAf0usCArufE97rJcOhdHFQyjNOQLv5LHvjW7XGCMTNjpi9
gqkRJgc8XUSLU+3qMoesB8zV1lmdE7Np8CBKrH7BqbchOTEKoyQd0paa2oOv5kiI1+U8DdW+zkqc
UVzju8ehtJ0iip8c5BG4IMaOvvK20oFVMbjQD7AvGLAWYxRCehiGQG5J5pqTfErWMJgc78Lr1h8Z
FdXGI7lxC93ufnTktAVq1epsK+aBxl+Urqw6jk3OIypNnNGS0rvFpP2i6MSl3WTDrogRj2P3vVkX
pCPZmL856ZDu0nJENRsfVOVD/Im4WOiwTZFc2Q0eluBBazyOl+EAjjZ6argsw3Y6kGfVaoTvZSzE
eaVcMs7aCsxPUS8MmPPhUYJNdRWfJSp/TFz3kWkDedx5f1S5fCKheDvbo31cWkpe/qkuSFu2O2hl
z9LN3YO5vqLIf64VPmvQBdgdELVNfext+8l/q2zvsGa+tXND+C00KRFWHVF6KML6VQHnHqZ8BYCb
UTKr9JCnPSQZsVy7ilTmAuyY/my1z6ayPx+muiEUyQpW56pwiNoIx+ERWyFy7QYYj3kaf17BRyoG
iF9CnJaDrmQjTdruboTjYAh1AS33wgKD4rexw2b33kwFjyp9Yh9/MSM/22P+N2PQPr0a/YPjevfj
4j+uc3pbWmSRJWjcLL/QVKWzMbbJrxJzFIQVmVYtY4pjHr5ErZsccM539+HsmYesjdJjrt1hOrZh
4TW0WjTrN+5EXEhrp/4n/N4IJ63d4rs79PtQ9u5lhif0LpHlPdGzrY7+7feRm8fo+tJy6xjcf2HM
QSa1RhtlOY+GAyiLUZ/S09l4hvYGvlKCnOd9pl3BwQgeKjuCrp5bWNRU2HmXNb3E4CX7JqXxhTC4
FZE45AQyH5K1m3d5HHPQ+92hSa6bsE6urKwxCUueriJSsnCfUMOu7e2ta+UD3kAhPY75lWM7gcaG
Y49B4jecPwaf8AE/z2b4KUrj5ED6B7ST0sj3OkYjT1NiW3rvWM7L5952P+UtAZaTP/ebOX+cWRLX
MGgesziiTzGmCxiG3TYEqsdgsCfuxssvW2Kr+t58WiEVXdS4PmyHcah2qOjCDIQLZ0ViFiLrzLDt
5s5tsY2IO6gutPb2Ja5lZ7UHcaFmTohPXXU+hO2rV0QwpQv3epqZ1VcrLCRukN9Yzs5oS8VeCl6d
TcuM3l/5gVEWDhYOdEZN8kjm+de+c8liDJfznpbbsBvifeb92HfxFiPXdSOM0t4nZvVNJOvdZGIE
YzlYqBfxgNeapmqqnmiTrHI/+dV5R2Sbw6h4FcfrWtToIuMyhuSrGLRVKSk/Baf6st5F+DdNhfkD
M1UAQ2V528EX53pDFD5gdxeqbWZa2kc+QiHgGQ9GieE9ZKCHYUnBG2aXGfyAJaXnPWBvPu2wD9AU
8Dpl8AzD2yQzOUCLUmG0Iw+DY41XbWffLiebFc0ysEz7AcxTccDXmza18wsncUJsbPD/EPEUtHFn
Ye7IXzIzHzk7zalK+lt7xUcCqq4Jq3Q6g9JbnEdOTG63MwerhLae4LNC8XxvxwWWPCR+DQT8bMjC
inaZKm5nbso5Zj92QvBIlpAtGo3Q7EmQKtBAxT/qkkyd0oztTRvNGHrNV7EJaF4T4Vl3863vZcah
TyLuWbIS5YTjf16Z3h4zNjzjmuneiFNzr2xsymoEpgcTdx6AobehSL+Mwo60VBWjH88AWoqc6drv
rg1DdmR4r86+TJopwO/NYDyimf8laQsOwRJhUsWHvvdAzUy2VU95PDGQj5oaZVDNcXDWG/QfeWCQ
QIx2V772XRlRh6TBBOfoGPsChRCUh8WwLpiaakkfe+QiyyeqtPYawwCO1ZwEmTkLCZ2ivPFLTCua
Kn6wRhOf4FXgdrt4fjDH6XFMc/LkUGPA9nNQunUuS0QMl4b/tQlLuV+Ibw8cwTJpmsLfzObyyBrY
jyXZrNNU3nYkN+JkWL6WU/gyJKYEtFjUVl4ldhTvm8764peo5wW0sXXmKtaIL92jSmvs8NCvZP0Z
6XCTE1GC9UNzJ73SDKLGRXc8u88k/u2SGktlnEAZz/WHGNpVUNd9UDvO/ZCtw1kWAgjCeYG83Mor
Zib3s8ubSbL3aun0xRSr58gn9MhenlOb0VSXjp88KJrBgMkJA7HhUynJ1lmgA5hd1RKEMjkBGOvn
udqLDjfzRnux+IJaFUsOnL6aYFmrB2vK9k3+Fb8cyscu/eKn1nKWKa+6GqM229rjGCR5rpghouMd
Hf/YG0SZh0ZfHHinZbe3IROAK/Pm15vaM74aRaPwyoVIXabCCKxSkoHtvK5ptWwss7ADEP4fRet+
d7BYByQBnOom8E5VWI+zFZ33lvUlG9Np24VjtJPtQxQ0CL03RQhfoSoJZ7AriLhm8lg55TmYqrWD
//Tc2vVru3F7AMgRjOzg5+XZyoDUKznMoB8vEaec7Jwv0On2spjjCwtm1db0rXKbkI51gVQGeAsQ
2MsZ0ltVszPrYr1MR5foEW9rZ0D/vX/ZoGDeNvhmXEJFwFMFTyRmxfVBlrd5e9bjFxDI2ntzuvSq
mLCMJf7u1fH6o6ERMundEPIJuXmBwZViHeAjYsbqKAWCEDGYDKyka5waQFkK/3VWkCRG3u2NY6T3
BJete48UPZ8qscnP+slB4Ob36x6Up0ZBs2sknt8Ds8vNgmY5MEtsWjEZSXnTgjrE0gMaRX7kQ78u
DdSaxrTI+u5hWdc/mDm/CPT+m2hyHhonQ/NAConVrAwevS9kPZIzFVlXhqj2QwWU5CFRCdYlOao5
JCB9/pHSDK3hNWklEqaRpy27taqYUKH4IKT/aajPHd84axMi4iyy5MAwmPGkkXdeZeIriDweImM3
7dYCoo9jDA8mTombNTIO7MJ3hmN+JpYi3nHfX7WtfonF+TrUcYDn5K3pJ+eVH6P37xcCCo3yNYKi
N3vdtTkzNV44DmA/enIj8xR4sGMXXfFqQNdOhGW1juzO/5e689qRXMnW8xNxi0HP20ymt+XNDVHV
XU3vgwyST6+PM7OlM0eCAAGCgHNTMxe7XSYZsdZvm0c7q+QVokcGKufdwjYtype0yn9VUcGk41CR
Zl01AgTWfll+pAauozptbpTr0bBRbhZEL+uLU7W07pXGXln2b9H69qrS2iCUwIEDBuH/v7jMv2E5
u59qgT26/xrgDWTVYhf5b3+jI/8LeBP80Hn/n6Cbf/2if0I3rgt049PUCTsGK8P//g3duM5fHrUY
vu+iQQSHWXQef0M33l8e0jigG+ELJPEGeM/f0I33l6XjgEXcY4IHmbbxfwPdENH679CNhX0CgMqy
BAp8Ar69hVn/D9BNgre44O9HO0/Wnfxhru6p/6V0Skw7SgQv1vhS2O1T1xDtNaMmRtk8mOuwp/M3
NfNuY47qeRgpBKdXRdu2Gp78VO9pHItZMkK6yrBzJPcJ+HJlq757AXz8UcSxoMFqnz1VrKthiu60
CGxyJ+vWvtY/Gm07nmNgH8HE3yN7JcUsIGvCJmc8v9Q5JqmilNvZNEK4moiE3OpWoDl7YDcFDWJV
awb/NlBjF4hGuVeP3rxO8DLmODr6zgE1mswAen3dpMS5lVbnknhhf8+91V15Hl7kJObvzqAUvgka
0b0pl6YHx9LMzcxoSssuDhTe9vE6RlStx92HQf/aGZs8I1WzCYdpg79nOJVmufW8/i1KCS73KBhi
G2pQqVE9Fueb2Gh/lb5B/ZnfB85gBqXbVPQEfqSO897XIA7436sVjHioNuRKhQ1Ii6rlWS/HFoyg
5V9ANmpeje9u9jwM0wHfaLkenejLWCQJvWlMcAyrsfnmHlsYT9iwoqWHfZi55fIYiWgX0daZMqXQ
HkBih7LISyiRKqvwRihNszO4EpIRrMjXYpNaoJDGsdGDw1ExEFUSn1jbnW3n3cYYhcpQqCcZU99q
t/7NQxy5Egn7+ahSlD9JuCYyuD/mBl3eKanuO6FP5tYzWQ4qM5O7sOwJIwHEhyDOsnOqj/1ZMCCS
5jIzQWNImqqx3glJ6oHm0D2nEgPhRBI3xy4C8GqLVz2xn3GX9OSN0VIc+Tc/0n9IkvUvsaf0ixHD
KSEUPLjESrzV8Xw0zNY5sklOAZ2Acssy9jaK5qnOAJ3yNAST49vIy3VMGt1zU5FsG1XtcZrHctO3
Bvuay/Aqm3LYF/qwt5YC1H4W5b4dWLcnlJGNxCJAdlx4brz+0TSlIsEifpGKPBk7svNdnTTGxeox
SZcKlWQ8OacxHPJDmIcPaa1vKf9oL6Mjsn+ao/+FeP8bhvs/YPT/l1D7f9Uj3RLA5P+n8/zyFX+1
X10s/x2Q/9ev++eR7ul/kR3BEeyRIqF79v+sHXKNvxzqzmFnLY584HhY/7+PdOMvbG0ECLgWmjNM
hpz2/zrShf0XQk2sr2D0Bqc6WrW/75t/+yb/92g8IsFFW/AfGFqgSMh/hFAmWk5Ubu5/YmiNfvJG
adAw6CwN0+i7/aNcfihAuX/+6NKUZDjH2s0VjHdWy4fIw4IM5fWSEHty1KxNOjOI54ykjyLNRdAZ
FI1FrrgYdrXxUuVdnZRmRWRRJr2pBnHpJFjwAeCQ0mHTO9lmS/EMltgq1q+53VgbRRc1VrbfYZ1N
l9plXzCUFXESOmv63vNPexoeuma2jxIT4i6um1PpaXADOiWLk4cPs5DdqU57AWW3Ak0qjrOnso3A
UriROTi6H6tug7z/tcyt7gbtsIlsThBBSSrniTqbg/8qstk7sPhNdzuyKJLr66B3SiDrtHhDuUa7
Y8/GnPuxtxn5kPdugUChtmIsXhLjrijs4bIEwZetm2xTsqf2maXNiA7qm5wa7QRr0R9HttV8Gour
1cH3Ec6P0LhDOUkDuyvvUW/pj0lI6x5Md+M6JNLOnvOkUr177LXfuZBMc/Rv16YkOLghlt3uLzR6
+xcMI//6QQNfAj6IFVBLSJCPp8TACJD/kKWOpSeP+nOaJnlg26guJBm6aCtJt4wTD2LWA5hHLEgD
5kTuSLpIb0pn7+eJfZ5jhyhDyqSveD1N9o/8BZYwOxdLcT3r70vui56CzL47GkVLBomrRRem2aVl
u2o+SxYU4aj8TUntxzDLwBAyeQIKvcWk/+H/gkAJ0/6RM7N87yMLn69JeC3FgNsRmmqX48Ddzrpe
P9QGqgDV6fPJs3NvzXO1VFlGqL5UdQ/LKT8KXf5U1hdw/fSZWqoIMDvRXdvPG5I+W671GFW5Nf34
7CCqtB/w/laX0cBV6Ciyjwt9V6vuD35raoUsAupKtJYSV92hukwYslAm2e6lsnV3/+mRCrvhqa7P
lpw+HK8AtE7tu01LxYE/teCqz8tT2GdvIVNKm5jM6zyC1N/04y7G1/pYOVx7JklOqFLOdtP2P1Qg
ICqswJORSafcpAoZRa71u7GyaUsq+wu6MbUdp5RqvkxYZ19F6LB4NivuzIMed0d6crV1QyIkZblL
DlPTUHqs0ubodjHNu9yYzuie9OVHC5ecTRVF6KUbB641ple7JKnQdSJqNquOW811H+Kq5bmtSExF
QIUzRo/3WGRswjOKX02ohWceJN6ZUPjodyoszfQ6H7p8ujtdcadEuniN8zooBINcQR36p+vFNywW
2o7RpAaED6nTnZyB/qDs1lL4HHij6x5UkTkBRdaUq9K2fjbFdUCbvOo1OtA95f4h5+kUTvgeXJqw
tt13Ycj+xLo6nVCFmRtbos5u08m9hcZ4sLN6H81I40yODuLpB46OtJbbrM23jqnEezfTqjZE6jou
RpSKDDxBJds3SWwXw78Okyc+BGmCu77Xh1MzWIsjBRtubjuklMVpfxl0/Tb7oBllppK10Ej6I/ct
f+CyiIMkbQIU1P1Z0qVGGj6BOCSqrjTCH48xLdsbSrWmnUOXN1CjNYK3JKXazgkMV241cisyLCKQ
ptnO7NAIqzLc5qyfO1s1cq1VtnbubHmbqs0sh2EtCxfcbI4UdBsbaTO000GJGxuLdXEUVJbPM0YC
ilrXRfyT6c6FVFKseAg3kLHa4M3De4PNMB8h3kQC0jSH+m/cPeeZ+FmEFvHRAYuSE3SO59unpHH3
c+TcKx0uQ/bJzs9Ca500j+QVlTBPxYPhqLNjRkBOlbkedWKoEr04jFp7HpMu3fyjpyAGjSQh6qoL
uswF7ipAPVij3N57JMScTDLfxNw9S2hfRuXpxYE/X+UEZdKmfEjRzwVGkoQrs7Mv/Tx+onQAJx8Z
58dBBUmdPKtk3OGyJP2mP3U0wmxrx7hOpj3APqgPMym/BTZnNBTpj4vA2YhMG15y/jMlGkekWPQQ
0sV3TP7YAKbqDywPnm7f8i7/1SQ3NSNvidpB7QdcOZPTv1ZG/DYD8jt+RmUO+SoLifg5xOMexBnu
JE0W1NOJaSH93Q5IoP3QyAhYFVtR8VnTc3ZOafBQIsNdT8grskVeXqJXlbg2FDkccy+7uBYtcP3y
yMTOHzr56iMQZrJ6Gsa17xcoM0jlJvhY32KfqeCudEjYwZpPqrXfgV17IoM8iwSx+Ci4GUhMVgop
OSm9WKj+DDPB6klBboxqvhsPY6qdJx6dpkuMeY8Il6gHRDET1gnErC1FoKl+V/7wPLrOY+VTTc3Y
Ckd2XgDTfBoGUlfHlQrb+qlQIVWvrcXGhBZIdx7chuaUWbYcEpEghB1REDSS6WOatFNxSLzoy9EE
sTPRjvxaHL8SSjLLiR9wi4NZGPZp6gdiY4f86LReuppKO6Vh3ibor0qIUh70ZIu9wwlqVVuPUZjp
K2UN3T7N8yMdB9ZrMQLwpc7w6hDRa1qRD8eB7N13jINFnfeW3/TTbcCuFVkoW2Q72Q5rWnnF35Rd
VP8a+YU4y9jsT7orj3n/mYPi3bJhBCFHllMKqrQJHs72DmG5x1C2WPraZLd0BgYFJU0nLrFP/Bvx
zo9FI1cF5s611vVGQALnruJxCySc6TX01Is26yT/jaa2KltTPpY4/sO++9XQYPKIpjrm5p+rAMso
3jbcaANhPxDq5IlPPHX7LAPSzSksi6tZXpVrovwh0LdHSdnbCJzrcpeXDTnX4WJ4MFk6x4Xoqc3i
2xi8j8yohm0oxu65996x9M7ULzfjNS0w4g8tlbZKmcUu0Q9xblVf8PvjpnR78j9N90vvC+fiZ/ZO
9MscaWvqri8CIubF90GrvN0ku21Gm8maUD0uz5EY7pj9lrEkRU2N3WaboUFaoyCHiQ2FvYtwGeCg
5LElnuiK+tUN/MqTR1eyk6YWZZSORFZW6w88GCKk0X7Q3js9edRdda00oQI5jt56TGCaQ6gCJegk
dvTmM6ns9kj2KNn7heZtyGL1T3GULRXaZK/lk7chUP1q0/p4Q++NVoKh6Yg+fc2oDO1qAxwX5GLS
mQg+TemwwVd+8qm59UvvKL0x37i4PzhnqJOJzCFBcSC1nRioH5q0+s0co/GOZ59sg7a+e/RNc6Xa
m6GDtioxvq07d0RCMc4IPUXivIkwRCQQLVJCfWe7vx3Y+lME53zWzW44+Fa1n7M0ORW68az1XnYg
Fpl+I0EbPRE/m6Qz2puyrH2l9f0jvpWBJx+MPhM7OdDNZVqDty0nj4p3NZFg27TYUolUTvLxebKl
t1u8ccEEi2ARjvrim8v+UABTD93VVhOyynjSecdok0hrqM7C1E4oYBj2/QgqXXq0CaS0mEcOZCCK
1aCsE1rNJr89Wssgkja6zQFptjRuoGd3+77n/dSabe91/Xam7abwtNNclNVzrsSbPfF4Qbx1j1FW
Izomk/CSDCVufrQ0gMkufJIXDYhJm8dJL5o9xipvNyZHhEzqWREjfC1H+zTD+iqh3DtE4lCU9dHn
L1Ub0jzhC/ylCk0ei8zuD0Rs3ZUuNdgQx97OEcAA3hN9W3p2trb78c2dZX1wqqq6l3VerXP+SBhe
vwmGxDjL+QysHyhXm269zsBDPOVej0cfTaB28DKh7qVtT1u366O120QXn7yNx1HusdvXN7M2UDhW
P600uxt94XSIv7IumTCvxVE2mXuZIiZxs0Q2AibSYx3qyLW3QobXOpqeo/KpbQZ9C6aQ7y1aFDHy
9toZu0p6csO0CFgltimJUbsxaqugaFnm0opdK+5jNMfKezENSqz8nIJ3RV8QCm/eoNFVRNec3Yrs
NMLuZ7xk2xTjKvnGuzg21aH4o3e0IjVzzT/cHQ4iTqG0SpsI4D8zPNd5GLPp1nnV7yh+1/XsVYZ8
GHY8TfuwH7EDGObbIPxnQ5PGLuXzeQwvHvUDOwggRnN7JkZyJrRLy56kpvAZUQAUhk2+Uqmvb1KX
9HFRnOpIjpA1Oz7IdVRk4gGk5yd17G/HKuJgStyP2uT05fmZ9vhL9lRX5xtfNOfYnzUQpfSKvmC4
ThNaqiJCVu0xse57q5IbNdvW1ZQejqzYwaPXqAeH3unXMvyY3+QYpXeBLB82s9TWdSoPoZdbl7bX
L37c+/dyAMLU+B4DXnP+uoVz7orsxZaquITecBRjmu9pNs62WhiHOx0JL/yX/1qq2iQrIN1NLJqb
ocdKIuKGYWu0oSGE86Wz/d8cyXhpjeHZqAo0pVaVPkQNwirb2kjlmGeja8QGWuwaR3l2zpt84Z55
JnvpH9ouKvdOpH8lEpVTtcRMpojuoPE9TNumf4bLJzVC0/YlG9km99SwA2w1tpaVIDpN0bYuvifD
3jl9nG3qym3uXTnvtLGeD3Y9YKtevkU6XPMsqa4OBCRWvyTfmT5hG6p4sofZfMxtIqI5apx1phr/
NtqDWJteH+5qt9auVaedYKyQEYdVc4rblKc+i+ittd38pA8uk0PSFftKaFfSIZtj7uv5fhhdqlJ0
TpLomceyuLIwIwEe2QunWq0dhTxFTKidDKPPNyTZcuaj5j4QNfEhULBfoMj7e12oDXdydFhETFUd
+2cvdt5tt5yP3HbrnA03q4+439WX70ENSSPM4XCqN/61I549+Dm9lveSsD+CnVwdzBURHDM5vnFr
bndlh15jLBxxiMCp96Uqscd0Cfl9VvmkIo5608ixKFZxehHkmu4bIX+McWZLZdlA1Lyh2c84UQ/T
HEjv3Q0wEcfBKc9xjRCvdykPwVZ0gO47Vl59FvRgBWTxnk0LzUQxAeIIcn8bO8xQWpiHIaHdqScf
2nsim+BM31S96oX7k9X4NoZYPQArB3NOnni3JI9XJDUhpcLDPewnZDJBMyT3PGyiteaIl7wzWTvo
0nNI7CYWm2wdWIE79LTyWM4bD0Jrwu0V6ynrujcvmrmLTdzHVsPuSpL6scmHbsOiS8T28OH5CMJs
c96XwxNR4UeH+T33OVpU6X3QfpTgeIx+azm0doYgU5X5Qi06h5Eh+0BM9EmKLtAK3T/0HaQ5acYY
R3Lqrhb5kDH9CC/G2pDEJfQsaISXgQ45Gdy4YeK0wqa7KlRyTZguEcSjGykTB9eA/unCYaxFMr6m
6bTTnRkPRL3RehpSgCiewqJ010lrfRP5+DBQdzDX75ClqLCK/HUYhhdj2oPvGUHWEvUPOHDSmvpP
p6ltlGaEO87SIJwivqC5K8DPTSrw5M0e6SXwSs79PqIklF/gIhbcGSEe58Kbo40bNfmJhIxd1tXR
wdK6y5gN3j4s9O9KjiGFJW54zQRZCDVawo0VQw1kUzcFy5kAT28nbBgcNj0GvIstiwM4Yf5BVzS6
jBSRA1qCnnz6uTv6yF/Yeo44oW6mrK7Ur3aX1NZvHZ0ORCPH1Yb8Fz8QVZFdu6lpD2aeXkuvRJo2
GQYFN2i32QXt4eTqsOnWwKKm4qxk32x+HN0qVloWqpvehNZG+zDdwlvxtJ+FGp+arvJOhWsUWFBa
CqPo3dvWMucdDhv0INIitSEdJFJTA3WkNoq7O52iSOtv9IesiJnWANvkvJYiwhSdEWggcFAEVldx
EvbJI+jol5nBRclQJ16C+sKgIgaevR/+u+XVaFBePCd9cmfGPblFOnyMHhmZ9CTjFljalXR0LY+E
hSDYdWv5zEUS8Bs0G084E4RHwzg0omSlpJSICj7+lPkrkea2Jm3iPZIxPJn2iK2a4p80bPetQ66C
KM3dEIqPNHfHC7sAFhdOwNnjg7G1Qa2ybN/MLZkVqHUhlvR1WY8470sHrkbjmJ3YfxgA6cnGgTDx
CBW0G0AYYSAWHre8jvzKjx2uogqZjBaC6xm1HRi2/I6S+k4xpntxUl6i+bc3ctHCPvpr4sPeRBf/
GmxXYSA2PzIaoOvIM9e+QbRjHhMY3PU4lkfSSPg+6qBxia62+5rOnMmKnopQey/Cfi29LH23B/ux
0RD4lCotyd++2coqri3l5SsKXcGWGpOboYNY5N5+VN2aijHET32+HfSoxlJYPRS17dwSr0MzRWeC
DvHimc5DrDvaCkkVkTxe15xM5NED2fdXL24ODM/FOscMsqEL+RkZa7+a9T7da923sdSCaUyeqGuT
574D4yFSWpAdat3cydUp0On2bSERoE581xTW4Cm2T5kmxVK3ts2cisaKMp53jeecvNvU9s4bGkTu
BCx42znMckyPXfyh2fbWNc0zSvsvXr1yg76lXQE5+9d+dJa8oZUm5/QWx4eSc2nnONmGZkro0MpA
HTQh4kQciPia9XVV+WJH+RrIZ/UcJ1N0KTOMspBQ56FhsLMrVC083hyqTIHUIGuQry3NFYoebI4R
LyM/xflDb960lTL/HKPaO2RTefVChFZIhv19NV/d1r22UbvQoZkeNHSbHmsNA+DcjhHKo4k0lTCw
4cmuRT1bK7qf32U7mCuU3G9M79m6zckf4jKJEv2Xm0b9RsJQ9iafKxUKFXEpZRwipkWHTgq/x7dH
EYZdYkLM+juVZSbSfgHOE9pHt57P5MGL7dDQZa8VxXEsmOHyqT3lncA6ikKSwXkb2vXLqDXEh03I
RirlEfwwDE/xENrbxnig4CKogOxWZEzQwN433rpOXBDEVkO+6xyKfsCXp7ubTkUcgplwFtU7xHkE
mB03z9MEKgNS8cqdEK0GOHAib+1HCiLOkTODTPt1A4yv1mlP0FZeAjyxk08VsumwkN9tmJonze5f
WMArEtXs1dg31X4x2CINMXgD2xoZUVuuu6RAnu3XPSnzlbXueEbKSD9OWs5xIz21vXCwjRveNiJv
Cg4CP3ePUSb+OG7cIM5DrJKGHQ4yAwWYk6Atiafhjf1I23qD9WNVRN91qU/xZ9uemAsJdmNdsnLA
wrlz1kNRNDikcJwO4z1vRns9UMe8Hmoj3fYzWhlJ8nrhA1ylhM1YNUniwHRT73xaTpVtXef3aNn7
JVqgtUjFj6CjCkoUkwEBGrfB4EV7V6dGYKpdoi+Wdl0HMREKPgms0ITUslMxo840ONOYoPSvFtUO
GAjXg5wontfy50yFeKCpmUmo6tsnzFWr2Vi1IqxOQLS/WsGUn9evc08wmsiGbWrZ8V6QeUPdrf0Y
x0Q/kdCjmcnd9bf5XCZnWJC723vV2WCU4ZGoKIWcS4wT4BTcJ++UFh2dgo8evXcfyehmKr2le0Jc
srbCPKtRIcZd+xl3g7EfTCi3SvAktESLEs3L16kN4ty42PqooZdHXeYXdHpIq5qG2CZqOOgUgTdy
HlWBGKAOv/Gv0yPc7V0PxktP/GWAnlYYUgCsc8c4oTG9ssUFFZBXd480ygKTifzL2rUvjaiA7q2W
mSut9uT8havaFiSP2Ic2QVhA/mazRdwcTJbpHkmyvoRt/N4nBelxcWbuSoL8MDOJwI201xIf2EaM
1GHlerPvDPstrPMPWdV/RKJFW80aO4K0SixBmB0VloNs/gX71IJeaIjDIvceV1p495/MTv5Z8IDn
BH8/9gxBugN46Cw3mWPIUzpET7XpT9dW4BTwCXYAP+mLQB/AuGmKJAWAHGmTijcWq5CcJ6chSLHI
PxpTpOTP1Pku7uZ3io+KYzxUjx0T4V4BzadR4R944x9VIoeLh+xVNOjBZi/Pt6WN4T/EsrwW3Zid
WcOOeE5CYDwyASu/t/Capt1rZkFiVYHfRMWrQl125NInL8MMs01czjSbLSyb1ObldycAOWSPlCJu
11aPbrx27ImIaAw8ohu2SYJeckB1N5iadWrc4aIlxA+3uA2DqlG8CxpmSTPUk31aTHdAj3DnUqi8
r/v0BDg/vzR0/+ESL3aeNkZbU4btG2Wx5ToKNXef1KkbxC7pHiOAsmdl1HU73XziMaKiduEBOxzz
/WgqVDdTfUmTEg+BpfyAhr4i6Kvypyqp/9M7p7t0ufySPrtv0Vm7abSte+HF7s1s24fZHweuStdl
dJHi0mC93odSe5n0CzX38Xe+NBYWGvlPefM8tpQRSZcI8/qoMfyAv2ec9WGRnXgj9EOnoUHlBN16
Y+QEJMqBac3pPp/ygZqnLN9D+8ASLkRGiz+pIcSAyM95Fbk2GT4N355/yK00/9Qi4xKBdGSsZtjF
YG0LpzlbzDW9gXVm0hO1oxk4gDaV+6bvDkMvzOM/fhDx8DY7Ytgj5U5udGeWay6QdDsZaXozWY3p
9T5aqR4FWYYhiSnr2Puor7MkrR8sn6YoatM2dUbEeqHwRJFFxDeuQXFlyzE9ZRpYWdwYQZs0f8iV
9O7aIJdSxcncp1bqHQTdTfvYh1GF5dmp2TBvea8eBw/uCCi82CeZ6W0HYD3eRkYGKYiWlJn24M2V
xPzsH0nVxQYs/WonKJtDUi7FuWqiN9QEyc80slaD6lLoZDSHFqz+Xnuj2Mz9iCamHoNRJya9mGdw
7Dpp8QIXF1eI5FJT1kIicnPmDFBBmNM+zLyQnhP7wTOWNiDp/BhyRICDHzdwIoN+2tiZL0TCPtZz
D9Ze9cFckm3h5cl1LA0QaEc7S3T2s6UeJ7wNdQ8J1i4LkVGH2tZuevfit8wGWIAfZmJZj9KovzlF
kYAbxhmPiY++Cvg7q0bg89J8sYpEf8CKwh/iYsy1vFOn5TqtkD3cjaN55zjJ+ifH4tYP2xsyWNZr
4jDXJk/d5R8/QqvCTJTSHq2Z+iY3dHUrrRa/k07lMVKqI/1fJOSALUQkiqyjnthY5bKuV+743mSO
to9NGm4rq+PKJCPNJGnGr+IjaRxxEIYdSw15MWKBduUSioHS+OrjiORR4zWp8ccTihbJ46iB2vJi
4w2OtX0PSMKz0j87rX20WC3Ya8XNiBWWhKr91jtza0+tfCpkPQWelfqb1jfuWJkMXjbQfWxy+paV
xHhHHLEuZ2OH6IKinNRMUJALUHIttU7pYsBJw9EgOhUzfYcMdq/1EIomT+aJnDA6OWPra/Jn8pGN
T8IkGde95Bedm8uqDYih8SjiYlu70byNjPKaufSWlYp3bnDdD7NwHryeVAHwo3eZNIhnqw35G7ek
wC0XDmAvFYfPMM4s9tDz7dB9sfC6Tv7gWvFblOwr2PKVsIh1Ywyf11nLqrykJGR2jlbafJ06QZRK
phOIoQx/N2g9/KjIzlFa3ScfRXs1coGUjtpENbzeED862ZjusHzxu+sHl3ksanCIWfHWFYQGKd+B
1OmzY9MDRaZlTm0TEodgTqmUjqc/Wob034htClahKY3Md7YFZ/KmpNzOq5LfQMGptJ6toX71BbuC
E8vfbhk+UWqNBSAU71VueytRZesypmFciq9ayvFoskuuSKh+xaTuMV1oG6+zf48oGX0EeW6tvzej
+jbs7BRisdl4GuGH47fnvLiT2W0HJ+FCLBEVTIwb2Mg5t7VVnswK41/90ZChAydGeGRFLrcOzzmS
Kb5GGxoQ03XK6alYKdsNXLQkCx67l7Y8Tzjmi8Vy5k0ISlxCtvlIueeDXHLZhA5+PDVuXHd+nmtS
I0Wk45UZSASr6GDmYs0vWaq/VFTTWYAwQxOHF2ZhhInp3U0gYSvflFgHKTuWhDa7on+D5kg2Tak/
LqZCPUslboToKOz6zSsImusjXPTUzoKKdxPGDtsFLu0Ps9HdE7PGgNXlr2g/qAOPn+G7nnC9PVgN
qHzUIVHspieDkCdCJwE/00R8is59Vnp8svzHmZWicQRgEzfnPFv6NWbeXcJMo+IjXCLtZdUk606y
3c0KG40yomY5Xba6xpQ3L4Wa8yBxc2nL5Eg0QKD7xZWu7pOno201SkYvcqCeO/NXnvaSanoKy2NO
8agTLykh0J6NslAO9ndYOsjeTdteo1R87nGf8flHmJJFHeHtgH1n51xLvUDd1aYbBOc53C6K+zqb
iaR0Rn0Veu69nTnxRmFSCTk6W2L0AAqs6Rnh6mtqECJoES4GOazzvZs0kCRW/t0XoNQRT9LKN6rV
xiDqk5fN3+IDg0cul3+nb30lOuZjtuamzS5ZNoNDQ0DX0gk8VLqAN+96RCOxHQHsx6Ii1ptwmmyM
AM5U/+laNytmd8I+3qBdxbWsUdq2i3BmbvyRFt4prN9d1GJrRXAcapc/5M5sQV7whvquuYqG7O7p
ET19yFmG3PmlFeLaxUilzEy/9b1zyextNnzVXfGCIO3N1jPnzEOjTb+yFOON7XTVusW9YBmYZ+q2
32Vae5vzOdqje73OPtuA8xY2yMQiLH3Ap917MkH/iAlFTxjGgW6XO3+OXqfCvpaotdbYpbRAb7KT
7cR2YNWAnD2GNifMqZHOOcp0omBFtXYfZ5I+5sY79tOARa5kAoy4OUbngBiDuoTiCfXytAnz+YBH
q4cqsL0t0/UxX3rx/LyNSM0s16iqmlM317tBzyT5X7CZyq13eRMSSIL6Jp47ayva6icdBDlv6ior
Bb1s8PjaKu6CcTBmFN0KRZTBfRkb8tg0SHtYfhTcsIOoCs/QwWoe8hBZdWlh8YAKXOeqjM45EqEN
oY8T/yVu/jQ2RUD6NX7NMkk2CWV3GwQD1luMzE8Z6wIR5hN6rgt1utY+GqHV4tT2d37zaBlCvTZO
RrQQay3pryNPa7SMW9SW5CFZbMxKui15gCO/hyZdfuhdTFz68v/MgYyOiE1bljYJbMPK6yf3mtRM
X6JBGOdL1V2Qbj+i2jX3htknhyQ3n0ZwmLtFa/Ld7qCg4JsaP40vGfTWjrrPEXDCNM416OkwG+Jx
VIiS2rlQuEAYuwbHxrsTRwc/cb6REOcr1BcXnY8Qg1jFSmaCkGBBEQYqZGdTWxqRKqF1TZv5IXHV
2SVQCil52aBvcfbKJWN6niTCfCQPRrUoD32unxm/amGYZzeKbjPbEW7yoT1jUUKPUrh3MzSnTZmG
pCP9d/bObDlu5erSr+IXgANTIhO3VaiRrEEcxOEGQZFHmOcZT98feE7/PlK35LAj+q4dYdkKSawq
FJC5c++1vrXr0uKIbmojjWDayWGBrNVzt+5z09znEzFCSH8E3vltI98IcjKPjVPsizxHFri25XAB
HkjGvV89GcmApqMLyKfu3sm5OAFzYYrgxuspBjTAWCg5i5AAVTVxt1fI4eGIZ8Z1DhnsMjXfY5Ks
Dy51psyziFkFTm3apGzehA7SMtGPaVH1Zz9RGXdWBbAfz+BONfB51Gwd3d5yz5beLfcpzLQaoUg4
jygF4gHvL5Q/yE/qhgw9oG+LcWm0R4x35gRX0SCoo0AEOQUQcZpRG1bWhMlJKHPe448mXDdODrgM
ce5KA4Z8Fd26Lp0xnmh/D7jszYFIR9qSfjGI6rCT2TjV0tK3vTB2vappVIspYsaBZCk35KF2XGrj
WNtqSdPtc7iGR+6y+hhAnm3G8jbBwFuJ/moxQbmQU6OvGzoHHm1gc88hy0LXmhMcZEXWrTvLO6dp
ynNJd8SbpbwFcDQ/RvSBIF82OxwhINsd4HYiQwCjU95FT0EeuWeHZ5iV3kmh5JoM8xAFlbYKr71l
vBCDamwZ9t2HcTudSztgVu1zbmgt3ALAFZieS+PGmNpjWBmZV2AsOSfmnK77oPJAZlU8pgqPNwiM
GX3NoFy5zeyGJ8qKl4jdaNtHfn6ZHAITgl4zDqoYJImoIeog/wtmFXVftPJJpWN5NJ38VMRl81CQ
UndjyfnJnjpWDRSOm86YaaH5bXQOM4ZnQVh2247q8oZk3ZWaHXc/Wu67Di/tMXPni9tH9bcICp4f
6x4GHEA6Y2yfWrQoJHUMsRcNOGWLIH+Z2MmA6hQuXfFZZM8MnJ8TK8HiWGbbMAcJWnQ+m/HItIf6
57us6VOqMLi2Vs4KG3XXBmcurf1B3yG/8HHWM1qx6+qYFYb0rDFMDrrRccaSfkX/F3PizGg+GbOv
FDfigEK9W7uhD5cMiNBdHeDfT3ayg8zX90z1C0WDEAzJrR1P084yjn3qgtrSpmOSt+OGYfe0tzli
pU1wjZoI5ZVlb0ut388QKoac+hDosVdpu94xrsFUdYA6o9bLx/5UuP1XrCA2CZIg6hMWN4I6WXz0
Vd+kb6Fj6TfmIZzw0TOBQpCAirSiUaXKadxmhCDH4r1uRrUnlwLbxVfLSL0wAUhQ2rFzUlp2g+gs
f9k0IA2eeHSdVfqWii55VUO1HUs+xWQOJklD0saVmVtISfH6EejpXzWduV1tsprmhmHvWx7fzrdC
KpBuOFBBPATCTJCtdPjc/UzcxnOOtV2mzS6OAwzA41QAYn02oq8aLU+MN9qdqdcQCPB7T7PlcOvb
8PpVvyEZ0tlQQMQ7O8daLJyK3keGj6chwmE7LruWudyEYUudGNMp5BCVl7ddJzm3Fw0UW0RmawsR
UDK45hmyzMYKu+lYB3Cf+3xYt8VkHJAkRW0VHEXRDV8wYl31JAlvmIhpZLAHEMDuREbudlVmAc1c
heIvYi4x2+dl4nX+/H+qZiHgjLpQWZsbw1bGDYMx4DBxtMNgu3xDJ4m0OJvVezXF/b0qrXtldPeZ
VYa3tKdemrnKjrWvIvLbiLr0tfQ2GPxz26QbLAEOYgPZk3dvctQd8+7amt/CkhRCAFGkqqPnW1Dg
YtUAOLjkeCc34cjpN8j8bSmtgpiztLzSoeGUgKICgANElFb67SULtUdm7MIL06zeD1OAFQHqqhsl
iz4PAxgXUdhoIP0lgQM+7ynV9Pumc2qQD9O5z4IaqaivbQKtTBhcRfmJHMvn1MD7rwlqhyGvdlAz
K/Ct6i1a1DcAwZ+CYmpvZFd/98epAsGdpmcrROJk537hpYkpj/Hyy+Am6S4LzPs5F9W5mOL6HPpq
1/Q28vSu3BqDqW1ZjzaDgJRWZfXVCP3xaAv/K3S79uqaMAryaY72LTI5USSPFm2YVTZxTlFLTZf6
OU8yvJrVQM7M1ohArnaD2phO/S5EtB+APtBEDl8drefQQRqQTpmuKml6QaSem8nWVyPFv+RHJ2XC
CIi8oAVdESGmZKjCydYMoaRltAagYLQr3y08RpsR84P5vqWeWfe1oF+BFV731WEMdfxpiLbKxOjo
JZJHMbPoTcA6Uktf5TrvPuoh+Qo8fxNJ76y2dhbc9XDB3oyRQRqT4NTWzllS4P5W4ez1+YyuC4WQ
roF5Y13fj030jOJ9PgztbiT67KlZEAJJYGTg7oBYT6HfP7PkrFU18x04oPWN5p6DVvKgxua2s2CC
yrYWB2S7KGGa9k3DCHyNcVJ0mmj3c4iZmK5Zf+Wsfs9AJr6z1XjDAtAQT2NLWmq6/jyXFSR7lTIM
GozvBZHfx8Q3nzVEB2pBIUReEOvhxo30ZOsvHv6a2IdCme9awHHeqqbhgfo1goQX80hkpYeugnVf
cowUyXRldI4q35jVpmqxd0zW+BLkxVUvEMUKXUYbq07kMSL0dhhopxfMiOyoLzamXtyR3s03xaXa
zhmyw1hTtZcpVuyqRxbomJk6iJ45X9hZXhmQ68ROy2MLraecLOPKfNvcilHCwhqS+jaquFOx+AWr
hJIfttVNH8PyLuV7avnjtmHZP9FW4J6h1Fs58yIQyuyvU+WfgWL7RxoKLP6E9R0BOTB9b0FEZSZ2
uG66EgohT0C6/EUZlZcJ5JAwvm9LgozTzDmyE74PdnLI+jDbtqXaVtqC4Wqfu6zFGt4o6tZ0OphD
Jb2p6idGkyQbuRNIINEoz9XGF4R0LAkk+SDLKQ+jKp8aV0M20O1cXXs15/a1L6uGYg0XSxDIbB1Z
H7Y2qKPLPB7jfl4w415ULIk5felCrANR/DXMsnPVnwCS6m/M+eKVjwyRex4CVlaH9ZfS4GSSOk7u
oZ76wso0HBKLuVD7VlPlrUzNj1jaYZq1iLdFh5hxDJDXDtQNC0eXZqwe30ka66bePogZbhmgzP6G
+7J9GAi72AjbrLZGfjPYxP/GlfYqLAYjViLro47Twu1QVC0W1dbFrZkSG2jlfbJPneKm6ONtlQO1
oOm+marR8tJoBOOVcVqrzWpJNkInjZZ8FSbpayIcHl/c61Y/hF7qXG2Ud9mkISgAkKO3h5ra2syP
DDa/Cnt8IIgYTXVHkzWmgkgyL1fWmbHtQ+2nCCz6DwDmxySL0ecGOr4eZZ1oIfJyvvYaRS2uRf2S
1NgRsgz5WIM3bj2b6cPQMeBjbp9t5rka12apnEudl1ugVpS6CDppkSFNX6Zx+8pHA+OXCOaJ3MC2
Zgyg40KrP9xMafSsSbhH+YlsHZJXpH5MOFBjeQm242hBPYCzi+Bnm/iANy3T3chuCB+xwFRTdB1l
v5UVHrC0AKHTI5UncgL6obwHL3AsEE8fZDOAXRfWbaOayrP1efI4PYtziUcsslV5V4G5WKkgDL6Z
DR662LZ3oT9ZcJpgXWFrstdiEc+adt1dXPRWGVX82OXjIelB9qRVeJYId5g3oGVSlhEs3mEkTpVx
Ew6Sj0WS5NxyZlfmxNFi1B+sgXWSbS/b93a0YPOH1dB1Gukb4R7pJ1RIPdWPmLoPGfiDs2MWXuNY
/otqodRmRAqNABYarXiwepDs2uTC+E1IL2eEdJq7ujnlLgOXZDK+ITGi1GyAtnRW/+JGIQnoMoiO
yihf/cYlCw+cNfB4scWMMqTaMa/GTdY/6BwhbwqaHAc4om9BB3LDLocX9E901Mui9iokwSuGmC8R
yq1bt4ohf9g9M7kg+PL5C98/bysRHy7/WTd20m1Zjw5lTOxK7t5mOPE2YxpoXlyV876dKfdQem04
NExP8Vy8sA1sx6wYvwohji5V2c2QhhwFdfuo+8V9aaIFCUfj4jNCTBC2ntHEQ2cAZXVyTRrkah4Y
HwcuqrIhPnZpkF00WhBb9ub91PZLmwEGxhxGwtPsIEDZKQqqCFNtxEaKIFnZdklPKcCagQTSoPmK
TnJW9UiqXvDgdrrtMZTV7k3R1Z4Y+5qkEcWUeOTGNAqs8pkwi71oEixty6jenCvYZiwQSPpejEYM
KDmMilgzoh4it5C3Izzu27Glc5fMJNFqQ9vdOjNOoH6M3K07HENMe1IN7SVNLXD1pnNKdQNWBZQS
TyOYSGfIRQMfPlnRJS9ZVTdfGs7dwEqzq5kyncn6tttQ/VymJyt0DnjO5JshmFLZpbl3KNwOziii
uyw/pUIfL8AUN/4U+4c06cJVT5ztbd5I2rBicXMAv2UNoTvg+ovgbgi7DQj98cbIqR5MxJqMmOdz
O5MSPFrRverycgcRIdvqGLyBA5fuqrdBuII2nZAmWrs6irYEsbWHoF8ZywpsRMaD6RdyZzKKpxsW
tlszDf9gznNVeeAAsJXhti7nb6yc3PL6Mjkdaan2FptxTRPK1A49bVu0+rF5i6Cox5L2AMlf8m0Q
+rcoy5qSy+hKB4WOrPVbpbsGs0ZxMHCeXT9/QVv34iSJz5IXAinDVkInmd9GYnD2lZbQR4/nYy6A
20dDc0EeNN1wZqdF5b6bc4kUwmqovvQpu4lt1EKFXLdTan8ZS4bMs9Ee0l69Z12rHem5fm0lnlIO
aBfbyiT5w/2IKslOd1Hsvg5+a76lHVG9YGU6P31qcb+h5ufxMQ23eB6R14S2Nb0aKdZFPbe9RIQM
g23q2qZPb5PGQRTuYslk0C1ymu5GSMkSOtl4TlVlHxdX0lzH6VkLrGITZRx/9bSNbtEkbBObr1ob
qXzj2t6VZHPD7o1OE1XzWqvrva8b9Oq6q+gA1WFuOeTyJTNBR01BdwpH/SPsZrSiecSZID+0dpqt
c0pG/GeSAfPN6ESXHBoA3SNg26zhnpWE7U6LaGnZUlushe0OJ1oGXuc7PHtQOVPiUTM1m5I1sEDN
bnGoLhtympi7v9kVaOY507+XU7/ThodwCK7+gIbJWTw0/cTeVMbBtSPB4gKCLjyNwkdI2Mac9YJu
lXYuHVARlpdYB9LpvEJA1bAkmst1DXedKl8/uzQIvfpTmFRXVAbTfhgQgdWsSS6Qttu+fNL0Bpmq
qw5xIdoXn5qyDlm/eQoWkmWFxS3EkZDEt5Mzqi+Or72ojJbyjNUc+7NitwZ/js6vwQ2TTN3Wop1/
otX9YPl1AKpxpPSFXYTg1Fdnu6Q9WIBVClumWwD+iznKPUSc9ESZ1td+rXsZPrFtEdj5KSgI8YrM
7ABr20T/VY/XaGDtQV02cfJNT0PspOsW2OTBGIFq09oDtOTnEDFBve6qRA8gLA+nRlX+2tFQvaJC
u5bgbNhg2vsy66s1GfHPs4/kjJQMWEERiS+MlHuNQb0JPC73m68yiT7qNkG1GdrHLOaoi5BgOX1E
AnkL8L8qMTZJBJG6k9YdjYFmE7vlWzH433treO7qA/mM99OITySypvvAQrzDae1doN0FK4TFJ09K
yGP8ee72pwEkbAq+w0BzHVxazbaY+vEwD2pCGjLfFxdU+8POjZgOo85gJwgowzpLfwlKPmIJP5ZW
yrjq/XBcFfZYcV3IEEGXvYqcoaKg1vBRufE9AZhlK5TX9i70EzImaP/iACRsj4yXpvkyxNu+G+8i
t/6Wds4fWTw8BRIdAlhApyPblqAIMqpwyKjsApua7oAyjXWep1AxjHNkc9FnY/5owiUoNP3uxwRV
I3540tG5FVp81pv+1tWlweoT3fX+nGyqAWzq4ON5UCC7i8ICG2WucFAA4a4oLG1sU7vlGug9H6uQ
A2piBySk9IuRZ375GOF3o2Rar5iJ1EM/3IBA3aUaMk839c/DHDnQB6mThiIGxETOHy6TFeF/I78p
B6/IBrireVsctAkSu0mmRdRp0E4Z1hWj/BgSEL1pOR+1magWP0qcTVM7N7kdP7r2kNPBZiqktDQ/
tkZ26GKLVjYpPx7pzRTJMsgOiTkIZugVGNV1qQPAa+MqIEEiruAxzs8FvQhfX850MRlwrJGNss2t
1OVbOd7H5s3oYpeyphAyaZAgTEw0yi/Kp0wR+peU3akxvkPkxoqBd90zsrqC3hRcsiT4cOwG8Foo
3ttCol9R2EBhpBBKYtOId1HdDeF0r5OvwO1m3bd1jkCZXRDI6xIVPYQY9x2WSre4FOohq9OvIuIu
AwSO4tAh7QA0/sowERLTKhl5fugy0o1qaTKwPoZD/GFP0QMyWuwvI3bbbsyRxVYXJnLfMsGbbaou
W088UvSdYNja9yiCs4NfJZwY8/QVr9Wdql19nzQvdD+sNUcuxhBNAgYuIfUn0o2A06C+TcP8YkJK
DBNN31sBQaBkIMKjdI0nABk4oGcOVEHeXDWaumSKsP6nCkysGdCBUUK7hPpwLhkxEJBhArnSaC+b
DLVdTiJrvluSIdlQR13ft9CupuB5wu8Lz37p3/Qj06tQ7iCbyRUDwF0XBnyXCWo+Riu3NAY3pQuk
uIrI8RNsHGvaWwyoVsK3H1Ucv49VzkOWV0c1UPPyTF4g0L1rfv4gl6+vGGuvGTvynJ3vPtaPTTWq
bKPQOYZiriAnYhnKfH5+SA7B7LOS2Um8LS1xmuHJYslNdkZDfLasvgRjUz7Yg3OaId8DzZSvsXvo
pf+imY5+W1U0n1EHuLuhDk9a5sgbg+5YZlWSnKYjcKOYog1bIPD+S1oG2NUs4QG5bNeTkZYbDkaY
U8qtb3F7CN3W9yjl1rpkfosbotlwkia6LES8T1EkUW0ZrrbOOsj3dRFshGwRJEKeyBPcvtjuQWv4
RBmNQfRBJ40hzvfOMTmfjtW27RSSkNK5y3EXrCUNkZVNoA8IxnZjg3NclXW2mQLmXjwn+Rb7zqqi
7F0xc0ACA3416ZxmNQ4l0nQzeka+G64LMiiZzzpfhkl6PT9lnYzl0pwgwmMkOSaLYhSrJX2CvGY2
FvGEdy6iML9pb4KSacnUKH1vOFxpamuOP21zG1vhPpzkccQy4lkz+ywtw3Vn6mKPOZEEDzMzV76T
kYUSIuYgWI3qPC624N1a6gbta1ex1jN2THZCCWPLRlgdnfwuYk60jeoYfZcePzL7XkQiWHvyKR5X
leE2m5FcBUSOzh2JNHvkPbTxJTuf5aIMIycIh+dHKDSbVllwHcbwnUuhewkL4BofuL4K4hL3ok8H
tXRQfiwPTZ1134xi2PWwr3OExEY8LbJ9H1ZdHX6pArbIuTJY9uCljKZKdvPQEXBeWFAh6Lq2Rr0J
3Ru7C50vOjcvgm1wrkWH5NwhrCsfq9pTbSyYfW/CrHptnc66Uq5up0IIKmGB7gpfcemUqLqxpu9U
0ewkCRb4QphQj9Ft2psvGq3xXU9Rukrc0VO4vaa+OKAnuR8cZsRdzAMz+VUOcKKk3LHUkXjzr13c
vhLHtMWr03PrEBAY+o9gZKyDZVhvnXCvY9b7oGF53D9v5+W+rhJG4bao+23nLPUt2WjMtpsNXOOY
o9RyuKXdiVGN+ALxRAn6EkaEDOjxxwzzc53h9/Tix9ntTksnk2LKwVrUEcEbEuo2CyC50DPmysW1
SGovCbVr6uuUSpKrLuFq59CbR6j3o6GQdIX+sz8MoEGzQKBe1O85j3bQzHIPKW9AOBRffjtqR3pT
L1rO/muHTO7ccVRojOZ8S3bIk9u3L4U/Po8hjgtSav8w/Q7DhcW0ISh5yxXzt1UHGZzbxPXQQ5QT
XMIYqz2ZbJQXRGUANRygB9hUvR1whMCkghIRt3VboeEnnIhROd5DOD/Y7ibVXwfsuRX7UDuiKq67
iPuNfzJmMGP0Sn/4rAmY0hL1sRxda5dthTM1RZvgR6WC50+2eHJRXcCJ08k4ZbSX8hwmmnY3GpS9
LhLwNnfGHc37Ym3V6EZnxxcbpTtsCylXK2Awt7JSrAeb/o+wHvVd09kBMo1p97krFyFRJAR6aB7Y
sHnO/R2GU4C8hfWgqeKEHojScgnQoPItGep87o5B1tPjdij2aXKLjWHWrw3gyFmwPBALeQOI4ziN
MV4qBDpRlH1Efsg2SKnYRyxGRkMIlYJXhu7C7SxMfoxCPi+G5fsfHEo/92UtJuxSgxcPGGYTEKT3
WaIVCgIG08IDGNFdmCwy5HEmBVOMz6Y2nPTOUAD1U68TvXZKbNajucHeu9S6GstHWBENorEu1bH+
7Ixs8oTCMHvghE6GooM/xneIu/o8kZt9698Sjnr5/B1SIngAFLoKTIvjjM22KKks4o1sU31rmUBZ
VUtSyVQd/apL1prBa/pieJgkbLvPOm9KzJ0r5vJAyxZVpkSRKIqtqkq+FJ861ii7u2TOr0MRfKC6
BraSaYcupKMCE4hNh5E0tniYaQbJWwyAzkQ3Tat6MI5LhRlPMwxqnWFCXdwMFJGeCOh2RPmhUri+
SbxLvKYIwICKQ8zOzASCVR65GQf/sKHXyeWxl6oO73lIWylhDykQEupSu0Df+9AMFicyP+mGGgyb
Ndxj2DlxAclKor1kjVt/lniJrh9an6XPQuztOZDFAythCEgezcrKs6PK9YaCgwwBqEw9DgcYAV5e
rAFVqx1JjyLou5XP95mU+E1w2296mye1tb8ol0TMEbEo51XNa3RODy0ngrwOiFzN2x2CkA9bVKQI
PpJN9AxAGmeNz0I1Be4ddtdLCHuk64oJhjS3rkmd3VlL2e8zVyUCxq/k1xhkU6LoFrj4FMFUWxV1
uyYoXUTItRGJujGwSbYDNS7Mp3CNTps2onXH03FuQboQHJDgtjcOU0kzH8Wd1wCOQG6F2J+icAvJ
n/DLOGPA58o7wn3s5fA7sjDG7lUUdFyc9JAlyWtgdEeGzs9FSS0fDGB8CkGWsRYB4h/bz9VRCW6E
tr4mQz6uezrwXm291JqCXx2t+gniPH51ToQq/tACLM+Sp8CnqP18vkwWBjodNxksJIZeFARNsFke
CUHduKR2PMJSvVi22pECcIuXjfvE7fiSF2R9b7KZRtGwyAnpSdTw+kKHIG4q63lor/qwtJNCbtq0
jD4+d9hK4yoweYcqIZa6eqzgpPTzuyzJ2GENRVRIeYhFzo7sezfrqdNLLi86Qo57OYsi3K0PGjUg
BLDClz3bZd4wru4LBDGTzXZGzgJfR8FK0zcZAnq50Rhqrdl3uX46RRi6va0T9TjaMsUesZw0a4Kb
Uhdw7TCTGww8Ha2FJQi+pihuk+hcVDVHqzb7Trou1sGsRMWZ+2xoLk4QBYBuxQwjs6fn0pU3vm2f
K5PyvJYyW7VMjuaaRyzhj/vZrjeWih4iAYU76J7BUJCQwBR6aKc/cjc91yX/UPQMD7NgPMbcbZwb
evSmFFegWpqNDWldCwHRILYCHEcbeVNASrJt0g0Hh+mADgt7lDjqpn5+HKM+PUXylGTZm2h1OuY5
o0yUeeODK85RL/TtwEJIbFv4Jl3uxsgAZ1ZhoNqLJNlwE73nc8cRL2k4zuMzyyeeJncQN12b3s82
t1UfwYNq2tj588iacJSkD6PQZw/JuRrnxwyy3Gqu2JxLf8JVDHMC0nsNqAT0O2TdrZWQJg5kJNmM
nd54SD/MC1Zsdk1OxDysT2Qk0Nwd6mDJbOj3Wtjr56AKB5q1X8nAdL2aKRd2SI7Tehne8FT9WX9I
xXVH/wiV83tt3bD6JUhvkf/Hq1HwYa0ypZAwD4qDe+jUM6RPXEAGIYJoVUPNS/Wa3+qy2U0RX8Lg
q69oDEY2gOle1Mv8d5LbeY77bSUf9IHTLUE2XMOmhWPUw5uqrO+VChJIFKxNkfkNQB8PFzY+umeH
KDJItSy7Bwwo7p1PgWXz8HxuUjQO+Eq7KafpKhkU05aykQHU4NHk8N4oqe/HAl4n9Ls/EHqdeJy7
LbCRVWJ1tMIizaWFXXvI+6gibI5MESl2x5h4wR2W4Mcy0gzWEZPgTA5d60iq8UA2BfdcCdo/NGzj
PrGZSSAQveIRKziDEundsi/VXaaIcc+6m86aDnrj1pfAYCVDpbUb6zo6SX9itTfZ9KW07Q1tN3et
xwa0uSVILSV2k8FUFmxbYmx2g6gZiccYK8dRwl+D5Lth3JucCWUp/ELffQIn/z+b82Eqibt6+8jo
KXJz1dF7+xM5WZeWJIj5N7jlt4/67R9v+cc/zm/BW/2P/Vv/R/ozf/mvn/IXf9n6p4lXV6fvB3lz
iXr+H/4yIViGTYahJYWt1A/8ZR1oM+sh+VgCI+vf8cv6P3WSuHSOzMw4Afsa/wmr82f48hLRLqUD
zJl3wmHuJ/hyHLfmaMF6pZ773LIprck8wkJgNLj+R/vPOwsY6/8dDWr9FJPM5xcO6FLFixqWy29/
hD0HmVYWKDj8DUGIJGf4+EeFl45PjTqH1h1ZD6tlyl3y35ykSQXMcMgTr72N8P9lsDzb4cm1tvWE
YTCkrxM9BDSbpZy+hdZzGtARiDIUz7GnNbiAA3IZzf3fvu2/YKf/yLvsSu+ybQgqA3z9I9p0+QSE
qiqk6w7BTnybf8dVE6wCbYy22abkvNMmFXoICIoJB+z4gmzzPr4fTLnFbwspvSQqg5ivmtkwqUBu
0Hu6orSBXO3wFjuBburJD8qdIBSPMBjEsORgd/8mL5M08f/zLSvTUoawHL5kQdbaD285C+GUYEDw
Nw2dtZ0Z24ee/JFbYn9fsdu5cJ7gJ4doSQl24Fg1x9vUWFQPybEmmesFsh0WDWc+RgWSoZbj6CpO
evswh/mrjtT8pJz6aJU7tqj0plJoVQyN8zVi20Mpc7yp85FyUaeaHV5N//ugEi8Zwk2PLXgYB/aa
YeU08IcxvrDXmJTCHMGFQ8Brm3pDMCDtQoxazJ7zDGkVXSwDXHHSK6QEJb0t8h99t99q38wFGkci
xkSm65twUuS1/coBeYUbfFX8ETQCV1fm0enw7KoHrdevgRbdccN5Q0dUQb2G7LCux29VNXiMSZbE
LUhO4w7a92q2gJWYrL2kYC7CTo7Bbc8RJD0nNaCEwTpi3IAtzcmx3OlBc8TAcRswwMzM6h7T5KUc
gXwjTikBX6ipX6eIekfl+RZI/flVt9h2K4VchYSsyN7poVjbvGGF7zKT/lGELYURdaafwtpkbMhB
W0uLq2XJ7dhY+6bJvHQqgCVk7TaNawLuT7bfnRjUtyuLOJPl3RZ4Kn1eGg4BWXT8L61GnpWUo6yy
expQ2ENoWBMSr1S2tqidtBqaEaUpvDqKhXVDAde3Zw5lm47cNNV86zTSSZGZylBbmZNYx9O3YeZ6
4ikjtNfh7sev71mELGGKjrLeExFdgplRkcELada+5uyflzysZEwFDeIS9c3BiUsUGpcYUVAjtq7A
XtNfjOrbqI4quKANOORzy0lZ4aRuAQWGq7HES26bXuN+0Qbi8OIMLC1y52Kv1WdM2lsj5hzZkWjC
RDz2N7b9zYUkFdq4aXH55ME73gGS6Ie1bTM84MSbgrZTJDMsn0oZ/JmS2ygb13WZvTYzVWk62O92
rn1VmlSIj/zXrCx2zjjRV6lIMqd9c0FtF56EUX0ZyFjYGQkSzVXA4zNLw190J+nWtgS65Jk+/2TQ
Axyx7wOe8oFV9Q1rYf8dUXHM7LtXOxHmB6FlySFPRizxGh9KjX6510rUnPFS92u2IR4t/s4aY1WB
vMMJzXkLNm8vB/u+iqvwsWy2TmL2ZGPgAJpKDJ2BqJU39Dx9zHla/qX/OsJF7xn0nZJGvtMbwrbs
ZzU97azaOCUTN3eZ3uXCs5ZpnmYy1wPJRaSOVTaHuI+DY8/4z1zmgGqZCBrLbDBepoTTMi+clsmh
XGaIgmHiuEwVpUhuO0JEHu28OQmryTfVMoN0aZLSMGtfesaT/jKn7MqnsC+jWwsIQ79MMstlphkw
3GT16U8a1fC6ZfD5nxdEvwz9/IFE/su/tRRffweh/1WMLXEO/4+jQd+LLm+XoNGA9fmHcsf4baVz
yD+iHzNBl7//Z03jSjIgDMMQGCdtpdtLuPifcaCO+ucSNkAnDS7in+XJ/waQW/KfulRUQUrBJKa6
IcTzLwC580/ISSRRKGlKtPWu+x9lSvwYBkrKEoWWWsqLH/c5JK+906QcZFvyDRb/2zQ9wfYez78v
AX6smf7147kaf9/5Y6kl0zDmclM3OKbQVJHDtpJ63bziVhlpuBvgRtetQdt5/ftX/LHm+Ncrmj++
opvNieoSHyF43RvxxYReQEvYWl7XSoWsD79/mV9dt5/CUxtHd+IhyJ0NmvreXpXRrDpO02bx52P0
y+rvVxfup6JPupVexi7yS7Cf9slxWTDvWi03pttJtfm40+Ts1EiTq/Luv/pAn3j6v0WKlEove7m8
IJ4EOR6LsAPeYzcMrje/f4GFY/8vzv3/fDFL5u3fbwWFH1VvOwLmyCIv4kfAXFbbrwgsooKrrYps
qhW7dzre//7ljB/L53+93nJl//6BJCp80cDk7IKA/gBHiZ2VMXzraeFrL/gFSW2d7AH3M/YxDQAI
Mb6szLSBs9vfv4VffeKfiP5pMGU9XBimCzjmaZ0X30MgH5VOXPMATOf3L/KLG1Etz8HfPmbBw4rI
oRWbaWpATNW13EwWuLzf//RffYSflodUxZHTWLUAShRFf+gkPN82oKxWuiUcWs5tPm1//0K//Lp+
WilIPhRlFS6j5oB4YH90vpqilVidiCacXZM+Kh41NLFdz/h8eEza3vv9K//qAv60YNQ4iEpEh2LT
FoT2bgCB4yEkzBYg9n/3Aj8tFWgWDcRP9LAcjHU0eBICrdb0iCL/v3yBn9YKM560vIDWucvB7znX
tlCzdi81Ww/+zZr6i8VILoelv91jzGU7fYBQubOkbyOHREZEnRUmE5RsbBgaA9B9yEjq37zcL74R
+dNK4RaJnXbmBI5FU3O2HWqjxNwTZUW/+/038os9Qv60NFg28ZBDqUkSCjuz3edUzyTpIQSgII7+
F2fn1SSnznXhX0QVCqTbTvTkZHvsuaEcxmSQBALEr/9W+7uZo3doqvru1NQxaoWtuPZ6+nFaCZ6l
Yqz4h5JWJnhaD2NBy/lLqeDsKQXu0ju8bz5cVhMr+kdIOcnoQnEAcAhs/4hE+gg8X7FYlF5YThd2
yKmjPvR/FuL5MgxECPIDN1dOPbsPUUrwin++Ekv9bYd+kiNZDFSiWANoPW2Qi8t/+HMr9uc/v9QN
VoDrIWgDvFb68VChG6YSuBGsrFBc5QS6mvNlLFXBinGdIxOiMkUY824A4wP205MDX2lc7a600VIl
rBgvI8eT0XTqAqkgQpCZLtw9tDC6vy4hnZKXtdVpj/qxpwPk1XbEmfw4MfUMtsIs4fEYsTszeNVl
W0L7MqiOhhGI5xTBx0mt8YLoj+JJdcopb5iEo/N172RR8GTSlvmXbdZ8K94DpENHrusF8aDQTXHm
GXLKmqxwlj7f/QvLpG9F+pQb6fdUBTHkV/BGaSmkxjsR6aTddDVM2TeF5ipfKWxhNvZPQ+RDNJq0
SN0afK7Yw0E3OLhIMBhvK0qRC4IDLFSEpTcEkDxDMjL9OF+/U/d/snfzrQmgmlIgH+cxiXEKycg9
hKZz97ujcwZj1Fm1/lNZ0ArO/5Bxg3VWUEG/gx7HvKfzxS9El29NEAbGWkFYOrAdDnB3Atk0UktP
r8/nv7609fCtCcIbIJ6QVMJlzEVl9jNBTssevp+AfqTga6evwuFjfeQzHmDuJ5zgmjuKA1vxPSyh
jVsJ8KU6WjMI/FM90cJ/MhZBAicwf47eBcyN5coEtTRCrfmjUrjnhF4iiDmDGVYKg8a9CqvmGQoM
eIlCYbhyblmohmdNIJooHw//gASl0Hi8FaF0HoFGS1emp6WvWzsDydKmcGB7EnvV6EI6TEK8wupc
me6y2PKsmaLLpfHohPfD3owJyBJBT+k3KRg3xybXgKdS3FCnv8F+7ehKzyzM7J41dzD4GmMcKT/2
w6Q+3XNFBJT6MpXvg8HUuDK8lkqxJo2Zz6XUPg4HJ8vwvd/DnaoRKd1lRFy4bfNOnfZhXvKTyG0K
PMpC/pP2Mc39YVcJXNWdj9KlrrfmAB9+yc6EBSIuKN4r4HFW7BLT0gsHljUF4BTVhiRHKNBOwiUp
I69NytVKDy/9dCu0CcDRHBlRsLwPnPkJ94aUATWC5KQLv2/FNvhGvYCRDzzaE1geOi6TB5wH+GVN
w62IZmLwRF/i630CAQuvsZoZFwT78926NPlyK6TDhs7hgEQ/XPUC/jvqI3Omu7pOv/OofJlCJ3ZK
/xCAtULr4Op8mQsLKLeCvHAd5Y5Jh84WxQ/XyR2Y4014iYDV/CaZYe4UId31fFELYcet4G4SL0Mu
kIPnaMd7x/EWpqS8L2Fh14+Bv9KEC8OLW6HNhgDkDFhqxwwB/hz1yJQhvC1XThinfvhk6edWVPcN
Jr9x9seYwLxljwB8O5E+R/hCnMSr32GtrfHCUqwMtqWusaKc9DXMbpAlF3ce8txbBX10OsM+RcAR
NGkVRaZGtVKxpWazQh4rflKWhPWxbAv4JykPPmZBNpXZ7rKut6LeS9KudGbcP4W4vbjufXhyQQFe
3URN2aysVktVsAIfF7ewl4X49qDgpNi9JCQtU9j9N9X7RVVgVuhD/zhIaE2m/ZQiBb0y85cgQHpf
lQB+cL6EhRqc3vk/rhke/Obwyp8MewlBCOhgIOvJCFnU57++sOlhVqAzAXe1pIAziGicH+mEhMih
ix5EV1z3wisum32ZFeKlmJXjdHCW/FcFTiXdeMPqi/RSA9nB7YWJBt4MuJ8R4ip6+jpeFC9toFOp
H5bs0h0EnD3xdTl3EJIL85gK/x6CSA2xJli557thqQ5WUENXFUJQ5OIOh9P3ljXIPuVIp7rs41YY
w3unCpHdPsAyEVkdM4fCIB3BLzj/9YX5CMKR/zTQ1OPGqzIlfjqsonikXqYeAAOQPg6Qlb52gVuu
tNFSQVYo15mgTQsbrD1eKmKkId0XeJ/zpgIiDXb083rltnhpuaVWSHez6kULjPQ+zSGOS6bbsIyO
TgVPr9I5psrdw5jwCelJoJPxy6pGrRh3E08h+crpocCD9LIu4rDAq3w35T/htf4SRNNlO0RqRbvs
oqnAJh0kaT/KNv6Jlwc5ZrBSi1PAfbIOUivMQWFzUmjf+n3L4VuQOqAxwioF/MogrVYG20Kc/JPR
fIjGSXPa8AAWEzM8/DpYZNfACMxTFgS7i0YztcKdSmRRa5EOMSxPxHOkPB/2kSH6gs9k4yIVEABs
iObPF7ZUGyvqSZ5Q1U41KNlJV11HRQcccVmYlY3CUndYYa9VIlhqPB33EXvrnOlm6pBoBPTwSlMt
fd8O/M7Ahts4cM7InHvMuj9Ykj5Btv50vnEWViZqhXuEjIWANEEf4+mzRqJfCuEsyCLwyL+OSkjI
z5eyUIkT2Prj9A6IqIOMD4DKVQ53eHWyyaUD0uCm18u+b0U2HrVHAdMwZ0/h3dp0yUtuyCv16pvz
n1+arIgV0WE+pg62CCZGlpQbswlPxWVSgo1C2mqPhKk8DhJ4jHPVAxKcw+AbKv56pe0WeohY8T5A
cwKFmurjCttDEMTgxVDDFezoGIhaoOHQKyeEpXJOffch6LWE53SVtDqGNeVDWZcDRMOoK+wLgEeI
/p5vyaVCrMCHT5gM4KKn43GAxQNR80NdC5isUvEI7uxlK/FJ+fCxJlHj81w4yN9EYiiUwx5ofXIK
Hs/XYGkoW/FOe9oriFMxmwzjPenSBzYPNwKZ1pd93gr3mbdRkWSljl0F+i5tW6iL2zcgrS78+Va8
85FPsO7D90MgNUsAgseivYa6Z2XlWOjff2rGD4MIWfNJ2jMkbxa+8zS4sMrS4YSTJnT7HTLHV0Li
FHafLIG2JhIuxCKYHepgt4gErBrJckP7NQnILpXyHvbyK3uUha52rah3Mhw5FBjvcamxoUtmuBF3
hwQghfNdvbAuuac2/NBWcLuBuxceOfbtPBwVWGvcW+mFpR9++vuHLwvj9T4ytjScHeGH07VHwKew
I9Ur0+HSD7eCGKblU6Y1fjhtX5B2ikTT98taxArcKipgtlKiX0kb/qSJvC+j4LITqmuFrZZDOZkR
Fh+mK8gXON4CBqlZtzv/w5cGpBW1IYRWSMSL+pgkD/CZiNu+AilAxNBsP1FoAS8rxYrdlCL/VnDX
2WM+fpoJ2Tqu/1NCz4iUHzgFONVFA5NG1mqNUS9lBThxDOMAscVrHyxGh2BcmZ3/LZr/G700shbr
sANXERkuzh68jXi6yr4Dbo8TcfoG9zrzAKrHvkVWypP6iiTdtZu2zyOCRlYoZ2kmucwM6HzAovZu
/ualyPUBF+bX+a5Z+r4VyyPeEY2B3cieZOKY441jlzjFc56FZqXvlwo4/f1DSCutXTyvooCw8h5D
0fyCbAPa7eiiZYH+j/qOewYKZqRZqZo9TrT8VdHqrgu8lc9/PmPQyApseLHB83oifRyNjN/7rdcd
JZ/8lej7fNGh0B/+p23g9TkAeQx3MzZruGJp/SuYW+S2I1k9Z92FHWCF+ASz0xGYhT4OgObItzB8
MT0cIdVc7YRsYcB02UCyYlyMNU/wOtbHKRc/HaAyRg9u9km1st1fGEa2uA6oClf5DE3VwDUSqV9Y
ksEpaTdMz/1KbywVYYW3ymBDUUdgafU0u1UznCny8S5pwq/nG2hhKIVWJBd14PIgY8hWk+xOFQ4c
33mYx+c/vvTbrTDWqYK+VQ84bHkGPn7qKvTDfTXOKzq8pd9+KvZjEHtOY1JWw1abevBPVOwtmuDQ
dtlvPxX64eMmA6wmhOlwzA0sIyt2jYTmBznUKyG8EGShFcIUz5xQDDsqhtvicxb611Xhfmnx8+Eu
Ief9+TosFWJFcuuN8FDiKESe2GRJJI5hmP7w2/qP05SH82X8OwZ8sv6EViRrcELKjIwKZnFtXHcQ
/3qEmg1HQiUbAUkbkmgH6NgVHmdgJ5QhATV3xQt3+hNZy107pCwNNSvQR4dhxuUa3ZXRh673nh0e
fOki9u18LRc+byvl+hEQLOHDWSNxWJwi5QZZn1duvXZ99/mGByKD/w62IQlLv6g4LAn7fB8gDW07
JN0TsLRwOQ3zu85TK7PJQsjYCjnYaCadmsoujjJ4pHJzX4eX7ZJpcBqEHwJmdBStoFtRyPkekNeh
Ar+4k76YQP6muCC8rB+skPfKZmrK1kNDmf4RrLldlfFXeE5/Of/5peY5/f1DHSYIYSv4KirMKEN3
hNd5v4VOle3Of31pEFkxn8JCCHsZZL1WnLyORfEM9f6eO2JljC79eCvaMzDzSuVmXezRnI97WrZR
v03xhFyu/P5TT34S6YEV6TxL01CHlYrnyXnKa/qlkuIROEIwa/X+siaywrjKPYkbARTRJcMd0qDv
Wj0d+3ztYW2hB2wZXBWaBNwvo2LFgt/uEGLPH9L+icAeZWVNWirBimQaDC5MoTFA9Wi6jaxAOZEC
LIciOl7UQrbmrZ7ggYXMflSBg2PKfPqQZO5DpqI/l33fCuNeca05yDQwrHdvYFp6U2ZNDJLsZWPI
FrlFYwoCsUwBVC/zb1CbP0slXvwhfRBy7V1iYZjaojY88isXe24Vu3gL9GAdz4i8hTXY7ajCy4ap
LVzDtWuf+KMj484PX/3UvzV4+q9gZHdZH1iRnEwcHnUw3oW1IOwZgamEV7EXplvNu8vmUd8K5Z7B
7bpoIxnDDurrNM1PADk8aSf6er4CC1ORndrsujgcNp4r4zCswJ7KColIm9r65fznyakhPpmJbDVa
UUTFPBRgBpRSfJ2D+lGF8i4HAJpJZ9y7rf81D2AM1EgwyosTbgs3NgQk++Ky+nlWlA+F5yd1yGQ8
w4AYpkT8fhjTNUnwQuPZWjUwxsPWm1oZp96cnagCyD4V72E0lCv3WUsFWCHOTetGeDWXsRFdL2JC
pOw2ScLl2iPOUgGnyfHDMmpKrYHZSZDM7aUnwuYUCFjYRXDj2JwfAAshbkvSSE1dPkaOiItk/IOb
y9vJh9OVJPDRVK44nC/k9Gs/G2TWch0EMAFzB1fErFRfkavrwbcKKFuGc/1KNZZKsOK8r6Dd7Bh8
lgPYZ70P82SuyUzLn6WBH+SFZViRPuXKVyMolDG811qgntVOlPR5gjfV+VZa6mt7xabtWDuBFrGC
087RdG53AA4yW1ntFr5ui9TgDA2D/Wo8dbQ3v7ptkh6RUwnGyEU/3hapMcyyHjXo4qhJZHcIdAjm
jJe0cEU5X8DCQLUlaXgdLdsGhsdxGDRF3OFKU6nwK3BdP72UX7ivtMVoQYm8er9XGEa8f8nT7inr
YVoXdiun+KU+sKI5TczIqiqVcdBEbwA5wNKew4f3fAMtffz09w9ThaxNEMLcRSBrwFFvjk/olUaa
/YXDxwph0YODETCvhWGdt8WNLlyuwJPYX/bT6X9/ujIONBcVPh62fQ8TVe+qbFZFbKfL4U8mH26F
rQRNwhMhbQFLMrnzNQ1mIoG4bFXCnn1XM3XjZInvArkUhOaxC5JAXMmIwmaDcO2FV1rCmwu2DRFA
YTHyfNjJxgHknJ9T6NfFrsF9NxbKsm+Kq3pMUtDOJiTIxc5cZN4j60q8vML5wx/e3L4s85coQer5
0fe6INzl0nfNYZzAr9n7pwT1H4Cc8OSx575T/IJTaKn/VA08yDHT9LK+93FFQDYqLwJz07O+GWGw
oiazE4pE3nM0Ifsdkt8EJHbSMKNBbQSM8ThGQ90gMUD47tXYJPBjbQMgnJ71BHdr+EMkLqxdOSg0
zYXdaU1k4Bxp/HLWxg7evjcALOI6Enz682NlYaa3FXdQVBpsDyswHf3ibZiah4ik10mQX7ZhtOV2
A56Qporit8MeE7NMdR20EcgC0e6yX29dEsJajMHJvRAxHjemTeJE5Waaij/IYF9ZRJaax9qRKDdl
fol3SFytwCSwxRTGRufNL9SXyypwKvfDLFMgA3poAhfR5LoRlMdOdUA6IFCGrK8vm2qYNZFlfg7W
IZzf4wDPPFczkv9x+lP8+XwFFi6ImDWRqTodhkHAJiWcFMxyx7m4wZZ3huWxolcGzl+3QDZd9E5L
mTWvySbvkRQE7HiBrG3YFspvqpFkYxK9Upml3rbmNjdXMFMI4RCieumBQmi89opCHPwD9yPlhfue
f+5LH7qcNDmZHYYx66e1N+0zJxfvQmfTn8BBlVYC49S5n8zStuqur+WYOFmPbuHVX2inrz0H7nbn
u3xh62DL64Qe1SBNANxl2fpfGlHr7+XstH9gGTj+MC1r/54vZ2Fo2fK6wZMzwF94Xa1kNMNDN81P
vraOT2/hNg5UK7z6YNI9IV5+ni9wqdGsYAfovSLuBKunIGzfNGh7cZ7nF674ttZOBGNSzCkWZWaA
QwRWFkhgB9jHy366FeSji2R8L8eNV9MC35mFTXnTl5377bKvW0HeFU1aJm2LWbzRwXXWMPcNh1yz
EtZLzW6FdTDVErRibEVL8F+udBMCuOD2axLEpdFqxTRlIHDkpwUurMNrXol7bOLeWG6+6b5ee8xb
qoG1QhNFJhjlh1ihTcPegQCc3+caJk8rAbfweVtV58EPsgBjCKdWPxicqzJqyNaFebS3ovNYkL1R
Ev53FUIydJL4VdjEUGz15WPeGBNuk6ChYjd2rfMl7ep7BxZMsBrtsZ5ch75R5jpzAKy8bAzYwjsV
MOwdC+wqRyOzcAtfVdwh1lkjqsNFQ9hW1/ku2EVUYtJKmCrqWxjDhrgkmWS/9hy61EnWSg7eo0Iq
Nm1ixkiObchYjBxXPHyINudrsLA4kVPBH9YNv5tr1QB3Endp/r0DdgQIhlckZPw+//ml32/FeNXX
BjS5uYmFajrw6tjfuffWfvvSx60QT+VMuq4E8W5w+aGiJQhF3coObSG+iRXftQOTrBEONXCvh7AV
Zgpxk9EnP0vvnJR+vaxtrPjuM/DQCdLo4HQdnjDQA4zpU9WshPdCx9paujGAJVSDvo1z0863qUsm
oAii4gsoy3Rl9C8VYQV4V/Cm5Q2pY+zX7oNhvkl8Gmd67W1hoXttAR1IIZL7Ch7iwJjBXC/J8iOg
hBfeItj6ORiI5eFQsjrmbZfHhs/qS1vw4ZgFGpih8z281ECnv38ILh5NSP5v3Bqb5KaAFCo8JoS+
SDN/Pf/9pRY6/f3D95Vo0jSJcrQQz8bbsI9goVwP9PH815d+vRW70ViaYSRY/QuwbulV5HFvvsr6
AsxLkPja4O/5YpYqYUUxDJOS0GcpJmnfgU3y1EQhXIsdF8zY8wUs1eN/Yjnv5BDldUwr/Vy1AKj1
7nNKkv35z/+bEz7ZFdtGqrBH6UNXoQJe1e1CJzoCMfcoeb13sxbmldOh9fidYclfFw7vyCdeKffz
ahFbZ9cUYeiU0FLC2pMReE/26WEwjnhpMrhyn6/aUhFWgFd5Q7RLO+DddALucJdXsaiZF/c50FGX
FWGdtcUM63t4zFfgiVS/W1ndUAdqX5PMK5f/S1U4TfAfQkQbeDtpgx+OTT/AC8hEF2954KmHuYra
4aJFFNc4/y0E1kjwiu9VFc8q+OVV5VWbZS+iMCs7qc8jhNjyOj64eEpHSikSo1tY0SvJsi+B7teU
DJ+fiEA7+e+vBw24aTKQ0+KBFQlyD4S8Nln/vRgB2atKx98ASclXRtSp2f83VogttmtpcYJQoCrY
3d4VuZvDtVQhZY/AGQtGP2uHyaUWs0I+8ufAgOVbxGTsCXCqGtrXTehT2a2kOywNK2vtDocxEdg+
ox6Zb3YEgPsHoBrVdoYRwWW9bovtjJ/jpWGE1W1K0qm9Llzi3lMqvLWMjX/Jf5/0he1k53NGJ9/X
GFbIcqiRTypdENE5vB+RqEK84ZBNou12eH93y7gApR15VUWYta/EQ/abqMAFrwPuPINBF+Kpy0AZ
2O+DLHKq76KloDaPYszkVnvF9JvVnN/Az7QHRj4bkLGnx000RxlcVt065/OXjCBV6Ukl2WwA4YIg
9r4QmTPvWO1k3R1rmQIYErTN4fdF844tBPRmX9JTWvs+TfCMNkRldDv6RX0cuVu8XlaENfVkTsEG
8FHLGDijb11y8nyXT2ArXTYEbcc8HGZN7fhjGbO5A8aM8is5998juXZ4WpgWwlNsfZw5tVOnczeV
uK5oKor8IaP6fWSgxdiB1g1saoCc7fAKYGw42Z9vsYXZwVYJEhl5Ph+8EnfSjg982VgdUlkffB+P
6j1SpFbWhKVirB1Hhqs9whQrYwmOObxCHUxA1FyLpjn4Y7f2aLswRdhCQeKmuS6VLmO/0vkLNOv8
AWTy6edUEGflEnapCGsWchPA36mQ5b6bWOnvTDX14d+Oi7k/5iMSF1dmooX2stWA0EqkevDhfpPm
eB05aG8iULkhYSCvZ9CGwmH1AWvhzoDYysA0w71Noqoyduu/SfgdMul9P7O/omC7SQmgjMI9NED3
PTAq54fc5w9PxFYIOpMguJIAKHJunGNGsh28eDZu7wJi1m8mUu9pJQ8nVMf54hZ6zFYNBmC/hsBH
RjsY4wT9VVTB5Boe5ZAi+OkApvZlpZxK/xC6Hr7t53Bp2U2tBgq8zflW6rZ5rLDDXgnVhRU2sGYH
uKnJPAcNCzw5rwcrhqQgmwPteL4CS1+3tiRDjgtTpkkW+4aFB5WbfFtU6d/LPm6Fv+sLUlVBlezI
kIPVDaZI6680/NLvtvYdJ8fSDtk7yW6eOVKmsCMnMj7/q5dGjhXrBk6CeQeX2V2Z0xuV9cdIPqri
stXQFgpCR+kCFQEnT1GM8hr5icVhyp3ntCoOF/162y0v8QJ4xjIn2oFL7+/DRsBY3AEQrXKy9/Ml
LE0dtlIQDrwq8WCDEzeNeqe5/I78xHtYKjypiR0Sx3+YBqBTkcXzXou1cbowM9qGeakfpM5AdR5X
hlaHAdS8ayIxO3YsBd6m9sLLZilbRuiYCU9Itcrh9MluFON3yZDcjmzcewyE4FDcYtzNm0Zf5pRJ
bE3hVLhSd6yNdriPcsZDc8pcgddkOO/Od9ZCnNiCwgxSXVnxJsJDuH+bDt7BePLHZZ+2ottk03SC
H2b7qtfIpNcNpvLKez7/8YXVwtYRDsiQmAGGS3a1CL4lY7B1hu9h91bjroI19PnE7YZT/spasdRI
VsTPcKvqhl7kuL1O3V2fGf03UQ3A3+frsjCh2KLCCHJvHpRetAt5O9NNTzJ5cFryVwPH7KyUsVAF
Wzio/SZpAski5JwDM1Y+kXbtvXNBE0ls2SD3ZwKjtjSLiXHYcAMWbc1+Bv4EkQj0E+o6Mx5UvQ6s
zGH1O09u9DT2qgXUGYm5/c9sHoGJ77FBVxe9NQDc8981d3IkgTtMfzquqT69Aq+rzg9FUAnnsjXR
sxb1Js97PyQZyMrR7HjXwMqY6QAXdWSpnx8QCxt+W2UIqpaeh0TovW5hiFkmw2Oe1Pdlot49dzxo
uZbCuTBpetbiji2jxwSrUc6JbzHhIb8s0mbTaedY82BFmL5UCP1vd4hgADO5RyGDHsuNU5N7OudX
ZiavEelWVs2lMqzVnmca7iwayQAFWBtNMz926fA98L13XKb8Ot8nSwFkzQFtGYauy5J+P9CsBl3c
gaPNxN3DRV+35YZpaIC9dRjMYJCgu2lLld5XAeu/nf/6wgRjqw05rtoY8WW/790OcFPQVreijwj4
pXwtDWqheWy9YQ6iZ4u36X6fwPUAzDYFRy/fnYOVPdfpnvOTGxJbaTh72Sh7DYhloTBAdQd3ete7
o3l4bAQ/Nmn4mgVryYNLVbHCG+nfbGah1+3ziNQHz20aAMdX/QkXYtu2v2OAps9V2Xd7eUJsE++e
M0ito07+BX171xTmz/k+XyrHim09ShjGBabbJ6R6zv30sQ6ym0rIB96Zl1NC0MrCslSOFd4ewN0O
AyhnPxLyoPCEjGeo52oEpjxokp3J18RBS71ihbgzC/C+KgafKeQyAUoD8hgm+TXPtaUIsaJ7RupJ
kg8KwGdBf+UVf4LVxd9WpCu7xoUfb6vwsjqr21ZwvfeiLNg4lEO7Pyft/nxXL8x+tgivIiU0ly2O
Z22idbY3Shv4sGpg2A7Gp5U6cCXomtX9Qn/bFnjJwBJOClQFwIbfcO+/w33h94F6KW4fwisxrWU6
LFXq9PcPJ2eRJUHf+yjHqXGpJr3xHngpvS2z8BhCSndZy1mhXhaYWMKZqn0oJuB6iwELlJLDJuzp
Y1cnK0/YC4PLVuhF8Hroa89T+6HUw6HOQsA2naC6TQ0ZL4tCW6Znaub7sxrVnuAuYIMEhd8zL27r
NHsY/eEXAbhtZe+z1P1WuM9ZzecWN137KKpA8HTEdV26BbKE0gdApf82clg5wC/1vxXvTWCCPggT
sc+Bdd8IDjRZMYtmo/xBAdnqrsTOUmRagQ/8baVI4aOYHnDfKgVXWNeFXmmtf+KNT9YtW6eniZmB
bE9xcwJNcVDitRNYrzJtxy0Mgm/HEVnjpTO9eny6QjrzfZRzeYABqtoQ6R16b3IvGx+2pi9hKEpD
Nb7PZP/XB9QXdnbiJZXkDphH+JBcltVPbE0fnizwMGCi6MAdAKUH53dbNV/Ox+rCFsD2yysJJUnJ
ZHCQgMhuuRwBcxy95Jh0ALwOc6q/QTFO47JOssP5EhfGhi3pIxW0jjNc7A5zMlUA7xHStzc+qZpw
ZWJYKuD0949zXBdqnFVEdAizcN92clO5F24oqbX8w8pO9obi0wOl8Zz3uyjodpc1izUFAA6TJ4BO
o1lOll9hitSkWupgZaQuTJbUinvY7yCJxLR8NyFbwGvK20aJR/BTVyJyqcmteHc9CMVYXfMd/DkO
k0cfeJM/nW+Xf3K6T4L9f3R8cM3KgFLkMEIP32k1en/gXa+vdZJEz0A9fmdj8UMLdQ94s4mnbNBH
2fTlcwmzpL2uwf6cTNtuSKUBpmT8iUU+3RRRueafuDCj2irARhBZVLoN8LTSFN8rWeFdcCYzFMpE
XnMYirycb4elck5Lx4dRnTul4OGY+AdwL7sj0npN8041MneOaT2P2V2Pnc/a5QP9f3eYz1r99DM+
FBcYmjRDIat91k0npjyp8oqKfeshsarbqMojGKWZROreNlNwFOIbVs4GpwhX8IRCi9hLUDXaSvhZ
fRAkLUr4scqkI8euyn35xoAGh7q0bIq+3BiVjmpETknOyE2UgVd1P3TJSPyrCb4PErpAbxTVV47k
ovZLSxo1ATsPehL8ilz4krKidqXYDqSXkziYWZAg3Rk5jEDW8ajFQSPJWwcYeBAaWcn6LfQA4qsX
8GBTVbP6odqZ/wWuABnewSyd4AYO3TUYnjjqzpuomUh7DTuy7FqMvntnmqhHKqrJJxz66qh2urjx
Ep6/jSERznXTFDzVm6BV+TUkWH48NryKtZupB9oZvCaWQH6bOcxKQCtqBsfaNjD1Abe7Ot0W05ge
PGfmmxyE2SqL5u8ZEgFeG6K24ZQeKr+5akPlnUIsYtsqH6dplyQMIN4C+N1Qu9vK53tGo/wKxldD
HDYdPUCWuiuF90coc5shQ2hLgumOjfLgtUg5SIYxNkMVSxrJnTsoss3DYNu5BZ4kTfWc+XSr5B/a
3RTtKDft1AEjSkEm727gDAsqwiGSWdzJ6noyz3C22TYEZPXppm6x4sKROis3uYah5dhi5dKw7i7f
+FzFJXW7re70put+pVhzaoV/JfuHrpx+Tc7vjhR/gHP4xZxfSPq6myW9n8AxF4DYmtE99BXaCsZh
Gpok8TYMf3Ci9Kfnkb4oo67hp7QBh/wqp2gxoTa++dpFYpfN3W04fAPm/h5tfoekkStvqn+50eBh
dpgwjE2+8fL5EdkrcnOSzW97CDamqs1BZq/g8JX47XGKkIg8OUN3T/qeb0OWtPcZTZMYAmxWbfyy
UldceMzsMDaRw5wW2JXiElL1JkLDd2JnZhndo2ndzYhVD3XA82zb8t/M0KuumV6KQvsbNXrXtapu
E8O3QcHuh6w6uCa8o8nwQw3p1yIb3pnvVbDMFjtkDJbIxx2RlOtkr9SkX3TfPXozhpyUbBPikWzf
VNmvdvZ+ksZ55RH/1c3RXRXk29aMN9qddplDv47Mh/dzbbaum7n7QGbfQxjmICV6V9L+vspLjIt6
+O2MRQfWb7Tnudwl+qUOU+wfD6mA79PgIbfdsKObd9/KiLywnO24UMHGtOKZzTCyjaY7j74SPziA
5bCfCu+2oQEeknj0dRiru8itnlMgSUwx3VZBuPfEAMqG3IEOiweHK+ZHB4eQ+yqrBRy2u/sO9kNZ
p3Zp5l61bnGEocU+1+FxJFMMt5KbNGs2siA3Mu0fkCiU7tq83essvQJIcZuX+Q+E22aukoc0Na/g
sO7A0dvO5Ec5B48B8uIcP9hAT7c1WO8xDWaQvDX47yKK7nNYy7khEMLNA2/bYz8Dk1iKPXScj7pz
DtoX9ymGVC6aPaA/+xGgCtJFxU7p6iHN1VFX74H/m7LyG9Kk4iYPkZyDXWPpXdOkA1qbv9I8w4k2
27D6SkT5Cw3plStAu0lxrAIUIaZcFTtkKt5S5h5K8IQ2MkefhmqsbrsR7GJNw1+GFIdwAE9ZI+NQ
DOwXrLJxyRb+okLczyeWxjRcp6S5NVF+UAAUgEbejKcZ4wtAXI/NOB/ThL7UE5bSzCAJEbmp2M7T
KN1zN3jEagRPmBGM3JZ54uBrNzkGGUiiAIxvhehqwAiqGYNC7wacnXeTP+RANsNfTjuc/5jLpHkB
Mi4Sm6af5mSvNW2+6ALvTRtIaYLHnob8pZimKNwEY6NfGpKbncxadH+pqm2fI0ncJH88o9S2gd2I
v8X/q9uXoTbOIycavsk5yO9NXDgEcV27HbLjs7AM4pyz7JXXwIlsqRe1gBZkVQD8sIfG+RaNYJ1u
kJQAH/G84EGNjHqRgNbMev2FD0PzrY5SeNz+H0VXthynrkV/6FIlkAToFeh2d7vb85DkhYpPEjEI
EEggia+/y48ndeLYbpD2XmPMcKRWO+LUpmJr9HBIDWlVmTPq7b1rQ3iqEY1LD6GGnujCp1T9zkGK
/8gzoGzTstAHxmx0Szwqw2unMEJts5fj0fh1iQ5DLDDO8D3u74aI2980gho8C6z9iRjfRJYQbE8/
prFZv13/rGy2fbzWDuXRYRjGc5PgK1aJV2Q8UzWjjn6okXB6Truwiase6rj/m0bcrC9xN7BXLwV0
KImKFC2sjvRv4xv/u66T8SPvLcExodnZgze9IdAv+IPGrf83KL3F1Wy0uMHT9qMfRHRvUac8HayZ
OV6xLRJrpUwO/yi0WPTC4okfa7uOy7FTVuAsX5OPNsm7n3vdTHhtFC7MV2vMdLZZ3L4uOyf/SYkA
CjQ+NZ5et0HM/+RgKDmgEmr9CSeY/9sO3VLVTvbVrkZ6XqKUPfStT/7QZGManyOdTjIm4aHFp/ir
h2wJsXF2edjQI/pfTZxlT/uoxJ3BxfQ0sHR+QWbH+BqGeT6xVSx4B1maj6WdUmB8tV/IqZ58jqJ4
GRcbG/LPFl8Kb2m2YG5gZn830F10aIdPszPqqdsKvTi/lpih/7n3tE1fJrG0P78r1pKCABf9z0bJ
ejSrMMnZGvQ5PK5IGvaV2nARz4FNeL+YGHExBaYeUz+ZQ4QWs+fGcfdjyGP/zgzJ3iYbDxcwAPzY
jqO707Zpj0jgTk6CZ+EBB+b2O92ixaCKwnVVb21+YhLfUwjQr30XIpdC5NEzDzCVhLSDoDfDbxHn
RxSFEtfc9r74eOyqqQt8AxWUCXrdmw0F6q2d1D+/z8MT70xANvrW3I/OZT8yKtFY3jRxCZklLR2P
R/wrM24wbIBNjrbQniIt62/agJvBeZePaMa5c/O8LA9tzmJfopIcR2/wiuoXpIT4qIR7bv5a/ZYT
WmB2zH8sQrBP1dakuc0oK5awF6Pb7WtELnVboQQxzsqcyHg7975N+MGPGHDqwu8oFkGfvIYMZ4dL
Kyr2zesnDv2vQTN85k0oU46ksCNi0sG2Nj2Rssh04+p/Cg+qiwqidjVL5E5m67YewqABSZ4Vc3Zd
DjpBGsugHERYosEB8dQicmwo+7THJSbQQz+2oxmWEkV3ETrrZx01a8EYTxIMvCN9absu+aWofOVI
CSqtnKMaC+dcv6LXatsKTusUZ5/LhjfvEzliAMylnM+yhkJ3TxuOAaaO2viQ8WCjkmDEVvd0pIuu
VpyCL+Mi6/bqup6Xwu9+OQ7B61CiYphEvzHwrOFGBimSO5HzLOlKeIxGds0zJ9a/64rWxFfXRzBg
uNhYcRkTFy8M0iJEKO/llgyivW/V2mfPE0Np71Toya7m6rYk3HDG5OGYtF2sDq4dInGZV8ejCu2S
lLy4uXFIMsMv+6cGlJhjRkw2gqo1S99RHNBtpeypA7qvhu639N+rnMuSXNyxYf7uekdm1l6QMRk/
SY/RovJNjW7pQfmdV4ZhYBwIBnnIM8dWPAhk1oVqrDXfb92Cvq2nrWN+PbCAUuxDjrJAj9+5l/7Q
D3nIqsbRpT+NNTJ+qzCN7V/YUNbupIe4mz/x2QRkx6BPci1p25C1rPHCbyWZHYLUJDEYsGIoJKGj
RfFkD44TXfRH2H0zU8K6PNF7lthcnUYYT9YK9Ww7e0C3Y/alzIjDR4eumQ6jTqOh2DRM9Efnto1f
IuMAfXEyWVYhvTLvTmaZ1rnic+PTok1i/A4T1uy/IiSgqaLze1Mf+J7Yf9LRWKBZh6fqv31q2k+8
WHyqZiRrP+aGdjvgZ2fGEpEyQ1JsMIGN59WuGSlzJ5Qu0fGXNUd4vadwgyPH5CX+asT+sz0bdQnT
BjZvzZbtHT2YOLprxBR97Zr5fzan++fSxsqWq+gQxIcPJh9PKHkKWZmFLkICQ5/sD7B8yKOFZdZU
esuz/Ng1WjXV/h1vUODZiNc7IaM1raahr8k9hUeYF3Cs4f+RKJVozxHSl5aDFzrM1epzlMzgK7r+
SFFHAimkwYsXX+S8dPQP5xaLDQe1+qseWoetoKfRny6dabjT6bBFJ9airfGEugT/XLdpryulkrb/
jtRPSJENCY43mXb1UCVpO7PH2PX1Qzxt0QVar/0/oWJEPjhYpDcEP4gSMkPMdwjEz91F5o4lx9nG
NS+Qo0p/4LyQw7FOUoX8YpVvD9Nss98BY9FYNPgwm8rHNfs7Zl7tD7LV83rKWJq8LSiKyA9tzFDT
5byy2wOuoL0uRjGlvgrxOqVlhDGjPjVmkBC1xWuWlEFu2de+9DmHU7+ZMxjrhemLHJ9icmpohEFL
whq9Xbuky+L7jfZ4Yr1ivT7uS4yXE/whEw/U1mQ6jpucfSXrKJkOMYVM8xjpQHIsRPja2CAmSKe7
HUc6stTqGdHMW5/UBSgQER4aTxZTwjDG9kMwqd1xmw7KvCD1fdvLfiebhDSTJMORSlrHVQZBV1Zk
UbR/tr0RdYW71ELRz/L44/upfIIxCVnrXTTo+AI8Lf39PWomBQZyZgvTkno94YiDeLlpRKdLkfca
km6WxEkB51HaF3vN4/quD4vO7jIjoBJwDr+4gndh/TJqMLayDtGflTUjcjEMHSDFTxWGrkvfNYZU
DNfPWmVps9grXl1qL3KFCRGCSIJyPI5b6UeW+2YsGRZKbK6JqJ8m25DmMn6HrRZZDeVkaUZm/u3L
WqfAMTJ9y5c6xvTpDR5ZlTYeIbUZCKuSZCwg8V2O4mulNowFww43nPtajtlhx/uuSta12RNaQe1H
8N/m8Eit46eLNH/uA3RQTRR1tphjxzPAJ5IA+0FQenoeW0xJWH3R1YSzJo/lGxA/1ULo1u+QHlCZ
7u0ti8bIFAGF9EsNeMhmfiziXX+fAy6t270vulp9n9Ju3Sj/QHXmAhgFneF9/9KR1cQokNbfd+ca
zZasR47Pxv4mkU06X1jH5v7eeSMbVXj0T4sTUkMA7nqkccgHjotZvQi5uvTmMH+bZ6NweJ43uztx
tw7Is65ml9ThStFf+4QoW2neJq1rMC0BzD1FrAymvP+alg3p/b5NOXkA7rTUx5FFyXyZ5cpUjl1d
WdcVztOc/Wda2arHmCIo4OyhSl1uk0ttC5s9ilWxLolQzG4R8TmmwthHbuZo/J20PlfXVFEDaGts
BtX80W5ZpusK2YiCPSDI/aOO4s4+q37gzQO8qx09I30oVbd1SVC0fehXolKYWSJa/91RFOSx1C7b
+rWhAbzFDJrHrLs0nQ36pKEcSmQBx8JGDkYjKabY8GQkryOGkAtNBjqfwZJvyY3oFv3d5RJHPUY8
+CVcNQ8ZktBQseL+ApcYcO2iidTqYoBRnuLybhP1X58Mk3tmOkf1q8xbFb9y8DPkH4EBIjnziAEE
sAtexy+ZQ9LdFVk/9e3XBp16hAmKzr13pZkztpzjaCP7F8KvG3uudWOTx3F3Jr5DkbJ/yiY7ng1o
lu2KHSFtftFtSutPsnBqP4kPkHDj/I1W/NIdlTsANb1r5NUWTRrvCynmcYyGxzyzu/8ToQKTQpQT
j3CNVrUYW67KzMk1vW/rMQlf/ZJpebE0h0MFCK8bRSHxWfXHUbUy/8vtWsdvWKFrf9wwa29PJI7y
6I2YJK8v86C65SZa3u9VtjVkfFYIY8ASCU0jymMKk8Jzkt+6HVepK5ALq/ZqcmT3vMyNwGWHwz0i
Z1sbMiiwsyRPpyLHGLcBTkGLIJYOClyUnSR36XjyUFizKm2aqK9Gkuv6S6XaAeigngzzg27mJhEF
ukS8hlo0tTjWIKvS8T2PW7Y9xiNBuPyum1y8eZ0gcS2P+8a+RXTK8dhlJIIgs02bDunGnO5ATXH8
7/daTVPkAe3xRYFLlH2H/4Ezs9xsu+B7+VbA9vI2o9JZv2EyTaQuWIcz9IKwvc5CojF+nwRyARia
lmjbTOlhIXWiSxSerP1n10MgMlzHtV6CANKCB+9D40WjH0u3BApEj+D2pmWm6EQ+ESMWFK2kzTiO
xCzdFCw4hGigmtG2DNtd7/E2/ORkcdsxyXoVlxjljL9Ek7QdxiG5XgXmZWcLGo/DdsmVy9upHNIB
pLKDFM9WNI/j9RSZsPN78M8ZfydU6JUUq6rj7QXZyJ0dSmcQT3Nl0fxdvgiaPQ2fvcOo7cqhVh1o
ahp6YMIYDxmkKRYs2OOcpDW9NVQK9xQnXeigVuKmUVD7UOS9mWIbdS+PAtNPdgeTmbQYUZSx3ZEP
Y9uNuKviFkhHPg0jn4Bq94u7btoLWWCkpu2BdPFM8INZKw6wu614Er9BDNQipEYfuBdWnxRTEfBV
OluJIUkjzKP5xkU3g/2uSOTUJs+t27W532xK2AXhE+sOoGCcMUWMvRgqW/OWXiBIpMsBsMLyp94H
ml8wog7kAeVPxh77ffId7nFkFl9qvTdzJRNoGl9jk0j6FQYe5SXGsCg56Va37Kqj1kdoFwlJOCeC
9wBJ2rgTjzNdKaA2G638QCmVVTzH9IRUM9sfd7wGCLgHtw3qeYh1c5It3+aSJ6RJYcUzfXubCLcf
EFxgr6w7IB7V0Jg5PQbw1fVhkG7C2z6s2CshuWKuiLp02J9r1IPHB7R556AsgGDMhzXUVLzBmrqq
c7aTpv1jdwa8oWfw5BY1XlH7k8Bakhynjtf2pc+wBLxncZzur0288/goNyzOZ1ShQY4BO4ZG38nI
6IDJnlnI7IlPAaYixyLCLb8IUlKzBfsB0GlfH+Bro3HVjKStjylT23XIvTdniuQrc2rhpRweAXQt
j1MbZH9QnsfiaCSy34644CJTsQ1JLSgm33NSGoNRuCncpISrsiUn259x1Wl/ACP8LUsBj2KxwuV8
+Qcgqu+OGGKsL2B0o+N9bXH4nZoxc/Ft6qKcfPgpEtlHz3txZtMKnBSgmjxkmYSaxQcq2VXiGqnL
fhnbrOr8xGGR88veAR9Ay9kJ5FA0FogtGsaHpU3BzGxTlOK8XlYPHBFnxmfqEDr+kTscjj8QgInl
tZiyvEHOBranvtKBwnPZCMV+qBZ3/KFGHtjLipQRzBtCbe4ZGvN++iBZyz+wtGAH8Y0FlilqqpIH
Nw+y/ocuIF+/50Juv5cWwRqH1Us33K3gmb7172BX7q3PUuDSW5rLa71izL7veZ4bjAn1NL77dADO
wZJBJu+pk0GzQvShZrxQLY3W330T8unUxrqvYUMnjTsxoPr/Vhoozrx4701dwLrvF1AoUKguBZQ1
6nEVzXJb8Xdd4RQN0HCglvzJjSmwe4VMuRe5DKBatno9j8FmDwTtYs9JvDr6nLgElEDCtxxYaLrw
/gJv7D4DdsnoXyOa/S4Pq7gOJOe/UizLR775cGQNQDvkfgIWThpAtVYYUAcxkslmDqU+E85cwRwg
ayUs/S2HQ+uY4s8qm+55pU2APdkpNFbuFAq2sVvonRuoAEoZ++cJ+oKfK6MZlAfRiL8I/dBDo4QC
cLwOb2Md4KqAt/Uvk765JBqUk673n7UP2wFVVqMrUi3qv3TN21+tT/tjlM0WC4nbj1HTJte0AcxS
7Lh5b30uqAU3NHB6RDzSdh8xQs/jmCCEK8wM9XcwupZSiPo3Ps7oV1eLoQZKgw5iNyJd2ic7BDON
jpd/vBnRsMz3dXwnqx0eJ7X4O5KlWKmaiQ3+GCXL1uFikDopZT6BcWMSFa2QObNwEBknF2i0+Zkk
W3tKWqrvmnRWsDjy4Yeed3dsnZgPXYsvU3Rw97ZAhxntQGb5/RyFIe9LQMgEyZ+yfxiMsleRTN2p
G1dALUjumw9uonPFMLnIIl531HDrAevAupjokeue3Aj8A1fAn/EhJN8gmd3jV2aH9oBrJb8fkjgG
4NVR8acbUiyufA7kGMdDfUSXS/qa7W372OsUMZJJklUD9X1WMOv2y5LF/tAqJQ6ozhuRvyk5Le04
pl1BZorc3skSgeN1Cz1yEARlaNsw3V2YBjjSNjw7X0ZaGApbwHECa1ohEJJ4mGQCULD2+QuWZP6j
6WQrKhwJSpUiZfETj5o8L+JNZ/+1EcLhQD1v2OqCUqpYep8X2CdGtD2Jral6iIderVjIBv9EMv2O
aBRu4A/qX6Lz/NztuX4aEJK3HmaEJlb9bPdq6VBe79OI3FDSNv5L5DeXNeFz9trh1swxOGPt5HQ7
A+NPoKhygCLA2lJE3Bd6lTsgKY30dqQRqfUBlzdKHeM8kacuttkbUyS5p0Nr4LdWMpRZvOXxd0Em
cMix55CzKhgT4XzkrtrQ0XRdmiz7FfKgb3UHGq3ph+ySRCGeihpD+rWGyO8QEFh3kTtSkpFYCg5W
IXOu7KdW3rYki38CksfSuUyZ/JMr2ZWCklBZbB33UR6bpxwby4+GTYi3j5DxQGHCaakKVdrF3+Ym
oH2sGBDVf+1RhLgVYTQYXRhFBH5Esua9iyb6oNu8n4ulSbdrnWXh3MzjBm4BV/5zTePolVCXmWNe
T2BOEdM/g85Rzp6AvX2DrcmEUcZMy81gDjvZoXcPW0qnZ9fxFmgwWNI4QXiN0+2NWYjrV9wFdzz2
HJLDdr+P9h3aJaC8CcdT2KkWE/BEO0D4Kj52Oe+2YkFXSjkEPdybfFmPm/E/pIFumACMwbag83MK
e/bTvsvfMmweErMG+d3dzO8iB2987/KthBjBHlbweXdEsLXUuF+v3aZA++7Rh8U/c+ixqRA0Rn3t
GLo/J0iHyhZGYPgJ6+EY8x2Nq3CqFEtu0hNSK0FtRwolwqQJ092ssuWoYIJ9WDc3AFQx9SXmnv7z
9Rg9wBr7PesuqfsKzpLLOnYE9H1ODqLfm7tl3ZLvVJb1KeTd9pBmIgGmM7BcFWTqxirlJC6wedLK
ZMN09dmUfswt+G04c5YT4G9xQojo8pSOuz+LSLTY1fYBw5Cwr1ODcthFbmCM9rYJfzMq1qOAPr0M
+ejKEdtpma1ovuBUwHW+yOgUbbMuSCZiXLGkAQgWpn/xtL7m6KmHiz6ejg3Q+jepQl7MEohugYOw
BmkONDVZ5EuCi/ZIErDpxZ41cfsAAG9GywrppuY2IgyLP+HqXvQRGaY/DHZiGSrE4TX2ji1Dix96
2zsYfIt+bZikB0xSPDl7QHfpD066sN/JlIT1gfTMRz+8isJ0tF26zTG41trLlymzvr5RtCdhv4ep
Vm7nDee9VRU4wUDQBDsBgqr2EQJLAKeSZW4o4PceEf6ccdn/yTXGy18IgN3CYeG5wcnXJAEfUd5C
udACm7hbshUABoZ2NIBescj49obfwZAcdoN6VgZJRo0zuFhMZuP73CPn751RIEmX4COPCX/eRt6e
wjw23XMaMdn9Q3s6fIgkHRe0bVkwU+o/bE3K0CIOy7ThCW+RX7rZeY7XopEIenmH1EKldzXkJPs5
gQ0/u2+QNdHh8jeG9rc6q/PubSeB6b9Zs8rhLxPbpNoiFnjL/o1sowOmeIcGl6PYljSpvN0JRYNF
gqYSNwc9ddAPbL06pbngy2nsOt0jqhBQZFdOLQ71qUQ3tNlPGzaZ4bnZa+fvJkHcCF1A0tT3i2x0
8xOZugv7z0HOqiOA02qqX0bTQgdWjKPKGVawxmXR97LdZ/8NYAH8esIoFSykRgRJ3Y+EeXBoQJqJ
n04GFQAaKJ6q119R4m1/w7Paz6cd5QABynUNMpIDXRV/hKbIwR3GBM/zgN4GWVLOR/IxR2YA/xfi
sEYIRZh8/xsY1ozLAM1GSLOfMySznxI2z/Yc4yLX78IvaMe9KMKwcBq16vGMTwBlLlXcRZ5OcCVN
0/wHAXZmuPgaQ2ZbRNiV5k+qxiG78imO9g8kh8bLLZm8VQc8GPhYS6hF8fTnAv8xVhPD6lV1SBhw
l5T4jr1PS4yTqeglV/FfIvalfcebOG2vMI99t4rLOuXLJUEkB9QHKWq8gErnQWQ/ow1X1y8EB7Ph
DbkqIcbFukxm/cgJoGnoV4B5HqIMT/VTPCFp+JnT1uihwIBfB4AEZLTqhpV2ju4n5FOFh10KFa6Z
12pGNl6+amu+V1a0/lBFVvmR7PVoDmNN+hEH/BYlTwwEzZQV4Dxpdo9onaCPjiKL/thMqJrF+az7
dL3NKZ+4KjDn7hEGE1X37bkzNg3/bRtwXcznmfHxW2TktJ4a5jJIlMG3pfsR/fOyPgU2ZoBBQbjv
8TuiFsUI3Qln/WVqqN/ACa/WvYucqEGXkUiJHM+DcZgW2z4Ie6lbmtGC7hyRIQ02D/0MekYDDJ3z
oaZg+TjIiRnAYt+NycHAG2b4g1qJE+6Gjw6iu6NpkDbOjjxrlf+MhoDgkaKJLZ3WI8CoDfjFtKdx
/6tpjOqgo90k3s0u1FI+Yq42LkBoQlPMOKwH/pdBIjaJkB7Esku8qxwIC1ZOiCkmDdFLoztkUwF6
WvNHJQRA9TNkdBpkwU67bDGV3MRKQgGyPV+7g8vYmr8hzWQYgEosbO0/dAQl0xOwlGV+7pauzv8C
NBbbK+9byt+bGC/Imw5rH7/kBAs+3ucGoWRfSGivvYdGczCAuBCQ4XNaEZ7a/N7pzctr3/R5eo3Z
3s7PRK/Iz1STb9xBKaNm0PKE1KTsR72a+9DmobtlCeQnzzXXzn+GVTcd+F/DQHGvQw5G2VikEwyc
ZNvbrmAOK78F3PzaNGwnf/L4269yAlTfZyD467BA1KEi6LzyZNWnmbacHRMU87ovYRzrQE2Jmt3P
db9B9KGp4W47Q6oiBQ7hlPC6sGh+igGdgpReykUb6ctFYQEGgLdDT3aB8IKtt4DSrVE+jrCa9FfD
lzX/mBeALwXzQ5gO82qtOyCjdBwPYx/IFXoI8tKpBiIZsUD4VbVx5H8NkYXeyDug74fRYWOqo12+
UjDuKAgLA7hi0b5EEmcNENgkcWBwxhjLILSD4/03RnJmgMsCMmNX1t85POdzsVoYGC9Awqi6D0kO
2MZuM50AqdaJrdLgIC70iY4AiCvJOa4IgGNPS4JsnQcB2F886QH4xFYyg8II+YgFKluGK5Il04Dq
ME3CTkoUjKXRe+Kk/9IKz1laNhY6u4cIPAO0NPumpgr6KFcXUdZin0q+n1NVbqjZuuZTs2O/UFjs
UTTcEUhQUlQvlETgZ8RqMaZ/NiUkeQbUyZqjgqDrUygEcTxK0M8T9luhXQX1xgit3xIwKqIrKknA
P9YJJCDFBLewxlHJ2xjnl/Iu+yV40+/voO2A/ZoAExgLwm1vMqb6F5ozpychBb4nbDWZe+j2bMxP
FD6+9gGq0qwvtxHfzt1OcaPf9V0282uf4ucpsCKb9KUZ4ygU9bAbcmK4YcCPtQb7jFTO/dARq9Wt
n+v4c1FYNkvZmWguuqRek8cYi5W6zkvDxqeJ0Ky7Q2rFAinGAK3CQy0aWpeLaSf9p0cjCYBkj2Cv
0zS3PdzX84wdCFyzVneZlTx9ijzEpSWfMwdlE7ilSVcTR1NLaQc+IFoGAzwO4Z6nr0xn5Cco/qED
PKPTulCuX5FCF8EGVKyjjNtq4XONDSPdwyvLp3kq94zufVkD9UuLgKeUnIOo+WeXMQS+NSwC5BnB
GRAdOQ5z5LbO8fZjzAwQp0ZDbJQVqQlN3xdm6Hhyt05+cq89cj5lgc0TYfcM92Z0bGCUz575mDfR
HQZUvK+t7+rtsLe0/dp37/UBqHZNCo5wBXIaldX7fzi2urpMGX7iw2IboAQI7Y2Tg+xRyn2rJ4M/
j8I8/EyDNf2h5nhvFBkgjYDsmEAKCTYSWsXGrHtJwMWIA64Nn1Uo1Fj/pfVs2Q2fWo/Fo+uaP0zF
6PCAdlDOZZfyPindsoWxxPFWAxAZgPqVWLCX7hIEX7N/3s3J/Zo2Ge6VsQVjAil2SJ/zDadhNTOX
NFUOOma75z71sjIT4KbDFFp2z9AABWq1n3bcjrP5nrkpSSfoYpJ+zks17oPDNwwE/5zFKvVFhn3K
vOHiSbqqWVLFHvUCHVKpMBWB7x7wFwgEM4a+7QabVDkkg5MnPkXkK1eT+Ym7gMZHpqDVLBESvvYH
aqW+Xz10v9VkI69KUDfiEQK6ISpcvHd/V51NQ9E3OoinHVLGP6j/w9qTpQbxvaXlE1SzZMjRRNSI
DG0D02YIZHRAfMgLHRBRAGCWz9DcxgtBOa9ySHy7rkkaCJwJOP4ObK+373ndxqxqW2F+4cbpuiMQ
ZAZhXRolfxqPwkZIQp1Ju7vVAoovEfAl1P2CdheEHTlYGyop1yg5DM7tC9ozwnKPdJ1tOscyCl/L
yDAGhDBjF8MKvjePOOOVvExxg6vNxcmQVVApdCsGKxD0eF6y0T9G0Arm5RD10MmhX3i7CaxM6VAt
Tbfsv5qsZ89IP2/+ptIDaCtmGPmGMoaBy/5ewZXm37mSqOnzaFyDP3TdoFhDBZBc3rZekPRSA3gH
XbYPUbl0JtughMlp+grvJyjIiYZmRJnjnO/a/4w87qUiElNtQiHT1tRXr82sP/wMf2iOaZkKd4gH
oMkeSytYX/DdFlB3V3BcxqDsWY1BeCygJV/hy3RknWZxGD1Lm5+GrwE+rNWhDhiFRf1mwXwtEoK3
GlWP2RbF1UKbfgvV/xCKL0BdZ/kdFPKqxBWxQwybZNCvSHR3z3Z+GylqgnhY12cbInIYmhaUtYn4
AS050Ndj1IEeKdJPLuhfxOf2CGJmfSF9Ku6B624/XZ2IJ+VI3Bdk34Di9KQ/SJ3Gx3lOwglCoPF5
V0jJ3Qy07ySLSdFFgpddHgDqWtAc0KpF1xUCled0sbyMDMQybTeAtp/0StHCob/x24mdAEbpD7jQ
9eu2DVvVyDW7nzHZ0EJBNQGkF+CHct4BC2+XD8irVrQIOYM+wXQ40U3X72yX8piTeIQcmIViw9ZS
2IUD7fg/Z+fVWzmWpdm/0sjnYQ39IQdd/UB3vZFX6IWQQgp67/nrZ93s6p7KQEfmoFBZAURIupJ4
ac7Z+1trV3q8XwWLDSWqq+dctpuXSMpmp9Ejpaa/Vi3EdTXqpJWWufmoSO5sUVcTRmy6XZi1ZKLn
0wpU47AlXr2Qgt9VH+b5sSHNifMxCbf/q12tvA5LLd8SYdOZhByFkeY0bWOQ7rRT7ix/jrn8zs79
T+DJT/CoycK7qMou9/sg2kL1be1AfZZ91XR1X92wSHd0ByBzk3mjGx7Ug7UF6/P177XLLQnx9l/8
HL8Apn72Rhu5Ns70RHI/jF5lq3Wq+DCS4/vzX/JXAKOi/ZGuqZjuYYeJEIHCjdE3CZwyIrRKyHgy
3NiJacq9kHVVdpbSDD7LvMypS1jjCWVl5QjiyNs+I/LFDuqvf6Ybq/U/HfifADTmRDBBfYEEtKdW
7YK8t/T4WvFEp+6qsudyKEivxhY1PD7hsY/E4BJpiG2XJnA1/MWR+RXl9BOnFs1rPydSKwL2lMyO
TmJzPomQsDcLKH1LstS0/jW9oPITstY23dLpmmYGK0U98YBGMy08pSCmsM2Sivbpn7/VvyDjftZU
02Rv7GJSjYCGgkpSSCn9hs7mv/ZLyDeq858orbo1xg4jpRGMoiCxoFAKiApH1H81ZOAXV8HPiuq+
iZqijkL8RdQkHAiZXWinZ4Szf+WL+9Xh+Qkz64E/iTqaRmDpjQ8DSrYarPovTqZfvfhPt5Jwprdq
sNkPIoICjtWO3CFjSrb/2jt7+67/dOzVrNbI7XJs1LUwHdFTHu3W6uHPX/wXQLj80w3CbJVigvrn
tImp2n52ZXJbnJkLCla6BrAv9QA0Ts2qN+rzn3/LXx2tn67/2IooljEXKqBgbLzoTdudU4WW65+/
uvKrU+mnK1uki2aOS6QHhWWzKujs8ta9VPjf18KS+1mvSpt/KXWlNDdJnT6mK7VguQujp7ZKwuaB
BVHst0v+OY9aTISvFyu1ot9/uv/9ff4/0Vd1/c/bXPcf/87fv1f10iYRLd0//vU/HquC//799jX/
/Tk/fcrmqzq/F1/dz5/0h6/hdf/xfb33/v0Pf/HLPumXu+GrXe6/uiHvf399fsLbZ/7/fvDfvn5/
lcel/vr7b++fRVJ6FC/a5Hv/2z8+tPv8+2+KqeiWCojzT2/T7bv841Nuv8bffwNbeu/7pIve2/gX
X/z13vV//83S/6bLsi7TwdaExcKRk2T6+v0j8t9Uw7BtkwHzioweio+UFfujv/+m6n9TZFWhqSfb
siHM25iKrhpuH1LE32AKQApo0fGlQmi//deh+MOb9f/evH8rh+IKrtN3vDAl/T88vEi4EkUnnGmD
Qtka3/CnG6IcIpvg/7TlBvJcK+VNNwI18ZO4dZJxqF6bhXbHQrNhF1+VdjEuJC+HgJVndKDVCggz
pm7OsPgnwx7uWtLe1GZi7apLYAg8C8/DNO3LrrcuE3m24zxXQa0q2j6lRRBk0w+bIAdtwFXhJWNt
q9TlRy6v1iHRLWfpcvU6mxg+KRQfM+orzqzPAXzQc2xUW8l8D9fR8qKB5G17Ra97bpIhZwUou2Fp
cPn/WAyEUoawnpAVm75WE2AWBmNrE7aaFBnJiq680cUSBazsosq8E3TnnQbMk82A9g1it0rit2EO
j9jpXtiU4HdOu9gry5M5EwvIFoVllFoD7rJ8LLXZm1S0MHE3Hgk+P8cW3EiyzpBXO3WJV8cg93aY
bNVXWfuy7EycumbHkS9fc0rxyrYrV437J4qROdjvhqRQuEmm+knwAKy7XNuIJKSpPs5kFTqS+2lP
pLXTCHuJ7D1PGyJeMw1FtVAPxrENzdHtzAVEROvPZAFiPy2rH6mm0DZpvbyMv1QxqP6ora1rRDzZ
p5EjaQzSg9U1jyGCgUMWgl8sS3WUQ5M2n0/E6FLhLHUqcyHMk3jqyqaHCvyGxAVyXg0Uo6jrgKqr
2ESUVFzDpnreAzOTBRW3odwpfVbUzQYn2kwSQzBEgKAg25TM1AKCJhviabGTdQ07xTCSgczst7at
nSTL3mn+r87Y3aL98rBB1OspnEKpetU602HTSFaiX+m6DfMuZfPL1it5HfSUpW+VG46ISc/Ztk0F
dlRhsuUx9eemtHdDYb7GCRhKbMv7mYoAsfL8RLnH5V2er9iq6AmMmrJV5Lr31VgcR/wSH1wfj5qd
7QxNbp+arI49AzjuXkTimmFV37cSfGvhp1pTv3Uc8fjGdwldCd+76K5Jmsc5H6JdOjyaspp+qBU4
KIQxs/3exyjU71vKzq6Wauqm1wYGLXXFB1P/iB/HGsuKkJJdDglHk64vWPdFYdAwbNgRGhOACQ9O
h3xJ7jp95SSPRHzXrRAzMBAhEaRo3RZrVu8lPPhOLma2vmU6bTpGIcQ2h5r5Ms/ENzMRMuvSTv1I
RtkBEomXbZuX+fdEa1VW4qRHzVtHFx+SM0Xtj6GdzjSoCFbwvGrBIkRIODaxVOrN8uSX5sBeKAHI
Cgm6lGSja5Xo+NhvTeVCwHc7KNGGU98p277F0NY9NkQsndqctqJK9jTMpoPOCdpbScb3ML8R2oM0
JgbTxrbmx32OdrPRSe2FReUMg7D3C7VF+iywMGIFh0vq1zEeUDLawysVPUYL92v+ZqiAwKEubzIp
LPkO8nwhx/Jgl6+FyQQWLU4ftbRj+2eu6Vam7X5Q1VkCyTx23BhExWY4a9qN1UrvlSYdKCMF0zLR
oC+oqwx2cSwGdb9m2iVNJqik1e6dXhKb2i57R7ptMHGVARQsDBmr2uc1TU+luUtEdZpV0tPEkeKN
FCEqHadnnCPtVkk6sTdFcyGMEx3jHNNOwsSpbR1uqIEZJ1oi9wWD3oOOd84WwyWc9ho/3Wa2je82
QZDLIOUHgiPKh2gbE8JCPsT6vG41M3a1plu92CLlHrGi2lU5bdzOYNc4Dw+p7JVCac+1aPaZEMW5
Bt+jolqicoRscKQ17Hc5OwEt14GeO5Bh4ynt7W9LTQufkU4HEZPjytvcwZmJAS7+1IYYuFSUqOzA
5d2IoZxVqB7ToRvZPuXCoyufG30TpBNSpNlm2kHSXlPC4h5Daq0gLNd9beffrUG9L8v6rYVtV+fs
1JxqI/s+RL3sMK4idEGzZW1fEe08w8sxb8puLVdNe92fcotiNfesg1VPp1KL8kM/KvzmKRAzFErn
pQNvg6aD+qHDcMplVXdhFD53I2LPQaFJB29QBDaORz1K9oPJNr/vws/RXL+oT1BgYysYyWiKqLpa
IHFNcUvP78YFbcBoKq2HFMDpjc/VMCH+48Wx1ulHH0+7WclhMtR7jYO/AVki6CCq2zi3Dz1vKl+U
jOmlOkTOXXPDDIrCYBqEG8kLDwXTeiJCo7FVXnkQDPdaR8uXMO6zZPdbNRtmJ1KxpvT25JBuTgP8
aY/FLf8SWvNBSI3ticZOvKqJ7qJklM9LmfWuqieA8cT9T2tqnGQrbbfhaBi7us0OudK4NKfnz0xj
hKVu1bDMlf6sxGWLZ2GOvumwYOm5L8dzr1f5fTtRNCPJPB+qfL3H2Rl9GQUt+gWztxpqfQDDsG9B
jvcDHRZMbtO17pNlC8stNjTcul2uEYY3onTcrGKlmWQbYEQV0Z/bH0oT6uA1Mjmb15DkzmNPj2dk
PR1IGc8KoTbhdlTMq9WU+YHkISX7UR13KN8tn9ZbvtXT0p9ohBxr6v1uMxoms3qmxlMY6vLcmQWR
mKaLg6oy9S3tWYRwmvwB7l0+zvFXbUuaY7SVecadtDpxHusbxWqWIKrYVxF4pyeWZQcpL+VjSaId
ScM0bLlRaQfmVCADWPsA10J7gA27ZqFtH9ZI+xpXPRiIBLnpAFslgwXx9i/qydRtspDVPZHm9Sza
S6P0w2Hq6s+BOfF7HnNkgJsrww3UAAT7o2i/LfJaPFRwgZqancw2unRDY2zLkbFWcmGSr7hxPHl5
4qER3cuRgaxEkoKkL8xT2Bry1TDyb1pcvmcNqR45bYjxDJMVaHTybmX/B9W0pUveLQsTCFdP4bxy
Jbkd9jQ9Pg1Cceu8paRDcgdgzCEj3r7m1GIjaeSYVAb5kTR6TdS69Rb8luEQ4eMQCJCaWFP9SRdk
/4el2RBzEkSX1M7l3ZEO3dJnmyGsFAJVzVHg2vfUtqZ9ZC8rkhT5oyvXYaNbQ3Xo7YhbWdq5qdyC
K6pCOmeadp0kq9yTboouunlsO7X0E3PckJMURx5g0Z7wSpBwnpD2Tmdm0pguB9IRoGCpLB0Bs++q
pbovi5UEUnoqLPFsqKUbtR8ZnQVijNveHL4VqfnKMinjtgEu0mMWGJmSoX8lmQJt0jSPpOmhfi1c
Q8mgR86q4bnv4t66qgQhdarsTjnhwUhNzCS2XihXW1JZ/I3RsagazU2L+aFZWewxmzM80+a7J1dZ
3deD2u1LHWmonM90GWijepmUASXxT0YyPRlq97bSwtiHehhfbdX+Rs9xK1KluMNNlxMp6GDj+yL0
4c+4dCcJ3B5CbGtLie3SsyNVN4YPo5GYVx7ge81WziAa4+MYReeJdeKxbeXhksJoQaotK0tYnWdA
w5xuqxjqM6KQ0pdGHbwZx/SV1NlHRITy1S6xesRjd5ojozs1UtKfKmn91DJq5PMgefQtm7tCEyaB
baKbrDAbt+HWeB8RMnFhIubnkCvCKYtZ2StS/tRMwyMQ/uANDa2iarlXTXwhtsL9UcqJu43dl8Xx
9lRjWbxuIQtLJHVw1rRl3Y5tVzLcenwtZjqNZC0OksRakj7jMRmT2S0V+8kuLZ2FX/wGwEGck7xa
v8jfiMFP3hKTzDZSPWb1SYraGh/WRWdZTpkC4JtetBxe5UQ+T339FNrLRhj6SZnX7DmDbJfzwSui
sj/gq1AZnDizbM95rpQso0c6X+dIVO+2UDweSl+EMYDCRuJut5JgSbSoXovIW3TdWdsIZ+n0g4Ar
LVwxPOfFfLQs+L6WDRL9LHWflNr3LhY4glR9kzS17egR4Z1xpdZkEQFyTcXCeT0LV1vSV0nqkuuz
bSTRkdxTvKFHRLse3MFVZ4XuYV2DEXSt6cWJTCHDWnYDPGZIE8xhX+EN6mqdpYlsBeGZMlaeiKiU
AcO3T1hRTt3tgRmqzOMGZ/J7jcVuxHYCMO+1D3sur1FlkQRnVYaqnzTFvYYGgRhk+JrNeIUi85gs
xWOmzPtcZI+U9R9Y+cWbsEnckcl3UlizMGKlBlN1NMzhrQ9pOtlYtWvO/28tZ4SkSuULDDpddilN
78HT7/Qm6TcEdgje0xRFMctNKF1HcwPiKXOX92rLGo4JmMhmEP2jMbVz4SgwYEGaVJm74scILG7u
e5NO0QWZT+zoEk3/EmbdpTocXZcK0Am4hztOo04HADu5TzS3oX3rlrkY4eaaC+gOM9G7aN/yyNoU
GIlAA83xUlCJbupMAsxcp+uUFj3LoB9FOZuHMiJP2PAWG1JieZqi1PfG7Y9WnT8q4GbS2AWo+BjB
Ngyx+VKv65aGxnC2bPOxUa2KuEt6SVFI+pyBgGWzvtOayTjq4zIRnx4qTyWlHgz4BkGkIgxAc0hu
WTZP+ThLgVC68lKNxkHpiw+NHOozjZumU04UKZZgnAmorqPxSPOQRbv0Ngn1GWaTD7CnyKrlOTXi
9xqxlg3aStZEfw2Bo7aZLLYdgwcnc05fUzT88HZ2HAhatxNFF0IPG6Kl636d+3MYFeHGmkYSZ3ly
1GygnsgCELTL0S9bFs1I/c5ZNkiuOkwdbDl91xHOI9CVdtyFlrYjvVJ7IzUdl8em3NxO9WMVKapX
leHI3ULOd2qBM8KK2e6wOUw8biXzo2QU3+JYQx0lxa/J7cxsyuJAtHggC6Jku06uWgYgdCmAOkqr
rlWh3xti+XVM2EqWa+ljwImi8gR5NgxFeNkkhseyTcFz6b4VEkPlweimfcoWFwA+3zKNgB14qLYH
gg37NKR00azZ4qhEQBxFk0jo53q6s+XRk7I8fujTb+Vijj4puZFbnzgTymx2zJgPAyVVIImTfj5J
DUOq61S05y6b9haudYyY1bHsp+mURgSGJ+LNEvG1Iz2J2JeNES3+1PaXHsbuoBjSSTHCa2Eu5dlc
S+shN+LWD28jJmoRvyfE369ERXNnCu38pSWU6RYs7zck30nrLZN5VOm2O1TP3hkfpdM87dOrhpR1
ZyDsI2KbJZvQBEKsJvIssDPJweB+28vGgjKLmnM9sdGgs36RtS7zNI3FQq/qOG0gxndkGU5tn+zb
OXQYEWh8M+1yE3GyxFmOV2vViTKva4nKIKStVrTNPpEZJ2yNxvska/VxVlpxo31DvxQgmcJm/jam
piRW5UAPUwiInj1xOqnDy1ByWUpS2bwB1+wS9Ao7laFAflvFnwUDFeFnKfqyaNdtvy1IFLJ9Q5pg
EulMyqBdST8TTVa50Onfwplduri4lGOybCCtwW6Fou9a3DosPymFNMUkmJ5SjE/T4i91FMwZJQx2
LSAyI7dLI77UCTefqbb1ABZ95cEaEam3pVOxpMpxJri0J7t5TAnOumu/zNtE5UjquvRlkYR2qz4V
TinMC66i1CsKFqXJlE1YN3Li7/DlB7WafNPMij21piKANCaNVhGJiFaruFCLuM+pLxSAcZtByYgE
lrUAkbNLEE29I4IWjqxOY5nlAhISUjKtXywqEh+9nTylYpOGEP+5yLBpdQlVASs2OdxpaR9bSjNI
PqRtSChoo+vmo6wZxYPgmlZTvx7G5aEYUmoRq0gOsXWH9VR+WDoKfJLNSlJry7t5yvdhXitnLaFq
1IWIscy0uW9ltpXkhPRtZ01vPSnYQz9MGkDbYuUHTq+hL5RnBvVGYnlX8qWjJjht+liwO8tceW2y
R3rhxhlsCtqDm//RSAILjIH7dJQe1b5OjzVJYtROZbRJeV2jpJAQWs1JV5KgEHrzMOgz4zGN6G7R
b1s49YHptzs4GO016mm75xqPqmXNzqYe6p5Q2OkSokX0uXRf0u03qsdjp5COE2SYV7MbDjhDLksy
6Zs4R/mSlKzcxqLwiUi0bm3IvWOo2KDSTOqvFiNMxaTFO6NoFYc10bK7zZMlNLlQ8StaPjcR7TFJ
p2sqqYDMYQNaZE8PU1ipQa+sXtmR6gwFVrAl1qmJyqWTcbymqHiI0vQ9zER2jML5Q4Wg7CtxgGc7
rEb6Nqy7ZrZvYtfBl6vxawa7dBBNpDup7Q9lnlsbSwtkxA9+m6uxk4Q6v7JFWyB5XQdMV2Ule63A
N8CUutmFUD/o5XS3pDx21VbQLrHwPEAo3Iust2j7U71I9SSotCTxC24DYy27tx8+QV1XE1NY1e4h
itN9HtmDO0ryO41MZGZ99NAXxVGVaotoaEL50gw/tFb6HAcmK5iUsZIwY9Tisiv79mLM4UW5QXVd
r2zzquy3pFUJNnyvO4kMKplD54Zz5aa8jar+ssbZkeHPJhd75MWjsSEbQ3xTthTyXp+zybLXHhPF
S/LY9BRVCTBJypS2x4VnSvtoo9007PFjjeViX7yJWrqKtN4yZBxpA1EJj62QjBlYDeRWe5j7lnsF
Gz2qHuY3gpmrOzHUzJfb0KUlWfm2aTEZy74qL2VEZDFdBDGRSttJXTkFmQGGp4cHajBuPnzG9ffa
XpKdGa3nTPox0M9vTHx5MwolF/r+uUjFCwl/6YAV2e200vD41u9rxdaDuh/FrSY+DDpsYYPWiZGn
o3LS0/ZMOvYzSfPumtak1rOayjt73IbJZDwHeKzEd1lJVKtAXQGgtBziAmEgmcAOpGNZ9s3tj7SO
dmrODtlCkVWwSx3jVD8IvWIvrnhqY1TH2H4xmPZ+KIQpsy+u38I0bvaqGHk8W+on8X7Q7DFMDq2N
VLLT7ujBcbmyNBsorUzMUQXDwa2C9nnf6EDvirW2QcJQWFcYheDxOh3w93ytpNniSX3C8vc+1Mve
VNVjWN2CPbq+ZZ9EooSALyMn30KjuZRq0YHB7FgCngHxn1clfRjndHbTVpzmYXonXrVJZ+vV1MU1
noN8Ha51/T0Lb4u0En+cpoUBWk6Om7wjweg0htqTIZK/M+Cx8ztlsrdhzhu9LoqjIMvZpSn3D9LC
cLDsJ0eLk4OTN1bER1GPgp0izgXiRuGW+xJgq6DUL2rVB6r6kUjVazbSTxFkx58HSfBi6l2+zj7M
KnfpJtIp9fOCehU92It4NNWMkcb1a0SG29IaPQBWeoLWucSp5dLgvFsj61HS2KUfyPV99Ib1gkXz
tV1nvE5wDkDG9GpA/GEConY46tzhz9QPO6W2vHLidoA8njSbL0tR66XmkwWx6PVIBHwIRs8aoLp7
DfQDfi1YrbE9WApgsy3XijNY0nSWWyqCVc++NMo7OzBytaO2Z1m7ZWqPlN7nx9Z+gGSXHDXSw3Ol
VK9ajtuRFl1ENaD7XhnMVc3y6TPKzSSQkuy9q8t3E7nA3bceM6SbNg2a1WgyzxgQQD7Ud1mxoKHT
rdIl5eNgZ1CvCe9BPEFgxlw0lg2vcRuMs8+beeFcYrEgDfUnDmlta2cyySB8vL7Ik8GTcrYytspu
ftQ0kIfb3PfibRYJosC5zhyt/JJIDAd9Ry8oIcnqCAldKOOPOH/6JHJ/f1EtbVZ3SceGeH7srJY1
X2K14alGKNQrNQqY+LPZZZAH7GlNbqGDtl20qkcanptWKgheyi0IwjTfdgFZ4a88meknFUemT3p6
T++Eyg6HYwF0Zps5DtIxMVowTGyqxNdG6xA3yAZLnxivj59U3kHRnutMuSsN5rUvWF3piqQnNMc+
2zVlM3X0WKAQGTq1WIemM46DAE4kizfd2ZZ2zhvV2MxwRB5V/Gd1klJ8b1hxRVafSexHBxs4fNsg
zDAQKbvJjOAwTPWgbJi/3bIC3Sq83/zKKB1js4yQXIEpSsag7TgvifHZ6c1F9L2fKw/7FY+IvKC8
SunetQtcHmIVwayRpicN81qlKQ8F2b43YXnJV6vVeeoGWv5lt8dqom7kvqE2VeNSJQT7YFfaJ9Gs
G2W1IBeUh+cpzuJnT2YQkVsoNCTwULB+RIawKbPblk3mvs4E7h92KKjhsRPtmP/0mWXsitvMVUS1
PJH2596ajBkbHglUueFXrHToESBl/LraqPCorXK/WPs9xanOmdOo3XLwAqxSD5TywytgsE05YV/X
ynypCTTvpX1XTMhX8zjx4zRe/clqN/XsGDk7hnzM7tRxsvaZzAZNIWnl9kL+sUZV5ZtIrXGbJZfB
arMrbcZnZAfKsbU1YIRa+dHV0XIgjU4VJh32PS2rjWlwxxn74ohCpq3zb3ItP+Fv85fW0F9EqD7X
omMq3TzUu7oa2F419YCdmNYqW0U/m6ojpNjqzWN9lOadYBphVDErdmyH+wpNwanrjKfObJRApj7K
6NzyZNXloS71j1ldqr2dTPl1zfZZEmrXYUjPlBARPY725OZEVnZhh+iisw3ZN9OM+omiWhTyG2QG
dfMDNPoLMaCCKipeCUdaLwrmABwX61ViTrOgz9MNiac1T0WNMldHQMcav1/0YpvMBRcpd3nP6I33
SGMnAkf0YzZLVkrMwmMm5LSpNDRnA/y0jEJtU+TMAE5uOsCFnSBltSaYbELt9G08LC73ZimijUF3
xFndRiPRjtVm3EQrghNyBC7oAyKynj6ipLIzrqjRF2v7lZmj4dPztDJ64ia2m+6mb5+WanKaetK2
YR9u5KUYjtRD8MdGNc6YoQ0yxWi2Qw9MmMtUxIvbAln97NGIBAoZVw8lYRJMiFZdy6ClBDJYBgZv
ODyiCGlvjYB3s28nVuJjONrlqS12kjiVetW7qJ4UnyrlttcumlRgSmqW7n6VSn3D4Lj1kEjBmn9B
ovQPWvpiRDoSwM7aJ0bIHHkUR44Sats2zVvQnKxzoV93azXWcLcp6EG8eBK1bN+wzBzSvVG9LkTK
rdGaRnncbExbmzaFTMEKcYdB8aINtwVZR2LVkT+uot1jNwEfkeUDxQdaY318r2Rs2w2xhlgDJB1t
HAarhOeOQhkK4iTyWxMwBMYhdhGNIwzjorXrUt6Y2fpjvWUbwlRls0vMLiTUgEKRI9VOveSbttPI
uv6iFcaeldz3emRamyJRrprN+iXC8H2caDdNCpWiMo6nJ3xrJx9zjvbQKaq9J9gwu3W1HJIFw1ve
y+1GDI14SnPjMweGhlamAyI/ROhbnGJl3leRvUl9/VyuqY7QltwCprMJwrobgsYl6USnT1tID5Q3
f0T+BJjGbHVK32QKAqtNVHdelNFVc/FeBYsKINDogtIgeQ3bShIXT+x4qvPemxY0mCuXcMj+ZI6L
0utxdHpZJgJJQs0u4WqIRYWHtGrxOon2wVgMlg0KNt1WsV+ticVZ3BRPt3PfIaifePpEasP60HCO
e2mZdY4ZLQ+1rH3YBQF+FY5cjtMRpLO/QwYu3EwfJWiQ/LtYaljnrnbUJHzWrXS6i9LmZFZcBAby
H24AjFcmfk/W4fL7ZZaz7OeH7nYxFJCnC9bzdj6nQZVpmyzS9FMxytN2asNily8Uh+dnVbBA6eq1
dDvoBX1E+5w0B/0/dz18907o9zd8wstIKLLA/lGslNnmiezirOFFkJLlxbgNVsFshb6xHrmVrzar
pSS/aVmnQzSG1imrMIbA4nZj/LWUkfBnqeemsdCwSeVNmC8mi8lp24DknqzxNVkMsSEOr6GwY8Eh
VbF9zEbasTJlc2aBAe3WYxlkC5kHLQr3AFjvsDMNXSE9PdANUt2OK3cbmUocSAgJyLrWoV9Rxj8Y
IzoNBMuJP47p+CJqZVMh64hx8b+yoJGDpmHLsNSa8iqhNOsmGlYFBKLXAxQ+dIUa8Gt/gOmNEDGG
fNFnrNiGtqdcODyqvX3O9Vii4zFHm1yUD9WidXs7S3UPryHNyFGsF1a6505P7I2cpcmhZkVvh938
EEsFpEkV702421PNVImuTftrT7ypyZJoR9XwlS/ngdLPhh+ZnP7TQFBqgP3QdRGiiWiG08r9BePu
RAsfne+SRuxQMfVjLJxPv/8BHzkA31HDW9BAXejc4WnrHxaEwcfWqitX7mL62ki1DvVibjRuA7qi
rndLKD/JWVd58lSXG4gQWjrsNZoi0Q6dWn+MRpjs4Qy6OwqPm37UxWko82jDiHHKnkM0OaAZG3nV
p3v8dFo30Q/r5DM7gZg1Nnf5pvdgSpWjltX3dmyuJyNSC1RU9eAp/dwHoax9WWJMTwvXCUJLqny4
huoqmry8N+oj/L1votg4VU1xIhDcuvm6qp7dDfOGUvfsgXjuFb1V/HLV5auOz3MHSIfOc0793C6S
Lww7zyOV1COeI0AfxJubYYV4wGy57/qo382JfRc3jIesNZSIwmAIc1PR1pxAarZiLHq35gE/rqp2
Wcd4g6sl4V90eTs2AmverfAUwoUHRRZZV0l0P0gjqF5CscSzWsvyOqnVfGQCjCKdisWrMpog2dy0
vmYTzUrS+q63S2piRbdPM2B3LZUj1EJRtV+rjZkYyWVCJxn0QwTuNA7JRUqGccub/QJOQKTu9kcS
tTuIqW5raZJr9mKkFgpjxZlJqqQ5ZrbotjkppiCeSAjE6qnAePIW7oAekLULw8Lru9K8Mlj0aH2F
uJXiR5Zmbyxms2225EyluuVgUvYRWF7Nm7FmDlratGadyDs9LGjhNlm2D6M+do225tCK15woVUT6
6bFPuExgu1ZoiI+lOamZ/UTiBEGsnionqpxiK9ntyHy9+i63YA7n2dCvQ9Hpm842vTbv36l7dqey
1BJviJovtZALmloTA7QTcijcQ+rTwOPn0malRy0xPZrWauOCwr8m9KzdmbPF0kSE7OlSuCJbglsN
zdJVob1fBBc2+cS8QAQtBwZOvKdqSA+mLGVbzHCE8Yrlivwy2TYNYNeU9eQGmlZila9jPk6GUzuo
/5e9M9uNHMuy7K/0BySjOQ+PbTSjzYMk0+QvhFzuzsuZlzP59b2oiMysyO5sZDVQQBVQL0LIPXyS
mXjv2WfvtU30cHogYm7Ljdb0gczFBgr2tDE6rpiNhoqWE03ZqDNd0I0yn7MpR+MqIP8oegh3ymHx
3VeAKxZzOj7fdYL3BDZagymrM32mUpZTM38bLNQHtRlxQxm8ernlVBtkR4oPZBjdHPDK+Ln7M+Hw
R4XN/D6KqRTJlHkX9+Vjqdn5AVDP27REGCejg46fZ+8o58Xac8Niq1tzcdYRsFuNcCF0x2lbq1W+
BkLGulGWGKureboU0JPwOrbHmpI/iXuLCVM9SbXGMiA6TMnyl/XQhnN4S4R1S2p7mXHq+m52w2cR
9/sZ6c8ui3VkjY3PQzQKurL6pXApb3Xr1cDntBNJjmFItNjalBdeYeYwuGSJ4epbAnTsIZXwlTnu
LN3OOZDZX6fspYMm1ieKTKy9ZBk5kRRe2U5S7jqzPtdaKa7SsZb0N+AZ3nWb5tHE976ENhvRXMLM
1o98hUGFDhPuLhMGbFe7+zbdZXAKCCl/H+jL3Zucn3OT8OVg6SmyHtZgqPuuhoWrcRsuhzj4ams+
qWrEieRA82TRM/i1jLS1NxRQxhvspQodB8SKOkJNMJWLsV7pTNNXyEwx1WxBA6Ir15w3c1KddQzS
cVN12S99AaApIdZMRY9uKWzmE1UPoRFjvZ1XhBMXb5H5KKZkaxST2FVKG/Q9wdzOyV9IzVFjFn8W
s1YeSc9KmDArMbvNDizQLhkAxUJav0/09PjZhKzfhHQWeOOH11JlUWfDKWOL1dP5ooMBsyvcDHkH
f0xqhrrq+7hcJZNCB1YHGzKBsFMcy0gxN9KE69mVLwTgmZV+mG2cBhCDvo1GHYwMMBuewE7AW1yo
RpCboGsdt08CcJU8gySsR5iWMOPGdccLvMacwvV2IYxa6VKwMR2yqa6PdeL9MBC3F3/BTxWLPvyl
/tUiJLNmjS8RgkFxYYGEB+5Ap1ES7Zc1W4d5tshV56MLYdYeNpvO5Es/Ub2z0jtjPrjTRYK/820j
7rD68XISXGuqnh1MWtwG0A4bRo9OljuPhBnGzHIdWt0zKV7j6OXt97LM1+zMA8cqH7mc0fQwxfmZ
HSY345kZtsqqTSTcU5KE+jm10JTV2NoBhUIq8SRNTHL5wg940qyGKyW7iYxBm+3h7DhsOlpgzS0u
ZQmkZy6nlip7B1Se/WjE3/qexH03cMvPWFGmQwcLILQmLu1aCFUKj65XU8xQeM4tsw3xUZfJh5Pi
pzFa67VL6g8tDQPVifRLMtXhUzd7WLuc8iVCOwBStfPgqC5Eu08KWfgSEqh8d0NOvG7LvaZ4q2um
0XSu8H5l3s5lBljbljfuBOXZ7CDbdpPyAq/hOB3TPhm3jdUDZwgRUhDxjRX6pbkxa3ySg0ohdRzZ
OfpxPz2Ipl3KeCx9/fWpHtrTgyEpJOEMUnCpsV9xC6LHWPOfGm8rgGH8WHAgus7OwjL0x1G1IDex
Wjan9slxWkTi+hhXUjtqlfc4pFTl2fWQb0I7Bq2m4oetVG40COiWLNMPgyFDhR+uWP0vi44DjlHm
/5nwpXggTOzWuzIJw01YZSdd7YsdRvmVG9b1rpq4VFflJZq9EEq06/pwAw+WppSbgVg+7BPAf1gU
EDY4XnLruZ8xj2nMs0rzKy5r3BzVWTeM/RBr+j1EsDtglOZhPxbVcxcp+MGkewTCggzUJvnVKvBk
U/K0kSBBd1NqK/vQwGLk2jZcChxVlqu6gejm06jjfZ2zcrhrObn7CObtfio6TDXmzAszASERWtXC
B4XmZ4RovwqXuBW43Hjb5heRqObx6wOeymIrZP8Umw6PhcY9M/IaRxdw5NaA5vf/kUI5x59wU8pf
7T9mTP4US/kXsir/9Df6TxlWMT3iSP/zrxmQ/yOocvxZf2Qff46ofP2S3+MpjvObgVNaJYBiaK6B
F/+v8RTH/I3ICuQrW7N0wzQcgiN/xFM0/TeHQ9bxTMdwHXaRZK3+iKe4v7GhZhj2NFwLnqPb9r8n
nqJp2p9jjY7pEJCxNEvVCdHYhAuX7NXnxyPLTuIs2l+8LlGGNNUYpKm8Fr0QJ+M1N4bwnPNs8UOt
S9axDJVzaWs8qGeTLKKWoR07GfvK9j5jlT/E4h5bZembMVsed8Q/V9NJuKoLhvEwzqo1CJNkJ23j
NRJa4HrleHDJ06yGJtcO8KW3hpDxBkc+joCZgis9LiD9NEdlYCELOixKGVnVUUZrxXGxB0w9GkTe
PuT1ZF77TqUUwV17JtVhCTvxxo3qwLBYlQ1FGuCv6G+gZNnAxUfpgFKDsO4PclaOVZJttCgtT7EE
mGQOZ8YNc1fP4LNY/8bPDI69XnV3nOOfmGPUqwHIMb12zty81hZDHrmQq15q0U4KK70nFXovc/Bp
llxpirSis1oV4XqM2pmMqveI5mABiW8ZfwoKSLy8Eo+NglsFDe5hFg2OIZWgCB6m6gFP4gsICXER
86gfCtyos67nl7JOOanUcp2KMbt5cYi6w7xHllvmG0wOBZbbCt1Mwbah6oiOaa6qB+SagIh3/4if
nVK0V9bU9auoixvylcCPoNPhhrERi0jNrc6q23WIKhhEuGgVUF1H6Zoda3mIPWK0xo0DnXvAMfM+
uCk+zEw/Umgjgh4lfOWViXHQY3kamcTfch0fWd+PuP8y3XjuXHfFrBy9jZNVHyMN5WXWCt/jhn2k
8WZTeJg8ZVKiKOgm8JUORFCpA4UFByYxL/pTrACIhrbVhyNDvxiOCeUk6woKrQqg7qIJ3me6V0MX
wCvKseW+qNCSrosf7OxGavrYFf05V5l0TSejeBW+1hbc5bvn4ldLrRxLY/gMdXYM5r6/AsHbpI+0
hxTvgtvLmjIC/BpxS4cb7mN3ikgkWc7ZwuO/a9XsaSyIzI8JLkPVYVqps3hPs+i07TouFIX4nvZO
CNUi8dbRmCIlq9q2I8B8yHppHQzLPbuUEDDrxvNJYkU9ZaytQbKmxxkpxUfISjbnpi3Ge08FxmOj
w7NOmphDxTCg8GI4KI3o1exhNE9VQxgLFwJ/wXo7ZGV6UWT2bkWdPOQj3xWIfTcM+MuSgXV8I3n1
MU/0r+CEfEfO7glU3XApzBlEYhU+AfCWVxX8+LotmQzM1PvBSqf8NkH/tmgWwIvdtU4wLde2pAiX
pJD+EyfEq2pSAjOPqnKA9Fct2RY7aKF5nkdFaMTS7Bu8//RiNKrxpAGb2ViTnzpUGmj26Bx7pdNY
l0LpjmrMk3TnVHtv9rRjaeJiYFYtN1qhq2d6IooDnr1tVDBjtL1t7r1KN046hryga75B7R6vYwmz
gaubEuQT0OmV46iCWAYmdLZdWaPe5XKm0jBlHnsaotd1v7SrafXkK0lfb3hOl4fSTs8tSM2zwyYu
mPgmxB1IQRcFX88F4JEAV8Rlmof+wZX8hXO0sL0Y6c5yImOvw23aqlxOAjOZHmnvwcdFeDxqXdJa
LV81MGDjocUYt49K8aDaUbJz8U+1unMOQ/c6SqXFwoYpj5D7RQlJiqVm8mEmo34FMS8JnBEFcHDI
k/uxIXKoM+yIyV2aLxbjmh6F2BHBWzZ1f441WIpp2HzHdeute4/dEuK+cqw1ecobJ3nWRdw/DRhF
aPl8GzUrOitqjsUsZJmY1Yqf6s4UWJZlPHRKy3Kp0E9GQ7rLhi+7hVT+BNJwvIEv5bBgY+vjkdJ8
7LzlQ+gsjIn0JGyIY7QL8aiKOFKmpADdqowVAnGGalSa7pXBOAqMxQCqEmE55qIy1onTrTJvYvWT
A0tqYQhvUit5I7R9d9Ra+KVYkJjE3WAUmfcwBRakJ2LypzCcgCjrm5OBMfTcCkoau3G+NXX66LIv
WhntEADn19k4kbcBn7I2ly1z2i+/Q28S36qxnsLYGjd2MZHriud4y8zNPS4d3uyqNN5BDFIpE6V3
LWVBVmVzC/1YoMo0Cv1/kULdSZwFjmKra6CN6RquULE3U2Mf0We4lyQ2KaRgwiefpBp9eF3iXbOj
Zs8xMmr/qx/5T9oYcaB4Y3rNgU0VloFunONrkh2isgT6ctBcnJllYu+yMWJwkCSrEqNjrql2ubNR
dHg/RIE0lQxCPPT6vcQWwm1W2XhyqR6EwHZpY4gqaDU6XqI63I6ALTdkHqIo5EkS0oECkPQcutNO
m3jH9yrfJaNmM2RMubVmwchzru92fWdUZ0xoJF3w8UptBz1fPVUphvhB0zmsBF+IgRKWgyE5TwfX
T6JM+6G9IX4kSz1Wi0WpejD51xKBmSihrJIUJpm6SduGfllHPY/p9K3Ite+xCgoa7EkT5EqS+01u
p6de64Lcmz4ct6W7YdHctYXKBCxgXSWYsuykbwMWV5/KaH0XNkRCdrPKSXeNhzZKjJs7cl2wiIpu
8o5v5CydGHtaqEam88LJ5p5UhUdK0sOrVxT0JhoKiPOlWGhntz2RFrXXLFgcJKPePgDWNUMHwBD8
ggPeSixFmA0oJlEX4C4JC968lynDRD1m/HhSJT+NWY8OiVs4u8RVMt8om6byOZibcPb2qWsUh3j5
8PVfnWq3GG4YbtwY5YAY4GOpE9qxcWrsJ2FB2oyq5OqY5l4bh3FXtBPlbj2Y3J5ADtW1Y6BHabHB
Wg8mFW318GURnFrhBnq+dNx0IbUOczwwBs3DKiNWELgJkFkq+nDN49QkFBBGnN1JvbfIcq6VsD2R
MsUHkqTEKLuexbztzXuOe+Bf09LgM0XeDsi6ugFuCUuQPPhR4Z/zMDjzA9WYEotqUW37eMZ31PYt
PvK6D5w63eqR62zy0ux2XaOKi972q1TN1gNUwl1s6SUI2Go+Fp7ygJ3G2jc5ay4wQ7h65kM0KPo+
cmcZKK4br7OlPW5ozfGBpYjiS7WQGN8ITY6A1gLZIE+qtY26VPXzCQTr85zYeGCE+UuZuiGYSyck
m0bpkjEsljzAsriToChnE4688pvn5ASPmgmVwjV0kMdY5cxwxvgkInmBE4WQ3DbHosjXuSwBi2nC
8rW0VE8QnIA+jxHymNesu96JrlGBd1/FJUakWN/YCsGDmSNsVbpD7HuZNRy5otDYw5XzpHiGtTUz
DwStnj2r8AVXLnvGbeo2rK3qGt5bdtT0hMuyqSYopglWE8Fcul7QYUhlIR5Jr6NJLifv7XopJkgj
Lu+zM/Unr7F/KVJjUSym/Figvj7NyKF8QX3Jg+ACdwKm9JjfVNVK16BluoCrnPcANwhNwmmNY/aQ
x55+h1Dp3UtpH1O9yC4s8f2p0fPnnP1AoTxSPPIpRNXRQONuGfQryFfGNmzt8pizab0LjiuYoQ3i
KHLhXcWEFKiaZAXdOu0OWP3Es1lXrwrdjhH7psKnD6Ja65w3QVRn4eNsVPVDw+HXy3GB1PND2YJc
4o1pb74+jRbkogO8MNAmAn1qgkpu6bD+DNxQa9CHexK9WObyRqc2z6vXc2n5Bg2j37Gq3DDeV2vb
9ux9BZ5207mFcoiaYbxFQHJXJRCTZ4VI8qoNhSBZQynqjEcumZUNPQnNXiOnvNMktB9HFzsbBq/P
2cxta0ywDbJ+9725054dawY9LSZe77omrmLa7/XcPRmZ/t7k4bT9+iOYSE4U2eVrRRmP8eASmR3Y
+RVCvbXUA56qZqw3Qw5iTmLZLK1dBVvMlK9tZnxiSzaXMudXCXU0woQVly9lwsMuOhjDu6bKp7Sa
bi6rOMMVT71ACTQVMiUsATTAkh7WGXxnNSo9Ryuw/U+lJt/bd1sIgdua7I8IPZ8+131iEdk3JzIh
Eu1sKPMHoEf0uZV0PSR9UT9y7ZCPsiksX+Rc1/7+Y1SIbdD6u2tmxR4ra/Er0uXP0UxevVzdD272
PEgqQjXBvawV6R1Sik6GXQGraLj3yCFC0Alx6bt8SdDmB04I+YxzKHxUpeSrrslnivVow7EX2p7L
/jt01oRcqSISRuWPP6cu4iqgcRyLUU5XA3M77yWnODVR/gz6mZ9kub224tRYEfMsAKujn5sqZS3t
0PUv+HZ1F3D41At6//jen10kddOVRoB7JfXHqHKBXHEt1wQdNFWlE0BvsxuY/9gvaiXa6hRx3lSF
qOQsaFzVZaJfZG5n3O8re5u3nXZxSMdfQAzLXeFy5aElhNJrjuy5aJIgSQsqIAdUwwiQyR4GbbPy
WkO7d3Mj/LiqxOHr0yHHyaGgvfPc42cZ0eu9G1Gl/fVp26nJxW7kiwyt8GmCkeTW+hUz9beRcvJ7
VrMadI3qMnEJm6O6fvr6QFUT6aheHQ5fn/L8y5c04IRrWcMhqaCy471KbjbegatTPYZjlNw0y5vx
+PTPFK6a8CHRIOpWa/DA58QQw+ZShup3ahIWG+n8HunhAxrhkr+b42ubVfGV4edYixEeAW+WtdTE
QSH7ceaQf7PaxNw5jv2ieRGdE612iPneYBxfSrMTdw3RHy+JbRNqpPbBfTVLVkK15RwyRZoHc7m0
Tw4ielg5iu80/M8JQ3ZAtKM5u05SH2mA5drf26ffP2QRWaohxLXTjfLkCa3YFcN45dGI6wu9IIB/
Jk+QI9td5toXl7Ho/PVBCIxBSKgnZZbegaXrjpNzxsfQyW9zOpv7yQCeb6B68LxOLmTISg65qmJk
LawThSuf7ZLA//qAodpXVWziPfCprZ3k9V0hIogeq+mHr09j+g0IupnDhgAFuUZriE/MLcNBSpCg
su7NO4bO7JoK42rnunH/+lCxUyO8YHV2dqAqNL3HGVQok6c8UQ7W651M2i1qhMb5GM1XOhLCQ0LY
YrSGksB0/+rxb3qEg3wm8TCi6RoRKkOarpsUXIRTrSFFGgz2K66f0yXCcrKJ8gfaX8qj6DXnpsEj
WfXk6L+PdnbNMU+96B1CjLNMZBFPW6JR7VPWpBmdVpn9SefYgUbb+s3Cbx4x8C06VnZCVcL8QCHN
msG0QBgC9Bka514dx5+91bHQMhZKqBfx7ppRcWlfubDaDQ8kuTuSzLNzZwgQq6wL4596zXBgmYjC
DbxjojWACthdPjaRWm4JG44Hh8ZtKgB43s+2vMbEeaghzFYIadmpLaDJ6Dr9FDXETd2lVHRaJtGq
LGkO0j4GJQ6MeXGZjOK1Lel7riNrOmoc8xcaMklXVUO0NUbpbvFec44xT8R4VGk6FKmvlHl/gVXu
rf+iJ5oDsL2RkDw09Bsz+sSZt1MiQBFVI7rVXyx85mpXdXIjCTWCwTzR7DwGlkq5h6K0DqZaep1C
kwqU1nj/D8Ej/VPJ+U/a9X8liJKqwVg1vP+XNH3+GQm06enP6vTffuHvArWH1mypNJmRQdQNNGB+
yz/4Sd5vLgk728Z65fzxM38I1Lr9m2rzp3ueAw9yUaj/JlDr1m9oyRa8I4slExq28+8RqB2TP/7f
sP8c5HHVRDdXiTagVTvmP+CTupBcNn59eih0746ihqXK7DWwFGV7RxCx9nqK/Qz05i8Cx+nRcluS
nZW2I9ZG8pRMnN6rOcb4evYLOk7XGunigIQmXja3FYGhGPhs0tg9z73xrTZUfQvtQ+lM9RTjr0IK
mTj9MutCqk/xwz5NLmjZVcCXcvTHeHhXaEnEKRM5ByUhruhWeG7Ssm25xCU5DVz9Om/b+wBL+9Fk
4YhcXVKhVgbJ5M0vBdUcPBZC69BZY30daorfQ2xHtSL0O0ZGtFHTNo/Yy+xX4Lt+AXUb9lFcXUps
vp7KndBpmingj174vu2uskaepor7gbFpvJqqZt00N7JvUcFeerYFQeS6OVJglm7bMjLP6nyd7QO2
CWtfppRGQ7Id1nZIY4XDtfmiInxt8zluFjq3epGNV4O5LWys1VP81FLxCPw1uiG7do9s/mEZDbj4
yavSCODdTGF8xlxZstL8LBEn/Mkqm5tNfE6rGblUM85vOFBoLBhcHNmj+osz9NJ1ZB1cNT3pNXO3
4l4SWAB72fXjejbM72plf7ewS0/1eUY4WdFmx2I1fVWEp/mmO74lRfbYwl3eO0L9jKf0OhEvw7Io
L7Kqoz3GtpYksr6DrgN1onAfh5n46Zy+eu1jSCkRozbAgdzAJ6rgRTAsf3LidpWhCwYz9yog2mTM
2L9d8cOKKSsOMImwkSax/cD/9BzXkziUjnQvVtsZq6iBBIO7gRqCZKP3jXecbFFS8bbUS2DJ4B0D
sgXuN35D8oCwAyInCJvHtxrl7CUV86tl2vWK29qhc2hbsgT8fqUefzk4t4fR20jJoTXVw6uCr8FH
WcIVqz+7NT/hfk5oWiAURB0ArCWE6GnPCTVmrCdTey0NZFlAKSfKaSC5mUWz5+bXRgw+PelEEE0o
lF6dHXC+L852ZVXW/bxvlQREEIOhT6Rr3WvjUQUtUffWpal5uyFPrTny2O586LgBaG8vfabcBkhz
bOytiYAoC/nwJinHuGFext2YIOPhrbkREovz/LHuS3pPW22nx/p8MP/24e+fNppM93G78Lud6ogW
B44zkjYMQomLX9ci9VEftJdWdGRqMKL6/S8q+Mx3mUUgzBeGhiof0Aysh74Hl2UI17gOYwKAo1GR
MYss39NrSymrLB4i1/jQ4gEeXIvwHxvqNw8i8sqsoNXPzYxqMSKSziWWXhVDAg4qW31Oa6mvYqf9
loeDcZEWj62qU8b7wDZ9Vc9O84HZ6TTm7U3QifdECzdySTWoJ0pEsotmAi8jn0sGvH11MjLnI9PE
CjYzPHwu3xC2629ZqTnfuGp+eqSPr11DRZNtNY9JJiCMsY48GDNdO6PVTgQn3AfRe/JJ8C2RKNRG
0Z7+yzZwpQO/QGwKUTLWTSb4C7pUUXog5DpN3/eV0VMNPLEzeNMaB4Bym1HuDV4NByr6lNQG61gW
FW+/lgvg8pkFfPxolxO9mnlob0bQEaeuy+pTkm+prdZvFfd5zDOhdx887b3rifLQMftqpKGxtbVi
2rZWO59xDvxg45jnK6iSm1HIYVeidx+40wouFWZtHr4+//uHrx8bEsp/JqJ6OxovnFvT8qmqA54e
I6PZKKjw945WBR5Ei9HH7ddwquRlLiw+NHlEFygmxY7h8oxRn3exzhYl8z517EkBRXrPHf7+m+vM
2zpajAH24DulQ+tSMTYbdYJ+qcw0BZnF1B0ni3567SsTAScTo1sH4afzfI/b21YurlhPpHWgdVQq
1rJ/1xZf4pRXHxjLh83oJOIgdAJNnWffqHDH+NfH5jakkhcsrnzm+yPf52P+o2/rrQEJ+Ui9PEAj
MFBFMY0nUN3DyXnJS9QN0TsXz+t+0tHmHAr61FhvOjjqYAntqH+cXvs+/agVV9LKNrWBXZ01xYpI
znUaKDHSaPk7Qr3+HIJHOIg2ClBPngBC5AG+hGeMnT4tXzyJ00wG5I7JzIjRDkaQNG5ZkeV38q1S
q2u9zLU9fAP6er2GyF/hlCvq0tnBquo24XQTrAKCySR3ZZif5lR5TLAcuhRp4JFKy/BQhCVU8fI0
MZ0EKTFpnv7hunQ61cefqq/wnd+7dJYbLNIagzrcKd1W+h37b7EWCiiLhhN+a/DAxHJNbELkVmB6
lCFJN8zPvNXeFAfsF5hr7TEGA05BG6M/T/WNEiC9p1fVtovfP0wDfsO5cZ6oN31KKoS4phzG80Q+
m5ALyGQl5hUVtmB6V1XFt4ZGI2KBIdcYW2wjsr2FpLdaFZslhYKnqaKoitpkesnIn7CKxQ7TK054
4UU7Z8y/p26Y0TxQ5ugQJB4/yV9YYVlcWeNaNbwajaRfKq2pO8cw96ZEJIXTmNOPqaCPRcysLvct
/uFNX8OKLN3+SsJqGjNMI7pBeIJesMasPpLOuqPa5qziUSPzvvnWFqz9RtSbNqyoJLOKWxR2mF2m
plmZrLq9kX1qAX9hZV0xvr+IUjODOulwp8J+uGg6UZXUyP22QsZsCrvZ0JRn721F6X0NI7c/2nW5
1QznlqRpyzjCwwRjTwJahsJGI7OjgydGZDAZ2IzAup49eGHJMpivZg3vpNDpYxDaFIEl4qQc3WQr
iVNuybQYKfkXTZlZLYemD+e9Aa+kNOeJxTlN0do2Sql/jC0Q5ibm96Ble3ae+uxD8bwmGDDxOWyp
6a2twnMFehs3s70nQeQGWkbJlDp/5B2+CE01Gt8cXRulhf3aHCqCv3yr4e0xQeolzE2clb5VzOoN
AlJByHfs1kMfHVqKTnxR41hwiFnnKVXDiUaopSGiQvYeqJOVH/umfG16nQqgucaoKZQaRwAVvwW7
RkugUbcVO5e5grgEeEHEIijIKrgkxLY2ZYrCmr9ZGqGHsUvJs9TYuYuSl73qJ/LFw6mbTd1PNfFA
xQy51/RYQ63c5x0N7kRGNo7IyO1IsR/dUIDu5MEo+F3xbVZbtWB1Cr9rATtW6zHHv+cm0QvyJ2Ca
gitLK6+laKeVKB08E3H3MCISezUZv+ZiT1YTGDGRNKnQ/8PcTE+aHR/59nuvIt3bDDLas81TDkpm
IRphHPPhWazjZIr2VmPMVL+jatCF551LN93FFMvvYAbXy6RNzq5eVvlIaFUvop0iHF8a9k43m4qO
k7jx88b1eGpvZkQnX+OmInuM4BacfayDTsZe2/xJb2+3V+mqvMmZVidqE5IAbFPWX4esVwJXH7/R
WZ3b1m1SofNjwiM6179UXdH5I5gurrgUE+gNuy3wA3EB3IcRXwCZ0r5ZVkRyZTIyH7RCvhOUSft4
3bhv9zF1Yb1G+HPr0V9wsikOodT1UEHmgkFR74Rt8M+iRWXXFfM2rWJKlGCU2nD/6DEIlKp868vU
PGQNoRq9fpeY8v2yoYRPycyTnLOXmuibi0tnxRXnRZDrPmiY+Mtkeop1+43CX7BZDS/1f0/r/xLy
2FrG6n9uIvtfxQ9Rf/yPW/3x42fzZ97x16/8G+rYsV3HsXgtPVMzVbxcv4/qjv0bMXiLW6JnMCbb
Fj/zVy+Z95sGxtgAaOxqNr8GCnLzB+pY/83Gd+R5Ft2Opg4I/q8ut3+BdKzx+/zbQd20+atptoc1
zbUtl+H/z0YyG987+9akDWqyKs0TblD37oB3lDCp2vqmYwhCk9QEvScdJgCTkBKdncThTVLmm4yG
n9/fbCg2/3f2Mn3Ai3ntd6L2AprG3MY/HZYzUGYDc5ur/QNRHzCOHSsTNOBSY2ijL65bh7YX7il1
q/ZGWLLnxaS27tPeOJRjYW2tPOeyMrggoijsw96Jt8aPpZ2/tHRCkkCc4i3fXdYJAIB+TLUZ70GY
1CfpJT/INDafY9vRpUuTME9KVARfYaPeIt1n4aZtnPiTivXhTe9mi6cF9XVHu0tZzXp6n/qJUgMO
ImGs7QELjx+4esrAGMQ4+H1cKLSFG1m44JWpJFp5woUWRIJZ/aGltXXPwihlARhHQQGqNSA+3Nxi
Lk0UIOlp+GuSvblWi5JqDsdt9uT/avIbSXxlPaCubOGynvPM9hbxYFnrXcHOWmGa7ArOykGronzL
tAWi11b1Z1RBkpq2YT5Uqst4OWqO9dIwvJ7YvqYbkI7f2MOo65Fo3tqJIMYBMywA2XqkjUxuD11s
RptqkBwtndRT8MdK9R5Zdnu30KXXXlwaawhj3tEz4SBlxWC9qe7svrIuiQNMgpA06Dh8ZmiL73gt
lNdhkH0we2a9UzLXW4XjwHqmrBJ/xqbwPvQ1KZtZNQMjBC4cNW7+M7SVDtwZejMlc0zNTj8tX9g0
YFkrzhGevgtWFaCdpVe/uiHOdm4lcBPwBW2dtPC2lG+xxTei+CliL86mcNFImBzWQ15TtAb/hOYc
JblV3GjeYsaKLYhuSqYo5/QNFsubhOK4/QxIhK1vJG655fUEFpY3QOZmgVRVQghGk2PjULHNUNi6
tqknOkd1622HsYpeZ13RGYW0fjpTyFKuuH3rpBNokk0pSrnNgxxODfIFq8xWOTBORxdiEN2DmYXg
PXUdNn0JeLwRCpuJmXLu0HScx9FS25PTgCQ29BiQwVRJNqgtt/dC2v4o496v2T2/dhg1o1XjSOUA
syK/zzVFWGzTs02X0OAERNPe2fkCaiUqxQCHJlTVZKNzeiX9pOS6xFBHv1RlwM+jTBZHaEO4phrT
7OCk3iIVK+6mTVoUbib4lAqvfDa+FRp261JRbJ4dcMKilQIhz4A8OOU7KLLGEs/mZOzqHlUprxm3
JlkfTaPuL+Pozlu2PxS3pO2AUhbVx9EowusMrnFXm1p6mkq2hnk0IoJTseNrZENP5EPU64zl8S3i
6bubugYwTxdm2MP66lwMJkDeIhFHFZtU7udEzjYSB95Rr9yYjUlr7VjudSxQM/nIA9Ld4y1Tbrjv
8y1rJKKL2O2FX8UdlfSspLpuT8cCO9zQ6bppu+QOZlKICiYaopAqW6Q+n2DraJ0bgnYES79NFM2g
OR2FHtCvCzcoNg3xagLKhrhleaXOPJax6LUtObov3gDumHWrS2VTTG0L5L+wQq3BhNDdzb4vXnIQ
pvBtTUqw1pRMYn7qRZVv7AbSFRs+/LHHmmjOLbQStgpTiN/rANsh+3CZRd6oAKf+qq6Ny/9m7kx2
I1eyJPpDzYKT7s5hy5gHhRRSaMjcEFIqxXme+fV9otDoadFALxpoFKrwUHiZKSkZ9Ot2zY4p2NkP
1lQqesKzHHZJPYU44aa+AWtpev2+1ouZ7nKDwihpcEl0ZhX/IghjYROJwpIpJGJBbNakVYalOAcj
O805z4sDF+Mxu0e5CDTRxBADT2XjQPA9GNV0sJN58M5VHpjpX9sgzAFCP1cvExt9sgkY5HkoK6P6
xOk3fQYBJG6XB/zUi0odJqpeHsakZ1EMeVn9ncFYmkxClfcQDgNFfp5x6pw4L3mb31nj8WB4+EzB
32Zr+/78KZO6iqAD8L9Nss7bYkO13oiGJr+WIGKM67NCZS9d25YHXnHxS0Mo5g/diTPwbPp15HnI
vfonzFtUYD10/S/qLae/cZ7gFxnDdA0zVh4aw1aXNJ6sb4kvDbtcIMt9aIr5EvN3+TvFu/pB7VVz
GULX+oOztlNPS5FhjUbFfaLap35WhGpesI3V9IZ6CCScn1xEOnwc9J1gyKFqcnIPBNFMf1C5+x7z
Wx34kVD97qh2eW3NwCHDbdnOoU7qeC0i43djKkI66SRj+5n3ZvyLhBPZYSFd/aczLOxGvddah64d
6hBSUZxA3BySGMCOQj4ouYjzKmCF/cjmDbUGCOY1GvX4Qa/q9Ao13LmVnZkfPbPVW9Lh467quNZW
MiTlpZ350nrt8GkPBlxA+DbJOu06d69CvqYZKOfJZLmAGukaVz2TTJ1pH619h5/ilhJXY15hjxxe
qTZ+MLAsSCKZVIP76dhYF4zarMgrNRa48aIhxyKL9vwzCjN/ogCIPkNziE7FODofjsTZbUSRuYIg
IVdhuzh/FGi5774D1FOabr2h4/OeisrJLpNIGZTfx2mTlisgQd10CpUqom0zpNX0mVdjIQ5NnAze
G0KRfaMtPPctWLIbApjWStiVZF2M8dx3h6X/hAPJyWwm1rPXtNNGFMWyjYZJn9zYK86O7fS/QmeM
114+mJ9DW5drYLDcOgHDYv0PYI8Z5MxYEby6Ig/3ng15oRmrEDsvNKcGs9tmcUpjZbr0Psd3nDh3
zND3gN35mWi+6j69dnwaaTfdUz+6KtPglOfgBOd229v9eZJfS6h+NfOpsxry+geBSpqG2CND+xqF
t6Y/jXX7TUsf9zGsciUU+SEvV7K3r4mCVtBGr0WtDb9ygMda9nmeNfdMaOYz+TfIXVlzKzOsxS9d
kGxK1Db2yj6a1p7Gg4NTpOsODChMzUuv2oOYh28wnqvWnM4KTMKEjwdsIdziiU4EKzq4U+7LaFr1
LRMc3IuCZTHzZurXFsgfNzgLLr5cSFfCcFZCjR9RMf3FldFIQhT2ZyrtQ7BUv8wsAkEJo9qZgIS0
V5558OxpvuvSbt/gysqSO5b8p1J/e060drxSsQpNENNpQUUBFAW8zol7vUegYu81a15ApSBzwfXw
bhmriWD6JcZp3SIm51CEWwjAQA3TzwSBM82us5f4Uj97KlrnA190IIatLFIcCzPufNtwnsgl3nG5
Af7SAX66Bm5XqXrdNFxoMR71Lqbajl7apnbhwHBm7Oy7iMWrda3s6YDp+8tiWXWYROc+2IA8T21Q
Fb5gYlm31LRibL7785T2MBSP8YNrj6gpxhlMRnlTsx2vHdnS41Vne0Pa/bFuAnPbZuD3MG6zkaGq
fq3bnOg4pLVxZmNULiUipRfugErTb2k4J1pn0G9hX2B5p4fzIe8hPa6LrPlkgViu0ce9+7AUrY3R
HC4Rh95hMHNcAZ3rFvGqnYTF5R97hZ8b+bDjpeI9UDwP77Jz2P6xNFkZafBUje3fYjSeOO1DQBAl
gFd89t90JMSKyHY5/x0I+Tqse0LnI6npiHO8qX5OHS8I/SQo+RzNVKL4DoZ6hpxENXD5Oju7pVNs
6c1UtCIJCJPjKKPWWmeH2CUMnMT8uawVK7F1qpQi5JINnV03Bc9ZXe2c1uDXdLEmwDiQ7FxHZmR8
aUDNG5xdmCvjqPU2VltZeF51VNlbbLQdz0bBzzQVYehPuDMcoC/lZB04m9hILVHfQ/GnFnhrjqH5
3kbpeCoIZ+4Xt5oozBDWn1YnOHElMApYCCnjcUmSZOkFC58KNrKTcbdymxk4QXBH2KWNq961zhGq
SHPT4ySb3oOTXTnrogX656soma/N5Fo8vc3AsephbcTMCRa47fnYVTnPozu40XnSMazD3Ll76F2g
VSbxozfDXhaqburmftHgMogwkrd8Fbp+XkbYjP7UWfLSBMJbJaIKN9Y0e0edZMG1BEv9lEiBsK+q
fGWHglsrq5C91ncwgBHIg2CvGXNRc+WvUtVgM71SYIkKaciMA6w+EOjfmgYClGqmaYs17Q50vVuv
uQt150aH6clOG6LYGMa5+yUI4pRqWweh9MwHHjOHyopTVmavBFkEthJhPlqhsPhrZjoj3Gp8LGBM
jqwXY44H2TwkGQL6bHfjSSeQA5jOlq9YdNNHL7J5B/yOBlvKAXjWpMHKY7TYTNghANWAbjxGzGpv
qORsmOPT0Bfpsx1SeRrbY3oq3LjxaZwlxIuYVXI9HJxzvjANg/kx8j0zgre2oExDYsmSpEaR1Hnv
04Ys951JusXBg8yqIk5O/ezQMJ5QW7yTeWkdPMP9RT4blVBB+p8imTzAgNoTeVj11g+grANkyHJD
t1G7BmrRV8hXWpDdtsxfhpO1h6BPAvyUi74lBr6YYRlVutE5mGEQuqa/dG5H/rhL9kFKJ6CLSezV
MfD2+DxBvFF74hx7fLfeh9CV2lGkYBx0BdGxD6d2V9sl42OZwWzoW/OdBHOQc7coyjdntMSLjIV5
Z1/iBK2G5pgXZrDlxzi/mkOvn9k78MqlSQJzbtwMu4az5iGipx0MQTX+IZpXHOJEhl/VbCHQ8ibY
6J4lYEGBNApE3O6tebD9avTaPSetc2jYD+05kI2VzGb3ecaDtzYxRq/CrkvWRqxoQRXeiIOrmJ01
vWi4eAI53ZwpTn6xVsi5lRJVMD2Kujuva495SAI+dNwPEwtaP+V/sCcFH0XtstzSXLxh3g+rnDbO
PQgH+tU7wMiJu0DOmPp873WsoWNihEeIGsXewU54DrzKfIj7Qp7sJjI2wC2y/dSG4RvR4WbfoJQc
XUMWPKVjcDbZkrx62rAuM9uewxRg96x6u/uSVlKe095JllVM8oEA9diedVs61yxbrAP+7WxXGsB4
PXPidlcGBeYvY+Eak4TTdFlkXm8qUtGvxECiM55+/c7NhpnE7gkfoxzkJMo8Y0SdH4hTrRT4bCbE
rnxfeq4UrkxHeplBv7bIACdbgs1OZt2vWkkqscmSu4fMzf6CXRjxTxoJqacUWnLpWni+qfCButXT
3eEA6v6wMYfssAJ413aBuDNVIj64mus6abWJh9ko/gywoAjbyDw4J16LqdomBOa7BiG9KOsd1uGD
dXOGkc2oRb/cmGNdYBUXbSwxhBdS2P2LZsbFRj/32JExwaYpcrEvqhJnsjLFN6YrCXG2KWGEV5gP
MZrSMzJCnTby8aLHnkixxNi+Rhu21lHd8T63u79eHXightxyM2U5ZSHwknd5PMdP02BXL1TxRpyy
FVbC2NOP2BSQ45HWbVgmsllJUhz3xh7Xi9PnIG7lOWAzdpDlXQ4R3vSmurG6aFXFx6mRzsuY4JFg
tHG3uHs4MGJH7fKgomelj+BrLBju5xleH1faOr5yS263lFy0N4OEPHkh4NK0dlhQ9tvhYPc6fVCY
mDCWVu3NrBTB8sQI1k1FllMZHN4beDkflDxhmIrNf3aJOHI7tnP1QtIR04gTBZ+5Y2U1QnqePw5Z
utwgX8x74aUL4v8Q/m7sPHnAAHQISK//obh+IDI3BIeKEoK9dMIccJBbmUcdDhNICxDRITRLuHte
WTSf/XA/sWzkvb3sJGYUqlZegdNqv6jr6pDkfIN4E0nbRhYRz7HjUJOkKo2FPKtv1Mhr1SzGl0R4
km89689mx6YT7mN28mTlvjp2Vh/MOaPfRwKvCgQ3j74lndt1uH0wy5OLz8bqZk1Z8pOUBfUkdD6f
3cCzt14g7d9RIpfH1nX0js1Y6wCRAfWyGsAxWawjuK9s0iGIcK30I3D7ZTbENzf0mniBNDZpOMbw
6oLefGR8JgXCfdwCmtvRI61H2W1kWMEIn9AtQVZCAmRFZwXvJuLiZWwKe1NGKSkSNbGguuMa7ymk
JNq2RkdWjdsd3Rvx2GTvWd3mDOQ1WlFrmOYNFoQJbd1NwYJlJby6qS3CkxPgAAMD7J2maqHJYzAh
g/s9xTkSCAepevpPKZkwHElmN14q8e6A+HpoDDHuMEgba74v8ydDGuvZ1/IIr4o6VnSOi4S6qy4m
nRZJ7ONeo62XPielk80WOao+LR6TyWxIisXjt2jqemexI6+3pQBmhTvWLuFGO+JlzGvSTE54/9CU
nAefpkt8MgkaAnwkxbFCp2JihO5xgHxVWIbTfRdiAjNoX/ldWYBStJLTazDP44tdQehYCXOGb7EQ
OuZNiKozpkZDfKDR73PqKZD8GJitJUgunIvdu8Ceu8tEyryydGH8XBOuttYCIvHnoCUkUvBYGmyU
DK+Acr2DTKb8bGpqLdIuhlZWTIgfQ+96N/agIS0Zg7Z/l3NSMs0OWbXtkyj+UQYgnjFIYWjE5XDz
atpOmmVSF+IiCtKOrFjgB1lyyCiTJiQ4jRUaarA8WWaLP90xwmMaFpiD4fO+tImgCaaQpnR3EkJM
utZ4WZ+5p1UfMGiSY4ynAtmexs7vZamqq7dQIR9i46GtWEQ3vOOwTJfUdMi69YvY25SgbZOIbiA/
b9wY2rhw4Xy3BWRCh8Yrhosw9e6qKJ5oA8FsZ3pN9dqXOTNCbzr4JKaRoDRc6ILyrwN6RrMfcxgT
MxSwyAcIXiFOFAlJwzZ4apZlOfYYZX9LA6b1WEzBwelzcRrSURPFIWzeSnc8VW0V8cwF6Z4EbvM4
45heYSDAZTb2816PQ7xdogDyEpe8NzwmNl+sOa0Z4UqyuVOzraNKbWZn5Blg5WI/xJ6sv4siqf5y
Wi7PsI+Ks+oavB09P3Img7G+5qDfn8sWU1WpwjEiDEN4r4ZcT6k3kuYRycPDzzQYHJIdGxWOvDAP
PaijnX2yWp1epxlRaWAHgxlEA+9JuPHUPqAck5eHEvJMosn45oClUsnoWgItA11R5E2wntc+yFFq
wSPtgP4Y+rb6UvkYfS6FwO2COeUpcrphD9Ff/xF5W2OpJIGWMEmr6H3hiH3X7EsYQJMRFFonq4Md
Bc2LkLrECjUX01s21gL4T5sLKuDcTnwvNtvrY9hlrSTDUQ2G35QW+GzhaGflVdL+m6SRFv4yBSJf
WdBvLD+q0pawxBh07yQRltkPMKBXax4reSo9FT9QUePSdyMXbBB2AFGUI/ZuBEn4uLa9cE8D1KGA
P4n/rBt7qm5GnBRXKYX+QMrsHG6FJgS9Qg1UzNSThYZVV4uxLQOnvSGmFRT8KAuQjwSAzj0RXkxQ
2M9GNfdsjHNNqGlCDjpBO6bhIanFvsf9NFDLGNs7A8ep9ikv8Q7YIKZV3abFV0eC7GV06mjLDGsj
pgSENvxsMao/nphGbq824Yhx8fKU+A86uWSPyI2gaYJ4V4xN/tMOHqR1Yc3Wmrq49hSNbMJ93Tfs
W+oiDFiLCK1AKWtjuqcaFznge1zigxL8YfhHhvrYWFZdbxIbi+ta57Q0ka33dHiQVKPs5l4Uj6AA
4rexGGMsNLK+ihLEdduZv3JRGwCymvytiF2F4OQKH+JFzBO99AqLUx0Bde9ieN4DEsUpZ5pXPuib
6IMI11TurDwOGXot4BDam3UBDUZ0YPCpVfFZkqnXvsrKHVYA/Xr/O8bIErVo1h7ZU5TQBCXHDt3s
FwGb4ATzKjlnkF9Wec3jAH7IPmlCM6uBf++OEhwe0sYsPueyjT7brnP2aVU1uHsROtK+Fc+856ha
my1usXk+zM98q3x8umIMXpDx7EsZWlQqsgEyn/hOFV8hLqkHM+gJnLmaVsqlidACBzGbPzZQj2wX
8gZHqirIlQeOOek7JDZ/1Xi9Nl7PLaKeOvsA4jPBvGjr8tQPqjvFNNk91UIvGKDCIjhaoR2/2YUI
rqONcOqUsv/OcvzVnZEF+4zLHQyuOuWZTLE3mjTbDnhUbZTsDWMRQH6HSOcXVuj+ko5hTZyFiCM3
zEUR3nOsgAueUgzmfrDE08YYLRJajTmceg9Fzi+1dj7gTyUIeBrHEY4ZHI6Cs3xBOY7i5652eW1A
VJvpLwSjCUrNyOObTjUmkHGe2/1iI2euomCk9RLmXfJjlWG26k22oz3xuHinOZuueTaOQOPd2Uxo
HtMdpqdIYg2G3ZRiHpdywoxSgC+dpsX67MM8Iydk/KqRqF9NT8ntwD+umWXi70oN7TEgLEsOFT42
Lg47ulYVE04S6vZlUqO9k6OZ7Ev8WD9TmVp/k95uXnnXynMejtOH22T0Hjah8F6otmpiRKKedhUE
F7xrbqWHdXgfQMNE2z9DPA83gCbZbSnSYaEEwe22ZhuWaqun+ZEbPrO0yo6s2JMv7iLRpolL0nVJ
2PKBLtr0Orizi1U5HOZdDXTyVphV+uAMXfzA+5AJz/GIzoa2krtBZqiRgGqHHZIMzCiDR/qSYOfJ
fOjs7Ag0kVqabWlmTUr4qjPrV5tnOFoeYjrEj9QOWTcg5EGChJJDw+yoK0nMGF877k/ew2GOTtoE
DS22o5xS30Z/XIdOlT9ZenEuM70Zv+vBlRhkZY2l2R3dqyVSMonYhaariM38mYyT92IZanrCjGB/
LePc/BrgujE1YQWKYdx/T70L/FUPGUnJCLlgmNFmmr5ZHprBASary/GAeoK73A0UCg2v67c2n7Jp
XbsTVHzQEk8j2vrkL32WvmWqBOQ+8GMyXN7YDk7+9Tx2/Sa1CMqxgbPJpy0O28xe0qY0NDmNXUPj
9ZAnZX8lM01jO1D79qgDI7wERcNyUUr5XgAK2pdpR25qUVjsm5Z5w2yrh9r1gnUaBvVtTirn3Dm5
wwhMdvNYOHHG9Gvm+x5U/cwbypYPFXUBfAa74lTUucurY7SzjWuY2e+oqR3U1tzbaaXyV5T3NPbp
WEkOqSrGCzrOfIaDVSOC2N7aLbxl72BuRCL0BoXiWBTppjDwJ9T2SEExZNM933NxHIGWsu+tK3x0
HbDoqZ8t4TfopRueX++N9wse56EKl1tSZ8Zz1dBOi36r995oZaWvOiEQ5cDZVPdrDIJOyL/ehdMF
qWfce727POOJyTaOG5gvXDXGx3pOm2ezuje2qdl0iEUH7ouVxd476QD3x55k8Obdvwq0FGymuVmk
7xxYEzITRNK9tlSwn2LtvWNkmI8TbYankq3dGioyKhNw+0My6vIAfbNc8+5J9rwlxnPQB/2hFMwR
gLTT8jAQGCUQjBWTmYTBDAaROV8NbzTPPVIHGsE8v6BgUoHSLzNLB457i9InkWL6ayCnZkUFKUdZ
1vI77hUrn2ZxvSMkuOk9zWfwLpE7xR+Mu6iUOAlpNvIcighAEdHWqEbrOajqjNdpEqDdVDpnBU0P
oa8FmmjU16yvOrd/0uiWJDnkLE5dlKQ/pSmHFwgiw2Gy5gDgTq01PxesaTlRSG6atv3XdJu7YhDo
4tWaXEbKnveKQh3BVsHg5scmF2f4qrV6yWls2MNkCulNkbp5DMmFf+piADST8hT7BHiEr5wY3gKV
UCvHwZLHB4Z8W4+zARNxCsuTLp4E6TEj7WwlbnBi88utqAIVyYCNUvCkwA4elE6Ni4qs31WXD6Tc
JbIE35idPode2u4yM5yfiyB+sURirQYN3LVhD3GwGFQ3Glo/NULZ9BqDoNiqJbfXlCGHK+2MdOIE
WbMWS5++e0nFqqs2gugDNG+TwMNPxi0aSLtaYgdpzIgN7CNCQo8xwdDHi9nuSxUYJxro1cq7dzYs
dKG8tJSA7vkoZOsEPZtNk+jbnzTNQGmWISn62lxoruXptBQ9F5XQ7hZeUf64JMW8qnMWEvPQOoJL
QY+9AvnD3WaNxotoo8A1bL0BSFsEIz3g/m4YG7sCfeulBQR9dLqF8E8kudUiOAbw9gAKkoxQyWNe
Lt7jhHd0xQcu3gHeASCDh7d5FHklHwuA485qsV3jdQjmFlLYEncf3ayDIwWJCNT/AnQroV4km9k4
jpBe6rucPekg+5X2ItyiCzNCF+StH72AI9CuxxjCB0/Wm2nN9VXpyDrbxsC8/H9iOdz9LS+f+d/2
v7Pt/l8i6UzlWvip/idH4RGKJGJW8f1fyXT//iv/zVHo/IPEKEA5sD/AXN27qe/fwn/yH9w7MNxL
mHXyP7HpyPdZruO6nnKFxp70H3ZCy/wHQDoLOyE6ryA4qP43fkJLybtj8D+790Dyu9KCkMfvpzRx
lP/qKBRwuqhJm5cdebehNKiLGL36XXrLI9yR/qKMEJ/YUlDnpvRPa3v7sDV4JZEo0gUJFhczNJbz
YGfj4XnlfPhcKqc4mhE39jrgzIs7BZg1SWa/KnRxYdH2u2vFg7kkM01UnzP8BryKEHMWJZer7u4d
iU7H70mhXFHfhKnkJxg6jtEl17husmdslj+VWZOhTwknNOifwsPpJHIwK3eMKDDmajXCWoiN/rMk
BeGL3sjWFaQ/ftsWaTqvrLXB9Nd8DA0UrMAocdXfF66ANTphTD4aAaYSI3+os/sxHZKmyZ3o23TC
bR0SWqlcTOsWLLei4J1djrTBRL9oUE1gJrnJQ2NVdCGG3nfEe9mb4qNRxR/Mz5SONvkRkzGNI134
qtwPSp3oLaJ7MTa4BlYk/oN0oXWkym9WOWBhnob4Qq8mwo0xYV5pg4+sp2vFrCd6g8xmT2Dl9+Ba
+ksn1sNUnUMWNi8kpJaHZQLQ42J8tksBELSG9iez5DHKMjazw94TIFmdrHx08fMw203WQwZSEwOX
uv7z/yrr6Dg5C8dno+xH2bszjm80fYl/0M9tlW8jQwbXu2OMrphsfM9oQORACaPDUFNQ3ZQDLzfi
ia/IliFiibfQv9W/zpGVnedFUc9uQAQ2QnF05vLRUD23v2GLSmLfmtaDZyMmcOntR+jWycu85MaR
kBSTYETyQDX1p+Nhgcf42Fmgctk2rGtKLEjXRBQnsYp5YeROQCKRVi/snYoD9kFNjBuuNyj3i4K9
MV1wiMV0W3tvi6lj+qcwUJGXWFOcVBOFFe4LVVC7xszXYJ6TUzJLgLcN14LWokTrn/+jZuSbLK06
3+7c9MIEnsN+Sn/NE0mUsnGmh3y231ITDATOsu40mf2ls835SOnlPaA4fFZsGPfs4zj3nOQaFM70
Ns0sKBt4ZN3EVJgWyxMTyZEo52GGr/+76721FpN+FB3lvVoCVu3Ib2LSSCKm2LHcGWpZQzSrNz12
5jUb0tLHxUU8foXg1x8M6qVG6nJwGu/IyZ1bon7+cD+F7QH2FkcmhW871tLMk1yDs54N8RCiUOcp
F8tuRlJwJoDFpAtJ5nWY3CqaNvcsjj9UL0/oTwXPGRX3Nu4Rg4+d4qvdidbCNtBZex4R85yMZgeJ
Pz03okwPBGOio6DE7OSZxZapmiSKpSg26vv8txc/FjSH6izHUp9qta9ZCtJ2Ns9XkPoreEjVqxiw
E0CUYGqLutdgGXaeDInHWwXhTXaDZ0GCkP4s7s+Y28Yj3hg4VV3yiEXvTAirukkw02QZ8wP+Y4XT
j/0A/KsX4JLsOSwPUxJ6ti/LdBfHDkECOzhlld1c0KgxGOLaMZv2TG7X23nU6s1ETl4Wab7hD1rp
FMtQMd/vJSA2VmXQL0cbVOQpjvH/MrKWjE/qrZqS8aGIGStyawZf5AGW25GLZZLOhMDKVlng+7hq
dK64S0BchlX8Pd+TGY4mppnl8cGo2+YIBOgsYoILKtHeUTITBMNgHG3ccfw9ziOI96jeKdoVBpfn
cbCXeW2KwF27daUucWqotZnbCBeBpLW0S5JdaJbxqzfOB5PWeYnB/JzFvEmdoG0PKcFxflbFRndp
8LDUltzKcgZF/wvWDchm0/Q2nWlDN+ohC8FbuuROfvGSxNkbVHsbRq8uQ+BttBJ+SSXwKijP7UD7
i1nlGITzH7Nu7iibwxBaf+KaTRS9eE2UbayiPPFT+KxqzgFXGD9LtyAV0ZNDt9p6zsQdZWZ/N/n4
uTQEZOPOuAEOw55tgGtsuUby+LxMslvrjtq4KoeVKJNsFRXpHyXBMPK6uYmerdxwYA35uxopPpjT
S5Rb+/iYzMtTh4OErLHZVJuBYCJqwa6qh+e6Agc4k1NZwWq8oaHox67OPFBAbCK4xV/KVB8rI/WO
vW28UnXGsi2LdmGjnszJbHkw6ToIRPSUWLgpgYryMMSHPnuaSTKnrA/z0H0AO2osyWq2GeaLWdL5
UrY8X3Z9ZIHSHIHEc5arkmqx2mEVac8LW7PiRuoQd59snkj80hkQ0ZQU6+uYBONvRzUgwur5I8nB
NGPkIypED/ReaGws64p38UuShnRfeGTNEqOtzgugTMy1Oc4h3Ro+5VzDPhgHjSC8TWOsqPhew+sy
i7d6DFkTed3NrBGvemzP2E/sx55FzQnxqfcLY6alHbwqJuba5csO2LCsIkkAGHz5LaV8r+ljvY1q
929ZcRFe8Mui4Ln2Jo/oT/caw9vXHt4XczEfWI1Yvg4i74HqhFY29VO+lK9KsY+aEtrP7QBCekMg
fDciCUyFG13RK7EllabeiDBln2i65/ptsO1jg3ecHBu8fAT6HIXWvcsVFt8kayIX343E4+dxkfDp
/Xjqs2xfcg2JQ+JZTpjcRIgJo+XRLnS1oW+qXTtasxouPT4H0cOcdfu5JOHcaufWpcrysbwS7GWj
tnJ8r+FeaQ2wcj29NTualGBCSDJLCStNT9MlJV6JQZVP3L998trUnUTUMHbuuJJOKtamWQISx0/e
UXDhNyBVSWmMdFM/Zrgeqd7LzgOHWtp/JapgS2d62OckYUduENjCV6ZlpxtFM9qOMabzK1vcQj18
UAXzwbRQAODFEKbj+CBN/m1UiWrlUogFUOZcpJ1fA0YFaz+Q82ehkAb2TZdiPzlMUtYG++Vzo9W1
5b+jIE1QaH3p5uyrYhaaGudYlgozYZR80Ha8H1SKjTFJX8wK0zt4ilXSUYZI2RviJUlVjDLRekra
HWY/7LSpTddBTY7E5C5MqvRPYUQvzMBfMzzcbEKYc4i24c3bzAMAP1qZYXBapBnSCuB4FFrZdg4A
mxXMjXjIxNSdvZwlZ47BEeQF/2CW34YNss81i2/k7ISdehgdTdNmRKQ8kmRpLzq5r8EZsvH+0Hjh
/caRD3Q2Het+oAd9AON5oaaNm3F1LFi++9QT/lj89IWAaS4qkEQxGxgufb5NWKDpEfe5Rf8MUZeA
1wo3Mk44e6V36736o2u8W2rP7+4I6WvChr+cZ0fSf/M2xYKGkzr2WDGDew+ir9IxNpA3GHutErQt
VQLoHRV/juOk1YoNl48AvWEHfWU5s5lIGVUS49uiwh+hQBeUxsFFrfMBc6CXBvwaIcxbzW4xjKZN
033QAbFvsKfRc/ArGqkPN7FLKokqHNiHMnfJoxpEl0J5/ee3J+HHE72HLc8Kmxr05C8+ltYnIrm2
VEQPQxvcApxlmyK3DiPrfhxPP6UrX20WaYTHvty8jlbpBejnZXqro+V3ahHhsJZbzkOFcfAcNTkp
Ylpg9SVOrKszGPyG1lX3yU/TuwfR1xjP+SM9g6yfPa9xGtAC1zsXZIifzsy+lEh+lqz/EKgT+Ef3
spLXIg9uC6pOM8yfJQhH3sTelxMGN93rXYVzNF5C2o3pfMySL7YoNLZa+kIc95Inwa2hUDcajL9V
wdSZP3qVcYuL9iMvwm1QJ18sRb565TwDKp4758Bn6il1jy2/yLH5BvhOszH+8qR1Dap7XhZ0R+/+
dQQWK3yjYcq6wcYxt7n/+R7VMK5B0U9boh4zFjPHlivc9q7vZM1OVc5XGcLWM8v6oyjiL5SHdRZ/
WCU4JqP6qCbzWtBP63gWrUaC06p7un97dZ39dJl7yJo+8SMj/io87xaMfO1RhOlxfBaqvFi7C3xc
IqxGfpzSye+TQ4GTaM0XWPFZGVnAl7r63WKdYx+uT9McX7kW2n7Qvlt0ItEXwasEb5GfMWr5gtaZ
FULxc8u1oB7EvUS2+ZpqwmDNZLDPIsllmTAzJmpEhzBqASd8mW7xFHSYCfHfNT6dkHhLLbo1ekad
Bqfev7J3XruRK1u2/SIe0JvXdEyfKaVMqV4Imdr0NkgGg1/fg3XOBS4aaKDv+30RtlVJmUxyxZpz
jonr7Pc4pecpz1v+96XiU0++pRfcwSrj1CJ0HlQCj9bchkGefuPOtzHmy6Ojgw/uLU4bxTuckmFT
ZcINI9w2PJEm41KAIBUptSp6TjFQCoR5sAY6NE0KJ5ZSc18SL9cSUiU+Bvgj1T4UnjUVK9Eyy8M8
ourKmf0DUrE6Ynm2SOSk6HMZsRF7zOZdUS5srXzYqaztz006341+ikI/zVlbLmxgHEA7pdS81sax
PWlEqlb9XOYfHJSlK77Jwrq3oAc2YigtP7pTB2Occp11POTtkRUXjLX2we32V2sPzRN5rIyXnE9o
MK5VrTyaFMoNjDP96HN80AbSE31Q8MvbWIFNPakwbzUBvdrph5Vp47kxdU7hjso3xuI+zP32LgVt
I40sPojEHQvP0O5Ok4agbEhjKe9NNalxcA3x5Me1PNcMurpEqgl4k05TMo5n2YwHcpcEDlWdYwYk
Xiadq9/zQHZHwyBKmFm7ifYPPH00VMEhGvE3T5xPglYeeDhdq9TIjx1Ld7AWYbNUftKxCdOmDmEJ
hvR95Bsgc+OFZcl4oVSRFaw5RAebneoK0H0AhugwBHj+0SH09TS9OU7nvdm8NYAjfZzBbr2XaOG3
Ifbf4szotgqb6bEZ0vfAX/78pcckGOTX0HePHOfUM6uh7zKJ2rMmunqj2CKvXGSII+tSQQuJXQLg
b9rQH1Ala9nZFytoD1kicXoWuQHfAZGtwmPMOtq3Dqnbp/vajbV9Y9QK6rc4+GmdPlAsc6jFMrsK
PMtG4j5HOpd12mgbU8vvvlfCYHPgIDZwMwmlOtugiYYjk0OO94gM9b7NwOwIoQ1PNW1P9hwLoMGx
umI63iBc6ad0+aKV1R+nzDhyCLjznWiQsXpDbYYaz5hFM+8LK6hsmxktjkGXhh4IJVodFXvU80uH
IWvTRTm5ydhbkY2czxEx7LnVjZ02+MZrgRN0zSL6c1KCnF8zndRiZE77BnaGq/VPeklwCC5vsyLF
tK5txZJVMoY0PQ7bGNu9Zbhk9H2KrnBATaY9Uolo7sqif7UgydG/6F1Ac0dboUZ7PXfKPwcIaqEw
9PwAjuZPbSn/9/IXoqQIE3/8OWacemQdMJuo1T/TQnstdGlvQuhYM4h346JNSzUDdNqwChL9KnWW
Q1Pi/eIGCPjd8NdRNWmncgQ5Sm6crKI1Pg0qYv3mJA+Nkhvyg/lPFsc3o9n0edxt6YPJtn7UbvSY
5j0Dx9kGYkkAADnJN661M/0o53zQI5IYM88Bvd7mrUF4FDwqEoHlnHTL2sducyNOW650nJUbNV7M
ukpfalQGqcPsbNkiEhbVjFOsxtXUQW31LRvUYRbUe1eDTgqixofCUI9ES1gagb3PpjfcX/PO6Cj6
ZNSZl8QhrW5t++F0WbwV0Ogjkee7mOXVGl+PWovGNdZK47WnSYsGnU4eC442l+Rdn0srjE08k7aO
/0qCT/UoZ4zyaDvMyQeH0vzExuUd1WzmPEbbc0n0tPQph0ymkYZ3c643uDS6cOwlmyf8M1VZpnuz
ZJJC3dZ4iCbcSsgjOgX31BXtF2wjJ+yCPqo6C4XC32M1npEYizSs7TG4/v3iSsOkTKajIKD0ATMI
sgT6SI9Uoy/MrIRS3HIW9p6+dY4fFYMmLli4EvuGQ/dapNkl0DGgYVO9tFpWLy0hbIQyj/1WAuvK
ja+pHbhnl+qADFYjdILu9yRt6lUFaJrWX2EYYu6NYZFkL1TNfhszdisYjGuNW+kWrc2hwR0bXwlE
ZF+K7tUeZbxpdOxhml7fhed9ZpoJOBbV8eCN+iYp2vIEjjPZz8X8rWldwENp5DPFB/IE+BMmSK/e
ut5tfhuqqjZcDMPJ7zGhdZzpAoMHvsQwCHyGXviAz7Xbt4I7kIAAVWNWdNl7bmTgegx1xVcxOIw9
efCL6CyNYb7qjpnX8K61P3SQ5S/46N5MOhtHMdVP72nejJz90d9KsA4snx11iEz325I5l10FWCx1
mhxPDZ+f0YCPNhn2C/bEcRON8XBwjPHoUTlQJMOLYQyffh/Y+x6+77pL1A1f7XgCY2IQki0uVC5k
QICALXnE4O+eXT/h+MNHK+qXtmBB173Po8SVRhNZ2M8N91w1R2gvtB6N1JkfMVNyDlFsn/zRDKsC
EK/TgnZZFABow/ggY7Yfgt7LTaD38bOnPTq44ezQaTzqvO6SRs64qyizWOMnxw7cJ6BS0yPa6D53
eAlkJc6GhrEbrVJuBbZ4lodl6Ch+WwRpeuk3Gi/2XbF7CuL0qe1Sb6Nix2TNIs5u47HCVuKsOtvb
eO6xternrPecQ5P28K6t9DKy/ET1I/kKfOwa5OUn6UxGfog5O8l6s1SNFlJbE6/gmwXIBWa/Z71F
fLhkG47pOrhkGaW8/ZchhncDf9BzndE9mk3uD+pZe8U3OxAgxk3OYUx8EnHbD1Oi/skmzhx025mV
2/30PbPLWBubqaLBpIiiad/PMQTrpOekUJxaNysvMvHwmSv4MIh6X3jb7DPXPyqB5R7Tyr/VZTGf
a4nUWceWvSpGPbrUjEQOLhLs6bTJ0Dl3bX3tnDcCRkCWxiyG6O/FzFltdK0CgmPibiSexICKg3mH
++acmgviJLYGZjS8K0Yg7W0/JSwxJtWecjTH4/J3RT1PgO8dBs9uyTd20W1Ec0CLtUoADoyKqe4Y
BBioQYGhPsOdbjgMcnbfSc7wcq7lyYyDaAWJkYd8ZX5NqUSqLP34AHUGuHPC3TLlFsmVVGywrlP4
iTs/LyPqfrGPhXGGsWBEGRi8ejwXDhJxzy79PJS7NOI873KMOBdx+w8HAXU0ZaLwIKc/7KHzqz+T
nlaQDzjH2dl+Dhg0ooLlYmPQeUEnB578PnjkyIu7wip/TY1QW4+ilXUDZWdd6aV76Uua3ewUO1qK
SL1CEum3jWmEuH2M0C2DaN8mnJkjx9sC0/h2lG7cCRnrd2zGuwKr0Ll0qQ9pKmPJcWNjTpP7gF2I
G4xth50DAKmTnhXiU2fIqliN2bpL7oFE+YqtTBOWLelBh+h4IAndGENBG+owJGdEBH8l2ZxtmkKP
jz6om1WKT2JvWqxa+iKHd2UsexQukjByuJsrU+Zb/pP0ECgmypLTA80D51HI9mR5KdQySxn090ah
AXUDdLy5d+YuDT2fxMpg+fscCNcqMmy1G2acUvbMxOlCARJNWu8c1r73rLm2UXQ3+6J6zw3jbMIu
A4ZGxUuAEW42u+1cxSqcaAf2iKKOOPfakoQZHs6LE7Xvdrz0I5bOfdR6gIB9rl89fMXE8va2EeS3
Zpo2rodTw6fZkYAfHtHaQUKY1FeNLWxfDsG+0tPp0DaUvZaae2qUcE+Eov9MuZyfSwSCYpx/oErZ
r/j2/iDu7w24QFenYmirZ3nDcDAc8sLeAUYtTpVF10OmaaGR8jHx8FLu3R0t1EVsXKxy3FbL9JYz
nJ86VoJN53YHzHXqKH2J2N0Qb6t7v7oK4bQ4uDv6HJij0DcYJ/Le4cA45SxZnbu0cGIQ/N8OS+AW
9C4df05wwKDen6l6XqUxAonQhb9BzJS7InlCNssPVZ+8x6LLqBxEVqiceq+5zQ+mlTIEGjU/nF6j
yYIKBj1uDn1Ve+sGxfeeGQSAjKwICwSobSFiwAdwGEME1L+RvWdXCJ7n4/tgqfiXCVALZMGw6oVR
vnpJP69dDd5eWygW4tZX36hpR5gD5/qyn6TPdV9kf23iXGRJeVSussi09P+MdlFsbduPycsu56lI
jHud2ZqwXnaxDWXdyrTgeYk3MtWrAlvrsEZ1SA5E4qEKN96CkeiJQ2b6gl0sN7Khchv194Jgcoin
9NMxInPbD7q++nvBihxlyfNwNy+xMmu5G3ONJfHBqWzIUWMAER62sa1YqKlEO3GidK6xCzW5rZ+V
KsyVnJ8QOt9gZ37NrXsSYW11clc3Z8EikhfhlXw6hVDGwQafnbpuu2oDc6folZBDhDSC8V5K6kcd
EoGuPoZ9Wj8wZlcrf9HGElCcipRsP2crulM5n7f/1MnFtzmwBcugk9Mvw22alFaHfINxusAPXpgd
/c3Ei4oCUUwDc2vSdVgkGccL8J/EERhbq6kp94ygfyrNzlcJXJETm8eHP0QZZ+0NbLCeC9jYB51P
f6cWfHYUbO4iypv/1jgTPlgJe3Dhs2RyD9X60E2tdlda9wIrXgs11kQeZ+RDAmSMsaY7G9Ux61UH
9YpWJBMxnLC0DQAVDBhKksjWVap3O67f0XNPRQWbMmqpA3UqXGTqrk8d/ljoNV9VHoiwD65D14Hm
SuhMRISgLY1CL8N2onVn597RMpx10eFyx8JbnOqu5XZlDjfeRxbRCepjNL6pwkFaTxsAOJ6mTlon
zVBF6cAK0J4vMdTZ3eB36dPUwtkubbInES7fXclHxqsT6yOoiD5AZ4CZMCC+7IUWDx+D613w5/nn
XE8Osb6szmvrMwIkRIgwja7ubKyo2+p3s0RLkCrvj9Ang71MkJRsNwGg4Uy3nqbTRySo5OlxD5VN
Q9mcBSMh78odKwFcYr781CvK3EdFiXortVORee+mGb8RkGrXjZuzk3At4ED/OPF8NeC8Hwr7Ox9+
KsTt3o5OmVPcIlEtRSQcp5VHUWzclWf9XTIS+ksLXhM3OIMjmO56vO0IAazRvD7sZpBo93SJzJ31
YL7e1WWM/Z4MyKbESr+27GqvNcG9+K0SYPx2MH75Bg6ApHsJsEvuEhe1XTcNUmuJu/HHJZvtGrAN
g+9Jsw0OZOQqyR+HUuOwlNsuRQn5Wav6Ww0idU8BvR2jtdRCS/ECf7MOC51JgxzAnboJ8D3YU3Qr
+w4z/QEkcRE6pvsxwBnfmp32M7jRl7IwFxta468Tn6trSh9NE+Pp1fTPPEZO1eLsqEzxCLrq4doT
3ly8iP68xs2NKypNt25mY72e/ZOF6EImdXgm/8SqscOal+pSrqxKPglGTHPoccwDN9xYtA9trCG4
D4b2Xin/J4mo3S34FM02YDdSZSXzBunX/lRNE9mWuVl2suKPRAvatp77XXaAVZPfozuenNk5Gew1
tGD6CnKPVyfNPse4fGTcBoEDkaFXwPjnkXP/8sMntNaOUc19JyD3E9EYkS7OjiSTqHNTd+7LDpJL
Rw0NNRzmtphgQNplZ6A8WtxcqWVFQe3vtgklpkYZwEBBRKcdy3Ir2e9iIgUqM1g2TJnxxlF6OI1s
O0Pdhihhn2d9NijQGv9QceNvXaNpTg5Vgptpzq80w/ShxhYC64Vp/Rp0+4BKZjxS8eJjVHuKIkky
QrQPe8LsEM/txQ9884ZLmOVRHGJtGblu4+zsUbJyJo3vnHhr5pheKzMHnTdZg3PVsS+8yKVjrw1e
Y1+GBJ0FsW/1iSOcx4SBBr8REzcKp4hMaMCq7unuGX4brmnvNaezjm1SP/tLZqejSmo7WJF+LWKW
i1ZXPUUBtYWitVZ66+iP2H/C5J+eiiFr1/UwqgeEPMLBu9lyyge8lJfSDcZQRstkyELQzqrg7CWu
v+IMU2G8UNY+6d03vcaOENsdWaHas9f2VCM9BFG/n8tEX57LYwgUSZBxDqqN6QzehjexP0bI1mGe
40xW6bOm/JKmyaXfoPVYiRRJtWv5hY8GrFjT9g1OKAVnIEl3GKidgHdCZBvE71vVU7sgGotyTs3/
o0ohQUq20x4EOBe0HZ+Z4/1jGTj6ecyii3BdHWcP570YGz4r3ILxBd/KjXNMsoCIi9YZvtxC20q6
yBFHX1unBicVGbAi2dKu6rGHHqEG9Eps6WFHh0Mi5+bW0GYPlsq846RFJNO9cudgO/vttN+a4Dhm
GnbAvUkgxVQUSxxhEPxEWHH4QzqywjE15jab+GhBcZNlGt6DKmIwTWMmJjbtOzftglfOsJ7uCHb+
FM8YfukRCBmac4qMR0DKyc+5v/w+uZjX9pBvoszOnmI56i+0T1wkWt2xb6GYTVNy71XJ+J4n7yQ3
wI0nN9U1yY1K1CF0POtO/6CHg4X3osgxkeGHx9WPU2lFRnEZeQ1jDbAlWcXNAN/M6NqjygtrbS5h
6KTAqCAaNR9c1OrtwDpx0w66sydFI1dGbUwXhIyndlTVZfAZ5ALuEIXip2woTrWjeG0mlr7Pq+bd
Mgg8G7POehc/1dFBW2VHuOOybfksIw5iX/JCyxuTa1mBoGk2cRVbFw450xp7mYsUDPUidfL/fJlg
lB3L5aQEujwcCdddxmifVtGBXjT8K7527KpRPM1Uy5HLv/z94rWK3HZgnsCXr6Ha0HbRPED4pHzj
klvoeEhc2tPwYalfy2HFSyTnJBeIjdVe7NGVP0kB/wes06zGO/c60KJZcRw10GM6p+NXE67cMV3s
1Ry6KCv3NVSpPHilh6PcU6xzyvUyIIveQmKZJOX0hV8dXZ0ET1WKa5WjJzTGaBzq1thYtLm9MnDQ
s2TYJ+ExPwe6aRKEiaKVsAqyfXNrPTipDQDGSY2kLrdttnwgZE0ln1WbfCRNEJ+bxsxCHNUQ2qL2
Yx7wZqkZ7siE2JZpbvUySp94tpyOQJOqsy+KDP4Rg+lkjZjJ8k+P9N1NKhzo4+YXtL6ajpejNmok
8nqfDw2WaKsob6XkQhFWvCMi9yiGMXgN2lxipou+deDEvarib5wyrzqNvK+g+DzOqhY/i+G/U1nw
KWqEf3bb1nLFrwRcilsuTH2nYSzaWKWGXUTHDeBQxnqes1Y+4yCyQ5E0SFWx4PtLHIHsHRzWYVlC
gLwtNpNt91e3oWStmCztNiDMrHWu5yO0nRN/uHZvCAuFAUMGAO7QJsdGrqbXfsUj4/8UU/hdR8ZJ
QKigA8oX17nByjibrCCDkkNeYlkxi9UaV0oE/4I0GztCcRSTOa2a3jtVhC87Kdk1jObvnEZI2Rtr
vAf7oHUHNr8N6qLds2dDxYRjwV17EVz9a9NX/6i82pWg5lgrV9+Mh/e+nSZYvROEPxEAb+dcysYz
Dw162tH+GMXt5NlelHd/yo44VLByataeBwFG9ZhpUSd0nJRfhahWQYaeTWgTJYja0VinIRjgwAsZ
u4EXMpEsIH4VwNjOJGPudi43pvQOBrXRH8JF+xv1/lORLjlpJGFuXNTlNnHBKM34w3DOnJJ4Kv4/
kPXP/wbIanqmTan2/0xkff7MiOBhoP6//dP/+b/+7Z32qOIGmcXyxvo/Ful/W6fd4F80llDNzaff
dm3fhkr6Hxirpf+LZQKMsYCBg9KV5V/9B8ZqWv/Cbu3gnsZ37Ru64/y/uKdtYs//zT1tmLiGdaCs
C/+Umpb/xj6t9WbSKqK2u3hqxTb9p0VXA45jxHhx0zDxmczKIWcEatUWlvoAZcROr5l89HVVPDAg
nSqz2bMDMvfQZj6pf56PpUmes4xt3EJsB6GYR8PWZ3yiIi/gdGNZ2C+CR2mm8ZPvO+yEeUCCPovJ
WbgBLBzV5M5mahOys3bwhY88IiTf7FLTuXGzzc7STts9HFeyYzj/jlOMVSPI4gtTqrmNbV07ejNg
r0z5Gy1wiQ2ahrMZqsmlEWpiq0F2/UQjCS6toj3FUR/6pdts0hlyeETLBLFSv7rEPWaISJr1LUXU
ZK/ooQ5b9gLomutnWchhy4rgpdKq+dLL+ssXcQB2NON068NoV8PcfWjXxA0RclhmpT7+zwRbRmVV
3XI4HxZ+fA4QjCWoETRh3ZUpElg9resO853rTxEu3aLasNklCxln443YarQZ/fZamaN3dzTrt+6n
DnluDsQ9hZFAuxCIKDXp9/1IWSDJpB+g4s8A2rw9tDDjWCt+fr/9GBMx/bZKOOjUF5dQ4w7DNDjn
Bbm7Ecxra5OsHokdcKe5tNmX6V+4fSTbQje9E5D8iO2shRPWMvrHE8dxNClTxijKvk1DrmVGu2KZ
BxtPRIBFCIkklL+yh/az9ygG9ekfnYklBS2JLH+6Wh05xn41NpHrmZWcTgXEugTPlDNcWjL41FKX
t5ksHGvT2qL3jh6AWVYX5QRofKb8bWo9oF1TnD1q96rKkpuEVovFpOdn5YvSriNwOswh1ZMDm32r
jD0ZVu3kDVBuWhHKIoEReQOdam7SuF1PqsO7kDKPJfDa8OTve+YNDROszxEfbW2ioFUmOzw+H9KF
QMDtmpyKQ+MlFq3XkqNyS6h5M+ARPkx5lRGNWeo4fezfgaWKHYPPsIHZke6IZROd8nVms9+9K4KV
Qx3aqQgmWs/5GU9/v3QzYkaDQCJSJ7gl7nTXl+XKSo4Bmaqxyk7t7P0SVBBvc7eIz9ayCgcFkT4v
dHin0d69MpWomDS3+E5z0eI0dNsyuRBy5xBGPl7A4Qhs/Oy12y6Ejfwz783gixDkd+uBSfXKIiNd
yvBUS5xpwmkWKr9nY2KpnOdyiF6tLNHPfuI4Z2UpyRuuqjOgqm0ae8kzaM57MlbJ2VVUkgTXTrI8
QYZvMOseGpVsLA8oWtanr72o1VNqGa893ayvHnsyewaUQs8VJMfFnukLnoqRLc51QzSMHMOvlIKk
m+W1xc2YUdgjKGFYZngXp2J4StmPk2x/0gSMskAvtR1kCw5CbX9iI/Qrj+f6VOBSORlUMZsZtduJ
HjFO6458KvrM5Dm+rYZC+yZ2ipXFxco4oKgRyQA8MvccErJqrM6VaI/O0OR3fBXZ/e9f+QLscVqU
7e7vPwPYMl7NgnRiBQvpNic1LkZiXCdXM7eSW8DnNNgGpcHmu2/2r27JMTD1C+OiDzKmWDXSDoQg
q7WM0x+vCyLSI3gn/Nl+4PiDldhRCMv+TF7zdwLI9BE1nXiqg+ZriDGSoMZAQpu7aeO7i+2unI4a
n9ynqfGcs9E8w0RTa6ceFEDSuN1gZwnWaVugOWXrrjJrci8keGWvcMJ06oX7/I8ltEPXWw1Fw0TX
zNG0Q7KnNGZxhsHvC5wvKhrj+vfL36VA7SdUP3Oe0PRxogOdKC02R4sWzmvnjs2xm22+vV5grRu4
rhl9KP/DL7GZsTqtjHgmPZzRRHukRrfc519U+zGw+dNtwHNLNoIIZpJTr0wlizC2MinoBM76Pbsa
H1Iaqf0k0ZLQaiPsmLTaHztjBiLGjYyredtBdCK61vdh69vqhEeInGzcDyHxO+h+Lo4rQJN8fuLB
38c6eZoUN5aE4/JAjadekopMHWUYBE/NaZxQnhmfuBEAnXKwBZOUrW5eDO+/rBC9kpZiWDycpQar
l3Rj/9TyRxDMxRXqT8F1pHuB35WSsWQeP/y+f+vsyTtMsFjWlqhoaHfxJJreEuirWAuSJN8HHiHS
yg6yPQ7ara5i/RctWmKXfI64qcIyqSxs/gG9MkU7hfVIoGJuH343mC8+i6i11S1wfwu3gatq/VRb
3gUKZI33wMKtAM07TxOu+3xI70XSwtsEVcVh3fq2/E1miovdsaKJJGulpGzOuda+m51DnLCu6L4Q
AIJhkVlH7NPnlhZIgj+md7KnifUE97q+HfrL3y9DY/eXCP/q2Ql+yhz7c6AZm164mBpmA/RKIf+p
bYkZavCSL2m027SuxaElE4vJiUXowOHyMDKKkzu2z4AHim1XFjam2bG4aq21nmxP2/MEdsJoMKvH
FMFkAr8hf2K+fQYQjmNReWdX5TyVfAy0LpvPXD+UhZas2dJSo8vHEcYVIzK9MwWkVBShc4E2crGs
IvStALOJyzIl4fa57Z24uDille3g2aQrAPI8YydHO1LeUm0maKCMOaK8ACTjtRbtlyvaaJ0mLDOg
HvxkNGxcioxwT9UVG280GWWy9ur20sV2AN4Vd13Boy+gL8cGRDOkJcwZ8ckWvaPDukJwLDAUFWw8
9coezhYPyDEJ3gY70O41tPrEHwSoMPM0NPwARLI91J1qOGMCYCM1FEcWIQEbz8k4tVKEWmmetKUq
OqJg40QpJhb5oc1PmF3eSAW4RGLE0VRxd1JASVaaP700FBa/FE+jSVWbA5wCOCMr/0BiMJTdW1oX
h961OWp952k2UOxC30feSJqLXeu38ip0Y13/giv2h5jClTd3aQuLjW2sb4aCJudcK0NdtWyH8HwR
Fi3ibQr4bTUM9iHXkJcxp6WPDHXi0XVLY9ZkrabUno6j+nAyZzpBGSxD1Ouae5V4CapUA+HvyHcz
wQbCPisE0wlg13Hpuo2dL8NsAa86Wotfj6h7RIfyir1AD0OvdZ5s50EM7rPoVXuLa4qWeCZXpr2w
5jgJDtONJTUyifZOB1AOuTQ5gHNiDIPINVvqgFtu3CZ1zqcLDyP1IdXGDRr6jGA2s9LCSmD4OmtM
H9QzIvIf+FJLfLx+z3GVZ6MmYFoWe0bfnFY6uXMRZY9uKv5Yk/vsJ7P8JbxvMgLLqRQTm9Axh+aR
6C+ayPINFbO/1QyTtonIIwpSfaKbtrYTL3gaqaF2e9zxg45bs/jdBPTxzcH03k9Q/FJavFlDy1DO
LAa4k1NqhLDsiZqSaDzgMdZWZHS1t9UfL2d7+ve70s4Na9CIf5hhm03dgM3vrZeMFGNJFytV9rhy
q5Evjh+rXW/J12ly7PsUlD+mI/0QXJZ2DmrKT0B5AKqfEY+As9mdpnazhSdh1tDnUUOKHevSJyWB
UNUqIa3YDzCQJBQQhhhaisFL3ni2v45jSonBrN/FvyvMcH9NNlDgCaFZzc96aplXxpZ48YulaFeO
tnGSYDxayoWooCOazwrJRkyfwvxIDGs+GWO9cdjDMMZUdCN5Drn7BB62DnO3YVe2nnpm5K4IzH3D
lbezyQQYy+CHi7JbseWpQh4KJhmEo15YoHlARG+pbaK+3ScdUnZ/SqelBJZQ598SnMnoXijRJoXh
SyxNndvi2k3f6hjEYNLO+MFqtztlXnIemhk2Uz7C+bW6CKNv9uJjHeMOHehHs9qOwfRnnJL+zN6X
vrDWQqA3Cucolmp0VrA7w4FwWhiduQ5SnVUMhxI/IqhWeS/N3DGLNwUOkJYEJonRV51NhsPifC2t
YdfL/qWmtHPlz412LHyBNahPWY+LGDJcOu2QxfmU+lrM8OWNp94Z9W3szWJdAzHzhu6hiASNc0xn
cxUl7J4UQIRA4U1MSCilcjrYiqhCFY8QgGdoLBx0cDyJ+WoXunbwoj8e9cOODwkzBsSGiL0vG6M6
DUTACH3GkCxT+zlbDgcx8ZVHTkSSME+JbG9rGPC8ZA7Lmv7DLjWjlRXg2g1sgi1QRMXjF+utYFv4
iPBULFsX1O19NItfUnbdZe7K33XmQHK3WQs61E/ntTkRXRbkN/jtBF7kV2w7XGIJgqMxPOzaBwpe
TQUDlbZz2pHaqAzEHi84kZhGcSEZ3NM8iQdqYIVIgxC/NjixNVJje8DNxL00c5vQpYqCoQHAPARQ
fgAPF59Ki+DKmIbn8TuKE3BCcYctBNsQnkaD19jUDCbAzLm0MS1twwTgjyzcs5kEh6zMHxFs8rdi
KUeOapWfQP9t7MZOnyB8cJuia/DEYgEePJ+XnQlA/Qh8QPEh5DTZRbJZs5weD7iA1Us7eq9J0ZXb
ucmwluL2xYiV0IqXBNBmHfk5spxcpySu1kYr7Ys2poiFA0XhMUUMOwvtLpwJa59KyZqs7/qcJTwN
dVmP0kvhw7nUBuM4WkMfFvlQr2INOnJBIuXfVwmEt2jW9IPu5js5F6BySNE1znNQVHfDIQpQGcSk
zE6xURzs7jC7+DYHrHa0onOVdPQV5FP0mQUlhENPCRJXZBZSKBhb7kmA+BdWsUaqC5PCSUW6Q70B
FXMGVB+nM3/1Mi72nXKr9wy6esacBzB9PAbUX8QOirRfiJImFEnv2JTvSA49geCZgH8aL8LE/a2V
5UW5wz8tlgg+rLCIjKUOokzSs9Cy3VwZGDZ0bjypxykwB+OGDTZL1vTB62QaCHgGKyKRjCBctaMc
3uoWk9MYnEytmFdAmb87Xzw80XDx699Nr5VbAuvHiFbrHbfFA9tbG5sEV8wESXQ/1O7r4NcA2Bkh
V7KpQGiX7jcLUcYTn6dCxDE3HH1gfUlmboi1Wkettk5zjwA9CvJS+mhfY/lT0y6+D0z5HOEAXQ3B
uyGM15aBNyxi/w68B6WHgtsOC8ApVc+tN83HPrNY7NjNK9SOCteV8dH7DhyoaDYwkw58O1oXo5b9
ruVatzHV9yqDn6Kq4MkU/bBHCdnEs7XH8YBYIAG7UzTvn+jYMzk/p+MDTHS3cUiMQglNf2WQqJD3
00NM6dwae+p0dlxvOle1ydYge031ZSbHNsNJBwiiHKx9Nsl8RXkcrpkxoOPHqo4wfeiwCzlTN9ui
MWGcNSX8EOUrWODunt7Gt2AcrR1uX5xOkGVm+hJ6Q1/nRf0oBRI+d9qSYx+SvNlgUIq/PaU+pWr1
LdLsSXMpBCpdKnei6t46LfuKRCR3Oo83LlI5hTo+T0O39lZG1RsswcCAN/9F1HntNq5EWfSLCDAX
+SpRVJZlyaHbL4Q7FXMupq+fxTsDzIvRvrjtNmyy6oS919Y6ggStB1hEcYXahwbN8MYdEcXaEfDK
pm4aB4/D1HOYcb+WrotEpqUXiRg1bmBVMQIx3HhXkvD4zPuuhHvtm3s11OSaSP1AP2r91kCvbrAd
l9tMI/WyMwyN/afPSrciPHyiNHZa0DH10kzrhp2KCsgxf1VdEnfWw6lDRSQIkQnNrsD7IjQDWy51
Q4P9ePY5bDRiD0KcskdboXLMTKQNVtwiwlFybdrLve+6G30goZGEh+2CKP4UyflPJ1RzGJ1l2Jno
Q/HAxWqfz2gxoySO76nHtcxYckN0k3iJfKCQOqkkW68vV1iBBXBfMDfEZsmgEBFK8R1JV9HoZyT/
zc5LDbwyy5xLqinzUZksDByIK+g4acJwxmFSrqwszJ3sb1pm6vRfWi1AnztDu/oFno/2ZoBuruX8
rgA1ESYCsMseKxlkDLig2Q79MVb+izl6DrK9BCJjlbx5w46kuPjvINoBZFZpk/WKB0fUYKiAp+14
OaZ7+Tnl7vI0Yf4tMb7LyiNKQPyD9kvFCz2mLxAwmQ4teV30Gex4zItzOZiI7DR6jCw9Uaeoba4s
96jhdsl9Lbs1eRfYVW48azCJIRciyXolTA3CrKZrN1srqcnVAM6kP7TOSHZdWkR7Dpquyl5xfe8p
VqrjgiTfBZIWFNyfAC6Hl6lEnqILmLEap+mGsNIhHGTpbYeFCYkx/aF33OtZ+bsah/lmUepJgY8m
knLcoSFA5JE0gHP65ZgQ6Mcim9+ugphFCXev4+k0FRAj7cp1d0J7Bxb1uhTNKtVDzMOquzYPrVm5
mxj4+jF1zK+4bBjYWemBpve1FwAHrNHmcJ1dAM5x/9bwkKsFbmubWDihreLpqOpiCA6DHucW0QPA
ekpHt3fSAjUIinxkEbipWkRaXY4Qwx2eepFM+OKIDpSLW1+zxdm2JhVOrgrmH06PSKqRl8ETVFof
KO5JJowSZjHAFHSXAbK2jMelN7+JbWjCfGnCGfPF1pq6dr8sDd8aou5mhMrnJdE3j8hBUpZw8Kb7
1kTEyOJP7iKJgdQpseew2rjbrRufFcTMY7L4e6xm5kESOaK3qI5bk3hfyewX4Ip+G9job2Gv3aFR
bFsWgh5qmE2LbWSsuVcZKO/qqohObKXfTV+XwWAiqY5GiwvL7Ndr9aBnHQouvf2ox9vgE30VueKf
Ap1dLenqEnYYEh8h7uvHPDe1XVehQyxq390qeLC4qP7ZFh0h7MwAyAAHBDqNLdLjYGaaETcxjmzd
/m0h5j/Ekj4wcdHOqTjE/+fuNMeISWxx2p1V8n8qC7eBIIdLEQXwOhrWcc1cwnx88IoYT2D6sxtY
RjZQkytipvYRWJuNHoOvswXRL0WT69BIO2trmeJHO8lfkRf1YaPp0U4bFOLEOvopvZoQlZ50r6pj
A5v5yZl9bLO3ZPWWDW5+oCT4k+eAMUfLaQJI5bdkSf40wMZp14jNM+0/2S8Wna9oB2+6lTB9M/2/
vTSwSjFXsTPv54x+nEkd+Q6chfNQiZeqjL5X9uvA0iiQndEHJOOlvGO0Ot1YXCIjH/muckHzxbyt
bK9TmwbCxo3ZSMjbdQTJjWk60cmSVdFcMSplPtZ9dB3bdXhXHDW5GcqEWORRd6rVaXGG/4qmeOwf
pPBEtSigyAy0u4xTe4vMtclh+saO+YcuEckJpuYxeW6Cp4x753u0LHIGlEtQC6SJBdLEBl/bq6q9
f2oc8Wqn1YkSlKi93CAG861N2hKECRraBMOR719HifTIdnCewV9ouhxRPTJsbZn+Mro7Zl3a8mQ4
f02HuOzSUWMAiWefQOnZuooPKUsnmXyQyEakHy/uQWpMvSqsqWnyjXj5fTac/Cyq9K4NkH+ghNYB
Vcwvfv/XDujhTECBZAFuM0vFZ9IuQRSJn3S9H4qGt3N50qqph92M1ZS7ioKj44UobmbPUzEImJGT
DyMOUeJ2BKVNMY7iy45GYKpATLjU1NWgGdy4WDi2cuJ9MNknw1ZEP/0jkiBwkfCrTTbW05bC+AD3
fkXDMbA0JmieaNmZWGYTUj/sjw6brE3lLkwpTE600vLfs8b850PS9EV0YJtGcdHUXDG2s7MVUhcr
Gll3yB6bW3EtjXI4DPljwEi4GYthwrKjog2uTTeQWO2C2QLU3PmvunBCXa+rUJ/1jL5Rs4EQMPfQ
uQci8rNDd8iyoC2YZE5jfUgZzm8GK523CO4RuRawHGwcd3bnBGCEtAXRNaMDNvC6A5KZSEOAzpvR
8vagyCisEe/JhSehZwdZV+J1QaPGdcDjOfaAZ9r0kU8lyJv0j8m4sxkJjVX9CJV0/XYgAG7Kl7IY
Ht1o/iuc9A/pZyQ3u2mYjA2COaf/5fj5RhuImC0dOhyh2V+UyvLsdeh9sHVthxYxUO2tme59ExJ4
+O7LQFfRHzWXPx2WGL2v/9ETcirmhaSZihTCjc0idssDxm2cE0MRsYW0fHpnRyNIMKnu3lLa2zZr
nktEYCyan5OR2K+kLKRk600vpclkdMhQtdumBi3Cf/Mn9DY1PwJZ+0cYLEkwp67ckv/yxfrk4SX+
YViG7FXocBqqznAOuZFeER0NBF0zB8yrJlQdX97S/CetMz3uPP+22/a9HX04iut3WSdv7pwQIpQg
CnLEeZKoD8H7bpzJvle66QVjCb3FyU+5dBhv8QO2e7qUposQnCfdbuiJS88JVaOiG6/VhMeVEmeA
XYJ9yA+FdzM1/42192HKb3YFjnPujgVuZKSQctzYPi5UaDDvyKVf29q6NVr3IzaMfivz4SI7umk7
Iwq5sq2HNhj1oa0ItCeXbBevgxdXtheIjek11mviJykqvLa5Ii9GmKpdCaEoYTKV6a2GuMQ77Xjz
Z4ZALUhTwCsykRhpoPNeXYGyuSG3APM705GzP8jlDGhY7nMv+1t78Xjnlf9NxCsDDtf+U7rGS1Ri
9ILuOAY6OQQn1Tv0Nh7UqLbxqSEI49EK4SA++kMIIoHkdb3QKENCcOL2KEQ+nFrd+cNi57MzOxJA
J/RhMChHGg1kogXFYp0irU6oFMAtwSVUyn9Dlsc54JmkR0SpvjqvKMFAx56WiaYeYM5G2PTvFouA
TOEYjIfMO2ivmWMgR0OpFbXU3e2oeeFQO+bVZ4atuZACey+6Wkns7VimgYN1FKXO4JxiY2yvK9MA
pOsU538Go6HTlrZ7xYVlFrtmbuxr3kZ10DnqLz+H+gUBAibHwlnOTNlGHGaOsyNWfgR+MTFK6azc
g0eJGpGFiH8UlPldtz5uAJ06qEMIctskMAuMjqSXZ3tCaol2s9Wxl91flwAXrTS/R4N5cr8EZhUd
xzy66v+6Gd9Oqb2I1bthAI1Ipvg0RR9OROHjrZ6KDR3PWH75udq1TTVvPLNYEVLq7HTs49LOOMWV
9QvjJ6RujvtJM8j4cjkPRVCN5g17WE8Jqf9yM5/wj64iDQllbJZccSG8ay0b8XZlPWI654QhtivX
5D8Sn646Ia9bsuS2SrHiHi0yWRLVbNg/cz2R8dKRNiYNjAwl8XPI0kIq02uyeC64JqwYJWc1lgl5
cg39n2+9a0vzz54yCEhRsX6XV4PXJ3OujJE+oX6HNokU9lJjK+9LXNAruAGXRRW1oQYenfl7tsOr
wh2F2WqlbcXavPOGp/r2fRZli2FRnxISQ0c8DoeaBTXal+SMXrbdxR7p1CIGpILs/c0mMvQw1OOj
1T15Umbzg6YcO1LkEZlg1Jd47OPtSGV/RO9gvup9c8CLln7lI+Ao6x84ETLoYtt4egoNeaLN7l6R
EkBDYiGQzh33QqgpNBW2ijudP7R1PTz6iC1t2k3PjuHgZdHsn7Cm6k3KUilQ9B7bkurnMg0FRHMa
/9ByyHkB9YzSPTLZ2TXNzXJxSxsVYmXXILVwZLW3gfK3vJmR/WUjLDgjAYhCknotztS8w3bjzBCL
slNhkzVpj2j+KOp5vs59uZhngN3mWRjLXmDiOURpjQGIqQlgsjrkbeOe941ia0B/f9jtl++zpeyd
Mt86nf1hIFc/A1uowiT1QcHqmnsyQKFg7jFvUdIzbQYVGkKzn3dxv47thRufKuYhtTkeyMJTXyQM
2xuPuJ4NYbvczFNBVpM3T1ATSk7zwl+DO0r0NhH+/F79rRPNgqEhAtCqzI1GEnBdOj8WagxP8ybG
HdCD9m+XSBx9nOLb2hjTkPRSrrBkGY5A+czAAJI4VOtQG1DfHugaZrxsi9xS3TBv9/cR8jDCBDbH
YKuf5ZC7ByEmoKo+FUhu/oB2RC+STQBl0v7isIfqa2ySjD2+2iw3mYQS/Nhd0LE070X3Y+FN9ZhQ
1+yhbwADfkUZQ17H4RUt/KOd5u1XLaI1M8jq6M7i8a2EhIQidte0+nupO7+XiGQYMCYf5gyCzbMU
BteRbW2pd/2e65j3caqyFxxwyysOOaYEmNfP9jLH22gxhxDYqiCYaIUSlo68pbZ/RtSMJHyERBAt
+BItqKgbyq7xbZTigoD2j6bL8qArtl7GZPun1KnB53ZFu0t6yrdNNpVoLcgsDmrq+yDHTbXtBbeJ
NlcerybrajhedVFO2yjL5RsXVv2K6SRYhkm+TUs49v4fDQRjKHGu7qUL7GppTZYiMzGCTWFrn6in
XjpVOgebrLbKwoZgkWe4z5sWJg3rTkb+qE+FW4RMoxtymuaZbhd1sK5RVad+8ywrZLjIsZjF9MUX
4R7oBDoZEvyJhSKNjpnKCEwjn/6gGfodIbu8NhEgs7T2/aCatRery+Q7bgnsYuS9dooEb1NvbjOP
Y+iy0NuaOmOuOa5UmCimPbXtnGGcNKeUUxKyw4SVhJYX2zr2rVY7eyJyjr7SHtU8GpdJDcQStMUx
GdyO3Y6dhaUB6o+l2IdYo6cQD1cv+Fc3uiGqDywDDIhvulvnrIkwKfvLd5KyF/fhQde9mexIcmCG
3dEBRCA3qFiSz9QlM7xFPsMOmeUO73E4YuF+GHhRMP4ihtNccw+k2IAiBf6e4r0917l9qBhD+irL
j4ZG177wv0M0Wu8at67cS+ZiLPdpNh5utoKwVmcCCDDclr5YV8n2VTn9EZ5rc2O/WYAIyiEM+6xH
83Wt37tIi2LQxnMO+TlZG6/KhPvVpWEzQTwbGlPuUcNmWxAaapeXLj9X8qadLpm2mkYnm/HzOSQW
Ge8Cv+ExFngSGJvxNWz3MubkScfwawgfac5xwd5PQKQ7u/rnVApxyWuL58Vu7APw7jNxZ/nNm+Bz
KYDeLz2Y69m2QfPodNQtKMedo5Ar9OZ87NvcOSR9PMDLtN+xrjwzODBLubT/svXw9xrtU7fGF0VA
9CWOsz/5pBdBo7tnFCP6rpJ4adPVMvffB9BCz8rmZumQKXCbo2j8EY2DPLHCAQg9RkeKc/laFctf
yxEk7pWIwZvicygS77JU82ViaHyxbOtLEJABHpnZny2No1xYXZJ54YaxQFrCJQZRlVQYlr3+G0Po
eue3GIDVQhHptLTaiarbm0fzh0FmPBsp24m6HF9wif/KlFu/5u5XDZ0fV/BEYxnr1UnFjHNq00O1
UEX3YfAuLrL5Y6M3L/XC0DfSURINmEJab4wCE/itKkC0eayD7WyJjunSx4E/Ia/Xep4kgdCGWVwF
OI+d3K1cHplwrXeBqs2VDUdXo780ef6uWdVyWszurXHJz6t7TPu+/umxr9rmM0+QzbjsWtTUxSgs
vc+CmyqwalClvlR3M45wKPxqm2Z5RnOvb/NFffguhwgbPItE2aw7e6l7c9pKHpTvBNjwshfbc7OX
//5UlqZ+M6HWpk52Y42NrbccxM7q8xBhm9hCgO9PsxyLgLOlwsWqSHfSVH9hGbYEcev1m2U0p505
oiGHgM5GEqrJq3W2Rm+X+ln8/t8HEK1xEk8hsfLWVS0/tDpefiKJbA75BLlVGd6alln5O4WF69WE
8LRrDFYm/31qFam6uFH8h3XNDnao+TVMEwMCsng2XG3lFko5PEq3fRpoIbYGIRSA3Nm8LMjfmVqW
zyRe3vLWq56C0F0ZOdMbCle4nwYppQgui5e6r/4ZEdSRUoAPUICXdMR8Kd8xacHWKY5Ecfi7rNhZ
18mz65JYXwPZvRjb130D+eQcpRdhdjE0By56mDd3FFcYN5S1zQHUbKXuDC9+075EHr++WJXDQy3V
vW3JeDc2gW/pccg/jjKplH3g1iI7lTEqD+FhOkRPNF8U++RNbjctgdllE9q8jtsoX0kXhhu9gGYC
8cT2YnjaYDsvsZfyBFarITqFodfU7a/KZbjewvXb5zjxQgtjqOA68zWM1Ja7WI9yHo+13v6KpP5F
3jJp6Qt7ZSMGJcZhS6jxWEPcEQKRXCn2MTk86IzldmJmwsXbf0qzaC+VB1Y+oWFl/gZOOTcNjilm
JY3+QWAuzLtC945azyDIaFFOZtI2UC7iw0Wwv28ZAwwdnA6rZ3oVF93XPEu2u0hvt1mjUQO4gzgX
iKOghFpHcr2TQOsdJLap/WuJO/PaaWrefGbbRXeNXVnX/VmNxOZ6SDljWm0m8pbo0kszkvDKfYZt
vmGqW83kbNL5nzuOx0vX67hGiaTbDwbood7/9B0jv0gLcs0yq/PyKgARmO1U3VxPVbhXVRr2kYMO
MTem+2wav63Sm46QWbcOOpOL5vb3ZGZrTurIAlInY2vFMmzn24XxEiOQ1Xv3SUBRFZajmne10j9l
5M5H4aIjXAuVWR/4AFAAAwceP+H2jJrgAJIWlp4GD9Ob7KujxVInNKwOJ5dZKqKdChxUtZBHnBHO
DhJhHLQOvp/aYe6DeYVTBR4uyAOmKqJ6mp5Ex1iNh2SiGTLHNQ/wp0f0yL4kwmY/0JpfyDn7vw/S
B+7EHMLadvZP6CXmg0lAeeJIJf+nH/qbbM4G+4VTYpqftbpZDkWAbFt5HPkrnY2BFwLjbuhIzks1
EVaNP+8YdO3dYZ5WTIcfxG7uHNv1odGjKP3AdfsDyeGxVElP/SIK9ssJUzyM5xAl8rAtOJkbuJ41
Xv+hVv4Gsly361g0nWPwZmDtZvQZhm6FTUVFO3WGd2vVPCN6wjtIHW/v2ScSOD5g4aenDHqpVTxt
CSARsJ6PsRopv5aK27JM/jpdxLxjHs7VKsEYlLY2PRiMEB7EKtBnxTCYRcqp1UAvbxIE2tt5XLyt
WJ8l4SVQsisDJ3S8+HHo02dTUhFfmQ4zNl4sTxgfplPLq3H679P//uSY00/Ved7u//9TNci/OMaR
RRXueEogv7rDT7kG6y32mO+sqsWLPTBuWMbQWiqWr1GHaVcmNUKqIUxHQ7xiPwyjDltTvpIn3dEu
nioz6fgdVHmJs2doDDioBuGRMqnI9Uu1Zrp0Tfte+ymkbd+1t9GAl6AVPwSJEiGLy0sRDemJmPVb
gVYOjzN7dWRgbDFyjVMtZZBLONiW/OW3vPQ8zuI2P6aq+oU0okGqbACq4gmvCecMMD/x6EYJT3JE
Lkmir5yM2TP3cKdRYflmRNyGERHbLa3Aq2wAN3FWP4a2+Sek/EwNrccCNRUUiIm4W/Xv0VotBR3l
B2cGxX+XoKKtPyxjLejgnfL7qCGlUsW0aEshUy3Ueuc+lcQxDg547lG9eN2o37Ui1+8JC43L3DFD
jhLISDgzbO6mkNFwTbBN8tt0qJCaxfphO+beVnK5MusNC12dUJFJtAl8jUY0R7iFBc3sQmp4Vzk7
AMPpq5eMMtSJqoTCR+WWFk0U6K1x9fop/yT6DglK0SNNs0I2u5gjSyjHInKd2+BwxPb1Arp+2o1o
ilGrLS1UIa0+olc4SljIiEHN9JE1Hcl+xgBQ1YLnjNWWEwilr1w+dacofuaeDiEpKqmwtJq3Xy+f
jTNdBX01JC+9vyz9UH7UrOwGUnO2tsl6Z+l1nakjpkB0WPI+sK3nFJmiMzv+P4xZHBx66NClwQGr
pFHcsLQvIZQubMl4Uqsxf3oCmm3q+cfJi/NXiG3GO4K8k5mwa/PHHPcZTo1mXt4qWfxOC5ug8jVh
xu/6jyQqvhfo1lvqu/PsDn3QktLxYJ5B6Eb5Vx8UYX9eJg9goxChzMv0AGbxjp+XzFzYHQc0+hzw
k8ulEN37yf+FXTB59ZvfyYB+RXFNhU2jvbbzV9zppBFItzkI/9a3KKtFywI4GslR9E1/+GR05gSs
MMlmi9T3fNcaZIwjcuuRTfGR3yI59o73NbmsYhm+boWQ+c31zR9oaUCBPRsQQLvOAi6Rd4jZZ0KA
64FEs5F/3yZG8w4yvT9qeNYxIuqbqWgqua3dDtVT0mwGbbmNHUw2TWlftaUnaC+AXjSNBMPoqRxu
S61dGxJnuJuwBWdoxwPHLaLXlAZixRRTnJXJEGpFXN9tNBCFoRlcXKvdU/GslVQfh3lyYuwx3RsW
T/fVYcZ9ZAJdId1usceW5TfdzIERLIhYNGG628w3yd5g0pV6QbVahEVGVrKlZfFDgDXbYbpK9+wP
CmUvn4yt2b9jeUcyFOlI0ODyOF4DqMnIr1LDdGgvbN+8GT1BWms+ilyId76XEQVoCPcXqrCD7qCS
gZHxiKXv7QfzJww+EeqL53zMln3t/QpZPJuJFzgkezlzATVt3B9Hj7K3QvlaLGMfUMX/y12xPOPE
WQ6m3Yz7oRzSQ8r5yiXIVzA7xYRfi7cWdPDdLJf+SPDaLcGIekXinF1jz4HdUpX8IBpOUKXJv7Fm
CqIboqek+9xyeFRwvrCJTXL+2cymfCyWnezbmqf5v0+9eYaQRz22xUTA9oGf9gbp58B4wvMfyttn
bW6/2IFe1wlek0crvOL83yeCadRFDGqzVJAFFsfBzDXbhr8BdZ4H2sSaGmUGynoGzDa8Gapr7grm
p4VBu23GaNTJYwhyc14DcDzChJQH9FubrsP6IXbkspHF9EZTwCgKdereVCZrm+WI3cR4dI5Qz7z+
4Iaet0s64qleUQQGi/JjIpNiS89eX9ye9A92Nc+CDW9UDs9Rk94DhWqnoVuw7HHlSDXNM071+eqO
5SN1/PJiDfV3VaBCY3zV4+tfTMmCd5o282gyTnGdS+yk0cbPENT6Rf07TVVzTtJdNFnLzjIokNUq
iqpG/6/oU6YGsvUJEcZ4p6zHbBjGGTb5sjMm/6yPLG9A+eeBUTD/MqfmqWk467U2Cbva/Ue6E3O4
4ju2sJ13bTmFtqgPPW5FqoPSPKIHrfJU0D+jtZ9dbOxpkS6BbRjjiTNgoQ3Cka3FWPQmiygpwPTM
frfN2LsXH9rkTtQFXotl/mlX3zLhL8D+6N/qKB52iVcBhFQp16qmxGMADMisMjt7apeCyD9ZDWM9
05f6rm6IgPKdhmIP68SudC19245kDBEI5SF3g4ha1s2lAv+6s9op2y++USEy6vCUR/VDs7wz+Uq4
InIuJXh8C22UQ0x0qn1GFkhSMXXskZlAb+KMbaoByP1HStO3BS64DolbWuqKSRN6BBqKbwtp0adm
jSXt6xda+upD19lEemraewTi3Vud15YIEW9vw+h89/PpPnkucJLRYz7lxM7dsYnU0qvikXm/tVL4
T8+SJQm8I07g9VPyr7A8ZMgY3aRugmRtBqk26mfrhgv3K3YIWaLOt97agQaslawfYze+NsmK3R5d
eH0sI7mTp6u2oHwHX2sxIHQ1FNiaDFz2XSjGtPIOHrtsoz/9QNXYpIlzkcv4a54EaJSWLwKM9DEy
papBLLedL9+jjqu597aoFKzTkA39TkFOCZwl7S5ggcUNKfewRbng3XvGjNDo61D0Zff0Bp7fXGq4
LSiqgXzgUsVZw7qy7QMtZ+XUE/hIS2LXPzITg0Pjdy2XyPKLkb9kjDUfViu91yUKGg4NTS74ntR8
Zu27J6mqvSWc6sJOxmeNUGZTD+jHMpJ/NqtEklmSg+ZzaQ7mhK6L7BkjqNd5oqpHG0+KY1+Ia80P
oxJ3t+g7BjDeEtqL+D11+DDMSJyNnVNP7a0blbqhVftRiHzeE7M4IKYInVQUFDqxuOaO8U6oV3Ik
uZP1CTOltmEDaTHtIoLYeE28yIWzbKVH1IoLSzW05BjXS920wWDM310MjcYswEGXHo2wPsKQM6HQ
QQrMn8tAl5OI5q1nU29zbOzjhja7sxOE+Xr3cLT2xI2N0sZKn72p0+ijL616Mk3g8iZhlLZFIIYS
gZFkiweyfAgz5WERbVwnBGK4jzz1kldVv+8S65E09BhURb+cpmfZ4csytDrIyH1BFSuY6vmDhgeM
8L85+1cYaXsVQ7XsQN1iDYaRe24khFvYOAEJ3FhJ5TshLiIsI/2hO2aCADl/R4OFhhA1LrJUCGdp
E715udp3s2aHUZH/1T2yZaXXH4h7ZI1DobJJp3VNkSWEeIphAMeIydNG08TK9BCpoQtAVQ5bLM2K
H7m5i2aQn0lmmpfpyzO0iaNAw/GvhmHXa/VLaQMP4BnXN24zbHzp5mFWju8WP9iXnGDQI+Cqrzry
l63u9uzgkjRQMv0RlZ4T+vyaIAeYmIYiFiQIi19QdWqByjR+5Qv2JccIMOjY751m4Xfu4iP7u36L
hngJFmtUF8r6wByG6isa+ZWCSLssTSEP9BSJq6pt6ZoSMxwAKhxf19EnUqbHrRDiAMBdV1d73xPd
CXnHN4KogtIM+DC9+HdS6OW1H3h5KZEOFJfeFlJj+svjoE6L2QCwZWubCZFpMJemD+eWNJs8Nlgq
NJb+NRnTW2qse9COSi0lNvuA5e1HpO6VqZZ3NRf/qjzhEWS4u0cMi4Te8e+pKhjsk7eXe6oMMuC8
MPuNUO90fAiZ96plunskSxxtBYuXOxzKQ1pq3kFlTFkHEMaemB4uC6EN6I53LmNWlSTekqeo89uE
qkd6b74dJgUNthrng1lMF5zgSAtc6LojSZRuDrOfDrUOIkzEobHM9UaLIXOadratpfNBSPFFN7iC
9TZ/9MyoeBUHc0Nygtzomry7rdOEFvaUYkZkglr859QbTTCkOYdGmfrb6d22CwJyRhIuqnWKi8Po
RHtuXgQpoPgbeM9lojmHqI62DkQyVIeQyzVYcWCVlguuXsKBI97R/8BlY1Iv5zW/HoFaeVlcQv2Y
IH/kQj5yCTHEHf6pPjY/S0egl8qsjWtM6xRBI6HDyuqd5YNfYj3FvyyymwtGeyN0azq5qNsxQ3+Z
edH+dDQblYTuyquJ+HUDNbTYlmmKaaO0Gd7RpL1arILosqEu5VVcHyRG8LAkCgY9MDE5iQUWkA64
j0R2jWqyztLpzUclcqgsiopSZzhZ9uiunISVokc/heJxb/bPdkyHu58In4nGeDet3rjlc3ZPG7Ok
+PaLN0rKsGiM5EDygdg4dowMFxrw0a6LKwTb4g9jqO8ynd7HJmXSVQ4j8UjI4QsXXGcqcKKBLhSu
KzbcPaRE0sjx9DFYdFxNh0oOJnu2uudce8wPZua1rAm2WWpHgc0S0ez1KzlT3/1gfcjJLgKozqex
u2TWi23Uv9IEiEjesD3SiV04OXgy3rJEMI9EIx5rWRX6MfFltuGqG2z3EKaWf0UuDYTy1dAHpjoG
uloMV+M9yvtdNZQGlvbXdqzEmcKCMCPuSjTRqNJMb3lLY8d7gLvFlJKh45f1S7O2gbhKfyK/EhzN
1GHFjBY7GUt5IaAORLgs6v+ljA+ia0OfJE7Il5//fV9ubJEbG+sInWXXHTCNZdtpMQ/IockESGj7
Sq9ERwvgBLv46EQBFAIQu7KXp1HWVDrO9D71/qXVzQcx5t9aBj8Ls8EPd7Wr15j50fXrf5rVTtsv
LnS+qemPkQ2NsDaMvW+2xmHUuc0Gn1hiW92hOKbX/z5gUY+CSYnuaZ6rxmi5KaJ8r1rgYEYZ9a/V
bGoBfp3ihdxi3BfGHB/9FmoDrKDr7AF0KwxLu2Ve+Vsf6vmsCwBq/gDnJy1OwuZ5mJhr7oaMfyVL
KjSwYBmH3jOvhZ9naLPAo4618eLyIF1ny3/q0VnhJICERJoHk7kiqryT1pLJMVDlmbnP9y08tFTI
4wXuzWDKAePFvWZuWehhXRkHNpjICLdrBvRmtB3I+GPpBg6xTeHiwbg1CqjjrgslMav3tTu+k4at
saVkKeSwNb5ieg87SaXf1E9tSqASIxF/j/0LK71qV/lFw5nqVVfG6ztBotAWTAGZZCmvKw7Hdd9O
4ri026ArUT86hnduMkS5ToOKaenfIXRAwzRpp7Penw4wxDkP0E1G/W0qS/UTNCFnRpnd42muQkPz
uw/+g2OXsDXy8kdLdbObmOIzh1bxAc4iG6p1BTJkmD+NvCI6R7BG6prU2FXJHIdaDJy3aiOTNQCy
hybTQhPl1sHsSannFtvZRjxf6ihPD83s3YvUms6FwGg0pWvzAE4i5EC8UO4As0ti9T/MndeO5MyZ
bV9loOtDgd4AZ3SR3mf56qoboqu6fzJog0ETJJ/+LLYG0EhPcACh9DfaVWcmw+xv77UPjqt+y6ZF
vFtscOm0yMKkqg9Dd+A4Q2Kkng5h6NuXhP5qX7p7hxPuJgWPYMdVcl4Cbr4p8jPsU3cssksooy+j
UcmVcBwpVd/g5DAttkazTrdo8Cmi14THu5T7mY/wY4OtD/9Lah1aZwEmEvz/82Wa0NgqpuHHulNA
Jn3NeSQLmxOeWpihYe8AbKXsOqzQ9Bn8r93qYa4x98qcdFBYw9uIgdees2J+WUhtmJuokpa2TS6p
jB6jyaJAt8SZBgkueCZt962RP1faGNvHbCz5AnGCJKR+MYPv2SnHx7F218C43ZOUHG4CvyCsKFt3
F3Uq3FtdDOc/RZYSZfZWO8avBUPVUUWcgM+klCYGlJbXc3pp/MreDkX3MtUw9iOJKzeP4/nDGWAV
eDkVU6bSTy64RRv3K/6/rReJ5Jftt9w0zcxiIc3480ZM3pjdKbNnB12BsPkZZzDJixiDedbtmYq6
FFbkHz3dVptaRO5bnCtvO3CuGNmmiIqm8lmweJaVdZtbYz47ZOmjMffW5Amdm+n+jlxPPqdR9u45
CHnpgPUHwIJT3KxUfgEiy7PkXcFPWKAx/moWOY0sOcQuEm4+n8VmG5WhfDQaeZmg8p5BNawd2uvX
ZlTSLJJ1OYMKKN1zhVrFwjtszJLCuDmvzuRX3K03G8Ouna1gG2dlsO+qZanFJUSajKNm3PXyOYEx
mXQU5HQeq4hF4M/JNgT/5C+KRn6E/luLm3Vn1PKrqfS8qVyfLZV9TKtklVmyPSU8gYcyPnt9Gv1u
q+CVSUO9xwIisH9EdFvM7kPS9CAoiuhOswOJPhMa12RWhyAPUvIXxrAyBu2fex8DV9bcfXtTJpGD
ahl0W49s/U5Q6rI2PdzjTMOyYzBPpARDi3FNSZeMk+DUUPpn4/ckC+DKHrLyZzbb3QVd8uaFNOVV
hOBacsYUoUcARnMIWyk67CAewW1usczHh8TmFWc6zvOY8gpMgNez1OfgLuWFeWGID6XA+x9PeG/c
BZLYwVmpaoegw5B6RwIZz7kLy4KURAmJcpZlcs/Hhvi1EvQz5e6wM5Pm0ZWmvc04X/HPzT/MwmBC
HNcvKVrwcWwHrrRJs8UeOF3hviypFVx7rqjDg42xcfKpTCub9hYG2KA5u3YHErgHPb9J6yCXE34X
pvfYYNRoT262d2hmX8vBO6dZPHNMAVE4GqQFmFNSO5Z6760wvmOu3+cu2IaOfRo6E5lh6ayO+h7E
BdObIonTU9IGOHcqDK1JZtfHCaYFkDeUzZZnKDQNvY88yh3TrnBYxnsAGGqEXu+jorvqRqC3uvAN
HWNMNjq2gKYwFh3QyamS0TVlL9FmUgAZNaOUWVOWXjJ8A8XgOKt5Ksmfcs+VNCiEyhA42FOxF2N1
ihKKBucGJp5LigLB//UPZmvpUU5+1w+8qwkTln/8X378XctJiQQG/r//8B8vdcn//rOK+X//jn9c
xbeq2/qv7j9/1f+Hhc0OZ4U/L8I/X4PNz+7nf/2TUrZUTv/331aCsub/zRn752/4n4rm8O+O6XiM
oSLfY/LvWH/7t4rmwPZ92/Ecz/LoR/4fzpgd/N2zTQiqoQVqLArs4F+cMffv/A4/ZCpvesSiqJH+
8+r/55vzrx//V9Wjyomqa//7b7YXgCz7t5Zm/p7QQUZ0Pc+N+DP5p8rvn08kkfn11v9piKq0VUT1
CRtQOGu9CzmWbrIFYz6bQI+ausffY2BbYqwQQyxg1ELVH9xCJI7gwY69/GSS9x38yViTnqpYJyko
oWimWTGPYU6dgwQZQhJKRgtwvVag16GQrrIFxl42YNlt+OzpAmovXgWwsi44SAZxKyi73EkwwNsL
4L2A9E7GoUf8mO7W6OnNaE/zbeo4l/rZbwlf/lWW9i97LAEshSAB/Pl3EVqQ5f+c0aXYlgtwvljI
8wuCvhqnL7ZJQVuvwhmG/1Rokgc1QAHHAmEfwbL3Ydr7C9yedhuxgtLkPTgQBl0I+NGCwpcw8WdM
NzUWyy06Ia/KtDdn8PmU3UOWkizyRD9D5Vx6d6reGzorBzDQaW8+0KCJ0TNWmNR1ee9d6kXiBY+Q
+xRIJQvGfzCpboE7vg8WxL8J6x8awR4blYWhn7LBfikEiGgGKGgICJeqgKYBJuD3zKJiibMrZaa6
p3h+IFHAvmjryiN0MScHDA14KiycujXq9GakzwCrspNeZCC7tWejvFsOZE5bmL9Rf+Ue222L8z6X
FxotUX+WEoQhEO7eMAiOgW32yPAT2ImS7EH2/bBhZoyZnkYFEgwOg19kjqVswV1qFxBMv0sRUcTQ
uYcGRu1BLyUNNW0NE8rutmG/wKDoNCdpYsFSrqbeYTEiVlMvUDvwJcocZRFP4M6ZjOexxnZZL1UR
0VIaMUXURzhLkQQbKiempVyiHamZMOril720TzAu4IvX/jV52XShQpyjIDgeaTXM4HDrDkuFBd5Z
+P6UWgiTeotiKboIabygP6U8xHRg+CkJ87LI83VpzDCZqjw9dpz/uGu52MJHvoelUAMCmz6P9DuQ
VPZ3lFxxJARcueaoQUI3Tu1jBNB4ZbsMfPqlssOnu8NfSjwwJvEcLcUeOiX2Sw7tFJuLUlcW1sqM
KAJplkqQKaEcJLWRAG36Qrg35Tty9v4qsSkTwfBmrfOK6I7lTf0OVZgTiGypPZtTLuXjfCuYyB68
mFFOTcWxFQPDT9hjKs0Rifac+ZLSbdJUlJwwXSdpRe1JbXpfeIbbHYkZvZNLOYpVnBlJYBdcalM4
V44HYBzGpadTpYWTx0WQmhXMtpgRsM0tBSyQdQ/9UsniTljaI2X2Z3JazU3Q3IJIgBoaT+XT6Op3
XHPwzEnl+NHVXmpfYktRkRr23UEUIoKJxhkHcK2xZ69/mwuqY3xBiUxIm0yy1MrUS8EMwcZz6AjS
Y1TPiD8lNE79RAkrTcLBxlpqajz6ahQWuDGhwEaCgd6EiXgc6baJl5Kb0d0wwBkApVA4qvCAKAUW
xaAYx1wqcgYA3MDc8Q3QnuNTorOU6ZSFAtLQSYN5KgnYNiCQxyhk5WRBf6raF9l4CfASiDlKUjTl
zwmlill06EoT6PvEMgmgyN5nhMJlS9lPv9T+2BGQhCg04ufUW5KeAkprVbjq0LzLpTaooD/IHJSL
DbV5/GMohF/GyA871tEJy6uoTevUjIk+D/F8J9mDO7vBiJnW40+Uwv6FjEWB+SO26/6oK8pQSFi8
gM0Pt8NSe0TIOd8w7sflZSHixW1EnYo3HXHFlrwHvARYIIYzFDUvrB9tI9x7UfmGryB/6bxfmPSm
jRgDdXKWPqaIYiZ4aUhHZfE1LJ1NXkx7U8rKj10cbhfGj/aQuhNJ8JT03YjBu0VEtjdOTibAHF6Y
PfdnaWFdd8y6+Zwd860ehYVMHy3ZRVgembJwaAcWs3r2FLG0T4WDuRn6wTtWnA8RkGNS4Il8iJpk
nXRWQnype+0TfzpES7NVUtFxpRp8CEOYEmmrAJBb6ntKy5dM3ZOZfix3pinLjkBYRN4BRMynYeX6
MEXw3vAmXIS6LbblkzAiDqHY5lcC4+8WajsIKjM/dKgpTUhfF1Uy86ENzoLGsi7kmtsPpgskMh2h
JAqb7A8tmbZrYvxcoDkBu/XWL3yyg40f4XziS2+DyoLgMJOn68JDkNAu1qIRMMWlccz9Uz4WUENG
ZD4GuEIzmbV0lJVLW9mgKRQoPfOkak/t5dJpJpZ2s76yps08dmB66JbxiPEe7BhGMcolaJH8o0Qc
2FYMybQmpeNiDkmamtzy0qn2nqPFUZc8njCccZla2tdIyFhrv+unNT58csNLS5uirg3mb7IFToLQ
ScCB5R+3MP5Fhg70vCkK3+yl+Q2faLGWkFHWAcYjgwIqBNRDsPTF6aU5zsCqllfcc+XSKjcs/XIV
RXNgJsXLCIGFGDvD33U/Ud/CGkf8Z8yiW1z/Kl1AelUUupu2CJ0fsz+8xRlmETiKZ8oUVjxC5rUs
+kVrfNBW5h9zICULifSxSq35+ucL99JHNTgxFNQhPU3tdKzBiq2DHOEa5AT9RiypJFNFFx8yJQVx
AZLhq86GLsUQRD44I5GctFZQstqPQjcfFd5CZiOlvv75UlL0SRmoOKBlMe6wYAegeXOVvVFMQbV1
Js5paP6waV/A7ySftF0+KTen84sGBA99Elhc/myKXTgZZ7OY0w09r3u3s/0dojqVgCSmE7oriO3X
hL7oBhee+DG9R9FJWm8BSgEZLGZzdMKQK8VPX08d41FoUnTifdJgvS2T55mdDgNsCac9SQ+eD7Au
i523cRrBlfIdalN99iQqwbVPqNHUkQPlxZ9l6qNvhpuoAWhgFIciHfep79d8UJ1XZ1KvkVMJcuIU
ZA558DzgkzVl8tJKa6b1MXlvzHY7EgTEmWDtFOgI2ROTEjud548TwB8P+F0jbhOW7tHyxi+2cXoh
W3xnEPa7XZI53Pya9kdeTvGmBAny4I3c8FkFkZW0o7eGidJn9IDRIsSYV9UDx4LfBCK6LHb2xCxf
y0hQxM5K6ejlX5TjBGlYMWBbbRS+iCqVn2Is8Y+SRKJOsSMpIulJIc0hzepmlNnOxspIe8ApxSi4
Qfrm1k7HYkeZ/GNgR+cmtmlgzr7GSvyVzihcde0ZK5on2Gx6+5jFAuGLzDvQ3DW5RKZNTvYzkw2i
R3COvPJtDtyrTZ3sQCh+S57axSCO28LnZtpazKyg8yNtQXakYgULjtfj9HJzvAahXDyxE6nbwEJu
th/qOuNtz5h1m/zLM87SI9bYFW+dczJN3THbraYT/ISrL+f+4i5fHOJyLaDlV1v9Tka7OLKUnOEo
oCCiFvB5e0xtOT1KrtybKoYdXICbX+GBU08D/lgryLzfitxq8tT3GDdKbcqHP1+aqPgsGFMYNITe
gB/AC+kVaSZvYFi7oBEldv1dhCf1ONkfKp3tb9zK1VpZTQyRY2OwilPSWws8M3Z9zpB+MtvmRJjI
MLvkYMO4H4TFXrQBMwuAgQQxkvxROaU4y2x45Vkd76a0IWTY9HYzdVOrhFHDVVskGyM03nVrhvND
pp3gUPgNDsLlh5VfmQ+VWcjdEDpLYfe9VIFxMpVDpfZS5sD6sB6Jzli+W14GmQxwQDlsiehTlBXA
Ds26nEuXVU2566Yp5p2jSLkYM16vFKh92X2Yg2tuARuuyy570VVBg7sKmIPyESQ8gfsCyvluDlJ1
xX690yEfSLLtcu/Y3hNdTp8KUy6Pd7Qmv/WjnglUkAUFF0n/xnSkBrXAkhD1gNWx05hg2U65cp/q
Mso2MTcxnJ1WtzUhmLK4j8y7CK+NANhSxd8ft5Ae2vYNQzYZnWmyTpNQm87PM3pngvKFiAsU2Inw
YS/vmSaWasNsOmv7xGyKhFrfP3isDCT74isHOaBtEKKg45MbscRX35NZ4caFnE2jrIHZZtdG8QOT
m5LWm4mWUOKw0NDQm7OYYACnk9GZOGmVHJlSTjTEkbgfpJBFYoO8ZMqRU9j0RnuG98uJ8F4WeZts
MKPto9R6sDlLcyAcwVlU71Vb/DDhOtLbMb1NVrPOPH0hcPw5NMbIPSuDfwb4QSUOi9Z0HxdTbFvv
HAY9dCC2zjlkS/T96joIypbUAtc78mZfOex55DxxqOH3cIv2XnDB3gVz8SS1gwE/EWQmp9dRK2db
mcAtY4ssD1HVO0nmaTUr99tsGz4vDe3LQLEbJrewGMM9/66aITf0PHcOv3FhDGxicbMys4qEIZ3b
69wZLny4ndUk3krlxoipRy9HdGbM+JcS0ts1TkJFENzLLO8uQppi1YPowRJQ2nABaVxKg/axxR9P
I3r31cFQWQOQe3K5cxPVHQ7KMIFLwBHmfmWpjEUrsL11N9R43gA6MP2nB8P47bk+x4WZ0Oro1sCs
s0RcyRPl5B1kBxMwmjbBSNFarNfYpYoVDEqO7INz0aAi1pmOfyCysKP7/FQUvHsW4zJmtRQyia07
pV9OnByzyaoOwkvOGuFvXXXsPJ7KTzr2Lsj39RtXTU2Vokf+uk+ZE9uDv3OHHIxzWhx8p3uxnSw8
2wm6QsQryJ/bflQZEAAGUOPy2L6QObcO+Fn7SxfhB8PZscbxU2+9UaGmjARgbKwLCX4obTxqkANc
ZLD0dpUBsTxicloG7B8mcPVjptg1DeFeRHVpoGRtiPqAnSLk4ZJRrmF97ho/NbBLOT+ibpdaEcDe
MPzIpkqfHORAAq4hIbaJxDYs8BE3zOLKxJrXDoQIwnyT4drZkCbv6e6UEU9P0/Aa192uckD9lb7p
AQ7A0TaVE4H8hIA58YSXxLwxZTK3VKBp5nb4fhRuBKGtkxQTlKye2pTIbT8EVEKYfobG1HoQfJsq
uQ0MJkKqy/GYNAsrbb432LuQQVGtZ89FDa84wWAQPcMzuIU2vlv+n0Il8eGy5frY1ZPE3WbZQi3w
S2IAr8HQnaK2JBXUPEsPSCeL2HSa4HC/5NDLw9xC50qNbC8q2ubwuk5bBjR405In66v2UPFdsAMD
fh16JgG+JSzqQzn+VTRAPwcWSCJlUBH6LGTy+s3Yrj8y0/mZmuat9REqvK6CydjUf+Zm0CW4DRZu
0u+scSZk07qbQAjnoSIgAJZpReBE8au7As2GyK5X2bDwe7p31cJrCKRH0Ss5F1rnNjzM1b7rx78A
xQ+vzdgQeAbi7WFl2Ug85eRFsoe05+2qU3SUxGUhTltRn8ljNPCwI0Inwv9Jayfgm5iiZT7vQPJj
DIzYzDjyo0OPH4q6UvBW3g3CMAlWKDwYvHlGxgICILZFqxdbUt/IMGHMuYoU+VCH75TfPo2BGZB2
H/Z1cSmVvfioEAO4PMSYcEoO/LwXLm4qcJmcRWyf/A/SNp92tYPR8QrmgxUjSz6GOCWO6h4TXAaA
2rF2UOhENHu57jAI43LXEvylFRv5CGdiBxhjrUMCdpQP3MtZUCfDCGwdtAwTwVAbuzQJOAJk08PM
Zyl12CL9ZaOfaAaafHOvx/hTs5Qgold34DPh2erUglObcs5P1Zaq23jHsfEtMD2ySRl5Gs2xV5mM
iQL9gImoOdQRcljEkLOKvIfZ6wC845LMumR4Kd7d9C0uYiRC7sQ5NiuilJF5jFpGzDkL15Col2Qk
BhGzH2+sLv0MimoXugvePwYlMdTuL7eNP9Pae8/ohSKGOsGnk1F4xK3lWcM5c3hplQmGyRdYaT38
ZGWe8VRK+HD1G5e531bCq5S7nDNUPBx8qJ3bvNS/FJlO14BqHA8OMXlMkdIqiZSwQST9EBzyyN3T
ftqeIqOA9BwKRID+nnADWTlVR2NNZLgUqRVn3ZLNshJNugdkJZGIkuGljy17DDT8c99jBtq5BUfG
4cIyWtKLbGxRMmEHBUXMvAoBqrKNs5M3IbmwEEsrQ/pI6OyJrES/JStYHkY0Os7VEIYiHvI+P5JK
9QLOXKVTbO2cegv5pQH2zGRgdh043prrBGzlphb+cTR63FcTWAdyInwfhGb4o6B9+lA5R5+lregu
zE1vIm7hTzkT7pv5w3Lsjzgs27Xdg6woR3JMcQhYiwFkbceHwOt/BX3H8SqlR8lLSY8an6YKBurM
BorIW1Q2c7h6BEd2hUuJVZ6fXPjRdt7uS41lw3Bf46J8qhims0uOySYChApLEC9xsmduGWBMzkBo
D+E1CTHQaWUDPy9m4BFyvPWimmg/OpdkV85OVFDPlN2BqCY4aapX0bGm6Qxr4my0bEcOvqFQlv3e
arXcNyNHzC5Kh03gLJotxq0geg/cGt9IxTo4zOXFsQICWOamU9HHsFBiwXdusm4I1/ZsXRQXR6/F
bW0viJiYvg/ZNU9NAykQkjZ0w9J5tu3YeBIst+fR0T+SiNucy4o7IJ92Hi1xYDxXDT2ca3pK1oml
P2OH5Um661GFPyjqBFNp28+eUo/KsB8Nr75XPWHR0QUW6fUXVTrEHjwY7HF2MHkKoj5ZB775OnL5
XvVTfOF9BNORtBtCcJs8X/AP/rNfI3kUmLppHu0wrUF+SronMJDLSQgtTuiAfcSUmymQKJnYFafI
2HLTVNuKjQ1QaqnfJ34SYCegVbbC9DqXXNbJB8m2JJhkh+a2TIeTZQf+1g1YT/LFWAEo6VIVFoxf
DSipr13v0hm5sQ1tiLKOH9PrBsTNS/sHZvcPwNJawgPtDZYMfS1JRVbRYC574z51zcysP4VVjAhT
TGs8KIDZne+gDeQFXYm8aZMxgC1OVqWafRgRqZewFHVKHVLUHNy2bgFWcUbU4Vsh8JyrOCZ45HeX
mrYnOLwuehS7sHQxNebQvkEx0v2MyJDYi1lTlfgPa1MTDjNvCT0vugfXOjNlBbxMG1bx2md5fSBa
xNvgU4pbopliRH1hLgSfKo88CoDtYcNIehU74ohRx6QAi6euyOxgIwoNzPdEzI663AhVcKJaAl7O
sUXJzsuBBxI56WRiN/HJGeRB564Gu7tXiqhAydhpQ8kMaRWkHzRIQtJX2dPSSEcH1kSRcdYM2m6P
arFidHcIe/2xGN/PNNywy8jqMex4/Fq9hRLU7DSc/NZzl/A/sIg57jcgpB6NOd/0HQMJXMqYikjl
AahkWKQLzp9h5vZbehKheGY1zwOtegrQwCYru21pWfSM8VdXlmLAgZ2dIi12tyXhPI8R16s0Rc+H
ndYya2bckO9ya3ghA/JLcHG7hPQMl8Z0DFuYHi2nmK1DFy5Hc9AJpSoQGr4D1saJa8PUG8cR05Jt
+QXw3p4VcoDoRjnG1qwz7j7QL0uYooK9UGZpS9TmHYTXV4GFYpfnM/USsk722CX/wjdAH7frUuDW
4OYHnYqlJ1H1dSL9JmXtvbVGTBQJxyeSSX2zW4dsQZ1BwPDMCGIbg29aHQHCV/CDMIBKBM6jQd4B
jBqGNKYWd1WxPncDBS4qB0kmuuiBc+t17KaPwun2pmW940H3t1ZVntIFgELoxd50XcTJproTafk2
at5lw3cOVZC9c5Zc0VAxrfK0Tg86i7aAlvIVmx2KWrMuYLVs8tCTyE2MLiDVZG3zYgcMOjPckwdh
GD/4WEXh3awANcUmM0B9UFfrjVp09HJOJhFtJ62MNciD+oZ4zqcxJ1NlVzBBGDuk/nPfl+jGo7gv
rjYQHT0KcKU5eHiPfet/urRs9Jnejdx7uTJXR8koYmURolqbhqAbJd1O4WKMpTBgaoPfePROjK/0
KmSDWSFJRyL8ChsgecsHZjDcL6+cfzaj8WiH3ad2UAh6hCcKa2i41PpCh196s6InQugOFg424t4K
Pt3QPglLjh/INxu1XIWlG7gvefoAPjEn7OCoU2hXgFMdyh4kU80nX8aPYuDfxOzEuylomC8pg7sw
n18dTkMHmSwv41gN+Iyamb6JGp/RQFG4M3XGE43Nu5yaSslR7sgkJjwGLU5d+oOu9MTTu7D8Fwrp
eO1V92l0BOr+9ZNwwXFx6zbE7tUFN3O5GIGcPA/u/Nvn2ItPry6pmACIBaU4eVTpALrJ1s2t1LOz
r4IfntcN545b3G6cERqtNsuOdc3lCFZm/5TgOXmKYxrcKacrVPKiRdBdq3k7gBrdEXUmZJFWuXkI
FdMwuxves9rC8xNyFXSK7B4V2twaAYFc+AU24hNP50gSkDFyZhMw1Mx/BxRPejxMtE9OHu2QHtyy
LfeBq9N7aB+cyrDvY5slF5F3165u7HsZmBepJ3VxEu+rm3W0681+F2h4qjHhz4EQbhw56cZmoFzN
vgLJ6R76APqjtoYtuRZAdYG3Rai51nV1q+qMDBIedWpXWSAHiUGWdukBd/zK1qX/kCbza6YL51Yb
UfaI2fEqmfa4w2g/+yVzLN4ERAzmRbwV3RczwaNR0avsF59Z4ZZ7b8Re1HslzHCk2LZM7dXMbH2J
ZgervOifccn8MJjShHNe8MqgRmfZ9N20nNw9Wb5OzdYzoPINAgf8qEPzCEAOc2AHDEOap4xOoJrU
Icyfbp1FKt3ToYMUa9PY1/c0NlD+B+WIQG8d3FLNJpK9zeTdV54DfGYwB7BNXKFTCZEikdW67c4e
vToYgww4h1RnSMeBlOwmBFlhtEf9a2bBp4AqOxwYqWKOkCnlTLqaH8h5bxFIbvArMeFPU7bPzP4H
Za9PTT60e6Zs11gBou6xLFGxpjlUQ4OLf5K3jHeEXxOK2uZq0yTC3sA0egmcWZ7lcDTD7DnRNMSz
3CYgNulwHTpqThLd79wpfOnK4Tn3upZzI9mzamCemfQ8lCGvuYFhdmvaQBrdwiGnULlMFKgyJTLk
4QcMXAYT4sI5Nb6PQTDAM6raXZkwBDYA2bX1zyFtiqeKm+cQGABUpgr2oHkfIXGuLZ8guxMAvPQQ
w6gtujnodStSUPN6jhP2YuON6T+XN7BA6wnMNQX1hEyqswca16QPagP7E+eot5dc+1e+N4iNSzgR
Oua8LfF2g4fsH6wka+E7VN8igt80oJ5NWIkpDIBSYbPv28ZCg0iKdmeBE8PQvfVgIKwQu/W+0xQW
eBZEZ5nSHEc7NZjNUqPw9TjkAmBfqy5Nj02Of8Ic/W2QW+3lz5dWTXKfQ0heJwp6QS2YdNWN89gN
2XCaRXvk+E/w3+J6WziMk6Pks5d1trZFQy1Qoa5++5k7sfxKgvjEOPjWjFSf6KqnLAvOMEfNHaiU
92nk+7Cc/KuzKEwpuOxvi4jStVbk/VUPHyJBBemi6c4QDIuckltQIj1nGWhZWmlUj/bU+qV38vE2
1GHe7ad8oIjG47uNIdV30bMe4r8C3OMZqjTdZ/nSEw2kRQRfbdMtJyGz3VXnmsuXj50RBH/T79oU
3dMWzKlaCq98yEErUw08/IKC045jmJNeLYRs6LK2hhrucoqI+Ixk89NclfM27oBLRbFDByC+Hlj4
BKkEhLPS5TrY1PxwIqlGAjLb5Es0xA45WpdVY29ZhlGEPDSBkQlX7tafpmt+EBAKsNg031EdPc7u
aCAbdM86jfG09Mm7IUnLLmhZXlbIveA6I49wY26EgPz0OpS8g67Xz88CBz/aoGsSWSf9mSqsrjGi
zNG03lrdkbSz5l8BgKg1sb6cA5p3axXdE36AUk+0ZyoqosMMdSGJoMSPzkNWEUCDSTDbPyxXfPma
DCDDZwQA5jYrW0W3IGN8wFgg3uRtux9Ve7UlO4w7UD8mKwBqkXoPGYdEAmXsnqb6hz8znahFeslS
rJzRTEnIFP3uuc6tTKHgPqVvefAZBiH3tsr/pNWt3QlhbnPX2LFKkisxLImcvB16cIJYXEbXvlRd
AbFe7Yl3X4WbvscGyq3q+SYLjzyTmPmhp8l+aSxNSUeTLEyjzxqdZlW395Am465UD71bbWLfwTDK
NAAzkV3ON0+Az6AUZdO27sInyNYmLRtJ07DRIKJyQzgQQNi0DGWx8lI3nBgH20dUGgyHPGnz5kev
vvQuPVeKHuSRM8zs3JQl6zR5KVLQ4wGBBMcMfEQE84ihDcu5917M4Zn2oRX6/roye7WG4Sea+anW
4XUZCAkXT5dB82HBVYiUiPqwfes9zgVBOCvUG+E0G7vFNhOYyaewyO1FECIoVxDE/BMaurkVnaHV
8Yhs6myettrsjlNMi6AbJl8i0OvKkCCZx/YWjZei8NvtbCKKDqHxki09H/W4iCtTxi8cMfb28UFl
wT5zegZxI+XODHRcK+a85Xx39lNBfURnyYt0Uw6Q95A/P3XU3irMlI3Q2eYtyBJf3Wx8QulUHotA
VKtshm9jgEmue4vZH7pnlPE3h6QC+czgt0npvYnb4hgI4OzaKj5kRLjfifGUbjj1rnv0TbYUHmuH
ATd0TO9tXqII8qdjEgePNIjw2GlL7rdcHgLzWizzzBp/L16KhCGXxdXYPLQz92n2RMhn/i5fmL9m
RflJNtyHrHnQQfpKVBL1mMGMq41NK8tHu5M5yzpMxaJlVx4xxDP5xONCUJqSJzJ7WFu7BJAEpwYD
xuPUhfuQNlDZ09OGT+9TNEMGoBOgxNzHCnF1VBfDij9Ht1VnP3DOzF2ql57vZj8lTbaBr7WFAkW6
y+P0NOLxP7ameGLJZxKk/LeqDueTQw49ExHhNt/5KmnZ24nOfWWJaE60p3E3op45qIgDBl5xnbF+
rNmmlqmlTswXDPF3d0y4YAlu/uVBMgnm1cULHbrVebaYUPbjLik5kE7J+AWhlDlDOVubUjYV55VN
nJISydq1EQ/VzrQre0/VOvXE7XH0351wTEgE6RqK3YDuSJk3FfPNK80TYi8HK3/tUvOzatkbmhbL
XGgOmBGCVhxMJwRhAUPQEuKUk47DowD6q69yYzWNFmkfAG4bamKn1RCpmzv+rkvLfbZKppqSgleQ
PDifR9/fjBEcyDBEyvWwT2azee26UdwihhsTnI9iZGeJhc08Exdbn2tMCvUdyxOlfkNmf4UuyZzG
NB+iBNdzF5P2rdRdce87E5MSpkJdaKnEkY3Y0d2BnwwQHfbCYcEnTupsVifSadS3MpBAWiSNOic7
LsbGXpT9C6Nq46HPJOxARcwJUARuPWjBXmY9lBFuVIdXRU7Jl8wLlhhiVU07d9dAbAI6I/dB3T3T
6NyfVcLlkC6ov+ibLg/4fLA5AslGfJDWzs/n4gKUiIOB3xVUpqxMzSHbrdqQPB/PnQFx55QNrkZj
M3EFuBFZKHJwUfVXVtK118ECHCfxNabhN9HnY43qxYi3fvbMYe8udZsDbQSlIH2YWOG1SbudjOwd
3gjuTAnGF9M6ajYkhtavykdGkpdqufer/dT458Gcv1LDfyPONk5gi2T9ZHj4CnAJeLcxRViFxLAO
6PZSaF7wwNxk46TJsW/e4dcjigW62cRB8KTyev/HnToKYrYMaZ2tK4qfJIWOrtXSzlsSnRkm6BWh
/dv+f9SdWY/b2HpFfxEvOB/yMZREzfNQwwtRLtuc55m/Pou+QdI3SG6QlwABGuqy3V0lSyLPN+y9
djEZq7wQycpUQrYXUC23GM0heg6AiBqQsDgQ1/lga+dcTo7W0CDrUdknGIIPHsg5f93qpIh0UfV7
JCqcfN4UYhUB6XFkoAkqN1LYJmvTwMwPPgzIm/ajSEaxMWggHZPwKK4RJX3OZBU2E+miIQvw3cc0
ZNRsXNt4uIkoxMtgh2uWuJTehsfkA2bIOqSwzoVmXWpArouCcfA2F7yf7AuSWJ3u6NPoIc3iZ5qx
ZJRwVkrVPHdpOEIjKFD/t7L6fxDfr3/ls3K9/n+gvVcVHe37f5/z/S91/ZX+VXv/9//h79p72/yb
zPzdtmRNN02Bkv7ftff23xB+GSr5MZpsGfacvp3lVRMgkRd/Q2RIkLcFhFzouvKXjG/9b4hSDP5E
EcYsvlf+V9p70+bn/0V7b816exvmlgKNR+iKphj8+V+09+y5ejlAFb9RrKC8xLcBdAObWOB1BBOG
R/PTl6dhiYUARFg7dZuRaGMYsMpDL2IL57ZHkSXJH35STYt4IilyKDTiTSdE4E1xbiY1PUVUQZg3
ya3sjeQFAjFgHMa5Si64gxfNJVRspnwxfu+zcZtMxhyr2SeMrEFhGt5wUiCqOWzUQd9biCGsepp2
JhGuSLZ6m0CmhDo6a8qHUg7bKW/gRXtZ5TYimt7SSd/WWKSpIcOtNbPHiqpODn++EjpDNkB0Fv1K
3ALSUF1Jm1THQNn3PfTXxuyp1NHnseKl+c5UhwyjYWnUAk8jgzMN5EeqkSqReOXe6nWWd03hGDrk
oqwrqOMh1BUyWvaixPpIjdQrZ5sbmdsOOsL0y1iObhthUIQ8AT6i6H6YlPATq/4YSctEtlAb9twz
jOohK4artdhEoS0fwp6Rt9H9oLAUrl6KD8FEodZzw/H8tliR8QguK1HFAgkSu2T724xQAwGVcoaG
wg5WBemjlnXzGJcuMEnCfLkM9FtLdMQ31o5oO6VLaZMvU5qA9AnwiIsaFDADoMBgWJfno72wavDv
3LmdWO6+lM4+jITn0MOBeeyoxYjyJGr7Opo5OgCSmno07wsjko5Ror6xSMoWXcB4s5gYxOe1fOiN
YdFakb9PR7GwYaihPyTGm8ydJUImhR0D1qpVbmg/Gyv+HUTBuocQIsEwWWHNH3HDSqk78v6esqbf
MsgrnTTxvmOpe7dLcfEQ89hshlyhEFiWTikK8pJRiNUgRelKW1+mTQHfk0FNX9fvkz/uIyn4BQkG
/z8oOkKHMWZbQ8YueEIF2xG7rs5TADpNeTFZESE5Mi2i4cEj0T7ApoCLxpQ8w4YAFRMXYZQ/h0pl
fsHadSy/FEMBB0KWXoLAwewMjR9zYJO7HeVZ+AUTqHNVJEB84H9mGbIq4dm0d4X+GJRpYWrVPtNB
punS20S0tZgrWM6oGnAO1mv/HIThWo63iIfdTrkksTcPE7RLIrV0c8iziwHHI+64rSZLJMvo1HYm
4J+wJKEdRO9yJDd1gZMU9Su8NIloj67+tH3/NDBu8RsiKUAuFCxBnVx0J+gsFA9ICvIyLpesSX96
LLQsncYlfXJ0/RJm+8Ggp3IylRW+TrwbzW+47fBGXkO/2sTw37l7WBdPKexFOvYz7X3b+cJf5haq
wjrVKyduZAqbAdcIOhsGm163S0s7dfoRIbJJNKgXUADXAYu5SOuTZW8l0j4uZNYTA/t7b85/8aGa
LFTGwc4UMfIQqnavZzU0PwCTh1wqzCiphlnWLq3KDgm1IborjWIyo7JJWYFKejKFyta51Hzbaphu
0EkQrJSb47LWFRIFpmncpGG6l3GYL7CUp+sI/VIpM40zmZvSzHsM47P0FAeWAkNDQzLpBCNgaMUn
LbeNCDEy2PUZWbADwuXmQn4YafHWAfFRKgLFMwgYBtMDQiuI09MH/SqnXsO+gwA8Pp8zfxsGLZci
i3W23V04scwVdyugigj81um4Y7ldcu1pqJ2uiz9U79Mz05MCgC2o43sD1Bg+AbuESvqK45B9D2TC
wehQaGXRj54pWoJiZyNCJLO2Xawzn0vX0A4qyQynSENQqVd0CUM6LQaFZfOYTXi16/3QkJMiGqLk
mchPJC7VPRFxBlCLnixb2sfFJAjxCSoofUH7ow6CBZxZnFdFTKvAlB33+qkzs/IYcucyYZjaJV3t
W1UxkVCxVS2K0tqQVF4s5Pld7iW4+RPQ0tiuy1m+Uq5LxEnT4B8Iq5hBHdayM8OKIHdUDEZYeje7
NP1lWg/TY0z5DhL1vtO3Qb72pFK5p2bXg9oYWSN7aglxvdaQx4zrTBXlGnI3+7KqHC94rFjuqcE5
hXEjq019xC6L9juBZt8YfXToo8l2J4NmskIN5MYz4Z0qL4FNDAaOFZ2+15voip8jXlueJOHigJ4g
8Misg6k6Agix9iJK2w0+YMIHuZiu6dCxpwAFxH2/QV2LW9ch3Hh0kM0PbhfX2pH45WLZKfqxNrTg
TWFUPsPVr2qEiRldLwN1O003iJoQhqmZJzmhRVvNbNfcdTLWCwaqKy1CnipF6i0QpJ2MADuwlUZb
VmfRtuyUVWzkHzF0l7VcE6MO+XhYSyXsvXo+vQ3MWxZzFO4nQzH+1sc5sTLLrwlcewpnpThWwVgv
zW7EkI80xEkNdqW5ZKmrHGiWHtPRiLJFw5Vq+hd5lGOEDtKPd4aU4kDB0bFma2vCaifpEXOTZtVi
F4RZtKcOjyCYQafMkuhIDntLv2219zZXb0rs158awVIoUJGIlCkgSKY3SD9VvTnBGOgcWkWaktHB
7o1upzYLJgeDU42RcbaLLtr3RabuZGBOpD175q1Si2KJUpuGDRVDJhFYP6X9jx5DWB3i0g3QVcAC
BZS8iwqLiDxdlKSeNPE+YmJF8d7q9woJCsoOQ/oZQI2KOGX7cnZgBAN+v8okLxNCDAk5pcRnDXQ1
shiFsc28i4rHlCCxjiNpSbH5UaYSPQRHN9oEphvhSCIq4BDfbabQ3k1CuQuZXFnPCGGOTAamclIA
vrPijA7H/yEKWktyRxXG0PW2LXw6pqRLXaR08p0wTFQuVjue4RK8WVWPA3x+kHI2wqB38mXBWuUc
dZMxb+dL+N2Nv5cRav7bA3EMaO3Cc8FuiDjsC4lp8UajWl2YgW9dx1qZU1BG+WuUmMXjz0PPFStH
3GzavbTbbSULe2NrebD27JglejBUL9GhRBmZ6NzaiTQxXf0g/BHAFg6BrRnF9qYPoYPqwpgl5NqD
mlIcI/pYXgGjfU1ExDqNSIc30oBglQzVxSoZLf55YErYjPvMDNUDcmzcWVz4C5LN22WXR92pmR9S
I7h4lSEvgL7ae6bz2oHseCfotTPdQf1lt9ZGkzvcTGMkbVUATCv4nKgeDQQQJhnNRF/o2qWsEXjG
Y8BLkr6CRlMBH404QEkkXRtGr+yjBpk9WXkIyVlH70OTxO888CGURBXarqq5h5gRj4alFwtGEAsz
iuStZ2gvS56C658HZHtf5UR+Y8zrkLQtdOGKO21lQbsQUH833RiIrRgn6djqZbwqYq08YyzfTnEa
vIpR+YoHYEGkkREloMuEilakREztGJySgtNDbYYlRf/THn1EljpZTng3VwNjMuys4gdhFdGOJAhU
dpI4kkhDwociHiBW2Zt2OjYEm9urEO+KqVaQNzqKy9Fm0zyIt0IriZnTJKxvPQvfodMo0AKbqb1K
Yx8HHLZtoTCXyFN/B/ZouNhhEi1SNbMOSqLPikrGD+aoaqcp7m6pqgZ3nd9hAqRetKY78+4btyrS
j7qkn9vKEGfUOCMAbbvZQ3VO2NbA5wyKfo9ufeXV3aZN7AsKSSf1OwhsmQmppK875r71Tu+Si96E
1MX5pga5hArUmEPBvK53U8GtBLk3mK8qOQR+oq1SEhXdMmC2S77q9K0TwYUPJV+2qlntwr6b9upo
M7XLkbZZadle/xzWpSmXtyHylU1ihB4e1qK7dwUT5kqZuBNkAJ7ieZ1e55r694e0YtoMuwtPbpZy
TvNfV1ul/ur8vIIbUBIVjfWHvxL5Yr1rp9Iv8vX8tcydzdXjz9xWN7oRLExv7mJIg0asyDU+1rm0
zUtx7eFfmkjX+sRCSYvgbjGZjpQbP6deAqXefumD95FL0Esi+EZ0Jvm6RaqzaBtEKSrsJNTOpjuO
OmGJsk4slxoS0JSX5k4xHA3A0dXUzOJk5faySBN1FzOf3/356s9DFfdEzuurhu0jB04ZvDSBuzkn
dHEXkuT4zJtdwbXLjbgHDaWG/ls/Ra4V8ZkPBAofGbDWk+R5t9Oa/vrnV0qaf4CosRamRURwF4YK
hNFKIXmHr2puDEirPNmF668dFGsI1qoE9iE6jOhJicZ2Gbx/iJCPhqy3a2o4DHsd+h9PeZn3ampe
EXeGdU3G0LIh94D3Y1kCfxmcBcY4nX2xJx+eUsSiBaHgqbiVj/RRvby7EPIFGVyyM9/HXL6hkDpL
+OgWmCTraDsW/oIc2YtxFUcCOk7GjYO6SLd284X7Tro2hAnL6JVK5oqh/tNncm+exVEGUv9Ca5Pk
r9oV6SnZ65dSX3JUa9TT29sNi0A4n9hP2GpAPK0sP42SqVy75mZL9YWIXv2hApa9U1Cz5tDGG6M0
2IVqeU9zAiAHmchDvw2ru5LY9EKqujFTfNwjA+5HTyd07C3/F3ZxWG8omBZBXfSLNKbbGFm9lFw2
zXV86OxXeCHiPy9ELDb6udnN2VavJWS19qwhVHrUlwIlyNn4bX3LzS76su7TFTWartGtXajAnBXn
sOudFSzHOFa8+8jUm3M1JhidoT2WQyYO6wTSfJM67M64q220ibTbL/29emn+cXw37ypJ2u7aGI+Z
vObC6Z1T1h3KcGksRBkvww/jN+Fv1vfwW6iPdMuO38dVzr+Sl3rOMN0e5EuirIhlbNSE2GegTGRD
ns3wJAqxNZdJicbfZzDQLO1FFwXbSlFWt7gGQe0vV2VHeamz+RvJqV4GqnkzDHn5YWO7KxNmL+t5
1fKBhuqe5PAja5erWrNP/FP9brK9etaO2s1/RvxoOLSnMJLWc154scE0SArpNTlPSB6oyB1Wnk+F
Z+mZRGyXKLYV79lQsN2IfpsNU0eDICjce8Gyj8QCnGAvtoyAHhGHPFTIRmk3fZ692b508Bq+N+FD
wbqyQlzsxMCKq0kJQdjPOdkrREw4WcPT3eOpUL+at8EZ+OYv0ODBrVcgHYUeHsKCv14hbypu382r
4HJQz02gLzK6B/0dJqj2nQ9u9KaQHDc65gEi8Jv14X9qiLTOsvGWkvJaOCpgs2kTH3yy9tbJXr2w
BgyfRPo882d5jFW38wDDoNd1WjG4v2w7X2GTXJmXdtjJZeZIIGTJqJtnBc/yiUTAiVxzHvPPe0iF
NegPD2fzySnaL0Bhm1g2nNb7nm+avFeUypa/H0B+ZF/6dxfvrPv8AngPceveoE0ztC4CZzC2D4Oy
HqXUJhrgTR6zMy6BovQgg94C7tZEh3Ws+7G6Ob1b6jfjaB7US/UWP6e3+LO4k8iD+kQ/z3/5/tma
p/GoA8gY8i1dSJI0z28tIqS59a1sW43E63bssttwJKLH3Gc1/awRyV84ZVGicLAUXb8c35IYTQpx
r3cV3Ux0Tc+ww5zi6lc7mda8uQqgxJ+YOexXdauchnI62ocCQucjG2CYux5lm78G8BMBXEWzGeve
psjzldIf6Wbuqext1E0ElgrwgThs5A0Zeu05WFn6Vrp42mb84ScMlXCjTB1iSMmtnt2zvoNfvZQP
i+uzeFl3qkiDBMcPHJXh0/T6vV9tpS6HXGkt5ca7pGap74GNnYqC3CFJ3lklm+hUtWemMa85un6f
VBynKvb1NsWqHsIhsbjfZ6eYWxGExod3rzTDfQuni2mtCd4jr03LfhdR5lKTXnON3YD2KMdcu/Rx
SllQLasr7CXyBkqeaM79y38oCTUFky1T/DDAqivH7pRfhlf6KPgWGHx2zSppoq0qdSvGKzErNq/u
t5pJ2E/nrVc4gR3QVNlvmpudPo3hGrKnse7JupzqqgX4zB4+8NXgncJuH7eJ9K0lyW9VGctHoVp7
n10WfCVd7KbRtw9FO6gr1a/Hx9Cb2HuAKV6UXkHgoeJshS7t3wGnj9smwTgSmWPzPorJzQZ473KW
m+dZ6olhR//FPuMjCTv53Ssftl9+JewyXRWl1GLnRT2z3ggjjOUO+nT0R4O+VZV2xS27NS+NwaHs
t+mSgPIW44b5HRl8JmU/xqH0Xr+ruRlCMzXOciy/cKTAMOKSMroy/wF9d2/lvf49tO0bGh/FLVLL
JvkWaaFth9EWAdidCW5AgtWAO2YypzvEgC3nU3kXXN+EhtB0KJ7a7//+JTIAxOVT8NIn7ohWp+1X
nvzSWEo6697ShlWk8nuT/KBpRvQSMM3c6ApmoR7lwVoptHQDX0TR5G3XjuANNHFSbRUJw58vmS6d
sTdCbst5b5tM9IdqfvjzlW2l91AzckKEiNKrgOETrjEmEAIUbNCeSzLYbPkJT3PanidtAH49iHkv
7Xh5azWLSlL2U1y+ysY2SPJqlFisOxMletEM3omRGu7ZThrWWcXnnNj2aBWqI4zxhHo+nFCVYvnH
hu7yWgZoI41iHaQ4blWF/PNUVQJOPKS+HcCxk93MGu+DclIqrVn26Ze51dnA75qNXkRPYgY4Ymqr
Qpao71G96zuCCLtRcQp21PehwZFe1Z+OhZn1XOwboi02EDvesGl6i1jQ2Zkmx+agZseayMwjApv8
mBXJDaFOthXwRfhGxoSRNJ8TlJt7UqPqUmOcofp56jKgw0kebt7CdPilK4cyp4LEjfupFRDwE6Sv
4+/a94oVmpWJNAGhgfRM1NNArgjSPvt3IhnxJfdKXjl0aZAvM2aqkGN1q46OphawRzRYhQamLO+A
z2FzCWWxsrsS6DegxtBrSu7WLeOByTsmPfMk8rs1nXU1TsT5cPKf1sf0I/7sn/W1uXAXqUEPvHHd
Nkp2KYnXiObgRLWLFnYeoZHJEszPZXHxy+FoIq3Y4wnwbJQQ40NIebbyRA4moz2mlc2oCIEqOJrZ
TZ8hpVGZwafdt9FVEe6ynIFpFATURAw7tNnvq/ysfYYtiIaaUxALm7XzOCGXHRgvAOwBEPhmKj2u
wuJiKPoPZPCj0yoNV32bfPRQI5KCDHO92fEkoJQNSA3EvFXRxYtu6VNNwKN4BDAlTbMiwhAwXLSR
MsJIRXK3cnOT+VXEJDJBzFRp36pdbBLRMgkJJhqodMXq+FTy6VyCCkWqrOG9lbSEvS9mWmATkiV/
arYZoeRpsiPkCDeO/eYgBFe1VfsWNXbSuGN2rqTy026kdeHDPJl2kKxQLzOyWkwTcmwLNZip3tAH
O3GrP8e2jdcNCoeuIyy+bLaKHRUbS7E/x9JbmEKqV4VNIm8qwIfITU2SNP5Hq4uZaqNyxA55C02/
Prfep1Rz58APit8lR4FrpAp23nB4Vxr5LSGd3cE/5K0eEVGOFyExoLPJF3PMdEYJmm1FtFq5wjD9
jgDY3prFNYl3mtVOq6IH4Tog+a90+zIh41iMWu0WdfxFxSkVmrLJ8QqsQCOEG+13gIlo5Wlt+NUo
x8pqvuWksh+lj37LCPr1IFXdptfAK7SM5FbCKpbkLgAZyuJvnPFMPNmB9IwDYd2NvttrmHGHOaMG
n+ViIpP4oCphtPYzNoQ6059a4ClX5hGQvuyszGQMRVBGg4RlbyJpXkTI5DhbkE52uXHt7Dr44L92
pQmppmJEMcIg0uJCdhluHtUvWMY/K7PJ6MwnZcesQtnx0ed5Viqy2vkHDqrq7yndgp0ZfLatf0/Q
UhKQwO8C5GfUkFAUdaVBy9uTJ9uUSD+KyNqQgvnp2903FzGhCiMXjJ11P/CLmygIQGcSsej2cklB
SGSV61206aako3+WxplP2tliaVQ996DBT2FBRnutRhUXTv4+a4oPgqo4KUMCzC2JYTIVGGlWqptE
6BtC7sSbzm/2HskhL3v6IaFVJWJ4DFa9SmgSHSN+T5TZhDk6qVS9agsWGhApwqQYtXFzJNB9VM+w
floELjSZeROR4KGuRUIafMpE9+jb1Uaykgaj6qCsobK8TwPnaq1J/krvQLhXNbOUKCiWjC+nhVfm
t6wKj6Ue2AQxlycf8jQhZ8yA7cIu3OKraw0cszgfgNTA9ovwy/hQVssoMY5a2jgdLjq6HYwnSDqf
5txrFviiUa2gG0wJPDgjXizOfXGdcts4IL323YLqAj/Yz04nUqPSGMcXKksmIsO83ksetaHqi5DI
qE3SlryKlUziAtK4PcTXfu9V/UdLLNZmgI64wYgSAWsSyR4A8kFmDHj885AG6N0CYt8mFkp7gfxl
79kJG9SpYxsR5dlByPY71vtrgtRxJyZNdyZVi1dJGMzCKAPPn9qsB7ZtPAtp2k7CPBhZa18t5BuP
AlqTxf9InGtdu9MQYx9MgodGeF8bgf1hK1sgRJvkbQk+gxGdvW26ZxakxX2s34vCah2OlG4tzSk5
cqtHr4LBbdAqtLxZjGVLAqhYZ9HklpOmUjqStVhgX1sZir2SNPu9K8CgYCp4FBJL3RClqT9N0iJI
xxjN9CsxdMAeOSNIpJROyN/QjzqVb0aUF7BR/w4rxBiIrhe9+dJTjFYEgo2smpiHy/onuj2oRXV7
4MZJPl1b3XIsdKoRL7Cx8fJowKOp4H5DTyEL1FgQ9XLwE0Yakb+ocpRg7cQtLJaqvW0bJgoBG40d
2rIQ7gV8J6nBLZydKs/fxV6g7fqg0RdCQdY4kQ90qOHFLztAe+TmKDtkTi+/mVPM5RAxqGQvJzX/
loAZ0/GkBz8bP5sSobyGxhiUplethU3IQR9GaM4L2FVtfS074ipgHxwbi7iCAf9gYv8GuEqjy0Db
hqXlyHkbojauOD5li2MQele8HFgVyRPtgdKWPuN8qhtEBTzLNw/j3TIXPQIDKvUdgjBO+6jda6Ij
tSDtmeBKH3aVq5cCtqob27mg9x/2cBrJrZdx4sZil9QXczqSGYXFPfdZGgXZF0Eu41umBuPGG4jl
EBUB5YB+xK5Qh1/1aAg4QtCAPv4knglTDAeb2Dmr8/ioy0nKR71eqxm6IV1Jt4SllE81KA9o9PV1
avvKNrWJ20ir8cHKEXqQ1mLgwHvzFTCNA+rVfQytxK6zrFxTx7EUqIG+5iy2F0pUtScjmFPWE3VV
cv6yTxdkBvasK+qkSDdWDGdCKkLi6+QBml6gPeJEWWNVTy9qLz1pS0yXU+JbItwb5wQ48p6tR17m
zZagCUwNI63imHEbCk060MoUS29CdS+0LHg0s/I9nihT/6xvw9QQlxGC+cYP2c+JSdZ3vlH99eHP
7yWxhVbrz58oxtBvcs5RDi/CLXvZ+FkbzXQ0kN+tVRbpa6jc2lvTYSq3lY848+xHrlDBGqUGCbVZ
txKZAE2bVAe/jcUq7MGesRsw93iQjD3bg37XY+f68yvCB38h/II3NluC4FQTjaRiJRrLXVto3Q7p
rEqJkcNk6dyKC+lhS2O7BPADB1rYxunPgy7U39gL6o0fyN9+Z8MUqCwWvM24QX5Avc8T5c6DtL+T
k+aWspnlHavPwieORI4sMGGUwH3ak1uTdNtkTkvREOWgmhXNG+P9oB+BXwxVcsLGI3N7ZkYP5Di7
N0l3Scr8ACKh+fJTW6Vh4lMz9hh01QaUMguhT+gDwOb8THkCSmBZknpMv4jcYFY8SY5WoNK3Zo95
HJIUkTWNK4e9/wvl8BdgguyqJf5RlE26NQOIQzo3e7eyU/0siACmPxXGNVavucnHkG2YvMnixvio
GKnEZLrUQVszSlBeiuLLNzwSxUaCR+ukY5IXjmWKYg+eEgDNGG974U27dn7489V//FLtUJB2ROYZ
Bi5CuNtdbF2srHBLS7WOZjt5F4QM3sXuwYwMeaVtRYb307KB+dbMyPwPTZsbaFKXEBXgBZ60kwJV
D9vMHjLJEqsrJlCoZMTwZqRFAWzMiZuDbRMlu2E0Q2orADz4nYzVWzhK1TYI7BS6SHWgbpF2aSYR
G56gHals5WmOCRkAYOrcgcH1vBP/Jq4eh+EzKqEyTSTOEe/2VpRYn+jYVuShcXiCjvBlXJ+oQJzU
6nd2qyG4UGbwYSRehzS4WSXjeN+g9ScOk0NgsHXwqVzCmIMARo4cAWoc2Wym7HA1gZyTKmbGDevk
TJTWKagAz8VD8Byj0LzqaQjQDMfCTmqWfmJFZw32jqYkuDfLXHfDjKIBq4yxGFRpY6JZYJQggaiK
loZxk4Y3H6XPIqy8myxDW5FtbWN1DPPHYvK34B1PZeNVbtmmZ5NLgtwplUTM7MYS9Z3wG3UxMYNs
OeUISgEioxxtRf2pFOYPqRI/TF0elhLNyBaZyKmt05VeejFXtO5oOb9B/PPvpLccEQjyDfUwvcgV
ZA8jHNeUNPUlawMIevDrv4EEaYH27Sm1fRFovmBipWj78w1IiPZm+IN/qdth5UG9uft2xoiIlmBt
xqqM+iuskagQPvrnl4ZXFe7EG7PMgDOs1FYAjzJ3ForzRCVwoNfj9RCGNZgD6ennKdUOirGL35TG
JbXq4Vy1X00hMronpZrhNvEi05LRtWQ12GRjeffrsDhxwhP9BH8kp3J/s3SToZiZIIqWAvVh42Pr
KhRBDViYc5Z7xi71iXoPR3t6GbnbAj5zNDk0zh00uhtN3cOEa15EUbqN8qbZiQIK7USZtghaYyfM
EZdKMzUfadbDdpMsvgXjnFOpMasmvEPnle4faAzsQ2S28mFs2Yc1eAg9+VOVNLa2ohHHln7WBQkB
XVbWDXey0XlB/EVeUtcp4akBbuvJc6m3NwkBmpcENOnenLLfaugFWGNnlpEh6oflI5/OWitcJZ14
DIXA7RMv62DYZbPjGPnOCCCCHU4qofzuqHNAO6ERipE2CuCcQdispzhcxOByPTXDRiZBfAXeeA0F
Rotu3OdasdCyCGtnUO8mnpaeP0ZaTMUeH+WEiaLOtB1i43EXh7KLHUcsZESgTm9Fp7zqX3wEuLuY
hWv4ab8epxGXgxYRM2yrC70mx9wMUuzlRfGFCaVbjqO0YmVSulEavkf6WbUTa3azklc81vRZMrQB
Q1RbYu7I2OnHfTPlOsYYBAVD0LC5CBe5wuhTgA7osuYkJwqrEaRGDGkaeAsFIVbZOaN0f+J9+RN4
lWwIb5S2GTJtp1R1mqnMvjU18ASCT00QkN6wJr6a6bHItYNfae8hrgp8s+GlGaxdPcjxS/Em4BfI
QjbArhZyrekuBwK51G9YA+AaoTGCjTaviFUyHYy2cQeWnN8UqRyIlCJPo7cIt5R8srAs2O96jf4p
NoN1VMGftwdLWZfYBly9mmZfwg+pmKRt2yrabtLYpLSBztaMEtKcmHCb4z6lJUJMEVyiSjwSjWF9
c8/V/ldQGINbTGrsmgWGm3e91jUU+4KIqvmB+03ZluE1aKBbVDpuKnaCLnOo4N7g4V8WRsFxkqnt
YwyI9QNzsUmBW7Bz8rI7kFwqSJmOfgKFj7amWv5FnvxvePR/IG7L/4PmF+r3XzW/2tBmMplcwxZ8
VvTm96wIGwoTtHO4R32O5ziNPlQldsdOXwKlVRE0oGT5afKJQbRj01SUkrn6589KaP/Fs7J0ZjK6
Sugd3/Mfn1WZZzq3L4mdyXCS18V8aLMketU7tBNXnS3imP0a2VzJRNoUMEFLiEzXwSL5EH/4Sr+p
J/2one17V17fSx/1nRFvyRBt5gHM1bualXorv7D2QRcW6iV9ae/ta3w1j+YivK2PIemHYZDrXmKb
ddy0Rd3m9uxgMTg4QsLiGM5gwJb+ozHZZgbHKnevV2Or2nCJ8KIvOdn3//wlUSyE5v9Jna2gHld0
TZPRe9Mh/+NrgtZAbXBMttvprF6Hfj9bRjCt5OchZ+QKngC7KGUvqGyTXdA2tFPQpjRiTqPj3ST/
Z+Q+ljlUeugPR+dYJ7A6isW1ZH3Yska0eH2W1rxYpKmDBc2y0QhPYXj2Sy6PY00fgwgnhiZyUY9T
7PIk3vE79QZTWEbnuy56AtOSf8vFCV7E+JWR7q4sy2wp9ANJhg4CWEGm2HEvs5w5hK+QYNqj9p5/
1f1XZG3baWPLy2UkpVi8d7G8ljaVPC2tI3BZh15oJFHi1VGAAuvycEPb7tEkwSsprwQxIVbS7vFL
+66RX/2ef7x8bh71zXpN4bI7j0+XZdmLIchBv8ZE+PKG17zhgIyqhflqwaMOTqvl3QZIMlVYIYsj
Kg/N6ZOINTYpZ53IlkbUEnzWRB85+8sQfEP6sNhpkgfOfhMpFbtOrnyfzafNBvRaswsFYP2Mqfts
dqQyu9LpmX1W7E7RMy3ic3AFVuNsuJNvkmPAptU7UcnwOksP9fbPPz54BP+Lj49gk6AT24b34D9f
UtTRsVQwiN9G/0rdmTW3jaTp+q9U9MXcQYF9iZnuiOEmUhS1WYulGwQtStj3Hb/+PKBolyir3FXD
Oudw1BEdVbYKBJKJzC+/d2vTadIv9I58w+rOxKDyKdaNrxNW3K8My7q7L26aC2Srd8UdRq8zmP6n
nBdcsDU6UDzgtaUuvGlXXXpn0hy7cOMcO53gGg8LELpby57IzSoDtwvB7zKVlhrOnPIkSCFBjB1i
2ZBj3ncBETrnLoACpNfb9LEvx92TYt5U1xJYoQvv85qxG8WXXHdAE7/oIItRsOwfMrDGkhU5YJEY
l7K8NkoZ2n1wLrOYkBkuoY6tXGLygmRBwgtcFwglWGEmswYLgwHkXJX6RX0nPwiPunqJSjm/JgDz
qXvw77IHDBNXEuFYX7CSN7qRgWNb0k1LCwuEgkODvRBx6L3MVx6wawn8qrIvfmm0ReJiMo2t4bR6
0G+sW4y7roN7vzxrXo1ndxNuzHRJsqYcfaHkHJE95g+w75m+ssz1pOwuqrPqm6g/Yb3RNwuNKNJZ
A3Cc3jnK3aA4HgDlKQegUdmeaVf6lCxLYKlNCQCNbVnpQ7qZ+PIsXcV38Z19494J9lxiCWqN0+YM
6x0DZ95JSzJjgKTgoQouh4cn+utBvuFxJQC9M+/BUWdJtBFP6+gRUxbXxEvlOmJOaF9JChyF5jxd
mCaBbfB4aOyMwttGmEpfG2XejIqHQl67q2xJxNWIdHnlaRgAshHH+rXwxcbuXMVWAC13BYUS6IAC
EHpbpdT+IszUR/I+iRF12uDCAXnCtwUGfNrks1B3MHqzO31ciuqVJ9YVJL0+nloxjTxaNK+WYxRI
2wp/joXOWKshBbgd3Wbbio1561brX79Eys8CGZQxooGGR5SANjVkOu83S3p+roGhGANB/LlsZYCM
tXwPpHFpiw6MoSdnXeQJ/H+VWdi9uhkKUyg+BDUg4kdv9jW/LW/9Gh4vJGe+TGkVzPMGKblsi9b4
kvY9wDqmPLNa9lCFNDhR1G3O+cAgD0Em7Itumrwwgsy/iYjswdqnKW7zpKOXhF2/bYezf/PAw+7/
lqmy2PzzH4MiSBF1kcRdc0j+MMQP1UGOqwj+kRbKV+UVShWytlWmCVDtQNKMdlFENvkAI5lcdU0P
Fu1MyNoz4YvEbmp9TW7yq+5CB73Ws+cy805dHPgSVt6GlTe7kaBIaOfFtQD+nYhARLSU3X+zacqf
3j+hJHxfiqGo6oc0ETj1chyaUblwSmMkfMFoMk5mvfJa00fvxlkwz0D8RwJxYNF9cq+7JG/c+xzi
kGQr0L9J2TTPKNhzHLyIGEPXA0bfIkD59TB/dpts6xoSMMPQVUUbQlHeCa/kqJDSJPPiBUFH0dyF
qKWvHFBgSfADTOFq7YywvTvFVpWlatHUXRqaQ/6497DSkJgsHTG4Tiz/XhXLeLyFqTmz4nWAN8Qo
I/ungWWp0SoqfNAoX1Mvfn371s+VCYkyqoKxo6bIIpNx//adAA271mv4JtM2Gxc1Tpe4E2M4PZZY
RaiQAKpbcyVEsblClrSI6BSfbf9t++eygqETLMVzz9FfqyoPIfnGTI5IwACYGjCIBO0mda3iwo2c
JdTR7FREkMbmDL9dq2Vjuf2n1PAN/PWFeZV6zQICknZuFz1518M/AVkRNdWSwNYn9dKuAmwBWuJY
TQnpx4Aot0DLxYAxJ0tjQJzJRS6eGromyYBGiwMuHXJeAqU2chVBP51dFE9wp4Cyi7ky4Nraoo7W
mCSXE5HyM01RufV6TNuaQorzkgk32YMzYVFRj3yZqirM2UWCxG1msIfjTm5GzoCzuwDu4YC8RwMG
Lw9oPHxtH/AGhL4asPpiQO3NAb8XAfJZe6JJOWD718qA85MfB+hfD+g/IhmoANbACehOf/2tyz8t
hpIksxBaOmuhhrT/47cuqE4JzddbKOFjFmMPNoRi0sU3C+mVWi8uXexh6qeuC7KLRjhHHfgCJU2u
YRMbyCHUaznMQuplDB1Y2pE0qymOrmJ44aeBNSOcrIPd4eLeCPrWm/GF5NN6tmXXHg+Sln/zMD9N
YWprimcNoSVqS8X68AbqmVtkjlO5C3llmODvrt1OqIKFHtGbZNkrBxO1zJcz0mwK8SzVgcAVci2m
Pl4B564SXnnVtIwfallFx3uRX9d3VBTfjMcfldz/s0Sr/63SW0nkfyRNvftif4q++u+8itfP7jr8
7Spfb14K970U9/cL7OS4xomKyZglAvuBgmnKjygsSzrhfMVKihbW4CCGDva7Gtc6UfXtTFHhmmu4
Av2ehKWfEKqlAB3y/2yWqvlX1LjKoOvd23pNnTaaqSvkbemWqG9fv3d7QhRCW1KIcV7gPW2wV4lh
NqfIwH5Oo6E0w7QrREzQJh6nP71pz2hqYs9Sc0w9r3hgklwr/JrURmIZ6wwsUWylv8+jOqUlHEry
aRHgU4wdmxb0E6GzclwyQkOm1VylKZoUWzGoRcA2SUNRMpSArtLIZ8SKtpym5aoczHPymEDZ0sPc
JGH597Fd86GRFmHZTSWrEk8TN/BXEm3qVWzaNhL1hExasQuKi8rOsquuBQ8b1a6ODbCkG9hC4JZF
nR0Jm8DKWE/dplxApuQgBxtIGCOt0LlLN7IQ6HAuDbyq4ryEt9Aj7B3xylNNGlNx2+Z3HWkyL4Hh
W+YoKJpoIwCM45in+PhHRYLyCNzqriOvwcm1CuNppOLtzxFTcwFBDQ08Bw8A2gawym3c2eP2FQs5
ugBmYeEQU4d5DZXTUTvCMAvhAZtu9R4JZn2Jn4VbTBqquZnDgHEGxychDjR8nuIU2wY1FwREvNgQ
so5UsGtg8s06EI3HGm7EreAW8n1v+/Z91kd80Q1dM4JD9Ka+jcDc5o3jGleGK/l3jRVkcJt1TKrM
tHUf4VzT5Y9K3QaBRZkKGyuLxw46iJs0FNiMAouQUhoLC7eVTSIkTJwUo6w2VDweQhyfMoF7J0cr
El9dPMj6KbQPi4wFRA/kQ9gqAbpl2X9NOETC6bTQJYziHKOjgHYqiCWuTEUbxRU+ktAXBlhAfsgl
TBUoeaj+I2DVxxxgBqmiijH6RIlVumu5OiQFh6LQ4azeOKy7cY9j2sgX7R6DwAyqm9LjrDhCpQw5
wfNsx6eb26ZnPQZG5YWCm4b0xe0IW8NFslLzBV7Yojgl9xVPcNekVTP2jdZGxyPAWwHXKHNvkRWF
Jl6CyjdpMAUtLyw8wQzXvBWqzv/SeSFcBAeJo+DJnPRaHScv1vtpKtnR2u3bepEqxI5+iwy3li4d
w3TqQbmuYLFN5I9kYwSSeonyKlkKzWsM18ZFhXA0GeS2AiA8vHfkKHZVoAwnz/iUmDKI1oB+OAs7
3izTfFA2dJSYXMi+Dskizrsb3YtzhNOtBdVZRuCzzJhZL0FkqKcGqjXMYdpqCuUjmDIDqwUGV9JC
6l0OBpFCWF5QEW+Mbbm5FCLM4/zQ82jgg18rjjM481bWivg3CVO2KDvPHWZ3j4zqmRSU+hRLmOjB
K7X4AiklnuelVdxodYGnvomPZGqazm2hivHatXMDlVebrRu4i1/dPLxMlMEBOfSF5kyLXGWemKGF
1trRpyzIMRnDhjJzOruaNVnzLS9iZMWKE2SQEsSMNonTTzBOrTeilkO89/Pokhvqx0mt4gMk+bid
YgnazxLBYKIqooLjlGAvlVAxT9FEklhW9SK+0B2oJi5r+asDkLOpKtN+zeu+oIuQd9DyfDMNv9ZC
ZS3hn0eLRNTTb1joZBjquM6lrEXxQwPMvRRTDERrLahfbRcyt2STjhAobXyN3SCRmg2xIJQx9mnc
aYPNJSHHZ46EQabV46huk/U3SuoiieYqeqGVqhLZ1IUZHGhdCYQ7PrAZSZEhXehkepODIHtTy9W0
56yV24VYmdlZq9M2pudtwf9TPapqxT6re6Ol74SUQTZdf1MjGZ6JKOvxydfxDbA7WZ2EtWjOVSPR
HtNQEu+yUJSuU8HDvda2s4ZF2CAbzO57OhtqcI5rHwRwTKlBNMP4S2hqsL/ebclXb6fH9y1nTl6/
3tqUD51MsQ+rQAkTFGUYrdvkGDjWmakkzoVdJDKlMs4U8riN6kaZwR9s7yxXcQnaC4kKGdu1HZIG
oZQQUds4a3Ctany4SllklGdaT6zByIiC8LosMks+VQw9wC0l7LqF6gfeDIdYiAmqUG6aEGcC2HsE
87gCR4NabehFEUMJGRHJhkbitzHyhDS61gW5u8fuuT8t0ja5aJTGPlU9jZYQaWrJUvMAfXHoE4GB
8Fo3XewJA2KwwrHeeDZSuRjjCNmvZ66mCN/CtK4Qz3ahSinreItGaIrnVKSV3UdDTCPgORGOvZBl
s1rLMGfICic257FbJykyHk0pJBRcSnBZsU45yBEiQJKcuKR4g1N2Y9QjOIM5rrRC7gp01EJEuSNU
klWzqLE2BMhtxUiaumA+i0ASVNSyrl3Dm8AyVAvmbqrqtFK9GG5Ok2Xkwec9GLmbxxhfYvj/nHRG
uhBLQeAZ/EgbAPXim0rhMBPxEp2WpHNMjRyfTlwY6nIsD0OCUa+0FIW4uo7AGpaqnonfAJe9U8Xq
A9wD1e6UE4px2+g2RpKZlJ0WstSMYONlK1PXSCnpANBwqNY3QiHo875z04VA84LkWDFYqj2bSFsX
Lk5o+YUttA1AqWHT85fQPiTSazTsRgZfyVJoW2WVbzcqqYYY5A+7VzTsYymav+qUTRmgNkFAi+EF
hs036XYXZIeWuqnVy9Jrut0nQ3wsCEja7p9iEwwhYjWVwTjRJBvVbcWBL7fIC/v1i6MNOat7NSH+
VKYuiqaoQWuSpZ8MWpKcXGNXpFcvk4ExsSWIAJOSbPLLgvi7uyYp1WlaJB4Z202CEstwpK9xXse3
cYaJee6G0kaCDIP8UYWXSMoWNsszSBL9XJAHH99cgt4/Tkx2E9guDX7hrmGbqAIrL8L+2ZTchYY/
cHPZqiFziUyp5r5gAbuh4Z2nFImNnzjnqdebq76vgiswZxzHWIVzKA8KbmSSa+GKJKXUYGMX6Qs8
nBSSCqFQhb3C4AQ9S1h6izTy00mSCht8b71Zm3e8E0rdzrXWsM6srsZOWK5glPEK4JsAMARhxUFC
J3IKryQ8r5gY6ElqXuRY0oNJovZ0oWipEqqj5wIYXC01dXgqIqCnK+v0YMhOITtzybFCFSOPXpgV
hawuQoc0ATzMBeMCPgFMSVe2sSUpMFTsCu+s5L0aZQ3AipIHM89LNeKVCLUcVThBzsmcImI+ytMr
M5f0O2z4lElNB3qcOXh5NSjZyYbpyqks6t2V2aTymJd5KIPTSJlS9WN/41GPB6ZVjL0orJ8Uhwvi
76hjmmM78g1eVOZtxCs2F0SCMj3VI2hG6mgQeIOvWZab9nnhd/qVSmV4VRuKsG7kTL93Qwx1m0aA
8Qh/4zpxs/yVk0ZFoyAMvDOEHsFG1e0EfCuuYSNswk5Nv4aqjmWtCftb5X2tNVzeU4yNjVDCJw/f
gEjtvxid49UX3bCUNZKMjhfxevQEOVKS0OpYHrQ5CiZ3ongp3FSXXCTvDJJmD6/RwQY6kTwo8kqm
2DMNH2wNhS+Oqeggh7VcH5Z1dbvCk3PLYi9gKQGRTAhuUP6yETDB2BSs7QYRbDcLc7txZEnX3jXb
7STFt56XNe8rfLDtzrmgYW2d6dttKFBN+zpO8/4rIY3qC8NczV0fnsGoU8i8V9IMY9IAYT7R1rJ2
VXWNnS1a04NS08DDvNfh3a56J1AvXFvHldm3rK8VpuK3upIgb67QtPRCAH1agSTyRWtQG5JQ0S2l
gYdpZh6hjb0aime62dRLFkX8g/Qgq5AdyoMDo4QaLVEcmCFd08zLUCeDKmqyheYSp4MDKWYpUKfb
6xqzxlmdVsIQZVPI/qTRcK4Ngq59ykmlIjKeswGasdiM1gLZuMu4i9ChhlgLY50Y1VBhIopgAi3I
z8I5R8aOmf6h598g8LPWaZG1t5LaxlAxYFCO2lhGmdPHEvzaBuk2ufMdLAQR5hjexYZy7XkaukNF
62p0TqqOJYkOOwUDg7bsnkQzFy4akQk/EmISSQl0Ld0bQfWzlVoZOEzoir/x5ZR8GBj05gPGMjlJ
O6lrWrfEJrjnOGP6NvpNrjxKcTyjq44L56OZ59GXtBXzOzFHmTxLazXCBzvJ41MBVz0IsFEWghOa
8aPY1W1I2kIWIVkg5IQTplKJ/ZSoV/dbhxm+PU5Kw3oKtUR7DgOj6JdNmWrxsmt5PWFjG8bgV+Oa
j4ZSYK3c5wJykNStYKmXUjGH2yOAo2EGUOpEx3KQKb+YtZaG08QISKlRcswtptlwVPYskXc3sFwH
eSspnoipo0yUcVzR67FXF/DrszQic9QorMe2D4VXmEh0SkNPxyOiYS2JJpS/9QrL9uqxdxXlmyMU
XTFTff4L8l0b7wZRlmPNAtfAsrKwUpzBoe5AvdWlUiezje6sLWCJRxHlmc9aSKbkWIhbJBaqW99I
ueReWoFJOENJRAfbjNuXyyL3rUtsMa2b3JXjC7XP8UrpcsJcYlnRlSnSFfoKMXlsZF6bJRaonC78
da4SOa9EnMMmvqbxOS02lRwrJR9tBNMTQ15BKdAJK1WE3TBmE4Tek+ElUw/oEIYisaqgw0UIRsU+
yuOpjwWgOiI9Se+wi0nbOdUHScNyUNm3sV3GT0CGGjY9WEX3p5mOnQgSKf6EIO0Kg0BZUJRHk1TA
x7SVi69VphSvLT4s0UQoDRKJek6u91IrQsTxw8zHYLYSNOG8qCqBuOXeQQkETS9uh0Byz15h9om/
pFUJgyYwN5sLUr7zy0DKoKc0tRPbI7UZjG1E+ssUSrmoXGShPZSnLdIVfH1T67SvLKcey+RfG5eD
wA6zEjXG9IgaVF3WsKYWVSYmF6IEANtYBpJfNVfBZnI1Zb93ixwmg0W02xU0avcUq+Li3lCccuPQ
FCBlwG6Bv4sKmA3XMzFdcwQHnyNnyRjTQMomPIiMb4zWGMve8bt7p/GJetZ7Af4sdj8+nPTUbQpO
aYM3SsYbRHxqjU25YJgZ/MKqvFU1EHR0IjRKRiK8ROcUeVO4LLoqnJqC2p6GGaFhZGt5wMd9yMUk
WYU5XXbMLisfVqPUE+kPsEgqSxwPwW+8qG+6cYoyoZ4C9ybeaZupHeizkWCGYukpMl5XTqZsMs0k
F8MBScU357nPe2VZ4AoqTqll+3YEzy4pxxHBdXCnA8jqjauK1bhWfSkbQ81X0zOpq4gYsNWke0pJ
xRyLlR/dtZmVvWhBY3JmsuIHTQvce0nNpLUiG+FdIwrSIpFUiON6BzO/KuDrUf2+moA88QRLttCf
ETWMBRU5Hsa3mvmN5V1VLCXdJ9Eugsf6rBpOgSerlWq3Rp33Z7hqKAu6YMTP1S32HyEWyBPe1uwy
thIIlEkd+leU3MiCkj6VYQQr+Q3aRfbnlJJv7BRFNdPcVN/UfLPfejr6nF7FOAI5V9vbqGpBGWs3
f8pDnZWeZRb7rBBc2I4tYGKdYrk2vfqUw21DFpVpED1lifThXUIGyMGi8T3SpTC8E2LFutGIRLlI
syadc98YjUeiYj25ECzmupp6xFR5ag5TWwrOc4wUXtyClN1RiuoWFZSuuasuN+U7Nc8t2PqaR2hZ
0ZzWQWhdUqkk38p2IHWHXY/rBXCAN1dV1TqvdPhynLjx81eaeOXGNbAqAexzKzHjamIlsfVWj//d
nfj/C/aWu1sc+t/TuMRS9rp6oQv0wrtaFv/6L1r8zksy/O1V4sXlbfI/+6VfX+i3l+0nQ7t8+ec/
1psIiYVX0D97Lt833RV9e0rZc8zc3tT2jn91jXDNg1UbLi4rJ6ZGq14cuu2UpuSobP/cxBrTkHWQ
R+vthz49H/RucP7o8X/9ZG/j+Ovf+dWdvw3MAKDjjQkMsO8X+pefXj+xZEVjHMW3H2CK94Mgnmi4
hmqyuRsFqHTHNQgD7mLAmzh0HJQTQ9VExgIg8t0AANYYqmwgbZffxuf4ZoGs62839eHF/AvvgCTh
HaszlN+/5v1BMMwTVaSwBXw/tq8fEGt3U//zp8cEVzNEuCgyVI7tz94UMHl6WKIgdrspAA3kuN4B
WVdw5z1sIWAKmJYM7AjHYvuzvxAYeAjzDhjQIX/89XENArNXHl7UA8dBxkZZl0xed+mzyWCpQLSm
ZBjmbhyO7o3YjQNvMN/PAS+FdqJBFRqITZ+Og3QiwyYyIW39+Ovjmg/qwKE7cBAkAHlNZokZzKuH
Hxhe7zYHQz+RRNOiYcOfH9fT72bBwduiegKxDZqA8unSaFE7GVBwNck40llg0NSG1H7oPJBPaIyL
gADwKN5NAEs+MRVJ1gl+Odbn5w0WSQ+msOE7lGUo2geOhaKcWEOlMGyIbz97Q2KwmeJprqribqc4
voqRwyyY4EGroyK9lc0/ysIPu6VxwnjLEmXjdtkQj65kkCzW7gMHgZMTvDzUItruKT8Mgnkim1CV
FGW3kx7dTBjKmUOXBuoFvE0VWWEh/Ox1GE6X7A8M09tMOLrzA0dc8dBBUMQTU5UlVbM+bJAaJDje
EVXZLQZH9/QSlLpDqwTZOpEsnHdUnu7d5kB1wGNTMKtHuwhAKWRDO2gllMQT+l/DLvtpvcwgqCKF
GNPgbf7//6qUnpMqhnJz8+J4Sfy+hwQ1988NwYcrvOsgySd0SDQJ3e/+BLBO2HR1k+7Kkb77b1Wi
euhuKJuQUxUFHunuS/6wERgntOlUg7LgbYU8ut1QZuX6k7PgQy/y3SygVUatpSKw+GwjMDk4yhwk
qBSPdTKg2zu0nUgXQYZQjAqQK71fC9UTUSWAaMt2PrKTki4R6Ex/68+tAn/8/fPoEMhJDf20gWLK
jIAkG9pwhjyyEUCRcOjs51SgIUvQqHU+m/2GxknZ0FkfjnUJMKiC6H0dOgk4KFoyrH5ayW8/+68B
1H8kfqje3rbdIwIThufX5UN3Akkbtjya6GTVfvb8LAMaBaeOtGf7c3z1IKe2Q1cCiaYJxYCMIPBt
qf+wHdI14lVBzXa0mAoNUEQcyqGLgmScUPrqBgDS/mtgnZAFpwMqvY3P7vxxRG8DYMh2Uzi4i6qc
6JR/pPLtvuv9bdGkyUpprNBBensfjm5Z4E0+eE3UTpjuFH8oQLY/+68DY0B7Sucocnwb4+eisL+M
sdISs5RBALg7B/Cg72ojghvZG+GKf98yjq88/jmX8i+PAYdhil/TQun99rM/BjRSqY3Qex7tmjjg
zIAhhxYI4pCqKat0C/YGwFCYBOwZmrHbM45uJfi+JB56RKBXxIJHT1rfIUf7SyJAIzgzbWrtKJcD
cOCD20XKCTHtrAWDpvn9OjCACbqIZHTXWH+ba8e0K24h1oNbpswAhpHlYFAbDD/7GwItI9BVICVt
11E9vlcBgcSB6wCFMn3zQQy+vxkw/XHPYS+Ud5PgrRj9U5PgT/zSD/oWPnHhZkvc8l6Kz/hdf/QL
3zHln/9+R1oamElDT23vFwce19tn/87r+tfeUXpLrHr3l9+JVtvP2f3nuwf8+aP3Puv7U33/w7n3
kq/zZ7fb/kW3u80hE/qf//jveOPm60/13Nvv+Pcb+omF9qNr+svr/0oyLsNL/N6J/JTo9uc+4g9C
of+YP/enLotJ8zr/fndbttm2Ejx0QObrHG+u9fsL71rwB1/Zi/5YnP8G+R36EWfrKKp++491lP7n
b8s1UnBvb4QocIc+yqGfslznMeTKYH+Q3s6lB1+bVyH8cOEtBnDohc/XQeGuN83LS/p9BLYLwVtP
8dCrr9Ybt/v8NX3DMQ/9gMuNx+2/v/NdS/jQC19Vm+rZfcnzbu/ib4Stwy8e++tv+xfegnmHXvhm
7a+L0l3vASU7tPTQa3/xyPLdS7HfcfgOvfAtlgrhbxfrTfV+RDhbD/TIQy9+V5br/LN9YkfCPfT6
Dy9F+dvoJXbW4feb3S66bwTnQ6++WrOYs2CV+d4c31GkDr06lulcvXx/3z+6qQdfO9m74x9dykOv
y8a/jtbxb+t489uF95x849tdFCH/Wuw/x44+dPDn/aoQAIaDfjuAL4d+zMrrk3y993YNF387tRx6
8dvcS6v9GbS7OEXqoRefrDcUYtuvY+3wZczX9Uvofb/udi/5cQI/9LMu+IThq/5w9R199NCrr9bx
ME6fXPxvGKbVi4MB0brbeyv4FoZ7/xuKyclL6H4cdC49IMSHDsvkx/s28fZW6Le7V6XDP2LMjrXx
mD3u92vt5s3wCH9DZTZ23XWJ49BPn/A7hHjoKG33mXUwPMjeM+w+4W9YIs7YCv7w+n/DFLp94dVy
Ptb4vyMKh47Q+XrD+LwfHOMzjuOvP+azk+QPbc/P58vvmp3P/rP9w/PwG8/hyzr/1/8BAAD//w==
</cx:binary>
              </cx:geoCache>
            </cx:geography>
          </cx:layoutPr>
        </cx:series>
      </cx:plotAreaRegion>
    </cx:plotArea>
    <cx:legend pos="r" align="min" overlay="0"/>
  </cx:chart>
  <cx:spPr>
    <a:solidFill>
      <a:schemeClr val="accent3">
        <a:lumMod val="20000"/>
        <a:lumOff val="80000"/>
      </a:schemeClr>
    </a:solidFill>
    <a:ln w="12700" cap="flat" cmpd="sng" algn="ctr">
      <a:solidFill>
        <a:schemeClr val="dk1"/>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7" Type="http://schemas.microsoft.com/office/2014/relationships/chartEx" Target="../charts/chartEx7.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3</xdr:row>
      <xdr:rowOff>83083</xdr:rowOff>
    </xdr:from>
    <xdr:to>
      <xdr:col>25</xdr:col>
      <xdr:colOff>913925</xdr:colOff>
      <xdr:row>6</xdr:row>
      <xdr:rowOff>154299</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73FA3834-80D1-4DD4-8EB5-D6544BF2CCA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883925" y="652803"/>
              <a:ext cx="2967290" cy="6409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28817</xdr:colOff>
      <xdr:row>17</xdr:row>
      <xdr:rowOff>94953</xdr:rowOff>
    </xdr:from>
    <xdr:to>
      <xdr:col>26</xdr:col>
      <xdr:colOff>23738</xdr:colOff>
      <xdr:row>31</xdr:row>
      <xdr:rowOff>166168</xdr:rowOff>
    </xdr:to>
    <mc:AlternateContent xmlns:mc="http://schemas.openxmlformats.org/markup-compatibility/2006" xmlns:a14="http://schemas.microsoft.com/office/drawing/2010/main">
      <mc:Choice Requires="a14">
        <xdr:graphicFrame macro="">
          <xdr:nvGraphicFramePr>
            <xdr:cNvPr id="9" name="MonthName">
              <a:extLst>
                <a:ext uri="{FF2B5EF4-FFF2-40B4-BE49-F238E27FC236}">
                  <a16:creationId xmlns:a16="http://schemas.microsoft.com/office/drawing/2014/main" id="{22C0E8AF-8F99-4D8F-8967-F3CAB0B11642}"/>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14912741" y="3548879"/>
              <a:ext cx="3021557" cy="27655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652804</xdr:colOff>
      <xdr:row>3</xdr:row>
      <xdr:rowOff>71215</xdr:rowOff>
    </xdr:from>
    <xdr:to>
      <xdr:col>9</xdr:col>
      <xdr:colOff>462897</xdr:colOff>
      <xdr:row>17</xdr:row>
      <xdr:rowOff>23739</xdr:rowOff>
    </xdr:to>
    <xdr:graphicFrame macro="">
      <xdr:nvGraphicFramePr>
        <xdr:cNvPr id="11" name="Chart 10">
          <a:extLst>
            <a:ext uri="{FF2B5EF4-FFF2-40B4-BE49-F238E27FC236}">
              <a16:creationId xmlns:a16="http://schemas.microsoft.com/office/drawing/2014/main" id="{CB6C36CE-B974-4669-9A75-58A11698B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664671</xdr:colOff>
      <xdr:row>17</xdr:row>
      <xdr:rowOff>59347</xdr:rowOff>
    </xdr:from>
    <xdr:to>
      <xdr:col>9</xdr:col>
      <xdr:colOff>474765</xdr:colOff>
      <xdr:row>31</xdr:row>
      <xdr:rowOff>154299</xdr:rowOff>
    </xdr:to>
    <xdr:graphicFrame macro="">
      <xdr:nvGraphicFramePr>
        <xdr:cNvPr id="12" name="Chart 11">
          <a:extLst>
            <a:ext uri="{FF2B5EF4-FFF2-40B4-BE49-F238E27FC236}">
              <a16:creationId xmlns:a16="http://schemas.microsoft.com/office/drawing/2014/main" id="{666A851F-0C0E-4B3D-9A90-646D64806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522242</xdr:colOff>
      <xdr:row>3</xdr:row>
      <xdr:rowOff>83085</xdr:rowOff>
    </xdr:from>
    <xdr:to>
      <xdr:col>21</xdr:col>
      <xdr:colOff>605327</xdr:colOff>
      <xdr:row>31</xdr:row>
      <xdr:rowOff>154300</xdr:rowOff>
    </xdr:to>
    <xdr:graphicFrame macro="">
      <xdr:nvGraphicFramePr>
        <xdr:cNvPr id="13" name="Chart 12">
          <a:extLst>
            <a:ext uri="{FF2B5EF4-FFF2-40B4-BE49-F238E27FC236}">
              <a16:creationId xmlns:a16="http://schemas.microsoft.com/office/drawing/2014/main" id="{7CDC2896-3048-483C-A32F-D3ABDD8AF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101600</xdr:colOff>
      <xdr:row>3</xdr:row>
      <xdr:rowOff>180975</xdr:rowOff>
    </xdr:from>
    <xdr:to>
      <xdr:col>23</xdr:col>
      <xdr:colOff>596900</xdr:colOff>
      <xdr:row>35</xdr:row>
      <xdr:rowOff>88900</xdr:rowOff>
    </xdr:to>
    <xdr:graphicFrame macro="">
      <xdr:nvGraphicFramePr>
        <xdr:cNvPr id="9" name="Chart 8">
          <a:extLst>
            <a:ext uri="{FF2B5EF4-FFF2-40B4-BE49-F238E27FC236}">
              <a16:creationId xmlns:a16="http://schemas.microsoft.com/office/drawing/2014/main" id="{F98B8CB0-FACF-4CE7-992F-0971AD329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4232</xdr:colOff>
      <xdr:row>6</xdr:row>
      <xdr:rowOff>100541</xdr:rowOff>
    </xdr:from>
    <xdr:to>
      <xdr:col>5</xdr:col>
      <xdr:colOff>4232</xdr:colOff>
      <xdr:row>11</xdr:row>
      <xdr:rowOff>48683</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C3DCBF4-2575-4846-91A5-29B2D8F704D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50432" y="1243541"/>
              <a:ext cx="2019300" cy="9006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646642</xdr:colOff>
      <xdr:row>12</xdr:row>
      <xdr:rowOff>27517</xdr:rowOff>
    </xdr:from>
    <xdr:to>
      <xdr:col>4</xdr:col>
      <xdr:colOff>646642</xdr:colOff>
      <xdr:row>25</xdr:row>
      <xdr:rowOff>75142</xdr:rowOff>
    </xdr:to>
    <mc:AlternateContent xmlns:mc="http://schemas.openxmlformats.org/markup-compatibility/2006" xmlns:a14="http://schemas.microsoft.com/office/drawing/2010/main">
      <mc:Choice Requires="a14">
        <xdr:graphicFrame macro="">
          <xdr:nvGraphicFramePr>
            <xdr:cNvPr id="11" name="MonthName 1">
              <a:extLst>
                <a:ext uri="{FF2B5EF4-FFF2-40B4-BE49-F238E27FC236}">
                  <a16:creationId xmlns:a16="http://schemas.microsoft.com/office/drawing/2014/main" id="{785A4AE7-B585-4D31-A3F3-D9CB2C589EA8}"/>
                </a:ext>
              </a:extLst>
            </xdr:cNvPr>
            <xdr:cNvGraphicFramePr/>
          </xdr:nvGraphicFramePr>
          <xdr:xfrm>
            <a:off x="0" y="0"/>
            <a:ext cx="0" cy="0"/>
          </xdr:xfrm>
          <a:graphic>
            <a:graphicData uri="http://schemas.microsoft.com/office/drawing/2010/slicer">
              <sle:slicer xmlns:sle="http://schemas.microsoft.com/office/drawing/2010/slicer" name="MonthName 1"/>
            </a:graphicData>
          </a:graphic>
        </xdr:graphicFrame>
      </mc:Choice>
      <mc:Fallback xmlns="">
        <xdr:sp macro="" textlink="">
          <xdr:nvSpPr>
            <xdr:cNvPr id="0" name=""/>
            <xdr:cNvSpPr>
              <a:spLocks noTextEdit="1"/>
            </xdr:cNvSpPr>
          </xdr:nvSpPr>
          <xdr:spPr>
            <a:xfrm>
              <a:off x="1319742" y="2313517"/>
              <a:ext cx="20193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660400</xdr:colOff>
      <xdr:row>25</xdr:row>
      <xdr:rowOff>177800</xdr:rowOff>
    </xdr:from>
    <xdr:to>
      <xdr:col>4</xdr:col>
      <xdr:colOff>635000</xdr:colOff>
      <xdr:row>35</xdr:row>
      <xdr:rowOff>63500</xdr:rowOff>
    </xdr:to>
    <mc:AlternateContent xmlns:mc="http://schemas.openxmlformats.org/markup-compatibility/2006" xmlns:a14="http://schemas.microsoft.com/office/drawing/2010/main">
      <mc:Choice Requires="a14">
        <xdr:graphicFrame macro="">
          <xdr:nvGraphicFramePr>
            <xdr:cNvPr id="12" name="week_of_month 1">
              <a:extLst>
                <a:ext uri="{FF2B5EF4-FFF2-40B4-BE49-F238E27FC236}">
                  <a16:creationId xmlns:a16="http://schemas.microsoft.com/office/drawing/2014/main" id="{DC7A8926-E979-41E5-9491-BE223EFB8F41}"/>
                </a:ext>
              </a:extLst>
            </xdr:cNvPr>
            <xdr:cNvGraphicFramePr/>
          </xdr:nvGraphicFramePr>
          <xdr:xfrm>
            <a:off x="0" y="0"/>
            <a:ext cx="0" cy="0"/>
          </xdr:xfrm>
          <a:graphic>
            <a:graphicData uri="http://schemas.microsoft.com/office/drawing/2010/slicer">
              <sle:slicer xmlns:sle="http://schemas.microsoft.com/office/drawing/2010/slicer" name="week_of_month 1"/>
            </a:graphicData>
          </a:graphic>
        </xdr:graphicFrame>
      </mc:Choice>
      <mc:Fallback xmlns="">
        <xdr:sp macro="" textlink="">
          <xdr:nvSpPr>
            <xdr:cNvPr id="0" name=""/>
            <xdr:cNvSpPr>
              <a:spLocks noTextEdit="1"/>
            </xdr:cNvSpPr>
          </xdr:nvSpPr>
          <xdr:spPr>
            <a:xfrm>
              <a:off x="1333500" y="5004858"/>
              <a:ext cx="2032000" cy="17261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6</xdr:row>
      <xdr:rowOff>107950</xdr:rowOff>
    </xdr:from>
    <xdr:to>
      <xdr:col>26</xdr:col>
      <xdr:colOff>647700</xdr:colOff>
      <xdr:row>11</xdr:row>
      <xdr:rowOff>101599</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6D3A2EA9-0D5D-491C-9661-448F97E083C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173450" y="1250951"/>
              <a:ext cx="2019300" cy="895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63500</xdr:colOff>
      <xdr:row>12</xdr:row>
      <xdr:rowOff>41275</xdr:rowOff>
    </xdr:from>
    <xdr:to>
      <xdr:col>26</xdr:col>
      <xdr:colOff>660400</xdr:colOff>
      <xdr:row>25</xdr:row>
      <xdr:rowOff>76200</xdr:rowOff>
    </xdr:to>
    <mc:AlternateContent xmlns:mc="http://schemas.openxmlformats.org/markup-compatibility/2006" xmlns:a14="http://schemas.microsoft.com/office/drawing/2010/main">
      <mc:Choice Requires="a14">
        <xdr:graphicFrame macro="">
          <xdr:nvGraphicFramePr>
            <xdr:cNvPr id="14" name="MonthName 2">
              <a:extLst>
                <a:ext uri="{FF2B5EF4-FFF2-40B4-BE49-F238E27FC236}">
                  <a16:creationId xmlns:a16="http://schemas.microsoft.com/office/drawing/2014/main" id="{4C68779F-1DE3-4E04-A796-0FC3595A06DA}"/>
                </a:ext>
              </a:extLst>
            </xdr:cNvPr>
            <xdr:cNvGraphicFramePr/>
          </xdr:nvGraphicFramePr>
          <xdr:xfrm>
            <a:off x="0" y="0"/>
            <a:ext cx="0" cy="0"/>
          </xdr:xfrm>
          <a:graphic>
            <a:graphicData uri="http://schemas.microsoft.com/office/drawing/2010/slicer">
              <sle:slicer xmlns:sle="http://schemas.microsoft.com/office/drawing/2010/slicer" name="MonthName 2"/>
            </a:graphicData>
          </a:graphic>
        </xdr:graphicFrame>
      </mc:Choice>
      <mc:Fallback xmlns="">
        <xdr:sp macro="" textlink="">
          <xdr:nvSpPr>
            <xdr:cNvPr id="0" name=""/>
            <xdr:cNvSpPr>
              <a:spLocks noTextEdit="1"/>
            </xdr:cNvSpPr>
          </xdr:nvSpPr>
          <xdr:spPr>
            <a:xfrm>
              <a:off x="16217900" y="2327275"/>
              <a:ext cx="20193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31750</xdr:colOff>
      <xdr:row>25</xdr:row>
      <xdr:rowOff>136525</xdr:rowOff>
    </xdr:from>
    <xdr:to>
      <xdr:col>26</xdr:col>
      <xdr:colOff>660400</xdr:colOff>
      <xdr:row>35</xdr:row>
      <xdr:rowOff>50800</xdr:rowOff>
    </xdr:to>
    <mc:AlternateContent xmlns:mc="http://schemas.openxmlformats.org/markup-compatibility/2006" xmlns:a14="http://schemas.microsoft.com/office/drawing/2010/main">
      <mc:Choice Requires="a14">
        <xdr:graphicFrame macro="">
          <xdr:nvGraphicFramePr>
            <xdr:cNvPr id="15" name="week_of_month 2">
              <a:extLst>
                <a:ext uri="{FF2B5EF4-FFF2-40B4-BE49-F238E27FC236}">
                  <a16:creationId xmlns:a16="http://schemas.microsoft.com/office/drawing/2014/main" id="{3F321328-D43B-4333-8D14-1809D11C2D49}"/>
                </a:ext>
              </a:extLst>
            </xdr:cNvPr>
            <xdr:cNvGraphicFramePr/>
          </xdr:nvGraphicFramePr>
          <xdr:xfrm>
            <a:off x="0" y="0"/>
            <a:ext cx="0" cy="0"/>
          </xdr:xfrm>
          <a:graphic>
            <a:graphicData uri="http://schemas.microsoft.com/office/drawing/2010/slicer">
              <sle:slicer xmlns:sle="http://schemas.microsoft.com/office/drawing/2010/slicer" name="week_of_month 2"/>
            </a:graphicData>
          </a:graphic>
        </xdr:graphicFrame>
      </mc:Choice>
      <mc:Fallback xmlns="">
        <xdr:sp macro="" textlink="">
          <xdr:nvSpPr>
            <xdr:cNvPr id="0" name=""/>
            <xdr:cNvSpPr>
              <a:spLocks noTextEdit="1"/>
            </xdr:cNvSpPr>
          </xdr:nvSpPr>
          <xdr:spPr>
            <a:xfrm>
              <a:off x="16186150" y="4899025"/>
              <a:ext cx="1974850" cy="1819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33</xdr:col>
      <xdr:colOff>207169</xdr:colOff>
      <xdr:row>5</xdr:row>
      <xdr:rowOff>19051</xdr:rowOff>
    </xdr:from>
    <xdr:to>
      <xdr:col>36</xdr:col>
      <xdr:colOff>207169</xdr:colOff>
      <xdr:row>18</xdr:row>
      <xdr:rowOff>66676</xdr:rowOff>
    </xdr:to>
    <mc:AlternateContent xmlns:mc="http://schemas.openxmlformats.org/markup-compatibility/2006" xmlns:a14="http://schemas.microsoft.com/office/drawing/2010/main">
      <mc:Choice Requires="a14">
        <xdr:graphicFrame macro="">
          <xdr:nvGraphicFramePr>
            <xdr:cNvPr id="2" name="Statefilter">
              <a:extLst>
                <a:ext uri="{FF2B5EF4-FFF2-40B4-BE49-F238E27FC236}">
                  <a16:creationId xmlns:a16="http://schemas.microsoft.com/office/drawing/2014/main" id="{276BC27A-9D6A-4B76-A8F1-81CEB11328E2}"/>
                </a:ext>
              </a:extLst>
            </xdr:cNvPr>
            <xdr:cNvGraphicFramePr/>
          </xdr:nvGraphicFramePr>
          <xdr:xfrm>
            <a:off x="0" y="0"/>
            <a:ext cx="0" cy="0"/>
          </xdr:xfrm>
          <a:graphic>
            <a:graphicData uri="http://schemas.microsoft.com/office/drawing/2010/slicer">
              <sle:slicer xmlns:sle="http://schemas.microsoft.com/office/drawing/2010/slicer" name="Statefilter"/>
            </a:graphicData>
          </a:graphic>
        </xdr:graphicFrame>
      </mc:Choice>
      <mc:Fallback xmlns="">
        <xdr:sp macro="" textlink="">
          <xdr:nvSpPr>
            <xdr:cNvPr id="0" name=""/>
            <xdr:cNvSpPr>
              <a:spLocks noTextEdit="1"/>
            </xdr:cNvSpPr>
          </xdr:nvSpPr>
          <xdr:spPr>
            <a:xfrm>
              <a:off x="20245388" y="971551"/>
              <a:ext cx="182165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523877</xdr:colOff>
      <xdr:row>5</xdr:row>
      <xdr:rowOff>35720</xdr:rowOff>
    </xdr:from>
    <xdr:to>
      <xdr:col>16</xdr:col>
      <xdr:colOff>392908</xdr:colOff>
      <xdr:row>41</xdr:row>
      <xdr:rowOff>178595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19E93A8-D7E3-473C-98ED-F1CCE27F4A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877" y="988220"/>
              <a:ext cx="10638631" cy="70008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119063</xdr:colOff>
      <xdr:row>5</xdr:row>
      <xdr:rowOff>23813</xdr:rowOff>
    </xdr:from>
    <xdr:to>
      <xdr:col>32</xdr:col>
      <xdr:colOff>595313</xdr:colOff>
      <xdr:row>41</xdr:row>
      <xdr:rowOff>166688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4F80EC9-E52E-478F-B750-82CB9510B7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561763" y="976313"/>
              <a:ext cx="10572750" cy="70008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483825</xdr:colOff>
      <xdr:row>44</xdr:row>
      <xdr:rowOff>9742</xdr:rowOff>
    </xdr:from>
    <xdr:to>
      <xdr:col>32</xdr:col>
      <xdr:colOff>588818</xdr:colOff>
      <xdr:row>95</xdr:row>
      <xdr:rowOff>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23381B1-76EC-491D-9E24-44C41D4AD6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30025" y="8391742"/>
              <a:ext cx="20297993" cy="970575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85598</xdr:colOff>
      <xdr:row>99</xdr:row>
      <xdr:rowOff>43295</xdr:rowOff>
    </xdr:from>
    <xdr:to>
      <xdr:col>16</xdr:col>
      <xdr:colOff>542277</xdr:colOff>
      <xdr:row>134</xdr:row>
      <xdr:rowOff>97415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2C98803-3E9C-4AF0-B0D0-DD8A3C1AF2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8698" y="18902795"/>
              <a:ext cx="10553179" cy="67216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357188</xdr:colOff>
      <xdr:row>99</xdr:row>
      <xdr:rowOff>71438</xdr:rowOff>
    </xdr:from>
    <xdr:to>
      <xdr:col>33</xdr:col>
      <xdr:colOff>189507</xdr:colOff>
      <xdr:row>134</xdr:row>
      <xdr:rowOff>125558</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983ADAD3-8DC5-4C72-AF11-3C25333BBA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799888" y="18930938"/>
              <a:ext cx="10601919" cy="67216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421049</xdr:colOff>
      <xdr:row>137</xdr:row>
      <xdr:rowOff>114733</xdr:rowOff>
    </xdr:from>
    <xdr:to>
      <xdr:col>33</xdr:col>
      <xdr:colOff>217558</xdr:colOff>
      <xdr:row>174</xdr:row>
      <xdr:rowOff>28141</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A1C5D0FF-3009-4B43-8C4C-D8CC743E9F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863749" y="26213233"/>
              <a:ext cx="10566109" cy="696190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166686</xdr:colOff>
      <xdr:row>137</xdr:row>
      <xdr:rowOff>98497</xdr:rowOff>
    </xdr:from>
    <xdr:to>
      <xdr:col>16</xdr:col>
      <xdr:colOff>570415</xdr:colOff>
      <xdr:row>174</xdr:row>
      <xdr:rowOff>11905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9DFA7601-1A65-4194-8C2D-2043AFF8CC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9786" y="26196997"/>
              <a:ext cx="10500229" cy="696190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33</xdr:col>
      <xdr:colOff>214313</xdr:colOff>
      <xdr:row>46</xdr:row>
      <xdr:rowOff>73819</xdr:rowOff>
    </xdr:from>
    <xdr:to>
      <xdr:col>36</xdr:col>
      <xdr:colOff>214313</xdr:colOff>
      <xdr:row>59</xdr:row>
      <xdr:rowOff>121444</xdr:rowOff>
    </xdr:to>
    <mc:AlternateContent xmlns:mc="http://schemas.openxmlformats.org/markup-compatibility/2006" xmlns:a14="http://schemas.microsoft.com/office/drawing/2010/main">
      <mc:Choice Requires="a14">
        <xdr:graphicFrame macro="">
          <xdr:nvGraphicFramePr>
            <xdr:cNvPr id="11" name="Statefilter 2">
              <a:extLst>
                <a:ext uri="{FF2B5EF4-FFF2-40B4-BE49-F238E27FC236}">
                  <a16:creationId xmlns:a16="http://schemas.microsoft.com/office/drawing/2014/main" id="{324C9B05-C569-4B2E-A9C4-2C459D81C4DE}"/>
                </a:ext>
              </a:extLst>
            </xdr:cNvPr>
            <xdr:cNvGraphicFramePr/>
          </xdr:nvGraphicFramePr>
          <xdr:xfrm>
            <a:off x="0" y="0"/>
            <a:ext cx="0" cy="0"/>
          </xdr:xfrm>
          <a:graphic>
            <a:graphicData uri="http://schemas.microsoft.com/office/drawing/2010/slicer">
              <sle:slicer xmlns:sle="http://schemas.microsoft.com/office/drawing/2010/slicer" name="Statefilter 2"/>
            </a:graphicData>
          </a:graphic>
        </xdr:graphicFrame>
      </mc:Choice>
      <mc:Fallback xmlns="">
        <xdr:sp macro="" textlink="">
          <xdr:nvSpPr>
            <xdr:cNvPr id="0" name=""/>
            <xdr:cNvSpPr>
              <a:spLocks noTextEdit="1"/>
            </xdr:cNvSpPr>
          </xdr:nvSpPr>
          <xdr:spPr>
            <a:xfrm>
              <a:off x="20252532" y="8836819"/>
              <a:ext cx="182165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404813</xdr:colOff>
      <xdr:row>99</xdr:row>
      <xdr:rowOff>59531</xdr:rowOff>
    </xdr:from>
    <xdr:to>
      <xdr:col>36</xdr:col>
      <xdr:colOff>404813</xdr:colOff>
      <xdr:row>112</xdr:row>
      <xdr:rowOff>107156</xdr:rowOff>
    </xdr:to>
    <mc:AlternateContent xmlns:mc="http://schemas.openxmlformats.org/markup-compatibility/2006" xmlns:a14="http://schemas.microsoft.com/office/drawing/2010/main">
      <mc:Choice Requires="a14">
        <xdr:graphicFrame macro="">
          <xdr:nvGraphicFramePr>
            <xdr:cNvPr id="12" name="Statefilter 1">
              <a:extLst>
                <a:ext uri="{FF2B5EF4-FFF2-40B4-BE49-F238E27FC236}">
                  <a16:creationId xmlns:a16="http://schemas.microsoft.com/office/drawing/2014/main" id="{BF71533C-B651-4AEA-A3C0-BD397CFBC434}"/>
                </a:ext>
              </a:extLst>
            </xdr:cNvPr>
            <xdr:cNvGraphicFramePr/>
          </xdr:nvGraphicFramePr>
          <xdr:xfrm>
            <a:off x="0" y="0"/>
            <a:ext cx="0" cy="0"/>
          </xdr:xfrm>
          <a:graphic>
            <a:graphicData uri="http://schemas.microsoft.com/office/drawing/2010/slicer">
              <sle:slicer xmlns:sle="http://schemas.microsoft.com/office/drawing/2010/slicer" name="Statefilter 1"/>
            </a:graphicData>
          </a:graphic>
        </xdr:graphicFrame>
      </mc:Choice>
      <mc:Fallback xmlns="">
        <xdr:sp macro="" textlink="">
          <xdr:nvSpPr>
            <xdr:cNvPr id="0" name=""/>
            <xdr:cNvSpPr>
              <a:spLocks noTextEdit="1"/>
            </xdr:cNvSpPr>
          </xdr:nvSpPr>
          <xdr:spPr>
            <a:xfrm>
              <a:off x="20443032" y="18919031"/>
              <a:ext cx="182165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404812</xdr:colOff>
      <xdr:row>138</xdr:row>
      <xdr:rowOff>23813</xdr:rowOff>
    </xdr:from>
    <xdr:to>
      <xdr:col>36</xdr:col>
      <xdr:colOff>404812</xdr:colOff>
      <xdr:row>151</xdr:row>
      <xdr:rowOff>71438</xdr:rowOff>
    </xdr:to>
    <mc:AlternateContent xmlns:mc="http://schemas.openxmlformats.org/markup-compatibility/2006" xmlns:a14="http://schemas.microsoft.com/office/drawing/2010/main">
      <mc:Choice Requires="a14">
        <xdr:graphicFrame macro="">
          <xdr:nvGraphicFramePr>
            <xdr:cNvPr id="13" name="Statefilter 3">
              <a:extLst>
                <a:ext uri="{FF2B5EF4-FFF2-40B4-BE49-F238E27FC236}">
                  <a16:creationId xmlns:a16="http://schemas.microsoft.com/office/drawing/2014/main" id="{7BA6EC69-B68B-4E76-8674-431B7CF23641}"/>
                </a:ext>
              </a:extLst>
            </xdr:cNvPr>
            <xdr:cNvGraphicFramePr/>
          </xdr:nvGraphicFramePr>
          <xdr:xfrm>
            <a:off x="0" y="0"/>
            <a:ext cx="0" cy="0"/>
          </xdr:xfrm>
          <a:graphic>
            <a:graphicData uri="http://schemas.microsoft.com/office/drawing/2010/slicer">
              <sle:slicer xmlns:sle="http://schemas.microsoft.com/office/drawing/2010/slicer" name="Statefilter 3"/>
            </a:graphicData>
          </a:graphic>
        </xdr:graphicFrame>
      </mc:Choice>
      <mc:Fallback xmlns="">
        <xdr:sp macro="" textlink="">
          <xdr:nvSpPr>
            <xdr:cNvPr id="0" name=""/>
            <xdr:cNvSpPr>
              <a:spLocks noTextEdit="1"/>
            </xdr:cNvSpPr>
          </xdr:nvSpPr>
          <xdr:spPr>
            <a:xfrm>
              <a:off x="20443031" y="26312813"/>
              <a:ext cx="182165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35719</xdr:colOff>
      <xdr:row>21</xdr:row>
      <xdr:rowOff>154781</xdr:rowOff>
    </xdr:from>
    <xdr:to>
      <xdr:col>18</xdr:col>
      <xdr:colOff>357187</xdr:colOff>
      <xdr:row>26</xdr:row>
      <xdr:rowOff>35719</xdr:rowOff>
    </xdr:to>
    <xdr:sp macro="" textlink="">
      <xdr:nvSpPr>
        <xdr:cNvPr id="10" name="Arrow: Right 9">
          <a:extLst>
            <a:ext uri="{FF2B5EF4-FFF2-40B4-BE49-F238E27FC236}">
              <a16:creationId xmlns:a16="http://schemas.microsoft.com/office/drawing/2014/main" id="{4B8631F5-2E0D-5CED-AE54-858A12EEFFBC}"/>
            </a:ext>
          </a:extLst>
        </xdr:cNvPr>
        <xdr:cNvSpPr/>
      </xdr:nvSpPr>
      <xdr:spPr>
        <a:xfrm>
          <a:off x="9144000" y="4155281"/>
          <a:ext cx="2143125" cy="83343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581026</xdr:colOff>
      <xdr:row>37</xdr:row>
      <xdr:rowOff>92868</xdr:rowOff>
    </xdr:from>
    <xdr:to>
      <xdr:col>25</xdr:col>
      <xdr:colOff>200026</xdr:colOff>
      <xdr:row>48</xdr:row>
      <xdr:rowOff>140493</xdr:rowOff>
    </xdr:to>
    <xdr:sp macro="" textlink="">
      <xdr:nvSpPr>
        <xdr:cNvPr id="14" name="Arrow: Right 13">
          <a:extLst>
            <a:ext uri="{FF2B5EF4-FFF2-40B4-BE49-F238E27FC236}">
              <a16:creationId xmlns:a16="http://schemas.microsoft.com/office/drawing/2014/main" id="{14B5F38F-064C-43F2-A645-FE28B5F2EFFC}"/>
            </a:ext>
          </a:extLst>
        </xdr:cNvPr>
        <xdr:cNvSpPr/>
      </xdr:nvSpPr>
      <xdr:spPr>
        <a:xfrm rot="5400000">
          <a:off x="13892213" y="7796212"/>
          <a:ext cx="2143125" cy="83343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357188</xdr:colOff>
      <xdr:row>91</xdr:row>
      <xdr:rowOff>95251</xdr:rowOff>
    </xdr:from>
    <xdr:to>
      <xdr:col>11</xdr:col>
      <xdr:colOff>583408</xdr:colOff>
      <xdr:row>102</xdr:row>
      <xdr:rowOff>142876</xdr:rowOff>
    </xdr:to>
    <xdr:sp macro="" textlink="">
      <xdr:nvSpPr>
        <xdr:cNvPr id="15" name="Arrow: Right 14">
          <a:extLst>
            <a:ext uri="{FF2B5EF4-FFF2-40B4-BE49-F238E27FC236}">
              <a16:creationId xmlns:a16="http://schemas.microsoft.com/office/drawing/2014/main" id="{4A4015D8-60B7-4C57-806E-18571524AF53}"/>
            </a:ext>
          </a:extLst>
        </xdr:cNvPr>
        <xdr:cNvSpPr/>
      </xdr:nvSpPr>
      <xdr:spPr>
        <a:xfrm rot="5400000">
          <a:off x="5774532" y="18085595"/>
          <a:ext cx="2143125" cy="83343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190500</xdr:colOff>
      <xdr:row>115</xdr:row>
      <xdr:rowOff>23812</xdr:rowOff>
    </xdr:from>
    <xdr:to>
      <xdr:col>18</xdr:col>
      <xdr:colOff>511968</xdr:colOff>
      <xdr:row>119</xdr:row>
      <xdr:rowOff>95250</xdr:rowOff>
    </xdr:to>
    <xdr:sp macro="" textlink="">
      <xdr:nvSpPr>
        <xdr:cNvPr id="16" name="Arrow: Right 15">
          <a:extLst>
            <a:ext uri="{FF2B5EF4-FFF2-40B4-BE49-F238E27FC236}">
              <a16:creationId xmlns:a16="http://schemas.microsoft.com/office/drawing/2014/main" id="{55AFFDCC-F4B7-4188-A357-1163E80C070A}"/>
            </a:ext>
          </a:extLst>
        </xdr:cNvPr>
        <xdr:cNvSpPr/>
      </xdr:nvSpPr>
      <xdr:spPr>
        <a:xfrm>
          <a:off x="9298781" y="21931312"/>
          <a:ext cx="2143125" cy="83343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1</xdr:colOff>
      <xdr:row>130</xdr:row>
      <xdr:rowOff>95251</xdr:rowOff>
    </xdr:from>
    <xdr:to>
      <xdr:col>28</xdr:col>
      <xdr:colOff>226220</xdr:colOff>
      <xdr:row>141</xdr:row>
      <xdr:rowOff>142876</xdr:rowOff>
    </xdr:to>
    <xdr:sp macro="" textlink="">
      <xdr:nvSpPr>
        <xdr:cNvPr id="17" name="Arrow: Right 16">
          <a:extLst>
            <a:ext uri="{FF2B5EF4-FFF2-40B4-BE49-F238E27FC236}">
              <a16:creationId xmlns:a16="http://schemas.microsoft.com/office/drawing/2014/main" id="{5CE71A6F-323D-428A-A620-0794000C3DAF}"/>
            </a:ext>
          </a:extLst>
        </xdr:cNvPr>
        <xdr:cNvSpPr/>
      </xdr:nvSpPr>
      <xdr:spPr>
        <a:xfrm rot="5400000">
          <a:off x="15740063" y="25515095"/>
          <a:ext cx="2143125" cy="83343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273844</xdr:colOff>
      <xdr:row>152</xdr:row>
      <xdr:rowOff>178593</xdr:rowOff>
    </xdr:from>
    <xdr:to>
      <xdr:col>18</xdr:col>
      <xdr:colOff>595312</xdr:colOff>
      <xdr:row>157</xdr:row>
      <xdr:rowOff>59531</xdr:rowOff>
    </xdr:to>
    <xdr:sp macro="" textlink="">
      <xdr:nvSpPr>
        <xdr:cNvPr id="18" name="Arrow: Right 17">
          <a:extLst>
            <a:ext uri="{FF2B5EF4-FFF2-40B4-BE49-F238E27FC236}">
              <a16:creationId xmlns:a16="http://schemas.microsoft.com/office/drawing/2014/main" id="{B79D7D55-8052-4F47-8BE7-A3C1D567382F}"/>
            </a:ext>
          </a:extLst>
        </xdr:cNvPr>
        <xdr:cNvSpPr/>
      </xdr:nvSpPr>
      <xdr:spPr>
        <a:xfrm rot="10800000">
          <a:off x="9382125" y="29134593"/>
          <a:ext cx="2143125" cy="83343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336495</xdr:colOff>
      <xdr:row>3</xdr:row>
      <xdr:rowOff>195386</xdr:rowOff>
    </xdr:from>
    <xdr:to>
      <xdr:col>11</xdr:col>
      <xdr:colOff>197554</xdr:colOff>
      <xdr:row>17</xdr:row>
      <xdr:rowOff>116364</xdr:rowOff>
    </xdr:to>
    <xdr:graphicFrame macro="">
      <xdr:nvGraphicFramePr>
        <xdr:cNvPr id="8" name="Chart 7">
          <a:extLst>
            <a:ext uri="{FF2B5EF4-FFF2-40B4-BE49-F238E27FC236}">
              <a16:creationId xmlns:a16="http://schemas.microsoft.com/office/drawing/2014/main" id="{7EA05933-0740-EF16-8137-BF16414A5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521027</xdr:colOff>
      <xdr:row>17</xdr:row>
      <xdr:rowOff>184529</xdr:rowOff>
    </xdr:from>
    <xdr:to>
      <xdr:col>16</xdr:col>
      <xdr:colOff>382087</xdr:colOff>
      <xdr:row>28</xdr:row>
      <xdr:rowOff>191041</xdr:rowOff>
    </xdr:to>
    <xdr:graphicFrame macro="">
      <xdr:nvGraphicFramePr>
        <xdr:cNvPr id="9" name="Chart 8">
          <a:extLst>
            <a:ext uri="{FF2B5EF4-FFF2-40B4-BE49-F238E27FC236}">
              <a16:creationId xmlns:a16="http://schemas.microsoft.com/office/drawing/2014/main" id="{9F9188DC-CC33-B2EE-7DFB-7DD299AB2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249661</xdr:colOff>
      <xdr:row>3</xdr:row>
      <xdr:rowOff>195384</xdr:rowOff>
    </xdr:from>
    <xdr:to>
      <xdr:col>17</xdr:col>
      <xdr:colOff>783713</xdr:colOff>
      <xdr:row>17</xdr:row>
      <xdr:rowOff>116362</xdr:rowOff>
    </xdr:to>
    <xdr:graphicFrame macro="">
      <xdr:nvGraphicFramePr>
        <xdr:cNvPr id="10" name="Chart 9">
          <a:extLst>
            <a:ext uri="{FF2B5EF4-FFF2-40B4-BE49-F238E27FC236}">
              <a16:creationId xmlns:a16="http://schemas.microsoft.com/office/drawing/2014/main" id="{39446C47-F2FB-A829-2E1B-38FE7D7EF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33</xdr:col>
      <xdr:colOff>11206</xdr:colOff>
      <xdr:row>45</xdr:row>
      <xdr:rowOff>89647</xdr:rowOff>
    </xdr:from>
    <xdr:to>
      <xdr:col>36</xdr:col>
      <xdr:colOff>17509</xdr:colOff>
      <xdr:row>58</xdr:row>
      <xdr:rowOff>126066</xdr:rowOff>
    </xdr:to>
    <mc:AlternateContent xmlns:mc="http://schemas.openxmlformats.org/markup-compatibility/2006" xmlns:a14="http://schemas.microsoft.com/office/drawing/2010/main">
      <mc:Choice Requires="a14">
        <xdr:graphicFrame macro="">
          <xdr:nvGraphicFramePr>
            <xdr:cNvPr id="2" name="Statefilter 4">
              <a:extLst>
                <a:ext uri="{FF2B5EF4-FFF2-40B4-BE49-F238E27FC236}">
                  <a16:creationId xmlns:a16="http://schemas.microsoft.com/office/drawing/2014/main" id="{BB1A1810-0204-4840-9236-16D972361201}"/>
                </a:ext>
              </a:extLst>
            </xdr:cNvPr>
            <xdr:cNvGraphicFramePr/>
          </xdr:nvGraphicFramePr>
          <xdr:xfrm>
            <a:off x="0" y="0"/>
            <a:ext cx="0" cy="0"/>
          </xdr:xfrm>
          <a:graphic>
            <a:graphicData uri="http://schemas.microsoft.com/office/drawing/2010/slicer">
              <sle:slicer xmlns:sle="http://schemas.microsoft.com/office/drawing/2010/slicer" name="Statefilter 4"/>
            </a:graphicData>
          </a:graphic>
        </xdr:graphicFrame>
      </mc:Choice>
      <mc:Fallback xmlns="">
        <xdr:sp macro="" textlink="">
          <xdr:nvSpPr>
            <xdr:cNvPr id="0" name=""/>
            <xdr:cNvSpPr>
              <a:spLocks noTextEdit="1"/>
            </xdr:cNvSpPr>
          </xdr:nvSpPr>
          <xdr:spPr>
            <a:xfrm>
              <a:off x="29830059" y="8695765"/>
              <a:ext cx="182165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b0d074f83d9bf64e/Desktop/Masai/Project/GitHub_Covid/Covid_Project/data/SQL_files/country_data_daily_ba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mol " refreshedDate="45101.801474652777" createdVersion="7" refreshedVersion="7" minRefreshableVersion="3" recordCount="613" xr:uid="{38B17627-F8A5-4F99-AA89-9DA68B25DDEC}">
  <cacheSource type="worksheet">
    <worksheetSource ref="A1:O614" sheet="Data" r:id="rId2"/>
  </cacheSource>
  <cacheFields count="15">
    <cacheField name="year" numFmtId="0">
      <sharedItems containsSemiMixedTypes="0" containsString="0" containsNumber="1" containsInteger="1" minValue="2020" maxValue="2021" count="2">
        <n v="2020"/>
        <n v="2021"/>
      </sharedItems>
    </cacheField>
    <cacheField name="MonthName" numFmtId="0">
      <sharedItems count="12">
        <s v="January"/>
        <s v="February"/>
        <s v="March"/>
        <s v="April"/>
        <s v="May"/>
        <s v="June"/>
        <s v="July"/>
        <s v="August"/>
        <s v="September"/>
        <s v="October"/>
        <s v="November"/>
        <s v="December"/>
      </sharedItems>
    </cacheField>
    <cacheField name="week_of_month" numFmtId="0">
      <sharedItems containsSemiMixedTypes="0" containsString="0" containsNumber="1" containsInteger="1" minValue="1" maxValue="5" count="5">
        <n v="5"/>
        <n v="1"/>
        <n v="2"/>
        <n v="3"/>
        <n v="4"/>
      </sharedItems>
    </cacheField>
    <cacheField name="daily_confirmed" numFmtId="0">
      <sharedItems containsSemiMixedTypes="0" containsString="0" containsNumber="1" containsInteger="1" minValue="0" maxValue="828560" count="605">
        <n v="2"/>
        <n v="0"/>
        <n v="4"/>
        <n v="44"/>
        <n v="6"/>
        <n v="10"/>
        <n v="18"/>
        <n v="30"/>
        <n v="16"/>
        <n v="20"/>
        <n v="22"/>
        <n v="28"/>
        <n v="40"/>
        <n v="50"/>
        <n v="54"/>
        <n v="116"/>
        <n v="156"/>
        <n v="138"/>
        <n v="188"/>
        <n v="148"/>
        <n v="172"/>
        <n v="146"/>
        <n v="306"/>
        <n v="272"/>
        <n v="240"/>
        <n v="374"/>
        <n v="618"/>
        <n v="848"/>
        <n v="972"/>
        <n v="1120"/>
        <n v="1158"/>
        <n v="1218"/>
        <n v="968"/>
        <n v="1146"/>
        <n v="1130"/>
        <n v="1626"/>
        <n v="1742"/>
        <n v="1708"/>
        <n v="1516"/>
        <n v="2486"/>
        <n v="2062"/>
        <n v="1772"/>
        <n v="2122"/>
        <n v="1844"/>
        <n v="2742"/>
        <n v="3160"/>
        <n v="2478"/>
        <n v="3074"/>
        <n v="2584"/>
        <n v="3334"/>
        <n v="2816"/>
        <n v="3670"/>
        <n v="3214"/>
        <n v="3136"/>
        <n v="3804"/>
        <n v="3410"/>
        <n v="3604"/>
        <n v="4792"/>
        <n v="5128"/>
        <n v="5904"/>
        <n v="7312"/>
        <n v="5942"/>
        <n v="7204"/>
        <n v="6688"/>
        <n v="6678"/>
        <n v="6350"/>
        <n v="8622"/>
        <n v="7184"/>
        <n v="7124"/>
        <n v="7452"/>
        <n v="7982"/>
        <n v="7616"/>
        <n v="9588"/>
        <n v="10098"/>
        <n v="9256"/>
        <n v="12308"/>
        <n v="11440"/>
        <n v="12046"/>
        <n v="13072"/>
        <n v="13330"/>
        <n v="14222"/>
        <n v="12828"/>
        <n v="11814"/>
        <n v="14492"/>
        <n v="14508"/>
        <n v="16276"/>
        <n v="16728"/>
        <n v="17578"/>
        <n v="15448"/>
        <n v="17624"/>
        <n v="19376"/>
        <n v="19694"/>
        <n v="18944"/>
        <n v="20816"/>
        <n v="21764"/>
        <n v="17072"/>
        <n v="19962"/>
        <n v="22312"/>
        <n v="22270"/>
        <n v="22612"/>
        <n v="24078"/>
        <n v="22808"/>
        <n v="20064"/>
        <n v="22170"/>
        <n v="26216"/>
        <n v="27658"/>
        <n v="29480"/>
        <n v="31836"/>
        <n v="30302"/>
        <n v="27120"/>
        <n v="31312"/>
        <n v="33736"/>
        <n v="36410"/>
        <n v="36510"/>
        <n v="40284"/>
        <n v="39220"/>
        <n v="36678"/>
        <n v="38860"/>
        <n v="43894"/>
        <n v="45436"/>
        <n v="48036"/>
        <n v="47884"/>
        <n v="45000"/>
        <n v="46296"/>
        <n v="51122"/>
        <n v="51580"/>
        <n v="55498"/>
        <n v="55508"/>
        <n v="58212"/>
        <n v="56356"/>
        <n v="59834"/>
        <n v="65214"/>
        <n v="70936"/>
        <n v="69648"/>
        <n v="74822"/>
        <n v="80470"/>
        <n v="73612"/>
        <n v="78340"/>
        <n v="91202"/>
        <n v="96886"/>
        <n v="97776"/>
        <n v="100144"/>
        <n v="97864"/>
        <n v="92968"/>
        <n v="99262"/>
        <n v="104958"/>
        <n v="109936"/>
        <n v="114972"/>
        <n v="110234"/>
        <n v="105344"/>
        <n v="100982"/>
        <n v="102564"/>
        <n v="113252"/>
        <n v="124340"/>
        <n v="122910"/>
        <n v="130312"/>
        <n v="124234"/>
        <n v="106032"/>
        <n v="122504"/>
        <n v="134132"/>
        <n v="128282"/>
        <n v="131220"/>
        <n v="127972"/>
        <n v="116192"/>
        <n v="108596"/>
        <n v="130048"/>
        <n v="138392"/>
        <n v="137036"/>
        <n v="138058"/>
        <n v="140134"/>
        <n v="123498"/>
        <n v="119392"/>
        <n v="133746"/>
        <n v="151990"/>
        <n v="153654"/>
        <n v="153314"/>
        <n v="156958"/>
        <n v="158922"/>
        <n v="137532"/>
        <n v="156336"/>
        <n v="165730"/>
        <n v="168318"/>
        <n v="174214"/>
        <n v="181212"/>
        <n v="183450"/>
        <n v="150030"/>
        <n v="179710"/>
        <n v="191072"/>
        <n v="193524"/>
        <n v="195310"/>
        <n v="188828"/>
        <n v="186440"/>
        <n v="163818"/>
        <n v="182194"/>
        <n v="195720"/>
        <n v="193574"/>
        <n v="185946"/>
        <n v="185148"/>
        <n v="174790"/>
        <n v="148986"/>
        <n v="166724"/>
        <n v="173406"/>
        <n v="171842"/>
        <n v="171434"/>
        <n v="177518"/>
        <n v="165540"/>
        <n v="139338"/>
        <n v="161000"/>
        <n v="173496"/>
        <n v="163570"/>
        <n v="159770"/>
        <n v="150958"/>
        <n v="149540"/>
        <n v="120260"/>
        <n v="143738"/>
        <n v="157618"/>
        <n v="141596"/>
        <n v="146610"/>
        <n v="148836"/>
        <n v="135578"/>
        <n v="108524"/>
        <n v="127434"/>
        <n v="135622"/>
        <n v="126882"/>
        <n v="124608"/>
        <n v="123786"/>
        <n v="113038"/>
        <n v="91012"/>
        <n v="108696"/>
        <n v="112528"/>
        <n v="108742"/>
        <n v="107862"/>
        <n v="100732"/>
        <n v="91844"/>
        <n v="72208"/>
        <n v="86072"/>
        <n v="100376"/>
        <n v="97530"/>
        <n v="96234"/>
        <n v="94456"/>
        <n v="91856"/>
        <n v="75184"/>
        <n v="92054"/>
        <n v="100930"/>
        <n v="95256"/>
        <n v="100718"/>
        <n v="91622"/>
        <n v="93414"/>
        <n v="74238"/>
        <n v="89448"/>
        <n v="96570"/>
        <n v="89168"/>
        <n v="89240"/>
        <n v="83384"/>
        <n v="61362"/>
        <n v="57218"/>
        <n v="77096"/>
        <n v="90732"/>
        <n v="92370"/>
        <n v="92566"/>
        <n v="90602"/>
        <n v="88808"/>
        <n v="74882"/>
        <n v="88490"/>
        <n v="89398"/>
        <n v="86348"/>
        <n v="82706"/>
        <n v="83630"/>
        <n v="78072"/>
        <n v="62358"/>
        <n v="72948"/>
        <n v="71012"/>
        <n v="73148"/>
        <n v="73422"/>
        <n v="72020"/>
        <n v="66356"/>
        <n v="52454"/>
        <n v="64166"/>
        <n v="63274"/>
        <n v="58822"/>
        <n v="59922"/>
        <n v="60708"/>
        <n v="54672"/>
        <n v="43882"/>
        <n v="52502"/>
        <n v="36344"/>
        <n v="53508"/>
        <n v="53982"/>
        <n v="53668"/>
        <n v="49244"/>
        <n v="38294"/>
        <n v="47760"/>
        <n v="49432"/>
        <n v="46888"/>
        <n v="44698"/>
        <n v="37150"/>
        <n v="40666"/>
        <n v="32144"/>
        <n v="41084"/>
        <n v="43890"/>
        <n v="38052"/>
        <n v="40318"/>
        <n v="36288"/>
        <n v="33356"/>
        <n v="32556"/>
        <n v="35818"/>
        <n v="40944"/>
        <n v="36246"/>
        <n v="36906"/>
        <n v="37640"/>
        <n v="32172"/>
        <n v="24962"/>
        <n v="31806"/>
        <n v="34030"/>
        <n v="31354"/>
        <n v="30310"/>
        <n v="30100"/>
        <n v="27924"/>
        <n v="19974"/>
        <n v="27574"/>
        <n v="30558"/>
        <n v="28990"/>
        <n v="28646"/>
        <n v="29792"/>
        <n v="26464"/>
        <n v="18196"/>
        <n v="25466"/>
        <n v="23112"/>
        <n v="37824"/>
        <n v="26108"/>
        <n v="26146"/>
        <n v="23054"/>
        <n v="17158"/>
        <n v="22002"/>
        <n v="25850"/>
        <n v="24802"/>
        <n v="23422"/>
        <n v="24138"/>
        <n v="23572"/>
        <n v="17430"/>
        <n v="21462"/>
        <n v="25078"/>
        <n v="18706"/>
        <n v="24274"/>
        <n v="24396"/>
        <n v="23412"/>
        <n v="18172"/>
        <n v="23184"/>
        <n v="25724"/>
        <n v="26476"/>
        <n v="27832"/>
        <n v="27838"/>
        <n v="28556"/>
        <n v="20988"/>
        <n v="27364"/>
        <n v="33860"/>
        <n v="33198"/>
        <n v="33124"/>
        <n v="33610"/>
        <n v="31228"/>
        <n v="24540"/>
        <n v="29996"/>
        <n v="34850"/>
        <n v="33648"/>
        <n v="36648"/>
        <n v="37448"/>
        <n v="37300"/>
        <n v="30706"/>
        <n v="35746"/>
        <n v="45702"/>
        <n v="46596"/>
        <n v="49690"/>
        <n v="50308"/>
        <n v="53026"/>
        <n v="48874"/>
        <n v="57738"/>
        <n v="71676"/>
        <n v="79374"/>
        <n v="81812"/>
        <n v="87630"/>
        <n v="94018"/>
        <n v="81272"/>
        <n v="94478"/>
        <n v="106838"/>
        <n v="118170"/>
        <n v="124552"/>
        <n v="125264"/>
        <n v="136412"/>
        <n v="112304"/>
        <n v="106474"/>
        <n v="144230"/>
        <n v="162796"/>
        <n v="178046"/>
        <n v="185988"/>
        <n v="207588"/>
        <n v="193126"/>
        <n v="230624"/>
        <n v="252552"/>
        <n v="263756"/>
        <n v="289994"/>
        <n v="305130"/>
        <n v="339830"/>
        <n v="321708"/>
        <n v="370612"/>
        <n v="399168"/>
        <n v="433676"/>
        <n v="468004"/>
        <n v="521790"/>
        <n v="550166"/>
        <n v="514034"/>
        <n v="588756"/>
        <n v="631504"/>
        <n v="665062"/>
        <n v="690592"/>
        <n v="697992"/>
        <n v="709316"/>
        <n v="638942"/>
        <n v="725826"/>
        <n v="758806"/>
        <n v="773546"/>
        <n v="804028"/>
        <n v="785152"/>
        <n v="740180"/>
        <n v="711538"/>
        <n v="765694"/>
        <n v="825248"/>
        <n v="828560"/>
        <n v="813802"/>
        <n v="807616"/>
        <n v="732910"/>
        <n v="658982"/>
        <n v="697110"/>
        <n v="725264"/>
        <n v="686010"/>
        <n v="652512"/>
        <n v="621514"/>
        <n v="563674"/>
        <n v="526042"/>
        <n v="534492"/>
        <n v="552374"/>
        <n v="518484"/>
        <n v="514598"/>
        <n v="481794"/>
        <n v="445668"/>
        <n v="391714"/>
        <n v="417984"/>
        <n v="423020"/>
        <n v="372150"/>
        <n v="348166"/>
        <n v="330564"/>
        <n v="306792"/>
        <n v="253766"/>
        <n v="266304"/>
        <n v="268088"/>
        <n v="264848"/>
        <n v="240908"/>
        <n v="228976"/>
        <n v="202418"/>
        <n v="171608"/>
        <n v="185574"/>
        <n v="187766"/>
        <n v="183698"/>
        <n v="169148"/>
        <n v="161050"/>
        <n v="142002"/>
        <n v="120016"/>
        <n v="124434"/>
        <n v="134578"/>
        <n v="124872"/>
        <n v="121530"/>
        <n v="117230"/>
        <n v="105956"/>
        <n v="85366"/>
        <n v="101634"/>
        <n v="108618"/>
        <n v="103318"/>
        <n v="97536"/>
        <n v="99688"/>
        <n v="93046"/>
        <n v="74140"/>
        <n v="92208"/>
        <n v="97212"/>
        <n v="93562"/>
        <n v="88374"/>
        <n v="86054"/>
        <n v="80300"/>
        <n v="68052"/>
        <n v="87928"/>
        <n v="91402"/>
        <n v="87008"/>
        <n v="85320"/>
        <n v="82988"/>
        <n v="75308"/>
        <n v="61636"/>
        <n v="80628"/>
        <n v="83518"/>
        <n v="78142"/>
        <n v="76234"/>
        <n v="82566"/>
        <n v="76660"/>
        <n v="58840"/>
        <n v="84256"/>
        <n v="83374"/>
        <n v="69726"/>
        <n v="79002"/>
        <n v="80572"/>
        <n v="76358"/>
        <n v="61640"/>
        <n v="85942"/>
        <n v="86330"/>
        <n v="89342"/>
        <n v="82998"/>
        <n v="83886"/>
        <n v="81258"/>
        <n v="60170"/>
        <n v="85060"/>
        <n v="85594"/>
        <n v="90010"/>
        <n v="77410"/>
        <n v="78136"/>
        <n v="72072"/>
        <n v="54856"/>
        <n v="76760"/>
        <n v="83172"/>
        <n v="80162"/>
        <n v="77522"/>
        <n v="72270"/>
        <n v="66490"/>
        <n v="49392"/>
        <n v="70416"/>
        <n v="73004"/>
        <n v="73200"/>
        <n v="68616"/>
        <n v="62046"/>
        <n v="50840"/>
        <n v="49588"/>
        <n v="75478"/>
        <n v="92258"/>
        <n v="89100"/>
        <n v="93612"/>
        <n v="90128"/>
        <n v="86748"/>
        <n v="60496"/>
        <n v="86146"/>
        <n v="91950"/>
        <n v="91248"/>
        <n v="85334"/>
        <n v="85214"/>
        <n v="79074"/>
        <n v="60328"/>
        <n v="76270"/>
        <n v="86802"/>
        <n v="48302"/>
        <n v="75750"/>
        <n v="62576"/>
        <n v="62882"/>
        <n v="48828"/>
        <n v="55004"/>
        <n v="60710"/>
        <n v="69306"/>
        <n v="70708"/>
        <n v="62260"/>
        <n v="61656"/>
        <n v="49814"/>
        <n v="54676"/>
        <n v="64020"/>
        <n v="62822"/>
        <n v="59130"/>
        <n v="56338"/>
        <n v="53998"/>
        <n v="29814"/>
        <n v="43796"/>
        <n v="46332"/>
        <n v="54570"/>
        <n v="47836"/>
        <n v="46378"/>
        <n v="43288"/>
        <n v="34202"/>
        <n v="38088"/>
        <n v="45210"/>
        <n v="42948"/>
        <n v="39736"/>
        <n v="35862"/>
        <n v="38040"/>
        <n v="26368"/>
        <n v="32046"/>
        <n v="38386"/>
        <n v="33976"/>
        <n v="32006"/>
        <n v="28156"/>
        <n v="28572"/>
        <n v="24678"/>
        <n v="29870"/>
        <n v="36764"/>
        <n v="31548"/>
        <n v="32654"/>
        <n v="32158"/>
        <n v="29308"/>
        <n v="23704"/>
        <n v="26998"/>
        <n v="32702"/>
        <n v="28614"/>
        <n v="28430"/>
        <n v="25880"/>
        <n v="25814"/>
      </sharedItems>
    </cacheField>
    <cacheField name="total_confirmed" numFmtId="0">
      <sharedItems containsSemiMixedTypes="0" containsString="0" containsNumber="1" containsInteger="1" minValue="2" maxValue="68571224"/>
    </cacheField>
    <cacheField name="daily_deceased" numFmtId="0">
      <sharedItems containsSemiMixedTypes="0" containsString="0" containsNumber="1" containsInteger="1" minValue="0" maxValue="12278"/>
    </cacheField>
    <cacheField name="total_deceased" numFmtId="0">
      <sharedItems containsSemiMixedTypes="0" containsString="0" containsNumber="1" containsInteger="1" minValue="0" maxValue="916940"/>
    </cacheField>
    <cacheField name="daily_recovered" numFmtId="0">
      <sharedItems containsSemiMixedTypes="0" containsString="0" containsNumber="1" containsInteger="1" minValue="0" maxValue="844782"/>
    </cacheField>
    <cacheField name="total_recovered" numFmtId="0">
      <sharedItems containsSemiMixedTypes="0" containsString="0" containsNumber="1" containsInteger="1" minValue="0" maxValue="67322678"/>
    </cacheField>
    <cacheField name="daily_tested" numFmtId="0">
      <sharedItems containsSemiMixedTypes="0" containsString="0" containsNumber="1" containsInteger="1" minValue="0" maxValue="6021572"/>
    </cacheField>
    <cacheField name="total_tested" numFmtId="0">
      <sharedItems containsSemiMixedTypes="0" containsString="0" containsNumber="1" containsInteger="1" minValue="0" maxValue="1263574151"/>
    </cacheField>
    <cacheField name="daily_vaccinated1" numFmtId="0">
      <sharedItems containsSemiMixedTypes="0" containsString="0" containsNumber="1" containsInteger="1" minValue="0" maxValue="26969834"/>
    </cacheField>
    <cacheField name="total_vaccinated1" numFmtId="0">
      <sharedItems containsSemiMixedTypes="0" containsString="0" containsNumber="1" containsInteger="1" minValue="0" maxValue="1462505570"/>
    </cacheField>
    <cacheField name="daily_vaccinated2" numFmtId="0">
      <sharedItems containsSemiMixedTypes="0" containsString="0" containsNumber="1" containsInteger="1" minValue="0" maxValue="18796422"/>
    </cacheField>
    <cacheField name="total_vaccinated2" numFmtId="0">
      <sharedItems containsSemiMixedTypes="0" containsString="0" containsNumber="1" containsInteger="1" minValue="0" maxValue="659940771"/>
    </cacheField>
  </cacheFields>
  <extLst>
    <ext xmlns:x14="http://schemas.microsoft.com/office/spreadsheetml/2009/9/main" uri="{725AE2AE-9491-48be-B2B4-4EB974FC3084}">
      <x14:pivotCacheDefinition pivotCacheId="76484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mol Kumar" refreshedDate="45102.0112681713" createdVersion="8" refreshedVersion="8" minRefreshableVersion="3" recordCount="613" xr:uid="{9DC406E6-16F9-4D45-9292-9C850D5570ED}">
  <cacheSource type="worksheet">
    <worksheetSource ref="A1:J614" sheet="Data_2"/>
  </cacheSource>
  <cacheFields count="9">
    <cacheField name="year" numFmtId="0">
      <sharedItems containsSemiMixedTypes="0" containsString="0" containsNumber="1" containsInteger="1" minValue="2020" maxValue="2021" count="2">
        <n v="2020"/>
        <n v="2021"/>
      </sharedItems>
    </cacheField>
    <cacheField name="MonthName" numFmtId="0">
      <sharedItems count="12">
        <s v="January"/>
        <s v="February"/>
        <s v="March"/>
        <s v="April"/>
        <s v="May"/>
        <s v="June"/>
        <s v="July"/>
        <s v="August"/>
        <s v="September"/>
        <s v="October"/>
        <s v="November"/>
        <s v="December"/>
      </sharedItems>
    </cacheField>
    <cacheField name="week_of_month" numFmtId="0">
      <sharedItems containsSemiMixedTypes="0" containsString="0" containsNumber="1" containsInteger="1" minValue="1" maxValue="5" count="5">
        <n v="5"/>
        <n v="1"/>
        <n v="2"/>
        <n v="3"/>
        <n v="4"/>
      </sharedItems>
    </cacheField>
    <cacheField name="daily_confirmed" numFmtId="0">
      <sharedItems containsSemiMixedTypes="0" containsString="0" containsNumber="1" containsInteger="1" minValue="0" maxValue="828560" count="605">
        <n v="2"/>
        <n v="0"/>
        <n v="4"/>
        <n v="44"/>
        <n v="6"/>
        <n v="10"/>
        <n v="18"/>
        <n v="30"/>
        <n v="16"/>
        <n v="20"/>
        <n v="22"/>
        <n v="28"/>
        <n v="40"/>
        <n v="50"/>
        <n v="54"/>
        <n v="116"/>
        <n v="156"/>
        <n v="138"/>
        <n v="188"/>
        <n v="148"/>
        <n v="172"/>
        <n v="146"/>
        <n v="306"/>
        <n v="272"/>
        <n v="240"/>
        <n v="374"/>
        <n v="618"/>
        <n v="848"/>
        <n v="972"/>
        <n v="1120"/>
        <n v="1158"/>
        <n v="1218"/>
        <n v="968"/>
        <n v="1146"/>
        <n v="1130"/>
        <n v="1626"/>
        <n v="1742"/>
        <n v="1708"/>
        <n v="1516"/>
        <n v="2486"/>
        <n v="2062"/>
        <n v="1772"/>
        <n v="2122"/>
        <n v="1844"/>
        <n v="2742"/>
        <n v="3160"/>
        <n v="2478"/>
        <n v="3074"/>
        <n v="2584"/>
        <n v="3334"/>
        <n v="2816"/>
        <n v="3670"/>
        <n v="3214"/>
        <n v="3136"/>
        <n v="3804"/>
        <n v="3410"/>
        <n v="3604"/>
        <n v="4792"/>
        <n v="5128"/>
        <n v="5904"/>
        <n v="7312"/>
        <n v="5942"/>
        <n v="7204"/>
        <n v="6688"/>
        <n v="6678"/>
        <n v="6350"/>
        <n v="8622"/>
        <n v="7184"/>
        <n v="7124"/>
        <n v="7452"/>
        <n v="7982"/>
        <n v="7616"/>
        <n v="9588"/>
        <n v="10098"/>
        <n v="9256"/>
        <n v="12308"/>
        <n v="11440"/>
        <n v="12046"/>
        <n v="13072"/>
        <n v="13330"/>
        <n v="14222"/>
        <n v="12828"/>
        <n v="11814"/>
        <n v="14492"/>
        <n v="14508"/>
        <n v="16276"/>
        <n v="16728"/>
        <n v="17578"/>
        <n v="15448"/>
        <n v="17624"/>
        <n v="19376"/>
        <n v="19694"/>
        <n v="18944"/>
        <n v="20816"/>
        <n v="21764"/>
        <n v="17072"/>
        <n v="19962"/>
        <n v="22312"/>
        <n v="22270"/>
        <n v="22612"/>
        <n v="24078"/>
        <n v="22808"/>
        <n v="20064"/>
        <n v="22170"/>
        <n v="26216"/>
        <n v="27658"/>
        <n v="29480"/>
        <n v="31836"/>
        <n v="30302"/>
        <n v="27120"/>
        <n v="31312"/>
        <n v="33736"/>
        <n v="36410"/>
        <n v="36510"/>
        <n v="40284"/>
        <n v="39220"/>
        <n v="36678"/>
        <n v="38860"/>
        <n v="43894"/>
        <n v="45436"/>
        <n v="48036"/>
        <n v="47884"/>
        <n v="45000"/>
        <n v="46296"/>
        <n v="51122"/>
        <n v="51580"/>
        <n v="55498"/>
        <n v="55508"/>
        <n v="58212"/>
        <n v="56356"/>
        <n v="59834"/>
        <n v="65214"/>
        <n v="70936"/>
        <n v="69648"/>
        <n v="74822"/>
        <n v="80470"/>
        <n v="73612"/>
        <n v="78340"/>
        <n v="91202"/>
        <n v="96886"/>
        <n v="97776"/>
        <n v="100144"/>
        <n v="97864"/>
        <n v="92968"/>
        <n v="99262"/>
        <n v="104958"/>
        <n v="109936"/>
        <n v="114972"/>
        <n v="110234"/>
        <n v="105344"/>
        <n v="100982"/>
        <n v="102564"/>
        <n v="113252"/>
        <n v="124340"/>
        <n v="122910"/>
        <n v="130312"/>
        <n v="124234"/>
        <n v="106032"/>
        <n v="122504"/>
        <n v="134132"/>
        <n v="128282"/>
        <n v="131220"/>
        <n v="127972"/>
        <n v="116192"/>
        <n v="108596"/>
        <n v="130048"/>
        <n v="138392"/>
        <n v="137036"/>
        <n v="138058"/>
        <n v="140134"/>
        <n v="123498"/>
        <n v="119392"/>
        <n v="133746"/>
        <n v="151990"/>
        <n v="153654"/>
        <n v="153314"/>
        <n v="156958"/>
        <n v="158922"/>
        <n v="137532"/>
        <n v="156336"/>
        <n v="165730"/>
        <n v="168318"/>
        <n v="174214"/>
        <n v="181212"/>
        <n v="183450"/>
        <n v="150030"/>
        <n v="179710"/>
        <n v="191072"/>
        <n v="193524"/>
        <n v="195310"/>
        <n v="188828"/>
        <n v="186440"/>
        <n v="163818"/>
        <n v="182194"/>
        <n v="195720"/>
        <n v="193574"/>
        <n v="185946"/>
        <n v="185148"/>
        <n v="174790"/>
        <n v="148986"/>
        <n v="166724"/>
        <n v="173406"/>
        <n v="171842"/>
        <n v="171434"/>
        <n v="177518"/>
        <n v="165540"/>
        <n v="139338"/>
        <n v="161000"/>
        <n v="173496"/>
        <n v="163570"/>
        <n v="159770"/>
        <n v="150958"/>
        <n v="149540"/>
        <n v="120260"/>
        <n v="143738"/>
        <n v="157618"/>
        <n v="141596"/>
        <n v="146610"/>
        <n v="148836"/>
        <n v="135578"/>
        <n v="108524"/>
        <n v="127434"/>
        <n v="135622"/>
        <n v="126882"/>
        <n v="124608"/>
        <n v="123786"/>
        <n v="113038"/>
        <n v="91012"/>
        <n v="108696"/>
        <n v="112528"/>
        <n v="108742"/>
        <n v="107862"/>
        <n v="100732"/>
        <n v="91844"/>
        <n v="72208"/>
        <n v="86072"/>
        <n v="100376"/>
        <n v="97530"/>
        <n v="96234"/>
        <n v="94456"/>
        <n v="91856"/>
        <n v="75184"/>
        <n v="92054"/>
        <n v="100930"/>
        <n v="95256"/>
        <n v="100718"/>
        <n v="91622"/>
        <n v="93414"/>
        <n v="74238"/>
        <n v="89448"/>
        <n v="96570"/>
        <n v="89168"/>
        <n v="89240"/>
        <n v="83384"/>
        <n v="61362"/>
        <n v="57218"/>
        <n v="77096"/>
        <n v="90732"/>
        <n v="92370"/>
        <n v="92566"/>
        <n v="90602"/>
        <n v="88808"/>
        <n v="74882"/>
        <n v="88490"/>
        <n v="89398"/>
        <n v="86348"/>
        <n v="82706"/>
        <n v="83630"/>
        <n v="78072"/>
        <n v="62358"/>
        <n v="72948"/>
        <n v="71012"/>
        <n v="73148"/>
        <n v="73422"/>
        <n v="72020"/>
        <n v="66356"/>
        <n v="52454"/>
        <n v="64166"/>
        <n v="63274"/>
        <n v="58822"/>
        <n v="59922"/>
        <n v="60708"/>
        <n v="54672"/>
        <n v="43882"/>
        <n v="52502"/>
        <n v="36344"/>
        <n v="53508"/>
        <n v="53982"/>
        <n v="53668"/>
        <n v="49244"/>
        <n v="38294"/>
        <n v="47760"/>
        <n v="49432"/>
        <n v="46888"/>
        <n v="44698"/>
        <n v="37150"/>
        <n v="40666"/>
        <n v="32144"/>
        <n v="41084"/>
        <n v="43890"/>
        <n v="38052"/>
        <n v="40318"/>
        <n v="36288"/>
        <n v="33356"/>
        <n v="32556"/>
        <n v="35818"/>
        <n v="40944"/>
        <n v="36246"/>
        <n v="36906"/>
        <n v="37640"/>
        <n v="32172"/>
        <n v="24962"/>
        <n v="31806"/>
        <n v="34030"/>
        <n v="31354"/>
        <n v="30310"/>
        <n v="31228"/>
        <n v="25466"/>
        <n v="23054"/>
        <n v="27924"/>
        <n v="23412"/>
        <n v="28556"/>
        <n v="33610"/>
        <n v="26464"/>
        <n v="23572"/>
        <n v="37300"/>
        <n v="53026"/>
        <n v="23184"/>
        <n v="30558"/>
        <n v="27574"/>
        <n v="22002"/>
        <n v="29792"/>
        <n v="17158"/>
        <n v="30100"/>
        <n v="740180"/>
        <n v="136412"/>
        <n v="28990"/>
        <n v="27838"/>
        <n v="19974"/>
        <n v="26146"/>
        <n v="27364"/>
        <n v="33860"/>
        <n v="24396"/>
        <n v="27832"/>
        <n v="18172"/>
        <n v="25850"/>
        <n v="25724"/>
        <n v="20988"/>
        <n v="33124"/>
        <n v="23112"/>
        <n v="28646"/>
        <n v="21462"/>
        <n v="24138"/>
        <n v="33198"/>
        <n v="24540"/>
        <n v="32006"/>
        <n v="46596"/>
        <n v="25078"/>
        <n v="18196"/>
        <n v="732910"/>
        <n v="17430"/>
        <n v="94018"/>
        <n v="24274"/>
        <n v="23422"/>
        <n v="18706"/>
        <n v="26476"/>
        <n v="24802"/>
        <n v="112304"/>
        <n v="37824"/>
        <n v="26108"/>
        <n v="29996"/>
        <n v="563674"/>
        <n v="652512"/>
        <n v="28572"/>
        <n v="709316"/>
        <n v="25814"/>
        <n v="29308"/>
        <n v="50840"/>
        <n v="34850"/>
        <n v="765694"/>
        <n v="75308"/>
        <n v="711538"/>
        <n v="807616"/>
        <n v="825248"/>
        <n v="550166"/>
        <n v="445668"/>
        <n v="306792"/>
        <n v="45702"/>
        <n v="33648"/>
        <n v="813802"/>
        <n v="725264"/>
        <n v="552374"/>
        <n v="35746"/>
        <n v="76660"/>
        <n v="686010"/>
        <n v="658982"/>
        <n v="828560"/>
        <n v="785152"/>
        <n v="697110"/>
        <n v="37448"/>
        <n v="621514"/>
        <n v="534492"/>
        <n v="36648"/>
        <n v="80300"/>
        <n v="81258"/>
        <n v="50308"/>
        <n v="773546"/>
        <n v="526042"/>
        <n v="758806"/>
        <n v="72072"/>
        <n v="514598"/>
        <n v="202418"/>
        <n v="76358"/>
        <n v="481794"/>
        <n v="33976"/>
        <n v="142002"/>
        <n v="66490"/>
        <n v="631504"/>
        <n v="43288"/>
        <n v="83374"/>
        <n v="93046"/>
        <n v="725826"/>
        <n v="804028"/>
        <n v="49690"/>
        <n v="697992"/>
        <n v="30706"/>
        <n v="28156"/>
        <n v="71676"/>
        <n v="57738"/>
        <n v="106474"/>
        <n v="38386"/>
        <n v="144230"/>
        <n v="79374"/>
        <n v="79074"/>
        <n v="690592"/>
        <n v="423020"/>
        <n v="417984"/>
        <n v="665062"/>
        <n v="32702"/>
        <n v="588756"/>
        <n v="125264"/>
        <n v="521790"/>
        <n v="29870"/>
        <n v="468004"/>
        <n v="85320"/>
        <n v="97212"/>
        <n v="638942"/>
        <n v="94478"/>
        <n v="106838"/>
        <n v="83518"/>
        <n v="118170"/>
        <n v="433676"/>
        <n v="91402"/>
        <n v="266304"/>
        <n v="268088"/>
        <n v="370612"/>
        <n v="87630"/>
        <n v="514034"/>
        <n v="45210"/>
        <n v="391714"/>
        <n v="84256"/>
        <n v="26998"/>
        <n v="53998"/>
        <n v="81812"/>
        <n v="124552"/>
        <n v="82988"/>
        <n v="38040"/>
        <n v="28430"/>
        <n v="124434"/>
        <n v="87928"/>
        <n v="185574"/>
        <n v="76234"/>
        <n v="90128"/>
        <n v="253766"/>
        <n v="78142"/>
        <n v="61636"/>
        <n v="48874"/>
        <n v="61656"/>
        <n v="185988"/>
        <n v="25880"/>
        <n v="23704"/>
        <n v="339830"/>
        <n v="87008"/>
        <n v="32046"/>
        <n v="85942"/>
        <n v="252552"/>
        <n v="68616"/>
        <n v="264848"/>
        <n v="372150"/>
        <n v="330564"/>
        <n v="68052"/>
        <n v="79002"/>
        <n v="399168"/>
        <n v="92208"/>
        <n v="348166"/>
        <n v="207588"/>
        <n v="28614"/>
        <n v="42948"/>
        <n v="124872"/>
        <n v="32654"/>
        <n v="121530"/>
        <n v="183698"/>
        <n v="85594"/>
        <n v="81272"/>
        <n v="105956"/>
        <n v="171608"/>
        <n v="305130"/>
        <n v="134578"/>
        <n v="169148"/>
        <n v="228976"/>
        <n v="161050"/>
        <n v="86330"/>
        <n v="82566"/>
        <n v="43796"/>
        <n v="88374"/>
        <n v="289994"/>
        <n v="32158"/>
        <n v="187766"/>
        <n v="93562"/>
        <n v="162796"/>
        <n v="83172"/>
        <n v="76760"/>
        <n v="38088"/>
        <n v="58840"/>
        <n v="62046"/>
        <n v="321708"/>
        <n v="240908"/>
        <n v="80572"/>
        <n v="26368"/>
        <n v="193126"/>
        <n v="89342"/>
        <n v="46332"/>
        <n v="56338"/>
        <n v="230624"/>
        <n v="263756"/>
        <n v="35862"/>
        <n v="82998"/>
        <n v="69726"/>
        <n v="31548"/>
        <n v="24678"/>
        <n v="62882"/>
        <n v="54570"/>
        <n v="117230"/>
        <n v="120016"/>
        <n v="178046"/>
        <n v="46378"/>
        <n v="69306"/>
        <n v="60710"/>
        <n v="34202"/>
        <n v="47836"/>
        <n v="64020"/>
        <n v="55004"/>
        <n v="74140"/>
        <n v="59130"/>
        <n v="39736"/>
        <n v="77410"/>
        <n v="85334"/>
        <n v="78136"/>
        <n v="36764"/>
        <n v="73004"/>
        <n v="73200"/>
        <n v="62822"/>
        <n v="86054"/>
        <n v="54856"/>
        <n v="90010"/>
        <n v="60496"/>
        <n v="70416"/>
        <n v="62576"/>
        <n v="518484"/>
        <n v="60170"/>
        <n v="49588"/>
        <n v="80162"/>
        <n v="75478"/>
        <n v="85214"/>
        <n v="75750"/>
        <n v="61640"/>
        <n v="80628"/>
        <n v="54676"/>
        <n v="48302"/>
        <n v="62260"/>
        <n v="86748"/>
        <n v="101634"/>
        <n v="77522"/>
        <n v="85060"/>
        <n v="103318"/>
        <n v="99688"/>
        <n v="48828"/>
        <n v="72270"/>
        <n v="91248"/>
        <n v="76270"/>
        <n v="49814"/>
        <n v="89100"/>
        <n v="92258"/>
        <n v="97536"/>
        <n v="108618"/>
        <n v="86802"/>
        <n v="29814"/>
        <n v="91950"/>
        <n v="83886"/>
        <n v="49392"/>
        <n v="85366"/>
        <n v="93612"/>
        <n v="60328"/>
        <n v="86146"/>
        <n v="70708"/>
      </sharedItems>
    </cacheField>
    <cacheField name="daily_deceased" numFmtId="0">
      <sharedItems containsSemiMixedTypes="0" containsString="0" containsNumber="1" containsInteger="1" minValue="0" maxValue="12278"/>
    </cacheField>
    <cacheField name="daily_recovered" numFmtId="0">
      <sharedItems containsSemiMixedTypes="0" containsString="0" containsNumber="1" containsInteger="1" minValue="0" maxValue="844782"/>
    </cacheField>
    <cacheField name="daily_tested" numFmtId="0">
      <sharedItems containsSemiMixedTypes="0" containsString="0" containsNumber="1" containsInteger="1" minValue="0" maxValue="6021572"/>
    </cacheField>
    <cacheField name="daily_vaccinated1" numFmtId="0">
      <sharedItems containsSemiMixedTypes="0" containsString="0" containsNumber="1" containsInteger="1" minValue="0" maxValue="26969834"/>
    </cacheField>
    <cacheField name="daily_vaccinated2" numFmtId="0">
      <sharedItems containsSemiMixedTypes="0" containsString="0" containsNumber="1" containsInteger="1" minValue="0" maxValue="18796422"/>
    </cacheField>
  </cacheFields>
  <extLst>
    <ext xmlns:x14="http://schemas.microsoft.com/office/spreadsheetml/2009/9/main" uri="{725AE2AE-9491-48be-B2B4-4EB974FC3084}">
      <x14:pivotCacheDefinition pivotCacheId="44296851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mol Kumar" refreshedDate="45102.714933333336" createdVersion="8" refreshedVersion="8" minRefreshableVersion="3" recordCount="707" xr:uid="{AA2AFD99-15B0-46A4-9642-7906A5506809}">
  <cacheSource type="worksheet">
    <worksheetSource ref="A1:L708" sheet="Data_3"/>
  </cacheSource>
  <cacheFields count="12">
    <cacheField name="StateName" numFmtId="0">
      <sharedItems count="36">
        <s v="Andaman and Nicobar Islands"/>
        <s v="Andhra Pradesh"/>
        <s v="Arunachal Pradesh"/>
        <s v="Assam"/>
        <s v="Bihar"/>
        <s v="Chandigarh"/>
        <s v="C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Statefilter" numFmtId="0">
      <sharedItems count="36">
        <s v="Andaman and Nicobar Islands"/>
        <s v="Andhra Pradesh"/>
        <s v="Arunachal Pradesh"/>
        <s v="Assam"/>
        <s v="Bihar"/>
        <s v="Chandigarh"/>
        <s v="C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DistrictName" numFmtId="0">
      <sharedItems/>
    </cacheField>
    <cacheField name="DistrictFilter" numFmtId="0">
      <sharedItems/>
    </cacheField>
    <cacheField name="population" numFmtId="0">
      <sharedItems containsSemiMixedTypes="0" containsString="0" containsNumber="1" containsInteger="1" minValue="6567" maxValue="19814000"/>
    </cacheField>
    <cacheField name="date" numFmtId="0">
      <sharedItems containsNonDate="0" containsDate="1" containsString="0" containsBlank="1" minDate="2020-05-17T00:00:00" maxDate="2021-11-01T00:00:00"/>
    </cacheField>
    <cacheField name="dose_1" numFmtId="0">
      <sharedItems containsSemiMixedTypes="0" containsString="0" containsNumber="1" containsInteger="1" minValue="0" maxValue="13055636"/>
    </cacheField>
    <cacheField name="dose_2" numFmtId="0">
      <sharedItems containsSemiMixedTypes="0" containsString="0" containsNumber="1" containsInteger="1" minValue="0" maxValue="7425404"/>
    </cacheField>
    <cacheField name="confirmed" numFmtId="0">
      <sharedItems containsSemiMixedTypes="0" containsString="0" containsNumber="1" containsInteger="1" minValue="0" maxValue="1439870"/>
    </cacheField>
    <cacheField name="deceased" numFmtId="0">
      <sharedItems containsSemiMixedTypes="0" containsString="0" containsNumber="1" containsInteger="1" minValue="0" maxValue="25091"/>
    </cacheField>
    <cacheField name="recovered" numFmtId="0">
      <sharedItems containsSemiMixedTypes="0" containsString="0" containsNumber="1" containsInteger="1" minValue="0" maxValue="1414431"/>
    </cacheField>
    <cacheField name="tested" numFmtId="0">
      <sharedItems containsSemiMixedTypes="0" containsString="0" containsNumber="1" containsInteger="1" minValue="1131" maxValue="30147688"/>
    </cacheField>
  </cacheFields>
  <extLst>
    <ext xmlns:x14="http://schemas.microsoft.com/office/spreadsheetml/2009/9/main" uri="{725AE2AE-9491-48be-B2B4-4EB974FC3084}">
      <x14:pivotCacheDefinition pivotCacheId="1175148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
  <r>
    <x v="0"/>
    <x v="0"/>
    <x v="0"/>
    <x v="0"/>
    <n v="2"/>
    <n v="0"/>
    <n v="0"/>
    <n v="0"/>
    <n v="0"/>
    <n v="0"/>
    <n v="0"/>
    <n v="0"/>
    <n v="0"/>
    <n v="0"/>
    <n v="0"/>
  </r>
  <r>
    <x v="0"/>
    <x v="1"/>
    <x v="1"/>
    <x v="0"/>
    <n v="4"/>
    <n v="0"/>
    <n v="0"/>
    <n v="0"/>
    <n v="0"/>
    <n v="0"/>
    <n v="0"/>
    <n v="0"/>
    <n v="0"/>
    <n v="0"/>
    <n v="0"/>
  </r>
  <r>
    <x v="0"/>
    <x v="1"/>
    <x v="1"/>
    <x v="0"/>
    <n v="6"/>
    <n v="0"/>
    <n v="0"/>
    <n v="0"/>
    <n v="0"/>
    <n v="0"/>
    <n v="0"/>
    <n v="0"/>
    <n v="0"/>
    <n v="0"/>
    <n v="0"/>
  </r>
  <r>
    <x v="0"/>
    <x v="1"/>
    <x v="2"/>
    <x v="1"/>
    <n v="6"/>
    <n v="0"/>
    <n v="0"/>
    <n v="6"/>
    <n v="6"/>
    <n v="0"/>
    <n v="0"/>
    <n v="0"/>
    <n v="0"/>
    <n v="0"/>
    <n v="0"/>
  </r>
  <r>
    <x v="0"/>
    <x v="2"/>
    <x v="1"/>
    <x v="2"/>
    <n v="10"/>
    <n v="0"/>
    <n v="0"/>
    <n v="0"/>
    <n v="6"/>
    <n v="0"/>
    <n v="0"/>
    <n v="0"/>
    <n v="0"/>
    <n v="0"/>
    <n v="0"/>
  </r>
  <r>
    <x v="0"/>
    <x v="2"/>
    <x v="1"/>
    <x v="0"/>
    <n v="12"/>
    <n v="0"/>
    <n v="0"/>
    <n v="0"/>
    <n v="6"/>
    <n v="0"/>
    <n v="0"/>
    <n v="0"/>
    <n v="0"/>
    <n v="0"/>
    <n v="0"/>
  </r>
  <r>
    <x v="0"/>
    <x v="2"/>
    <x v="1"/>
    <x v="3"/>
    <n v="56"/>
    <n v="0"/>
    <n v="0"/>
    <n v="0"/>
    <n v="6"/>
    <n v="0"/>
    <n v="0"/>
    <n v="0"/>
    <n v="0"/>
    <n v="0"/>
    <n v="0"/>
  </r>
  <r>
    <x v="0"/>
    <x v="2"/>
    <x v="1"/>
    <x v="2"/>
    <n v="60"/>
    <n v="0"/>
    <n v="0"/>
    <n v="0"/>
    <n v="6"/>
    <n v="0"/>
    <n v="0"/>
    <n v="0"/>
    <n v="0"/>
    <n v="0"/>
    <n v="0"/>
  </r>
  <r>
    <x v="0"/>
    <x v="2"/>
    <x v="1"/>
    <x v="0"/>
    <n v="62"/>
    <n v="0"/>
    <n v="0"/>
    <n v="0"/>
    <n v="6"/>
    <n v="0"/>
    <n v="0"/>
    <n v="0"/>
    <n v="0"/>
    <n v="0"/>
    <n v="0"/>
  </r>
  <r>
    <x v="0"/>
    <x v="2"/>
    <x v="1"/>
    <x v="4"/>
    <n v="68"/>
    <n v="0"/>
    <n v="0"/>
    <n v="0"/>
    <n v="6"/>
    <n v="0"/>
    <n v="0"/>
    <n v="0"/>
    <n v="0"/>
    <n v="0"/>
    <n v="0"/>
  </r>
  <r>
    <x v="0"/>
    <x v="2"/>
    <x v="2"/>
    <x v="5"/>
    <n v="78"/>
    <n v="0"/>
    <n v="0"/>
    <n v="0"/>
    <n v="6"/>
    <n v="0"/>
    <n v="0"/>
    <n v="0"/>
    <n v="0"/>
    <n v="0"/>
    <n v="0"/>
  </r>
  <r>
    <x v="0"/>
    <x v="2"/>
    <x v="2"/>
    <x v="6"/>
    <n v="96"/>
    <n v="0"/>
    <n v="0"/>
    <n v="0"/>
    <n v="6"/>
    <n v="0"/>
    <n v="0"/>
    <n v="0"/>
    <n v="0"/>
    <n v="0"/>
    <n v="0"/>
  </r>
  <r>
    <x v="0"/>
    <x v="2"/>
    <x v="2"/>
    <x v="7"/>
    <n v="126"/>
    <n v="0"/>
    <n v="0"/>
    <n v="0"/>
    <n v="6"/>
    <n v="0"/>
    <n v="0"/>
    <n v="0"/>
    <n v="0"/>
    <n v="0"/>
    <n v="0"/>
  </r>
  <r>
    <x v="0"/>
    <x v="2"/>
    <x v="2"/>
    <x v="8"/>
    <n v="142"/>
    <n v="0"/>
    <n v="0"/>
    <n v="0"/>
    <n v="6"/>
    <n v="0"/>
    <n v="0"/>
    <n v="0"/>
    <n v="0"/>
    <n v="0"/>
    <n v="0"/>
  </r>
  <r>
    <x v="0"/>
    <x v="2"/>
    <x v="2"/>
    <x v="9"/>
    <n v="162"/>
    <n v="0"/>
    <n v="0"/>
    <n v="0"/>
    <n v="6"/>
    <n v="0"/>
    <n v="0"/>
    <n v="0"/>
    <n v="0"/>
    <n v="0"/>
    <n v="0"/>
  </r>
  <r>
    <x v="0"/>
    <x v="2"/>
    <x v="2"/>
    <x v="9"/>
    <n v="182"/>
    <n v="2"/>
    <n v="2"/>
    <n v="0"/>
    <n v="6"/>
    <n v="6500"/>
    <n v="6500"/>
    <n v="0"/>
    <n v="0"/>
    <n v="0"/>
    <n v="0"/>
  </r>
  <r>
    <x v="0"/>
    <x v="2"/>
    <x v="2"/>
    <x v="10"/>
    <n v="204"/>
    <n v="0"/>
    <n v="2"/>
    <n v="0"/>
    <n v="6"/>
    <n v="0"/>
    <n v="6500"/>
    <n v="0"/>
    <n v="0"/>
    <n v="0"/>
    <n v="0"/>
  </r>
  <r>
    <x v="0"/>
    <x v="2"/>
    <x v="3"/>
    <x v="9"/>
    <n v="224"/>
    <n v="0"/>
    <n v="2"/>
    <n v="0"/>
    <n v="6"/>
    <n v="0"/>
    <n v="6500"/>
    <n v="0"/>
    <n v="0"/>
    <n v="0"/>
    <n v="0"/>
  </r>
  <r>
    <x v="0"/>
    <x v="2"/>
    <x v="3"/>
    <x v="11"/>
    <n v="252"/>
    <n v="0"/>
    <n v="2"/>
    <n v="0"/>
    <n v="6"/>
    <n v="0"/>
    <n v="6500"/>
    <n v="0"/>
    <n v="0"/>
    <n v="0"/>
    <n v="0"/>
  </r>
  <r>
    <x v="0"/>
    <x v="2"/>
    <x v="3"/>
    <x v="12"/>
    <n v="292"/>
    <n v="0"/>
    <n v="2"/>
    <n v="0"/>
    <n v="6"/>
    <n v="0"/>
    <n v="6500"/>
    <n v="0"/>
    <n v="0"/>
    <n v="0"/>
    <n v="0"/>
  </r>
  <r>
    <x v="0"/>
    <x v="2"/>
    <x v="3"/>
    <x v="13"/>
    <n v="342"/>
    <n v="0"/>
    <n v="2"/>
    <n v="0"/>
    <n v="6"/>
    <n v="6625"/>
    <n v="13125"/>
    <n v="0"/>
    <n v="0"/>
    <n v="0"/>
    <n v="0"/>
  </r>
  <r>
    <x v="0"/>
    <x v="2"/>
    <x v="3"/>
    <x v="14"/>
    <n v="396"/>
    <n v="0"/>
    <n v="2"/>
    <n v="0"/>
    <n v="6"/>
    <n v="1050"/>
    <n v="14175"/>
    <n v="0"/>
    <n v="0"/>
    <n v="0"/>
    <n v="0"/>
  </r>
  <r>
    <x v="0"/>
    <x v="2"/>
    <x v="3"/>
    <x v="15"/>
    <n v="512"/>
    <n v="0"/>
    <n v="2"/>
    <n v="2"/>
    <n v="8"/>
    <n v="1229"/>
    <n v="15404"/>
    <n v="0"/>
    <n v="0"/>
    <n v="0"/>
    <n v="0"/>
  </r>
  <r>
    <x v="0"/>
    <x v="2"/>
    <x v="3"/>
    <x v="16"/>
    <n v="668"/>
    <n v="0"/>
    <n v="2"/>
    <n v="0"/>
    <n v="8"/>
    <n v="1507"/>
    <n v="16911"/>
    <n v="0"/>
    <n v="0"/>
    <n v="0"/>
    <n v="0"/>
  </r>
  <r>
    <x v="0"/>
    <x v="2"/>
    <x v="4"/>
    <x v="17"/>
    <n v="806"/>
    <n v="0"/>
    <n v="2"/>
    <n v="0"/>
    <n v="8"/>
    <n v="1216"/>
    <n v="18127"/>
    <n v="0"/>
    <n v="0"/>
    <n v="0"/>
    <n v="0"/>
  </r>
  <r>
    <x v="0"/>
    <x v="2"/>
    <x v="4"/>
    <x v="18"/>
    <n v="994"/>
    <n v="0"/>
    <n v="2"/>
    <n v="0"/>
    <n v="8"/>
    <n v="2580"/>
    <n v="20707"/>
    <n v="0"/>
    <n v="0"/>
    <n v="0"/>
    <n v="0"/>
  </r>
  <r>
    <x v="0"/>
    <x v="2"/>
    <x v="4"/>
    <x v="19"/>
    <n v="1142"/>
    <n v="0"/>
    <n v="2"/>
    <n v="4"/>
    <n v="12"/>
    <n v="1987"/>
    <n v="22694"/>
    <n v="0"/>
    <n v="0"/>
    <n v="0"/>
    <n v="0"/>
  </r>
  <r>
    <x v="0"/>
    <x v="2"/>
    <x v="4"/>
    <x v="20"/>
    <n v="1314"/>
    <n v="0"/>
    <n v="2"/>
    <n v="0"/>
    <n v="12"/>
    <n v="2450"/>
    <n v="25144"/>
    <n v="0"/>
    <n v="0"/>
    <n v="0"/>
    <n v="0"/>
  </r>
  <r>
    <x v="0"/>
    <x v="2"/>
    <x v="4"/>
    <x v="21"/>
    <n v="1460"/>
    <n v="2"/>
    <n v="4"/>
    <n v="0"/>
    <n v="12"/>
    <n v="2544"/>
    <n v="27688"/>
    <n v="0"/>
    <n v="0"/>
    <n v="0"/>
    <n v="0"/>
  </r>
  <r>
    <x v="0"/>
    <x v="2"/>
    <x v="4"/>
    <x v="22"/>
    <n v="1766"/>
    <n v="2"/>
    <n v="6"/>
    <n v="4"/>
    <n v="16"/>
    <n v="0"/>
    <n v="27688"/>
    <n v="0"/>
    <n v="0"/>
    <n v="0"/>
    <n v="0"/>
  </r>
  <r>
    <x v="0"/>
    <x v="2"/>
    <x v="4"/>
    <x v="23"/>
    <n v="2038"/>
    <n v="0"/>
    <n v="6"/>
    <n v="0"/>
    <n v="16"/>
    <n v="0"/>
    <n v="27688"/>
    <n v="0"/>
    <n v="0"/>
    <n v="0"/>
    <n v="0"/>
  </r>
  <r>
    <x v="0"/>
    <x v="2"/>
    <x v="0"/>
    <x v="24"/>
    <n v="2278"/>
    <n v="50"/>
    <n v="56"/>
    <n v="182"/>
    <n v="198"/>
    <n v="0"/>
    <n v="27688"/>
    <n v="0"/>
    <n v="0"/>
    <n v="0"/>
    <n v="0"/>
  </r>
  <r>
    <x v="0"/>
    <x v="2"/>
    <x v="0"/>
    <x v="25"/>
    <n v="2652"/>
    <n v="26"/>
    <n v="82"/>
    <n v="84"/>
    <n v="282"/>
    <n v="10754"/>
    <n v="38442"/>
    <n v="0"/>
    <n v="0"/>
    <n v="0"/>
    <n v="0"/>
  </r>
  <r>
    <x v="0"/>
    <x v="2"/>
    <x v="0"/>
    <x v="26"/>
    <n v="3270"/>
    <n v="12"/>
    <n v="94"/>
    <n v="38"/>
    <n v="320"/>
    <n v="4346"/>
    <n v="42788"/>
    <n v="0"/>
    <n v="0"/>
    <n v="0"/>
    <n v="0"/>
  </r>
  <r>
    <x v="0"/>
    <x v="3"/>
    <x v="1"/>
    <x v="27"/>
    <n v="4118"/>
    <n v="22"/>
    <n v="116"/>
    <n v="18"/>
    <n v="338"/>
    <n v="16408"/>
    <n v="59196"/>
    <n v="0"/>
    <n v="0"/>
    <n v="0"/>
    <n v="0"/>
  </r>
  <r>
    <x v="0"/>
    <x v="3"/>
    <x v="1"/>
    <x v="28"/>
    <n v="5090"/>
    <n v="22"/>
    <n v="138"/>
    <n v="44"/>
    <n v="382"/>
    <n v="14841"/>
    <n v="74037"/>
    <n v="0"/>
    <n v="0"/>
    <n v="0"/>
    <n v="0"/>
  </r>
  <r>
    <x v="0"/>
    <x v="3"/>
    <x v="1"/>
    <x v="29"/>
    <n v="6210"/>
    <n v="28"/>
    <n v="166"/>
    <n v="78"/>
    <n v="460"/>
    <n v="25068"/>
    <n v="99105"/>
    <n v="0"/>
    <n v="0"/>
    <n v="0"/>
    <n v="0"/>
  </r>
  <r>
    <x v="0"/>
    <x v="3"/>
    <x v="1"/>
    <x v="30"/>
    <n v="7368"/>
    <n v="26"/>
    <n v="192"/>
    <n v="112"/>
    <n v="572"/>
    <n v="11693"/>
    <n v="110798"/>
    <n v="0"/>
    <n v="0"/>
    <n v="0"/>
    <n v="0"/>
  </r>
  <r>
    <x v="0"/>
    <x v="3"/>
    <x v="1"/>
    <x v="31"/>
    <n v="8586"/>
    <n v="44"/>
    <n v="236"/>
    <n v="86"/>
    <n v="658"/>
    <n v="37173"/>
    <n v="147971"/>
    <n v="0"/>
    <n v="0"/>
    <n v="0"/>
    <n v="0"/>
  </r>
  <r>
    <x v="0"/>
    <x v="3"/>
    <x v="1"/>
    <x v="32"/>
    <n v="9554"/>
    <n v="32"/>
    <n v="268"/>
    <n v="130"/>
    <n v="788"/>
    <n v="13961"/>
    <n v="161932"/>
    <n v="0"/>
    <n v="0"/>
    <n v="0"/>
    <n v="0"/>
  </r>
  <r>
    <x v="0"/>
    <x v="3"/>
    <x v="1"/>
    <x v="33"/>
    <n v="10700"/>
    <n v="54"/>
    <n v="322"/>
    <n v="150"/>
    <n v="938"/>
    <n v="46824"/>
    <n v="208756"/>
    <n v="0"/>
    <n v="0"/>
    <n v="0"/>
    <n v="0"/>
  </r>
  <r>
    <x v="0"/>
    <x v="3"/>
    <x v="2"/>
    <x v="34"/>
    <n v="11830"/>
    <n v="40"/>
    <n v="362"/>
    <n v="192"/>
    <n v="1130"/>
    <n v="24444"/>
    <n v="233200"/>
    <n v="0"/>
    <n v="0"/>
    <n v="0"/>
    <n v="0"/>
  </r>
  <r>
    <x v="0"/>
    <x v="3"/>
    <x v="2"/>
    <x v="35"/>
    <n v="13456"/>
    <n v="92"/>
    <n v="454"/>
    <n v="140"/>
    <n v="1270"/>
    <n v="29575"/>
    <n v="262775"/>
    <n v="0"/>
    <n v="0"/>
    <n v="0"/>
    <n v="0"/>
  </r>
  <r>
    <x v="0"/>
    <x v="3"/>
    <x v="2"/>
    <x v="36"/>
    <n v="15198"/>
    <n v="44"/>
    <n v="498"/>
    <n v="302"/>
    <n v="1572"/>
    <n v="54335"/>
    <n v="317110"/>
    <n v="0"/>
    <n v="0"/>
    <n v="0"/>
    <n v="0"/>
  </r>
  <r>
    <x v="0"/>
    <x v="3"/>
    <x v="2"/>
    <x v="37"/>
    <n v="16906"/>
    <n v="82"/>
    <n v="580"/>
    <n v="372"/>
    <n v="1944"/>
    <n v="34273"/>
    <n v="351383"/>
    <n v="0"/>
    <n v="0"/>
    <n v="0"/>
    <n v="0"/>
  </r>
  <r>
    <x v="0"/>
    <x v="3"/>
    <x v="2"/>
    <x v="38"/>
    <n v="18422"/>
    <n v="84"/>
    <n v="664"/>
    <n v="228"/>
    <n v="2172"/>
    <n v="36443"/>
    <n v="387826"/>
    <n v="0"/>
    <n v="0"/>
    <n v="0"/>
    <n v="0"/>
  </r>
  <r>
    <x v="0"/>
    <x v="3"/>
    <x v="2"/>
    <x v="39"/>
    <n v="20908"/>
    <n v="54"/>
    <n v="718"/>
    <n v="224"/>
    <n v="2396"/>
    <n v="43745"/>
    <n v="431571"/>
    <n v="0"/>
    <n v="0"/>
    <n v="0"/>
    <n v="0"/>
  </r>
  <r>
    <x v="0"/>
    <x v="3"/>
    <x v="2"/>
    <x v="40"/>
    <n v="22970"/>
    <n v="74"/>
    <n v="792"/>
    <n v="334"/>
    <n v="2730"/>
    <n v="48958"/>
    <n v="480529"/>
    <n v="0"/>
    <n v="0"/>
    <n v="0"/>
    <n v="0"/>
  </r>
  <r>
    <x v="0"/>
    <x v="3"/>
    <x v="3"/>
    <x v="41"/>
    <n v="24742"/>
    <n v="54"/>
    <n v="846"/>
    <n v="288"/>
    <n v="3018"/>
    <n v="58092"/>
    <n v="538621"/>
    <n v="0"/>
    <n v="0"/>
    <n v="0"/>
    <n v="0"/>
  </r>
  <r>
    <x v="0"/>
    <x v="3"/>
    <x v="3"/>
    <x v="42"/>
    <n v="26864"/>
    <n v="52"/>
    <n v="898"/>
    <n v="516"/>
    <n v="3534"/>
    <n v="67134"/>
    <n v="605755"/>
    <n v="0"/>
    <n v="0"/>
    <n v="0"/>
    <n v="0"/>
  </r>
  <r>
    <x v="0"/>
    <x v="3"/>
    <x v="3"/>
    <x v="43"/>
    <n v="28708"/>
    <n v="76"/>
    <n v="974"/>
    <n v="546"/>
    <n v="4080"/>
    <n v="64978"/>
    <n v="670733"/>
    <n v="0"/>
    <n v="0"/>
    <n v="0"/>
    <n v="0"/>
  </r>
  <r>
    <x v="0"/>
    <x v="3"/>
    <x v="3"/>
    <x v="44"/>
    <n v="31450"/>
    <n v="70"/>
    <n v="1044"/>
    <n v="852"/>
    <n v="4932"/>
    <n v="68697"/>
    <n v="739430"/>
    <n v="0"/>
    <n v="0"/>
    <n v="0"/>
    <n v="0"/>
  </r>
  <r>
    <x v="0"/>
    <x v="3"/>
    <x v="3"/>
    <x v="45"/>
    <n v="34610"/>
    <n v="76"/>
    <n v="1120"/>
    <n v="776"/>
    <n v="5708"/>
    <n v="88950"/>
    <n v="828380"/>
    <n v="0"/>
    <n v="0"/>
    <n v="0"/>
    <n v="0"/>
  </r>
  <r>
    <x v="0"/>
    <x v="3"/>
    <x v="3"/>
    <x v="46"/>
    <n v="37088"/>
    <n v="66"/>
    <n v="1186"/>
    <n v="838"/>
    <n v="6546"/>
    <n v="38964"/>
    <n v="867344"/>
    <n v="0"/>
    <n v="0"/>
    <n v="0"/>
    <n v="0"/>
  </r>
  <r>
    <x v="0"/>
    <x v="3"/>
    <x v="3"/>
    <x v="47"/>
    <n v="40162"/>
    <n v="106"/>
    <n v="1292"/>
    <n v="1406"/>
    <n v="7952"/>
    <n v="102445"/>
    <n v="969789"/>
    <n v="0"/>
    <n v="0"/>
    <n v="0"/>
    <n v="0"/>
  </r>
  <r>
    <x v="0"/>
    <x v="3"/>
    <x v="4"/>
    <x v="48"/>
    <n v="42746"/>
    <n v="72"/>
    <n v="1364"/>
    <n v="788"/>
    <n v="8740"/>
    <n v="84970"/>
    <n v="1054759"/>
    <n v="0"/>
    <n v="0"/>
    <n v="0"/>
    <n v="0"/>
  </r>
  <r>
    <x v="0"/>
    <x v="3"/>
    <x v="4"/>
    <x v="49"/>
    <n v="46080"/>
    <n v="80"/>
    <n v="1444"/>
    <n v="1284"/>
    <n v="10024"/>
    <n v="88882"/>
    <n v="1143641"/>
    <n v="0"/>
    <n v="0"/>
    <n v="0"/>
    <n v="0"/>
  </r>
  <r>
    <x v="0"/>
    <x v="3"/>
    <x v="4"/>
    <x v="50"/>
    <n v="48896"/>
    <n v="118"/>
    <n v="1562"/>
    <n v="968"/>
    <n v="10992"/>
    <n v="96577"/>
    <n v="1240218"/>
    <n v="0"/>
    <n v="0"/>
    <n v="0"/>
    <n v="0"/>
  </r>
  <r>
    <x v="0"/>
    <x v="3"/>
    <x v="4"/>
    <x v="51"/>
    <n v="52566"/>
    <n v="88"/>
    <n v="1650"/>
    <n v="884"/>
    <n v="11876"/>
    <n v="95691"/>
    <n v="1335909"/>
    <n v="0"/>
    <n v="0"/>
    <n v="0"/>
    <n v="0"/>
  </r>
  <r>
    <x v="0"/>
    <x v="3"/>
    <x v="4"/>
    <x v="52"/>
    <n v="55780"/>
    <n v="112"/>
    <n v="1762"/>
    <n v="1170"/>
    <n v="13046"/>
    <n v="88954"/>
    <n v="1424863"/>
    <n v="0"/>
    <n v="0"/>
    <n v="0"/>
    <n v="0"/>
  </r>
  <r>
    <x v="0"/>
    <x v="3"/>
    <x v="4"/>
    <x v="53"/>
    <n v="58916"/>
    <n v="116"/>
    <n v="1878"/>
    <n v="1160"/>
    <n v="14206"/>
    <n v="104817"/>
    <n v="1529680"/>
    <n v="0"/>
    <n v="0"/>
    <n v="0"/>
    <n v="0"/>
  </r>
  <r>
    <x v="0"/>
    <x v="3"/>
    <x v="4"/>
    <x v="54"/>
    <n v="62720"/>
    <n v="138"/>
    <n v="2016"/>
    <n v="1272"/>
    <n v="15478"/>
    <n v="111884"/>
    <n v="1641564"/>
    <n v="0"/>
    <n v="0"/>
    <n v="0"/>
    <n v="0"/>
  </r>
  <r>
    <x v="0"/>
    <x v="3"/>
    <x v="0"/>
    <x v="55"/>
    <n v="66130"/>
    <n v="142"/>
    <n v="2158"/>
    <n v="1380"/>
    <n v="16858"/>
    <n v="123620"/>
    <n v="1765184"/>
    <n v="0"/>
    <n v="0"/>
    <n v="0"/>
    <n v="0"/>
  </r>
  <r>
    <x v="0"/>
    <x v="3"/>
    <x v="0"/>
    <x v="56"/>
    <n v="69734"/>
    <n v="150"/>
    <n v="2308"/>
    <n v="1260"/>
    <n v="18118"/>
    <n v="140722"/>
    <n v="1905906"/>
    <n v="0"/>
    <n v="0"/>
    <n v="0"/>
    <n v="0"/>
  </r>
  <r>
    <x v="0"/>
    <x v="4"/>
    <x v="1"/>
    <x v="57"/>
    <n v="74526"/>
    <n v="154"/>
    <n v="2462"/>
    <n v="1924"/>
    <n v="20042"/>
    <n v="140237"/>
    <n v="2046143"/>
    <n v="0"/>
    <n v="0"/>
    <n v="0"/>
    <n v="0"/>
  </r>
  <r>
    <x v="0"/>
    <x v="4"/>
    <x v="1"/>
    <x v="58"/>
    <n v="79654"/>
    <n v="184"/>
    <n v="2646"/>
    <n v="1662"/>
    <n v="21704"/>
    <n v="144889"/>
    <n v="2191032"/>
    <n v="0"/>
    <n v="0"/>
    <n v="0"/>
    <n v="0"/>
  </r>
  <r>
    <x v="0"/>
    <x v="4"/>
    <x v="1"/>
    <x v="59"/>
    <n v="85558"/>
    <n v="280"/>
    <n v="2926"/>
    <n v="1822"/>
    <n v="23526"/>
    <n v="137827"/>
    <n v="2328859"/>
    <n v="0"/>
    <n v="0"/>
    <n v="0"/>
    <n v="0"/>
  </r>
  <r>
    <x v="0"/>
    <x v="4"/>
    <x v="1"/>
    <x v="60"/>
    <n v="92870"/>
    <n v="206"/>
    <n v="3132"/>
    <n v="2164"/>
    <n v="25690"/>
    <n v="161706"/>
    <n v="2490565"/>
    <n v="0"/>
    <n v="0"/>
    <n v="0"/>
    <n v="0"/>
  </r>
  <r>
    <x v="0"/>
    <x v="4"/>
    <x v="1"/>
    <x v="61"/>
    <n v="98812"/>
    <n v="256"/>
    <n v="3388"/>
    <n v="2590"/>
    <n v="28280"/>
    <n v="160826"/>
    <n v="2651391"/>
    <n v="0"/>
    <n v="0"/>
    <n v="0"/>
    <n v="0"/>
  </r>
  <r>
    <x v="0"/>
    <x v="4"/>
    <x v="1"/>
    <x v="62"/>
    <n v="106016"/>
    <n v="182"/>
    <n v="3570"/>
    <n v="2322"/>
    <n v="30602"/>
    <n v="150112"/>
    <n v="2801503"/>
    <n v="0"/>
    <n v="0"/>
    <n v="0"/>
    <n v="0"/>
  </r>
  <r>
    <x v="0"/>
    <x v="4"/>
    <x v="1"/>
    <x v="63"/>
    <n v="112704"/>
    <n v="208"/>
    <n v="3778"/>
    <n v="2950"/>
    <n v="33552"/>
    <n v="161621"/>
    <n v="2963124"/>
    <n v="0"/>
    <n v="0"/>
    <n v="0"/>
    <n v="0"/>
  </r>
  <r>
    <x v="0"/>
    <x v="4"/>
    <x v="2"/>
    <x v="64"/>
    <n v="119382"/>
    <n v="194"/>
    <n v="3972"/>
    <n v="2222"/>
    <n v="35774"/>
    <n v="169610"/>
    <n v="3132734"/>
    <n v="0"/>
    <n v="0"/>
    <n v="0"/>
    <n v="0"/>
  </r>
  <r>
    <x v="0"/>
    <x v="4"/>
    <x v="2"/>
    <x v="65"/>
    <n v="125732"/>
    <n v="232"/>
    <n v="4204"/>
    <n v="2828"/>
    <n v="38602"/>
    <n v="171076"/>
    <n v="3303810"/>
    <n v="0"/>
    <n v="0"/>
    <n v="0"/>
    <n v="0"/>
  </r>
  <r>
    <x v="0"/>
    <x v="4"/>
    <x v="2"/>
    <x v="66"/>
    <n v="134354"/>
    <n v="224"/>
    <n v="4428"/>
    <n v="3338"/>
    <n v="41940"/>
    <n v="161028"/>
    <n v="3464838"/>
    <n v="0"/>
    <n v="0"/>
    <n v="0"/>
    <n v="0"/>
  </r>
  <r>
    <x v="0"/>
    <x v="4"/>
    <x v="2"/>
    <x v="67"/>
    <n v="141538"/>
    <n v="162"/>
    <n v="4590"/>
    <n v="3158"/>
    <n v="45098"/>
    <n v="152513"/>
    <n v="3617351"/>
    <n v="0"/>
    <n v="0"/>
    <n v="0"/>
    <n v="0"/>
  </r>
  <r>
    <x v="0"/>
    <x v="4"/>
    <x v="2"/>
    <x v="68"/>
    <n v="148662"/>
    <n v="240"/>
    <n v="4830"/>
    <n v="3810"/>
    <n v="48908"/>
    <n v="184348"/>
    <n v="3801699"/>
    <n v="0"/>
    <n v="0"/>
    <n v="0"/>
    <n v="0"/>
  </r>
  <r>
    <x v="0"/>
    <x v="4"/>
    <x v="2"/>
    <x v="69"/>
    <n v="156114"/>
    <n v="274"/>
    <n v="5104"/>
    <n v="3926"/>
    <n v="52834"/>
    <n v="187617"/>
    <n v="3989316"/>
    <n v="0"/>
    <n v="0"/>
    <n v="0"/>
    <n v="0"/>
  </r>
  <r>
    <x v="0"/>
    <x v="4"/>
    <x v="2"/>
    <x v="70"/>
    <n v="164096"/>
    <n v="194"/>
    <n v="5298"/>
    <n v="3188"/>
    <n v="56022"/>
    <n v="195775"/>
    <n v="4185091"/>
    <n v="0"/>
    <n v="0"/>
    <n v="0"/>
    <n v="0"/>
  </r>
  <r>
    <x v="0"/>
    <x v="4"/>
    <x v="3"/>
    <x v="71"/>
    <n v="171712"/>
    <n v="208"/>
    <n v="5506"/>
    <n v="4468"/>
    <n v="60490"/>
    <n v="194504"/>
    <n v="4379595"/>
    <n v="0"/>
    <n v="0"/>
    <n v="0"/>
    <n v="0"/>
  </r>
  <r>
    <x v="0"/>
    <x v="4"/>
    <x v="3"/>
    <x v="72"/>
    <n v="181300"/>
    <n v="240"/>
    <n v="5746"/>
    <n v="8024"/>
    <n v="68514"/>
    <n v="198953"/>
    <n v="4578548"/>
    <n v="0"/>
    <n v="0"/>
    <n v="0"/>
    <n v="0"/>
  </r>
  <r>
    <x v="0"/>
    <x v="4"/>
    <x v="3"/>
    <x v="73"/>
    <n v="191398"/>
    <n v="304"/>
    <n v="6050"/>
    <n v="5076"/>
    <n v="73590"/>
    <n v="193873"/>
    <n v="4772421"/>
    <n v="0"/>
    <n v="0"/>
    <n v="0"/>
    <n v="0"/>
  </r>
  <r>
    <x v="0"/>
    <x v="4"/>
    <x v="3"/>
    <x v="74"/>
    <n v="200654"/>
    <n v="262"/>
    <n v="6312"/>
    <n v="4964"/>
    <n v="78554"/>
    <n v="209796"/>
    <n v="4982217"/>
    <n v="0"/>
    <n v="0"/>
    <n v="0"/>
    <n v="0"/>
  </r>
  <r>
    <x v="0"/>
    <x v="4"/>
    <x v="3"/>
    <x v="75"/>
    <n v="212962"/>
    <n v="292"/>
    <n v="6604"/>
    <n v="6064"/>
    <n v="84618"/>
    <n v="224601"/>
    <n v="5206818"/>
    <n v="0"/>
    <n v="0"/>
    <n v="0"/>
    <n v="0"/>
  </r>
  <r>
    <x v="0"/>
    <x v="4"/>
    <x v="3"/>
    <x v="76"/>
    <n v="224402"/>
    <n v="268"/>
    <n v="6872"/>
    <n v="6226"/>
    <n v="90844"/>
    <n v="221886"/>
    <n v="5428704"/>
    <n v="0"/>
    <n v="0"/>
    <n v="0"/>
    <n v="0"/>
  </r>
  <r>
    <x v="0"/>
    <x v="4"/>
    <x v="3"/>
    <x v="77"/>
    <n v="236448"/>
    <n v="296"/>
    <n v="7168"/>
    <n v="6262"/>
    <n v="97106"/>
    <n v="226192"/>
    <n v="5654896"/>
    <n v="0"/>
    <n v="0"/>
    <n v="0"/>
    <n v="0"/>
  </r>
  <r>
    <x v="0"/>
    <x v="4"/>
    <x v="4"/>
    <x v="78"/>
    <n v="249520"/>
    <n v="284"/>
    <n v="7452"/>
    <n v="6560"/>
    <n v="103666"/>
    <n v="240570"/>
    <n v="5895466"/>
    <n v="0"/>
    <n v="0"/>
    <n v="0"/>
    <n v="0"/>
  </r>
  <r>
    <x v="0"/>
    <x v="4"/>
    <x v="4"/>
    <x v="79"/>
    <n v="262850"/>
    <n v="284"/>
    <n v="7736"/>
    <n v="5152"/>
    <n v="108818"/>
    <n v="236187"/>
    <n v="6131653"/>
    <n v="0"/>
    <n v="0"/>
    <n v="0"/>
    <n v="0"/>
  </r>
  <r>
    <x v="0"/>
    <x v="4"/>
    <x v="4"/>
    <x v="80"/>
    <n v="277072"/>
    <n v="312"/>
    <n v="8048"/>
    <n v="6570"/>
    <n v="115388"/>
    <n v="220803"/>
    <n v="6352456"/>
    <n v="0"/>
    <n v="0"/>
    <n v="0"/>
    <n v="0"/>
  </r>
  <r>
    <x v="0"/>
    <x v="4"/>
    <x v="4"/>
    <x v="81"/>
    <n v="289900"/>
    <n v="298"/>
    <n v="8346"/>
    <n v="6024"/>
    <n v="121412"/>
    <n v="211522"/>
    <n v="6563978"/>
    <n v="0"/>
    <n v="0"/>
    <n v="0"/>
    <n v="0"/>
  </r>
  <r>
    <x v="0"/>
    <x v="4"/>
    <x v="4"/>
    <x v="82"/>
    <n v="301714"/>
    <n v="346"/>
    <n v="8692"/>
    <n v="7170"/>
    <n v="128582"/>
    <n v="222584"/>
    <n v="6786562"/>
    <n v="0"/>
    <n v="0"/>
    <n v="0"/>
    <n v="0"/>
  </r>
  <r>
    <x v="0"/>
    <x v="4"/>
    <x v="4"/>
    <x v="83"/>
    <n v="316206"/>
    <n v="376"/>
    <n v="9068"/>
    <n v="6868"/>
    <n v="135450"/>
    <n v="237058"/>
    <n v="7023620"/>
    <n v="0"/>
    <n v="0"/>
    <n v="0"/>
    <n v="0"/>
  </r>
  <r>
    <x v="0"/>
    <x v="4"/>
    <x v="4"/>
    <x v="84"/>
    <n v="330714"/>
    <n v="352"/>
    <n v="9420"/>
    <n v="6342"/>
    <n v="141792"/>
    <n v="257359"/>
    <n v="7280979"/>
    <n v="0"/>
    <n v="0"/>
    <n v="0"/>
    <n v="0"/>
  </r>
  <r>
    <x v="0"/>
    <x v="4"/>
    <x v="0"/>
    <x v="85"/>
    <n v="346990"/>
    <n v="536"/>
    <n v="9956"/>
    <n v="23470"/>
    <n v="165262"/>
    <n v="288933"/>
    <n v="7569912"/>
    <n v="0"/>
    <n v="0"/>
    <n v="0"/>
    <n v="0"/>
  </r>
  <r>
    <x v="0"/>
    <x v="4"/>
    <x v="0"/>
    <x v="86"/>
    <n v="363718"/>
    <n v="410"/>
    <n v="10366"/>
    <n v="8606"/>
    <n v="173868"/>
    <n v="273774"/>
    <n v="7843686"/>
    <n v="0"/>
    <n v="0"/>
    <n v="0"/>
    <n v="0"/>
  </r>
  <r>
    <x v="0"/>
    <x v="4"/>
    <x v="0"/>
    <x v="87"/>
    <n v="381296"/>
    <n v="444"/>
    <n v="10810"/>
    <n v="9856"/>
    <n v="183724"/>
    <n v="244946"/>
    <n v="8088632"/>
    <n v="0"/>
    <n v="0"/>
    <n v="0"/>
    <n v="0"/>
  </r>
  <r>
    <x v="0"/>
    <x v="5"/>
    <x v="1"/>
    <x v="88"/>
    <n v="396744"/>
    <n v="402"/>
    <n v="11212"/>
    <n v="7764"/>
    <n v="191488"/>
    <n v="251761"/>
    <n v="8340393"/>
    <n v="0"/>
    <n v="0"/>
    <n v="0"/>
    <n v="0"/>
  </r>
  <r>
    <x v="0"/>
    <x v="5"/>
    <x v="1"/>
    <x v="89"/>
    <n v="414368"/>
    <n v="444"/>
    <n v="11656"/>
    <n v="9062"/>
    <n v="200550"/>
    <n v="289612"/>
    <n v="8630005"/>
    <n v="0"/>
    <n v="0"/>
    <n v="0"/>
    <n v="0"/>
  </r>
  <r>
    <x v="0"/>
    <x v="5"/>
    <x v="1"/>
    <x v="90"/>
    <n v="433744"/>
    <n v="518"/>
    <n v="12174"/>
    <n v="7578"/>
    <n v="208128"/>
    <n v="298140"/>
    <n v="8928145"/>
    <n v="0"/>
    <n v="0"/>
    <n v="0"/>
    <n v="0"/>
  </r>
  <r>
    <x v="0"/>
    <x v="5"/>
    <x v="1"/>
    <x v="91"/>
    <n v="453438"/>
    <n v="548"/>
    <n v="12722"/>
    <n v="8780"/>
    <n v="216908"/>
    <n v="294048"/>
    <n v="9222193"/>
    <n v="0"/>
    <n v="0"/>
    <n v="0"/>
    <n v="0"/>
  </r>
  <r>
    <x v="0"/>
    <x v="5"/>
    <x v="1"/>
    <x v="92"/>
    <n v="472382"/>
    <n v="572"/>
    <n v="13294"/>
    <n v="9542"/>
    <n v="226450"/>
    <n v="290371"/>
    <n v="9512564"/>
    <n v="0"/>
    <n v="0"/>
    <n v="0"/>
    <n v="0"/>
  </r>
  <r>
    <x v="0"/>
    <x v="5"/>
    <x v="1"/>
    <x v="93"/>
    <n v="493198"/>
    <n v="594"/>
    <n v="13888"/>
    <n v="10866"/>
    <n v="237316"/>
    <n v="303109"/>
    <n v="9815673"/>
    <n v="0"/>
    <n v="0"/>
    <n v="0"/>
    <n v="0"/>
  </r>
  <r>
    <x v="0"/>
    <x v="5"/>
    <x v="1"/>
    <x v="94"/>
    <n v="514962"/>
    <n v="522"/>
    <n v="14410"/>
    <n v="10382"/>
    <n v="247698"/>
    <n v="269265"/>
    <n v="10084938"/>
    <n v="0"/>
    <n v="0"/>
    <n v="0"/>
    <n v="0"/>
  </r>
  <r>
    <x v="0"/>
    <x v="5"/>
    <x v="2"/>
    <x v="95"/>
    <n v="532034"/>
    <n v="542"/>
    <n v="14952"/>
    <n v="10342"/>
    <n v="258040"/>
    <n v="294113"/>
    <n v="10379051"/>
    <n v="0"/>
    <n v="0"/>
    <n v="0"/>
    <n v="0"/>
  </r>
  <r>
    <x v="0"/>
    <x v="5"/>
    <x v="2"/>
    <x v="96"/>
    <n v="551996"/>
    <n v="544"/>
    <n v="15496"/>
    <n v="11268"/>
    <n v="269308"/>
    <n v="305461"/>
    <n v="10684512"/>
    <n v="0"/>
    <n v="0"/>
    <n v="0"/>
    <n v="0"/>
  </r>
  <r>
    <x v="0"/>
    <x v="5"/>
    <x v="2"/>
    <x v="97"/>
    <n v="574308"/>
    <n v="716"/>
    <n v="16212"/>
    <n v="12550"/>
    <n v="281858"/>
    <n v="305473"/>
    <n v="10989985"/>
    <n v="0"/>
    <n v="0"/>
    <n v="0"/>
    <n v="0"/>
  </r>
  <r>
    <x v="0"/>
    <x v="5"/>
    <x v="2"/>
    <x v="98"/>
    <n v="596578"/>
    <n v="788"/>
    <n v="17000"/>
    <n v="12088"/>
    <n v="293946"/>
    <n v="319844"/>
    <n v="11309829"/>
    <n v="0"/>
    <n v="0"/>
    <n v="0"/>
    <n v="0"/>
  </r>
  <r>
    <x v="0"/>
    <x v="5"/>
    <x v="2"/>
    <x v="99"/>
    <n v="619190"/>
    <n v="776"/>
    <n v="17776"/>
    <n v="14526"/>
    <n v="308472"/>
    <n v="304876"/>
    <n v="11614705"/>
    <n v="0"/>
    <n v="0"/>
    <n v="0"/>
    <n v="0"/>
  </r>
  <r>
    <x v="0"/>
    <x v="5"/>
    <x v="2"/>
    <x v="100"/>
    <n v="643268"/>
    <n v="618"/>
    <n v="18394"/>
    <n v="16182"/>
    <n v="324654"/>
    <n v="315247"/>
    <n v="11929952"/>
    <n v="0"/>
    <n v="0"/>
    <n v="0"/>
    <n v="0"/>
  </r>
  <r>
    <x v="0"/>
    <x v="5"/>
    <x v="2"/>
    <x v="101"/>
    <n v="666076"/>
    <n v="648"/>
    <n v="19042"/>
    <n v="14716"/>
    <n v="339370"/>
    <n v="284207"/>
    <n v="12214159"/>
    <n v="0"/>
    <n v="0"/>
    <n v="0"/>
    <n v="0"/>
  </r>
  <r>
    <x v="0"/>
    <x v="5"/>
    <x v="3"/>
    <x v="102"/>
    <n v="686140"/>
    <n v="792"/>
    <n v="19834"/>
    <n v="21280"/>
    <n v="360650"/>
    <n v="305455"/>
    <n v="12519614"/>
    <n v="0"/>
    <n v="0"/>
    <n v="0"/>
    <n v="0"/>
  </r>
  <r>
    <x v="0"/>
    <x v="5"/>
    <x v="3"/>
    <x v="103"/>
    <n v="708310"/>
    <n v="4008"/>
    <n v="23842"/>
    <n v="14452"/>
    <n v="375102"/>
    <n v="350974"/>
    <n v="12870588"/>
    <n v="0"/>
    <n v="0"/>
    <n v="0"/>
    <n v="0"/>
  </r>
  <r>
    <x v="0"/>
    <x v="5"/>
    <x v="3"/>
    <x v="104"/>
    <n v="734526"/>
    <n v="682"/>
    <n v="24524"/>
    <n v="13780"/>
    <n v="388882"/>
    <n v="337447"/>
    <n v="13208035"/>
    <n v="0"/>
    <n v="0"/>
    <n v="0"/>
    <n v="0"/>
  </r>
  <r>
    <x v="0"/>
    <x v="5"/>
    <x v="3"/>
    <x v="105"/>
    <n v="762184"/>
    <n v="686"/>
    <n v="25210"/>
    <n v="21482"/>
    <n v="410364"/>
    <n v="390435"/>
    <n v="13598470"/>
    <n v="0"/>
    <n v="0"/>
    <n v="0"/>
    <n v="0"/>
  </r>
  <r>
    <x v="0"/>
    <x v="5"/>
    <x v="3"/>
    <x v="106"/>
    <n v="791664"/>
    <n v="728"/>
    <n v="25938"/>
    <n v="18058"/>
    <n v="428422"/>
    <n v="399777"/>
    <n v="13998247"/>
    <n v="0"/>
    <n v="0"/>
    <n v="0"/>
    <n v="0"/>
  </r>
  <r>
    <x v="0"/>
    <x v="5"/>
    <x v="3"/>
    <x v="107"/>
    <n v="823500"/>
    <n v="616"/>
    <n v="26554"/>
    <n v="27948"/>
    <n v="456370"/>
    <n v="408571"/>
    <n v="14406818"/>
    <n v="0"/>
    <n v="0"/>
    <n v="0"/>
    <n v="0"/>
  </r>
  <r>
    <x v="0"/>
    <x v="5"/>
    <x v="3"/>
    <x v="108"/>
    <n v="853802"/>
    <n v="852"/>
    <n v="27406"/>
    <n v="18150"/>
    <n v="474520"/>
    <n v="372622"/>
    <n v="14779440"/>
    <n v="0"/>
    <n v="0"/>
    <n v="0"/>
    <n v="0"/>
  </r>
  <r>
    <x v="0"/>
    <x v="5"/>
    <x v="4"/>
    <x v="109"/>
    <n v="880922"/>
    <n v="624"/>
    <n v="28030"/>
    <n v="21758"/>
    <n v="496278"/>
    <n v="373027"/>
    <n v="15152467"/>
    <n v="0"/>
    <n v="0"/>
    <n v="0"/>
    <n v="0"/>
  </r>
  <r>
    <x v="0"/>
    <x v="5"/>
    <x v="4"/>
    <x v="110"/>
    <n v="912234"/>
    <n v="936"/>
    <n v="28966"/>
    <n v="20924"/>
    <n v="517202"/>
    <n v="431350"/>
    <n v="15583817"/>
    <n v="0"/>
    <n v="0"/>
    <n v="0"/>
    <n v="0"/>
  </r>
  <r>
    <x v="0"/>
    <x v="5"/>
    <x v="4"/>
    <x v="111"/>
    <n v="945970"/>
    <n v="848"/>
    <n v="29814"/>
    <n v="26178"/>
    <n v="543380"/>
    <n v="449549"/>
    <n v="16033366"/>
    <n v="0"/>
    <n v="0"/>
    <n v="0"/>
    <n v="0"/>
  </r>
  <r>
    <x v="0"/>
    <x v="5"/>
    <x v="4"/>
    <x v="112"/>
    <n v="982380"/>
    <n v="802"/>
    <n v="30616"/>
    <n v="27966"/>
    <n v="571346"/>
    <n v="454114"/>
    <n v="16487480"/>
    <n v="0"/>
    <n v="0"/>
    <n v="0"/>
    <n v="0"/>
  </r>
  <r>
    <x v="0"/>
    <x v="5"/>
    <x v="4"/>
    <x v="113"/>
    <n v="1018890"/>
    <n v="762"/>
    <n v="31378"/>
    <n v="20492"/>
    <n v="591838"/>
    <n v="461469"/>
    <n v="16948949"/>
    <n v="0"/>
    <n v="0"/>
    <n v="0"/>
    <n v="0"/>
  </r>
  <r>
    <x v="0"/>
    <x v="5"/>
    <x v="4"/>
    <x v="114"/>
    <n v="1059174"/>
    <n v="828"/>
    <n v="32206"/>
    <n v="28458"/>
    <n v="620296"/>
    <n v="485808"/>
    <n v="17434757"/>
    <n v="0"/>
    <n v="0"/>
    <n v="0"/>
    <n v="0"/>
  </r>
  <r>
    <x v="0"/>
    <x v="5"/>
    <x v="4"/>
    <x v="115"/>
    <n v="1098394"/>
    <n v="768"/>
    <n v="32974"/>
    <n v="23262"/>
    <n v="643558"/>
    <n v="413102"/>
    <n v="17847859"/>
    <n v="0"/>
    <n v="0"/>
    <n v="0"/>
    <n v="0"/>
  </r>
  <r>
    <x v="0"/>
    <x v="5"/>
    <x v="0"/>
    <x v="116"/>
    <n v="1135072"/>
    <n v="834"/>
    <n v="33808"/>
    <n v="26994"/>
    <n v="670552"/>
    <n v="437042"/>
    <n v="18284901"/>
    <n v="0"/>
    <n v="0"/>
    <n v="0"/>
    <n v="0"/>
  </r>
  <r>
    <x v="0"/>
    <x v="5"/>
    <x v="0"/>
    <x v="113"/>
    <n v="1171582"/>
    <n v="1012"/>
    <n v="34820"/>
    <n v="25130"/>
    <n v="695682"/>
    <n v="457736"/>
    <n v="18742637"/>
    <n v="0"/>
    <n v="0"/>
    <n v="0"/>
    <n v="0"/>
  </r>
  <r>
    <x v="0"/>
    <x v="6"/>
    <x v="1"/>
    <x v="117"/>
    <n v="1210442"/>
    <n v="876"/>
    <n v="35696"/>
    <n v="24128"/>
    <n v="719810"/>
    <n v="487906"/>
    <n v="19230543"/>
    <n v="0"/>
    <n v="0"/>
    <n v="0"/>
    <n v="0"/>
  </r>
  <r>
    <x v="0"/>
    <x v="6"/>
    <x v="1"/>
    <x v="118"/>
    <n v="1254336"/>
    <n v="756"/>
    <n v="36452"/>
    <n v="39998"/>
    <n v="759808"/>
    <n v="494984"/>
    <n v="19725527"/>
    <n v="0"/>
    <n v="0"/>
    <n v="0"/>
    <n v="0"/>
  </r>
  <r>
    <x v="0"/>
    <x v="6"/>
    <x v="1"/>
    <x v="119"/>
    <n v="1299772"/>
    <n v="888"/>
    <n v="37340"/>
    <n v="28834"/>
    <n v="788642"/>
    <n v="547244"/>
    <n v="20272771"/>
    <n v="0"/>
    <n v="0"/>
    <n v="0"/>
    <n v="0"/>
  </r>
  <r>
    <x v="0"/>
    <x v="6"/>
    <x v="1"/>
    <x v="120"/>
    <n v="1347808"/>
    <n v="1222"/>
    <n v="38562"/>
    <n v="29492"/>
    <n v="818134"/>
    <n v="535948"/>
    <n v="20808719"/>
    <n v="0"/>
    <n v="0"/>
    <n v="0"/>
    <n v="0"/>
  </r>
  <r>
    <x v="0"/>
    <x v="6"/>
    <x v="1"/>
    <x v="121"/>
    <n v="1395692"/>
    <n v="842"/>
    <n v="39404"/>
    <n v="31658"/>
    <n v="849792"/>
    <n v="478500"/>
    <n v="21287219"/>
    <n v="0"/>
    <n v="0"/>
    <n v="0"/>
    <n v="0"/>
  </r>
  <r>
    <x v="0"/>
    <x v="6"/>
    <x v="1"/>
    <x v="122"/>
    <n v="1440692"/>
    <n v="946"/>
    <n v="40350"/>
    <n v="30630"/>
    <n v="880422"/>
    <n v="485587"/>
    <n v="21772806"/>
    <n v="0"/>
    <n v="0"/>
    <n v="0"/>
    <n v="0"/>
  </r>
  <r>
    <x v="0"/>
    <x v="6"/>
    <x v="1"/>
    <x v="123"/>
    <n v="1486988"/>
    <n v="958"/>
    <n v="41308"/>
    <n v="33676"/>
    <n v="914098"/>
    <n v="543933"/>
    <n v="22316739"/>
    <n v="0"/>
    <n v="0"/>
    <n v="0"/>
    <n v="0"/>
  </r>
  <r>
    <x v="0"/>
    <x v="6"/>
    <x v="2"/>
    <x v="124"/>
    <n v="1538110"/>
    <n v="984"/>
    <n v="42292"/>
    <n v="39016"/>
    <n v="953114"/>
    <n v="580832"/>
    <n v="22897571"/>
    <n v="0"/>
    <n v="0"/>
    <n v="0"/>
    <n v="0"/>
  </r>
  <r>
    <x v="0"/>
    <x v="6"/>
    <x v="2"/>
    <x v="125"/>
    <n v="1589690"/>
    <n v="958"/>
    <n v="43250"/>
    <n v="38816"/>
    <n v="991930"/>
    <n v="608224"/>
    <n v="23505795"/>
    <n v="0"/>
    <n v="0"/>
    <n v="0"/>
    <n v="0"/>
  </r>
  <r>
    <x v="0"/>
    <x v="6"/>
    <x v="2"/>
    <x v="126"/>
    <n v="1645188"/>
    <n v="1040"/>
    <n v="44290"/>
    <n v="40578"/>
    <n v="1032508"/>
    <n v="607896"/>
    <n v="24113691"/>
    <n v="0"/>
    <n v="0"/>
    <n v="0"/>
    <n v="0"/>
  </r>
  <r>
    <x v="0"/>
    <x v="6"/>
    <x v="2"/>
    <x v="127"/>
    <n v="1700696"/>
    <n v="1082"/>
    <n v="45372"/>
    <n v="39962"/>
    <n v="1072470"/>
    <n v="617606"/>
    <n v="24731297"/>
    <n v="0"/>
    <n v="0"/>
    <n v="0"/>
    <n v="0"/>
  </r>
  <r>
    <x v="0"/>
    <x v="6"/>
    <x v="2"/>
    <x v="128"/>
    <n v="1758908"/>
    <n v="994"/>
    <n v="46366"/>
    <n v="36396"/>
    <n v="1108866"/>
    <n v="541254"/>
    <n v="25272551"/>
    <n v="0"/>
    <n v="0"/>
    <n v="0"/>
    <n v="0"/>
  </r>
  <r>
    <x v="0"/>
    <x v="6"/>
    <x v="2"/>
    <x v="129"/>
    <n v="1815264"/>
    <n v="1082"/>
    <n v="47448"/>
    <n v="35366"/>
    <n v="1144232"/>
    <n v="531686"/>
    <n v="25804237"/>
    <n v="0"/>
    <n v="0"/>
    <n v="0"/>
    <n v="0"/>
  </r>
  <r>
    <x v="0"/>
    <x v="6"/>
    <x v="2"/>
    <x v="130"/>
    <n v="1875098"/>
    <n v="1164"/>
    <n v="48612"/>
    <n v="41952"/>
    <n v="1186184"/>
    <n v="666316"/>
    <n v="26470553"/>
    <n v="0"/>
    <n v="0"/>
    <n v="0"/>
    <n v="0"/>
  </r>
  <r>
    <x v="0"/>
    <x v="6"/>
    <x v="3"/>
    <x v="131"/>
    <n v="1940312"/>
    <n v="1228"/>
    <n v="49840"/>
    <n v="41292"/>
    <n v="1227476"/>
    <n v="704455"/>
    <n v="27175008"/>
    <n v="0"/>
    <n v="0"/>
    <n v="0"/>
    <n v="0"/>
  </r>
  <r>
    <x v="0"/>
    <x v="6"/>
    <x v="3"/>
    <x v="132"/>
    <n v="2011248"/>
    <n v="1360"/>
    <n v="51200"/>
    <n v="45734"/>
    <n v="1273210"/>
    <n v="714401"/>
    <n v="27889409"/>
    <n v="0"/>
    <n v="0"/>
    <n v="0"/>
    <n v="0"/>
  </r>
  <r>
    <x v="0"/>
    <x v="6"/>
    <x v="3"/>
    <x v="133"/>
    <n v="2080896"/>
    <n v="1352"/>
    <n v="52552"/>
    <n v="34972"/>
    <n v="1308182"/>
    <n v="759439"/>
    <n v="28648848"/>
    <n v="0"/>
    <n v="0"/>
    <n v="0"/>
    <n v="0"/>
  </r>
  <r>
    <x v="0"/>
    <x v="6"/>
    <x v="3"/>
    <x v="134"/>
    <n v="2155718"/>
    <n v="1086"/>
    <n v="53638"/>
    <n v="47164"/>
    <n v="1355346"/>
    <n v="778553"/>
    <n v="29427401"/>
    <n v="0"/>
    <n v="0"/>
    <n v="0"/>
    <n v="0"/>
  </r>
  <r>
    <x v="0"/>
    <x v="6"/>
    <x v="3"/>
    <x v="135"/>
    <n v="2236188"/>
    <n v="1350"/>
    <n v="54988"/>
    <n v="45460"/>
    <n v="1400806"/>
    <n v="654566"/>
    <n v="30081967"/>
    <n v="0"/>
    <n v="0"/>
    <n v="0"/>
    <n v="0"/>
  </r>
  <r>
    <x v="0"/>
    <x v="6"/>
    <x v="3"/>
    <x v="136"/>
    <n v="2309800"/>
    <n v="1192"/>
    <n v="56180"/>
    <n v="48606"/>
    <n v="1449412"/>
    <n v="708451"/>
    <n v="30790418"/>
    <n v="0"/>
    <n v="0"/>
    <n v="0"/>
    <n v="0"/>
  </r>
  <r>
    <x v="0"/>
    <x v="6"/>
    <x v="3"/>
    <x v="137"/>
    <n v="2388140"/>
    <n v="1342"/>
    <n v="57522"/>
    <n v="55178"/>
    <n v="1504590"/>
    <n v="768496"/>
    <n v="31558914"/>
    <n v="0"/>
    <n v="0"/>
    <n v="0"/>
    <n v="0"/>
  </r>
  <r>
    <x v="0"/>
    <x v="6"/>
    <x v="4"/>
    <x v="138"/>
    <n v="2479342"/>
    <n v="2260"/>
    <n v="59782"/>
    <n v="63750"/>
    <n v="1568340"/>
    <n v="806412"/>
    <n v="32365326"/>
    <n v="0"/>
    <n v="0"/>
    <n v="0"/>
    <n v="0"/>
  </r>
  <r>
    <x v="0"/>
    <x v="6"/>
    <x v="4"/>
    <x v="139"/>
    <n v="2576228"/>
    <n v="1510"/>
    <n v="61292"/>
    <n v="66652"/>
    <n v="1634992"/>
    <n v="846826"/>
    <n v="33212152"/>
    <n v="0"/>
    <n v="0"/>
    <n v="0"/>
    <n v="0"/>
  </r>
  <r>
    <x v="0"/>
    <x v="6"/>
    <x v="4"/>
    <x v="140"/>
    <n v="2674004"/>
    <n v="1526"/>
    <n v="62818"/>
    <n v="65028"/>
    <n v="1700020"/>
    <n v="863677"/>
    <n v="34075829"/>
    <n v="0"/>
    <n v="0"/>
    <n v="0"/>
    <n v="0"/>
  </r>
  <r>
    <x v="0"/>
    <x v="6"/>
    <x v="4"/>
    <x v="141"/>
    <n v="2774148"/>
    <n v="1406"/>
    <n v="64224"/>
    <n v="74250"/>
    <n v="1774270"/>
    <n v="955520"/>
    <n v="35031349"/>
    <n v="0"/>
    <n v="0"/>
    <n v="0"/>
    <n v="0"/>
  </r>
  <r>
    <x v="0"/>
    <x v="6"/>
    <x v="4"/>
    <x v="142"/>
    <n v="2872012"/>
    <n v="1408"/>
    <n v="65632"/>
    <n v="63024"/>
    <n v="1837294"/>
    <n v="1001447"/>
    <n v="36032796"/>
    <n v="0"/>
    <n v="0"/>
    <n v="0"/>
    <n v="0"/>
  </r>
  <r>
    <x v="0"/>
    <x v="6"/>
    <x v="4"/>
    <x v="143"/>
    <n v="2964980"/>
    <n v="1284"/>
    <n v="66916"/>
    <n v="68708"/>
    <n v="1906002"/>
    <n v="1023452"/>
    <n v="37056248"/>
    <n v="0"/>
    <n v="0"/>
    <n v="0"/>
    <n v="0"/>
  </r>
  <r>
    <x v="0"/>
    <x v="6"/>
    <x v="4"/>
    <x v="144"/>
    <n v="3064242"/>
    <n v="1548"/>
    <n v="68464"/>
    <n v="71366"/>
    <n v="1977368"/>
    <n v="944078"/>
    <n v="38000326"/>
    <n v="0"/>
    <n v="0"/>
    <n v="0"/>
    <n v="0"/>
  </r>
  <r>
    <x v="0"/>
    <x v="6"/>
    <x v="0"/>
    <x v="145"/>
    <n v="3169200"/>
    <n v="1550"/>
    <n v="70014"/>
    <n v="65772"/>
    <n v="2043140"/>
    <n v="1027633"/>
    <n v="39027959"/>
    <n v="0"/>
    <n v="0"/>
    <n v="0"/>
    <n v="0"/>
  </r>
  <r>
    <x v="0"/>
    <x v="6"/>
    <x v="0"/>
    <x v="146"/>
    <n v="3279136"/>
    <n v="1568"/>
    <n v="71582"/>
    <n v="74850"/>
    <n v="2117990"/>
    <n v="1258972"/>
    <n v="40286931"/>
    <n v="0"/>
    <n v="0"/>
    <n v="0"/>
    <n v="0"/>
  </r>
  <r>
    <x v="0"/>
    <x v="6"/>
    <x v="0"/>
    <x v="147"/>
    <n v="3394108"/>
    <n v="1530"/>
    <n v="73112"/>
    <n v="73108"/>
    <n v="2191098"/>
    <n v="1156170"/>
    <n v="41443101"/>
    <n v="0"/>
    <n v="0"/>
    <n v="0"/>
    <n v="0"/>
  </r>
  <r>
    <x v="0"/>
    <x v="7"/>
    <x v="1"/>
    <x v="148"/>
    <n v="3504342"/>
    <n v="1708"/>
    <n v="74820"/>
    <n v="102736"/>
    <n v="2293834"/>
    <n v="1075152"/>
    <n v="42518253"/>
    <n v="0"/>
    <n v="0"/>
    <n v="0"/>
    <n v="0"/>
  </r>
  <r>
    <x v="0"/>
    <x v="7"/>
    <x v="1"/>
    <x v="149"/>
    <n v="3609686"/>
    <n v="1520"/>
    <n v="76340"/>
    <n v="80710"/>
    <n v="2374544"/>
    <n v="971046"/>
    <n v="43489299"/>
    <n v="0"/>
    <n v="0"/>
    <n v="0"/>
    <n v="0"/>
  </r>
  <r>
    <x v="0"/>
    <x v="7"/>
    <x v="1"/>
    <x v="150"/>
    <n v="3710668"/>
    <n v="1612"/>
    <n v="77952"/>
    <n v="86140"/>
    <n v="2460684"/>
    <n v="1188564"/>
    <n v="44677863"/>
    <n v="0"/>
    <n v="0"/>
    <n v="0"/>
    <n v="0"/>
  </r>
  <r>
    <x v="0"/>
    <x v="7"/>
    <x v="1"/>
    <x v="151"/>
    <n v="3813232"/>
    <n v="1698"/>
    <n v="79650"/>
    <n v="102440"/>
    <n v="2563124"/>
    <n v="1184823"/>
    <n v="45862686"/>
    <n v="0"/>
    <n v="0"/>
    <n v="0"/>
    <n v="0"/>
  </r>
  <r>
    <x v="0"/>
    <x v="7"/>
    <x v="1"/>
    <x v="152"/>
    <n v="3926484"/>
    <n v="1838"/>
    <n v="81488"/>
    <n v="91166"/>
    <n v="2654290"/>
    <n v="1234791"/>
    <n v="47097477"/>
    <n v="0"/>
    <n v="0"/>
    <n v="0"/>
    <n v="0"/>
  </r>
  <r>
    <x v="0"/>
    <x v="7"/>
    <x v="1"/>
    <x v="153"/>
    <n v="4050824"/>
    <n v="1798"/>
    <n v="83286"/>
    <n v="100282"/>
    <n v="2754572"/>
    <n v="1356545"/>
    <n v="48454022"/>
    <n v="0"/>
    <n v="0"/>
    <n v="0"/>
    <n v="0"/>
  </r>
  <r>
    <x v="0"/>
    <x v="7"/>
    <x v="1"/>
    <x v="154"/>
    <n v="4173734"/>
    <n v="1872"/>
    <n v="85158"/>
    <n v="100774"/>
    <n v="2855346"/>
    <n v="1344387"/>
    <n v="49798409"/>
    <n v="0"/>
    <n v="0"/>
    <n v="0"/>
    <n v="0"/>
  </r>
  <r>
    <x v="0"/>
    <x v="7"/>
    <x v="2"/>
    <x v="155"/>
    <n v="4304046"/>
    <n v="1750"/>
    <n v="86908"/>
    <n v="104270"/>
    <n v="2959616"/>
    <n v="1475801"/>
    <n v="51274210"/>
    <n v="0"/>
    <n v="0"/>
    <n v="0"/>
    <n v="0"/>
  </r>
  <r>
    <x v="0"/>
    <x v="7"/>
    <x v="2"/>
    <x v="156"/>
    <n v="4428280"/>
    <n v="2026"/>
    <n v="88934"/>
    <n v="108948"/>
    <n v="3068564"/>
    <n v="1201940"/>
    <n v="52476150"/>
    <n v="0"/>
    <n v="0"/>
    <n v="0"/>
    <n v="0"/>
  </r>
  <r>
    <x v="0"/>
    <x v="7"/>
    <x v="2"/>
    <x v="157"/>
    <n v="4534312"/>
    <n v="1774"/>
    <n v="90708"/>
    <n v="94724"/>
    <n v="3163288"/>
    <n v="1323804"/>
    <n v="53799954"/>
    <n v="0"/>
    <n v="0"/>
    <n v="0"/>
    <n v="0"/>
  </r>
  <r>
    <x v="0"/>
    <x v="7"/>
    <x v="2"/>
    <x v="158"/>
    <n v="4656816"/>
    <n v="1670"/>
    <n v="92378"/>
    <n v="112922"/>
    <n v="3276210"/>
    <n v="1498659"/>
    <n v="55298613"/>
    <n v="0"/>
    <n v="0"/>
    <n v="0"/>
    <n v="0"/>
  </r>
  <r>
    <x v="0"/>
    <x v="7"/>
    <x v="2"/>
    <x v="159"/>
    <n v="4790948"/>
    <n v="1900"/>
    <n v="94278"/>
    <n v="115518"/>
    <n v="3391728"/>
    <n v="1732736"/>
    <n v="57031349"/>
    <n v="0"/>
    <n v="0"/>
    <n v="0"/>
    <n v="0"/>
  </r>
  <r>
    <x v="0"/>
    <x v="7"/>
    <x v="2"/>
    <x v="160"/>
    <n v="4919230"/>
    <n v="2012"/>
    <n v="96290"/>
    <n v="109552"/>
    <n v="3501280"/>
    <n v="1664247"/>
    <n v="58695596"/>
    <n v="0"/>
    <n v="0"/>
    <n v="0"/>
    <n v="0"/>
  </r>
  <r>
    <x v="0"/>
    <x v="7"/>
    <x v="2"/>
    <x v="161"/>
    <n v="5050450"/>
    <n v="1978"/>
    <n v="98268"/>
    <n v="113840"/>
    <n v="3615120"/>
    <n v="1743109"/>
    <n v="60438705"/>
    <n v="0"/>
    <n v="0"/>
    <n v="0"/>
    <n v="0"/>
  </r>
  <r>
    <x v="0"/>
    <x v="7"/>
    <x v="3"/>
    <x v="162"/>
    <n v="5178422"/>
    <n v="1904"/>
    <n v="100172"/>
    <n v="106232"/>
    <n v="3721352"/>
    <n v="1554154"/>
    <n v="61992859"/>
    <n v="0"/>
    <n v="0"/>
    <n v="0"/>
    <n v="0"/>
  </r>
  <r>
    <x v="0"/>
    <x v="7"/>
    <x v="3"/>
    <x v="163"/>
    <n v="5294614"/>
    <n v="1904"/>
    <n v="102076"/>
    <n v="114808"/>
    <n v="3836160"/>
    <n v="1411290"/>
    <n v="63404149"/>
    <n v="0"/>
    <n v="0"/>
    <n v="0"/>
    <n v="0"/>
  </r>
  <r>
    <x v="0"/>
    <x v="7"/>
    <x v="3"/>
    <x v="164"/>
    <n v="5403210"/>
    <n v="1760"/>
    <n v="103836"/>
    <n v="116344"/>
    <n v="3952504"/>
    <n v="1621330"/>
    <n v="65025479"/>
    <n v="0"/>
    <n v="0"/>
    <n v="0"/>
    <n v="0"/>
  </r>
  <r>
    <x v="0"/>
    <x v="7"/>
    <x v="3"/>
    <x v="165"/>
    <n v="5533258"/>
    <n v="2198"/>
    <n v="106034"/>
    <n v="120910"/>
    <n v="4073414"/>
    <n v="1670001"/>
    <n v="66695480"/>
    <n v="0"/>
    <n v="0"/>
    <n v="0"/>
    <n v="0"/>
  </r>
  <r>
    <x v="0"/>
    <x v="7"/>
    <x v="3"/>
    <x v="166"/>
    <n v="5671650"/>
    <n v="1958"/>
    <n v="107992"/>
    <n v="118730"/>
    <n v="4192144"/>
    <n v="1821066"/>
    <n v="68516546"/>
    <n v="0"/>
    <n v="0"/>
    <n v="0"/>
    <n v="0"/>
  </r>
  <r>
    <x v="0"/>
    <x v="7"/>
    <x v="3"/>
    <x v="167"/>
    <n v="5808686"/>
    <n v="1962"/>
    <n v="109954"/>
    <n v="123746"/>
    <n v="4315890"/>
    <n v="1711390"/>
    <n v="70227936"/>
    <n v="0"/>
    <n v="0"/>
    <n v="0"/>
    <n v="0"/>
  </r>
  <r>
    <x v="0"/>
    <x v="7"/>
    <x v="3"/>
    <x v="168"/>
    <n v="5946744"/>
    <n v="1906"/>
    <n v="111860"/>
    <n v="125716"/>
    <n v="4441606"/>
    <n v="1978145"/>
    <n v="72206081"/>
    <n v="0"/>
    <n v="0"/>
    <n v="0"/>
    <n v="0"/>
  </r>
  <r>
    <x v="0"/>
    <x v="7"/>
    <x v="4"/>
    <x v="169"/>
    <n v="6086878"/>
    <n v="1836"/>
    <n v="113696"/>
    <n v="118202"/>
    <n v="4559808"/>
    <n v="1757100"/>
    <n v="73963181"/>
    <n v="0"/>
    <n v="0"/>
    <n v="0"/>
    <n v="0"/>
  </r>
  <r>
    <x v="0"/>
    <x v="7"/>
    <x v="4"/>
    <x v="170"/>
    <n v="6210376"/>
    <n v="1692"/>
    <n v="115388"/>
    <n v="113792"/>
    <n v="4673600"/>
    <n v="1471784"/>
    <n v="75434965"/>
    <n v="0"/>
    <n v="0"/>
    <n v="0"/>
    <n v="0"/>
  </r>
  <r>
    <x v="0"/>
    <x v="7"/>
    <x v="4"/>
    <x v="171"/>
    <n v="6329768"/>
    <n v="1708"/>
    <n v="117096"/>
    <n v="132610"/>
    <n v="4806210"/>
    <n v="1709980"/>
    <n v="77144945"/>
    <n v="0"/>
    <n v="0"/>
    <n v="0"/>
    <n v="0"/>
  </r>
  <r>
    <x v="0"/>
    <x v="7"/>
    <x v="4"/>
    <x v="172"/>
    <n v="6463514"/>
    <n v="2132"/>
    <n v="119228"/>
    <n v="128302"/>
    <n v="4934512"/>
    <n v="1738611"/>
    <n v="78883556"/>
    <n v="0"/>
    <n v="0"/>
    <n v="0"/>
    <n v="0"/>
  </r>
  <r>
    <x v="0"/>
    <x v="7"/>
    <x v="4"/>
    <x v="173"/>
    <n v="6615504"/>
    <n v="2034"/>
    <n v="121262"/>
    <n v="112382"/>
    <n v="5046894"/>
    <n v="2010490"/>
    <n v="80894046"/>
    <n v="0"/>
    <n v="0"/>
    <n v="0"/>
    <n v="0"/>
  </r>
  <r>
    <x v="0"/>
    <x v="7"/>
    <x v="4"/>
    <x v="174"/>
    <n v="6769158"/>
    <n v="2132"/>
    <n v="123394"/>
    <n v="119240"/>
    <n v="5166134"/>
    <n v="1960294"/>
    <n v="82854340"/>
    <n v="0"/>
    <n v="0"/>
    <n v="0"/>
    <n v="0"/>
  </r>
  <r>
    <x v="0"/>
    <x v="7"/>
    <x v="4"/>
    <x v="175"/>
    <n v="6922472"/>
    <n v="2038"/>
    <n v="125432"/>
    <n v="128950"/>
    <n v="5295084"/>
    <n v="1968078"/>
    <n v="84822418"/>
    <n v="0"/>
    <n v="0"/>
    <n v="0"/>
    <n v="0"/>
  </r>
  <r>
    <x v="0"/>
    <x v="7"/>
    <x v="0"/>
    <x v="176"/>
    <n v="7079430"/>
    <n v="1886"/>
    <n v="127318"/>
    <n v="129964"/>
    <n v="5425048"/>
    <n v="2118903"/>
    <n v="86941321"/>
    <n v="0"/>
    <n v="0"/>
    <n v="0"/>
    <n v="0"/>
  </r>
  <r>
    <x v="0"/>
    <x v="7"/>
    <x v="0"/>
    <x v="177"/>
    <n v="7238352"/>
    <n v="1920"/>
    <n v="129238"/>
    <n v="120844"/>
    <n v="5545892"/>
    <n v="1872952"/>
    <n v="88814273"/>
    <n v="0"/>
    <n v="0"/>
    <n v="0"/>
    <n v="0"/>
  </r>
  <r>
    <x v="0"/>
    <x v="7"/>
    <x v="0"/>
    <x v="178"/>
    <n v="7375884"/>
    <n v="1632"/>
    <n v="130870"/>
    <n v="128870"/>
    <n v="5674762"/>
    <n v="2033164"/>
    <n v="90847437"/>
    <n v="0"/>
    <n v="0"/>
    <n v="0"/>
    <n v="0"/>
  </r>
  <r>
    <x v="0"/>
    <x v="8"/>
    <x v="1"/>
    <x v="179"/>
    <n v="7532220"/>
    <n v="2054"/>
    <n v="132924"/>
    <n v="124294"/>
    <n v="5799056"/>
    <n v="2053776"/>
    <n v="92901213"/>
    <n v="0"/>
    <n v="0"/>
    <n v="0"/>
    <n v="0"/>
  </r>
  <r>
    <x v="0"/>
    <x v="8"/>
    <x v="1"/>
    <x v="180"/>
    <n v="7697950"/>
    <n v="2052"/>
    <n v="134976"/>
    <n v="135752"/>
    <n v="5934808"/>
    <n v="2234482"/>
    <n v="95135695"/>
    <n v="0"/>
    <n v="0"/>
    <n v="0"/>
    <n v="0"/>
  </r>
  <r>
    <x v="0"/>
    <x v="8"/>
    <x v="1"/>
    <x v="181"/>
    <n v="7866268"/>
    <n v="2166"/>
    <n v="137142"/>
    <n v="135020"/>
    <n v="6069828"/>
    <n v="2295337"/>
    <n v="97431032"/>
    <n v="0"/>
    <n v="0"/>
    <n v="0"/>
    <n v="0"/>
  </r>
  <r>
    <x v="0"/>
    <x v="8"/>
    <x v="1"/>
    <x v="182"/>
    <n v="8040482"/>
    <n v="2132"/>
    <n v="139274"/>
    <n v="139208"/>
    <n v="6209036"/>
    <n v="2204052"/>
    <n v="99635084"/>
    <n v="0"/>
    <n v="0"/>
    <n v="0"/>
    <n v="0"/>
  </r>
  <r>
    <x v="0"/>
    <x v="8"/>
    <x v="1"/>
    <x v="183"/>
    <n v="8221694"/>
    <n v="2088"/>
    <n v="141362"/>
    <n v="146330"/>
    <n v="6355366"/>
    <n v="2271104"/>
    <n v="101906188"/>
    <n v="0"/>
    <n v="0"/>
    <n v="0"/>
    <n v="0"/>
  </r>
  <r>
    <x v="0"/>
    <x v="8"/>
    <x v="1"/>
    <x v="184"/>
    <n v="8405144"/>
    <n v="2010"/>
    <n v="143372"/>
    <n v="139260"/>
    <n v="6494626"/>
    <n v="1877011"/>
    <n v="103783199"/>
    <n v="0"/>
    <n v="0"/>
    <n v="0"/>
    <n v="0"/>
  </r>
  <r>
    <x v="0"/>
    <x v="8"/>
    <x v="1"/>
    <x v="185"/>
    <n v="8555174"/>
    <n v="2258"/>
    <n v="145630"/>
    <n v="148232"/>
    <n v="6642858"/>
    <n v="2056518"/>
    <n v="105839717"/>
    <n v="0"/>
    <n v="0"/>
    <n v="0"/>
    <n v="0"/>
  </r>
  <r>
    <x v="0"/>
    <x v="8"/>
    <x v="2"/>
    <x v="186"/>
    <n v="8734884"/>
    <n v="2214"/>
    <n v="147844"/>
    <n v="149216"/>
    <n v="6792074"/>
    <n v="2360944"/>
    <n v="108200661"/>
    <n v="0"/>
    <n v="0"/>
    <n v="0"/>
    <n v="0"/>
  </r>
  <r>
    <x v="0"/>
    <x v="8"/>
    <x v="2"/>
    <x v="187"/>
    <n v="8925956"/>
    <n v="2336"/>
    <n v="150180"/>
    <n v="146124"/>
    <n v="6938198"/>
    <n v="2299719"/>
    <n v="110500380"/>
    <n v="0"/>
    <n v="0"/>
    <n v="0"/>
    <n v="0"/>
  </r>
  <r>
    <x v="0"/>
    <x v="8"/>
    <x v="2"/>
    <x v="188"/>
    <n v="9119480"/>
    <n v="2426"/>
    <n v="152606"/>
    <n v="141808"/>
    <n v="7080006"/>
    <n v="2305022"/>
    <n v="112805402"/>
    <n v="0"/>
    <n v="0"/>
    <n v="0"/>
    <n v="0"/>
  </r>
  <r>
    <x v="0"/>
    <x v="8"/>
    <x v="2"/>
    <x v="189"/>
    <n v="9314790"/>
    <n v="2404"/>
    <n v="155010"/>
    <n v="162912"/>
    <n v="7242918"/>
    <n v="2246284"/>
    <n v="115051686"/>
    <n v="0"/>
    <n v="0"/>
    <n v="0"/>
    <n v="0"/>
  </r>
  <r>
    <x v="0"/>
    <x v="8"/>
    <x v="2"/>
    <x v="190"/>
    <n v="9503618"/>
    <n v="2222"/>
    <n v="157232"/>
    <n v="155724"/>
    <n v="7398642"/>
    <n v="2239245"/>
    <n v="117290931"/>
    <n v="0"/>
    <n v="0"/>
    <n v="0"/>
    <n v="0"/>
  </r>
  <r>
    <x v="0"/>
    <x v="8"/>
    <x v="2"/>
    <x v="191"/>
    <n v="9690058"/>
    <n v="2280"/>
    <n v="159512"/>
    <n v="155496"/>
    <n v="7554138"/>
    <n v="2095080"/>
    <n v="119386011"/>
    <n v="0"/>
    <n v="0"/>
    <n v="0"/>
    <n v="0"/>
  </r>
  <r>
    <x v="0"/>
    <x v="8"/>
    <x v="2"/>
    <x v="192"/>
    <n v="9853876"/>
    <n v="2108"/>
    <n v="161620"/>
    <n v="158416"/>
    <n v="7712554"/>
    <n v="2040693"/>
    <n v="121426704"/>
    <n v="0"/>
    <n v="0"/>
    <n v="0"/>
    <n v="0"/>
  </r>
  <r>
    <x v="0"/>
    <x v="8"/>
    <x v="3"/>
    <x v="193"/>
    <n v="10036070"/>
    <n v="2562"/>
    <n v="164182"/>
    <n v="165708"/>
    <n v="7878262"/>
    <n v="2293208"/>
    <n v="123719912"/>
    <n v="0"/>
    <n v="0"/>
    <n v="0"/>
    <n v="0"/>
  </r>
  <r>
    <x v="0"/>
    <x v="8"/>
    <x v="3"/>
    <x v="194"/>
    <n v="10231790"/>
    <n v="2280"/>
    <n v="166462"/>
    <n v="165848"/>
    <n v="8044110"/>
    <n v="2369168"/>
    <n v="126089080"/>
    <n v="0"/>
    <n v="0"/>
    <n v="0"/>
    <n v="0"/>
  </r>
  <r>
    <x v="0"/>
    <x v="8"/>
    <x v="3"/>
    <x v="195"/>
    <n v="10425364"/>
    <n v="2350"/>
    <n v="168812"/>
    <n v="175576"/>
    <n v="8219686"/>
    <n v="2207808"/>
    <n v="128296888"/>
    <n v="0"/>
    <n v="0"/>
    <n v="0"/>
    <n v="0"/>
  </r>
  <r>
    <x v="0"/>
    <x v="8"/>
    <x v="3"/>
    <x v="196"/>
    <n v="10611310"/>
    <n v="2442"/>
    <n v="171254"/>
    <n v="191030"/>
    <n v="8410716"/>
    <n v="2038126"/>
    <n v="130335014"/>
    <n v="0"/>
    <n v="0"/>
    <n v="0"/>
    <n v="0"/>
  </r>
  <r>
    <x v="0"/>
    <x v="8"/>
    <x v="3"/>
    <x v="197"/>
    <n v="10796458"/>
    <n v="2298"/>
    <n v="173552"/>
    <n v="188778"/>
    <n v="8599494"/>
    <n v="2382864"/>
    <n v="132717878"/>
    <n v="0"/>
    <n v="0"/>
    <n v="0"/>
    <n v="0"/>
  </r>
  <r>
    <x v="0"/>
    <x v="8"/>
    <x v="3"/>
    <x v="198"/>
    <n v="10971248"/>
    <n v="2270"/>
    <n v="175822"/>
    <n v="185852"/>
    <n v="8785346"/>
    <n v="1962658"/>
    <n v="134680536"/>
    <n v="0"/>
    <n v="0"/>
    <n v="0"/>
    <n v="0"/>
  </r>
  <r>
    <x v="0"/>
    <x v="8"/>
    <x v="3"/>
    <x v="199"/>
    <n v="11120234"/>
    <n v="2112"/>
    <n v="177934"/>
    <n v="204150"/>
    <n v="8989496"/>
    <n v="1923803"/>
    <n v="136604339"/>
    <n v="0"/>
    <n v="0"/>
    <n v="0"/>
    <n v="0"/>
  </r>
  <r>
    <x v="0"/>
    <x v="8"/>
    <x v="4"/>
    <x v="200"/>
    <n v="11286958"/>
    <n v="2170"/>
    <n v="180104"/>
    <n v="179314"/>
    <n v="9168810"/>
    <n v="2188114"/>
    <n v="138792453"/>
    <n v="0"/>
    <n v="0"/>
    <n v="0"/>
    <n v="0"/>
  </r>
  <r>
    <x v="0"/>
    <x v="8"/>
    <x v="4"/>
    <x v="201"/>
    <n v="11460364"/>
    <n v="2246"/>
    <n v="182350"/>
    <n v="174918"/>
    <n v="9343728"/>
    <n v="2393047"/>
    <n v="141185500"/>
    <n v="0"/>
    <n v="0"/>
    <n v="0"/>
    <n v="0"/>
  </r>
  <r>
    <x v="0"/>
    <x v="8"/>
    <x v="4"/>
    <x v="202"/>
    <n v="11632206"/>
    <n v="2288"/>
    <n v="184638"/>
    <n v="162284"/>
    <n v="9506012"/>
    <n v="2708146"/>
    <n v="143893646"/>
    <n v="0"/>
    <n v="0"/>
    <n v="0"/>
    <n v="0"/>
  </r>
  <r>
    <x v="0"/>
    <x v="8"/>
    <x v="4"/>
    <x v="203"/>
    <n v="11803640"/>
    <n v="2186"/>
    <n v="186824"/>
    <n v="186662"/>
    <n v="9692674"/>
    <n v="2568006"/>
    <n v="146461652"/>
    <n v="0"/>
    <n v="0"/>
    <n v="0"/>
    <n v="0"/>
  </r>
  <r>
    <x v="0"/>
    <x v="8"/>
    <x v="4"/>
    <x v="204"/>
    <n v="11981158"/>
    <n v="2248"/>
    <n v="189072"/>
    <n v="184730"/>
    <n v="9877404"/>
    <n v="2221576"/>
    <n v="148683228"/>
    <n v="0"/>
    <n v="0"/>
    <n v="0"/>
    <n v="0"/>
  </r>
  <r>
    <x v="0"/>
    <x v="8"/>
    <x v="4"/>
    <x v="205"/>
    <n v="12146698"/>
    <n v="2080"/>
    <n v="191152"/>
    <n v="149382"/>
    <n v="10026786"/>
    <n v="1956156"/>
    <n v="150639384"/>
    <n v="0"/>
    <n v="0"/>
    <n v="0"/>
    <n v="0"/>
  </r>
  <r>
    <x v="0"/>
    <x v="8"/>
    <x v="4"/>
    <x v="206"/>
    <n v="12286036"/>
    <n v="1550"/>
    <n v="192702"/>
    <n v="170396"/>
    <n v="10197182"/>
    <n v="2312203"/>
    <n v="152951587"/>
    <n v="0"/>
    <n v="0"/>
    <n v="0"/>
    <n v="0"/>
  </r>
  <r>
    <x v="0"/>
    <x v="8"/>
    <x v="0"/>
    <x v="207"/>
    <n v="12447036"/>
    <n v="2356"/>
    <n v="195058"/>
    <n v="172300"/>
    <n v="10369482"/>
    <n v="2385933"/>
    <n v="155337520"/>
    <n v="0"/>
    <n v="0"/>
    <n v="0"/>
    <n v="0"/>
  </r>
  <r>
    <x v="0"/>
    <x v="8"/>
    <x v="0"/>
    <x v="208"/>
    <n v="12620532"/>
    <n v="2358"/>
    <n v="197416"/>
    <n v="170548"/>
    <n v="10540030"/>
    <n v="2758124"/>
    <n v="158095644"/>
    <n v="0"/>
    <n v="0"/>
    <n v="0"/>
    <n v="0"/>
  </r>
  <r>
    <x v="0"/>
    <x v="9"/>
    <x v="1"/>
    <x v="209"/>
    <n v="12784102"/>
    <n v="2198"/>
    <n v="199614"/>
    <n v="157462"/>
    <n v="10697492"/>
    <n v="2305856"/>
    <n v="160401500"/>
    <n v="0"/>
    <n v="0"/>
    <n v="0"/>
    <n v="0"/>
  </r>
  <r>
    <x v="0"/>
    <x v="9"/>
    <x v="1"/>
    <x v="210"/>
    <n v="12943872"/>
    <n v="2136"/>
    <n v="201750"/>
    <n v="152680"/>
    <n v="10850172"/>
    <n v="2311147"/>
    <n v="162712647"/>
    <n v="0"/>
    <n v="0"/>
    <n v="0"/>
    <n v="0"/>
  </r>
  <r>
    <x v="0"/>
    <x v="9"/>
    <x v="1"/>
    <x v="211"/>
    <n v="13094830"/>
    <n v="1874"/>
    <n v="203624"/>
    <n v="163310"/>
    <n v="11013482"/>
    <n v="2223859"/>
    <n v="164936506"/>
    <n v="0"/>
    <n v="0"/>
    <n v="0"/>
    <n v="0"/>
  </r>
  <r>
    <x v="0"/>
    <x v="9"/>
    <x v="1"/>
    <x v="212"/>
    <n v="13244370"/>
    <n v="1806"/>
    <n v="205430"/>
    <n v="153430"/>
    <n v="11166912"/>
    <n v="2147263"/>
    <n v="167083769"/>
    <n v="0"/>
    <n v="0"/>
    <n v="0"/>
    <n v="0"/>
  </r>
  <r>
    <x v="0"/>
    <x v="9"/>
    <x v="1"/>
    <x v="213"/>
    <n v="13364630"/>
    <n v="1772"/>
    <n v="207202"/>
    <n v="151714"/>
    <n v="11318626"/>
    <n v="2044472"/>
    <n v="169128241"/>
    <n v="0"/>
    <n v="0"/>
    <n v="0"/>
    <n v="0"/>
  </r>
  <r>
    <x v="0"/>
    <x v="9"/>
    <x v="1"/>
    <x v="214"/>
    <n v="13508368"/>
    <n v="1980"/>
    <n v="209182"/>
    <n v="163890"/>
    <n v="11482516"/>
    <n v="2346738"/>
    <n v="171474979"/>
    <n v="0"/>
    <n v="0"/>
    <n v="0"/>
    <n v="0"/>
  </r>
  <r>
    <x v="0"/>
    <x v="9"/>
    <x v="1"/>
    <x v="215"/>
    <n v="13665986"/>
    <n v="1926"/>
    <n v="211108"/>
    <n v="166420"/>
    <n v="11648936"/>
    <n v="2384716"/>
    <n v="173859695"/>
    <n v="0"/>
    <n v="0"/>
    <n v="0"/>
    <n v="0"/>
  </r>
  <r>
    <x v="0"/>
    <x v="9"/>
    <x v="2"/>
    <x v="216"/>
    <n v="13807582"/>
    <n v="1934"/>
    <n v="213042"/>
    <n v="157490"/>
    <n v="11806426"/>
    <n v="2365563"/>
    <n v="176225258"/>
    <n v="0"/>
    <n v="0"/>
    <n v="0"/>
    <n v="0"/>
  </r>
  <r>
    <x v="0"/>
    <x v="9"/>
    <x v="2"/>
    <x v="217"/>
    <n v="13954192"/>
    <n v="1858"/>
    <n v="214900"/>
    <n v="165256"/>
    <n v="11971682"/>
    <n v="2379025"/>
    <n v="178604283"/>
    <n v="0"/>
    <n v="0"/>
    <n v="0"/>
    <n v="0"/>
  </r>
  <r>
    <x v="0"/>
    <x v="9"/>
    <x v="2"/>
    <x v="218"/>
    <n v="14103028"/>
    <n v="1842"/>
    <n v="216742"/>
    <n v="178048"/>
    <n v="12149730"/>
    <n v="2297584"/>
    <n v="180901867"/>
    <n v="0"/>
    <n v="0"/>
    <n v="0"/>
    <n v="0"/>
  </r>
  <r>
    <x v="0"/>
    <x v="9"/>
    <x v="2"/>
    <x v="219"/>
    <n v="14238606"/>
    <n v="1626"/>
    <n v="218368"/>
    <n v="143130"/>
    <n v="12292860"/>
    <n v="2102667"/>
    <n v="183004534"/>
    <n v="0"/>
    <n v="0"/>
    <n v="0"/>
    <n v="0"/>
  </r>
  <r>
    <x v="0"/>
    <x v="9"/>
    <x v="2"/>
    <x v="220"/>
    <n v="14347130"/>
    <n v="1420"/>
    <n v="219788"/>
    <n v="156730"/>
    <n v="12449590"/>
    <n v="2104207"/>
    <n v="185108741"/>
    <n v="0"/>
    <n v="0"/>
    <n v="0"/>
    <n v="0"/>
  </r>
  <r>
    <x v="0"/>
    <x v="9"/>
    <x v="2"/>
    <x v="221"/>
    <n v="14474564"/>
    <n v="1454"/>
    <n v="221242"/>
    <n v="148158"/>
    <n v="12597748"/>
    <n v="2343245"/>
    <n v="187451986"/>
    <n v="0"/>
    <n v="0"/>
    <n v="0"/>
    <n v="0"/>
  </r>
  <r>
    <x v="0"/>
    <x v="9"/>
    <x v="2"/>
    <x v="222"/>
    <n v="14610186"/>
    <n v="1380"/>
    <n v="222622"/>
    <n v="163164"/>
    <n v="12760912"/>
    <n v="2396607"/>
    <n v="189848593"/>
    <n v="0"/>
    <n v="0"/>
    <n v="0"/>
    <n v="0"/>
  </r>
  <r>
    <x v="0"/>
    <x v="9"/>
    <x v="3"/>
    <x v="223"/>
    <n v="14737068"/>
    <n v="1764"/>
    <n v="224386"/>
    <n v="141584"/>
    <n v="12902496"/>
    <n v="2168358"/>
    <n v="192016951"/>
    <n v="0"/>
    <n v="0"/>
    <n v="0"/>
    <n v="0"/>
  </r>
  <r>
    <x v="0"/>
    <x v="9"/>
    <x v="3"/>
    <x v="224"/>
    <n v="14861676"/>
    <n v="1680"/>
    <n v="226066"/>
    <n v="141136"/>
    <n v="13043632"/>
    <n v="2172078"/>
    <n v="194189029"/>
    <n v="0"/>
    <n v="0"/>
    <n v="0"/>
    <n v="0"/>
  </r>
  <r>
    <x v="0"/>
    <x v="9"/>
    <x v="3"/>
    <x v="225"/>
    <n v="14985462"/>
    <n v="2064"/>
    <n v="228130"/>
    <n v="145166"/>
    <n v="13188798"/>
    <n v="2117397"/>
    <n v="196306426"/>
    <n v="0"/>
    <n v="0"/>
    <n v="0"/>
    <n v="0"/>
  </r>
  <r>
    <x v="0"/>
    <x v="9"/>
    <x v="3"/>
    <x v="226"/>
    <n v="15098500"/>
    <n v="1164"/>
    <n v="229294"/>
    <n v="132836"/>
    <n v="13321634"/>
    <n v="1954413"/>
    <n v="198260839"/>
    <n v="0"/>
    <n v="0"/>
    <n v="0"/>
    <n v="0"/>
  </r>
  <r>
    <x v="0"/>
    <x v="9"/>
    <x v="3"/>
    <x v="227"/>
    <n v="15189512"/>
    <n v="1178"/>
    <n v="230472"/>
    <n v="139600"/>
    <n v="13461234"/>
    <n v="1993644"/>
    <n v="200254483"/>
    <n v="0"/>
    <n v="0"/>
    <n v="0"/>
    <n v="0"/>
  </r>
  <r>
    <x v="0"/>
    <x v="9"/>
    <x v="3"/>
    <x v="228"/>
    <n v="15298208"/>
    <n v="1428"/>
    <n v="231900"/>
    <n v="123656"/>
    <n v="13584890"/>
    <n v="2212563"/>
    <n v="202467046"/>
    <n v="0"/>
    <n v="0"/>
    <n v="0"/>
    <n v="0"/>
  </r>
  <r>
    <x v="0"/>
    <x v="9"/>
    <x v="3"/>
    <x v="229"/>
    <n v="15410736"/>
    <n v="1402"/>
    <n v="233302"/>
    <n v="159122"/>
    <n v="13744012"/>
    <n v="2702058"/>
    <n v="205169104"/>
    <n v="0"/>
    <n v="0"/>
    <n v="0"/>
    <n v="0"/>
  </r>
  <r>
    <x v="0"/>
    <x v="9"/>
    <x v="4"/>
    <x v="230"/>
    <n v="15519478"/>
    <n v="1372"/>
    <n v="234674"/>
    <n v="149138"/>
    <n v="13893150"/>
    <n v="2626437"/>
    <n v="207795541"/>
    <n v="0"/>
    <n v="0"/>
    <n v="0"/>
    <n v="0"/>
  </r>
  <r>
    <x v="0"/>
    <x v="9"/>
    <x v="4"/>
    <x v="231"/>
    <n v="15627340"/>
    <n v="1310"/>
    <n v="235984"/>
    <n v="133988"/>
    <n v="14027138"/>
    <n v="2465554"/>
    <n v="210261095"/>
    <n v="0"/>
    <n v="0"/>
    <n v="0"/>
    <n v="0"/>
  </r>
  <r>
    <x v="0"/>
    <x v="9"/>
    <x v="4"/>
    <x v="232"/>
    <n v="15728072"/>
    <n v="1156"/>
    <n v="237140"/>
    <n v="124540"/>
    <n v="14151678"/>
    <n v="2292866"/>
    <n v="212553961"/>
    <n v="0"/>
    <n v="0"/>
    <n v="0"/>
    <n v="0"/>
  </r>
  <r>
    <x v="0"/>
    <x v="9"/>
    <x v="4"/>
    <x v="233"/>
    <n v="15819916"/>
    <n v="966"/>
    <n v="238106"/>
    <n v="118608"/>
    <n v="14270286"/>
    <n v="1944306"/>
    <n v="214498267"/>
    <n v="0"/>
    <n v="0"/>
    <n v="0"/>
    <n v="0"/>
  </r>
  <r>
    <x v="0"/>
    <x v="9"/>
    <x v="4"/>
    <x v="234"/>
    <n v="15892124"/>
    <n v="982"/>
    <n v="239088"/>
    <n v="127746"/>
    <n v="14398032"/>
    <n v="1788912"/>
    <n v="216287179"/>
    <n v="0"/>
    <n v="0"/>
    <n v="0"/>
    <n v="0"/>
  </r>
  <r>
    <x v="0"/>
    <x v="9"/>
    <x v="4"/>
    <x v="235"/>
    <n v="15978196"/>
    <n v="1022"/>
    <n v="240110"/>
    <n v="116858"/>
    <n v="14514890"/>
    <n v="2068378"/>
    <n v="218355557"/>
    <n v="0"/>
    <n v="0"/>
    <n v="0"/>
    <n v="0"/>
  </r>
  <r>
    <x v="0"/>
    <x v="9"/>
    <x v="4"/>
    <x v="236"/>
    <n v="16078572"/>
    <n v="1030"/>
    <n v="241140"/>
    <n v="113188"/>
    <n v="14628078"/>
    <n v="2217895"/>
    <n v="220573452"/>
    <n v="0"/>
    <n v="0"/>
    <n v="0"/>
    <n v="0"/>
  </r>
  <r>
    <x v="0"/>
    <x v="9"/>
    <x v="0"/>
    <x v="237"/>
    <n v="16176102"/>
    <n v="1124"/>
    <n v="242264"/>
    <n v="115734"/>
    <n v="14743812"/>
    <n v="2308243"/>
    <n v="222881695"/>
    <n v="0"/>
    <n v="0"/>
    <n v="0"/>
    <n v="0"/>
  </r>
  <r>
    <x v="0"/>
    <x v="9"/>
    <x v="0"/>
    <x v="238"/>
    <n v="16272336"/>
    <n v="1100"/>
    <n v="243364"/>
    <n v="118010"/>
    <n v="14861822"/>
    <n v="2192863"/>
    <n v="225074558"/>
    <n v="0"/>
    <n v="0"/>
    <n v="0"/>
    <n v="0"/>
  </r>
  <r>
    <x v="0"/>
    <x v="9"/>
    <x v="0"/>
    <x v="239"/>
    <n v="16366792"/>
    <n v="938"/>
    <n v="244302"/>
    <n v="117364"/>
    <n v="14979186"/>
    <n v="2263727"/>
    <n v="227338285"/>
    <n v="0"/>
    <n v="0"/>
    <n v="0"/>
    <n v="0"/>
  </r>
  <r>
    <x v="0"/>
    <x v="10"/>
    <x v="1"/>
    <x v="240"/>
    <n v="16458648"/>
    <n v="982"/>
    <n v="245284"/>
    <n v="106624"/>
    <n v="15085810"/>
    <n v="1955682"/>
    <n v="229293967"/>
    <n v="0"/>
    <n v="0"/>
    <n v="0"/>
    <n v="0"/>
  </r>
  <r>
    <x v="0"/>
    <x v="10"/>
    <x v="1"/>
    <x v="241"/>
    <n v="16533832"/>
    <n v="996"/>
    <n v="246280"/>
    <n v="117048"/>
    <n v="15202858"/>
    <n v="1978837"/>
    <n v="231272804"/>
    <n v="0"/>
    <n v="0"/>
    <n v="0"/>
    <n v="0"/>
  </r>
  <r>
    <x v="0"/>
    <x v="10"/>
    <x v="1"/>
    <x v="242"/>
    <n v="16625886"/>
    <n v="1020"/>
    <n v="247300"/>
    <n v="106656"/>
    <n v="15309514"/>
    <n v="2358956"/>
    <n v="233631760"/>
    <n v="0"/>
    <n v="0"/>
    <n v="0"/>
    <n v="0"/>
  </r>
  <r>
    <x v="0"/>
    <x v="10"/>
    <x v="1"/>
    <x v="243"/>
    <n v="16726816"/>
    <n v="1414"/>
    <n v="248714"/>
    <n v="111746"/>
    <n v="15421260"/>
    <n v="2371643"/>
    <n v="236003403"/>
    <n v="0"/>
    <n v="0"/>
    <n v="0"/>
    <n v="0"/>
  </r>
  <r>
    <x v="0"/>
    <x v="10"/>
    <x v="1"/>
    <x v="244"/>
    <n v="16822072"/>
    <n v="1344"/>
    <n v="250058"/>
    <n v="108266"/>
    <n v="15529526"/>
    <n v="2386685"/>
    <n v="238390088"/>
    <n v="0"/>
    <n v="0"/>
    <n v="0"/>
    <n v="0"/>
  </r>
  <r>
    <x v="0"/>
    <x v="10"/>
    <x v="1"/>
    <x v="245"/>
    <n v="16922790"/>
    <n v="1154"/>
    <n v="251212"/>
    <n v="107984"/>
    <n v="15637510"/>
    <n v="2311644"/>
    <n v="240701732"/>
    <n v="0"/>
    <n v="0"/>
    <n v="0"/>
    <n v="0"/>
  </r>
  <r>
    <x v="0"/>
    <x v="10"/>
    <x v="1"/>
    <x v="246"/>
    <n v="17014412"/>
    <n v="1114"/>
    <n v="252326"/>
    <n v="97072"/>
    <n v="15734582"/>
    <n v="2356053"/>
    <n v="243057785"/>
    <n v="0"/>
    <n v="0"/>
    <n v="0"/>
    <n v="0"/>
  </r>
  <r>
    <x v="0"/>
    <x v="10"/>
    <x v="2"/>
    <x v="247"/>
    <n v="17107826"/>
    <n v="980"/>
    <n v="253306"/>
    <n v="96930"/>
    <n v="15831512"/>
    <n v="1948083"/>
    <n v="245005868"/>
    <n v="0"/>
    <n v="0"/>
    <n v="0"/>
    <n v="0"/>
  </r>
  <r>
    <x v="0"/>
    <x v="10"/>
    <x v="2"/>
    <x v="248"/>
    <n v="17182064"/>
    <n v="900"/>
    <n v="254206"/>
    <n v="82898"/>
    <n v="15914410"/>
    <n v="1990582"/>
    <n v="246996450"/>
    <n v="0"/>
    <n v="0"/>
    <n v="0"/>
    <n v="0"/>
  </r>
  <r>
    <x v="0"/>
    <x v="10"/>
    <x v="2"/>
    <x v="249"/>
    <n v="17271512"/>
    <n v="1022"/>
    <n v="255228"/>
    <n v="109278"/>
    <n v="16023688"/>
    <n v="2278510"/>
    <n v="249274960"/>
    <n v="0"/>
    <n v="0"/>
    <n v="0"/>
    <n v="0"/>
  </r>
  <r>
    <x v="0"/>
    <x v="10"/>
    <x v="2"/>
    <x v="250"/>
    <n v="17368082"/>
    <n v="1100"/>
    <n v="256328"/>
    <n v="105408"/>
    <n v="16129096"/>
    <n v="2357705"/>
    <n v="251632665"/>
    <n v="0"/>
    <n v="0"/>
    <n v="0"/>
    <n v="0"/>
  </r>
  <r>
    <x v="0"/>
    <x v="10"/>
    <x v="2"/>
    <x v="251"/>
    <n v="17457250"/>
    <n v="1088"/>
    <n v="257416"/>
    <n v="98708"/>
    <n v="16227804"/>
    <n v="2298857"/>
    <n v="253931522"/>
    <n v="0"/>
    <n v="0"/>
    <n v="0"/>
    <n v="0"/>
  </r>
  <r>
    <x v="0"/>
    <x v="10"/>
    <x v="2"/>
    <x v="252"/>
    <n v="17546490"/>
    <n v="1034"/>
    <n v="258450"/>
    <n v="95240"/>
    <n v="16323044"/>
    <n v="2083832"/>
    <n v="256015354"/>
    <n v="0"/>
    <n v="0"/>
    <n v="0"/>
    <n v="0"/>
  </r>
  <r>
    <x v="0"/>
    <x v="10"/>
    <x v="2"/>
    <x v="253"/>
    <n v="17629874"/>
    <n v="900"/>
    <n v="259350"/>
    <n v="84634"/>
    <n v="16407678"/>
    <n v="1792071"/>
    <n v="257807425"/>
    <n v="0"/>
    <n v="0"/>
    <n v="0"/>
    <n v="0"/>
  </r>
  <r>
    <x v="0"/>
    <x v="10"/>
    <x v="3"/>
    <x v="254"/>
    <n v="17691236"/>
    <n v="868"/>
    <n v="260218"/>
    <n v="88222"/>
    <n v="16495900"/>
    <n v="1578485"/>
    <n v="259385910"/>
    <n v="0"/>
    <n v="0"/>
    <n v="0"/>
    <n v="0"/>
  </r>
  <r>
    <x v="0"/>
    <x v="10"/>
    <x v="3"/>
    <x v="255"/>
    <n v="17748454"/>
    <n v="902"/>
    <n v="261120"/>
    <n v="80784"/>
    <n v="16576684"/>
    <n v="1524699"/>
    <n v="260910609"/>
    <n v="0"/>
    <n v="0"/>
    <n v="0"/>
    <n v="0"/>
  </r>
  <r>
    <x v="0"/>
    <x v="10"/>
    <x v="3"/>
    <x v="256"/>
    <n v="17825550"/>
    <n v="944"/>
    <n v="262064"/>
    <n v="89506"/>
    <n v="16666190"/>
    <n v="1953727"/>
    <n v="262864336"/>
    <n v="0"/>
    <n v="0"/>
    <n v="0"/>
    <n v="0"/>
  </r>
  <r>
    <x v="0"/>
    <x v="10"/>
    <x v="3"/>
    <x v="257"/>
    <n v="17916282"/>
    <n v="1172"/>
    <n v="263236"/>
    <n v="97350"/>
    <n v="16763540"/>
    <n v="2076670"/>
    <n v="264941006"/>
    <n v="0"/>
    <n v="0"/>
    <n v="0"/>
    <n v="0"/>
  </r>
  <r>
    <x v="0"/>
    <x v="10"/>
    <x v="3"/>
    <x v="258"/>
    <n v="18008652"/>
    <n v="1164"/>
    <n v="264400"/>
    <n v="90492"/>
    <n v="16854032"/>
    <n v="2241737"/>
    <n v="267182743"/>
    <n v="0"/>
    <n v="0"/>
    <n v="0"/>
    <n v="0"/>
  </r>
  <r>
    <x v="0"/>
    <x v="10"/>
    <x v="3"/>
    <x v="259"/>
    <n v="18101218"/>
    <n v="1128"/>
    <n v="265528"/>
    <n v="97936"/>
    <n v="16951968"/>
    <n v="2220243"/>
    <n v="269402986"/>
    <n v="0"/>
    <n v="0"/>
    <n v="0"/>
    <n v="0"/>
  </r>
  <r>
    <x v="0"/>
    <x v="10"/>
    <x v="3"/>
    <x v="260"/>
    <n v="18191820"/>
    <n v="998"/>
    <n v="266526"/>
    <n v="88110"/>
    <n v="17040078"/>
    <n v="2243541"/>
    <n v="271646527"/>
    <n v="0"/>
    <n v="0"/>
    <n v="0"/>
    <n v="0"/>
  </r>
  <r>
    <x v="0"/>
    <x v="10"/>
    <x v="4"/>
    <x v="261"/>
    <n v="18280628"/>
    <n v="1020"/>
    <n v="267546"/>
    <n v="82810"/>
    <n v="17122888"/>
    <n v="1995016"/>
    <n v="273641543"/>
    <n v="0"/>
    <n v="0"/>
    <n v="0"/>
    <n v="0"/>
  </r>
  <r>
    <x v="0"/>
    <x v="10"/>
    <x v="4"/>
    <x v="262"/>
    <n v="18355510"/>
    <n v="962"/>
    <n v="268508"/>
    <n v="84390"/>
    <n v="17207278"/>
    <n v="2071110"/>
    <n v="275712653"/>
    <n v="0"/>
    <n v="0"/>
    <n v="0"/>
    <n v="0"/>
  </r>
  <r>
    <x v="0"/>
    <x v="10"/>
    <x v="4"/>
    <x v="263"/>
    <n v="18444000"/>
    <n v="978"/>
    <n v="269486"/>
    <n v="75530"/>
    <n v="17282808"/>
    <n v="2389032"/>
    <n v="278101685"/>
    <n v="0"/>
    <n v="0"/>
    <n v="0"/>
    <n v="0"/>
  </r>
  <r>
    <x v="0"/>
    <x v="10"/>
    <x v="4"/>
    <x v="264"/>
    <n v="18533398"/>
    <n v="1036"/>
    <n v="270522"/>
    <n v="73164"/>
    <n v="17355972"/>
    <n v="2363033"/>
    <n v="280464718"/>
    <n v="0"/>
    <n v="0"/>
    <n v="0"/>
    <n v="0"/>
  </r>
  <r>
    <x v="0"/>
    <x v="10"/>
    <x v="4"/>
    <x v="265"/>
    <n v="18619746"/>
    <n v="982"/>
    <n v="271504"/>
    <n v="79446"/>
    <n v="17435418"/>
    <n v="2385565"/>
    <n v="282850283"/>
    <n v="0"/>
    <n v="0"/>
    <n v="0"/>
    <n v="0"/>
  </r>
  <r>
    <x v="0"/>
    <x v="10"/>
    <x v="4"/>
    <x v="266"/>
    <n v="18702452"/>
    <n v="972"/>
    <n v="272476"/>
    <n v="82354"/>
    <n v="17517772"/>
    <n v="2385560"/>
    <n v="285235843"/>
    <n v="0"/>
    <n v="0"/>
    <n v="0"/>
    <n v="0"/>
  </r>
  <r>
    <x v="0"/>
    <x v="10"/>
    <x v="4"/>
    <x v="267"/>
    <n v="18786082"/>
    <n v="990"/>
    <n v="273466"/>
    <n v="84550"/>
    <n v="17602322"/>
    <n v="2524727"/>
    <n v="287760570"/>
    <n v="0"/>
    <n v="0"/>
    <n v="0"/>
    <n v="0"/>
  </r>
  <r>
    <x v="0"/>
    <x v="10"/>
    <x v="0"/>
    <x v="268"/>
    <n v="18864154"/>
    <n v="888"/>
    <n v="274354"/>
    <n v="90304"/>
    <n v="17692626"/>
    <n v="2222616"/>
    <n v="289983186"/>
    <n v="0"/>
    <n v="0"/>
    <n v="0"/>
    <n v="0"/>
  </r>
  <r>
    <x v="0"/>
    <x v="10"/>
    <x v="0"/>
    <x v="269"/>
    <n v="18926512"/>
    <n v="964"/>
    <n v="275318"/>
    <n v="84564"/>
    <n v="17777190"/>
    <n v="1969426"/>
    <n v="291952612"/>
    <n v="0"/>
    <n v="0"/>
    <n v="0"/>
    <n v="0"/>
  </r>
  <r>
    <x v="0"/>
    <x v="11"/>
    <x v="1"/>
    <x v="270"/>
    <n v="18999460"/>
    <n v="1002"/>
    <n v="276320"/>
    <n v="86416"/>
    <n v="17863606"/>
    <n v="2210040"/>
    <n v="294162652"/>
    <n v="0"/>
    <n v="0"/>
    <n v="0"/>
    <n v="0"/>
  </r>
  <r>
    <x v="0"/>
    <x v="11"/>
    <x v="1"/>
    <x v="271"/>
    <n v="19070472"/>
    <n v="1052"/>
    <n v="277372"/>
    <n v="81816"/>
    <n v="17945422"/>
    <n v="2305723"/>
    <n v="296468375"/>
    <n v="0"/>
    <n v="0"/>
    <n v="0"/>
    <n v="0"/>
  </r>
  <r>
    <x v="0"/>
    <x v="11"/>
    <x v="1"/>
    <x v="272"/>
    <n v="19143620"/>
    <n v="1082"/>
    <n v="278454"/>
    <n v="85982"/>
    <n v="18031404"/>
    <n v="2426602"/>
    <n v="298894977"/>
    <n v="0"/>
    <n v="0"/>
    <n v="0"/>
    <n v="0"/>
  </r>
  <r>
    <x v="0"/>
    <x v="11"/>
    <x v="1"/>
    <x v="273"/>
    <n v="19217042"/>
    <n v="1022"/>
    <n v="279476"/>
    <n v="84718"/>
    <n v="18116122"/>
    <n v="2405677"/>
    <n v="301300654"/>
    <n v="0"/>
    <n v="0"/>
    <n v="0"/>
    <n v="0"/>
  </r>
  <r>
    <x v="0"/>
    <x v="11"/>
    <x v="1"/>
    <x v="274"/>
    <n v="19289062"/>
    <n v="964"/>
    <n v="280440"/>
    <n v="83770"/>
    <n v="18199892"/>
    <n v="2344038"/>
    <n v="303644692"/>
    <n v="0"/>
    <n v="0"/>
    <n v="0"/>
    <n v="0"/>
  </r>
  <r>
    <x v="0"/>
    <x v="11"/>
    <x v="1"/>
    <x v="275"/>
    <n v="19355418"/>
    <n v="780"/>
    <n v="281220"/>
    <n v="78156"/>
    <n v="18278048"/>
    <n v="1985312"/>
    <n v="305630004"/>
    <n v="0"/>
    <n v="0"/>
    <n v="0"/>
    <n v="0"/>
  </r>
  <r>
    <x v="0"/>
    <x v="11"/>
    <x v="1"/>
    <x v="276"/>
    <n v="19407872"/>
    <n v="772"/>
    <n v="281992"/>
    <n v="78586"/>
    <n v="18356634"/>
    <n v="1984600"/>
    <n v="307614604"/>
    <n v="0"/>
    <n v="0"/>
    <n v="0"/>
    <n v="0"/>
  </r>
  <r>
    <x v="0"/>
    <x v="11"/>
    <x v="2"/>
    <x v="277"/>
    <n v="19472038"/>
    <n v="804"/>
    <n v="282796"/>
    <n v="73166"/>
    <n v="18429800"/>
    <n v="2192394"/>
    <n v="309806998"/>
    <n v="0"/>
    <n v="0"/>
    <n v="0"/>
    <n v="0"/>
  </r>
  <r>
    <x v="0"/>
    <x v="11"/>
    <x v="2"/>
    <x v="278"/>
    <n v="19535312"/>
    <n v="826"/>
    <n v="283622"/>
    <n v="75386"/>
    <n v="18505186"/>
    <n v="2063530"/>
    <n v="311870528"/>
    <n v="0"/>
    <n v="0"/>
    <n v="0"/>
    <n v="0"/>
  </r>
  <r>
    <x v="0"/>
    <x v="11"/>
    <x v="2"/>
    <x v="279"/>
    <n v="19594134"/>
    <n v="822"/>
    <n v="284444"/>
    <n v="75414"/>
    <n v="18580600"/>
    <n v="2003523"/>
    <n v="313874051"/>
    <n v="0"/>
    <n v="0"/>
    <n v="0"/>
    <n v="0"/>
  </r>
  <r>
    <x v="0"/>
    <x v="11"/>
    <x v="2"/>
    <x v="280"/>
    <n v="19654056"/>
    <n v="884"/>
    <n v="285328"/>
    <n v="66984"/>
    <n v="18647584"/>
    <n v="2231536"/>
    <n v="316105587"/>
    <n v="0"/>
    <n v="0"/>
    <n v="0"/>
    <n v="0"/>
  </r>
  <r>
    <x v="0"/>
    <x v="11"/>
    <x v="2"/>
    <x v="281"/>
    <n v="19714764"/>
    <n v="782"/>
    <n v="286110"/>
    <n v="66174"/>
    <n v="18713758"/>
    <n v="2113802"/>
    <n v="318219389"/>
    <n v="0"/>
    <n v="0"/>
    <n v="0"/>
    <n v="0"/>
  </r>
  <r>
    <x v="0"/>
    <x v="11"/>
    <x v="2"/>
    <x v="282"/>
    <n v="19769436"/>
    <n v="676"/>
    <n v="286786"/>
    <n v="61280"/>
    <n v="18775038"/>
    <n v="1964825"/>
    <n v="320184214"/>
    <n v="0"/>
    <n v="0"/>
    <n v="0"/>
    <n v="0"/>
  </r>
  <r>
    <x v="0"/>
    <x v="11"/>
    <x v="2"/>
    <x v="283"/>
    <n v="19813318"/>
    <n v="708"/>
    <n v="287494"/>
    <n v="68842"/>
    <n v="18843880"/>
    <n v="1926068"/>
    <n v="322110282"/>
    <n v="0"/>
    <n v="0"/>
    <n v="0"/>
    <n v="0"/>
  </r>
  <r>
    <x v="0"/>
    <x v="11"/>
    <x v="3"/>
    <x v="284"/>
    <n v="19865820"/>
    <n v="768"/>
    <n v="288262"/>
    <n v="67706"/>
    <n v="18911586"/>
    <n v="2203796"/>
    <n v="324314078"/>
    <n v="0"/>
    <n v="0"/>
    <n v="0"/>
    <n v="0"/>
  </r>
  <r>
    <x v="0"/>
    <x v="11"/>
    <x v="3"/>
    <x v="285"/>
    <n v="19902164"/>
    <n v="712"/>
    <n v="288974"/>
    <n v="66720"/>
    <n v="18978306"/>
    <n v="2327126"/>
    <n v="326641204"/>
    <n v="0"/>
    <n v="0"/>
    <n v="0"/>
    <n v="0"/>
  </r>
  <r>
    <x v="0"/>
    <x v="11"/>
    <x v="3"/>
    <x v="286"/>
    <n v="19955672"/>
    <n v="684"/>
    <n v="289658"/>
    <n v="61782"/>
    <n v="19040088"/>
    <n v="2295418"/>
    <n v="328936622"/>
    <n v="0"/>
    <n v="0"/>
    <n v="0"/>
    <n v="0"/>
  </r>
  <r>
    <x v="0"/>
    <x v="11"/>
    <x v="3"/>
    <x v="287"/>
    <n v="20009654"/>
    <n v="684"/>
    <n v="290342"/>
    <n v="59758"/>
    <n v="19099846"/>
    <n v="2333628"/>
    <n v="331270250"/>
    <n v="0"/>
    <n v="0"/>
    <n v="0"/>
    <n v="0"/>
  </r>
  <r>
    <x v="0"/>
    <x v="11"/>
    <x v="3"/>
    <x v="288"/>
    <n v="20063322"/>
    <n v="684"/>
    <n v="291026"/>
    <n v="59516"/>
    <n v="19159362"/>
    <n v="2265576"/>
    <n v="333535826"/>
    <n v="0"/>
    <n v="0"/>
    <n v="0"/>
    <n v="0"/>
  </r>
  <r>
    <x v="0"/>
    <x v="11"/>
    <x v="3"/>
    <x v="289"/>
    <n v="20112566"/>
    <n v="664"/>
    <n v="291690"/>
    <n v="51468"/>
    <n v="19210830"/>
    <n v="1989510"/>
    <n v="335525336"/>
    <n v="0"/>
    <n v="0"/>
    <n v="0"/>
    <n v="0"/>
  </r>
  <r>
    <x v="0"/>
    <x v="11"/>
    <x v="3"/>
    <x v="290"/>
    <n v="20150860"/>
    <n v="604"/>
    <n v="292294"/>
    <n v="60500"/>
    <n v="19271330"/>
    <n v="1967526"/>
    <n v="337492862"/>
    <n v="0"/>
    <n v="0"/>
    <n v="0"/>
    <n v="0"/>
  </r>
  <r>
    <x v="0"/>
    <x v="11"/>
    <x v="4"/>
    <x v="291"/>
    <n v="20198620"/>
    <n v="658"/>
    <n v="292952"/>
    <n v="54064"/>
    <n v="19325394"/>
    <n v="2204451"/>
    <n v="339697313"/>
    <n v="0"/>
    <n v="0"/>
    <n v="0"/>
    <n v="0"/>
  </r>
  <r>
    <x v="0"/>
    <x v="11"/>
    <x v="4"/>
    <x v="292"/>
    <n v="20248052"/>
    <n v="630"/>
    <n v="293582"/>
    <n v="59892"/>
    <n v="19385286"/>
    <n v="2112212"/>
    <n v="341809525"/>
    <n v="0"/>
    <n v="0"/>
    <n v="0"/>
    <n v="0"/>
  </r>
  <r>
    <x v="0"/>
    <x v="11"/>
    <x v="4"/>
    <x v="293"/>
    <n v="20294940"/>
    <n v="674"/>
    <n v="294256"/>
    <n v="49110"/>
    <n v="19434396"/>
    <n v="2205067"/>
    <n v="344014592"/>
    <n v="0"/>
    <n v="0"/>
    <n v="0"/>
    <n v="0"/>
  </r>
  <r>
    <x v="0"/>
    <x v="11"/>
    <x v="4"/>
    <x v="294"/>
    <n v="20339638"/>
    <n v="502"/>
    <n v="294758"/>
    <n v="44368"/>
    <n v="19478764"/>
    <n v="1925525"/>
    <n v="345940117"/>
    <n v="0"/>
    <n v="0"/>
    <n v="0"/>
    <n v="0"/>
  </r>
  <r>
    <x v="0"/>
    <x v="11"/>
    <x v="4"/>
    <x v="295"/>
    <n v="20376788"/>
    <n v="560"/>
    <n v="295318"/>
    <n v="42932"/>
    <n v="19521696"/>
    <n v="1871205"/>
    <n v="347811322"/>
    <n v="0"/>
    <n v="0"/>
    <n v="0"/>
    <n v="0"/>
  </r>
  <r>
    <x v="0"/>
    <x v="11"/>
    <x v="4"/>
    <x v="296"/>
    <n v="20417454"/>
    <n v="562"/>
    <n v="295880"/>
    <n v="42194"/>
    <n v="19563890"/>
    <n v="1699394"/>
    <n v="349510716"/>
    <n v="0"/>
    <n v="0"/>
    <n v="0"/>
    <n v="0"/>
  </r>
  <r>
    <x v="0"/>
    <x v="11"/>
    <x v="4"/>
    <x v="297"/>
    <n v="20449598"/>
    <n v="500"/>
    <n v="296380"/>
    <n v="49644"/>
    <n v="19613534"/>
    <n v="1834881"/>
    <n v="351345597"/>
    <n v="0"/>
    <n v="0"/>
    <n v="0"/>
    <n v="0"/>
  </r>
  <r>
    <x v="0"/>
    <x v="11"/>
    <x v="0"/>
    <x v="298"/>
    <n v="20490682"/>
    <n v="570"/>
    <n v="296950"/>
    <n v="53178"/>
    <n v="19666712"/>
    <n v="2177602"/>
    <n v="353523199"/>
    <n v="0"/>
    <n v="0"/>
    <n v="0"/>
    <n v="0"/>
  </r>
  <r>
    <x v="0"/>
    <x v="11"/>
    <x v="0"/>
    <x v="299"/>
    <n v="20534572"/>
    <n v="598"/>
    <n v="297548"/>
    <n v="52814"/>
    <n v="19719526"/>
    <n v="2252604"/>
    <n v="355775803"/>
    <n v="0"/>
    <n v="0"/>
    <n v="0"/>
    <n v="0"/>
  </r>
  <r>
    <x v="0"/>
    <x v="11"/>
    <x v="0"/>
    <x v="300"/>
    <n v="20572624"/>
    <n v="488"/>
    <n v="298036"/>
    <n v="43938"/>
    <n v="19763464"/>
    <n v="2188745"/>
    <n v="357964548"/>
    <n v="0"/>
    <n v="0"/>
    <n v="0"/>
    <n v="0"/>
  </r>
  <r>
    <x v="1"/>
    <x v="0"/>
    <x v="1"/>
    <x v="301"/>
    <n v="20612942"/>
    <n v="474"/>
    <n v="298510"/>
    <n v="47676"/>
    <n v="19811140"/>
    <n v="1907519"/>
    <n v="359872067"/>
    <n v="0"/>
    <n v="0"/>
    <n v="0"/>
    <n v="0"/>
  </r>
  <r>
    <x v="1"/>
    <x v="0"/>
    <x v="1"/>
    <x v="302"/>
    <n v="20649230"/>
    <n v="432"/>
    <n v="298942"/>
    <n v="41806"/>
    <n v="19852946"/>
    <n v="1926582"/>
    <n v="361798649"/>
    <n v="0"/>
    <n v="0"/>
    <n v="0"/>
    <n v="0"/>
  </r>
  <r>
    <x v="1"/>
    <x v="0"/>
    <x v="1"/>
    <x v="303"/>
    <n v="20682586"/>
    <n v="430"/>
    <n v="299372"/>
    <n v="39316"/>
    <n v="19892262"/>
    <n v="1689717"/>
    <n v="363488366"/>
    <n v="0"/>
    <n v="0"/>
    <n v="0"/>
    <n v="0"/>
  </r>
  <r>
    <x v="1"/>
    <x v="0"/>
    <x v="1"/>
    <x v="304"/>
    <n v="20715142"/>
    <n v="400"/>
    <n v="299772"/>
    <n v="58418"/>
    <n v="19950680"/>
    <n v="1724356"/>
    <n v="365212722"/>
    <n v="0"/>
    <n v="0"/>
    <n v="0"/>
    <n v="0"/>
  </r>
  <r>
    <x v="1"/>
    <x v="0"/>
    <x v="1"/>
    <x v="305"/>
    <n v="20750960"/>
    <n v="530"/>
    <n v="300302"/>
    <n v="42322"/>
    <n v="19993002"/>
    <n v="1956413"/>
    <n v="367169135"/>
    <n v="0"/>
    <n v="0"/>
    <n v="0"/>
    <n v="0"/>
  </r>
  <r>
    <x v="1"/>
    <x v="0"/>
    <x v="1"/>
    <x v="306"/>
    <n v="20791904"/>
    <n v="444"/>
    <n v="300746"/>
    <n v="39378"/>
    <n v="20032380"/>
    <n v="2013524"/>
    <n v="369182659"/>
    <n v="0"/>
    <n v="0"/>
    <n v="0"/>
    <n v="0"/>
  </r>
  <r>
    <x v="1"/>
    <x v="0"/>
    <x v="1"/>
    <x v="307"/>
    <n v="20828150"/>
    <n v="466"/>
    <n v="301212"/>
    <n v="41006"/>
    <n v="20073386"/>
    <n v="2005809"/>
    <n v="371188468"/>
    <n v="0"/>
    <n v="0"/>
    <n v="0"/>
    <n v="0"/>
  </r>
  <r>
    <x v="1"/>
    <x v="0"/>
    <x v="2"/>
    <x v="308"/>
    <n v="20865056"/>
    <n v="458"/>
    <n v="301670"/>
    <n v="38484"/>
    <n v="20111870"/>
    <n v="1987553"/>
    <n v="373176021"/>
    <n v="0"/>
    <n v="0"/>
    <n v="0"/>
    <n v="0"/>
  </r>
  <r>
    <x v="1"/>
    <x v="0"/>
    <x v="2"/>
    <x v="309"/>
    <n v="20902696"/>
    <n v="426"/>
    <n v="302096"/>
    <n v="38920"/>
    <n v="20150790"/>
    <n v="1895958"/>
    <n v="375071979"/>
    <n v="0"/>
    <n v="0"/>
    <n v="0"/>
    <n v="0"/>
  </r>
  <r>
    <x v="1"/>
    <x v="0"/>
    <x v="2"/>
    <x v="310"/>
    <n v="20934868"/>
    <n v="300"/>
    <n v="302396"/>
    <n v="33474"/>
    <n v="20184264"/>
    <n v="1614172"/>
    <n v="376686151"/>
    <n v="0"/>
    <n v="0"/>
    <n v="0"/>
    <n v="0"/>
  </r>
  <r>
    <x v="1"/>
    <x v="0"/>
    <x v="2"/>
    <x v="311"/>
    <n v="20959830"/>
    <n v="332"/>
    <n v="302728"/>
    <n v="37156"/>
    <n v="20221420"/>
    <n v="1710122"/>
    <n v="378396273"/>
    <n v="0"/>
    <n v="0"/>
    <n v="0"/>
    <n v="0"/>
  </r>
  <r>
    <x v="1"/>
    <x v="0"/>
    <x v="2"/>
    <x v="312"/>
    <n v="20991636"/>
    <n v="400"/>
    <n v="303128"/>
    <n v="35524"/>
    <n v="20256944"/>
    <n v="1823647"/>
    <n v="380219920"/>
    <n v="0"/>
    <n v="0"/>
    <n v="0"/>
    <n v="0"/>
  </r>
  <r>
    <x v="1"/>
    <x v="0"/>
    <x v="2"/>
    <x v="313"/>
    <n v="21025666"/>
    <n v="402"/>
    <n v="303530"/>
    <n v="35594"/>
    <n v="20292538"/>
    <n v="1749542"/>
    <n v="381969462"/>
    <n v="0"/>
    <n v="0"/>
    <n v="0"/>
    <n v="0"/>
  </r>
  <r>
    <x v="1"/>
    <x v="0"/>
    <x v="2"/>
    <x v="314"/>
    <n v="21057020"/>
    <n v="378"/>
    <n v="303908"/>
    <n v="31886"/>
    <n v="20324424"/>
    <n v="1678004"/>
    <n v="383647466"/>
    <n v="0"/>
    <n v="0"/>
    <n v="0"/>
    <n v="0"/>
  </r>
  <r>
    <x v="1"/>
    <x v="0"/>
    <x v="3"/>
    <x v="315"/>
    <n v="21087330"/>
    <n v="352"/>
    <n v="304260"/>
    <n v="33618"/>
    <n v="20358042"/>
    <n v="1657483"/>
    <n v="385304949"/>
    <n v="0"/>
    <n v="0"/>
    <n v="0"/>
    <n v="0"/>
  </r>
  <r>
    <x v="1"/>
    <x v="0"/>
    <x v="3"/>
    <x v="316"/>
    <n v="21117430"/>
    <n v="362"/>
    <n v="304622"/>
    <n v="34404"/>
    <n v="20392446"/>
    <n v="1675238"/>
    <n v="386980187"/>
    <n v="382362"/>
    <n v="382362"/>
    <n v="0"/>
    <n v="0"/>
  </r>
  <r>
    <x v="1"/>
    <x v="0"/>
    <x v="3"/>
    <x v="317"/>
    <n v="21145354"/>
    <n v="290"/>
    <n v="304912"/>
    <n v="29026"/>
    <n v="20421472"/>
    <n v="1412580"/>
    <n v="388392767"/>
    <n v="33120"/>
    <n v="415482"/>
    <n v="0"/>
    <n v="0"/>
  </r>
  <r>
    <x v="1"/>
    <x v="0"/>
    <x v="3"/>
    <x v="318"/>
    <n v="21165328"/>
    <n v="274"/>
    <n v="305186"/>
    <n v="34254"/>
    <n v="20455726"/>
    <n v="1417281"/>
    <n v="389810048"/>
    <n v="478599"/>
    <n v="894081"/>
    <n v="0"/>
    <n v="0"/>
  </r>
  <r>
    <x v="1"/>
    <x v="0"/>
    <x v="3"/>
    <x v="319"/>
    <n v="21192902"/>
    <n v="324"/>
    <n v="305510"/>
    <n v="34458"/>
    <n v="20490184"/>
    <n v="1649667"/>
    <n v="391459715"/>
    <n v="352736"/>
    <n v="1246817"/>
    <n v="0"/>
    <n v="0"/>
  </r>
  <r>
    <x v="1"/>
    <x v="0"/>
    <x v="3"/>
    <x v="320"/>
    <n v="21223460"/>
    <n v="304"/>
    <n v="305814"/>
    <n v="40142"/>
    <n v="20530326"/>
    <n v="1685264"/>
    <n v="393144979"/>
    <n v="339211"/>
    <n v="1586028"/>
    <n v="0"/>
    <n v="0"/>
  </r>
  <r>
    <x v="1"/>
    <x v="0"/>
    <x v="3"/>
    <x v="321"/>
    <n v="21252450"/>
    <n v="322"/>
    <n v="306136"/>
    <n v="35468"/>
    <n v="20565794"/>
    <n v="1720958"/>
    <n v="394865937"/>
    <n v="468743"/>
    <n v="2054771"/>
    <n v="0"/>
    <n v="0"/>
  </r>
  <r>
    <x v="1"/>
    <x v="0"/>
    <x v="4"/>
    <x v="322"/>
    <n v="21281096"/>
    <n v="306"/>
    <n v="306442"/>
    <n v="34332"/>
    <n v="20600126"/>
    <n v="1774967"/>
    <n v="396640904"/>
    <n v="689487"/>
    <n v="2744258"/>
    <n v="0"/>
    <n v="0"/>
  </r>
  <r>
    <x v="1"/>
    <x v="0"/>
    <x v="4"/>
    <x v="323"/>
    <n v="21310888"/>
    <n v="312"/>
    <n v="306754"/>
    <n v="32066"/>
    <n v="20632192"/>
    <n v="1653874"/>
    <n v="398294778"/>
    <n v="380000"/>
    <n v="3124258"/>
    <n v="0"/>
    <n v="0"/>
  </r>
  <r>
    <x v="1"/>
    <x v="0"/>
    <x v="4"/>
    <x v="324"/>
    <n v="21337352"/>
    <n v="262"/>
    <n v="307016"/>
    <n v="26296"/>
    <n v="20658488"/>
    <n v="1362263"/>
    <n v="399657041"/>
    <n v="66466"/>
    <n v="3190724"/>
    <n v="0"/>
    <n v="0"/>
  </r>
  <r>
    <x v="1"/>
    <x v="0"/>
    <x v="4"/>
    <x v="325"/>
    <n v="21355548"/>
    <n v="232"/>
    <n v="307248"/>
    <n v="32184"/>
    <n v="20690672"/>
    <n v="1470452"/>
    <n v="401127493"/>
    <n v="813269"/>
    <n v="4003993"/>
    <n v="0"/>
    <n v="0"/>
  </r>
  <r>
    <x v="1"/>
    <x v="0"/>
    <x v="4"/>
    <x v="326"/>
    <n v="21381014"/>
    <n v="276"/>
    <n v="307524"/>
    <n v="26500"/>
    <n v="20717172"/>
    <n v="1356265"/>
    <n v="402483758"/>
    <n v="11292"/>
    <n v="4015285"/>
    <n v="0"/>
    <n v="0"/>
  </r>
  <r>
    <x v="1"/>
    <x v="0"/>
    <x v="4"/>
    <x v="327"/>
    <n v="21404126"/>
    <n v="246"/>
    <n v="307770"/>
    <n v="28522"/>
    <n v="20745694"/>
    <n v="1388000"/>
    <n v="403871758"/>
    <n v="650348"/>
    <n v="4665633"/>
    <n v="0"/>
    <n v="0"/>
  </r>
  <r>
    <x v="1"/>
    <x v="0"/>
    <x v="4"/>
    <x v="328"/>
    <n v="21441950"/>
    <n v="324"/>
    <n v="308094"/>
    <n v="40630"/>
    <n v="20786324"/>
    <n v="1539803"/>
    <n v="405411561"/>
    <n v="1142072"/>
    <n v="5807705"/>
    <n v="0"/>
    <n v="0"/>
  </r>
  <r>
    <x v="1"/>
    <x v="0"/>
    <x v="0"/>
    <x v="329"/>
    <n v="21468058"/>
    <n v="274"/>
    <n v="308368"/>
    <n v="29772"/>
    <n v="20816096"/>
    <n v="1559411"/>
    <n v="406970972"/>
    <n v="1142271"/>
    <n v="6949976"/>
    <n v="0"/>
    <n v="0"/>
  </r>
  <r>
    <x v="1"/>
    <x v="0"/>
    <x v="0"/>
    <x v="330"/>
    <n v="21494204"/>
    <n v="256"/>
    <n v="308624"/>
    <n v="28154"/>
    <n v="20844250"/>
    <n v="1619574"/>
    <n v="408590546"/>
    <n v="486572"/>
    <n v="7436548"/>
    <n v="0"/>
    <n v="0"/>
  </r>
  <r>
    <x v="1"/>
    <x v="0"/>
    <x v="0"/>
    <x v="331"/>
    <n v="21517258"/>
    <n v="232"/>
    <n v="308856"/>
    <n v="23764"/>
    <n v="20868014"/>
    <n v="1260921"/>
    <n v="409851467"/>
    <n v="29018"/>
    <n v="7465566"/>
    <n v="0"/>
    <n v="0"/>
  </r>
  <r>
    <x v="1"/>
    <x v="1"/>
    <x v="1"/>
    <x v="332"/>
    <n v="21534416"/>
    <n v="188"/>
    <n v="309044"/>
    <n v="26886"/>
    <n v="20894900"/>
    <n v="1309224"/>
    <n v="411160691"/>
    <n v="380727"/>
    <n v="7846293"/>
    <n v="0"/>
    <n v="0"/>
  </r>
  <r>
    <x v="1"/>
    <x v="1"/>
    <x v="1"/>
    <x v="333"/>
    <n v="21556418"/>
    <n v="226"/>
    <n v="309270"/>
    <n v="28500"/>
    <n v="20923400"/>
    <n v="1459601"/>
    <n v="412620292"/>
    <n v="375937"/>
    <n v="8222230"/>
    <n v="0"/>
    <n v="0"/>
  </r>
  <r>
    <x v="1"/>
    <x v="1"/>
    <x v="1"/>
    <x v="334"/>
    <n v="21582268"/>
    <n v="214"/>
    <n v="309484"/>
    <n v="35626"/>
    <n v="20959026"/>
    <n v="1547348"/>
    <n v="414167640"/>
    <n v="619662"/>
    <n v="8841892"/>
    <n v="0"/>
    <n v="0"/>
  </r>
  <r>
    <x v="1"/>
    <x v="1"/>
    <x v="1"/>
    <x v="335"/>
    <n v="21607070"/>
    <n v="240"/>
    <n v="309724"/>
    <n v="31576"/>
    <n v="20990602"/>
    <n v="1581515"/>
    <n v="415749155"/>
    <n v="1018592"/>
    <n v="9860484"/>
    <n v="0"/>
    <n v="0"/>
  </r>
  <r>
    <x v="1"/>
    <x v="1"/>
    <x v="1"/>
    <x v="336"/>
    <n v="21630492"/>
    <n v="190"/>
    <n v="309914"/>
    <n v="29024"/>
    <n v="21019626"/>
    <n v="1589459"/>
    <n v="417338614"/>
    <n v="912707"/>
    <n v="10773191"/>
    <n v="0"/>
    <n v="0"/>
  </r>
  <r>
    <x v="1"/>
    <x v="1"/>
    <x v="1"/>
    <x v="337"/>
    <n v="21654630"/>
    <n v="150"/>
    <n v="310064"/>
    <n v="23522"/>
    <n v="21043148"/>
    <n v="1550943"/>
    <n v="418889557"/>
    <n v="715396"/>
    <n v="11488587"/>
    <n v="0"/>
    <n v="0"/>
  </r>
  <r>
    <x v="1"/>
    <x v="1"/>
    <x v="1"/>
    <x v="338"/>
    <n v="21678202"/>
    <n v="172"/>
    <n v="310236"/>
    <n v="23512"/>
    <n v="21066660"/>
    <n v="1303674"/>
    <n v="420193231"/>
    <n v="74080"/>
    <n v="11562667"/>
    <n v="0"/>
    <n v="0"/>
  </r>
  <r>
    <x v="1"/>
    <x v="1"/>
    <x v="2"/>
    <x v="339"/>
    <n v="21695632"/>
    <n v="156"/>
    <n v="310392"/>
    <n v="27200"/>
    <n v="21093860"/>
    <n v="1324874"/>
    <n v="421518105"/>
    <n v="891839"/>
    <n v="12454506"/>
    <n v="0"/>
    <n v="0"/>
  </r>
  <r>
    <x v="1"/>
    <x v="1"/>
    <x v="2"/>
    <x v="340"/>
    <n v="21717094"/>
    <n v="188"/>
    <n v="310580"/>
    <n v="25856"/>
    <n v="21119716"/>
    <n v="1524906"/>
    <n v="423043011"/>
    <n v="701378"/>
    <n v="13155884"/>
    <n v="0"/>
    <n v="0"/>
  </r>
  <r>
    <x v="1"/>
    <x v="1"/>
    <x v="2"/>
    <x v="341"/>
    <n v="21742172"/>
    <n v="220"/>
    <n v="310800"/>
    <n v="23592"/>
    <n v="21143308"/>
    <n v="1540009"/>
    <n v="424583020"/>
    <n v="803978"/>
    <n v="13959862"/>
    <n v="0"/>
    <n v="0"/>
  </r>
  <r>
    <x v="1"/>
    <x v="1"/>
    <x v="2"/>
    <x v="342"/>
    <n v="21760878"/>
    <n v="170"/>
    <n v="310970"/>
    <n v="31444"/>
    <n v="21174752"/>
    <n v="1601403"/>
    <n v="426184423"/>
    <n v="965159"/>
    <n v="14925021"/>
    <n v="0"/>
    <n v="0"/>
  </r>
  <r>
    <x v="1"/>
    <x v="1"/>
    <x v="2"/>
    <x v="343"/>
    <n v="21785152"/>
    <n v="208"/>
    <n v="311178"/>
    <n v="22716"/>
    <n v="21197468"/>
    <n v="1580227"/>
    <n v="427764650"/>
    <n v="910764"/>
    <n v="15835785"/>
    <n v="0"/>
    <n v="0"/>
  </r>
  <r>
    <x v="1"/>
    <x v="1"/>
    <x v="2"/>
    <x v="344"/>
    <n v="21809548"/>
    <n v="178"/>
    <n v="311356"/>
    <n v="22214"/>
    <n v="21219682"/>
    <n v="1524509"/>
    <n v="429289159"/>
    <n v="529618"/>
    <n v="16365403"/>
    <n v="47041"/>
    <n v="47041"/>
  </r>
  <r>
    <x v="1"/>
    <x v="1"/>
    <x v="2"/>
    <x v="345"/>
    <n v="21832960"/>
    <n v="182"/>
    <n v="311538"/>
    <n v="19000"/>
    <n v="21238682"/>
    <n v="1200171"/>
    <n v="430489330"/>
    <n v="40047"/>
    <n v="16405450"/>
    <n v="1651"/>
    <n v="48692"/>
  </r>
  <r>
    <x v="1"/>
    <x v="1"/>
    <x v="3"/>
    <x v="346"/>
    <n v="21851132"/>
    <n v="164"/>
    <n v="311702"/>
    <n v="23586"/>
    <n v="21262268"/>
    <n v="1191659"/>
    <n v="431680989"/>
    <n v="583024"/>
    <n v="16988474"/>
    <n v="268156"/>
    <n v="316848"/>
  </r>
  <r>
    <x v="1"/>
    <x v="1"/>
    <x v="3"/>
    <x v="347"/>
    <n v="21874316"/>
    <n v="198"/>
    <n v="311900"/>
    <n v="23672"/>
    <n v="21285940"/>
    <n v="1351626"/>
    <n v="433032615"/>
    <n v="301425"/>
    <n v="17289899"/>
    <n v="226338"/>
    <n v="543186"/>
  </r>
  <r>
    <x v="1"/>
    <x v="1"/>
    <x v="3"/>
    <x v="348"/>
    <n v="21900040"/>
    <n v="200"/>
    <n v="312100"/>
    <n v="24056"/>
    <n v="21309996"/>
    <n v="1463010"/>
    <n v="434495625"/>
    <n v="627562"/>
    <n v="17917461"/>
    <n v="178509"/>
    <n v="721695"/>
  </r>
  <r>
    <x v="1"/>
    <x v="1"/>
    <x v="3"/>
    <x v="349"/>
    <n v="21926516"/>
    <n v="200"/>
    <n v="312300"/>
    <n v="21826"/>
    <n v="21331822"/>
    <n v="1521908"/>
    <n v="436017533"/>
    <n v="1009902"/>
    <n v="18927363"/>
    <n v="477944"/>
    <n v="1199639"/>
  </r>
  <r>
    <x v="1"/>
    <x v="1"/>
    <x v="3"/>
    <x v="350"/>
    <n v="21954348"/>
    <n v="200"/>
    <n v="312500"/>
    <n v="20430"/>
    <n v="21352252"/>
    <n v="1571442"/>
    <n v="437588975"/>
    <n v="543927"/>
    <n v="19471290"/>
    <n v="467719"/>
    <n v="1667358"/>
  </r>
  <r>
    <x v="1"/>
    <x v="1"/>
    <x v="3"/>
    <x v="351"/>
    <n v="21982186"/>
    <n v="178"/>
    <n v="312678"/>
    <n v="22826"/>
    <n v="21375078"/>
    <n v="1440552"/>
    <n v="439029527"/>
    <n v="471215"/>
    <n v="19942505"/>
    <n v="222336"/>
    <n v="1889694"/>
  </r>
  <r>
    <x v="1"/>
    <x v="1"/>
    <x v="3"/>
    <x v="352"/>
    <n v="22010742"/>
    <n v="166"/>
    <n v="312844"/>
    <n v="19430"/>
    <n v="21394508"/>
    <n v="1337352"/>
    <n v="440366879"/>
    <n v="45705"/>
    <n v="19988210"/>
    <n v="14232"/>
    <n v="1903926"/>
  </r>
  <r>
    <x v="1"/>
    <x v="1"/>
    <x v="4"/>
    <x v="353"/>
    <n v="22031730"/>
    <n v="152"/>
    <n v="312996"/>
    <n v="26466"/>
    <n v="21420974"/>
    <n v="1293135"/>
    <n v="441660014"/>
    <n v="629376"/>
    <n v="20617586"/>
    <n v="577415"/>
    <n v="2481341"/>
  </r>
  <r>
    <x v="1"/>
    <x v="1"/>
    <x v="4"/>
    <x v="354"/>
    <n v="22059094"/>
    <n v="206"/>
    <n v="313202"/>
    <n v="27938"/>
    <n v="21448912"/>
    <n v="1528044"/>
    <n v="443188058"/>
    <n v="499731"/>
    <n v="21117317"/>
    <n v="278245"/>
    <n v="2759586"/>
  </r>
  <r>
    <x v="1"/>
    <x v="1"/>
    <x v="4"/>
    <x v="355"/>
    <n v="22092954"/>
    <n v="282"/>
    <n v="313484"/>
    <n v="24200"/>
    <n v="21473112"/>
    <n v="1558656"/>
    <n v="444746714"/>
    <n v="522957"/>
    <n v="21640274"/>
    <n v="434012"/>
    <n v="3193598"/>
  </r>
  <r>
    <x v="1"/>
    <x v="1"/>
    <x v="4"/>
    <x v="356"/>
    <n v="22126152"/>
    <n v="238"/>
    <n v="313722"/>
    <n v="24444"/>
    <n v="21497556"/>
    <n v="1640636"/>
    <n v="446387350"/>
    <n v="715470"/>
    <n v="22355744"/>
    <n v="831466"/>
    <n v="4025064"/>
  </r>
  <r>
    <x v="1"/>
    <x v="1"/>
    <x v="4"/>
    <x v="357"/>
    <n v="22159276"/>
    <n v="228"/>
    <n v="313950"/>
    <n v="25580"/>
    <n v="21523136"/>
    <n v="1726521"/>
    <n v="448113871"/>
    <n v="639870"/>
    <n v="22995614"/>
    <n v="838672"/>
    <n v="4863736"/>
  </r>
  <r>
    <x v="1"/>
    <x v="1"/>
    <x v="4"/>
    <x v="358"/>
    <n v="22192886"/>
    <n v="222"/>
    <n v="314172"/>
    <n v="23418"/>
    <n v="21546554"/>
    <n v="1648009"/>
    <n v="449761880"/>
    <n v="56406"/>
    <n v="23052020"/>
    <n v="2313"/>
    <n v="4866049"/>
  </r>
  <r>
    <x v="1"/>
    <x v="1"/>
    <x v="4"/>
    <x v="359"/>
    <n v="22224114"/>
    <n v="216"/>
    <n v="314388"/>
    <n v="22582"/>
    <n v="21569136"/>
    <n v="1416707"/>
    <n v="451178587"/>
    <n v="0"/>
    <n v="23052020"/>
    <n v="0"/>
    <n v="4866049"/>
  </r>
  <r>
    <x v="1"/>
    <x v="2"/>
    <x v="1"/>
    <x v="360"/>
    <n v="22248654"/>
    <n v="184"/>
    <n v="314572"/>
    <n v="24944"/>
    <n v="21594080"/>
    <n v="1401908"/>
    <n v="452580495"/>
    <n v="752079"/>
    <n v="23804099"/>
    <n v="280466"/>
    <n v="5146515"/>
  </r>
  <r>
    <x v="1"/>
    <x v="2"/>
    <x v="1"/>
    <x v="361"/>
    <n v="22278650"/>
    <n v="196"/>
    <n v="314768"/>
    <n v="26226"/>
    <n v="21620306"/>
    <n v="1592023"/>
    <n v="454172518"/>
    <n v="1206934"/>
    <n v="25011033"/>
    <n v="230886"/>
    <n v="5377401"/>
  </r>
  <r>
    <x v="1"/>
    <x v="2"/>
    <x v="1"/>
    <x v="362"/>
    <n v="22313500"/>
    <n v="174"/>
    <n v="314942"/>
    <n v="28142"/>
    <n v="21648448"/>
    <n v="1619923"/>
    <n v="455792441"/>
    <n v="1577514"/>
    <n v="26588547"/>
    <n v="324189"/>
    <n v="5701590"/>
  </r>
  <r>
    <x v="1"/>
    <x v="2"/>
    <x v="1"/>
    <x v="363"/>
    <n v="22347148"/>
    <n v="226"/>
    <n v="315168"/>
    <n v="27576"/>
    <n v="21676024"/>
    <n v="1616008"/>
    <n v="457408449"/>
    <n v="2033154"/>
    <n v="28621701"/>
    <n v="662195"/>
    <n v="6363785"/>
  </r>
  <r>
    <x v="1"/>
    <x v="2"/>
    <x v="1"/>
    <x v="364"/>
    <n v="22383796"/>
    <n v="218"/>
    <n v="315386"/>
    <n v="28372"/>
    <n v="21704396"/>
    <n v="1621511"/>
    <n v="459029960"/>
    <n v="2320443"/>
    <n v="30942144"/>
    <n v="583299"/>
    <n v="6947084"/>
  </r>
  <r>
    <x v="1"/>
    <x v="2"/>
    <x v="1"/>
    <x v="365"/>
    <n v="22421244"/>
    <n v="200"/>
    <n v="315586"/>
    <n v="28758"/>
    <n v="21733154"/>
    <n v="1582651"/>
    <n v="460612611"/>
    <n v="2278628"/>
    <n v="33220772"/>
    <n v="504640"/>
    <n v="7451724"/>
  </r>
  <r>
    <x v="1"/>
    <x v="2"/>
    <x v="1"/>
    <x v="366"/>
    <n v="22458544"/>
    <n v="194"/>
    <n v="315780"/>
    <n v="28606"/>
    <n v="21761760"/>
    <n v="1359734"/>
    <n v="461972345"/>
    <n v="114059"/>
    <n v="33334831"/>
    <n v="13843"/>
    <n v="7465567"/>
  </r>
  <r>
    <x v="1"/>
    <x v="2"/>
    <x v="2"/>
    <x v="367"/>
    <n v="22489250"/>
    <n v="152"/>
    <n v="315932"/>
    <n v="33212"/>
    <n v="21794972"/>
    <n v="1387315"/>
    <n v="463359660"/>
    <n v="3383968"/>
    <n v="36718799"/>
    <n v="604759"/>
    <n v="8070326"/>
  </r>
  <r>
    <x v="1"/>
    <x v="2"/>
    <x v="2"/>
    <x v="368"/>
    <n v="22524996"/>
    <n v="266"/>
    <n v="316198"/>
    <n v="41286"/>
    <n v="21836258"/>
    <n v="1553973"/>
    <n v="464913633"/>
    <n v="2081599"/>
    <n v="38800398"/>
    <n v="593007"/>
    <n v="8663333"/>
  </r>
  <r>
    <x v="1"/>
    <x v="2"/>
    <x v="2"/>
    <x v="369"/>
    <n v="22570698"/>
    <n v="250"/>
    <n v="316448"/>
    <n v="36308"/>
    <n v="21872566"/>
    <n v="1635068"/>
    <n v="466548701"/>
    <n v="2032818"/>
    <n v="40833216"/>
    <n v="567515"/>
    <n v="9230848"/>
  </r>
  <r>
    <x v="1"/>
    <x v="2"/>
    <x v="2"/>
    <x v="370"/>
    <n v="22617294"/>
    <n v="238"/>
    <n v="316686"/>
    <n v="30184"/>
    <n v="21902750"/>
    <n v="1607486"/>
    <n v="468156187"/>
    <n v="781786"/>
    <n v="41615002"/>
    <n v="147275"/>
    <n v="9378123"/>
  </r>
  <r>
    <x v="1"/>
    <x v="2"/>
    <x v="2"/>
    <x v="371"/>
    <n v="22666984"/>
    <n v="280"/>
    <n v="316966"/>
    <n v="39944"/>
    <n v="21942694"/>
    <n v="1622987"/>
    <n v="469779174"/>
    <n v="3264797"/>
    <n v="44879799"/>
    <n v="817514"/>
    <n v="10195637"/>
  </r>
  <r>
    <x v="1"/>
    <x v="2"/>
    <x v="2"/>
    <x v="372"/>
    <n v="22717292"/>
    <n v="318"/>
    <n v="317284"/>
    <n v="33016"/>
    <n v="21975710"/>
    <n v="1705165"/>
    <n v="471484339"/>
    <n v="2445451"/>
    <n v="47325250"/>
    <n v="560315"/>
    <n v="10755952"/>
  </r>
  <r>
    <x v="1"/>
    <x v="2"/>
    <x v="2"/>
    <x v="373"/>
    <n v="22770318"/>
    <n v="240"/>
    <n v="317524"/>
    <n v="35180"/>
    <n v="22010890"/>
    <n v="1558359"/>
    <n v="473042698"/>
    <n v="288959"/>
    <n v="47614209"/>
    <n v="49193"/>
    <n v="10805145"/>
  </r>
  <r>
    <x v="1"/>
    <x v="2"/>
    <x v="3"/>
    <x v="374"/>
    <n v="22819192"/>
    <n v="260"/>
    <n v="317784"/>
    <n v="40372"/>
    <n v="22051262"/>
    <n v="1617456"/>
    <n v="474660154"/>
    <n v="5233677"/>
    <n v="52847886"/>
    <n v="803617"/>
    <n v="11608762"/>
  </r>
  <r>
    <x v="1"/>
    <x v="2"/>
    <x v="3"/>
    <x v="375"/>
    <n v="22876930"/>
    <n v="374"/>
    <n v="318158"/>
    <n v="35492"/>
    <n v="22086754"/>
    <n v="1851916"/>
    <n v="476512070"/>
    <n v="3541676"/>
    <n v="56389562"/>
    <n v="646419"/>
    <n v="12255181"/>
  </r>
  <r>
    <x v="1"/>
    <x v="2"/>
    <x v="3"/>
    <x v="376"/>
    <n v="22948606"/>
    <n v="342"/>
    <n v="318500"/>
    <n v="35586"/>
    <n v="22122340"/>
    <n v="2048261"/>
    <n v="478560331"/>
    <n v="3460683"/>
    <n v="59850245"/>
    <n v="653812"/>
    <n v="12908993"/>
  </r>
  <r>
    <x v="1"/>
    <x v="2"/>
    <x v="3"/>
    <x v="377"/>
    <n v="23027980"/>
    <n v="312"/>
    <n v="318812"/>
    <n v="40712"/>
    <n v="22163052"/>
    <n v="2070672"/>
    <n v="480631003"/>
    <n v="3635846"/>
    <n v="63486091"/>
    <n v="711737"/>
    <n v="13620730"/>
  </r>
  <r>
    <x v="1"/>
    <x v="2"/>
    <x v="3"/>
    <x v="378"/>
    <n v="23109792"/>
    <n v="376"/>
    <n v="319188"/>
    <n v="47246"/>
    <n v="22210298"/>
    <n v="2081466"/>
    <n v="482712469"/>
    <n v="4818222"/>
    <n v="68304313"/>
    <n v="579308"/>
    <n v="14200038"/>
  </r>
  <r>
    <x v="1"/>
    <x v="2"/>
    <x v="3"/>
    <x v="379"/>
    <n v="23197422"/>
    <n v="392"/>
    <n v="319580"/>
    <n v="45942"/>
    <n v="22256240"/>
    <n v="2197427"/>
    <n v="484909896"/>
    <n v="4555781"/>
    <n v="72860094"/>
    <n v="479119"/>
    <n v="14679157"/>
  </r>
  <r>
    <x v="1"/>
    <x v="2"/>
    <x v="3"/>
    <x v="380"/>
    <n v="23291440"/>
    <n v="426"/>
    <n v="320006"/>
    <n v="42410"/>
    <n v="22298650"/>
    <n v="1910708"/>
    <n v="486820604"/>
    <n v="898230"/>
    <n v="73758324"/>
    <n v="26084"/>
    <n v="14705241"/>
  </r>
  <r>
    <x v="1"/>
    <x v="2"/>
    <x v="4"/>
    <x v="381"/>
    <n v="23372712"/>
    <n v="394"/>
    <n v="320400"/>
    <n v="59558"/>
    <n v="22358208"/>
    <n v="1870628"/>
    <n v="488691232"/>
    <n v="6102372"/>
    <n v="79860696"/>
    <n v="696892"/>
    <n v="15402133"/>
  </r>
  <r>
    <x v="1"/>
    <x v="2"/>
    <x v="4"/>
    <x v="382"/>
    <n v="23467190"/>
    <n v="554"/>
    <n v="320954"/>
    <n v="47826"/>
    <n v="22406034"/>
    <n v="2096072"/>
    <n v="490787304"/>
    <n v="4185929"/>
    <n v="84046625"/>
    <n v="436441"/>
    <n v="15838574"/>
  </r>
  <r>
    <x v="1"/>
    <x v="2"/>
    <x v="4"/>
    <x v="383"/>
    <n v="23574028"/>
    <n v="498"/>
    <n v="321452"/>
    <n v="53150"/>
    <n v="22459184"/>
    <n v="2198207"/>
    <n v="492985511"/>
    <n v="4216503"/>
    <n v="88263128"/>
    <n v="331102"/>
    <n v="16169676"/>
  </r>
  <r>
    <x v="1"/>
    <x v="2"/>
    <x v="4"/>
    <x v="384"/>
    <n v="23692198"/>
    <n v="514"/>
    <n v="321966"/>
    <n v="65832"/>
    <n v="22525016"/>
    <n v="2253543"/>
    <n v="495239054"/>
    <n v="4298344"/>
    <n v="92561472"/>
    <n v="364830"/>
    <n v="16534506"/>
  </r>
  <r>
    <x v="1"/>
    <x v="2"/>
    <x v="4"/>
    <x v="385"/>
    <n v="23816750"/>
    <n v="584"/>
    <n v="322550"/>
    <n v="60682"/>
    <n v="22585698"/>
    <n v="2345280"/>
    <n v="497584334"/>
    <n v="4838554"/>
    <n v="97400026"/>
    <n v="318192"/>
    <n v="16852698"/>
  </r>
  <r>
    <x v="1"/>
    <x v="2"/>
    <x v="4"/>
    <x v="386"/>
    <n v="23942014"/>
    <n v="622"/>
    <n v="323172"/>
    <n v="57456"/>
    <n v="22643154"/>
    <n v="2345551"/>
    <n v="499929885"/>
    <n v="4021322"/>
    <n v="101421348"/>
    <n v="242073"/>
    <n v="17094771"/>
  </r>
  <r>
    <x v="1"/>
    <x v="2"/>
    <x v="4"/>
    <x v="387"/>
    <n v="24078426"/>
    <n v="590"/>
    <n v="323762"/>
    <n v="64538"/>
    <n v="22707692"/>
    <n v="2058511"/>
    <n v="501988396"/>
    <n v="430849"/>
    <n v="101852197"/>
    <n v="46877"/>
    <n v="17141648"/>
  </r>
  <r>
    <x v="1"/>
    <x v="2"/>
    <x v="0"/>
    <x v="388"/>
    <n v="24190730"/>
    <n v="532"/>
    <n v="324294"/>
    <n v="73978"/>
    <n v="22781670"/>
    <n v="1706256"/>
    <n v="503694652"/>
    <n v="1102122"/>
    <n v="102954319"/>
    <n v="61468"/>
    <n v="17203116"/>
  </r>
  <r>
    <x v="1"/>
    <x v="2"/>
    <x v="0"/>
    <x v="389"/>
    <n v="24297204"/>
    <n v="710"/>
    <n v="325004"/>
    <n v="82484"/>
    <n v="22864154"/>
    <n v="1888921"/>
    <n v="505583573"/>
    <n v="3553801"/>
    <n v="106508120"/>
    <n v="312058"/>
    <n v="17515174"/>
  </r>
  <r>
    <x v="1"/>
    <x v="2"/>
    <x v="0"/>
    <x v="390"/>
    <n v="24441434"/>
    <n v="916"/>
    <n v="325920"/>
    <n v="80846"/>
    <n v="22945000"/>
    <n v="2190445"/>
    <n v="507774018"/>
    <n v="3579181"/>
    <n v="110087301"/>
    <n v="448267"/>
    <n v="17963441"/>
  </r>
  <r>
    <x v="1"/>
    <x v="3"/>
    <x v="1"/>
    <x v="391"/>
    <n v="24604230"/>
    <n v="936"/>
    <n v="326856"/>
    <n v="100768"/>
    <n v="23045768"/>
    <n v="2339392"/>
    <n v="510113410"/>
    <n v="6721364"/>
    <n v="116808665"/>
    <n v="539128"/>
    <n v="18502569"/>
  </r>
  <r>
    <x v="1"/>
    <x v="3"/>
    <x v="1"/>
    <x v="392"/>
    <n v="24782276"/>
    <n v="1426"/>
    <n v="328282"/>
    <n v="88358"/>
    <n v="23134126"/>
    <n v="2310882"/>
    <n v="512424292"/>
    <n v="7864432"/>
    <n v="124673097"/>
    <n v="658098"/>
    <n v="19160667"/>
  </r>
  <r>
    <x v="1"/>
    <x v="3"/>
    <x v="1"/>
    <x v="393"/>
    <n v="24968264"/>
    <n v="1028"/>
    <n v="329310"/>
    <n v="120118"/>
    <n v="23254244"/>
    <n v="2424781"/>
    <n v="514849073"/>
    <n v="5307550"/>
    <n v="129980647"/>
    <n v="480178"/>
    <n v="19640845"/>
  </r>
  <r>
    <x v="1"/>
    <x v="3"/>
    <x v="1"/>
    <x v="394"/>
    <n v="25175852"/>
    <n v="954"/>
    <n v="330264"/>
    <n v="105680"/>
    <n v="23359924"/>
    <n v="2217529"/>
    <n v="517066602"/>
    <n v="5878435"/>
    <n v="135859082"/>
    <n v="370050"/>
    <n v="20010895"/>
  </r>
  <r>
    <x v="1"/>
    <x v="3"/>
    <x v="1"/>
    <x v="395"/>
    <n v="25368978"/>
    <n v="892"/>
    <n v="331156"/>
    <n v="100200"/>
    <n v="23460124"/>
    <n v="2396272"/>
    <n v="519462874"/>
    <n v="7185888"/>
    <n v="143044970"/>
    <n v="748210"/>
    <n v="20759105"/>
  </r>
  <r>
    <x v="1"/>
    <x v="3"/>
    <x v="1"/>
    <x v="396"/>
    <n v="25599602"/>
    <n v="1260"/>
    <n v="332416"/>
    <n v="119428"/>
    <n v="23579552"/>
    <n v="2652275"/>
    <n v="522115149"/>
    <n v="7319993"/>
    <n v="150364963"/>
    <n v="624031"/>
    <n v="21383136"/>
  </r>
  <r>
    <x v="1"/>
    <x v="3"/>
    <x v="1"/>
    <x v="397"/>
    <n v="25852154"/>
    <n v="1368"/>
    <n v="333784"/>
    <n v="118274"/>
    <n v="23697826"/>
    <n v="2730904"/>
    <n v="524846053"/>
    <n v="5629312"/>
    <n v="155994275"/>
    <n v="541834"/>
    <n v="21924970"/>
  </r>
  <r>
    <x v="1"/>
    <x v="3"/>
    <x v="2"/>
    <x v="398"/>
    <n v="26115910"/>
    <n v="1604"/>
    <n v="335388"/>
    <n v="123658"/>
    <n v="23821484"/>
    <n v="2930180"/>
    <n v="527776233"/>
    <n v="7354901"/>
    <n v="163349176"/>
    <n v="837473"/>
    <n v="22762443"/>
  </r>
  <r>
    <x v="1"/>
    <x v="3"/>
    <x v="2"/>
    <x v="399"/>
    <n v="26405904"/>
    <n v="1546"/>
    <n v="336934"/>
    <n v="154606"/>
    <n v="23976090"/>
    <n v="2800738"/>
    <n v="530576971"/>
    <n v="6595214"/>
    <n v="169944390"/>
    <n v="836200"/>
    <n v="23598643"/>
  </r>
  <r>
    <x v="1"/>
    <x v="3"/>
    <x v="2"/>
    <x v="400"/>
    <n v="26711034"/>
    <n v="1676"/>
    <n v="338610"/>
    <n v="180656"/>
    <n v="24156746"/>
    <n v="3041615"/>
    <n v="533618586"/>
    <n v="6236477"/>
    <n v="176180867"/>
    <n v="769335"/>
    <n v="24367978"/>
  </r>
  <r>
    <x v="1"/>
    <x v="3"/>
    <x v="2"/>
    <x v="401"/>
    <n v="27050864"/>
    <n v="1808"/>
    <n v="340418"/>
    <n v="150760"/>
    <n v="24307506"/>
    <n v="2932291"/>
    <n v="536550877"/>
    <n v="5402348"/>
    <n v="181583215"/>
    <n v="462506"/>
    <n v="24830484"/>
  </r>
  <r>
    <x v="1"/>
    <x v="3"/>
    <x v="2"/>
    <x v="402"/>
    <n v="27372572"/>
    <n v="1760"/>
    <n v="342178"/>
    <n v="193492"/>
    <n v="24500998"/>
    <n v="2930925"/>
    <n v="539481802"/>
    <n v="6904422"/>
    <n v="188487637"/>
    <n v="1072177"/>
    <n v="25902661"/>
  </r>
  <r>
    <x v="1"/>
    <x v="3"/>
    <x v="2"/>
    <x v="403"/>
    <n v="27743184"/>
    <n v="2052"/>
    <n v="344230"/>
    <n v="164542"/>
    <n v="24665540"/>
    <n v="3152905"/>
    <n v="542634707"/>
    <n v="4511761"/>
    <n v="192999398"/>
    <n v="751302"/>
    <n v="26653963"/>
  </r>
  <r>
    <x v="1"/>
    <x v="3"/>
    <x v="2"/>
    <x v="404"/>
    <n v="28142352"/>
    <n v="2076"/>
    <n v="346306"/>
    <n v="186850"/>
    <n v="24852390"/>
    <n v="3041835"/>
    <n v="545676542"/>
    <n v="5754007"/>
    <n v="198753405"/>
    <n v="870809"/>
    <n v="27524772"/>
  </r>
  <r>
    <x v="1"/>
    <x v="3"/>
    <x v="3"/>
    <x v="405"/>
    <n v="28576028"/>
    <n v="2368"/>
    <n v="348674"/>
    <n v="235798"/>
    <n v="25088188"/>
    <n v="3125623"/>
    <n v="548802165"/>
    <n v="4333839"/>
    <n v="203087244"/>
    <n v="1098179"/>
    <n v="28622951"/>
  </r>
  <r>
    <x v="1"/>
    <x v="3"/>
    <x v="3"/>
    <x v="406"/>
    <n v="29044032"/>
    <n v="2676"/>
    <n v="351350"/>
    <n v="245772"/>
    <n v="25333960"/>
    <n v="3290339"/>
    <n v="552092504"/>
    <n v="4111362"/>
    <n v="207198606"/>
    <n v="1286206"/>
    <n v="29909157"/>
  </r>
  <r>
    <x v="1"/>
    <x v="3"/>
    <x v="3"/>
    <x v="407"/>
    <n v="29565822"/>
    <n v="2996"/>
    <n v="354346"/>
    <n v="276418"/>
    <n v="25610378"/>
    <n v="3466244"/>
    <n v="555558748"/>
    <n v="4039305"/>
    <n v="211237911"/>
    <n v="1305726"/>
    <n v="31214883"/>
  </r>
  <r>
    <x v="1"/>
    <x v="3"/>
    <x v="3"/>
    <x v="408"/>
    <n v="30115988"/>
    <n v="3240"/>
    <n v="357586"/>
    <n v="287678"/>
    <n v="25898056"/>
    <n v="3248539"/>
    <n v="558807287"/>
    <n v="1881012"/>
    <n v="213118923"/>
    <n v="577746"/>
    <n v="31792629"/>
  </r>
  <r>
    <x v="1"/>
    <x v="3"/>
    <x v="3"/>
    <x v="409"/>
    <n v="30630022"/>
    <n v="3514"/>
    <n v="361100"/>
    <n v="308738"/>
    <n v="26206794"/>
    <n v="3190904"/>
    <n v="561998191"/>
    <n v="4570452"/>
    <n v="217689375"/>
    <n v="1960304"/>
    <n v="33752933"/>
  </r>
  <r>
    <x v="1"/>
    <x v="3"/>
    <x v="3"/>
    <x v="410"/>
    <n v="31218778"/>
    <n v="4042"/>
    <n v="365142"/>
    <n v="333336"/>
    <n v="26540130"/>
    <n v="3562527"/>
    <n v="565560718"/>
    <n v="3967890"/>
    <n v="221657265"/>
    <n v="1988084"/>
    <n v="35741017"/>
  </r>
  <r>
    <x v="1"/>
    <x v="3"/>
    <x v="3"/>
    <x v="411"/>
    <n v="31850282"/>
    <n v="4202"/>
    <n v="369344"/>
    <n v="358868"/>
    <n v="26898998"/>
    <n v="3668570"/>
    <n v="569229288"/>
    <n v="3002818"/>
    <n v="224660083"/>
    <n v="1417392"/>
    <n v="37158409"/>
  </r>
  <r>
    <x v="1"/>
    <x v="3"/>
    <x v="4"/>
    <x v="412"/>
    <n v="32515344"/>
    <n v="4514"/>
    <n v="373858"/>
    <n v="384634"/>
    <n v="27283632"/>
    <n v="3753521"/>
    <n v="572982809"/>
    <n v="3845289"/>
    <n v="228505372"/>
    <n v="2425328"/>
    <n v="39583737"/>
  </r>
  <r>
    <x v="1"/>
    <x v="3"/>
    <x v="4"/>
    <x v="413"/>
    <n v="33205936"/>
    <n v="5240"/>
    <n v="379098"/>
    <n v="441090"/>
    <n v="27724722"/>
    <n v="3925618"/>
    <n v="576908427"/>
    <n v="3720684"/>
    <n v="232226056"/>
    <n v="2059881"/>
    <n v="41643618"/>
  </r>
  <r>
    <x v="1"/>
    <x v="3"/>
    <x v="4"/>
    <x v="414"/>
    <n v="33903928"/>
    <n v="5522"/>
    <n v="384620"/>
    <n v="431618"/>
    <n v="28156340"/>
    <n v="3815783"/>
    <n v="580724210"/>
    <n v="3284028"/>
    <n v="235510084"/>
    <n v="1775266"/>
    <n v="43418884"/>
  </r>
  <r>
    <x v="1"/>
    <x v="3"/>
    <x v="4"/>
    <x v="415"/>
    <n v="34613244"/>
    <n v="5616"/>
    <n v="390236"/>
    <n v="437252"/>
    <n v="28593592"/>
    <n v="3446337"/>
    <n v="584170547"/>
    <n v="1370482"/>
    <n v="236880566"/>
    <n v="617487"/>
    <n v="44036371"/>
  </r>
  <r>
    <x v="1"/>
    <x v="3"/>
    <x v="4"/>
    <x v="416"/>
    <n v="35252186"/>
    <n v="5524"/>
    <n v="395760"/>
    <n v="498018"/>
    <n v="29091610"/>
    <n v="3442204"/>
    <n v="587612751"/>
    <n v="4185876"/>
    <n v="241066442"/>
    <n v="2518085"/>
    <n v="46554456"/>
  </r>
  <r>
    <x v="1"/>
    <x v="3"/>
    <x v="4"/>
    <x v="417"/>
    <n v="35978012"/>
    <n v="6572"/>
    <n v="402332"/>
    <n v="524698"/>
    <n v="29616308"/>
    <n v="3767411"/>
    <n v="591380162"/>
    <n v="3133328"/>
    <n v="244199770"/>
    <n v="1962691"/>
    <n v="48517147"/>
  </r>
  <r>
    <x v="1"/>
    <x v="3"/>
    <x v="4"/>
    <x v="418"/>
    <n v="36736818"/>
    <n v="7292"/>
    <n v="409624"/>
    <n v="548342"/>
    <n v="30164650"/>
    <n v="3863607"/>
    <n v="595243769"/>
    <n v="2559692"/>
    <n v="246759462"/>
    <n v="1812093"/>
    <n v="50329240"/>
  </r>
  <r>
    <x v="1"/>
    <x v="3"/>
    <x v="0"/>
    <x v="419"/>
    <n v="37510364"/>
    <n v="7004"/>
    <n v="416628"/>
    <n v="583454"/>
    <n v="30748104"/>
    <n v="4070077"/>
    <n v="599313846"/>
    <n v="2546354"/>
    <n v="249305816"/>
    <n v="1889797"/>
    <n v="52219037"/>
  </r>
  <r>
    <x v="1"/>
    <x v="3"/>
    <x v="0"/>
    <x v="420"/>
    <n v="38314392"/>
    <n v="7050"/>
    <n v="423678"/>
    <n v="598396"/>
    <n v="31346500"/>
    <n v="4109487"/>
    <n v="603423333"/>
    <n v="3136639"/>
    <n v="252442455"/>
    <n v="2339986"/>
    <n v="54559023"/>
  </r>
  <r>
    <x v="1"/>
    <x v="4"/>
    <x v="1"/>
    <x v="421"/>
    <n v="39099544"/>
    <n v="7370"/>
    <n v="431048"/>
    <n v="617376"/>
    <n v="31963876"/>
    <n v="3973355"/>
    <n v="607396688"/>
    <n v="2226100"/>
    <n v="254668555"/>
    <n v="1415142"/>
    <n v="55974165"/>
  </r>
  <r>
    <x v="1"/>
    <x v="4"/>
    <x v="1"/>
    <x v="422"/>
    <n v="39839724"/>
    <n v="6846"/>
    <n v="437894"/>
    <n v="600008"/>
    <n v="32563884"/>
    <n v="3517475"/>
    <n v="610914163"/>
    <n v="405867"/>
    <n v="255074422"/>
    <n v="357697"/>
    <n v="56331862"/>
  </r>
  <r>
    <x v="1"/>
    <x v="4"/>
    <x v="1"/>
    <x v="423"/>
    <n v="40551262"/>
    <n v="6878"/>
    <n v="444772"/>
    <n v="637820"/>
    <n v="33201704"/>
    <n v="3491681"/>
    <n v="614405844"/>
    <n v="1702825"/>
    <n v="256777247"/>
    <n v="1754998"/>
    <n v="58086860"/>
  </r>
  <r>
    <x v="1"/>
    <x v="4"/>
    <x v="1"/>
    <x v="424"/>
    <n v="41316956"/>
    <n v="7572"/>
    <n v="452344"/>
    <n v="675396"/>
    <n v="33877100"/>
    <n v="3595333"/>
    <n v="618001177"/>
    <n v="1631182"/>
    <n v="258408429"/>
    <n v="1478007"/>
    <n v="59564867"/>
  </r>
  <r>
    <x v="1"/>
    <x v="4"/>
    <x v="1"/>
    <x v="425"/>
    <n v="42142204"/>
    <n v="7958"/>
    <n v="460302"/>
    <n v="661436"/>
    <n v="34538536"/>
    <n v="4059014"/>
    <n v="622060191"/>
    <n v="1857502"/>
    <n v="260265931"/>
    <n v="2166695"/>
    <n v="61731562"/>
  </r>
  <r>
    <x v="1"/>
    <x v="4"/>
    <x v="1"/>
    <x v="426"/>
    <n v="42970764"/>
    <n v="7846"/>
    <n v="468148"/>
    <n v="656698"/>
    <n v="35195234"/>
    <n v="4054365"/>
    <n v="626114556"/>
    <n v="2223041"/>
    <n v="262488972"/>
    <n v="2684440"/>
    <n v="64416002"/>
  </r>
  <r>
    <x v="1"/>
    <x v="4"/>
    <x v="1"/>
    <x v="427"/>
    <n v="43784566"/>
    <n v="8466"/>
    <n v="476614"/>
    <n v="655350"/>
    <n v="35850584"/>
    <n v="4046305"/>
    <n v="630160861"/>
    <n v="2046520"/>
    <n v="264535492"/>
    <n v="2688936"/>
    <n v="67104938"/>
  </r>
  <r>
    <x v="1"/>
    <x v="4"/>
    <x v="2"/>
    <x v="428"/>
    <n v="44592182"/>
    <n v="8184"/>
    <n v="484798"/>
    <n v="772790"/>
    <n v="36623374"/>
    <n v="4014568"/>
    <n v="634175429"/>
    <n v="1734254"/>
    <n v="266269746"/>
    <n v="2443707"/>
    <n v="69548645"/>
  </r>
  <r>
    <x v="1"/>
    <x v="4"/>
    <x v="2"/>
    <x v="429"/>
    <n v="45325092"/>
    <n v="7498"/>
    <n v="492296"/>
    <n v="707554"/>
    <n v="37330928"/>
    <n v="3446842"/>
    <n v="637622271"/>
    <n v="848620"/>
    <n v="267118366"/>
    <n v="625011"/>
    <n v="70173656"/>
  </r>
  <r>
    <x v="1"/>
    <x v="4"/>
    <x v="2"/>
    <x v="430"/>
    <n v="45984074"/>
    <n v="7758"/>
    <n v="500054"/>
    <n v="711860"/>
    <n v="38042788"/>
    <n v="3703147"/>
    <n v="641325418"/>
    <n v="2177063"/>
    <n v="269295429"/>
    <n v="2880963"/>
    <n v="73054619"/>
  </r>
  <r>
    <x v="1"/>
    <x v="4"/>
    <x v="2"/>
    <x v="431"/>
    <n v="46681184"/>
    <n v="8396"/>
    <n v="508450"/>
    <n v="710796"/>
    <n v="38753584"/>
    <n v="4041967"/>
    <n v="645367385"/>
    <n v="2248566"/>
    <n v="271543995"/>
    <n v="2792673"/>
    <n v="75847292"/>
  </r>
  <r>
    <x v="1"/>
    <x v="4"/>
    <x v="2"/>
    <x v="432"/>
    <n v="47406448"/>
    <n v="8256"/>
    <n v="516706"/>
    <n v="704010"/>
    <n v="39457594"/>
    <n v="4015673"/>
    <n v="649383058"/>
    <n v="2075285"/>
    <n v="273619280"/>
    <n v="1872476"/>
    <n v="77719768"/>
  </r>
  <r>
    <x v="1"/>
    <x v="4"/>
    <x v="2"/>
    <x v="433"/>
    <n v="48092458"/>
    <n v="8000"/>
    <n v="524706"/>
    <n v="689352"/>
    <n v="40146946"/>
    <n v="3999781"/>
    <n v="653382839"/>
    <n v="2120299"/>
    <n v="275739579"/>
    <n v="2041007"/>
    <n v="79760775"/>
  </r>
  <r>
    <x v="1"/>
    <x v="4"/>
    <x v="2"/>
    <x v="434"/>
    <n v="48744970"/>
    <n v="7778"/>
    <n v="532484"/>
    <n v="706400"/>
    <n v="40853346"/>
    <n v="3755437"/>
    <n v="657138276"/>
    <n v="1312538"/>
    <n v="277052117"/>
    <n v="1005452"/>
    <n v="80766227"/>
  </r>
  <r>
    <x v="1"/>
    <x v="4"/>
    <x v="3"/>
    <x v="435"/>
    <n v="49366484"/>
    <n v="8154"/>
    <n v="540638"/>
    <n v="725094"/>
    <n v="41578440"/>
    <n v="3837010"/>
    <n v="660975286"/>
    <n v="2296202"/>
    <n v="279348319"/>
    <n v="1228968"/>
    <n v="81995195"/>
  </r>
  <r>
    <x v="1"/>
    <x v="4"/>
    <x v="3"/>
    <x v="436"/>
    <n v="49930158"/>
    <n v="8196"/>
    <n v="548834"/>
    <n v="757052"/>
    <n v="42335492"/>
    <n v="3610532"/>
    <n v="664585818"/>
    <n v="1246485"/>
    <n v="280594804"/>
    <n v="159052"/>
    <n v="82154247"/>
  </r>
  <r>
    <x v="1"/>
    <x v="4"/>
    <x v="3"/>
    <x v="437"/>
    <n v="50456200"/>
    <n v="8668"/>
    <n v="557502"/>
    <n v="844782"/>
    <n v="43180274"/>
    <n v="3788477"/>
    <n v="668374295"/>
    <n v="2559488"/>
    <n v="283154292"/>
    <n v="486448"/>
    <n v="82640695"/>
  </r>
  <r>
    <x v="1"/>
    <x v="4"/>
    <x v="3"/>
    <x v="438"/>
    <n v="50990692"/>
    <n v="9058"/>
    <n v="566560"/>
    <n v="779516"/>
    <n v="43959790"/>
    <n v="4154311"/>
    <n v="672528606"/>
    <n v="2309794"/>
    <n v="285464086"/>
    <n v="394209"/>
    <n v="83034904"/>
  </r>
  <r>
    <x v="1"/>
    <x v="4"/>
    <x v="3"/>
    <x v="439"/>
    <n v="51543066"/>
    <n v="7754"/>
    <n v="574314"/>
    <n v="738010"/>
    <n v="44697800"/>
    <n v="4322959"/>
    <n v="676851565"/>
    <n v="2078010"/>
    <n v="287542096"/>
    <n v="316219"/>
    <n v="83351123"/>
  </r>
  <r>
    <x v="1"/>
    <x v="4"/>
    <x v="3"/>
    <x v="440"/>
    <n v="52061550"/>
    <n v="8418"/>
    <n v="582732"/>
    <n v="714346"/>
    <n v="45412146"/>
    <n v="4260832"/>
    <n v="681112397"/>
    <n v="9153850"/>
    <n v="296695946"/>
    <n v="579344"/>
    <n v="83930467"/>
  </r>
  <r>
    <x v="1"/>
    <x v="4"/>
    <x v="3"/>
    <x v="441"/>
    <n v="52576148"/>
    <n v="8388"/>
    <n v="591120"/>
    <n v="715250"/>
    <n v="46127396"/>
    <n v="4311346"/>
    <n v="685423743"/>
    <n v="2598532"/>
    <n v="299294478"/>
    <n v="380988"/>
    <n v="84311455"/>
  </r>
  <r>
    <x v="1"/>
    <x v="4"/>
    <x v="4"/>
    <x v="442"/>
    <n v="53057942"/>
    <n v="7478"/>
    <n v="598598"/>
    <n v="710276"/>
    <n v="46837672"/>
    <n v="4398503"/>
    <n v="689822246"/>
    <n v="2886307"/>
    <n v="302180785"/>
    <n v="371108"/>
    <n v="84682563"/>
  </r>
  <r>
    <x v="1"/>
    <x v="4"/>
    <x v="4"/>
    <x v="443"/>
    <n v="53503610"/>
    <n v="8908"/>
    <n v="607506"/>
    <n v="604506"/>
    <n v="47442178"/>
    <n v="4099410"/>
    <n v="693921656"/>
    <n v="1969945"/>
    <n v="304150730"/>
    <n v="125435"/>
    <n v="84807998"/>
  </r>
  <r>
    <x v="1"/>
    <x v="4"/>
    <x v="4"/>
    <x v="444"/>
    <n v="53895324"/>
    <n v="7018"/>
    <n v="614524"/>
    <n v="653474"/>
    <n v="48095652"/>
    <n v="4119267"/>
    <n v="698040923"/>
    <n v="4608838"/>
    <n v="308759568"/>
    <n v="359317"/>
    <n v="85167315"/>
  </r>
  <r>
    <x v="1"/>
    <x v="4"/>
    <x v="4"/>
    <x v="445"/>
    <n v="54313308"/>
    <n v="8320"/>
    <n v="622844"/>
    <n v="590528"/>
    <n v="48686180"/>
    <n v="4445761"/>
    <n v="702486684"/>
    <n v="3825744"/>
    <n v="312585312"/>
    <n v="412912"/>
    <n v="85580227"/>
  </r>
  <r>
    <x v="1"/>
    <x v="4"/>
    <x v="4"/>
    <x v="446"/>
    <n v="54736328"/>
    <n v="7686"/>
    <n v="630530"/>
    <n v="566108"/>
    <n v="49252288"/>
    <n v="4498943"/>
    <n v="706985627"/>
    <n v="3751219"/>
    <n v="316336531"/>
    <n v="314586"/>
    <n v="85894813"/>
  </r>
  <r>
    <x v="1"/>
    <x v="4"/>
    <x v="4"/>
    <x v="447"/>
    <n v="55108478"/>
    <n v="7318"/>
    <n v="637848"/>
    <n v="542004"/>
    <n v="49794292"/>
    <n v="4300755"/>
    <n v="711286382"/>
    <n v="5647523"/>
    <n v="321984054"/>
    <n v="395068"/>
    <n v="86289881"/>
  </r>
  <r>
    <x v="1"/>
    <x v="4"/>
    <x v="4"/>
    <x v="448"/>
    <n v="55456644"/>
    <n v="7222"/>
    <n v="645070"/>
    <n v="570664"/>
    <n v="50364956"/>
    <n v="4342179"/>
    <n v="715628561"/>
    <n v="5856736"/>
    <n v="327840790"/>
    <n v="500363"/>
    <n v="86790244"/>
  </r>
  <r>
    <x v="1"/>
    <x v="4"/>
    <x v="0"/>
    <x v="449"/>
    <n v="55787208"/>
    <n v="6926"/>
    <n v="651996"/>
    <n v="528966"/>
    <n v="50893922"/>
    <n v="4288249"/>
    <n v="719916810"/>
    <n v="5676448"/>
    <n v="333517238"/>
    <n v="651890"/>
    <n v="87442134"/>
  </r>
  <r>
    <x v="1"/>
    <x v="4"/>
    <x v="0"/>
    <x v="450"/>
    <n v="56094000"/>
    <n v="6260"/>
    <n v="658256"/>
    <n v="475328"/>
    <n v="51369250"/>
    <n v="3795611"/>
    <n v="723712421"/>
    <n v="1991788"/>
    <n v="335509026"/>
    <n v="183242"/>
    <n v="87625376"/>
  </r>
  <r>
    <x v="1"/>
    <x v="4"/>
    <x v="0"/>
    <x v="451"/>
    <n v="56347766"/>
    <n v="5566"/>
    <n v="663822"/>
    <n v="510250"/>
    <n v="51879500"/>
    <n v="3874858"/>
    <n v="727587279"/>
    <n v="5170282"/>
    <n v="340679308"/>
    <n v="605257"/>
    <n v="88230633"/>
  </r>
  <r>
    <x v="1"/>
    <x v="5"/>
    <x v="1"/>
    <x v="452"/>
    <n v="56614070"/>
    <n v="6410"/>
    <n v="670232"/>
    <n v="462794"/>
    <n v="52342294"/>
    <n v="5407769"/>
    <n v="732995048"/>
    <n v="4422660"/>
    <n v="345101968"/>
    <n v="577398"/>
    <n v="88808031"/>
  </r>
  <r>
    <x v="1"/>
    <x v="5"/>
    <x v="1"/>
    <x v="453"/>
    <n v="56882158"/>
    <n v="5796"/>
    <n v="676028"/>
    <n v="423780"/>
    <n v="52766074"/>
    <n v="5964622"/>
    <n v="738959670"/>
    <n v="4505892"/>
    <n v="349607860"/>
    <n v="480507"/>
    <n v="89288538"/>
  </r>
  <r>
    <x v="1"/>
    <x v="5"/>
    <x v="1"/>
    <x v="454"/>
    <n v="57147006"/>
    <n v="5434"/>
    <n v="681462"/>
    <n v="413444"/>
    <n v="53179518"/>
    <n v="5928849"/>
    <n v="744888519"/>
    <n v="5640657"/>
    <n v="355248517"/>
    <n v="485793"/>
    <n v="89774331"/>
  </r>
  <r>
    <x v="1"/>
    <x v="5"/>
    <x v="1"/>
    <x v="455"/>
    <n v="57387914"/>
    <n v="6744"/>
    <n v="688206"/>
    <n v="395526"/>
    <n v="53575044"/>
    <n v="6021572"/>
    <n v="750910091"/>
    <n v="6931718"/>
    <n v="362180235"/>
    <n v="566598"/>
    <n v="90340929"/>
  </r>
  <r>
    <x v="1"/>
    <x v="5"/>
    <x v="1"/>
    <x v="456"/>
    <n v="57616890"/>
    <n v="5364"/>
    <n v="693570"/>
    <n v="378748"/>
    <n v="53953792"/>
    <n v="5832629"/>
    <n v="756742720"/>
    <n v="6371484"/>
    <n v="368551719"/>
    <n v="549591"/>
    <n v="90890520"/>
  </r>
  <r>
    <x v="1"/>
    <x v="5"/>
    <x v="1"/>
    <x v="457"/>
    <n v="57819308"/>
    <n v="4888"/>
    <n v="698458"/>
    <n v="348312"/>
    <n v="54302104"/>
    <n v="3680521"/>
    <n v="760423241"/>
    <n v="2752427"/>
    <n v="371304146"/>
    <n v="175300"/>
    <n v="91065820"/>
  </r>
  <r>
    <x v="1"/>
    <x v="5"/>
    <x v="1"/>
    <x v="458"/>
    <n v="57990916"/>
    <n v="4214"/>
    <n v="702672"/>
    <n v="365732"/>
    <n v="54667836"/>
    <n v="3770797"/>
    <n v="764194038"/>
    <n v="6161352"/>
    <n v="377465498"/>
    <n v="660271"/>
    <n v="91726091"/>
  </r>
  <r>
    <x v="1"/>
    <x v="5"/>
    <x v="2"/>
    <x v="459"/>
    <n v="58176490"/>
    <n v="4444"/>
    <n v="707116"/>
    <n v="324712"/>
    <n v="54992548"/>
    <n v="4091789"/>
    <n v="768285827"/>
    <n v="5082772"/>
    <n v="382548270"/>
    <n v="636496"/>
    <n v="92362587"/>
  </r>
  <r>
    <x v="1"/>
    <x v="5"/>
    <x v="2"/>
    <x v="460"/>
    <n v="58364256"/>
    <n v="12278"/>
    <n v="719394"/>
    <n v="298044"/>
    <n v="55290592"/>
    <n v="4164126"/>
    <n v="772449953"/>
    <n v="6690794"/>
    <n v="389239064"/>
    <n v="642489"/>
    <n v="93005076"/>
  </r>
  <r>
    <x v="1"/>
    <x v="5"/>
    <x v="2"/>
    <x v="461"/>
    <n v="58547954"/>
    <n v="6828"/>
    <n v="726222"/>
    <n v="270658"/>
    <n v="55561250"/>
    <n v="4242558"/>
    <n v="776692511"/>
    <n v="6056427"/>
    <n v="395295491"/>
    <n v="658154"/>
    <n v="93663230"/>
  </r>
  <r>
    <x v="1"/>
    <x v="5"/>
    <x v="2"/>
    <x v="462"/>
    <n v="58717102"/>
    <n v="7992"/>
    <n v="734214"/>
    <n v="245370"/>
    <n v="55806620"/>
    <n v="4218543"/>
    <n v="780911054"/>
    <n v="6356327"/>
    <n v="401651818"/>
    <n v="669385"/>
    <n v="94332615"/>
  </r>
  <r>
    <x v="1"/>
    <x v="5"/>
    <x v="2"/>
    <x v="463"/>
    <n v="58878152"/>
    <n v="6600"/>
    <n v="740814"/>
    <n v="265328"/>
    <n v="56071948"/>
    <n v="4068055"/>
    <n v="784979109"/>
    <n v="6406018"/>
    <n v="408057836"/>
    <n v="780122"/>
    <n v="95112737"/>
  </r>
  <r>
    <x v="1"/>
    <x v="5"/>
    <x v="2"/>
    <x v="464"/>
    <n v="59020154"/>
    <n v="7844"/>
    <n v="748658"/>
    <n v="239148"/>
    <n v="56311096"/>
    <n v="3471615"/>
    <n v="788450724"/>
    <n v="2952420"/>
    <n v="411010256"/>
    <n v="354979"/>
    <n v="95467716"/>
  </r>
  <r>
    <x v="1"/>
    <x v="5"/>
    <x v="2"/>
    <x v="465"/>
    <n v="59140170"/>
    <n v="5466"/>
    <n v="754124"/>
    <n v="234752"/>
    <n v="56545848"/>
    <n v="3598312"/>
    <n v="792049036"/>
    <n v="7593554"/>
    <n v="418603810"/>
    <n v="792214"/>
    <n v="96259930"/>
  </r>
  <r>
    <x v="1"/>
    <x v="5"/>
    <x v="3"/>
    <x v="466"/>
    <n v="59264604"/>
    <n v="5080"/>
    <n v="759204"/>
    <n v="215552"/>
    <n v="56761400"/>
    <n v="3922458"/>
    <n v="795971494"/>
    <n v="5029767"/>
    <n v="423633577"/>
    <n v="822375"/>
    <n v="97082305"/>
  </r>
  <r>
    <x v="1"/>
    <x v="5"/>
    <x v="3"/>
    <x v="467"/>
    <n v="59399182"/>
    <n v="4658"/>
    <n v="763862"/>
    <n v="207800"/>
    <n v="56969200"/>
    <n v="4042924"/>
    <n v="800014418"/>
    <n v="6332313"/>
    <n v="429965890"/>
    <n v="762156"/>
    <n v="97844461"/>
  </r>
  <r>
    <x v="1"/>
    <x v="5"/>
    <x v="3"/>
    <x v="468"/>
    <n v="59524054"/>
    <n v="3182"/>
    <n v="767044"/>
    <n v="177000"/>
    <n v="57146200"/>
    <n v="4082534"/>
    <n v="804096952"/>
    <n v="6051072"/>
    <n v="436016962"/>
    <n v="831224"/>
    <n v="98675685"/>
  </r>
  <r>
    <x v="1"/>
    <x v="5"/>
    <x v="3"/>
    <x v="469"/>
    <n v="59645584"/>
    <n v="3290"/>
    <n v="770334"/>
    <n v="195708"/>
    <n v="57341908"/>
    <n v="4194766"/>
    <n v="808291718"/>
    <n v="6054572"/>
    <n v="442071534"/>
    <n v="798818"/>
    <n v="99474503"/>
  </r>
  <r>
    <x v="1"/>
    <x v="5"/>
    <x v="3"/>
    <x v="470"/>
    <n v="59762814"/>
    <n v="3148"/>
    <n v="773482"/>
    <n v="175096"/>
    <n v="57517004"/>
    <n v="3968178"/>
    <n v="812259896"/>
    <n v="7571130"/>
    <n v="449642664"/>
    <n v="1035236"/>
    <n v="100509739"/>
  </r>
  <r>
    <x v="1"/>
    <x v="5"/>
    <x v="3"/>
    <x v="471"/>
    <n v="59868770"/>
    <n v="2848"/>
    <n v="776330"/>
    <n v="156378"/>
    <n v="57673382"/>
    <n v="3308601"/>
    <n v="815568497"/>
    <n v="6109338"/>
    <n v="455752002"/>
    <n v="576498"/>
    <n v="101086237"/>
  </r>
  <r>
    <x v="1"/>
    <x v="5"/>
    <x v="3"/>
    <x v="472"/>
    <n v="59954136"/>
    <n v="2334"/>
    <n v="778664"/>
    <n v="164062"/>
    <n v="57837444"/>
    <n v="3421963"/>
    <n v="818990460"/>
    <n v="15878841"/>
    <n v="471630843"/>
    <n v="1576527"/>
    <n v="102662764"/>
  </r>
  <r>
    <x v="1"/>
    <x v="5"/>
    <x v="4"/>
    <x v="473"/>
    <n v="60055770"/>
    <n v="2718"/>
    <n v="781382"/>
    <n v="137394"/>
    <n v="57974838"/>
    <n v="3967422"/>
    <n v="822957882"/>
    <n v="10426032"/>
    <n v="482056875"/>
    <n v="1320588"/>
    <n v="103983352"/>
  </r>
  <r>
    <x v="1"/>
    <x v="5"/>
    <x v="4"/>
    <x v="474"/>
    <n v="60164388"/>
    <n v="2646"/>
    <n v="784028"/>
    <n v="138374"/>
    <n v="58113212"/>
    <n v="3993308"/>
    <n v="826951190"/>
    <n v="12659560"/>
    <n v="494716435"/>
    <n v="1307058"/>
    <n v="105290410"/>
  </r>
  <r>
    <x v="1"/>
    <x v="5"/>
    <x v="4"/>
    <x v="475"/>
    <n v="60267706"/>
    <n v="2656"/>
    <n v="786684"/>
    <n v="128738"/>
    <n v="58241950"/>
    <n v="3795957"/>
    <n v="830747147"/>
    <n v="11025566"/>
    <n v="505742001"/>
    <n v="1617451"/>
    <n v="106907861"/>
  </r>
  <r>
    <x v="1"/>
    <x v="5"/>
    <x v="4"/>
    <x v="476"/>
    <n v="60365242"/>
    <n v="2366"/>
    <n v="789050"/>
    <n v="129638"/>
    <n v="58371588"/>
    <n v="4296515"/>
    <n v="835043662"/>
    <n v="12193802"/>
    <n v="517935803"/>
    <n v="2000562"/>
    <n v="108908423"/>
  </r>
  <r>
    <x v="1"/>
    <x v="5"/>
    <x v="4"/>
    <x v="477"/>
    <n v="60464930"/>
    <n v="2516"/>
    <n v="791566"/>
    <n v="115732"/>
    <n v="58487320"/>
    <n v="4520693"/>
    <n v="839564355"/>
    <n v="11098783"/>
    <n v="529034586"/>
    <n v="2326886"/>
    <n v="111235309"/>
  </r>
  <r>
    <x v="1"/>
    <x v="5"/>
    <x v="4"/>
    <x v="478"/>
    <n v="60557976"/>
    <n v="1956"/>
    <n v="793522"/>
    <n v="117126"/>
    <n v="58604446"/>
    <n v="3987272"/>
    <n v="843551627"/>
    <n v="3097785"/>
    <n v="532132371"/>
    <n v="705863"/>
    <n v="111941172"/>
  </r>
  <r>
    <x v="1"/>
    <x v="5"/>
    <x v="4"/>
    <x v="479"/>
    <n v="60632116"/>
    <n v="1814"/>
    <n v="795336"/>
    <n v="114032"/>
    <n v="58718478"/>
    <n v="3536589"/>
    <n v="847088216"/>
    <n v="8394918"/>
    <n v="540527289"/>
    <n v="2337508"/>
    <n v="114278680"/>
  </r>
  <r>
    <x v="1"/>
    <x v="5"/>
    <x v="0"/>
    <x v="480"/>
    <n v="60724324"/>
    <n v="1638"/>
    <n v="796974"/>
    <n v="121578"/>
    <n v="58840056"/>
    <n v="3874686"/>
    <n v="850962902"/>
    <n v="5764052"/>
    <n v="546291341"/>
    <n v="1884006"/>
    <n v="116162686"/>
  </r>
  <r>
    <x v="1"/>
    <x v="5"/>
    <x v="0"/>
    <x v="481"/>
    <n v="60821536"/>
    <n v="2004"/>
    <n v="798978"/>
    <n v="123626"/>
    <n v="58963682"/>
    <n v="4081276"/>
    <n v="855044178"/>
    <n v="4172138"/>
    <n v="550463479"/>
    <n v="1548168"/>
    <n v="117710854"/>
  </r>
  <r>
    <x v="1"/>
    <x v="6"/>
    <x v="1"/>
    <x v="482"/>
    <n v="60915098"/>
    <n v="1714"/>
    <n v="800692"/>
    <n v="118108"/>
    <n v="59081790"/>
    <n v="4348225"/>
    <n v="859392403"/>
    <n v="6708200"/>
    <n v="557171679"/>
    <n v="2010877"/>
    <n v="119721731"/>
  </r>
  <r>
    <x v="1"/>
    <x v="6"/>
    <x v="1"/>
    <x v="483"/>
    <n v="61003472"/>
    <n v="1474"/>
    <n v="802166"/>
    <n v="114994"/>
    <n v="59196784"/>
    <n v="4240059"/>
    <n v="863632462"/>
    <n v="6578518"/>
    <n v="563750197"/>
    <n v="2490232"/>
    <n v="122211963"/>
  </r>
  <r>
    <x v="1"/>
    <x v="6"/>
    <x v="1"/>
    <x v="484"/>
    <n v="61089526"/>
    <n v="1900"/>
    <n v="804066"/>
    <n v="104540"/>
    <n v="59301324"/>
    <n v="3862184"/>
    <n v="867494646"/>
    <n v="8787316"/>
    <n v="572537513"/>
    <n v="4431770"/>
    <n v="126643733"/>
  </r>
  <r>
    <x v="1"/>
    <x v="6"/>
    <x v="1"/>
    <x v="485"/>
    <n v="61169826"/>
    <n v="1450"/>
    <n v="805516"/>
    <n v="84684"/>
    <n v="59386008"/>
    <n v="3402495"/>
    <n v="870897141"/>
    <n v="2373042"/>
    <n v="574910555"/>
    <n v="968438"/>
    <n v="127612171"/>
  </r>
  <r>
    <x v="1"/>
    <x v="6"/>
    <x v="1"/>
    <x v="486"/>
    <n v="61237878"/>
    <n v="1104"/>
    <n v="806620"/>
    <n v="103866"/>
    <n v="59489874"/>
    <n v="3375225"/>
    <n v="874272366"/>
    <n v="5697126"/>
    <n v="580607681"/>
    <n v="3624344"/>
    <n v="131236515"/>
  </r>
  <r>
    <x v="1"/>
    <x v="6"/>
    <x v="1"/>
    <x v="487"/>
    <n v="61325806"/>
    <n v="1860"/>
    <n v="808480"/>
    <n v="94108"/>
    <n v="59583982"/>
    <n v="3821861"/>
    <n v="878094227"/>
    <n v="5068678"/>
    <n v="585676359"/>
    <n v="2469658"/>
    <n v="133706173"/>
  </r>
  <r>
    <x v="1"/>
    <x v="6"/>
    <x v="1"/>
    <x v="488"/>
    <n v="61417208"/>
    <n v="1638"/>
    <n v="810118"/>
    <n v="89058"/>
    <n v="59673040"/>
    <n v="4013338"/>
    <n v="882107565"/>
    <n v="4366076"/>
    <n v="590042435"/>
    <n v="2681926"/>
    <n v="136388099"/>
  </r>
  <r>
    <x v="1"/>
    <x v="6"/>
    <x v="2"/>
    <x v="489"/>
    <n v="61504216"/>
    <n v="1816"/>
    <n v="811934"/>
    <n v="88408"/>
    <n v="59761448"/>
    <n v="3823846"/>
    <n v="885931411"/>
    <n v="5576981"/>
    <n v="595619416"/>
    <n v="2707095"/>
    <n v="139095194"/>
  </r>
  <r>
    <x v="1"/>
    <x v="6"/>
    <x v="2"/>
    <x v="490"/>
    <n v="61589536"/>
    <n v="2414"/>
    <n v="814348"/>
    <n v="90582"/>
    <n v="59852030"/>
    <n v="4057619"/>
    <n v="889989030"/>
    <n v="4127158"/>
    <n v="599746574"/>
    <n v="2281335"/>
    <n v="141376529"/>
  </r>
  <r>
    <x v="1"/>
    <x v="6"/>
    <x v="2"/>
    <x v="491"/>
    <n v="61672524"/>
    <n v="1796"/>
    <n v="816144"/>
    <n v="83022"/>
    <n v="59935052"/>
    <n v="3947034"/>
    <n v="893936064"/>
    <n v="4856704"/>
    <n v="604603278"/>
    <n v="2814183"/>
    <n v="144190712"/>
  </r>
  <r>
    <x v="1"/>
    <x v="6"/>
    <x v="2"/>
    <x v="492"/>
    <n v="61747832"/>
    <n v="1440"/>
    <n v="817584"/>
    <n v="79376"/>
    <n v="60014428"/>
    <n v="3314264"/>
    <n v="897250328"/>
    <n v="1694579"/>
    <n v="606297857"/>
    <n v="944712"/>
    <n v="145135424"/>
  </r>
  <r>
    <x v="1"/>
    <x v="6"/>
    <x v="2"/>
    <x v="493"/>
    <n v="61809468"/>
    <n v="4048"/>
    <n v="821632"/>
    <n v="95088"/>
    <n v="60109516"/>
    <n v="3471009"/>
    <n v="900721337"/>
    <n v="5187498"/>
    <n v="611485355"/>
    <n v="3041588"/>
    <n v="148177012"/>
  </r>
  <r>
    <x v="1"/>
    <x v="6"/>
    <x v="2"/>
    <x v="494"/>
    <n v="61890096"/>
    <n v="1250"/>
    <n v="822882"/>
    <n v="84872"/>
    <n v="60194388"/>
    <n v="3857138"/>
    <n v="904578475"/>
    <n v="9549170"/>
    <n v="621034525"/>
    <n v="2910173"/>
    <n v="151087185"/>
  </r>
  <r>
    <x v="1"/>
    <x v="6"/>
    <x v="2"/>
    <x v="495"/>
    <n v="61973614"/>
    <n v="1156"/>
    <n v="824038"/>
    <n v="78586"/>
    <n v="60272974"/>
    <n v="4090585"/>
    <n v="908669060"/>
    <n v="4283333"/>
    <n v="625317858"/>
    <n v="3000321"/>
    <n v="154087506"/>
  </r>
  <r>
    <x v="1"/>
    <x v="6"/>
    <x v="3"/>
    <x v="496"/>
    <n v="62051756"/>
    <n v="1088"/>
    <n v="825126"/>
    <n v="79654"/>
    <n v="60352628"/>
    <n v="4013927"/>
    <n v="912682987"/>
    <n v="5172905"/>
    <n v="630490763"/>
    <n v="2831982"/>
    <n v="156919488"/>
  </r>
  <r>
    <x v="1"/>
    <x v="6"/>
    <x v="3"/>
    <x v="497"/>
    <n v="62127990"/>
    <n v="1120"/>
    <n v="826246"/>
    <n v="87756"/>
    <n v="60440384"/>
    <n v="4058036"/>
    <n v="916741023"/>
    <n v="5097464"/>
    <n v="635588227"/>
    <n v="3604734"/>
    <n v="160524222"/>
  </r>
  <r>
    <x v="1"/>
    <x v="6"/>
    <x v="3"/>
    <x v="498"/>
    <n v="62210556"/>
    <n v="1034"/>
    <n v="827280"/>
    <n v="84102"/>
    <n v="60524486"/>
    <n v="4044420"/>
    <n v="920785443"/>
    <n v="6456962"/>
    <n v="642045189"/>
    <n v="4014062"/>
    <n v="164538284"/>
  </r>
  <r>
    <x v="1"/>
    <x v="6"/>
    <x v="3"/>
    <x v="499"/>
    <n v="62287216"/>
    <n v="1002"/>
    <n v="828282"/>
    <n v="77090"/>
    <n v="60601576"/>
    <n v="3452508"/>
    <n v="924237951"/>
    <n v="2101348"/>
    <n v="644146537"/>
    <n v="998208"/>
    <n v="165536492"/>
  </r>
  <r>
    <x v="1"/>
    <x v="6"/>
    <x v="3"/>
    <x v="500"/>
    <n v="62346056"/>
    <n v="744"/>
    <n v="829026"/>
    <n v="90712"/>
    <n v="60692288"/>
    <n v="3677387"/>
    <n v="927915338"/>
    <n v="6896365"/>
    <n v="651042902"/>
    <n v="3831947"/>
    <n v="169368439"/>
  </r>
  <r>
    <x v="1"/>
    <x v="6"/>
    <x v="3"/>
    <x v="501"/>
    <n v="62430312"/>
    <n v="7996"/>
    <n v="837022"/>
    <n v="73752"/>
    <n v="60766040"/>
    <n v="3815560"/>
    <n v="931730898"/>
    <n v="4646499"/>
    <n v="655689401"/>
    <n v="2604527"/>
    <n v="171972966"/>
  </r>
  <r>
    <x v="1"/>
    <x v="6"/>
    <x v="3"/>
    <x v="502"/>
    <n v="62513686"/>
    <n v="1020"/>
    <n v="838042"/>
    <n v="77782"/>
    <n v="60843822"/>
    <n v="3694941"/>
    <n v="935425839"/>
    <n v="3085928"/>
    <n v="658775329"/>
    <n v="1671343"/>
    <n v="173644309"/>
  </r>
  <r>
    <x v="1"/>
    <x v="6"/>
    <x v="4"/>
    <x v="503"/>
    <n v="62583412"/>
    <n v="960"/>
    <n v="839002"/>
    <n v="76806"/>
    <n v="60920628"/>
    <n v="3964949"/>
    <n v="939390788"/>
    <n v="7371723"/>
    <n v="666147052"/>
    <n v="3759205"/>
    <n v="177403514"/>
  </r>
  <r>
    <x v="1"/>
    <x v="6"/>
    <x v="4"/>
    <x v="504"/>
    <n v="62662414"/>
    <n v="1084"/>
    <n v="840086"/>
    <n v="70290"/>
    <n v="60990918"/>
    <n v="3614713"/>
    <n v="943005501"/>
    <n v="5749205"/>
    <n v="671896257"/>
    <n v="3180255"/>
    <n v="180583769"/>
  </r>
  <r>
    <x v="1"/>
    <x v="6"/>
    <x v="4"/>
    <x v="505"/>
    <n v="62742986"/>
    <n v="1082"/>
    <n v="841168"/>
    <n v="80076"/>
    <n v="61070994"/>
    <n v="3800758"/>
    <n v="946806259"/>
    <n v="7135709"/>
    <n v="679031966"/>
    <n v="3401096"/>
    <n v="183984865"/>
  </r>
  <r>
    <x v="1"/>
    <x v="6"/>
    <x v="4"/>
    <x v="506"/>
    <n v="62819344"/>
    <n v="822"/>
    <n v="841990"/>
    <n v="71890"/>
    <n v="61142884"/>
    <n v="3090208"/>
    <n v="949896467"/>
    <n v="2829993"/>
    <n v="681861959"/>
    <n v="1260112"/>
    <n v="185244977"/>
  </r>
  <r>
    <x v="1"/>
    <x v="6"/>
    <x v="4"/>
    <x v="507"/>
    <n v="62880984"/>
    <n v="836"/>
    <n v="842826"/>
    <n v="85006"/>
    <n v="61227890"/>
    <n v="3479613"/>
    <n v="953376080"/>
    <n v="9426641"/>
    <n v="691288600"/>
    <n v="4005227"/>
    <n v="189250204"/>
  </r>
  <r>
    <x v="1"/>
    <x v="6"/>
    <x v="4"/>
    <x v="508"/>
    <n v="62966926"/>
    <n v="1282"/>
    <n v="844108"/>
    <n v="83306"/>
    <n v="61311196"/>
    <n v="3734105"/>
    <n v="957110185"/>
    <n v="5615636"/>
    <n v="696904236"/>
    <n v="2871802"/>
    <n v="192122006"/>
  </r>
  <r>
    <x v="1"/>
    <x v="6"/>
    <x v="4"/>
    <x v="509"/>
    <n v="63053256"/>
    <n v="1280"/>
    <n v="845388"/>
    <n v="77074"/>
    <n v="61388270"/>
    <n v="3820728"/>
    <n v="960930913"/>
    <n v="6442352"/>
    <n v="703346588"/>
    <n v="2656142"/>
    <n v="194778148"/>
  </r>
  <r>
    <x v="1"/>
    <x v="6"/>
    <x v="0"/>
    <x v="510"/>
    <n v="63142598"/>
    <n v="1098"/>
    <n v="846486"/>
    <n v="84230"/>
    <n v="61472500"/>
    <n v="4069461"/>
    <n v="965000374"/>
    <n v="7190818"/>
    <n v="710537406"/>
    <n v="3463252"/>
    <n v="198241400"/>
  </r>
  <r>
    <x v="1"/>
    <x v="6"/>
    <x v="0"/>
    <x v="511"/>
    <n v="63225596"/>
    <n v="1196"/>
    <n v="847682"/>
    <n v="74640"/>
    <n v="61547140"/>
    <n v="3807728"/>
    <n v="968808102"/>
    <n v="7358844"/>
    <n v="717896250"/>
    <n v="3609736"/>
    <n v="201851136"/>
  </r>
  <r>
    <x v="1"/>
    <x v="6"/>
    <x v="0"/>
    <x v="512"/>
    <n v="63309482"/>
    <n v="1084"/>
    <n v="848766"/>
    <n v="78974"/>
    <n v="61626114"/>
    <n v="3842299"/>
    <n v="972650401"/>
    <n v="13971694"/>
    <n v="731867944"/>
    <n v="3588540"/>
    <n v="205439676"/>
  </r>
  <r>
    <x v="1"/>
    <x v="7"/>
    <x v="1"/>
    <x v="513"/>
    <n v="63390740"/>
    <n v="848"/>
    <n v="849614"/>
    <n v="73256"/>
    <n v="61699370"/>
    <n v="3408960"/>
    <n v="976059361"/>
    <n v="2376852"/>
    <n v="734244796"/>
    <n v="1473234"/>
    <n v="206912910"/>
  </r>
  <r>
    <x v="1"/>
    <x v="7"/>
    <x v="1"/>
    <x v="514"/>
    <n v="63450910"/>
    <n v="840"/>
    <n v="850454"/>
    <n v="78240"/>
    <n v="61777610"/>
    <n v="3432737"/>
    <n v="979492098"/>
    <n v="9264424"/>
    <n v="743509220"/>
    <n v="3375437"/>
    <n v="210288347"/>
  </r>
  <r>
    <x v="1"/>
    <x v="7"/>
    <x v="1"/>
    <x v="515"/>
    <n v="63535970"/>
    <n v="1122"/>
    <n v="851576"/>
    <n v="73104"/>
    <n v="61850714"/>
    <n v="3863000"/>
    <n v="983355098"/>
    <n v="10927214"/>
    <n v="754436434"/>
    <n v="2557106"/>
    <n v="212845453"/>
  </r>
  <r>
    <x v="1"/>
    <x v="7"/>
    <x v="1"/>
    <x v="516"/>
    <n v="63621564"/>
    <n v="1064"/>
    <n v="852640"/>
    <n v="83746"/>
    <n v="61934460"/>
    <n v="3903184"/>
    <n v="987258282"/>
    <n v="6071142"/>
    <n v="760507576"/>
    <n v="2039449"/>
    <n v="214884902"/>
  </r>
  <r>
    <x v="1"/>
    <x v="7"/>
    <x v="1"/>
    <x v="517"/>
    <n v="63711574"/>
    <n v="930"/>
    <n v="853570"/>
    <n v="81812"/>
    <n v="62016272"/>
    <n v="3780900"/>
    <n v="991039182"/>
    <n v="9009424"/>
    <n v="769517000"/>
    <n v="2960503"/>
    <n v="217845405"/>
  </r>
  <r>
    <x v="1"/>
    <x v="7"/>
    <x v="1"/>
    <x v="518"/>
    <n v="63788984"/>
    <n v="1232"/>
    <n v="854802"/>
    <n v="80052"/>
    <n v="62096324"/>
    <n v="3841005"/>
    <n v="994880187"/>
    <n v="8666299"/>
    <n v="778183299"/>
    <n v="2542620"/>
    <n v="220388025"/>
  </r>
  <r>
    <x v="1"/>
    <x v="7"/>
    <x v="1"/>
    <x v="519"/>
    <n v="63867120"/>
    <n v="982"/>
    <n v="855784"/>
    <n v="87870"/>
    <n v="62184194"/>
    <n v="3775701"/>
    <n v="998655888"/>
    <n v="8673018"/>
    <n v="786856317"/>
    <n v="2928082"/>
    <n v="223316107"/>
  </r>
  <r>
    <x v="1"/>
    <x v="7"/>
    <x v="2"/>
    <x v="520"/>
    <n v="63939192"/>
    <n v="894"/>
    <n v="856678"/>
    <n v="79664"/>
    <n v="62263858"/>
    <n v="3608835"/>
    <n v="1002264723"/>
    <n v="2578884"/>
    <n v="789435201"/>
    <n v="1129650"/>
    <n v="224445757"/>
  </r>
  <r>
    <x v="1"/>
    <x v="7"/>
    <x v="2"/>
    <x v="521"/>
    <n v="63994048"/>
    <n v="752"/>
    <n v="857430"/>
    <n v="82922"/>
    <n v="62346780"/>
    <n v="3190265"/>
    <n v="1005454988"/>
    <n v="8980740"/>
    <n v="798415941"/>
    <n v="2689623"/>
    <n v="227135380"/>
  </r>
  <r>
    <x v="1"/>
    <x v="7"/>
    <x v="2"/>
    <x v="522"/>
    <n v="64070808"/>
    <n v="992"/>
    <n v="858422"/>
    <n v="80194"/>
    <n v="62426974"/>
    <n v="3617770"/>
    <n v="1009072758"/>
    <n v="6875869"/>
    <n v="805291810"/>
    <n v="2283790"/>
    <n v="229419170"/>
  </r>
  <r>
    <x v="1"/>
    <x v="7"/>
    <x v="2"/>
    <x v="523"/>
    <n v="64153980"/>
    <n v="982"/>
    <n v="859404"/>
    <n v="78254"/>
    <n v="62505228"/>
    <n v="4365442"/>
    <n v="1013438200"/>
    <n v="6768357"/>
    <n v="812060167"/>
    <n v="2411829"/>
    <n v="231830999"/>
  </r>
  <r>
    <x v="1"/>
    <x v="7"/>
    <x v="2"/>
    <x v="524"/>
    <n v="64234142"/>
    <n v="1166"/>
    <n v="860570"/>
    <n v="84312"/>
    <n v="62589540"/>
    <n v="4115837"/>
    <n v="1017554037"/>
    <n v="9297809"/>
    <n v="821357976"/>
    <n v="2525291"/>
    <n v="234356290"/>
  </r>
  <r>
    <x v="1"/>
    <x v="7"/>
    <x v="2"/>
    <x v="525"/>
    <n v="64311664"/>
    <n v="954"/>
    <n v="861524"/>
    <n v="71518"/>
    <n v="62661058"/>
    <n v="4256111"/>
    <n v="1021810148"/>
    <n v="10433518"/>
    <n v="831791494"/>
    <n v="2780376"/>
    <n v="237136666"/>
  </r>
  <r>
    <x v="1"/>
    <x v="7"/>
    <x v="2"/>
    <x v="526"/>
    <n v="64383934"/>
    <n v="982"/>
    <n v="862506"/>
    <n v="75872"/>
    <n v="62736930"/>
    <n v="3904840"/>
    <n v="1025714988"/>
    <n v="11458501"/>
    <n v="843249995"/>
    <n v="3853860"/>
    <n v="240990526"/>
  </r>
  <r>
    <x v="1"/>
    <x v="7"/>
    <x v="3"/>
    <x v="527"/>
    <n v="64450424"/>
    <n v="842"/>
    <n v="863348"/>
    <n v="71872"/>
    <n v="62808802"/>
    <n v="2729239"/>
    <n v="1028444227"/>
    <n v="2994698"/>
    <n v="846244693"/>
    <n v="1027023"/>
    <n v="242017549"/>
  </r>
  <r>
    <x v="1"/>
    <x v="7"/>
    <x v="3"/>
    <x v="528"/>
    <n v="64499816"/>
    <n v="876"/>
    <n v="864224"/>
    <n v="73742"/>
    <n v="62882544"/>
    <n v="3542025"/>
    <n v="1031986252"/>
    <n v="14244118"/>
    <n v="860488811"/>
    <n v="3502704"/>
    <n v="245520253"/>
  </r>
  <r>
    <x v="1"/>
    <x v="7"/>
    <x v="3"/>
    <x v="529"/>
    <n v="64570232"/>
    <n v="880"/>
    <n v="865104"/>
    <n v="74286"/>
    <n v="62956830"/>
    <n v="3555548"/>
    <n v="1035541800"/>
    <n v="9050379"/>
    <n v="869539190"/>
    <n v="2791962"/>
    <n v="248312215"/>
  </r>
  <r>
    <x v="1"/>
    <x v="7"/>
    <x v="3"/>
    <x v="530"/>
    <n v="64643236"/>
    <n v="1054"/>
    <n v="866158"/>
    <n v="78538"/>
    <n v="63035368"/>
    <n v="3798743"/>
    <n v="1039340543"/>
    <n v="8764226"/>
    <n v="878303416"/>
    <n v="2908580"/>
    <n v="251220795"/>
  </r>
  <r>
    <x v="1"/>
    <x v="7"/>
    <x v="3"/>
    <x v="531"/>
    <n v="64716436"/>
    <n v="1086"/>
    <n v="867244"/>
    <n v="72914"/>
    <n v="63108282"/>
    <n v="4365700"/>
    <n v="1043706243"/>
    <n v="8767540"/>
    <n v="887070956"/>
    <n v="2817730"/>
    <n v="254038525"/>
  </r>
  <r>
    <x v="1"/>
    <x v="7"/>
    <x v="3"/>
    <x v="532"/>
    <n v="64785052"/>
    <n v="752"/>
    <n v="867996"/>
    <n v="72570"/>
    <n v="63180852"/>
    <n v="3783582"/>
    <n v="1047489825"/>
    <n v="5634862"/>
    <n v="892705818"/>
    <n v="2036862"/>
    <n v="256075387"/>
  </r>
  <r>
    <x v="1"/>
    <x v="7"/>
    <x v="3"/>
    <x v="533"/>
    <n v="64847098"/>
    <n v="802"/>
    <n v="868798"/>
    <n v="77154"/>
    <n v="63258006"/>
    <n v="3450149"/>
    <n v="1050939974"/>
    <n v="6904225"/>
    <n v="899610043"/>
    <n v="3838993"/>
    <n v="259914380"/>
  </r>
  <r>
    <x v="1"/>
    <x v="7"/>
    <x v="4"/>
    <x v="534"/>
    <n v="64897938"/>
    <n v="770"/>
    <n v="869568"/>
    <n v="88206"/>
    <n v="63346212"/>
    <n v="2806035"/>
    <n v="1053746009"/>
    <n v="1515768"/>
    <n v="901125811"/>
    <n v="604668"/>
    <n v="260519048"/>
  </r>
  <r>
    <x v="1"/>
    <x v="7"/>
    <x v="4"/>
    <x v="535"/>
    <n v="64947526"/>
    <n v="714"/>
    <n v="870282"/>
    <n v="79106"/>
    <n v="63425318"/>
    <n v="3196873"/>
    <n v="1056942882"/>
    <n v="9275310"/>
    <n v="910401121"/>
    <n v="3620806"/>
    <n v="264139854"/>
  </r>
  <r>
    <x v="1"/>
    <x v="7"/>
    <x v="4"/>
    <x v="536"/>
    <n v="65023004"/>
    <n v="1300"/>
    <n v="871582"/>
    <n v="68296"/>
    <n v="63493614"/>
    <n v="3591357"/>
    <n v="1060534239"/>
    <n v="9302930"/>
    <n v="919704051"/>
    <n v="3709859"/>
    <n v="267849713"/>
  </r>
  <r>
    <x v="1"/>
    <x v="7"/>
    <x v="4"/>
    <x v="537"/>
    <n v="65115262"/>
    <n v="1210"/>
    <n v="872792"/>
    <n v="68496"/>
    <n v="63562110"/>
    <n v="3927607"/>
    <n v="1064461846"/>
    <n v="12156080"/>
    <n v="931860131"/>
    <n v="4527383"/>
    <n v="272377096"/>
  </r>
  <r>
    <x v="1"/>
    <x v="7"/>
    <x v="4"/>
    <x v="538"/>
    <n v="65204362"/>
    <n v="986"/>
    <n v="873778"/>
    <n v="65850"/>
    <n v="63627960"/>
    <n v="3808968"/>
    <n v="1068270814"/>
    <n v="11915742"/>
    <n v="943775873"/>
    <n v="4808040"/>
    <n v="277185136"/>
  </r>
  <r>
    <x v="1"/>
    <x v="7"/>
    <x v="4"/>
    <x v="539"/>
    <n v="65297974"/>
    <n v="1028"/>
    <n v="874806"/>
    <n v="62686"/>
    <n v="63690646"/>
    <n v="3963597"/>
    <n v="1072234411"/>
    <n v="16075852"/>
    <n v="959851725"/>
    <n v="5485332"/>
    <n v="282670468"/>
  </r>
  <r>
    <x v="1"/>
    <x v="7"/>
    <x v="4"/>
    <x v="540"/>
    <n v="65388102"/>
    <n v="914"/>
    <n v="875720"/>
    <n v="71622"/>
    <n v="63762268"/>
    <n v="3723666"/>
    <n v="1075958077"/>
    <n v="5152003"/>
    <n v="965003728"/>
    <n v="2776790"/>
    <n v="285447258"/>
  </r>
  <r>
    <x v="1"/>
    <x v="7"/>
    <x v="0"/>
    <x v="541"/>
    <n v="65474850"/>
    <n v="1054"/>
    <n v="876774"/>
    <n v="69686"/>
    <n v="63831954"/>
    <n v="3348969"/>
    <n v="1079307046"/>
    <n v="10107070"/>
    <n v="975110798"/>
    <n v="4748291"/>
    <n v="290195549"/>
  </r>
  <r>
    <x v="1"/>
    <x v="7"/>
    <x v="0"/>
    <x v="542"/>
    <n v="65535346"/>
    <n v="410"/>
    <n v="877184"/>
    <n v="72480"/>
    <n v="63904434"/>
    <n v="2954785"/>
    <n v="1082261831"/>
    <n v="9028954"/>
    <n v="984139752"/>
    <n v="3265618"/>
    <n v="293461167"/>
  </r>
  <r>
    <x v="1"/>
    <x v="7"/>
    <x v="0"/>
    <x v="543"/>
    <n v="65621492"/>
    <n v="924"/>
    <n v="878108"/>
    <n v="68224"/>
    <n v="63972658"/>
    <n v="3309792"/>
    <n v="1085571623"/>
    <n v="20621396"/>
    <n v="1004761148"/>
    <n v="6547844"/>
    <n v="300009011"/>
  </r>
  <r>
    <x v="1"/>
    <x v="8"/>
    <x v="1"/>
    <x v="544"/>
    <n v="65713442"/>
    <n v="1014"/>
    <n v="879122"/>
    <n v="70182"/>
    <n v="64042840"/>
    <n v="3503773"/>
    <n v="1089075396"/>
    <n v="12936198"/>
    <n v="1017697346"/>
    <n v="4911454"/>
    <n v="304920465"/>
  </r>
  <r>
    <x v="1"/>
    <x v="8"/>
    <x v="1"/>
    <x v="545"/>
    <n v="65804690"/>
    <n v="710"/>
    <n v="879832"/>
    <n v="69330"/>
    <n v="64112170"/>
    <n v="3536849"/>
    <n v="1092612245"/>
    <n v="11463292"/>
    <n v="1029160638"/>
    <n v="4381681"/>
    <n v="309302146"/>
  </r>
  <r>
    <x v="1"/>
    <x v="8"/>
    <x v="1"/>
    <x v="546"/>
    <n v="65890024"/>
    <n v="684"/>
    <n v="880516"/>
    <n v="72844"/>
    <n v="64185014"/>
    <n v="3641603"/>
    <n v="1096253848"/>
    <n v="8669706"/>
    <n v="1037830344"/>
    <n v="3832525"/>
    <n v="313134671"/>
  </r>
  <r>
    <x v="1"/>
    <x v="8"/>
    <x v="1"/>
    <x v="547"/>
    <n v="65975238"/>
    <n v="618"/>
    <n v="881134"/>
    <n v="76174"/>
    <n v="64261188"/>
    <n v="3723523"/>
    <n v="1099977371"/>
    <n v="9361434"/>
    <n v="1047191778"/>
    <n v="5555198"/>
    <n v="318689869"/>
  </r>
  <r>
    <x v="1"/>
    <x v="8"/>
    <x v="1"/>
    <x v="548"/>
    <n v="66054312"/>
    <n v="436"/>
    <n v="881570"/>
    <n v="87844"/>
    <n v="64349032"/>
    <n v="3207693"/>
    <n v="1103185064"/>
    <n v="3669699"/>
    <n v="1050861477"/>
    <n v="2074538"/>
    <n v="320764407"/>
  </r>
  <r>
    <x v="1"/>
    <x v="8"/>
    <x v="1"/>
    <x v="549"/>
    <n v="66114640"/>
    <n v="580"/>
    <n v="882150"/>
    <n v="85892"/>
    <n v="64434924"/>
    <n v="3288020"/>
    <n v="1106473084"/>
    <n v="16668017"/>
    <n v="1067529494"/>
    <n v="6373769"/>
    <n v="327138176"/>
  </r>
  <r>
    <x v="1"/>
    <x v="8"/>
    <x v="1"/>
    <x v="550"/>
    <n v="66190910"/>
    <n v="736"/>
    <n v="882886"/>
    <n v="78202"/>
    <n v="64513126"/>
    <n v="3488486"/>
    <n v="1109961570"/>
    <n v="11683958"/>
    <n v="1079213452"/>
    <n v="5276223"/>
    <n v="332414399"/>
  </r>
  <r>
    <x v="1"/>
    <x v="8"/>
    <x v="2"/>
    <x v="551"/>
    <n v="66277712"/>
    <n v="678"/>
    <n v="883564"/>
    <n v="81240"/>
    <n v="64594366"/>
    <n v="3747053"/>
    <n v="1113708623"/>
    <n v="12678360"/>
    <n v="1091891812"/>
    <n v="5430460"/>
    <n v="337844859"/>
  </r>
  <r>
    <x v="1"/>
    <x v="8"/>
    <x v="2"/>
    <x v="552"/>
    <n v="66326014"/>
    <n v="516"/>
    <n v="884080"/>
    <n v="48794"/>
    <n v="64643160"/>
    <n v="3679974"/>
    <n v="1117388597"/>
    <n v="9892106"/>
    <n v="1101783918"/>
    <n v="4481604"/>
    <n v="342326463"/>
  </r>
  <r>
    <x v="1"/>
    <x v="8"/>
    <x v="2"/>
    <x v="553"/>
    <n v="66401764"/>
    <n v="620"/>
    <n v="884700"/>
    <n v="73342"/>
    <n v="64716502"/>
    <n v="3447892"/>
    <n v="1120836489"/>
    <n v="9396614"/>
    <n v="1111180532"/>
    <n v="4213590"/>
    <n v="346540053"/>
  </r>
  <r>
    <x v="1"/>
    <x v="8"/>
    <x v="2"/>
    <x v="554"/>
    <n v="66464340"/>
    <n v="676"/>
    <n v="885376"/>
    <n v="75772"/>
    <n v="64792274"/>
    <n v="3304831"/>
    <n v="1124141320"/>
    <n v="9121076"/>
    <n v="1120301608"/>
    <n v="6114304"/>
    <n v="352654357"/>
  </r>
  <r>
    <x v="1"/>
    <x v="8"/>
    <x v="2"/>
    <x v="555"/>
    <n v="66527222"/>
    <n v="438"/>
    <n v="885814"/>
    <n v="81398"/>
    <n v="64873672"/>
    <n v="2782864"/>
    <n v="1126924184"/>
    <n v="7465485"/>
    <n v="1127767093"/>
    <n v="3794657"/>
    <n v="356449014"/>
  </r>
  <r>
    <x v="1"/>
    <x v="8"/>
    <x v="2"/>
    <x v="556"/>
    <n v="66576050"/>
    <n v="680"/>
    <n v="886494"/>
    <n v="79630"/>
    <n v="64953302"/>
    <n v="2847110"/>
    <n v="1129771294"/>
    <n v="11352940"/>
    <n v="1139120033"/>
    <n v="5448177"/>
    <n v="361897191"/>
  </r>
  <r>
    <x v="1"/>
    <x v="8"/>
    <x v="2"/>
    <x v="557"/>
    <n v="66631054"/>
    <n v="562"/>
    <n v="887056"/>
    <n v="75986"/>
    <n v="65029288"/>
    <n v="3247893"/>
    <n v="1133019187"/>
    <n v="8291975"/>
    <n v="1147412008"/>
    <n v="5055608"/>
    <n v="366952799"/>
  </r>
  <r>
    <x v="1"/>
    <x v="8"/>
    <x v="3"/>
    <x v="558"/>
    <n v="66691764"/>
    <n v="864"/>
    <n v="887920"/>
    <n v="76706"/>
    <n v="65105994"/>
    <n v="3337229"/>
    <n v="1136356416"/>
    <n v="7978954"/>
    <n v="1155390962"/>
    <n v="5630402"/>
    <n v="372583201"/>
  </r>
  <r>
    <x v="1"/>
    <x v="8"/>
    <x v="3"/>
    <x v="559"/>
    <n v="66761070"/>
    <n v="636"/>
    <n v="888556"/>
    <n v="75776"/>
    <n v="65181770"/>
    <n v="3293626"/>
    <n v="1139650042"/>
    <n v="7920308"/>
    <n v="1163311270"/>
    <n v="5496906"/>
    <n v="378080107"/>
  </r>
  <r>
    <x v="1"/>
    <x v="8"/>
    <x v="3"/>
    <x v="560"/>
    <n v="66831778"/>
    <n v="570"/>
    <n v="889126"/>
    <n v="67666"/>
    <n v="65249436"/>
    <n v="3267782"/>
    <n v="1142917824"/>
    <n v="26969834"/>
    <n v="1190281104"/>
    <n v="18796422"/>
    <n v="396876529"/>
  </r>
  <r>
    <x v="1"/>
    <x v="8"/>
    <x v="3"/>
    <x v="561"/>
    <n v="66894038"/>
    <n v="612"/>
    <n v="889738"/>
    <n v="79304"/>
    <n v="65328740"/>
    <n v="2806054"/>
    <n v="1145723878"/>
    <n v="9909123"/>
    <n v="1200190227"/>
    <n v="8216932"/>
    <n v="405093461"/>
  </r>
  <r>
    <x v="1"/>
    <x v="8"/>
    <x v="3"/>
    <x v="562"/>
    <n v="66955694"/>
    <n v="592"/>
    <n v="890330"/>
    <n v="86434"/>
    <n v="65415174"/>
    <n v="2949386"/>
    <n v="1148673264"/>
    <n v="5240646"/>
    <n v="1205430873"/>
    <n v="3150980"/>
    <n v="408244441"/>
  </r>
  <r>
    <x v="1"/>
    <x v="8"/>
    <x v="3"/>
    <x v="563"/>
    <n v="67005508"/>
    <n v="502"/>
    <n v="890832"/>
    <n v="68940"/>
    <n v="65484114"/>
    <n v="2826251"/>
    <n v="1151499515"/>
    <n v="11802774"/>
    <n v="1217233647"/>
    <n v="8088592"/>
    <n v="416333033"/>
  </r>
  <r>
    <x v="1"/>
    <x v="8"/>
    <x v="3"/>
    <x v="564"/>
    <n v="67060184"/>
    <n v="770"/>
    <n v="891602"/>
    <n v="68320"/>
    <n v="65552434"/>
    <n v="3520005"/>
    <n v="1155019520"/>
    <n v="9644090"/>
    <n v="1226877737"/>
    <n v="6359582"/>
    <n v="422692615"/>
  </r>
  <r>
    <x v="1"/>
    <x v="8"/>
    <x v="4"/>
    <x v="565"/>
    <n v="67124204"/>
    <n v="560"/>
    <n v="892162"/>
    <n v="63994"/>
    <n v="65616428"/>
    <n v="3332293"/>
    <n v="1158351813"/>
    <n v="8245513"/>
    <n v="1235123250"/>
    <n v="6702826"/>
    <n v="429395441"/>
  </r>
  <r>
    <x v="1"/>
    <x v="8"/>
    <x v="4"/>
    <x v="566"/>
    <n v="67187026"/>
    <n v="636"/>
    <n v="892798"/>
    <n v="65020"/>
    <n v="65681448"/>
    <n v="3321215"/>
    <n v="1161673028"/>
    <n v="8778741"/>
    <n v="1243901991"/>
    <n v="6276990"/>
    <n v="435672431"/>
  </r>
  <r>
    <x v="1"/>
    <x v="8"/>
    <x v="4"/>
    <x v="567"/>
    <n v="67246156"/>
    <n v="582"/>
    <n v="893380"/>
    <n v="56098"/>
    <n v="65737546"/>
    <n v="3447289"/>
    <n v="1165120317"/>
    <n v="8544962"/>
    <n v="1252446953"/>
    <n v="6277306"/>
    <n v="441949737"/>
  </r>
  <r>
    <x v="1"/>
    <x v="8"/>
    <x v="4"/>
    <x v="568"/>
    <n v="67302494"/>
    <n v="518"/>
    <n v="893898"/>
    <n v="52042"/>
    <n v="65789588"/>
    <n v="3298574"/>
    <n v="1168418891"/>
    <n v="7312411"/>
    <n v="1259759364"/>
    <n v="6992096"/>
    <n v="448941833"/>
  </r>
  <r>
    <x v="1"/>
    <x v="8"/>
    <x v="4"/>
    <x v="569"/>
    <n v="67356492"/>
    <n v="552"/>
    <n v="894450"/>
    <n v="59250"/>
    <n v="65848838"/>
    <n v="2753145"/>
    <n v="1171172036"/>
    <n v="4770374"/>
    <n v="1264529738"/>
    <n v="3384398"/>
    <n v="452326231"/>
  </r>
  <r>
    <x v="1"/>
    <x v="8"/>
    <x v="4"/>
    <x v="570"/>
    <n v="67386306"/>
    <n v="362"/>
    <n v="894812"/>
    <n v="48502"/>
    <n v="65897340"/>
    <n v="2642048"/>
    <n v="1173814084"/>
    <n v="12796717"/>
    <n v="1277326455"/>
    <n v="8302359"/>
    <n v="460628590"/>
  </r>
  <r>
    <x v="1"/>
    <x v="8"/>
    <x v="4"/>
    <x v="571"/>
    <n v="67430102"/>
    <n v="750"/>
    <n v="895562"/>
    <n v="59888"/>
    <n v="65957228"/>
    <n v="3145340"/>
    <n v="1176959424"/>
    <n v="6497788"/>
    <n v="1283824243"/>
    <n v="5411813"/>
    <n v="466040403"/>
  </r>
  <r>
    <x v="1"/>
    <x v="8"/>
    <x v="0"/>
    <x v="572"/>
    <n v="67476434"/>
    <n v="626"/>
    <n v="896188"/>
    <n v="57452"/>
    <n v="66014680"/>
    <n v="3442035"/>
    <n v="1180401459"/>
    <n v="7220336"/>
    <n v="1291044579"/>
    <n v="6393690"/>
    <n v="472434093"/>
  </r>
  <r>
    <x v="1"/>
    <x v="8"/>
    <x v="0"/>
    <x v="573"/>
    <n v="67531004"/>
    <n v="556"/>
    <n v="896744"/>
    <n v="56408"/>
    <n v="66071088"/>
    <n v="2833663"/>
    <n v="1183235122"/>
    <n v="7510608"/>
    <n v="1298555187"/>
    <n v="5964250"/>
    <n v="478398343"/>
  </r>
  <r>
    <x v="1"/>
    <x v="9"/>
    <x v="1"/>
    <x v="574"/>
    <n v="67578840"/>
    <n v="466"/>
    <n v="897210"/>
    <n v="50920"/>
    <n v="66122008"/>
    <n v="3148139"/>
    <n v="1186383261"/>
    <n v="8205354"/>
    <n v="1306760541"/>
    <n v="6341455"/>
    <n v="484739798"/>
  </r>
  <r>
    <x v="1"/>
    <x v="9"/>
    <x v="1"/>
    <x v="575"/>
    <n v="67625218"/>
    <n v="484"/>
    <n v="897694"/>
    <n v="51876"/>
    <n v="66173884"/>
    <n v="2888316"/>
    <n v="1189271577"/>
    <n v="7892009"/>
    <n v="1314652550"/>
    <n v="7495389"/>
    <n v="492235187"/>
  </r>
  <r>
    <x v="1"/>
    <x v="9"/>
    <x v="1"/>
    <x v="576"/>
    <n v="67668506"/>
    <n v="364"/>
    <n v="898058"/>
    <n v="53448"/>
    <n v="66227332"/>
    <n v="2294823"/>
    <n v="1191566400"/>
    <n v="3074736"/>
    <n v="1317727286"/>
    <n v="2440290"/>
    <n v="494675477"/>
  </r>
  <r>
    <x v="1"/>
    <x v="9"/>
    <x v="1"/>
    <x v="577"/>
    <n v="67702708"/>
    <n v="526"/>
    <n v="898584"/>
    <n v="59290"/>
    <n v="66286622"/>
    <n v="2269914"/>
    <n v="1193836314"/>
    <n v="7984520"/>
    <n v="1325711806"/>
    <n v="7081410"/>
    <n v="501756887"/>
  </r>
  <r>
    <x v="1"/>
    <x v="9"/>
    <x v="1"/>
    <x v="578"/>
    <n v="67740796"/>
    <n v="552"/>
    <n v="899136"/>
    <n v="49522"/>
    <n v="66336144"/>
    <n v="3006726"/>
    <n v="1196843040"/>
    <n v="6878150"/>
    <n v="1332589956"/>
    <n v="5720620"/>
    <n v="507477507"/>
  </r>
  <r>
    <x v="1"/>
    <x v="9"/>
    <x v="1"/>
    <x v="579"/>
    <n v="67786006"/>
    <n v="632"/>
    <n v="899768"/>
    <n v="49220"/>
    <n v="66385364"/>
    <n v="3180440"/>
    <n v="1200023480"/>
    <n v="4605602"/>
    <n v="1337195558"/>
    <n v="4600804"/>
    <n v="512078311"/>
  </r>
  <r>
    <x v="1"/>
    <x v="9"/>
    <x v="1"/>
    <x v="580"/>
    <n v="67828954"/>
    <n v="554"/>
    <n v="900322"/>
    <n v="49918"/>
    <n v="66435282"/>
    <n v="2880449"/>
    <n v="1202903929"/>
    <n v="5960334"/>
    <n v="1343155892"/>
    <n v="4736529"/>
    <n v="516814840"/>
  </r>
  <r>
    <x v="1"/>
    <x v="9"/>
    <x v="2"/>
    <x v="581"/>
    <n v="67868690"/>
    <n v="494"/>
    <n v="900816"/>
    <n v="46132"/>
    <n v="66481414"/>
    <n v="2728544"/>
    <n v="1205632473"/>
    <n v="8616950"/>
    <n v="1351772842"/>
    <n v="7778968"/>
    <n v="524593808"/>
  </r>
  <r>
    <x v="1"/>
    <x v="9"/>
    <x v="2"/>
    <x v="582"/>
    <n v="67904552"/>
    <n v="426"/>
    <n v="901242"/>
    <n v="47190"/>
    <n v="66528604"/>
    <n v="2740441"/>
    <n v="1208372914"/>
    <n v="7356422"/>
    <n v="1359129264"/>
    <n v="6833091"/>
    <n v="531426899"/>
  </r>
  <r>
    <x v="1"/>
    <x v="9"/>
    <x v="2"/>
    <x v="583"/>
    <n v="67942592"/>
    <n v="386"/>
    <n v="901628"/>
    <n v="43166"/>
    <n v="66571770"/>
    <n v="2389677"/>
    <n v="1210762591"/>
    <n v="4987268"/>
    <n v="1364116532"/>
    <n v="4961128"/>
    <n v="536388027"/>
  </r>
  <r>
    <x v="1"/>
    <x v="9"/>
    <x v="2"/>
    <x v="584"/>
    <n v="67968960"/>
    <n v="354"/>
    <n v="901982"/>
    <n v="53146"/>
    <n v="66624916"/>
    <n v="2427573"/>
    <n v="1213190164"/>
    <n v="7141547"/>
    <n v="1371258079"/>
    <n v="6845539"/>
    <n v="543233566"/>
  </r>
  <r>
    <x v="1"/>
    <x v="9"/>
    <x v="2"/>
    <x v="585"/>
    <n v="68001006"/>
    <n v="458"/>
    <n v="902440"/>
    <n v="45692"/>
    <n v="66670608"/>
    <n v="1854771"/>
    <n v="1215044935"/>
    <n v="5593628"/>
    <n v="1376851707"/>
    <n v="5208698"/>
    <n v="548442264"/>
  </r>
  <r>
    <x v="1"/>
    <x v="9"/>
    <x v="2"/>
    <x v="586"/>
    <n v="68039392"/>
    <n v="498"/>
    <n v="902938"/>
    <n v="39622"/>
    <n v="66710230"/>
    <n v="3594484"/>
    <n v="1218639419"/>
    <n v="3567181"/>
    <n v="1380418888"/>
    <n v="4116139"/>
    <n v="552558403"/>
  </r>
  <r>
    <x v="1"/>
    <x v="9"/>
    <x v="2"/>
    <x v="587"/>
    <n v="68073368"/>
    <n v="756"/>
    <n v="903694"/>
    <n v="38740"/>
    <n v="66748970"/>
    <n v="2469867"/>
    <n v="1221109286"/>
    <n v="2924482"/>
    <n v="1383343370"/>
    <n v="3510075"/>
    <n v="556068478"/>
  </r>
  <r>
    <x v="1"/>
    <x v="9"/>
    <x v="3"/>
    <x v="588"/>
    <n v="68105374"/>
    <n v="326"/>
    <n v="904020"/>
    <n v="35736"/>
    <n v="66784706"/>
    <n v="2060564"/>
    <n v="1223169850"/>
    <n v="781769"/>
    <n v="1384125139"/>
    <n v="1094915"/>
    <n v="557163393"/>
  </r>
  <r>
    <x v="1"/>
    <x v="9"/>
    <x v="3"/>
    <x v="589"/>
    <n v="68133530"/>
    <n v="292"/>
    <n v="904312"/>
    <n v="39572"/>
    <n v="66824278"/>
    <n v="2264906"/>
    <n v="1225434756"/>
    <n v="3439578"/>
    <n v="1387564717"/>
    <n v="4985412"/>
    <n v="562148805"/>
  </r>
  <r>
    <x v="1"/>
    <x v="9"/>
    <x v="3"/>
    <x v="590"/>
    <n v="68162102"/>
    <n v="330"/>
    <n v="904642"/>
    <n v="39158"/>
    <n v="66863436"/>
    <n v="2181147"/>
    <n v="1227615903"/>
    <n v="1314565"/>
    <n v="1388879282"/>
    <n v="1401752"/>
    <n v="563550557"/>
  </r>
  <r>
    <x v="1"/>
    <x v="9"/>
    <x v="3"/>
    <x v="591"/>
    <n v="68186780"/>
    <n v="328"/>
    <n v="904970"/>
    <n v="38920"/>
    <n v="66902356"/>
    <n v="2285216"/>
    <n v="1229901119"/>
    <n v="7451454"/>
    <n v="1396330736"/>
    <n v="10191575"/>
    <n v="573742132"/>
  </r>
  <r>
    <x v="1"/>
    <x v="9"/>
    <x v="3"/>
    <x v="592"/>
    <n v="68216650"/>
    <n v="398"/>
    <n v="905368"/>
    <n v="38890"/>
    <n v="66941246"/>
    <n v="2582964"/>
    <n v="1232484083"/>
    <n v="4055382"/>
    <n v="1400386118"/>
    <n v="4970362"/>
    <n v="578712494"/>
  </r>
  <r>
    <x v="1"/>
    <x v="9"/>
    <x v="3"/>
    <x v="593"/>
    <n v="68253414"/>
    <n v="320"/>
    <n v="905688"/>
    <n v="35136"/>
    <n v="66976382"/>
    <n v="2451039"/>
    <n v="1234935122"/>
    <n v="8714541"/>
    <n v="1409100659"/>
    <n v="5462576"/>
    <n v="584175070"/>
  </r>
  <r>
    <x v="1"/>
    <x v="9"/>
    <x v="3"/>
    <x v="594"/>
    <n v="68284962"/>
    <n v="464"/>
    <n v="906152"/>
    <n v="37284"/>
    <n v="67013666"/>
    <n v="2805081"/>
    <n v="1237740203"/>
    <n v="7435560"/>
    <n v="1416536219"/>
    <n v="7297450"/>
    <n v="591472520"/>
  </r>
  <r>
    <x v="1"/>
    <x v="9"/>
    <x v="4"/>
    <x v="595"/>
    <n v="68317616"/>
    <n v="1332"/>
    <n v="907484"/>
    <n v="35272"/>
    <n v="67048938"/>
    <n v="2718416"/>
    <n v="1240458619"/>
    <n v="6053088"/>
    <n v="1422589307"/>
    <n v="8194311"/>
    <n v="599666831"/>
  </r>
  <r>
    <x v="1"/>
    <x v="9"/>
    <x v="4"/>
    <x v="596"/>
    <n v="68349774"/>
    <n v="1118"/>
    <n v="908602"/>
    <n v="33018"/>
    <n v="67081956"/>
    <n v="2652062"/>
    <n v="1243110681"/>
    <n v="6639902"/>
    <n v="1429229209"/>
    <n v="9389611"/>
    <n v="609056442"/>
  </r>
  <r>
    <x v="1"/>
    <x v="9"/>
    <x v="4"/>
    <x v="597"/>
    <n v="68379082"/>
    <n v="884"/>
    <n v="909486"/>
    <n v="37216"/>
    <n v="67119172"/>
    <n v="2327902"/>
    <n v="1245438583"/>
    <n v="1508838"/>
    <n v="1430738047"/>
    <n v="1830436"/>
    <n v="610886878"/>
  </r>
  <r>
    <x v="1"/>
    <x v="9"/>
    <x v="4"/>
    <x v="598"/>
    <n v="68402786"/>
    <n v="714"/>
    <n v="910200"/>
    <n v="32204"/>
    <n v="67151376"/>
    <n v="2212648"/>
    <n v="1247651231"/>
    <n v="5396694"/>
    <n v="1436134741"/>
    <n v="7979754"/>
    <n v="618866632"/>
  </r>
  <r>
    <x v="1"/>
    <x v="9"/>
    <x v="4"/>
    <x v="599"/>
    <n v="68429784"/>
    <n v="1168"/>
    <n v="911368"/>
    <n v="28024"/>
    <n v="67179400"/>
    <n v="2575335"/>
    <n v="1250226566"/>
    <n v="4743300"/>
    <n v="1440878041"/>
    <n v="7105616"/>
    <n v="625972248"/>
  </r>
  <r>
    <x v="1"/>
    <x v="9"/>
    <x v="4"/>
    <x v="600"/>
    <n v="68462486"/>
    <n v="1468"/>
    <n v="912836"/>
    <n v="34154"/>
    <n v="67213554"/>
    <n v="2702866"/>
    <n v="1252929432"/>
    <n v="3878852"/>
    <n v="1444756893"/>
    <n v="6469740"/>
    <n v="632441988"/>
  </r>
  <r>
    <x v="1"/>
    <x v="9"/>
    <x v="4"/>
    <x v="601"/>
    <n v="68491100"/>
    <n v="1610"/>
    <n v="914446"/>
    <n v="26378"/>
    <n v="67239932"/>
    <n v="2791293"/>
    <n v="1255720725"/>
    <n v="5897177"/>
    <n v="1450654070"/>
    <n v="9504570"/>
    <n v="641946558"/>
  </r>
  <r>
    <x v="1"/>
    <x v="9"/>
    <x v="0"/>
    <x v="602"/>
    <n v="68519530"/>
    <n v="1102"/>
    <n v="915548"/>
    <n v="27098"/>
    <n v="67267030"/>
    <n v="2973320"/>
    <n v="1258694045"/>
    <n v="4988700"/>
    <n v="1455642770"/>
    <n v="7236807"/>
    <n v="649183365"/>
  </r>
  <r>
    <x v="1"/>
    <x v="9"/>
    <x v="0"/>
    <x v="603"/>
    <n v="68545410"/>
    <n v="890"/>
    <n v="916438"/>
    <n v="29344"/>
    <n v="67296374"/>
    <n v="2678107"/>
    <n v="1261372152"/>
    <n v="5361980"/>
    <n v="1461004750"/>
    <n v="8890486"/>
    <n v="658073851"/>
  </r>
  <r>
    <x v="1"/>
    <x v="9"/>
    <x v="0"/>
    <x v="604"/>
    <n v="68571224"/>
    <n v="502"/>
    <n v="916940"/>
    <n v="26304"/>
    <n v="67322678"/>
    <n v="2201999"/>
    <n v="1263574151"/>
    <n v="1500820"/>
    <n v="1462505570"/>
    <n v="1866920"/>
    <n v="65994077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
  <r>
    <x v="0"/>
    <x v="0"/>
    <x v="0"/>
    <x v="0"/>
    <n v="0"/>
    <n v="0"/>
    <n v="0"/>
    <n v="0"/>
    <n v="0"/>
  </r>
  <r>
    <x v="0"/>
    <x v="1"/>
    <x v="1"/>
    <x v="0"/>
    <n v="0"/>
    <n v="0"/>
    <n v="0"/>
    <n v="0"/>
    <n v="0"/>
  </r>
  <r>
    <x v="0"/>
    <x v="1"/>
    <x v="1"/>
    <x v="0"/>
    <n v="0"/>
    <n v="0"/>
    <n v="0"/>
    <n v="0"/>
    <n v="0"/>
  </r>
  <r>
    <x v="0"/>
    <x v="1"/>
    <x v="2"/>
    <x v="1"/>
    <n v="0"/>
    <n v="6"/>
    <n v="0"/>
    <n v="0"/>
    <n v="0"/>
  </r>
  <r>
    <x v="0"/>
    <x v="2"/>
    <x v="1"/>
    <x v="2"/>
    <n v="0"/>
    <n v="0"/>
    <n v="0"/>
    <n v="0"/>
    <n v="0"/>
  </r>
  <r>
    <x v="0"/>
    <x v="2"/>
    <x v="1"/>
    <x v="0"/>
    <n v="0"/>
    <n v="0"/>
    <n v="0"/>
    <n v="0"/>
    <n v="0"/>
  </r>
  <r>
    <x v="0"/>
    <x v="2"/>
    <x v="1"/>
    <x v="3"/>
    <n v="0"/>
    <n v="0"/>
    <n v="0"/>
    <n v="0"/>
    <n v="0"/>
  </r>
  <r>
    <x v="0"/>
    <x v="2"/>
    <x v="1"/>
    <x v="2"/>
    <n v="0"/>
    <n v="0"/>
    <n v="0"/>
    <n v="0"/>
    <n v="0"/>
  </r>
  <r>
    <x v="0"/>
    <x v="2"/>
    <x v="1"/>
    <x v="0"/>
    <n v="0"/>
    <n v="0"/>
    <n v="0"/>
    <n v="0"/>
    <n v="0"/>
  </r>
  <r>
    <x v="0"/>
    <x v="2"/>
    <x v="1"/>
    <x v="4"/>
    <n v="0"/>
    <n v="0"/>
    <n v="0"/>
    <n v="0"/>
    <n v="0"/>
  </r>
  <r>
    <x v="0"/>
    <x v="2"/>
    <x v="2"/>
    <x v="5"/>
    <n v="0"/>
    <n v="0"/>
    <n v="0"/>
    <n v="0"/>
    <n v="0"/>
  </r>
  <r>
    <x v="0"/>
    <x v="2"/>
    <x v="2"/>
    <x v="6"/>
    <n v="0"/>
    <n v="0"/>
    <n v="0"/>
    <n v="0"/>
    <n v="0"/>
  </r>
  <r>
    <x v="0"/>
    <x v="2"/>
    <x v="2"/>
    <x v="7"/>
    <n v="0"/>
    <n v="0"/>
    <n v="0"/>
    <n v="0"/>
    <n v="0"/>
  </r>
  <r>
    <x v="0"/>
    <x v="2"/>
    <x v="2"/>
    <x v="8"/>
    <n v="0"/>
    <n v="0"/>
    <n v="0"/>
    <n v="0"/>
    <n v="0"/>
  </r>
  <r>
    <x v="0"/>
    <x v="2"/>
    <x v="2"/>
    <x v="9"/>
    <n v="0"/>
    <n v="0"/>
    <n v="0"/>
    <n v="0"/>
    <n v="0"/>
  </r>
  <r>
    <x v="0"/>
    <x v="2"/>
    <x v="2"/>
    <x v="9"/>
    <n v="2"/>
    <n v="0"/>
    <n v="6500"/>
    <n v="0"/>
    <n v="0"/>
  </r>
  <r>
    <x v="0"/>
    <x v="2"/>
    <x v="2"/>
    <x v="10"/>
    <n v="0"/>
    <n v="0"/>
    <n v="0"/>
    <n v="0"/>
    <n v="0"/>
  </r>
  <r>
    <x v="0"/>
    <x v="2"/>
    <x v="3"/>
    <x v="9"/>
    <n v="0"/>
    <n v="0"/>
    <n v="0"/>
    <n v="0"/>
    <n v="0"/>
  </r>
  <r>
    <x v="0"/>
    <x v="2"/>
    <x v="3"/>
    <x v="11"/>
    <n v="0"/>
    <n v="0"/>
    <n v="0"/>
    <n v="0"/>
    <n v="0"/>
  </r>
  <r>
    <x v="0"/>
    <x v="2"/>
    <x v="3"/>
    <x v="12"/>
    <n v="0"/>
    <n v="0"/>
    <n v="0"/>
    <n v="0"/>
    <n v="0"/>
  </r>
  <r>
    <x v="0"/>
    <x v="2"/>
    <x v="3"/>
    <x v="13"/>
    <n v="0"/>
    <n v="0"/>
    <n v="6625"/>
    <n v="0"/>
    <n v="0"/>
  </r>
  <r>
    <x v="0"/>
    <x v="2"/>
    <x v="3"/>
    <x v="14"/>
    <n v="0"/>
    <n v="0"/>
    <n v="1050"/>
    <n v="0"/>
    <n v="0"/>
  </r>
  <r>
    <x v="0"/>
    <x v="2"/>
    <x v="3"/>
    <x v="15"/>
    <n v="0"/>
    <n v="2"/>
    <n v="1229"/>
    <n v="0"/>
    <n v="0"/>
  </r>
  <r>
    <x v="0"/>
    <x v="2"/>
    <x v="3"/>
    <x v="16"/>
    <n v="0"/>
    <n v="0"/>
    <n v="1507"/>
    <n v="0"/>
    <n v="0"/>
  </r>
  <r>
    <x v="0"/>
    <x v="2"/>
    <x v="4"/>
    <x v="17"/>
    <n v="0"/>
    <n v="0"/>
    <n v="1216"/>
    <n v="0"/>
    <n v="0"/>
  </r>
  <r>
    <x v="0"/>
    <x v="2"/>
    <x v="4"/>
    <x v="18"/>
    <n v="0"/>
    <n v="0"/>
    <n v="2580"/>
    <n v="0"/>
    <n v="0"/>
  </r>
  <r>
    <x v="0"/>
    <x v="2"/>
    <x v="4"/>
    <x v="19"/>
    <n v="0"/>
    <n v="4"/>
    <n v="1987"/>
    <n v="0"/>
    <n v="0"/>
  </r>
  <r>
    <x v="0"/>
    <x v="2"/>
    <x v="4"/>
    <x v="20"/>
    <n v="0"/>
    <n v="0"/>
    <n v="2450"/>
    <n v="0"/>
    <n v="0"/>
  </r>
  <r>
    <x v="0"/>
    <x v="2"/>
    <x v="4"/>
    <x v="21"/>
    <n v="2"/>
    <n v="0"/>
    <n v="2544"/>
    <n v="0"/>
    <n v="0"/>
  </r>
  <r>
    <x v="0"/>
    <x v="2"/>
    <x v="4"/>
    <x v="22"/>
    <n v="2"/>
    <n v="4"/>
    <n v="0"/>
    <n v="0"/>
    <n v="0"/>
  </r>
  <r>
    <x v="0"/>
    <x v="2"/>
    <x v="4"/>
    <x v="23"/>
    <n v="0"/>
    <n v="0"/>
    <n v="0"/>
    <n v="0"/>
    <n v="0"/>
  </r>
  <r>
    <x v="0"/>
    <x v="2"/>
    <x v="0"/>
    <x v="24"/>
    <n v="50"/>
    <n v="182"/>
    <n v="0"/>
    <n v="0"/>
    <n v="0"/>
  </r>
  <r>
    <x v="0"/>
    <x v="2"/>
    <x v="0"/>
    <x v="25"/>
    <n v="26"/>
    <n v="84"/>
    <n v="10754"/>
    <n v="0"/>
    <n v="0"/>
  </r>
  <r>
    <x v="0"/>
    <x v="2"/>
    <x v="0"/>
    <x v="26"/>
    <n v="12"/>
    <n v="38"/>
    <n v="4346"/>
    <n v="0"/>
    <n v="0"/>
  </r>
  <r>
    <x v="0"/>
    <x v="3"/>
    <x v="1"/>
    <x v="27"/>
    <n v="22"/>
    <n v="18"/>
    <n v="16408"/>
    <n v="0"/>
    <n v="0"/>
  </r>
  <r>
    <x v="0"/>
    <x v="3"/>
    <x v="1"/>
    <x v="28"/>
    <n v="22"/>
    <n v="44"/>
    <n v="14841"/>
    <n v="0"/>
    <n v="0"/>
  </r>
  <r>
    <x v="0"/>
    <x v="3"/>
    <x v="1"/>
    <x v="29"/>
    <n v="28"/>
    <n v="78"/>
    <n v="25068"/>
    <n v="0"/>
    <n v="0"/>
  </r>
  <r>
    <x v="0"/>
    <x v="3"/>
    <x v="1"/>
    <x v="30"/>
    <n v="26"/>
    <n v="112"/>
    <n v="11693"/>
    <n v="0"/>
    <n v="0"/>
  </r>
  <r>
    <x v="0"/>
    <x v="3"/>
    <x v="1"/>
    <x v="31"/>
    <n v="44"/>
    <n v="86"/>
    <n v="37173"/>
    <n v="0"/>
    <n v="0"/>
  </r>
  <r>
    <x v="0"/>
    <x v="3"/>
    <x v="1"/>
    <x v="32"/>
    <n v="32"/>
    <n v="130"/>
    <n v="13961"/>
    <n v="0"/>
    <n v="0"/>
  </r>
  <r>
    <x v="0"/>
    <x v="3"/>
    <x v="1"/>
    <x v="33"/>
    <n v="54"/>
    <n v="150"/>
    <n v="46824"/>
    <n v="0"/>
    <n v="0"/>
  </r>
  <r>
    <x v="0"/>
    <x v="3"/>
    <x v="2"/>
    <x v="34"/>
    <n v="40"/>
    <n v="192"/>
    <n v="24444"/>
    <n v="0"/>
    <n v="0"/>
  </r>
  <r>
    <x v="0"/>
    <x v="3"/>
    <x v="2"/>
    <x v="35"/>
    <n v="92"/>
    <n v="140"/>
    <n v="29575"/>
    <n v="0"/>
    <n v="0"/>
  </r>
  <r>
    <x v="0"/>
    <x v="3"/>
    <x v="2"/>
    <x v="36"/>
    <n v="44"/>
    <n v="302"/>
    <n v="54335"/>
    <n v="0"/>
    <n v="0"/>
  </r>
  <r>
    <x v="0"/>
    <x v="3"/>
    <x v="2"/>
    <x v="37"/>
    <n v="82"/>
    <n v="372"/>
    <n v="34273"/>
    <n v="0"/>
    <n v="0"/>
  </r>
  <r>
    <x v="0"/>
    <x v="3"/>
    <x v="2"/>
    <x v="38"/>
    <n v="84"/>
    <n v="228"/>
    <n v="36443"/>
    <n v="0"/>
    <n v="0"/>
  </r>
  <r>
    <x v="0"/>
    <x v="3"/>
    <x v="2"/>
    <x v="39"/>
    <n v="54"/>
    <n v="224"/>
    <n v="43745"/>
    <n v="0"/>
    <n v="0"/>
  </r>
  <r>
    <x v="0"/>
    <x v="3"/>
    <x v="2"/>
    <x v="40"/>
    <n v="74"/>
    <n v="334"/>
    <n v="48958"/>
    <n v="0"/>
    <n v="0"/>
  </r>
  <r>
    <x v="0"/>
    <x v="3"/>
    <x v="3"/>
    <x v="41"/>
    <n v="54"/>
    <n v="288"/>
    <n v="58092"/>
    <n v="0"/>
    <n v="0"/>
  </r>
  <r>
    <x v="0"/>
    <x v="3"/>
    <x v="3"/>
    <x v="42"/>
    <n v="52"/>
    <n v="516"/>
    <n v="67134"/>
    <n v="0"/>
    <n v="0"/>
  </r>
  <r>
    <x v="0"/>
    <x v="3"/>
    <x v="3"/>
    <x v="43"/>
    <n v="76"/>
    <n v="546"/>
    <n v="64978"/>
    <n v="0"/>
    <n v="0"/>
  </r>
  <r>
    <x v="0"/>
    <x v="3"/>
    <x v="3"/>
    <x v="44"/>
    <n v="70"/>
    <n v="852"/>
    <n v="68697"/>
    <n v="0"/>
    <n v="0"/>
  </r>
  <r>
    <x v="0"/>
    <x v="3"/>
    <x v="3"/>
    <x v="45"/>
    <n v="76"/>
    <n v="776"/>
    <n v="88950"/>
    <n v="0"/>
    <n v="0"/>
  </r>
  <r>
    <x v="0"/>
    <x v="3"/>
    <x v="3"/>
    <x v="46"/>
    <n v="66"/>
    <n v="838"/>
    <n v="38964"/>
    <n v="0"/>
    <n v="0"/>
  </r>
  <r>
    <x v="0"/>
    <x v="3"/>
    <x v="3"/>
    <x v="47"/>
    <n v="106"/>
    <n v="1406"/>
    <n v="102445"/>
    <n v="0"/>
    <n v="0"/>
  </r>
  <r>
    <x v="0"/>
    <x v="3"/>
    <x v="4"/>
    <x v="48"/>
    <n v="72"/>
    <n v="788"/>
    <n v="84970"/>
    <n v="0"/>
    <n v="0"/>
  </r>
  <r>
    <x v="0"/>
    <x v="3"/>
    <x v="4"/>
    <x v="49"/>
    <n v="80"/>
    <n v="1284"/>
    <n v="88882"/>
    <n v="0"/>
    <n v="0"/>
  </r>
  <r>
    <x v="0"/>
    <x v="3"/>
    <x v="4"/>
    <x v="50"/>
    <n v="118"/>
    <n v="968"/>
    <n v="96577"/>
    <n v="0"/>
    <n v="0"/>
  </r>
  <r>
    <x v="0"/>
    <x v="3"/>
    <x v="4"/>
    <x v="51"/>
    <n v="88"/>
    <n v="884"/>
    <n v="95691"/>
    <n v="0"/>
    <n v="0"/>
  </r>
  <r>
    <x v="0"/>
    <x v="3"/>
    <x v="4"/>
    <x v="52"/>
    <n v="112"/>
    <n v="1170"/>
    <n v="88954"/>
    <n v="0"/>
    <n v="0"/>
  </r>
  <r>
    <x v="0"/>
    <x v="3"/>
    <x v="4"/>
    <x v="53"/>
    <n v="116"/>
    <n v="1160"/>
    <n v="104817"/>
    <n v="0"/>
    <n v="0"/>
  </r>
  <r>
    <x v="0"/>
    <x v="3"/>
    <x v="4"/>
    <x v="54"/>
    <n v="138"/>
    <n v="1272"/>
    <n v="111884"/>
    <n v="0"/>
    <n v="0"/>
  </r>
  <r>
    <x v="0"/>
    <x v="3"/>
    <x v="0"/>
    <x v="55"/>
    <n v="142"/>
    <n v="1380"/>
    <n v="123620"/>
    <n v="0"/>
    <n v="0"/>
  </r>
  <r>
    <x v="0"/>
    <x v="3"/>
    <x v="0"/>
    <x v="56"/>
    <n v="150"/>
    <n v="1260"/>
    <n v="140722"/>
    <n v="0"/>
    <n v="0"/>
  </r>
  <r>
    <x v="0"/>
    <x v="4"/>
    <x v="1"/>
    <x v="57"/>
    <n v="154"/>
    <n v="1924"/>
    <n v="140237"/>
    <n v="0"/>
    <n v="0"/>
  </r>
  <r>
    <x v="0"/>
    <x v="4"/>
    <x v="1"/>
    <x v="58"/>
    <n v="184"/>
    <n v="1662"/>
    <n v="144889"/>
    <n v="0"/>
    <n v="0"/>
  </r>
  <r>
    <x v="0"/>
    <x v="4"/>
    <x v="1"/>
    <x v="59"/>
    <n v="280"/>
    <n v="1822"/>
    <n v="137827"/>
    <n v="0"/>
    <n v="0"/>
  </r>
  <r>
    <x v="0"/>
    <x v="4"/>
    <x v="1"/>
    <x v="60"/>
    <n v="206"/>
    <n v="2164"/>
    <n v="161706"/>
    <n v="0"/>
    <n v="0"/>
  </r>
  <r>
    <x v="0"/>
    <x v="4"/>
    <x v="1"/>
    <x v="61"/>
    <n v="256"/>
    <n v="2590"/>
    <n v="160826"/>
    <n v="0"/>
    <n v="0"/>
  </r>
  <r>
    <x v="0"/>
    <x v="4"/>
    <x v="1"/>
    <x v="62"/>
    <n v="182"/>
    <n v="2322"/>
    <n v="150112"/>
    <n v="0"/>
    <n v="0"/>
  </r>
  <r>
    <x v="0"/>
    <x v="4"/>
    <x v="1"/>
    <x v="63"/>
    <n v="208"/>
    <n v="2950"/>
    <n v="161621"/>
    <n v="0"/>
    <n v="0"/>
  </r>
  <r>
    <x v="0"/>
    <x v="4"/>
    <x v="2"/>
    <x v="64"/>
    <n v="194"/>
    <n v="2222"/>
    <n v="169610"/>
    <n v="0"/>
    <n v="0"/>
  </r>
  <r>
    <x v="0"/>
    <x v="4"/>
    <x v="2"/>
    <x v="65"/>
    <n v="232"/>
    <n v="2828"/>
    <n v="171076"/>
    <n v="0"/>
    <n v="0"/>
  </r>
  <r>
    <x v="0"/>
    <x v="4"/>
    <x v="2"/>
    <x v="66"/>
    <n v="224"/>
    <n v="3338"/>
    <n v="161028"/>
    <n v="0"/>
    <n v="0"/>
  </r>
  <r>
    <x v="0"/>
    <x v="4"/>
    <x v="2"/>
    <x v="67"/>
    <n v="162"/>
    <n v="3158"/>
    <n v="152513"/>
    <n v="0"/>
    <n v="0"/>
  </r>
  <r>
    <x v="0"/>
    <x v="4"/>
    <x v="2"/>
    <x v="68"/>
    <n v="240"/>
    <n v="3810"/>
    <n v="184348"/>
    <n v="0"/>
    <n v="0"/>
  </r>
  <r>
    <x v="0"/>
    <x v="4"/>
    <x v="2"/>
    <x v="69"/>
    <n v="274"/>
    <n v="3926"/>
    <n v="187617"/>
    <n v="0"/>
    <n v="0"/>
  </r>
  <r>
    <x v="0"/>
    <x v="4"/>
    <x v="2"/>
    <x v="70"/>
    <n v="194"/>
    <n v="3188"/>
    <n v="195775"/>
    <n v="0"/>
    <n v="0"/>
  </r>
  <r>
    <x v="0"/>
    <x v="4"/>
    <x v="3"/>
    <x v="71"/>
    <n v="208"/>
    <n v="4468"/>
    <n v="194504"/>
    <n v="0"/>
    <n v="0"/>
  </r>
  <r>
    <x v="0"/>
    <x v="4"/>
    <x v="3"/>
    <x v="72"/>
    <n v="240"/>
    <n v="8024"/>
    <n v="198953"/>
    <n v="0"/>
    <n v="0"/>
  </r>
  <r>
    <x v="0"/>
    <x v="4"/>
    <x v="3"/>
    <x v="73"/>
    <n v="304"/>
    <n v="5076"/>
    <n v="193873"/>
    <n v="0"/>
    <n v="0"/>
  </r>
  <r>
    <x v="0"/>
    <x v="4"/>
    <x v="3"/>
    <x v="74"/>
    <n v="262"/>
    <n v="4964"/>
    <n v="209796"/>
    <n v="0"/>
    <n v="0"/>
  </r>
  <r>
    <x v="0"/>
    <x v="4"/>
    <x v="3"/>
    <x v="75"/>
    <n v="292"/>
    <n v="6064"/>
    <n v="224601"/>
    <n v="0"/>
    <n v="0"/>
  </r>
  <r>
    <x v="0"/>
    <x v="4"/>
    <x v="3"/>
    <x v="76"/>
    <n v="268"/>
    <n v="6226"/>
    <n v="221886"/>
    <n v="0"/>
    <n v="0"/>
  </r>
  <r>
    <x v="0"/>
    <x v="4"/>
    <x v="3"/>
    <x v="77"/>
    <n v="296"/>
    <n v="6262"/>
    <n v="226192"/>
    <n v="0"/>
    <n v="0"/>
  </r>
  <r>
    <x v="0"/>
    <x v="4"/>
    <x v="4"/>
    <x v="78"/>
    <n v="284"/>
    <n v="6560"/>
    <n v="240570"/>
    <n v="0"/>
    <n v="0"/>
  </r>
  <r>
    <x v="0"/>
    <x v="4"/>
    <x v="4"/>
    <x v="79"/>
    <n v="284"/>
    <n v="5152"/>
    <n v="236187"/>
    <n v="0"/>
    <n v="0"/>
  </r>
  <r>
    <x v="0"/>
    <x v="4"/>
    <x v="4"/>
    <x v="80"/>
    <n v="312"/>
    <n v="6570"/>
    <n v="220803"/>
    <n v="0"/>
    <n v="0"/>
  </r>
  <r>
    <x v="0"/>
    <x v="4"/>
    <x v="4"/>
    <x v="81"/>
    <n v="298"/>
    <n v="6024"/>
    <n v="211522"/>
    <n v="0"/>
    <n v="0"/>
  </r>
  <r>
    <x v="0"/>
    <x v="4"/>
    <x v="4"/>
    <x v="82"/>
    <n v="346"/>
    <n v="7170"/>
    <n v="222584"/>
    <n v="0"/>
    <n v="0"/>
  </r>
  <r>
    <x v="0"/>
    <x v="4"/>
    <x v="4"/>
    <x v="83"/>
    <n v="376"/>
    <n v="6868"/>
    <n v="237058"/>
    <n v="0"/>
    <n v="0"/>
  </r>
  <r>
    <x v="0"/>
    <x v="4"/>
    <x v="4"/>
    <x v="84"/>
    <n v="352"/>
    <n v="6342"/>
    <n v="257359"/>
    <n v="0"/>
    <n v="0"/>
  </r>
  <r>
    <x v="0"/>
    <x v="4"/>
    <x v="0"/>
    <x v="85"/>
    <n v="536"/>
    <n v="23470"/>
    <n v="288933"/>
    <n v="0"/>
    <n v="0"/>
  </r>
  <r>
    <x v="0"/>
    <x v="4"/>
    <x v="0"/>
    <x v="86"/>
    <n v="410"/>
    <n v="8606"/>
    <n v="273774"/>
    <n v="0"/>
    <n v="0"/>
  </r>
  <r>
    <x v="0"/>
    <x v="4"/>
    <x v="0"/>
    <x v="87"/>
    <n v="444"/>
    <n v="9856"/>
    <n v="244946"/>
    <n v="0"/>
    <n v="0"/>
  </r>
  <r>
    <x v="0"/>
    <x v="5"/>
    <x v="1"/>
    <x v="88"/>
    <n v="402"/>
    <n v="7764"/>
    <n v="251761"/>
    <n v="0"/>
    <n v="0"/>
  </r>
  <r>
    <x v="0"/>
    <x v="5"/>
    <x v="1"/>
    <x v="89"/>
    <n v="444"/>
    <n v="9062"/>
    <n v="289612"/>
    <n v="0"/>
    <n v="0"/>
  </r>
  <r>
    <x v="0"/>
    <x v="5"/>
    <x v="1"/>
    <x v="90"/>
    <n v="518"/>
    <n v="7578"/>
    <n v="298140"/>
    <n v="0"/>
    <n v="0"/>
  </r>
  <r>
    <x v="0"/>
    <x v="5"/>
    <x v="1"/>
    <x v="91"/>
    <n v="548"/>
    <n v="8780"/>
    <n v="294048"/>
    <n v="0"/>
    <n v="0"/>
  </r>
  <r>
    <x v="0"/>
    <x v="5"/>
    <x v="1"/>
    <x v="92"/>
    <n v="572"/>
    <n v="9542"/>
    <n v="290371"/>
    <n v="0"/>
    <n v="0"/>
  </r>
  <r>
    <x v="0"/>
    <x v="5"/>
    <x v="1"/>
    <x v="93"/>
    <n v="594"/>
    <n v="10866"/>
    <n v="303109"/>
    <n v="0"/>
    <n v="0"/>
  </r>
  <r>
    <x v="0"/>
    <x v="5"/>
    <x v="1"/>
    <x v="94"/>
    <n v="522"/>
    <n v="10382"/>
    <n v="269265"/>
    <n v="0"/>
    <n v="0"/>
  </r>
  <r>
    <x v="0"/>
    <x v="5"/>
    <x v="2"/>
    <x v="95"/>
    <n v="542"/>
    <n v="10342"/>
    <n v="294113"/>
    <n v="0"/>
    <n v="0"/>
  </r>
  <r>
    <x v="0"/>
    <x v="5"/>
    <x v="2"/>
    <x v="96"/>
    <n v="544"/>
    <n v="11268"/>
    <n v="305461"/>
    <n v="0"/>
    <n v="0"/>
  </r>
  <r>
    <x v="0"/>
    <x v="5"/>
    <x v="2"/>
    <x v="97"/>
    <n v="716"/>
    <n v="12550"/>
    <n v="305473"/>
    <n v="0"/>
    <n v="0"/>
  </r>
  <r>
    <x v="0"/>
    <x v="5"/>
    <x v="2"/>
    <x v="98"/>
    <n v="788"/>
    <n v="12088"/>
    <n v="319844"/>
    <n v="0"/>
    <n v="0"/>
  </r>
  <r>
    <x v="0"/>
    <x v="5"/>
    <x v="2"/>
    <x v="99"/>
    <n v="776"/>
    <n v="14526"/>
    <n v="304876"/>
    <n v="0"/>
    <n v="0"/>
  </r>
  <r>
    <x v="0"/>
    <x v="5"/>
    <x v="2"/>
    <x v="100"/>
    <n v="618"/>
    <n v="16182"/>
    <n v="315247"/>
    <n v="0"/>
    <n v="0"/>
  </r>
  <r>
    <x v="0"/>
    <x v="5"/>
    <x v="2"/>
    <x v="101"/>
    <n v="648"/>
    <n v="14716"/>
    <n v="284207"/>
    <n v="0"/>
    <n v="0"/>
  </r>
  <r>
    <x v="0"/>
    <x v="5"/>
    <x v="3"/>
    <x v="102"/>
    <n v="792"/>
    <n v="21280"/>
    <n v="305455"/>
    <n v="0"/>
    <n v="0"/>
  </r>
  <r>
    <x v="0"/>
    <x v="5"/>
    <x v="3"/>
    <x v="103"/>
    <n v="4008"/>
    <n v="14452"/>
    <n v="350974"/>
    <n v="0"/>
    <n v="0"/>
  </r>
  <r>
    <x v="0"/>
    <x v="5"/>
    <x v="3"/>
    <x v="104"/>
    <n v="682"/>
    <n v="13780"/>
    <n v="337447"/>
    <n v="0"/>
    <n v="0"/>
  </r>
  <r>
    <x v="0"/>
    <x v="5"/>
    <x v="3"/>
    <x v="105"/>
    <n v="686"/>
    <n v="21482"/>
    <n v="390435"/>
    <n v="0"/>
    <n v="0"/>
  </r>
  <r>
    <x v="0"/>
    <x v="5"/>
    <x v="3"/>
    <x v="106"/>
    <n v="728"/>
    <n v="18058"/>
    <n v="399777"/>
    <n v="0"/>
    <n v="0"/>
  </r>
  <r>
    <x v="0"/>
    <x v="5"/>
    <x v="3"/>
    <x v="107"/>
    <n v="616"/>
    <n v="27948"/>
    <n v="408571"/>
    <n v="0"/>
    <n v="0"/>
  </r>
  <r>
    <x v="0"/>
    <x v="5"/>
    <x v="3"/>
    <x v="108"/>
    <n v="852"/>
    <n v="18150"/>
    <n v="372622"/>
    <n v="0"/>
    <n v="0"/>
  </r>
  <r>
    <x v="0"/>
    <x v="5"/>
    <x v="4"/>
    <x v="109"/>
    <n v="624"/>
    <n v="21758"/>
    <n v="373027"/>
    <n v="0"/>
    <n v="0"/>
  </r>
  <r>
    <x v="0"/>
    <x v="5"/>
    <x v="4"/>
    <x v="110"/>
    <n v="936"/>
    <n v="20924"/>
    <n v="431350"/>
    <n v="0"/>
    <n v="0"/>
  </r>
  <r>
    <x v="0"/>
    <x v="5"/>
    <x v="4"/>
    <x v="111"/>
    <n v="848"/>
    <n v="26178"/>
    <n v="449549"/>
    <n v="0"/>
    <n v="0"/>
  </r>
  <r>
    <x v="0"/>
    <x v="5"/>
    <x v="4"/>
    <x v="112"/>
    <n v="802"/>
    <n v="27966"/>
    <n v="454114"/>
    <n v="0"/>
    <n v="0"/>
  </r>
  <r>
    <x v="0"/>
    <x v="5"/>
    <x v="4"/>
    <x v="113"/>
    <n v="762"/>
    <n v="20492"/>
    <n v="461469"/>
    <n v="0"/>
    <n v="0"/>
  </r>
  <r>
    <x v="0"/>
    <x v="5"/>
    <x v="4"/>
    <x v="114"/>
    <n v="828"/>
    <n v="28458"/>
    <n v="485808"/>
    <n v="0"/>
    <n v="0"/>
  </r>
  <r>
    <x v="0"/>
    <x v="5"/>
    <x v="4"/>
    <x v="115"/>
    <n v="768"/>
    <n v="23262"/>
    <n v="413102"/>
    <n v="0"/>
    <n v="0"/>
  </r>
  <r>
    <x v="0"/>
    <x v="5"/>
    <x v="0"/>
    <x v="116"/>
    <n v="834"/>
    <n v="26994"/>
    <n v="437042"/>
    <n v="0"/>
    <n v="0"/>
  </r>
  <r>
    <x v="0"/>
    <x v="5"/>
    <x v="0"/>
    <x v="113"/>
    <n v="1012"/>
    <n v="25130"/>
    <n v="457736"/>
    <n v="0"/>
    <n v="0"/>
  </r>
  <r>
    <x v="0"/>
    <x v="6"/>
    <x v="1"/>
    <x v="117"/>
    <n v="876"/>
    <n v="24128"/>
    <n v="487906"/>
    <n v="0"/>
    <n v="0"/>
  </r>
  <r>
    <x v="0"/>
    <x v="6"/>
    <x v="1"/>
    <x v="118"/>
    <n v="756"/>
    <n v="39998"/>
    <n v="494984"/>
    <n v="0"/>
    <n v="0"/>
  </r>
  <r>
    <x v="0"/>
    <x v="6"/>
    <x v="1"/>
    <x v="119"/>
    <n v="888"/>
    <n v="28834"/>
    <n v="547244"/>
    <n v="0"/>
    <n v="0"/>
  </r>
  <r>
    <x v="0"/>
    <x v="6"/>
    <x v="1"/>
    <x v="120"/>
    <n v="1222"/>
    <n v="29492"/>
    <n v="535948"/>
    <n v="0"/>
    <n v="0"/>
  </r>
  <r>
    <x v="0"/>
    <x v="6"/>
    <x v="1"/>
    <x v="121"/>
    <n v="842"/>
    <n v="31658"/>
    <n v="478500"/>
    <n v="0"/>
    <n v="0"/>
  </r>
  <r>
    <x v="0"/>
    <x v="6"/>
    <x v="1"/>
    <x v="122"/>
    <n v="946"/>
    <n v="30630"/>
    <n v="485587"/>
    <n v="0"/>
    <n v="0"/>
  </r>
  <r>
    <x v="0"/>
    <x v="6"/>
    <x v="1"/>
    <x v="123"/>
    <n v="958"/>
    <n v="33676"/>
    <n v="543933"/>
    <n v="0"/>
    <n v="0"/>
  </r>
  <r>
    <x v="0"/>
    <x v="6"/>
    <x v="2"/>
    <x v="124"/>
    <n v="984"/>
    <n v="39016"/>
    <n v="580832"/>
    <n v="0"/>
    <n v="0"/>
  </r>
  <r>
    <x v="0"/>
    <x v="6"/>
    <x v="2"/>
    <x v="125"/>
    <n v="958"/>
    <n v="38816"/>
    <n v="608224"/>
    <n v="0"/>
    <n v="0"/>
  </r>
  <r>
    <x v="0"/>
    <x v="6"/>
    <x v="2"/>
    <x v="126"/>
    <n v="1040"/>
    <n v="40578"/>
    <n v="607896"/>
    <n v="0"/>
    <n v="0"/>
  </r>
  <r>
    <x v="0"/>
    <x v="6"/>
    <x v="2"/>
    <x v="127"/>
    <n v="1082"/>
    <n v="39962"/>
    <n v="617606"/>
    <n v="0"/>
    <n v="0"/>
  </r>
  <r>
    <x v="0"/>
    <x v="6"/>
    <x v="2"/>
    <x v="128"/>
    <n v="994"/>
    <n v="36396"/>
    <n v="541254"/>
    <n v="0"/>
    <n v="0"/>
  </r>
  <r>
    <x v="0"/>
    <x v="6"/>
    <x v="2"/>
    <x v="129"/>
    <n v="1082"/>
    <n v="35366"/>
    <n v="531686"/>
    <n v="0"/>
    <n v="0"/>
  </r>
  <r>
    <x v="0"/>
    <x v="6"/>
    <x v="2"/>
    <x v="130"/>
    <n v="1164"/>
    <n v="41952"/>
    <n v="666316"/>
    <n v="0"/>
    <n v="0"/>
  </r>
  <r>
    <x v="0"/>
    <x v="6"/>
    <x v="3"/>
    <x v="131"/>
    <n v="1228"/>
    <n v="41292"/>
    <n v="704455"/>
    <n v="0"/>
    <n v="0"/>
  </r>
  <r>
    <x v="0"/>
    <x v="6"/>
    <x v="3"/>
    <x v="132"/>
    <n v="1360"/>
    <n v="45734"/>
    <n v="714401"/>
    <n v="0"/>
    <n v="0"/>
  </r>
  <r>
    <x v="0"/>
    <x v="6"/>
    <x v="3"/>
    <x v="133"/>
    <n v="1352"/>
    <n v="34972"/>
    <n v="759439"/>
    <n v="0"/>
    <n v="0"/>
  </r>
  <r>
    <x v="0"/>
    <x v="6"/>
    <x v="3"/>
    <x v="134"/>
    <n v="1086"/>
    <n v="47164"/>
    <n v="778553"/>
    <n v="0"/>
    <n v="0"/>
  </r>
  <r>
    <x v="0"/>
    <x v="6"/>
    <x v="3"/>
    <x v="135"/>
    <n v="1350"/>
    <n v="45460"/>
    <n v="654566"/>
    <n v="0"/>
    <n v="0"/>
  </r>
  <r>
    <x v="0"/>
    <x v="6"/>
    <x v="3"/>
    <x v="136"/>
    <n v="1192"/>
    <n v="48606"/>
    <n v="708451"/>
    <n v="0"/>
    <n v="0"/>
  </r>
  <r>
    <x v="0"/>
    <x v="6"/>
    <x v="3"/>
    <x v="137"/>
    <n v="1342"/>
    <n v="55178"/>
    <n v="768496"/>
    <n v="0"/>
    <n v="0"/>
  </r>
  <r>
    <x v="0"/>
    <x v="6"/>
    <x v="4"/>
    <x v="138"/>
    <n v="2260"/>
    <n v="63750"/>
    <n v="806412"/>
    <n v="0"/>
    <n v="0"/>
  </r>
  <r>
    <x v="0"/>
    <x v="6"/>
    <x v="4"/>
    <x v="139"/>
    <n v="1510"/>
    <n v="66652"/>
    <n v="846826"/>
    <n v="0"/>
    <n v="0"/>
  </r>
  <r>
    <x v="0"/>
    <x v="6"/>
    <x v="4"/>
    <x v="140"/>
    <n v="1526"/>
    <n v="65028"/>
    <n v="863677"/>
    <n v="0"/>
    <n v="0"/>
  </r>
  <r>
    <x v="0"/>
    <x v="6"/>
    <x v="4"/>
    <x v="141"/>
    <n v="1406"/>
    <n v="74250"/>
    <n v="955520"/>
    <n v="0"/>
    <n v="0"/>
  </r>
  <r>
    <x v="0"/>
    <x v="6"/>
    <x v="4"/>
    <x v="142"/>
    <n v="1408"/>
    <n v="63024"/>
    <n v="1001447"/>
    <n v="0"/>
    <n v="0"/>
  </r>
  <r>
    <x v="0"/>
    <x v="6"/>
    <x v="4"/>
    <x v="143"/>
    <n v="1284"/>
    <n v="68708"/>
    <n v="1023452"/>
    <n v="0"/>
    <n v="0"/>
  </r>
  <r>
    <x v="0"/>
    <x v="6"/>
    <x v="4"/>
    <x v="144"/>
    <n v="1548"/>
    <n v="71366"/>
    <n v="944078"/>
    <n v="0"/>
    <n v="0"/>
  </r>
  <r>
    <x v="0"/>
    <x v="6"/>
    <x v="0"/>
    <x v="145"/>
    <n v="1550"/>
    <n v="65772"/>
    <n v="1027633"/>
    <n v="0"/>
    <n v="0"/>
  </r>
  <r>
    <x v="0"/>
    <x v="6"/>
    <x v="0"/>
    <x v="146"/>
    <n v="1568"/>
    <n v="74850"/>
    <n v="1258972"/>
    <n v="0"/>
    <n v="0"/>
  </r>
  <r>
    <x v="0"/>
    <x v="6"/>
    <x v="0"/>
    <x v="147"/>
    <n v="1530"/>
    <n v="73108"/>
    <n v="1156170"/>
    <n v="0"/>
    <n v="0"/>
  </r>
  <r>
    <x v="0"/>
    <x v="7"/>
    <x v="1"/>
    <x v="148"/>
    <n v="1708"/>
    <n v="102736"/>
    <n v="1075152"/>
    <n v="0"/>
    <n v="0"/>
  </r>
  <r>
    <x v="0"/>
    <x v="7"/>
    <x v="1"/>
    <x v="149"/>
    <n v="1520"/>
    <n v="80710"/>
    <n v="971046"/>
    <n v="0"/>
    <n v="0"/>
  </r>
  <r>
    <x v="0"/>
    <x v="7"/>
    <x v="1"/>
    <x v="150"/>
    <n v="1612"/>
    <n v="86140"/>
    <n v="1188564"/>
    <n v="0"/>
    <n v="0"/>
  </r>
  <r>
    <x v="0"/>
    <x v="7"/>
    <x v="1"/>
    <x v="151"/>
    <n v="1698"/>
    <n v="102440"/>
    <n v="1184823"/>
    <n v="0"/>
    <n v="0"/>
  </r>
  <r>
    <x v="0"/>
    <x v="7"/>
    <x v="1"/>
    <x v="152"/>
    <n v="1838"/>
    <n v="91166"/>
    <n v="1234791"/>
    <n v="0"/>
    <n v="0"/>
  </r>
  <r>
    <x v="0"/>
    <x v="7"/>
    <x v="1"/>
    <x v="153"/>
    <n v="1798"/>
    <n v="100282"/>
    <n v="1356545"/>
    <n v="0"/>
    <n v="0"/>
  </r>
  <r>
    <x v="0"/>
    <x v="7"/>
    <x v="1"/>
    <x v="154"/>
    <n v="1872"/>
    <n v="100774"/>
    <n v="1344387"/>
    <n v="0"/>
    <n v="0"/>
  </r>
  <r>
    <x v="0"/>
    <x v="7"/>
    <x v="2"/>
    <x v="155"/>
    <n v="1750"/>
    <n v="104270"/>
    <n v="1475801"/>
    <n v="0"/>
    <n v="0"/>
  </r>
  <r>
    <x v="0"/>
    <x v="7"/>
    <x v="2"/>
    <x v="156"/>
    <n v="2026"/>
    <n v="108948"/>
    <n v="1201940"/>
    <n v="0"/>
    <n v="0"/>
  </r>
  <r>
    <x v="0"/>
    <x v="7"/>
    <x v="2"/>
    <x v="157"/>
    <n v="1774"/>
    <n v="94724"/>
    <n v="1323804"/>
    <n v="0"/>
    <n v="0"/>
  </r>
  <r>
    <x v="0"/>
    <x v="7"/>
    <x v="2"/>
    <x v="158"/>
    <n v="1670"/>
    <n v="112922"/>
    <n v="1498659"/>
    <n v="0"/>
    <n v="0"/>
  </r>
  <r>
    <x v="0"/>
    <x v="7"/>
    <x v="2"/>
    <x v="159"/>
    <n v="1900"/>
    <n v="115518"/>
    <n v="1732736"/>
    <n v="0"/>
    <n v="0"/>
  </r>
  <r>
    <x v="0"/>
    <x v="7"/>
    <x v="2"/>
    <x v="160"/>
    <n v="2012"/>
    <n v="109552"/>
    <n v="1664247"/>
    <n v="0"/>
    <n v="0"/>
  </r>
  <r>
    <x v="0"/>
    <x v="7"/>
    <x v="2"/>
    <x v="161"/>
    <n v="1978"/>
    <n v="113840"/>
    <n v="1743109"/>
    <n v="0"/>
    <n v="0"/>
  </r>
  <r>
    <x v="0"/>
    <x v="7"/>
    <x v="3"/>
    <x v="162"/>
    <n v="1904"/>
    <n v="106232"/>
    <n v="1554154"/>
    <n v="0"/>
    <n v="0"/>
  </r>
  <r>
    <x v="0"/>
    <x v="7"/>
    <x v="3"/>
    <x v="163"/>
    <n v="1904"/>
    <n v="114808"/>
    <n v="1411290"/>
    <n v="0"/>
    <n v="0"/>
  </r>
  <r>
    <x v="0"/>
    <x v="7"/>
    <x v="3"/>
    <x v="164"/>
    <n v="1760"/>
    <n v="116344"/>
    <n v="1621330"/>
    <n v="0"/>
    <n v="0"/>
  </r>
  <r>
    <x v="0"/>
    <x v="7"/>
    <x v="3"/>
    <x v="165"/>
    <n v="2198"/>
    <n v="120910"/>
    <n v="1670001"/>
    <n v="0"/>
    <n v="0"/>
  </r>
  <r>
    <x v="0"/>
    <x v="7"/>
    <x v="3"/>
    <x v="166"/>
    <n v="1958"/>
    <n v="118730"/>
    <n v="1821066"/>
    <n v="0"/>
    <n v="0"/>
  </r>
  <r>
    <x v="0"/>
    <x v="7"/>
    <x v="3"/>
    <x v="167"/>
    <n v="1962"/>
    <n v="123746"/>
    <n v="1711390"/>
    <n v="0"/>
    <n v="0"/>
  </r>
  <r>
    <x v="0"/>
    <x v="7"/>
    <x v="3"/>
    <x v="168"/>
    <n v="1906"/>
    <n v="125716"/>
    <n v="1978145"/>
    <n v="0"/>
    <n v="0"/>
  </r>
  <r>
    <x v="0"/>
    <x v="7"/>
    <x v="4"/>
    <x v="169"/>
    <n v="1836"/>
    <n v="118202"/>
    <n v="1757100"/>
    <n v="0"/>
    <n v="0"/>
  </r>
  <r>
    <x v="0"/>
    <x v="7"/>
    <x v="4"/>
    <x v="170"/>
    <n v="1692"/>
    <n v="113792"/>
    <n v="1471784"/>
    <n v="0"/>
    <n v="0"/>
  </r>
  <r>
    <x v="0"/>
    <x v="7"/>
    <x v="4"/>
    <x v="171"/>
    <n v="1708"/>
    <n v="132610"/>
    <n v="1709980"/>
    <n v="0"/>
    <n v="0"/>
  </r>
  <r>
    <x v="0"/>
    <x v="7"/>
    <x v="4"/>
    <x v="172"/>
    <n v="2132"/>
    <n v="128302"/>
    <n v="1738611"/>
    <n v="0"/>
    <n v="0"/>
  </r>
  <r>
    <x v="0"/>
    <x v="7"/>
    <x v="4"/>
    <x v="173"/>
    <n v="2034"/>
    <n v="112382"/>
    <n v="2010490"/>
    <n v="0"/>
    <n v="0"/>
  </r>
  <r>
    <x v="0"/>
    <x v="7"/>
    <x v="4"/>
    <x v="174"/>
    <n v="2132"/>
    <n v="119240"/>
    <n v="1960294"/>
    <n v="0"/>
    <n v="0"/>
  </r>
  <r>
    <x v="0"/>
    <x v="7"/>
    <x v="4"/>
    <x v="175"/>
    <n v="2038"/>
    <n v="128950"/>
    <n v="1968078"/>
    <n v="0"/>
    <n v="0"/>
  </r>
  <r>
    <x v="0"/>
    <x v="7"/>
    <x v="0"/>
    <x v="176"/>
    <n v="1886"/>
    <n v="129964"/>
    <n v="2118903"/>
    <n v="0"/>
    <n v="0"/>
  </r>
  <r>
    <x v="0"/>
    <x v="7"/>
    <x v="0"/>
    <x v="177"/>
    <n v="1920"/>
    <n v="120844"/>
    <n v="1872952"/>
    <n v="0"/>
    <n v="0"/>
  </r>
  <r>
    <x v="0"/>
    <x v="7"/>
    <x v="0"/>
    <x v="178"/>
    <n v="1632"/>
    <n v="128870"/>
    <n v="2033164"/>
    <n v="0"/>
    <n v="0"/>
  </r>
  <r>
    <x v="0"/>
    <x v="8"/>
    <x v="1"/>
    <x v="179"/>
    <n v="2054"/>
    <n v="124294"/>
    <n v="2053776"/>
    <n v="0"/>
    <n v="0"/>
  </r>
  <r>
    <x v="0"/>
    <x v="8"/>
    <x v="1"/>
    <x v="180"/>
    <n v="2052"/>
    <n v="135752"/>
    <n v="2234482"/>
    <n v="0"/>
    <n v="0"/>
  </r>
  <r>
    <x v="0"/>
    <x v="8"/>
    <x v="1"/>
    <x v="181"/>
    <n v="2166"/>
    <n v="135020"/>
    <n v="2295337"/>
    <n v="0"/>
    <n v="0"/>
  </r>
  <r>
    <x v="0"/>
    <x v="8"/>
    <x v="1"/>
    <x v="182"/>
    <n v="2132"/>
    <n v="139208"/>
    <n v="2204052"/>
    <n v="0"/>
    <n v="0"/>
  </r>
  <r>
    <x v="0"/>
    <x v="8"/>
    <x v="1"/>
    <x v="183"/>
    <n v="2088"/>
    <n v="146330"/>
    <n v="2271104"/>
    <n v="0"/>
    <n v="0"/>
  </r>
  <r>
    <x v="0"/>
    <x v="8"/>
    <x v="1"/>
    <x v="184"/>
    <n v="2010"/>
    <n v="139260"/>
    <n v="1877011"/>
    <n v="0"/>
    <n v="0"/>
  </r>
  <r>
    <x v="0"/>
    <x v="8"/>
    <x v="1"/>
    <x v="185"/>
    <n v="2258"/>
    <n v="148232"/>
    <n v="2056518"/>
    <n v="0"/>
    <n v="0"/>
  </r>
  <r>
    <x v="0"/>
    <x v="8"/>
    <x v="2"/>
    <x v="186"/>
    <n v="2214"/>
    <n v="149216"/>
    <n v="2360944"/>
    <n v="0"/>
    <n v="0"/>
  </r>
  <r>
    <x v="0"/>
    <x v="8"/>
    <x v="2"/>
    <x v="187"/>
    <n v="2336"/>
    <n v="146124"/>
    <n v="2299719"/>
    <n v="0"/>
    <n v="0"/>
  </r>
  <r>
    <x v="0"/>
    <x v="8"/>
    <x v="2"/>
    <x v="188"/>
    <n v="2426"/>
    <n v="141808"/>
    <n v="2305022"/>
    <n v="0"/>
    <n v="0"/>
  </r>
  <r>
    <x v="0"/>
    <x v="8"/>
    <x v="2"/>
    <x v="189"/>
    <n v="2404"/>
    <n v="162912"/>
    <n v="2246284"/>
    <n v="0"/>
    <n v="0"/>
  </r>
  <r>
    <x v="0"/>
    <x v="8"/>
    <x v="2"/>
    <x v="190"/>
    <n v="2222"/>
    <n v="155724"/>
    <n v="2239245"/>
    <n v="0"/>
    <n v="0"/>
  </r>
  <r>
    <x v="0"/>
    <x v="8"/>
    <x v="2"/>
    <x v="191"/>
    <n v="2280"/>
    <n v="155496"/>
    <n v="2095080"/>
    <n v="0"/>
    <n v="0"/>
  </r>
  <r>
    <x v="0"/>
    <x v="8"/>
    <x v="2"/>
    <x v="192"/>
    <n v="2108"/>
    <n v="158416"/>
    <n v="2040693"/>
    <n v="0"/>
    <n v="0"/>
  </r>
  <r>
    <x v="0"/>
    <x v="8"/>
    <x v="3"/>
    <x v="193"/>
    <n v="2562"/>
    <n v="165708"/>
    <n v="2293208"/>
    <n v="0"/>
    <n v="0"/>
  </r>
  <r>
    <x v="0"/>
    <x v="8"/>
    <x v="3"/>
    <x v="194"/>
    <n v="2280"/>
    <n v="165848"/>
    <n v="2369168"/>
    <n v="0"/>
    <n v="0"/>
  </r>
  <r>
    <x v="0"/>
    <x v="8"/>
    <x v="3"/>
    <x v="195"/>
    <n v="2350"/>
    <n v="175576"/>
    <n v="2207808"/>
    <n v="0"/>
    <n v="0"/>
  </r>
  <r>
    <x v="0"/>
    <x v="8"/>
    <x v="3"/>
    <x v="196"/>
    <n v="2442"/>
    <n v="191030"/>
    <n v="2038126"/>
    <n v="0"/>
    <n v="0"/>
  </r>
  <r>
    <x v="0"/>
    <x v="8"/>
    <x v="3"/>
    <x v="197"/>
    <n v="2298"/>
    <n v="188778"/>
    <n v="2382864"/>
    <n v="0"/>
    <n v="0"/>
  </r>
  <r>
    <x v="0"/>
    <x v="8"/>
    <x v="3"/>
    <x v="198"/>
    <n v="2270"/>
    <n v="185852"/>
    <n v="1962658"/>
    <n v="0"/>
    <n v="0"/>
  </r>
  <r>
    <x v="0"/>
    <x v="8"/>
    <x v="3"/>
    <x v="199"/>
    <n v="2112"/>
    <n v="204150"/>
    <n v="1923803"/>
    <n v="0"/>
    <n v="0"/>
  </r>
  <r>
    <x v="0"/>
    <x v="8"/>
    <x v="4"/>
    <x v="200"/>
    <n v="2170"/>
    <n v="179314"/>
    <n v="2188114"/>
    <n v="0"/>
    <n v="0"/>
  </r>
  <r>
    <x v="0"/>
    <x v="8"/>
    <x v="4"/>
    <x v="201"/>
    <n v="2246"/>
    <n v="174918"/>
    <n v="2393047"/>
    <n v="0"/>
    <n v="0"/>
  </r>
  <r>
    <x v="0"/>
    <x v="8"/>
    <x v="4"/>
    <x v="202"/>
    <n v="2288"/>
    <n v="162284"/>
    <n v="2708146"/>
    <n v="0"/>
    <n v="0"/>
  </r>
  <r>
    <x v="0"/>
    <x v="8"/>
    <x v="4"/>
    <x v="203"/>
    <n v="2186"/>
    <n v="186662"/>
    <n v="2568006"/>
    <n v="0"/>
    <n v="0"/>
  </r>
  <r>
    <x v="0"/>
    <x v="8"/>
    <x v="4"/>
    <x v="204"/>
    <n v="2248"/>
    <n v="184730"/>
    <n v="2221576"/>
    <n v="0"/>
    <n v="0"/>
  </r>
  <r>
    <x v="0"/>
    <x v="8"/>
    <x v="4"/>
    <x v="205"/>
    <n v="2080"/>
    <n v="149382"/>
    <n v="1956156"/>
    <n v="0"/>
    <n v="0"/>
  </r>
  <r>
    <x v="0"/>
    <x v="8"/>
    <x v="4"/>
    <x v="206"/>
    <n v="1550"/>
    <n v="170396"/>
    <n v="2312203"/>
    <n v="0"/>
    <n v="0"/>
  </r>
  <r>
    <x v="0"/>
    <x v="8"/>
    <x v="0"/>
    <x v="207"/>
    <n v="2356"/>
    <n v="172300"/>
    <n v="2385933"/>
    <n v="0"/>
    <n v="0"/>
  </r>
  <r>
    <x v="0"/>
    <x v="8"/>
    <x v="0"/>
    <x v="208"/>
    <n v="2358"/>
    <n v="170548"/>
    <n v="2758124"/>
    <n v="0"/>
    <n v="0"/>
  </r>
  <r>
    <x v="0"/>
    <x v="9"/>
    <x v="1"/>
    <x v="209"/>
    <n v="2198"/>
    <n v="157462"/>
    <n v="2305856"/>
    <n v="0"/>
    <n v="0"/>
  </r>
  <r>
    <x v="0"/>
    <x v="9"/>
    <x v="1"/>
    <x v="210"/>
    <n v="2136"/>
    <n v="152680"/>
    <n v="2311147"/>
    <n v="0"/>
    <n v="0"/>
  </r>
  <r>
    <x v="0"/>
    <x v="9"/>
    <x v="1"/>
    <x v="211"/>
    <n v="1874"/>
    <n v="163310"/>
    <n v="2223859"/>
    <n v="0"/>
    <n v="0"/>
  </r>
  <r>
    <x v="0"/>
    <x v="9"/>
    <x v="1"/>
    <x v="212"/>
    <n v="1806"/>
    <n v="153430"/>
    <n v="2147263"/>
    <n v="0"/>
    <n v="0"/>
  </r>
  <r>
    <x v="0"/>
    <x v="9"/>
    <x v="1"/>
    <x v="213"/>
    <n v="1772"/>
    <n v="151714"/>
    <n v="2044472"/>
    <n v="0"/>
    <n v="0"/>
  </r>
  <r>
    <x v="0"/>
    <x v="9"/>
    <x v="1"/>
    <x v="214"/>
    <n v="1980"/>
    <n v="163890"/>
    <n v="2346738"/>
    <n v="0"/>
    <n v="0"/>
  </r>
  <r>
    <x v="0"/>
    <x v="9"/>
    <x v="1"/>
    <x v="215"/>
    <n v="1926"/>
    <n v="166420"/>
    <n v="2384716"/>
    <n v="0"/>
    <n v="0"/>
  </r>
  <r>
    <x v="0"/>
    <x v="9"/>
    <x v="2"/>
    <x v="216"/>
    <n v="1934"/>
    <n v="157490"/>
    <n v="2365563"/>
    <n v="0"/>
    <n v="0"/>
  </r>
  <r>
    <x v="0"/>
    <x v="9"/>
    <x v="2"/>
    <x v="217"/>
    <n v="1858"/>
    <n v="165256"/>
    <n v="2379025"/>
    <n v="0"/>
    <n v="0"/>
  </r>
  <r>
    <x v="0"/>
    <x v="9"/>
    <x v="2"/>
    <x v="218"/>
    <n v="1842"/>
    <n v="178048"/>
    <n v="2297584"/>
    <n v="0"/>
    <n v="0"/>
  </r>
  <r>
    <x v="0"/>
    <x v="9"/>
    <x v="2"/>
    <x v="219"/>
    <n v="1626"/>
    <n v="143130"/>
    <n v="2102667"/>
    <n v="0"/>
    <n v="0"/>
  </r>
  <r>
    <x v="0"/>
    <x v="9"/>
    <x v="2"/>
    <x v="220"/>
    <n v="1420"/>
    <n v="156730"/>
    <n v="2104207"/>
    <n v="0"/>
    <n v="0"/>
  </r>
  <r>
    <x v="0"/>
    <x v="9"/>
    <x v="2"/>
    <x v="221"/>
    <n v="1454"/>
    <n v="148158"/>
    <n v="2343245"/>
    <n v="0"/>
    <n v="0"/>
  </r>
  <r>
    <x v="0"/>
    <x v="9"/>
    <x v="2"/>
    <x v="222"/>
    <n v="1380"/>
    <n v="163164"/>
    <n v="2396607"/>
    <n v="0"/>
    <n v="0"/>
  </r>
  <r>
    <x v="0"/>
    <x v="9"/>
    <x v="3"/>
    <x v="223"/>
    <n v="1764"/>
    <n v="141584"/>
    <n v="2168358"/>
    <n v="0"/>
    <n v="0"/>
  </r>
  <r>
    <x v="0"/>
    <x v="9"/>
    <x v="3"/>
    <x v="224"/>
    <n v="1680"/>
    <n v="141136"/>
    <n v="2172078"/>
    <n v="0"/>
    <n v="0"/>
  </r>
  <r>
    <x v="0"/>
    <x v="9"/>
    <x v="3"/>
    <x v="225"/>
    <n v="2064"/>
    <n v="145166"/>
    <n v="2117397"/>
    <n v="0"/>
    <n v="0"/>
  </r>
  <r>
    <x v="0"/>
    <x v="9"/>
    <x v="3"/>
    <x v="226"/>
    <n v="1164"/>
    <n v="132836"/>
    <n v="1954413"/>
    <n v="0"/>
    <n v="0"/>
  </r>
  <r>
    <x v="0"/>
    <x v="9"/>
    <x v="3"/>
    <x v="227"/>
    <n v="1178"/>
    <n v="139600"/>
    <n v="1993644"/>
    <n v="0"/>
    <n v="0"/>
  </r>
  <r>
    <x v="0"/>
    <x v="9"/>
    <x v="3"/>
    <x v="228"/>
    <n v="1428"/>
    <n v="123656"/>
    <n v="2212563"/>
    <n v="0"/>
    <n v="0"/>
  </r>
  <r>
    <x v="0"/>
    <x v="9"/>
    <x v="3"/>
    <x v="229"/>
    <n v="1402"/>
    <n v="159122"/>
    <n v="2702058"/>
    <n v="0"/>
    <n v="0"/>
  </r>
  <r>
    <x v="0"/>
    <x v="9"/>
    <x v="4"/>
    <x v="230"/>
    <n v="1372"/>
    <n v="149138"/>
    <n v="2626437"/>
    <n v="0"/>
    <n v="0"/>
  </r>
  <r>
    <x v="0"/>
    <x v="9"/>
    <x v="4"/>
    <x v="231"/>
    <n v="1310"/>
    <n v="133988"/>
    <n v="2465554"/>
    <n v="0"/>
    <n v="0"/>
  </r>
  <r>
    <x v="0"/>
    <x v="9"/>
    <x v="4"/>
    <x v="232"/>
    <n v="1156"/>
    <n v="124540"/>
    <n v="2292866"/>
    <n v="0"/>
    <n v="0"/>
  </r>
  <r>
    <x v="0"/>
    <x v="9"/>
    <x v="4"/>
    <x v="233"/>
    <n v="966"/>
    <n v="118608"/>
    <n v="1944306"/>
    <n v="0"/>
    <n v="0"/>
  </r>
  <r>
    <x v="0"/>
    <x v="9"/>
    <x v="4"/>
    <x v="234"/>
    <n v="982"/>
    <n v="127746"/>
    <n v="1788912"/>
    <n v="0"/>
    <n v="0"/>
  </r>
  <r>
    <x v="0"/>
    <x v="9"/>
    <x v="4"/>
    <x v="235"/>
    <n v="1022"/>
    <n v="116858"/>
    <n v="2068378"/>
    <n v="0"/>
    <n v="0"/>
  </r>
  <r>
    <x v="0"/>
    <x v="9"/>
    <x v="4"/>
    <x v="236"/>
    <n v="1030"/>
    <n v="113188"/>
    <n v="2217895"/>
    <n v="0"/>
    <n v="0"/>
  </r>
  <r>
    <x v="0"/>
    <x v="9"/>
    <x v="0"/>
    <x v="237"/>
    <n v="1124"/>
    <n v="115734"/>
    <n v="2308243"/>
    <n v="0"/>
    <n v="0"/>
  </r>
  <r>
    <x v="0"/>
    <x v="9"/>
    <x v="0"/>
    <x v="238"/>
    <n v="1100"/>
    <n v="118010"/>
    <n v="2192863"/>
    <n v="0"/>
    <n v="0"/>
  </r>
  <r>
    <x v="0"/>
    <x v="9"/>
    <x v="0"/>
    <x v="239"/>
    <n v="938"/>
    <n v="117364"/>
    <n v="2263727"/>
    <n v="0"/>
    <n v="0"/>
  </r>
  <r>
    <x v="0"/>
    <x v="10"/>
    <x v="1"/>
    <x v="240"/>
    <n v="982"/>
    <n v="106624"/>
    <n v="1955682"/>
    <n v="0"/>
    <n v="0"/>
  </r>
  <r>
    <x v="0"/>
    <x v="10"/>
    <x v="1"/>
    <x v="241"/>
    <n v="996"/>
    <n v="117048"/>
    <n v="1978837"/>
    <n v="0"/>
    <n v="0"/>
  </r>
  <r>
    <x v="0"/>
    <x v="10"/>
    <x v="1"/>
    <x v="242"/>
    <n v="1020"/>
    <n v="106656"/>
    <n v="2358956"/>
    <n v="0"/>
    <n v="0"/>
  </r>
  <r>
    <x v="0"/>
    <x v="10"/>
    <x v="1"/>
    <x v="243"/>
    <n v="1414"/>
    <n v="111746"/>
    <n v="2371643"/>
    <n v="0"/>
    <n v="0"/>
  </r>
  <r>
    <x v="0"/>
    <x v="10"/>
    <x v="1"/>
    <x v="244"/>
    <n v="1344"/>
    <n v="108266"/>
    <n v="2386685"/>
    <n v="0"/>
    <n v="0"/>
  </r>
  <r>
    <x v="0"/>
    <x v="10"/>
    <x v="1"/>
    <x v="245"/>
    <n v="1154"/>
    <n v="107984"/>
    <n v="2311644"/>
    <n v="0"/>
    <n v="0"/>
  </r>
  <r>
    <x v="0"/>
    <x v="10"/>
    <x v="1"/>
    <x v="246"/>
    <n v="1114"/>
    <n v="97072"/>
    <n v="2356053"/>
    <n v="0"/>
    <n v="0"/>
  </r>
  <r>
    <x v="0"/>
    <x v="10"/>
    <x v="2"/>
    <x v="247"/>
    <n v="980"/>
    <n v="96930"/>
    <n v="1948083"/>
    <n v="0"/>
    <n v="0"/>
  </r>
  <r>
    <x v="0"/>
    <x v="10"/>
    <x v="2"/>
    <x v="248"/>
    <n v="900"/>
    <n v="82898"/>
    <n v="1990582"/>
    <n v="0"/>
    <n v="0"/>
  </r>
  <r>
    <x v="0"/>
    <x v="10"/>
    <x v="2"/>
    <x v="249"/>
    <n v="1022"/>
    <n v="109278"/>
    <n v="2278510"/>
    <n v="0"/>
    <n v="0"/>
  </r>
  <r>
    <x v="0"/>
    <x v="10"/>
    <x v="2"/>
    <x v="250"/>
    <n v="1100"/>
    <n v="105408"/>
    <n v="2357705"/>
    <n v="0"/>
    <n v="0"/>
  </r>
  <r>
    <x v="0"/>
    <x v="10"/>
    <x v="2"/>
    <x v="251"/>
    <n v="1088"/>
    <n v="98708"/>
    <n v="2298857"/>
    <n v="0"/>
    <n v="0"/>
  </r>
  <r>
    <x v="0"/>
    <x v="10"/>
    <x v="2"/>
    <x v="252"/>
    <n v="1034"/>
    <n v="95240"/>
    <n v="2083832"/>
    <n v="0"/>
    <n v="0"/>
  </r>
  <r>
    <x v="0"/>
    <x v="10"/>
    <x v="2"/>
    <x v="253"/>
    <n v="900"/>
    <n v="84634"/>
    <n v="1792071"/>
    <n v="0"/>
    <n v="0"/>
  </r>
  <r>
    <x v="0"/>
    <x v="10"/>
    <x v="3"/>
    <x v="254"/>
    <n v="868"/>
    <n v="88222"/>
    <n v="1578485"/>
    <n v="0"/>
    <n v="0"/>
  </r>
  <r>
    <x v="0"/>
    <x v="10"/>
    <x v="3"/>
    <x v="255"/>
    <n v="902"/>
    <n v="80784"/>
    <n v="1524699"/>
    <n v="0"/>
    <n v="0"/>
  </r>
  <r>
    <x v="0"/>
    <x v="10"/>
    <x v="3"/>
    <x v="256"/>
    <n v="944"/>
    <n v="89506"/>
    <n v="1953727"/>
    <n v="0"/>
    <n v="0"/>
  </r>
  <r>
    <x v="0"/>
    <x v="10"/>
    <x v="3"/>
    <x v="257"/>
    <n v="1172"/>
    <n v="97350"/>
    <n v="2076670"/>
    <n v="0"/>
    <n v="0"/>
  </r>
  <r>
    <x v="0"/>
    <x v="10"/>
    <x v="3"/>
    <x v="258"/>
    <n v="1164"/>
    <n v="90492"/>
    <n v="2241737"/>
    <n v="0"/>
    <n v="0"/>
  </r>
  <r>
    <x v="0"/>
    <x v="10"/>
    <x v="3"/>
    <x v="259"/>
    <n v="1128"/>
    <n v="97936"/>
    <n v="2220243"/>
    <n v="0"/>
    <n v="0"/>
  </r>
  <r>
    <x v="0"/>
    <x v="10"/>
    <x v="3"/>
    <x v="260"/>
    <n v="998"/>
    <n v="88110"/>
    <n v="2243541"/>
    <n v="0"/>
    <n v="0"/>
  </r>
  <r>
    <x v="0"/>
    <x v="10"/>
    <x v="4"/>
    <x v="261"/>
    <n v="1020"/>
    <n v="82810"/>
    <n v="1995016"/>
    <n v="0"/>
    <n v="0"/>
  </r>
  <r>
    <x v="0"/>
    <x v="10"/>
    <x v="4"/>
    <x v="262"/>
    <n v="962"/>
    <n v="84390"/>
    <n v="2071110"/>
    <n v="0"/>
    <n v="0"/>
  </r>
  <r>
    <x v="0"/>
    <x v="10"/>
    <x v="4"/>
    <x v="263"/>
    <n v="978"/>
    <n v="75530"/>
    <n v="2389032"/>
    <n v="0"/>
    <n v="0"/>
  </r>
  <r>
    <x v="0"/>
    <x v="10"/>
    <x v="4"/>
    <x v="264"/>
    <n v="1036"/>
    <n v="73164"/>
    <n v="2363033"/>
    <n v="0"/>
    <n v="0"/>
  </r>
  <r>
    <x v="0"/>
    <x v="10"/>
    <x v="4"/>
    <x v="265"/>
    <n v="982"/>
    <n v="79446"/>
    <n v="2385565"/>
    <n v="0"/>
    <n v="0"/>
  </r>
  <r>
    <x v="0"/>
    <x v="10"/>
    <x v="4"/>
    <x v="266"/>
    <n v="972"/>
    <n v="82354"/>
    <n v="2385560"/>
    <n v="0"/>
    <n v="0"/>
  </r>
  <r>
    <x v="0"/>
    <x v="10"/>
    <x v="4"/>
    <x v="267"/>
    <n v="990"/>
    <n v="84550"/>
    <n v="2524727"/>
    <n v="0"/>
    <n v="0"/>
  </r>
  <r>
    <x v="0"/>
    <x v="10"/>
    <x v="0"/>
    <x v="268"/>
    <n v="888"/>
    <n v="90304"/>
    <n v="2222616"/>
    <n v="0"/>
    <n v="0"/>
  </r>
  <r>
    <x v="0"/>
    <x v="10"/>
    <x v="0"/>
    <x v="269"/>
    <n v="964"/>
    <n v="84564"/>
    <n v="1969426"/>
    <n v="0"/>
    <n v="0"/>
  </r>
  <r>
    <x v="0"/>
    <x v="11"/>
    <x v="1"/>
    <x v="270"/>
    <n v="1002"/>
    <n v="86416"/>
    <n v="2210040"/>
    <n v="0"/>
    <n v="0"/>
  </r>
  <r>
    <x v="0"/>
    <x v="11"/>
    <x v="1"/>
    <x v="271"/>
    <n v="1052"/>
    <n v="81816"/>
    <n v="2305723"/>
    <n v="0"/>
    <n v="0"/>
  </r>
  <r>
    <x v="0"/>
    <x v="11"/>
    <x v="1"/>
    <x v="272"/>
    <n v="1082"/>
    <n v="85982"/>
    <n v="2426602"/>
    <n v="0"/>
    <n v="0"/>
  </r>
  <r>
    <x v="0"/>
    <x v="11"/>
    <x v="1"/>
    <x v="273"/>
    <n v="1022"/>
    <n v="84718"/>
    <n v="2405677"/>
    <n v="0"/>
    <n v="0"/>
  </r>
  <r>
    <x v="0"/>
    <x v="11"/>
    <x v="1"/>
    <x v="274"/>
    <n v="964"/>
    <n v="83770"/>
    <n v="2344038"/>
    <n v="0"/>
    <n v="0"/>
  </r>
  <r>
    <x v="0"/>
    <x v="11"/>
    <x v="1"/>
    <x v="275"/>
    <n v="780"/>
    <n v="78156"/>
    <n v="1985312"/>
    <n v="0"/>
    <n v="0"/>
  </r>
  <r>
    <x v="0"/>
    <x v="11"/>
    <x v="1"/>
    <x v="276"/>
    <n v="772"/>
    <n v="78586"/>
    <n v="1984600"/>
    <n v="0"/>
    <n v="0"/>
  </r>
  <r>
    <x v="0"/>
    <x v="11"/>
    <x v="2"/>
    <x v="277"/>
    <n v="804"/>
    <n v="73166"/>
    <n v="2192394"/>
    <n v="0"/>
    <n v="0"/>
  </r>
  <r>
    <x v="0"/>
    <x v="11"/>
    <x v="2"/>
    <x v="278"/>
    <n v="826"/>
    <n v="75386"/>
    <n v="2063530"/>
    <n v="0"/>
    <n v="0"/>
  </r>
  <r>
    <x v="0"/>
    <x v="11"/>
    <x v="2"/>
    <x v="279"/>
    <n v="822"/>
    <n v="75414"/>
    <n v="2003523"/>
    <n v="0"/>
    <n v="0"/>
  </r>
  <r>
    <x v="0"/>
    <x v="11"/>
    <x v="2"/>
    <x v="280"/>
    <n v="884"/>
    <n v="66984"/>
    <n v="2231536"/>
    <n v="0"/>
    <n v="0"/>
  </r>
  <r>
    <x v="0"/>
    <x v="11"/>
    <x v="2"/>
    <x v="281"/>
    <n v="782"/>
    <n v="66174"/>
    <n v="2113802"/>
    <n v="0"/>
    <n v="0"/>
  </r>
  <r>
    <x v="0"/>
    <x v="11"/>
    <x v="2"/>
    <x v="282"/>
    <n v="676"/>
    <n v="61280"/>
    <n v="1964825"/>
    <n v="0"/>
    <n v="0"/>
  </r>
  <r>
    <x v="0"/>
    <x v="11"/>
    <x v="2"/>
    <x v="283"/>
    <n v="708"/>
    <n v="68842"/>
    <n v="1926068"/>
    <n v="0"/>
    <n v="0"/>
  </r>
  <r>
    <x v="0"/>
    <x v="11"/>
    <x v="3"/>
    <x v="284"/>
    <n v="768"/>
    <n v="67706"/>
    <n v="2203796"/>
    <n v="0"/>
    <n v="0"/>
  </r>
  <r>
    <x v="0"/>
    <x v="11"/>
    <x v="3"/>
    <x v="285"/>
    <n v="712"/>
    <n v="66720"/>
    <n v="2327126"/>
    <n v="0"/>
    <n v="0"/>
  </r>
  <r>
    <x v="0"/>
    <x v="11"/>
    <x v="3"/>
    <x v="286"/>
    <n v="684"/>
    <n v="61782"/>
    <n v="2295418"/>
    <n v="0"/>
    <n v="0"/>
  </r>
  <r>
    <x v="0"/>
    <x v="11"/>
    <x v="3"/>
    <x v="287"/>
    <n v="684"/>
    <n v="59758"/>
    <n v="2333628"/>
    <n v="0"/>
    <n v="0"/>
  </r>
  <r>
    <x v="0"/>
    <x v="11"/>
    <x v="3"/>
    <x v="288"/>
    <n v="684"/>
    <n v="59516"/>
    <n v="2265576"/>
    <n v="0"/>
    <n v="0"/>
  </r>
  <r>
    <x v="0"/>
    <x v="11"/>
    <x v="3"/>
    <x v="289"/>
    <n v="664"/>
    <n v="51468"/>
    <n v="1989510"/>
    <n v="0"/>
    <n v="0"/>
  </r>
  <r>
    <x v="0"/>
    <x v="11"/>
    <x v="3"/>
    <x v="290"/>
    <n v="604"/>
    <n v="60500"/>
    <n v="1967526"/>
    <n v="0"/>
    <n v="0"/>
  </r>
  <r>
    <x v="0"/>
    <x v="11"/>
    <x v="4"/>
    <x v="291"/>
    <n v="658"/>
    <n v="54064"/>
    <n v="2204451"/>
    <n v="0"/>
    <n v="0"/>
  </r>
  <r>
    <x v="0"/>
    <x v="11"/>
    <x v="4"/>
    <x v="292"/>
    <n v="630"/>
    <n v="59892"/>
    <n v="2112212"/>
    <n v="0"/>
    <n v="0"/>
  </r>
  <r>
    <x v="0"/>
    <x v="11"/>
    <x v="4"/>
    <x v="293"/>
    <n v="674"/>
    <n v="49110"/>
    <n v="2205067"/>
    <n v="0"/>
    <n v="0"/>
  </r>
  <r>
    <x v="0"/>
    <x v="11"/>
    <x v="4"/>
    <x v="294"/>
    <n v="502"/>
    <n v="44368"/>
    <n v="1925525"/>
    <n v="0"/>
    <n v="0"/>
  </r>
  <r>
    <x v="0"/>
    <x v="11"/>
    <x v="4"/>
    <x v="295"/>
    <n v="560"/>
    <n v="42932"/>
    <n v="1871205"/>
    <n v="0"/>
    <n v="0"/>
  </r>
  <r>
    <x v="0"/>
    <x v="11"/>
    <x v="4"/>
    <x v="296"/>
    <n v="562"/>
    <n v="42194"/>
    <n v="1699394"/>
    <n v="0"/>
    <n v="0"/>
  </r>
  <r>
    <x v="0"/>
    <x v="11"/>
    <x v="4"/>
    <x v="297"/>
    <n v="500"/>
    <n v="49644"/>
    <n v="1834881"/>
    <n v="0"/>
    <n v="0"/>
  </r>
  <r>
    <x v="0"/>
    <x v="11"/>
    <x v="0"/>
    <x v="298"/>
    <n v="570"/>
    <n v="53178"/>
    <n v="2177602"/>
    <n v="0"/>
    <n v="0"/>
  </r>
  <r>
    <x v="0"/>
    <x v="11"/>
    <x v="0"/>
    <x v="299"/>
    <n v="598"/>
    <n v="52814"/>
    <n v="2252604"/>
    <n v="0"/>
    <n v="0"/>
  </r>
  <r>
    <x v="0"/>
    <x v="11"/>
    <x v="0"/>
    <x v="300"/>
    <n v="488"/>
    <n v="43938"/>
    <n v="2188745"/>
    <n v="0"/>
    <n v="0"/>
  </r>
  <r>
    <x v="1"/>
    <x v="0"/>
    <x v="1"/>
    <x v="301"/>
    <n v="474"/>
    <n v="47676"/>
    <n v="1907519"/>
    <n v="0"/>
    <n v="0"/>
  </r>
  <r>
    <x v="1"/>
    <x v="0"/>
    <x v="1"/>
    <x v="302"/>
    <n v="432"/>
    <n v="41806"/>
    <n v="1926582"/>
    <n v="0"/>
    <n v="0"/>
  </r>
  <r>
    <x v="1"/>
    <x v="0"/>
    <x v="1"/>
    <x v="303"/>
    <n v="430"/>
    <n v="39316"/>
    <n v="1689717"/>
    <n v="0"/>
    <n v="0"/>
  </r>
  <r>
    <x v="1"/>
    <x v="0"/>
    <x v="1"/>
    <x v="304"/>
    <n v="400"/>
    <n v="58418"/>
    <n v="1724356"/>
    <n v="0"/>
    <n v="0"/>
  </r>
  <r>
    <x v="1"/>
    <x v="0"/>
    <x v="1"/>
    <x v="305"/>
    <n v="530"/>
    <n v="42322"/>
    <n v="1956413"/>
    <n v="0"/>
    <n v="0"/>
  </r>
  <r>
    <x v="1"/>
    <x v="0"/>
    <x v="1"/>
    <x v="306"/>
    <n v="444"/>
    <n v="39378"/>
    <n v="2013524"/>
    <n v="0"/>
    <n v="0"/>
  </r>
  <r>
    <x v="1"/>
    <x v="0"/>
    <x v="1"/>
    <x v="307"/>
    <n v="466"/>
    <n v="41006"/>
    <n v="2005809"/>
    <n v="0"/>
    <n v="0"/>
  </r>
  <r>
    <x v="1"/>
    <x v="0"/>
    <x v="2"/>
    <x v="308"/>
    <n v="458"/>
    <n v="38484"/>
    <n v="1987553"/>
    <n v="0"/>
    <n v="0"/>
  </r>
  <r>
    <x v="1"/>
    <x v="0"/>
    <x v="2"/>
    <x v="309"/>
    <n v="426"/>
    <n v="38920"/>
    <n v="1895958"/>
    <n v="0"/>
    <n v="0"/>
  </r>
  <r>
    <x v="1"/>
    <x v="0"/>
    <x v="2"/>
    <x v="310"/>
    <n v="300"/>
    <n v="33474"/>
    <n v="1614172"/>
    <n v="0"/>
    <n v="0"/>
  </r>
  <r>
    <x v="1"/>
    <x v="0"/>
    <x v="2"/>
    <x v="311"/>
    <n v="332"/>
    <n v="37156"/>
    <n v="1710122"/>
    <n v="0"/>
    <n v="0"/>
  </r>
  <r>
    <x v="1"/>
    <x v="0"/>
    <x v="2"/>
    <x v="312"/>
    <n v="400"/>
    <n v="35524"/>
    <n v="1823647"/>
    <n v="0"/>
    <n v="0"/>
  </r>
  <r>
    <x v="1"/>
    <x v="0"/>
    <x v="2"/>
    <x v="313"/>
    <n v="402"/>
    <n v="35594"/>
    <n v="1749542"/>
    <n v="0"/>
    <n v="0"/>
  </r>
  <r>
    <x v="1"/>
    <x v="0"/>
    <x v="2"/>
    <x v="314"/>
    <n v="378"/>
    <n v="31886"/>
    <n v="1678004"/>
    <n v="0"/>
    <n v="0"/>
  </r>
  <r>
    <x v="1"/>
    <x v="0"/>
    <x v="3"/>
    <x v="315"/>
    <n v="352"/>
    <n v="33618"/>
    <n v="1657483"/>
    <n v="0"/>
    <n v="0"/>
  </r>
  <r>
    <x v="1"/>
    <x v="1"/>
    <x v="4"/>
    <x v="316"/>
    <n v="216"/>
    <n v="22582"/>
    <n v="1416707"/>
    <n v="0"/>
    <n v="0"/>
  </r>
  <r>
    <x v="1"/>
    <x v="0"/>
    <x v="4"/>
    <x v="317"/>
    <n v="276"/>
    <n v="26500"/>
    <n v="1356265"/>
    <n v="11292"/>
    <n v="0"/>
  </r>
  <r>
    <x v="1"/>
    <x v="0"/>
    <x v="0"/>
    <x v="318"/>
    <n v="232"/>
    <n v="23764"/>
    <n v="1260921"/>
    <n v="29018"/>
    <n v="0"/>
  </r>
  <r>
    <x v="1"/>
    <x v="0"/>
    <x v="3"/>
    <x v="319"/>
    <n v="290"/>
    <n v="29026"/>
    <n v="1412580"/>
    <n v="33120"/>
    <n v="0"/>
  </r>
  <r>
    <x v="1"/>
    <x v="1"/>
    <x v="2"/>
    <x v="320"/>
    <n v="182"/>
    <n v="19000"/>
    <n v="1200171"/>
    <n v="40047"/>
    <n v="1651"/>
  </r>
  <r>
    <x v="1"/>
    <x v="1"/>
    <x v="3"/>
    <x v="321"/>
    <n v="166"/>
    <n v="19430"/>
    <n v="1337352"/>
    <n v="45705"/>
    <n v="14232"/>
  </r>
  <r>
    <x v="1"/>
    <x v="1"/>
    <x v="4"/>
    <x v="322"/>
    <n v="222"/>
    <n v="23418"/>
    <n v="1648009"/>
    <n v="56406"/>
    <n v="2313"/>
  </r>
  <r>
    <x v="1"/>
    <x v="0"/>
    <x v="4"/>
    <x v="323"/>
    <n v="262"/>
    <n v="26296"/>
    <n v="1362263"/>
    <n v="66466"/>
    <n v="0"/>
  </r>
  <r>
    <x v="1"/>
    <x v="1"/>
    <x v="1"/>
    <x v="324"/>
    <n v="172"/>
    <n v="23512"/>
    <n v="1303674"/>
    <n v="74080"/>
    <n v="0"/>
  </r>
  <r>
    <x v="1"/>
    <x v="2"/>
    <x v="1"/>
    <x v="325"/>
    <n v="194"/>
    <n v="28606"/>
    <n v="1359734"/>
    <n v="114059"/>
    <n v="13843"/>
  </r>
  <r>
    <x v="1"/>
    <x v="2"/>
    <x v="2"/>
    <x v="326"/>
    <n v="240"/>
    <n v="35180"/>
    <n v="1558359"/>
    <n v="288959"/>
    <n v="49193"/>
  </r>
  <r>
    <x v="1"/>
    <x v="1"/>
    <x v="3"/>
    <x v="327"/>
    <n v="198"/>
    <n v="23672"/>
    <n v="1351626"/>
    <n v="301425"/>
    <n v="226338"/>
  </r>
  <r>
    <x v="1"/>
    <x v="0"/>
    <x v="3"/>
    <x v="328"/>
    <n v="304"/>
    <n v="40142"/>
    <n v="1685264"/>
    <n v="339211"/>
    <n v="0"/>
  </r>
  <r>
    <x v="1"/>
    <x v="0"/>
    <x v="3"/>
    <x v="329"/>
    <n v="324"/>
    <n v="34458"/>
    <n v="1649667"/>
    <n v="352736"/>
    <n v="0"/>
  </r>
  <r>
    <x v="1"/>
    <x v="1"/>
    <x v="1"/>
    <x v="330"/>
    <n v="226"/>
    <n v="28500"/>
    <n v="1459601"/>
    <n v="375937"/>
    <n v="0"/>
  </r>
  <r>
    <x v="1"/>
    <x v="0"/>
    <x v="4"/>
    <x v="331"/>
    <n v="312"/>
    <n v="32066"/>
    <n v="1653874"/>
    <n v="380000"/>
    <n v="0"/>
  </r>
  <r>
    <x v="1"/>
    <x v="1"/>
    <x v="1"/>
    <x v="332"/>
    <n v="188"/>
    <n v="26886"/>
    <n v="1309224"/>
    <n v="380727"/>
    <n v="0"/>
  </r>
  <r>
    <x v="1"/>
    <x v="0"/>
    <x v="3"/>
    <x v="333"/>
    <n v="362"/>
    <n v="34404"/>
    <n v="1675238"/>
    <n v="382362"/>
    <n v="0"/>
  </r>
  <r>
    <x v="1"/>
    <x v="4"/>
    <x v="1"/>
    <x v="334"/>
    <n v="6846"/>
    <n v="600008"/>
    <n v="3517475"/>
    <n v="405867"/>
    <n v="357697"/>
  </r>
  <r>
    <x v="1"/>
    <x v="2"/>
    <x v="4"/>
    <x v="335"/>
    <n v="590"/>
    <n v="64538"/>
    <n v="2058511"/>
    <n v="430849"/>
    <n v="46877"/>
  </r>
  <r>
    <x v="1"/>
    <x v="0"/>
    <x v="3"/>
    <x v="336"/>
    <n v="322"/>
    <n v="35468"/>
    <n v="1720958"/>
    <n v="468743"/>
    <n v="0"/>
  </r>
  <r>
    <x v="1"/>
    <x v="1"/>
    <x v="3"/>
    <x v="337"/>
    <n v="178"/>
    <n v="22826"/>
    <n v="1440552"/>
    <n v="471215"/>
    <n v="222336"/>
  </r>
  <r>
    <x v="1"/>
    <x v="0"/>
    <x v="3"/>
    <x v="338"/>
    <n v="274"/>
    <n v="34254"/>
    <n v="1417281"/>
    <n v="478599"/>
    <n v="0"/>
  </r>
  <r>
    <x v="1"/>
    <x v="0"/>
    <x v="0"/>
    <x v="339"/>
    <n v="256"/>
    <n v="28154"/>
    <n v="1619574"/>
    <n v="486572"/>
    <n v="0"/>
  </r>
  <r>
    <x v="1"/>
    <x v="1"/>
    <x v="4"/>
    <x v="340"/>
    <n v="206"/>
    <n v="27938"/>
    <n v="1528044"/>
    <n v="499731"/>
    <n v="278245"/>
  </r>
  <r>
    <x v="1"/>
    <x v="1"/>
    <x v="4"/>
    <x v="341"/>
    <n v="282"/>
    <n v="24200"/>
    <n v="1558656"/>
    <n v="522957"/>
    <n v="434012"/>
  </r>
  <r>
    <x v="1"/>
    <x v="1"/>
    <x v="2"/>
    <x v="342"/>
    <n v="178"/>
    <n v="22214"/>
    <n v="1524509"/>
    <n v="529618"/>
    <n v="47041"/>
  </r>
  <r>
    <x v="1"/>
    <x v="1"/>
    <x v="3"/>
    <x v="343"/>
    <n v="200"/>
    <n v="20430"/>
    <n v="1571442"/>
    <n v="543927"/>
    <n v="467719"/>
  </r>
  <r>
    <x v="1"/>
    <x v="1"/>
    <x v="3"/>
    <x v="344"/>
    <n v="164"/>
    <n v="23586"/>
    <n v="1191659"/>
    <n v="583024"/>
    <n v="268156"/>
  </r>
  <r>
    <x v="1"/>
    <x v="1"/>
    <x v="1"/>
    <x v="345"/>
    <n v="214"/>
    <n v="35626"/>
    <n v="1547348"/>
    <n v="619662"/>
    <n v="0"/>
  </r>
  <r>
    <x v="1"/>
    <x v="1"/>
    <x v="3"/>
    <x v="346"/>
    <n v="200"/>
    <n v="24056"/>
    <n v="1463010"/>
    <n v="627562"/>
    <n v="178509"/>
  </r>
  <r>
    <x v="1"/>
    <x v="1"/>
    <x v="4"/>
    <x v="347"/>
    <n v="152"/>
    <n v="26466"/>
    <n v="1293135"/>
    <n v="629376"/>
    <n v="577415"/>
  </r>
  <r>
    <x v="1"/>
    <x v="1"/>
    <x v="4"/>
    <x v="348"/>
    <n v="228"/>
    <n v="25580"/>
    <n v="1726521"/>
    <n v="639870"/>
    <n v="838672"/>
  </r>
  <r>
    <x v="1"/>
    <x v="0"/>
    <x v="4"/>
    <x v="349"/>
    <n v="246"/>
    <n v="28522"/>
    <n v="1388000"/>
    <n v="650348"/>
    <n v="0"/>
  </r>
  <r>
    <x v="1"/>
    <x v="0"/>
    <x v="4"/>
    <x v="350"/>
    <n v="306"/>
    <n v="34332"/>
    <n v="1774967"/>
    <n v="689487"/>
    <n v="0"/>
  </r>
  <r>
    <x v="1"/>
    <x v="1"/>
    <x v="2"/>
    <x v="351"/>
    <n v="188"/>
    <n v="25856"/>
    <n v="1524906"/>
    <n v="701378"/>
    <n v="0"/>
  </r>
  <r>
    <x v="1"/>
    <x v="1"/>
    <x v="1"/>
    <x v="352"/>
    <n v="150"/>
    <n v="23522"/>
    <n v="1550943"/>
    <n v="715396"/>
    <n v="0"/>
  </r>
  <r>
    <x v="1"/>
    <x v="1"/>
    <x v="4"/>
    <x v="353"/>
    <n v="238"/>
    <n v="24444"/>
    <n v="1640636"/>
    <n v="715470"/>
    <n v="831466"/>
  </r>
  <r>
    <x v="1"/>
    <x v="2"/>
    <x v="1"/>
    <x v="354"/>
    <n v="184"/>
    <n v="24944"/>
    <n v="1401908"/>
    <n v="752079"/>
    <n v="280466"/>
  </r>
  <r>
    <x v="1"/>
    <x v="9"/>
    <x v="3"/>
    <x v="355"/>
    <n v="326"/>
    <n v="35736"/>
    <n v="2060564"/>
    <n v="781769"/>
    <n v="1094915"/>
  </r>
  <r>
    <x v="1"/>
    <x v="2"/>
    <x v="2"/>
    <x v="356"/>
    <n v="238"/>
    <n v="30184"/>
    <n v="1607486"/>
    <n v="781786"/>
    <n v="147275"/>
  </r>
  <r>
    <x v="1"/>
    <x v="1"/>
    <x v="2"/>
    <x v="357"/>
    <n v="220"/>
    <n v="23592"/>
    <n v="1540009"/>
    <n v="803978"/>
    <n v="0"/>
  </r>
  <r>
    <x v="1"/>
    <x v="0"/>
    <x v="4"/>
    <x v="358"/>
    <n v="232"/>
    <n v="32184"/>
    <n v="1470452"/>
    <n v="813269"/>
    <n v="0"/>
  </r>
  <r>
    <x v="1"/>
    <x v="4"/>
    <x v="2"/>
    <x v="359"/>
    <n v="7498"/>
    <n v="707554"/>
    <n v="3446842"/>
    <n v="848620"/>
    <n v="625011"/>
  </r>
  <r>
    <x v="1"/>
    <x v="1"/>
    <x v="2"/>
    <x v="360"/>
    <n v="156"/>
    <n v="27200"/>
    <n v="1324874"/>
    <n v="891839"/>
    <n v="0"/>
  </r>
  <r>
    <x v="1"/>
    <x v="2"/>
    <x v="3"/>
    <x v="361"/>
    <n v="426"/>
    <n v="42410"/>
    <n v="1910708"/>
    <n v="898230"/>
    <n v="26084"/>
  </r>
  <r>
    <x v="1"/>
    <x v="1"/>
    <x v="2"/>
    <x v="362"/>
    <n v="208"/>
    <n v="22716"/>
    <n v="1580227"/>
    <n v="910764"/>
    <n v="0"/>
  </r>
  <r>
    <x v="1"/>
    <x v="1"/>
    <x v="1"/>
    <x v="363"/>
    <n v="190"/>
    <n v="29024"/>
    <n v="1589459"/>
    <n v="912707"/>
    <n v="0"/>
  </r>
  <r>
    <x v="1"/>
    <x v="1"/>
    <x v="2"/>
    <x v="364"/>
    <n v="170"/>
    <n v="31444"/>
    <n v="1601403"/>
    <n v="965159"/>
    <n v="0"/>
  </r>
  <r>
    <x v="1"/>
    <x v="1"/>
    <x v="3"/>
    <x v="365"/>
    <n v="200"/>
    <n v="21826"/>
    <n v="1521908"/>
    <n v="1009902"/>
    <n v="477944"/>
  </r>
  <r>
    <x v="1"/>
    <x v="1"/>
    <x v="1"/>
    <x v="366"/>
    <n v="240"/>
    <n v="31576"/>
    <n v="1581515"/>
    <n v="1018592"/>
    <n v="0"/>
  </r>
  <r>
    <x v="1"/>
    <x v="2"/>
    <x v="0"/>
    <x v="367"/>
    <n v="532"/>
    <n v="73978"/>
    <n v="1706256"/>
    <n v="1102122"/>
    <n v="61468"/>
  </r>
  <r>
    <x v="1"/>
    <x v="0"/>
    <x v="4"/>
    <x v="368"/>
    <n v="324"/>
    <n v="40630"/>
    <n v="1539803"/>
    <n v="1142072"/>
    <n v="0"/>
  </r>
  <r>
    <x v="1"/>
    <x v="0"/>
    <x v="0"/>
    <x v="369"/>
    <n v="274"/>
    <n v="29772"/>
    <n v="1559411"/>
    <n v="1142271"/>
    <n v="0"/>
  </r>
  <r>
    <x v="1"/>
    <x v="2"/>
    <x v="1"/>
    <x v="370"/>
    <n v="196"/>
    <n v="26226"/>
    <n v="1592023"/>
    <n v="1206934"/>
    <n v="230886"/>
  </r>
  <r>
    <x v="1"/>
    <x v="4"/>
    <x v="3"/>
    <x v="371"/>
    <n v="8196"/>
    <n v="757052"/>
    <n v="3610532"/>
    <n v="1246485"/>
    <n v="159052"/>
  </r>
  <r>
    <x v="1"/>
    <x v="4"/>
    <x v="2"/>
    <x v="372"/>
    <n v="7778"/>
    <n v="706400"/>
    <n v="3755437"/>
    <n v="1312538"/>
    <n v="1005452"/>
  </r>
  <r>
    <x v="1"/>
    <x v="9"/>
    <x v="3"/>
    <x v="373"/>
    <n v="330"/>
    <n v="39158"/>
    <n v="2181147"/>
    <n v="1314565"/>
    <n v="1401752"/>
  </r>
  <r>
    <x v="1"/>
    <x v="3"/>
    <x v="4"/>
    <x v="374"/>
    <n v="5616"/>
    <n v="437252"/>
    <n v="3446337"/>
    <n v="1370482"/>
    <n v="617487"/>
  </r>
  <r>
    <x v="1"/>
    <x v="9"/>
    <x v="0"/>
    <x v="375"/>
    <n v="502"/>
    <n v="26304"/>
    <n v="2201999"/>
    <n v="1500820"/>
    <n v="1866920"/>
  </r>
  <r>
    <x v="1"/>
    <x v="9"/>
    <x v="4"/>
    <x v="376"/>
    <n v="884"/>
    <n v="37216"/>
    <n v="2327902"/>
    <n v="1508838"/>
    <n v="1830436"/>
  </r>
  <r>
    <x v="1"/>
    <x v="7"/>
    <x v="4"/>
    <x v="377"/>
    <n v="770"/>
    <n v="88206"/>
    <n v="2806035"/>
    <n v="1515768"/>
    <n v="604668"/>
  </r>
  <r>
    <x v="1"/>
    <x v="2"/>
    <x v="1"/>
    <x v="378"/>
    <n v="174"/>
    <n v="28142"/>
    <n v="1619923"/>
    <n v="1577514"/>
    <n v="324189"/>
  </r>
  <r>
    <x v="1"/>
    <x v="4"/>
    <x v="1"/>
    <x v="379"/>
    <n v="7572"/>
    <n v="675396"/>
    <n v="3595333"/>
    <n v="1631182"/>
    <n v="1478007"/>
  </r>
  <r>
    <x v="1"/>
    <x v="6"/>
    <x v="2"/>
    <x v="380"/>
    <n v="1440"/>
    <n v="79376"/>
    <n v="3314264"/>
    <n v="1694579"/>
    <n v="944712"/>
  </r>
  <r>
    <x v="1"/>
    <x v="4"/>
    <x v="1"/>
    <x v="381"/>
    <n v="6878"/>
    <n v="637820"/>
    <n v="3491681"/>
    <n v="1702825"/>
    <n v="1754998"/>
  </r>
  <r>
    <x v="1"/>
    <x v="4"/>
    <x v="2"/>
    <x v="382"/>
    <n v="8184"/>
    <n v="772790"/>
    <n v="4014568"/>
    <n v="1734254"/>
    <n v="2443707"/>
  </r>
  <r>
    <x v="1"/>
    <x v="4"/>
    <x v="1"/>
    <x v="383"/>
    <n v="7958"/>
    <n v="661436"/>
    <n v="4059014"/>
    <n v="1857502"/>
    <n v="2166695"/>
  </r>
  <r>
    <x v="1"/>
    <x v="3"/>
    <x v="3"/>
    <x v="384"/>
    <n v="3240"/>
    <n v="287678"/>
    <n v="3248539"/>
    <n v="1881012"/>
    <n v="577746"/>
  </r>
  <r>
    <x v="1"/>
    <x v="4"/>
    <x v="4"/>
    <x v="385"/>
    <n v="8908"/>
    <n v="604506"/>
    <n v="4099410"/>
    <n v="1969945"/>
    <n v="125435"/>
  </r>
  <r>
    <x v="1"/>
    <x v="4"/>
    <x v="0"/>
    <x v="386"/>
    <n v="6260"/>
    <n v="475328"/>
    <n v="3795611"/>
    <n v="1991788"/>
    <n v="183242"/>
  </r>
  <r>
    <x v="1"/>
    <x v="2"/>
    <x v="2"/>
    <x v="387"/>
    <n v="250"/>
    <n v="36308"/>
    <n v="1635068"/>
    <n v="2032818"/>
    <n v="567515"/>
  </r>
  <r>
    <x v="1"/>
    <x v="2"/>
    <x v="1"/>
    <x v="388"/>
    <n v="226"/>
    <n v="27576"/>
    <n v="1616008"/>
    <n v="2033154"/>
    <n v="662195"/>
  </r>
  <r>
    <x v="1"/>
    <x v="4"/>
    <x v="1"/>
    <x v="389"/>
    <n v="8466"/>
    <n v="655350"/>
    <n v="4046305"/>
    <n v="2046520"/>
    <n v="2688936"/>
  </r>
  <r>
    <x v="1"/>
    <x v="4"/>
    <x v="2"/>
    <x v="390"/>
    <n v="8256"/>
    <n v="704010"/>
    <n v="4015673"/>
    <n v="2075285"/>
    <n v="1872476"/>
  </r>
  <r>
    <x v="1"/>
    <x v="4"/>
    <x v="3"/>
    <x v="391"/>
    <n v="7754"/>
    <n v="738010"/>
    <n v="4322959"/>
    <n v="2078010"/>
    <n v="316219"/>
  </r>
  <r>
    <x v="1"/>
    <x v="2"/>
    <x v="2"/>
    <x v="392"/>
    <n v="266"/>
    <n v="41286"/>
    <n v="1553973"/>
    <n v="2081599"/>
    <n v="593007"/>
  </r>
  <r>
    <x v="1"/>
    <x v="6"/>
    <x v="3"/>
    <x v="393"/>
    <n v="1002"/>
    <n v="77090"/>
    <n v="3452508"/>
    <n v="2101348"/>
    <n v="998208"/>
  </r>
  <r>
    <x v="1"/>
    <x v="4"/>
    <x v="2"/>
    <x v="394"/>
    <n v="8000"/>
    <n v="689352"/>
    <n v="3999781"/>
    <n v="2120299"/>
    <n v="2041007"/>
  </r>
  <r>
    <x v="1"/>
    <x v="4"/>
    <x v="2"/>
    <x v="395"/>
    <n v="7758"/>
    <n v="711860"/>
    <n v="3703147"/>
    <n v="2177063"/>
    <n v="2880963"/>
  </r>
  <r>
    <x v="1"/>
    <x v="4"/>
    <x v="1"/>
    <x v="396"/>
    <n v="7846"/>
    <n v="656698"/>
    <n v="4054365"/>
    <n v="2223041"/>
    <n v="2684440"/>
  </r>
  <r>
    <x v="1"/>
    <x v="4"/>
    <x v="1"/>
    <x v="397"/>
    <n v="7370"/>
    <n v="617376"/>
    <n v="3973355"/>
    <n v="2226100"/>
    <n v="1415142"/>
  </r>
  <r>
    <x v="1"/>
    <x v="4"/>
    <x v="2"/>
    <x v="398"/>
    <n v="8396"/>
    <n v="710796"/>
    <n v="4041967"/>
    <n v="2248566"/>
    <n v="2792673"/>
  </r>
  <r>
    <x v="1"/>
    <x v="2"/>
    <x v="1"/>
    <x v="399"/>
    <n v="200"/>
    <n v="28758"/>
    <n v="1582651"/>
    <n v="2278628"/>
    <n v="504640"/>
  </r>
  <r>
    <x v="1"/>
    <x v="4"/>
    <x v="3"/>
    <x v="400"/>
    <n v="8154"/>
    <n v="725094"/>
    <n v="3837010"/>
    <n v="2296202"/>
    <n v="1228968"/>
  </r>
  <r>
    <x v="1"/>
    <x v="4"/>
    <x v="3"/>
    <x v="401"/>
    <n v="9058"/>
    <n v="779516"/>
    <n v="4154311"/>
    <n v="2309794"/>
    <n v="394209"/>
  </r>
  <r>
    <x v="1"/>
    <x v="2"/>
    <x v="1"/>
    <x v="402"/>
    <n v="218"/>
    <n v="28372"/>
    <n v="1621511"/>
    <n v="2320443"/>
    <n v="583299"/>
  </r>
  <r>
    <x v="1"/>
    <x v="6"/>
    <x v="1"/>
    <x v="403"/>
    <n v="1450"/>
    <n v="84684"/>
    <n v="3402495"/>
    <n v="2373042"/>
    <n v="968438"/>
  </r>
  <r>
    <x v="1"/>
    <x v="7"/>
    <x v="1"/>
    <x v="404"/>
    <n v="848"/>
    <n v="73256"/>
    <n v="3408960"/>
    <n v="2376852"/>
    <n v="1473234"/>
  </r>
  <r>
    <x v="1"/>
    <x v="2"/>
    <x v="2"/>
    <x v="405"/>
    <n v="318"/>
    <n v="33016"/>
    <n v="1705165"/>
    <n v="2445451"/>
    <n v="560315"/>
  </r>
  <r>
    <x v="1"/>
    <x v="3"/>
    <x v="0"/>
    <x v="406"/>
    <n v="7004"/>
    <n v="583454"/>
    <n v="4070077"/>
    <n v="2546354"/>
    <n v="1889797"/>
  </r>
  <r>
    <x v="1"/>
    <x v="4"/>
    <x v="3"/>
    <x v="407"/>
    <n v="8668"/>
    <n v="844782"/>
    <n v="3788477"/>
    <n v="2559488"/>
    <n v="486448"/>
  </r>
  <r>
    <x v="1"/>
    <x v="3"/>
    <x v="4"/>
    <x v="408"/>
    <n v="7292"/>
    <n v="548342"/>
    <n v="3863607"/>
    <n v="2559692"/>
    <n v="1812093"/>
  </r>
  <r>
    <x v="1"/>
    <x v="7"/>
    <x v="2"/>
    <x v="409"/>
    <n v="894"/>
    <n v="79664"/>
    <n v="3608835"/>
    <n v="2578884"/>
    <n v="1129650"/>
  </r>
  <r>
    <x v="1"/>
    <x v="4"/>
    <x v="3"/>
    <x v="410"/>
    <n v="8388"/>
    <n v="715250"/>
    <n v="4311346"/>
    <n v="2598532"/>
    <n v="380988"/>
  </r>
  <r>
    <x v="1"/>
    <x v="5"/>
    <x v="1"/>
    <x v="411"/>
    <n v="4888"/>
    <n v="348312"/>
    <n v="3680521"/>
    <n v="2752427"/>
    <n v="175300"/>
  </r>
  <r>
    <x v="1"/>
    <x v="6"/>
    <x v="4"/>
    <x v="412"/>
    <n v="822"/>
    <n v="71890"/>
    <n v="3090208"/>
    <n v="2829993"/>
    <n v="1260112"/>
  </r>
  <r>
    <x v="1"/>
    <x v="4"/>
    <x v="4"/>
    <x v="413"/>
    <n v="7478"/>
    <n v="710276"/>
    <n v="4398503"/>
    <n v="2886307"/>
    <n v="371108"/>
  </r>
  <r>
    <x v="1"/>
    <x v="9"/>
    <x v="2"/>
    <x v="414"/>
    <n v="756"/>
    <n v="38740"/>
    <n v="2469867"/>
    <n v="2924482"/>
    <n v="3510075"/>
  </r>
  <r>
    <x v="1"/>
    <x v="5"/>
    <x v="2"/>
    <x v="415"/>
    <n v="7844"/>
    <n v="239148"/>
    <n v="3471615"/>
    <n v="2952420"/>
    <n v="354979"/>
  </r>
  <r>
    <x v="1"/>
    <x v="7"/>
    <x v="3"/>
    <x v="416"/>
    <n v="842"/>
    <n v="71872"/>
    <n v="2729239"/>
    <n v="2994698"/>
    <n v="1027023"/>
  </r>
  <r>
    <x v="1"/>
    <x v="3"/>
    <x v="3"/>
    <x v="417"/>
    <n v="4202"/>
    <n v="358868"/>
    <n v="3668570"/>
    <n v="3002818"/>
    <n v="1417392"/>
  </r>
  <r>
    <x v="1"/>
    <x v="9"/>
    <x v="1"/>
    <x v="418"/>
    <n v="364"/>
    <n v="53448"/>
    <n v="2294823"/>
    <n v="3074736"/>
    <n v="2440290"/>
  </r>
  <r>
    <x v="1"/>
    <x v="6"/>
    <x v="3"/>
    <x v="419"/>
    <n v="1020"/>
    <n v="77782"/>
    <n v="3694941"/>
    <n v="3085928"/>
    <n v="1671343"/>
  </r>
  <r>
    <x v="1"/>
    <x v="5"/>
    <x v="4"/>
    <x v="420"/>
    <n v="1956"/>
    <n v="117126"/>
    <n v="3987272"/>
    <n v="3097785"/>
    <n v="705863"/>
  </r>
  <r>
    <x v="1"/>
    <x v="3"/>
    <x v="4"/>
    <x v="421"/>
    <n v="6572"/>
    <n v="524698"/>
    <n v="3767411"/>
    <n v="3133328"/>
    <n v="1962691"/>
  </r>
  <r>
    <x v="1"/>
    <x v="3"/>
    <x v="0"/>
    <x v="422"/>
    <n v="7050"/>
    <n v="598396"/>
    <n v="4109487"/>
    <n v="3136639"/>
    <n v="2339986"/>
  </r>
  <r>
    <x v="1"/>
    <x v="2"/>
    <x v="2"/>
    <x v="423"/>
    <n v="280"/>
    <n v="39944"/>
    <n v="1622987"/>
    <n v="3264797"/>
    <n v="817514"/>
  </r>
  <r>
    <x v="1"/>
    <x v="3"/>
    <x v="4"/>
    <x v="424"/>
    <n v="5522"/>
    <n v="431618"/>
    <n v="3815783"/>
    <n v="3284028"/>
    <n v="1775266"/>
  </r>
  <r>
    <x v="1"/>
    <x v="2"/>
    <x v="2"/>
    <x v="425"/>
    <n v="152"/>
    <n v="33212"/>
    <n v="1387315"/>
    <n v="3383968"/>
    <n v="604759"/>
  </r>
  <r>
    <x v="1"/>
    <x v="9"/>
    <x v="3"/>
    <x v="426"/>
    <n v="292"/>
    <n v="39572"/>
    <n v="2264906"/>
    <n v="3439578"/>
    <n v="4985412"/>
  </r>
  <r>
    <x v="1"/>
    <x v="2"/>
    <x v="3"/>
    <x v="427"/>
    <n v="342"/>
    <n v="35586"/>
    <n v="2048261"/>
    <n v="3460683"/>
    <n v="653812"/>
  </r>
  <r>
    <x v="1"/>
    <x v="2"/>
    <x v="3"/>
    <x v="428"/>
    <n v="374"/>
    <n v="35492"/>
    <n v="1851916"/>
    <n v="3541676"/>
    <n v="646419"/>
  </r>
  <r>
    <x v="1"/>
    <x v="2"/>
    <x v="0"/>
    <x v="429"/>
    <n v="710"/>
    <n v="82484"/>
    <n v="1888921"/>
    <n v="3553801"/>
    <n v="312058"/>
  </r>
  <r>
    <x v="1"/>
    <x v="9"/>
    <x v="2"/>
    <x v="430"/>
    <n v="498"/>
    <n v="39622"/>
    <n v="3594484"/>
    <n v="3567181"/>
    <n v="4116139"/>
  </r>
  <r>
    <x v="1"/>
    <x v="2"/>
    <x v="0"/>
    <x v="431"/>
    <n v="916"/>
    <n v="80846"/>
    <n v="2190445"/>
    <n v="3579181"/>
    <n v="448267"/>
  </r>
  <r>
    <x v="1"/>
    <x v="2"/>
    <x v="3"/>
    <x v="432"/>
    <n v="312"/>
    <n v="40712"/>
    <n v="2070672"/>
    <n v="3635846"/>
    <n v="711737"/>
  </r>
  <r>
    <x v="1"/>
    <x v="8"/>
    <x v="1"/>
    <x v="433"/>
    <n v="436"/>
    <n v="87844"/>
    <n v="3207693"/>
    <n v="3669699"/>
    <n v="2074538"/>
  </r>
  <r>
    <x v="1"/>
    <x v="3"/>
    <x v="4"/>
    <x v="434"/>
    <n v="5240"/>
    <n v="441090"/>
    <n v="3925618"/>
    <n v="3720684"/>
    <n v="2059881"/>
  </r>
  <r>
    <x v="1"/>
    <x v="4"/>
    <x v="4"/>
    <x v="435"/>
    <n v="7686"/>
    <n v="566108"/>
    <n v="4498943"/>
    <n v="3751219"/>
    <n v="314586"/>
  </r>
  <r>
    <x v="1"/>
    <x v="4"/>
    <x v="4"/>
    <x v="436"/>
    <n v="8320"/>
    <n v="590528"/>
    <n v="4445761"/>
    <n v="3825744"/>
    <n v="412912"/>
  </r>
  <r>
    <x v="1"/>
    <x v="3"/>
    <x v="4"/>
    <x v="437"/>
    <n v="4514"/>
    <n v="384634"/>
    <n v="3753521"/>
    <n v="3845289"/>
    <n v="2425328"/>
  </r>
  <r>
    <x v="1"/>
    <x v="9"/>
    <x v="4"/>
    <x v="438"/>
    <n v="1468"/>
    <n v="34154"/>
    <n v="2702866"/>
    <n v="3878852"/>
    <n v="6469740"/>
  </r>
  <r>
    <x v="1"/>
    <x v="3"/>
    <x v="3"/>
    <x v="439"/>
    <n v="4042"/>
    <n v="333336"/>
    <n v="3562527"/>
    <n v="3967890"/>
    <n v="1988084"/>
  </r>
  <r>
    <x v="1"/>
    <x v="2"/>
    <x v="4"/>
    <x v="440"/>
    <n v="622"/>
    <n v="57456"/>
    <n v="2345551"/>
    <n v="4021322"/>
    <n v="242073"/>
  </r>
  <r>
    <x v="1"/>
    <x v="3"/>
    <x v="3"/>
    <x v="441"/>
    <n v="2996"/>
    <n v="276418"/>
    <n v="3466244"/>
    <n v="4039305"/>
    <n v="1305726"/>
  </r>
  <r>
    <x v="1"/>
    <x v="9"/>
    <x v="3"/>
    <x v="442"/>
    <n v="398"/>
    <n v="38890"/>
    <n v="2582964"/>
    <n v="4055382"/>
    <n v="4970362"/>
  </r>
  <r>
    <x v="1"/>
    <x v="3"/>
    <x v="3"/>
    <x v="443"/>
    <n v="2676"/>
    <n v="245772"/>
    <n v="3290339"/>
    <n v="4111362"/>
    <n v="1286206"/>
  </r>
  <r>
    <x v="1"/>
    <x v="6"/>
    <x v="2"/>
    <x v="444"/>
    <n v="2414"/>
    <n v="90582"/>
    <n v="4057619"/>
    <n v="4127158"/>
    <n v="2281335"/>
  </r>
  <r>
    <x v="1"/>
    <x v="5"/>
    <x v="0"/>
    <x v="445"/>
    <n v="2004"/>
    <n v="123626"/>
    <n v="4081276"/>
    <n v="4172138"/>
    <n v="1548168"/>
  </r>
  <r>
    <x v="1"/>
    <x v="3"/>
    <x v="4"/>
    <x v="446"/>
    <n v="5524"/>
    <n v="498018"/>
    <n v="3442204"/>
    <n v="4185876"/>
    <n v="2518085"/>
  </r>
  <r>
    <x v="1"/>
    <x v="2"/>
    <x v="4"/>
    <x v="447"/>
    <n v="554"/>
    <n v="47826"/>
    <n v="2096072"/>
    <n v="4185929"/>
    <n v="436441"/>
  </r>
  <r>
    <x v="1"/>
    <x v="2"/>
    <x v="4"/>
    <x v="448"/>
    <n v="498"/>
    <n v="53150"/>
    <n v="2198207"/>
    <n v="4216503"/>
    <n v="331102"/>
  </r>
  <r>
    <x v="1"/>
    <x v="6"/>
    <x v="2"/>
    <x v="449"/>
    <n v="1156"/>
    <n v="78586"/>
    <n v="4090585"/>
    <n v="4283333"/>
    <n v="3000321"/>
  </r>
  <r>
    <x v="1"/>
    <x v="2"/>
    <x v="4"/>
    <x v="450"/>
    <n v="514"/>
    <n v="65832"/>
    <n v="2253543"/>
    <n v="4298344"/>
    <n v="364830"/>
  </r>
  <r>
    <x v="1"/>
    <x v="3"/>
    <x v="3"/>
    <x v="451"/>
    <n v="2368"/>
    <n v="235798"/>
    <n v="3125623"/>
    <n v="4333839"/>
    <n v="1098179"/>
  </r>
  <r>
    <x v="1"/>
    <x v="6"/>
    <x v="1"/>
    <x v="452"/>
    <n v="1638"/>
    <n v="89058"/>
    <n v="4013338"/>
    <n v="4366076"/>
    <n v="2681926"/>
  </r>
  <r>
    <x v="1"/>
    <x v="5"/>
    <x v="1"/>
    <x v="453"/>
    <n v="6410"/>
    <n v="462794"/>
    <n v="5407769"/>
    <n v="4422660"/>
    <n v="577398"/>
  </r>
  <r>
    <x v="1"/>
    <x v="5"/>
    <x v="1"/>
    <x v="454"/>
    <n v="5796"/>
    <n v="423780"/>
    <n v="5964622"/>
    <n v="4505892"/>
    <n v="480507"/>
  </r>
  <r>
    <x v="1"/>
    <x v="3"/>
    <x v="2"/>
    <x v="455"/>
    <n v="2052"/>
    <n v="164542"/>
    <n v="3152905"/>
    <n v="4511761"/>
    <n v="751302"/>
  </r>
  <r>
    <x v="1"/>
    <x v="2"/>
    <x v="3"/>
    <x v="456"/>
    <n v="392"/>
    <n v="45942"/>
    <n v="2197427"/>
    <n v="4555781"/>
    <n v="479119"/>
  </r>
  <r>
    <x v="1"/>
    <x v="3"/>
    <x v="3"/>
    <x v="457"/>
    <n v="3514"/>
    <n v="308738"/>
    <n v="3190904"/>
    <n v="4570452"/>
    <n v="1960304"/>
  </r>
  <r>
    <x v="1"/>
    <x v="9"/>
    <x v="1"/>
    <x v="458"/>
    <n v="632"/>
    <n v="49220"/>
    <n v="3180440"/>
    <n v="4605602"/>
    <n v="4600804"/>
  </r>
  <r>
    <x v="1"/>
    <x v="4"/>
    <x v="4"/>
    <x v="459"/>
    <n v="7018"/>
    <n v="653474"/>
    <n v="4119267"/>
    <n v="4608838"/>
    <n v="359317"/>
  </r>
  <r>
    <x v="1"/>
    <x v="6"/>
    <x v="3"/>
    <x v="460"/>
    <n v="7996"/>
    <n v="73752"/>
    <n v="3815560"/>
    <n v="4646499"/>
    <n v="2604527"/>
  </r>
  <r>
    <x v="1"/>
    <x v="9"/>
    <x v="4"/>
    <x v="461"/>
    <n v="1168"/>
    <n v="28024"/>
    <n v="2575335"/>
    <n v="4743300"/>
    <n v="7105616"/>
  </r>
  <r>
    <x v="1"/>
    <x v="8"/>
    <x v="4"/>
    <x v="462"/>
    <n v="552"/>
    <n v="59250"/>
    <n v="2753145"/>
    <n v="4770374"/>
    <n v="3384398"/>
  </r>
  <r>
    <x v="1"/>
    <x v="2"/>
    <x v="3"/>
    <x v="463"/>
    <n v="376"/>
    <n v="47246"/>
    <n v="2081466"/>
    <n v="4818222"/>
    <n v="579308"/>
  </r>
  <r>
    <x v="1"/>
    <x v="2"/>
    <x v="4"/>
    <x v="464"/>
    <n v="584"/>
    <n v="60682"/>
    <n v="2345280"/>
    <n v="4838554"/>
    <n v="318192"/>
  </r>
  <r>
    <x v="1"/>
    <x v="6"/>
    <x v="2"/>
    <x v="465"/>
    <n v="1796"/>
    <n v="83022"/>
    <n v="3947034"/>
    <n v="4856704"/>
    <n v="2814183"/>
  </r>
  <r>
    <x v="1"/>
    <x v="9"/>
    <x v="2"/>
    <x v="466"/>
    <n v="386"/>
    <n v="43166"/>
    <n v="2389677"/>
    <n v="4987268"/>
    <n v="4961128"/>
  </r>
  <r>
    <x v="1"/>
    <x v="9"/>
    <x v="0"/>
    <x v="467"/>
    <n v="1102"/>
    <n v="27098"/>
    <n v="2973320"/>
    <n v="4988700"/>
    <n v="7236807"/>
  </r>
  <r>
    <x v="1"/>
    <x v="5"/>
    <x v="3"/>
    <x v="468"/>
    <n v="5080"/>
    <n v="215552"/>
    <n v="3922458"/>
    <n v="5029767"/>
    <n v="822375"/>
  </r>
  <r>
    <x v="1"/>
    <x v="6"/>
    <x v="1"/>
    <x v="469"/>
    <n v="1860"/>
    <n v="94108"/>
    <n v="3821861"/>
    <n v="5068678"/>
    <n v="2469658"/>
  </r>
  <r>
    <x v="1"/>
    <x v="5"/>
    <x v="2"/>
    <x v="470"/>
    <n v="4444"/>
    <n v="324712"/>
    <n v="4091789"/>
    <n v="5082772"/>
    <n v="636496"/>
  </r>
  <r>
    <x v="1"/>
    <x v="6"/>
    <x v="3"/>
    <x v="471"/>
    <n v="1120"/>
    <n v="87756"/>
    <n v="4058036"/>
    <n v="5097464"/>
    <n v="3604734"/>
  </r>
  <r>
    <x v="1"/>
    <x v="7"/>
    <x v="4"/>
    <x v="472"/>
    <n v="914"/>
    <n v="71622"/>
    <n v="3723666"/>
    <n v="5152003"/>
    <n v="2776790"/>
  </r>
  <r>
    <x v="1"/>
    <x v="4"/>
    <x v="0"/>
    <x v="473"/>
    <n v="5566"/>
    <n v="510250"/>
    <n v="3874858"/>
    <n v="5170282"/>
    <n v="605257"/>
  </r>
  <r>
    <x v="1"/>
    <x v="6"/>
    <x v="3"/>
    <x v="474"/>
    <n v="1088"/>
    <n v="79654"/>
    <n v="4013927"/>
    <n v="5172905"/>
    <n v="2831982"/>
  </r>
  <r>
    <x v="1"/>
    <x v="6"/>
    <x v="2"/>
    <x v="475"/>
    <n v="4048"/>
    <n v="95088"/>
    <n v="3471009"/>
    <n v="5187498"/>
    <n v="3041588"/>
  </r>
  <r>
    <x v="1"/>
    <x v="2"/>
    <x v="3"/>
    <x v="476"/>
    <n v="260"/>
    <n v="40372"/>
    <n v="1617456"/>
    <n v="5233677"/>
    <n v="803617"/>
  </r>
  <r>
    <x v="1"/>
    <x v="8"/>
    <x v="3"/>
    <x v="477"/>
    <n v="592"/>
    <n v="86434"/>
    <n v="2949386"/>
    <n v="5240646"/>
    <n v="3150980"/>
  </r>
  <r>
    <x v="1"/>
    <x v="3"/>
    <x v="1"/>
    <x v="478"/>
    <n v="1028"/>
    <n v="120118"/>
    <n v="2424781"/>
    <n v="5307550"/>
    <n v="480178"/>
  </r>
  <r>
    <x v="1"/>
    <x v="9"/>
    <x v="0"/>
    <x v="479"/>
    <n v="890"/>
    <n v="29344"/>
    <n v="2678107"/>
    <n v="5361980"/>
    <n v="8890486"/>
  </r>
  <r>
    <x v="1"/>
    <x v="9"/>
    <x v="4"/>
    <x v="480"/>
    <n v="714"/>
    <n v="32204"/>
    <n v="2212648"/>
    <n v="5396694"/>
    <n v="7979754"/>
  </r>
  <r>
    <x v="1"/>
    <x v="3"/>
    <x v="2"/>
    <x v="481"/>
    <n v="1808"/>
    <n v="150760"/>
    <n v="2932291"/>
    <n v="5402348"/>
    <n v="462506"/>
  </r>
  <r>
    <x v="1"/>
    <x v="6"/>
    <x v="2"/>
    <x v="482"/>
    <n v="1816"/>
    <n v="88408"/>
    <n v="3823846"/>
    <n v="5576981"/>
    <n v="2707095"/>
  </r>
  <r>
    <x v="1"/>
    <x v="9"/>
    <x v="2"/>
    <x v="483"/>
    <n v="458"/>
    <n v="45692"/>
    <n v="1854771"/>
    <n v="5593628"/>
    <n v="5208698"/>
  </r>
  <r>
    <x v="1"/>
    <x v="6"/>
    <x v="4"/>
    <x v="484"/>
    <n v="1282"/>
    <n v="83306"/>
    <n v="3734105"/>
    <n v="5615636"/>
    <n v="2871802"/>
  </r>
  <r>
    <x v="1"/>
    <x v="3"/>
    <x v="1"/>
    <x v="485"/>
    <n v="1368"/>
    <n v="118274"/>
    <n v="2730904"/>
    <n v="5629312"/>
    <n v="541834"/>
  </r>
  <r>
    <x v="1"/>
    <x v="7"/>
    <x v="3"/>
    <x v="486"/>
    <n v="752"/>
    <n v="72570"/>
    <n v="3783582"/>
    <n v="5634862"/>
    <n v="2036862"/>
  </r>
  <r>
    <x v="1"/>
    <x v="5"/>
    <x v="1"/>
    <x v="487"/>
    <n v="5434"/>
    <n v="413444"/>
    <n v="5928849"/>
    <n v="5640657"/>
    <n v="485793"/>
  </r>
  <r>
    <x v="1"/>
    <x v="4"/>
    <x v="4"/>
    <x v="488"/>
    <n v="7318"/>
    <n v="542004"/>
    <n v="4300755"/>
    <n v="5647523"/>
    <n v="395068"/>
  </r>
  <r>
    <x v="1"/>
    <x v="4"/>
    <x v="0"/>
    <x v="489"/>
    <n v="6926"/>
    <n v="528966"/>
    <n v="4288249"/>
    <n v="5676448"/>
    <n v="651890"/>
  </r>
  <r>
    <x v="1"/>
    <x v="6"/>
    <x v="1"/>
    <x v="490"/>
    <n v="1104"/>
    <n v="103866"/>
    <n v="3375225"/>
    <n v="5697126"/>
    <n v="3624344"/>
  </r>
  <r>
    <x v="1"/>
    <x v="6"/>
    <x v="4"/>
    <x v="491"/>
    <n v="1084"/>
    <n v="70290"/>
    <n v="3614713"/>
    <n v="5749205"/>
    <n v="3180255"/>
  </r>
  <r>
    <x v="1"/>
    <x v="3"/>
    <x v="2"/>
    <x v="492"/>
    <n v="2076"/>
    <n v="186850"/>
    <n v="3041835"/>
    <n v="5754007"/>
    <n v="870809"/>
  </r>
  <r>
    <x v="1"/>
    <x v="5"/>
    <x v="0"/>
    <x v="493"/>
    <n v="1638"/>
    <n v="121578"/>
    <n v="3874686"/>
    <n v="5764052"/>
    <n v="1884006"/>
  </r>
  <r>
    <x v="1"/>
    <x v="4"/>
    <x v="4"/>
    <x v="494"/>
    <n v="7222"/>
    <n v="570664"/>
    <n v="4342179"/>
    <n v="5856736"/>
    <n v="500363"/>
  </r>
  <r>
    <x v="1"/>
    <x v="3"/>
    <x v="1"/>
    <x v="495"/>
    <n v="954"/>
    <n v="105680"/>
    <n v="2217529"/>
    <n v="5878435"/>
    <n v="370050"/>
  </r>
  <r>
    <x v="1"/>
    <x v="9"/>
    <x v="4"/>
    <x v="496"/>
    <n v="1610"/>
    <n v="26378"/>
    <n v="2791293"/>
    <n v="5897177"/>
    <n v="9504570"/>
  </r>
  <r>
    <x v="1"/>
    <x v="9"/>
    <x v="1"/>
    <x v="497"/>
    <n v="554"/>
    <n v="49918"/>
    <n v="2880449"/>
    <n v="5960334"/>
    <n v="4736529"/>
  </r>
  <r>
    <x v="1"/>
    <x v="5"/>
    <x v="3"/>
    <x v="498"/>
    <n v="3182"/>
    <n v="177000"/>
    <n v="4082534"/>
    <n v="6051072"/>
    <n v="831224"/>
  </r>
  <r>
    <x v="1"/>
    <x v="9"/>
    <x v="4"/>
    <x v="499"/>
    <n v="1332"/>
    <n v="35272"/>
    <n v="2718416"/>
    <n v="6053088"/>
    <n v="8194311"/>
  </r>
  <r>
    <x v="1"/>
    <x v="5"/>
    <x v="3"/>
    <x v="500"/>
    <n v="3290"/>
    <n v="195708"/>
    <n v="4194766"/>
    <n v="6054572"/>
    <n v="798818"/>
  </r>
  <r>
    <x v="1"/>
    <x v="5"/>
    <x v="2"/>
    <x v="501"/>
    <n v="6828"/>
    <n v="270658"/>
    <n v="4242558"/>
    <n v="6056427"/>
    <n v="658154"/>
  </r>
  <r>
    <x v="1"/>
    <x v="7"/>
    <x v="1"/>
    <x v="502"/>
    <n v="1064"/>
    <n v="83746"/>
    <n v="3903184"/>
    <n v="6071142"/>
    <n v="2039449"/>
  </r>
  <r>
    <x v="1"/>
    <x v="2"/>
    <x v="4"/>
    <x v="503"/>
    <n v="394"/>
    <n v="59558"/>
    <n v="1870628"/>
    <n v="6102372"/>
    <n v="696892"/>
  </r>
  <r>
    <x v="1"/>
    <x v="5"/>
    <x v="3"/>
    <x v="504"/>
    <n v="2848"/>
    <n v="156378"/>
    <n v="3308601"/>
    <n v="6109338"/>
    <n v="576498"/>
  </r>
  <r>
    <x v="1"/>
    <x v="5"/>
    <x v="1"/>
    <x v="505"/>
    <n v="4214"/>
    <n v="365732"/>
    <n v="3770797"/>
    <n v="6161352"/>
    <n v="660271"/>
  </r>
  <r>
    <x v="1"/>
    <x v="3"/>
    <x v="2"/>
    <x v="506"/>
    <n v="1676"/>
    <n v="180656"/>
    <n v="3041615"/>
    <n v="6236477"/>
    <n v="769335"/>
  </r>
  <r>
    <x v="1"/>
    <x v="5"/>
    <x v="3"/>
    <x v="507"/>
    <n v="4658"/>
    <n v="207800"/>
    <n v="4042924"/>
    <n v="6332313"/>
    <n v="762156"/>
  </r>
  <r>
    <x v="1"/>
    <x v="5"/>
    <x v="2"/>
    <x v="508"/>
    <n v="7992"/>
    <n v="245370"/>
    <n v="4218543"/>
    <n v="6356327"/>
    <n v="669385"/>
  </r>
  <r>
    <x v="1"/>
    <x v="5"/>
    <x v="1"/>
    <x v="509"/>
    <n v="5364"/>
    <n v="378748"/>
    <n v="5832629"/>
    <n v="6371484"/>
    <n v="549591"/>
  </r>
  <r>
    <x v="1"/>
    <x v="5"/>
    <x v="2"/>
    <x v="510"/>
    <n v="6600"/>
    <n v="265328"/>
    <n v="4068055"/>
    <n v="6406018"/>
    <n v="780122"/>
  </r>
  <r>
    <x v="1"/>
    <x v="6"/>
    <x v="4"/>
    <x v="511"/>
    <n v="1280"/>
    <n v="77074"/>
    <n v="3820728"/>
    <n v="6442352"/>
    <n v="2656142"/>
  </r>
  <r>
    <x v="1"/>
    <x v="6"/>
    <x v="3"/>
    <x v="512"/>
    <n v="1034"/>
    <n v="84102"/>
    <n v="4044420"/>
    <n v="6456962"/>
    <n v="4014062"/>
  </r>
  <r>
    <x v="1"/>
    <x v="8"/>
    <x v="4"/>
    <x v="513"/>
    <n v="750"/>
    <n v="59888"/>
    <n v="3145340"/>
    <n v="6497788"/>
    <n v="5411813"/>
  </r>
  <r>
    <x v="1"/>
    <x v="6"/>
    <x v="1"/>
    <x v="514"/>
    <n v="1474"/>
    <n v="114994"/>
    <n v="4240059"/>
    <n v="6578518"/>
    <n v="2490232"/>
  </r>
  <r>
    <x v="1"/>
    <x v="3"/>
    <x v="2"/>
    <x v="515"/>
    <n v="1546"/>
    <n v="154606"/>
    <n v="2800738"/>
    <n v="6595214"/>
    <n v="836200"/>
  </r>
  <r>
    <x v="1"/>
    <x v="9"/>
    <x v="4"/>
    <x v="516"/>
    <n v="1118"/>
    <n v="33018"/>
    <n v="2652062"/>
    <n v="6639902"/>
    <n v="9389611"/>
  </r>
  <r>
    <x v="1"/>
    <x v="5"/>
    <x v="2"/>
    <x v="517"/>
    <n v="12278"/>
    <n v="298044"/>
    <n v="4164126"/>
    <n v="6690794"/>
    <n v="642489"/>
  </r>
  <r>
    <x v="1"/>
    <x v="6"/>
    <x v="1"/>
    <x v="518"/>
    <n v="1714"/>
    <n v="118108"/>
    <n v="4348225"/>
    <n v="6708200"/>
    <n v="2010877"/>
  </r>
  <r>
    <x v="1"/>
    <x v="3"/>
    <x v="1"/>
    <x v="519"/>
    <n v="936"/>
    <n v="100768"/>
    <n v="2339392"/>
    <n v="6721364"/>
    <n v="539128"/>
  </r>
  <r>
    <x v="1"/>
    <x v="7"/>
    <x v="2"/>
    <x v="520"/>
    <n v="982"/>
    <n v="78254"/>
    <n v="4365442"/>
    <n v="6768357"/>
    <n v="2411829"/>
  </r>
  <r>
    <x v="1"/>
    <x v="7"/>
    <x v="2"/>
    <x v="521"/>
    <n v="992"/>
    <n v="80194"/>
    <n v="3617770"/>
    <n v="6875869"/>
    <n v="2283790"/>
  </r>
  <r>
    <x v="1"/>
    <x v="9"/>
    <x v="1"/>
    <x v="522"/>
    <n v="552"/>
    <n v="49522"/>
    <n v="3006726"/>
    <n v="6878150"/>
    <n v="5720620"/>
  </r>
  <r>
    <x v="1"/>
    <x v="6"/>
    <x v="3"/>
    <x v="523"/>
    <n v="744"/>
    <n v="90712"/>
    <n v="3677387"/>
    <n v="6896365"/>
    <n v="3831947"/>
  </r>
  <r>
    <x v="1"/>
    <x v="7"/>
    <x v="3"/>
    <x v="524"/>
    <n v="802"/>
    <n v="77154"/>
    <n v="3450149"/>
    <n v="6904225"/>
    <n v="3838993"/>
  </r>
  <r>
    <x v="1"/>
    <x v="3"/>
    <x v="2"/>
    <x v="525"/>
    <n v="1760"/>
    <n v="193492"/>
    <n v="2930925"/>
    <n v="6904422"/>
    <n v="1072177"/>
  </r>
  <r>
    <x v="1"/>
    <x v="5"/>
    <x v="1"/>
    <x v="526"/>
    <n v="6744"/>
    <n v="395526"/>
    <n v="6021572"/>
    <n v="6931718"/>
    <n v="566598"/>
  </r>
  <r>
    <x v="1"/>
    <x v="6"/>
    <x v="4"/>
    <x v="527"/>
    <n v="1082"/>
    <n v="80076"/>
    <n v="3800758"/>
    <n v="7135709"/>
    <n v="3401096"/>
  </r>
  <r>
    <x v="1"/>
    <x v="9"/>
    <x v="2"/>
    <x v="528"/>
    <n v="354"/>
    <n v="53146"/>
    <n v="2427573"/>
    <n v="7141547"/>
    <n v="6845539"/>
  </r>
  <r>
    <x v="1"/>
    <x v="3"/>
    <x v="1"/>
    <x v="529"/>
    <n v="892"/>
    <n v="100200"/>
    <n v="2396272"/>
    <n v="7185888"/>
    <n v="748210"/>
  </r>
  <r>
    <x v="1"/>
    <x v="6"/>
    <x v="0"/>
    <x v="530"/>
    <n v="1098"/>
    <n v="84230"/>
    <n v="4069461"/>
    <n v="7190818"/>
    <n v="3463252"/>
  </r>
  <r>
    <x v="1"/>
    <x v="8"/>
    <x v="0"/>
    <x v="531"/>
    <n v="626"/>
    <n v="57452"/>
    <n v="3442035"/>
    <n v="7220336"/>
    <n v="6393690"/>
  </r>
  <r>
    <x v="1"/>
    <x v="8"/>
    <x v="4"/>
    <x v="532"/>
    <n v="518"/>
    <n v="52042"/>
    <n v="3298574"/>
    <n v="7312411"/>
    <n v="6992096"/>
  </r>
  <r>
    <x v="1"/>
    <x v="3"/>
    <x v="1"/>
    <x v="533"/>
    <n v="1260"/>
    <n v="119428"/>
    <n v="2652275"/>
    <n v="7319993"/>
    <n v="624031"/>
  </r>
  <r>
    <x v="1"/>
    <x v="3"/>
    <x v="2"/>
    <x v="534"/>
    <n v="1604"/>
    <n v="123658"/>
    <n v="2930180"/>
    <n v="7354901"/>
    <n v="837473"/>
  </r>
  <r>
    <x v="1"/>
    <x v="9"/>
    <x v="2"/>
    <x v="535"/>
    <n v="426"/>
    <n v="47190"/>
    <n v="2740441"/>
    <n v="7356422"/>
    <n v="6833091"/>
  </r>
  <r>
    <x v="1"/>
    <x v="6"/>
    <x v="0"/>
    <x v="536"/>
    <n v="1196"/>
    <n v="74640"/>
    <n v="3807728"/>
    <n v="7358844"/>
    <n v="3609736"/>
  </r>
  <r>
    <x v="1"/>
    <x v="6"/>
    <x v="4"/>
    <x v="537"/>
    <n v="960"/>
    <n v="76806"/>
    <n v="3964949"/>
    <n v="7371723"/>
    <n v="3759205"/>
  </r>
  <r>
    <x v="1"/>
    <x v="9"/>
    <x v="3"/>
    <x v="538"/>
    <n v="464"/>
    <n v="37284"/>
    <n v="2805081"/>
    <n v="7435560"/>
    <n v="7297450"/>
  </r>
  <r>
    <x v="1"/>
    <x v="9"/>
    <x v="3"/>
    <x v="539"/>
    <n v="328"/>
    <n v="38920"/>
    <n v="2285216"/>
    <n v="7451454"/>
    <n v="10191575"/>
  </r>
  <r>
    <x v="1"/>
    <x v="8"/>
    <x v="2"/>
    <x v="540"/>
    <n v="438"/>
    <n v="81398"/>
    <n v="2782864"/>
    <n v="7465485"/>
    <n v="3794657"/>
  </r>
  <r>
    <x v="1"/>
    <x v="8"/>
    <x v="0"/>
    <x v="541"/>
    <n v="556"/>
    <n v="56408"/>
    <n v="2833663"/>
    <n v="7510608"/>
    <n v="5964250"/>
  </r>
  <r>
    <x v="1"/>
    <x v="5"/>
    <x v="3"/>
    <x v="542"/>
    <n v="3148"/>
    <n v="175096"/>
    <n v="3968178"/>
    <n v="7571130"/>
    <n v="1035236"/>
  </r>
  <r>
    <x v="1"/>
    <x v="5"/>
    <x v="2"/>
    <x v="543"/>
    <n v="5466"/>
    <n v="234752"/>
    <n v="3598312"/>
    <n v="7593554"/>
    <n v="792214"/>
  </r>
  <r>
    <x v="1"/>
    <x v="3"/>
    <x v="1"/>
    <x v="544"/>
    <n v="1426"/>
    <n v="88358"/>
    <n v="2310882"/>
    <n v="7864432"/>
    <n v="658098"/>
  </r>
  <r>
    <x v="1"/>
    <x v="9"/>
    <x v="1"/>
    <x v="545"/>
    <n v="484"/>
    <n v="51876"/>
    <n v="2888316"/>
    <n v="7892009"/>
    <n v="7495389"/>
  </r>
  <r>
    <x v="1"/>
    <x v="8"/>
    <x v="3"/>
    <x v="546"/>
    <n v="636"/>
    <n v="75776"/>
    <n v="3293626"/>
    <n v="7920308"/>
    <n v="5496906"/>
  </r>
  <r>
    <x v="1"/>
    <x v="8"/>
    <x v="3"/>
    <x v="547"/>
    <n v="864"/>
    <n v="76706"/>
    <n v="3337229"/>
    <n v="7978954"/>
    <n v="5630402"/>
  </r>
  <r>
    <x v="1"/>
    <x v="9"/>
    <x v="1"/>
    <x v="548"/>
    <n v="526"/>
    <n v="59290"/>
    <n v="2269914"/>
    <n v="7984520"/>
    <n v="7081410"/>
  </r>
  <r>
    <x v="1"/>
    <x v="9"/>
    <x v="1"/>
    <x v="549"/>
    <n v="466"/>
    <n v="50920"/>
    <n v="3148139"/>
    <n v="8205354"/>
    <n v="6341455"/>
  </r>
  <r>
    <x v="1"/>
    <x v="8"/>
    <x v="4"/>
    <x v="550"/>
    <n v="560"/>
    <n v="63994"/>
    <n v="3332293"/>
    <n v="8245513"/>
    <n v="6702826"/>
  </r>
  <r>
    <x v="1"/>
    <x v="8"/>
    <x v="2"/>
    <x v="551"/>
    <n v="562"/>
    <n v="75986"/>
    <n v="3247893"/>
    <n v="8291975"/>
    <n v="5055608"/>
  </r>
  <r>
    <x v="1"/>
    <x v="5"/>
    <x v="4"/>
    <x v="552"/>
    <n v="1814"/>
    <n v="114032"/>
    <n v="3536589"/>
    <n v="8394918"/>
    <n v="2337508"/>
  </r>
  <r>
    <x v="1"/>
    <x v="8"/>
    <x v="4"/>
    <x v="553"/>
    <n v="582"/>
    <n v="56098"/>
    <n v="3447289"/>
    <n v="8544962"/>
    <n v="6277306"/>
  </r>
  <r>
    <x v="1"/>
    <x v="9"/>
    <x v="2"/>
    <x v="554"/>
    <n v="494"/>
    <n v="46132"/>
    <n v="2728544"/>
    <n v="8616950"/>
    <n v="7778968"/>
  </r>
  <r>
    <x v="1"/>
    <x v="7"/>
    <x v="1"/>
    <x v="555"/>
    <n v="1232"/>
    <n v="80052"/>
    <n v="3841005"/>
    <n v="8666299"/>
    <n v="2542620"/>
  </r>
  <r>
    <x v="1"/>
    <x v="8"/>
    <x v="1"/>
    <x v="556"/>
    <n v="684"/>
    <n v="72844"/>
    <n v="3641603"/>
    <n v="8669706"/>
    <n v="3832525"/>
  </r>
  <r>
    <x v="1"/>
    <x v="7"/>
    <x v="1"/>
    <x v="557"/>
    <n v="982"/>
    <n v="87870"/>
    <n v="3775701"/>
    <n v="8673018"/>
    <n v="2928082"/>
  </r>
  <r>
    <x v="1"/>
    <x v="9"/>
    <x v="3"/>
    <x v="558"/>
    <n v="320"/>
    <n v="35136"/>
    <n v="2451039"/>
    <n v="8714541"/>
    <n v="5462576"/>
  </r>
  <r>
    <x v="1"/>
    <x v="7"/>
    <x v="3"/>
    <x v="559"/>
    <n v="1054"/>
    <n v="78538"/>
    <n v="3798743"/>
    <n v="8764226"/>
    <n v="2908580"/>
  </r>
  <r>
    <x v="1"/>
    <x v="7"/>
    <x v="3"/>
    <x v="560"/>
    <n v="1086"/>
    <n v="72914"/>
    <n v="4365700"/>
    <n v="8767540"/>
    <n v="2817730"/>
  </r>
  <r>
    <x v="1"/>
    <x v="8"/>
    <x v="4"/>
    <x v="561"/>
    <n v="636"/>
    <n v="65020"/>
    <n v="3321215"/>
    <n v="8778741"/>
    <n v="6276990"/>
  </r>
  <r>
    <x v="1"/>
    <x v="6"/>
    <x v="1"/>
    <x v="562"/>
    <n v="1900"/>
    <n v="104540"/>
    <n v="3862184"/>
    <n v="8787316"/>
    <n v="4431770"/>
  </r>
  <r>
    <x v="1"/>
    <x v="7"/>
    <x v="2"/>
    <x v="563"/>
    <n v="752"/>
    <n v="82922"/>
    <n v="3190265"/>
    <n v="8980740"/>
    <n v="2689623"/>
  </r>
  <r>
    <x v="1"/>
    <x v="7"/>
    <x v="1"/>
    <x v="564"/>
    <n v="930"/>
    <n v="81812"/>
    <n v="3780900"/>
    <n v="9009424"/>
    <n v="2960503"/>
  </r>
  <r>
    <x v="1"/>
    <x v="7"/>
    <x v="0"/>
    <x v="565"/>
    <n v="410"/>
    <n v="72480"/>
    <n v="2954785"/>
    <n v="9028954"/>
    <n v="3265618"/>
  </r>
  <r>
    <x v="1"/>
    <x v="7"/>
    <x v="3"/>
    <x v="566"/>
    <n v="880"/>
    <n v="74286"/>
    <n v="3555548"/>
    <n v="9050379"/>
    <n v="2791962"/>
  </r>
  <r>
    <x v="1"/>
    <x v="8"/>
    <x v="2"/>
    <x v="567"/>
    <n v="676"/>
    <n v="75772"/>
    <n v="3304831"/>
    <n v="9121076"/>
    <n v="6114304"/>
  </r>
  <r>
    <x v="1"/>
    <x v="4"/>
    <x v="3"/>
    <x v="568"/>
    <n v="8418"/>
    <n v="714346"/>
    <n v="4260832"/>
    <n v="9153850"/>
    <n v="579344"/>
  </r>
  <r>
    <x v="1"/>
    <x v="7"/>
    <x v="1"/>
    <x v="569"/>
    <n v="840"/>
    <n v="78240"/>
    <n v="3432737"/>
    <n v="9264424"/>
    <n v="3375437"/>
  </r>
  <r>
    <x v="1"/>
    <x v="7"/>
    <x v="4"/>
    <x v="570"/>
    <n v="714"/>
    <n v="79106"/>
    <n v="3196873"/>
    <n v="9275310"/>
    <n v="3620806"/>
  </r>
  <r>
    <x v="1"/>
    <x v="7"/>
    <x v="2"/>
    <x v="571"/>
    <n v="1166"/>
    <n v="84312"/>
    <n v="4115837"/>
    <n v="9297809"/>
    <n v="2525291"/>
  </r>
  <r>
    <x v="1"/>
    <x v="7"/>
    <x v="4"/>
    <x v="572"/>
    <n v="1300"/>
    <n v="68296"/>
    <n v="3591357"/>
    <n v="9302930"/>
    <n v="3709859"/>
  </r>
  <r>
    <x v="1"/>
    <x v="8"/>
    <x v="1"/>
    <x v="573"/>
    <n v="618"/>
    <n v="76174"/>
    <n v="3723523"/>
    <n v="9361434"/>
    <n v="5555198"/>
  </r>
  <r>
    <x v="1"/>
    <x v="8"/>
    <x v="2"/>
    <x v="574"/>
    <n v="620"/>
    <n v="73342"/>
    <n v="3447892"/>
    <n v="9396614"/>
    <n v="4213590"/>
  </r>
  <r>
    <x v="1"/>
    <x v="6"/>
    <x v="4"/>
    <x v="575"/>
    <n v="836"/>
    <n v="85006"/>
    <n v="3479613"/>
    <n v="9426641"/>
    <n v="4005227"/>
  </r>
  <r>
    <x v="1"/>
    <x v="6"/>
    <x v="2"/>
    <x v="576"/>
    <n v="1250"/>
    <n v="84872"/>
    <n v="3857138"/>
    <n v="9549170"/>
    <n v="2910173"/>
  </r>
  <r>
    <x v="1"/>
    <x v="8"/>
    <x v="3"/>
    <x v="577"/>
    <n v="770"/>
    <n v="68320"/>
    <n v="3520005"/>
    <n v="9644090"/>
    <n v="6359582"/>
  </r>
  <r>
    <x v="1"/>
    <x v="8"/>
    <x v="2"/>
    <x v="578"/>
    <n v="516"/>
    <n v="48794"/>
    <n v="3679974"/>
    <n v="9892106"/>
    <n v="4481604"/>
  </r>
  <r>
    <x v="1"/>
    <x v="8"/>
    <x v="3"/>
    <x v="579"/>
    <n v="612"/>
    <n v="79304"/>
    <n v="2806054"/>
    <n v="9909123"/>
    <n v="8216932"/>
  </r>
  <r>
    <x v="1"/>
    <x v="7"/>
    <x v="0"/>
    <x v="580"/>
    <n v="1054"/>
    <n v="69686"/>
    <n v="3348969"/>
    <n v="10107070"/>
    <n v="4748291"/>
  </r>
  <r>
    <x v="1"/>
    <x v="5"/>
    <x v="4"/>
    <x v="581"/>
    <n v="2718"/>
    <n v="137394"/>
    <n v="3967422"/>
    <n v="10426032"/>
    <n v="1320588"/>
  </r>
  <r>
    <x v="1"/>
    <x v="7"/>
    <x v="2"/>
    <x v="582"/>
    <n v="954"/>
    <n v="71518"/>
    <n v="4256111"/>
    <n v="10433518"/>
    <n v="2780376"/>
  </r>
  <r>
    <x v="1"/>
    <x v="7"/>
    <x v="1"/>
    <x v="583"/>
    <n v="1122"/>
    <n v="73104"/>
    <n v="3863000"/>
    <n v="10927214"/>
    <n v="2557106"/>
  </r>
  <r>
    <x v="1"/>
    <x v="5"/>
    <x v="4"/>
    <x v="584"/>
    <n v="2656"/>
    <n v="128738"/>
    <n v="3795957"/>
    <n v="11025566"/>
    <n v="1617451"/>
  </r>
  <r>
    <x v="1"/>
    <x v="5"/>
    <x v="4"/>
    <x v="585"/>
    <n v="2516"/>
    <n v="115732"/>
    <n v="4520693"/>
    <n v="11098783"/>
    <n v="2326886"/>
  </r>
  <r>
    <x v="1"/>
    <x v="8"/>
    <x v="2"/>
    <x v="586"/>
    <n v="680"/>
    <n v="79630"/>
    <n v="2847110"/>
    <n v="11352940"/>
    <n v="5448177"/>
  </r>
  <r>
    <x v="1"/>
    <x v="7"/>
    <x v="2"/>
    <x v="587"/>
    <n v="982"/>
    <n v="75872"/>
    <n v="3904840"/>
    <n v="11458501"/>
    <n v="3853860"/>
  </r>
  <r>
    <x v="1"/>
    <x v="8"/>
    <x v="1"/>
    <x v="588"/>
    <n v="710"/>
    <n v="69330"/>
    <n v="3536849"/>
    <n v="11463292"/>
    <n v="4381681"/>
  </r>
  <r>
    <x v="1"/>
    <x v="8"/>
    <x v="1"/>
    <x v="589"/>
    <n v="736"/>
    <n v="78202"/>
    <n v="3488486"/>
    <n v="11683958"/>
    <n v="5276223"/>
  </r>
  <r>
    <x v="1"/>
    <x v="8"/>
    <x v="3"/>
    <x v="590"/>
    <n v="502"/>
    <n v="68940"/>
    <n v="2826251"/>
    <n v="11802774"/>
    <n v="8088592"/>
  </r>
  <r>
    <x v="1"/>
    <x v="7"/>
    <x v="4"/>
    <x v="591"/>
    <n v="986"/>
    <n v="65850"/>
    <n v="3808968"/>
    <n v="11915742"/>
    <n v="4808040"/>
  </r>
  <r>
    <x v="1"/>
    <x v="7"/>
    <x v="4"/>
    <x v="592"/>
    <n v="1210"/>
    <n v="68496"/>
    <n v="3927607"/>
    <n v="12156080"/>
    <n v="4527383"/>
  </r>
  <r>
    <x v="1"/>
    <x v="5"/>
    <x v="4"/>
    <x v="593"/>
    <n v="2366"/>
    <n v="129638"/>
    <n v="4296515"/>
    <n v="12193802"/>
    <n v="2000562"/>
  </r>
  <r>
    <x v="1"/>
    <x v="5"/>
    <x v="4"/>
    <x v="594"/>
    <n v="2646"/>
    <n v="138374"/>
    <n v="3993308"/>
    <n v="12659560"/>
    <n v="1307058"/>
  </r>
  <r>
    <x v="1"/>
    <x v="8"/>
    <x v="2"/>
    <x v="595"/>
    <n v="678"/>
    <n v="81240"/>
    <n v="3747053"/>
    <n v="12678360"/>
    <n v="5430460"/>
  </r>
  <r>
    <x v="1"/>
    <x v="8"/>
    <x v="4"/>
    <x v="596"/>
    <n v="362"/>
    <n v="48502"/>
    <n v="2642048"/>
    <n v="12796717"/>
    <n v="8302359"/>
  </r>
  <r>
    <x v="1"/>
    <x v="8"/>
    <x v="1"/>
    <x v="597"/>
    <n v="1014"/>
    <n v="70182"/>
    <n v="3503773"/>
    <n v="12936198"/>
    <n v="4911454"/>
  </r>
  <r>
    <x v="1"/>
    <x v="6"/>
    <x v="0"/>
    <x v="598"/>
    <n v="1084"/>
    <n v="78974"/>
    <n v="3842299"/>
    <n v="13971694"/>
    <n v="3588540"/>
  </r>
  <r>
    <x v="1"/>
    <x v="7"/>
    <x v="3"/>
    <x v="599"/>
    <n v="876"/>
    <n v="73742"/>
    <n v="3542025"/>
    <n v="14244118"/>
    <n v="3502704"/>
  </r>
  <r>
    <x v="1"/>
    <x v="5"/>
    <x v="3"/>
    <x v="600"/>
    <n v="2334"/>
    <n v="164062"/>
    <n v="3421963"/>
    <n v="15878841"/>
    <n v="1576527"/>
  </r>
  <r>
    <x v="1"/>
    <x v="7"/>
    <x v="4"/>
    <x v="601"/>
    <n v="1028"/>
    <n v="62686"/>
    <n v="3963597"/>
    <n v="16075852"/>
    <n v="5485332"/>
  </r>
  <r>
    <x v="1"/>
    <x v="8"/>
    <x v="1"/>
    <x v="602"/>
    <n v="580"/>
    <n v="85892"/>
    <n v="3288020"/>
    <n v="16668017"/>
    <n v="6373769"/>
  </r>
  <r>
    <x v="1"/>
    <x v="7"/>
    <x v="0"/>
    <x v="603"/>
    <n v="924"/>
    <n v="68224"/>
    <n v="3309792"/>
    <n v="20621396"/>
    <n v="6547844"/>
  </r>
  <r>
    <x v="1"/>
    <x v="8"/>
    <x v="3"/>
    <x v="604"/>
    <n v="570"/>
    <n v="67666"/>
    <n v="3267782"/>
    <n v="26969834"/>
    <n v="1879642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7">
  <r>
    <x v="0"/>
    <x v="0"/>
    <s v="Nicobars"/>
    <s v="Nicobars"/>
    <n v="36842"/>
    <m/>
    <n v="25394"/>
    <n v="20313"/>
    <n v="0"/>
    <n v="0"/>
    <n v="0"/>
    <n v="18052"/>
  </r>
  <r>
    <x v="0"/>
    <x v="0"/>
    <s v="North and Middle Andaman"/>
    <s v="North and Middle Andaman"/>
    <n v="105597"/>
    <m/>
    <n v="78945"/>
    <n v="59522"/>
    <n v="0"/>
    <n v="0"/>
    <n v="0"/>
    <n v="51742"/>
  </r>
  <r>
    <x v="0"/>
    <x v="0"/>
    <s v="South Andaman"/>
    <s v="South Andaman"/>
    <n v="238142"/>
    <m/>
    <n v="189662"/>
    <n v="120322"/>
    <n v="0"/>
    <n v="0"/>
    <n v="0"/>
    <n v="116689"/>
  </r>
  <r>
    <x v="1"/>
    <x v="1"/>
    <s v="Anantapur"/>
    <s v="Anantapur"/>
    <n v="4083315"/>
    <d v="2020-11-26T00:00:00"/>
    <n v="2690082"/>
    <n v="1611476"/>
    <n v="157843"/>
    <n v="1093"/>
    <n v="156699"/>
    <n v="866006"/>
  </r>
  <r>
    <x v="1"/>
    <x v="1"/>
    <s v="Chittoor"/>
    <s v="Chittoor"/>
    <n v="4170468"/>
    <d v="2020-11-26T00:00:00"/>
    <n v="2832987"/>
    <n v="1807873"/>
    <n v="246935"/>
    <n v="1947"/>
    <n v="244144"/>
    <n v="903789"/>
  </r>
  <r>
    <x v="1"/>
    <x v="1"/>
    <s v="East Godavari"/>
    <s v="East Godavari"/>
    <n v="5151549"/>
    <d v="2020-11-26T00:00:00"/>
    <n v="3532220"/>
    <n v="1990578"/>
    <n v="293836"/>
    <n v="1290"/>
    <n v="291610"/>
    <n v="1091664"/>
  </r>
  <r>
    <x v="1"/>
    <x v="1"/>
    <s v="Guntur"/>
    <s v="Guntur"/>
    <n v="4889230"/>
    <d v="2020-11-26T00:00:00"/>
    <n v="3440118"/>
    <n v="1891773"/>
    <n v="178068"/>
    <n v="1237"/>
    <n v="176629"/>
    <n v="922857"/>
  </r>
  <r>
    <x v="1"/>
    <x v="1"/>
    <s v="Krishna"/>
    <s v="Krishna"/>
    <n v="4529009"/>
    <d v="2020-11-26T00:00:00"/>
    <n v="2971604"/>
    <n v="1914927"/>
    <n v="119348"/>
    <n v="1430"/>
    <n v="117130"/>
    <n v="841906"/>
  </r>
  <r>
    <x v="1"/>
    <x v="1"/>
    <s v="Kurnool"/>
    <s v="Kurnool"/>
    <n v="4046601"/>
    <d v="2020-11-26T00:00:00"/>
    <n v="2672759"/>
    <n v="1290419"/>
    <n v="124142"/>
    <n v="853"/>
    <n v="123264"/>
    <n v="929432"/>
  </r>
  <r>
    <x v="1"/>
    <x v="1"/>
    <s v="Prakasam"/>
    <s v="Prakasam"/>
    <n v="3392764"/>
    <d v="2020-11-26T00:00:00"/>
    <n v="2321031"/>
    <n v="1521177"/>
    <n v="138482"/>
    <n v="1124"/>
    <n v="136989"/>
    <n v="766581"/>
  </r>
  <r>
    <x v="1"/>
    <x v="1"/>
    <s v="S.P.S. Nellore"/>
    <s v="S.P.S. Nellore"/>
    <n v="2966082"/>
    <d v="2020-11-26T00:00:00"/>
    <n v="2143402"/>
    <n v="1403240"/>
    <n v="146388"/>
    <n v="1053"/>
    <n v="144919"/>
    <n v="756158"/>
  </r>
  <r>
    <x v="1"/>
    <x v="1"/>
    <s v="Srikakulam"/>
    <s v="Srikakulam"/>
    <n v="2699471"/>
    <d v="2020-11-26T00:00:00"/>
    <n v="1630248"/>
    <n v="974734"/>
    <n v="123109"/>
    <n v="786"/>
    <n v="122136"/>
    <n v="732453"/>
  </r>
  <r>
    <x v="1"/>
    <x v="1"/>
    <s v="Visakhapatnam"/>
    <s v="Visakhapatnam"/>
    <n v="4288113"/>
    <d v="2020-11-26T00:00:00"/>
    <n v="2999432"/>
    <n v="1864960"/>
    <n v="157737"/>
    <n v="1127"/>
    <n v="156492"/>
    <n v="823851"/>
  </r>
  <r>
    <x v="1"/>
    <x v="1"/>
    <s v="Vizianagaram"/>
    <s v="Vizianagaram"/>
    <n v="2342868"/>
    <d v="2020-11-26T00:00:00"/>
    <n v="1393491"/>
    <n v="996097"/>
    <n v="82967"/>
    <n v="672"/>
    <n v="82231"/>
    <n v="572916"/>
  </r>
  <r>
    <x v="1"/>
    <x v="1"/>
    <s v="West Godavari"/>
    <s v="West Godavari"/>
    <n v="3934782"/>
    <d v="2020-11-26T00:00:00"/>
    <n v="2525317"/>
    <n v="1778807"/>
    <n v="179077"/>
    <n v="1117"/>
    <n v="177680"/>
    <n v="882636"/>
  </r>
  <r>
    <x v="1"/>
    <x v="1"/>
    <s v="Y.S.R. Kadapa"/>
    <s v="Y.S.R. Kadapa"/>
    <n v="2884524"/>
    <d v="2020-11-26T00:00:00"/>
    <n v="1824032"/>
    <n v="1328711"/>
    <n v="115623"/>
    <n v="644"/>
    <n v="114904"/>
    <n v="729572"/>
  </r>
  <r>
    <x v="2"/>
    <x v="2"/>
    <s v="Anjaw"/>
    <s v="Anjaw"/>
    <n v="21089"/>
    <d v="2021-01-28T00:00:00"/>
    <n v="11695"/>
    <n v="7957"/>
    <n v="1068"/>
    <n v="3"/>
    <n v="1065"/>
    <n v="3379"/>
  </r>
  <r>
    <x v="2"/>
    <x v="2"/>
    <s v="Capital Complex"/>
    <s v="Capital Complex"/>
    <n v="235122"/>
    <d v="2020-12-24T00:00:00"/>
    <n v="0"/>
    <n v="0"/>
    <n v="0"/>
    <n v="0"/>
    <n v="0"/>
    <n v="115210"/>
  </r>
  <r>
    <x v="2"/>
    <x v="2"/>
    <s v="Changlang"/>
    <s v="Changlang"/>
    <n v="147951"/>
    <d v="2021-01-28T00:00:00"/>
    <n v="88857"/>
    <n v="55361"/>
    <n v="3807"/>
    <n v="22"/>
    <n v="3780"/>
    <n v="25764"/>
  </r>
  <r>
    <x v="2"/>
    <x v="2"/>
    <s v="East Kameng"/>
    <s v="East Kameng"/>
    <n v="78413"/>
    <d v="2021-01-28T00:00:00"/>
    <n v="22931"/>
    <n v="15646"/>
    <n v="1094"/>
    <n v="0"/>
    <n v="1094"/>
    <n v="8036"/>
  </r>
  <r>
    <x v="2"/>
    <x v="2"/>
    <s v="East Siang"/>
    <s v="East Siang"/>
    <n v="99019"/>
    <d v="2021-01-28T00:00:00"/>
    <n v="54001"/>
    <n v="39434"/>
    <n v="3206"/>
    <n v="17"/>
    <n v="3183"/>
    <n v="23470"/>
  </r>
  <r>
    <x v="2"/>
    <x v="2"/>
    <s v="Kamle"/>
    <s v="Kamle"/>
    <n v="22256"/>
    <d v="2021-01-28T00:00:00"/>
    <n v="6946"/>
    <n v="3874"/>
    <n v="512"/>
    <n v="0"/>
    <n v="512"/>
    <n v="1641"/>
  </r>
  <r>
    <x v="2"/>
    <x v="2"/>
    <s v="Kra Daadi"/>
    <s v="Kra Daadi"/>
    <n v="6567"/>
    <d v="2021-01-28T00:00:00"/>
    <n v="6275"/>
    <n v="3272"/>
    <n v="270"/>
    <n v="0"/>
    <n v="270"/>
    <n v="3353"/>
  </r>
  <r>
    <x v="2"/>
    <x v="2"/>
    <s v="Kurung Kumey"/>
    <s v="Kurung Kumey"/>
    <n v="89717"/>
    <d v="2021-01-28T00:00:00"/>
    <n v="9121"/>
    <n v="5601"/>
    <n v="511"/>
    <n v="1"/>
    <n v="510"/>
    <n v="4456"/>
  </r>
  <r>
    <x v="2"/>
    <x v="2"/>
    <s v="Lepa Rada"/>
    <s v="Lepa Rada"/>
    <n v="13769"/>
    <d v="2021-01-28T00:00:00"/>
    <n v="13328"/>
    <n v="10176"/>
    <n v="874"/>
    <n v="3"/>
    <n v="871"/>
    <n v="7184"/>
  </r>
  <r>
    <x v="2"/>
    <x v="2"/>
    <s v="Lohit"/>
    <s v="Lohit"/>
    <n v="145538"/>
    <d v="2021-01-28T00:00:00"/>
    <n v="31120"/>
    <n v="22003"/>
    <n v="2885"/>
    <n v="26"/>
    <n v="2851"/>
    <n v="16387"/>
  </r>
  <r>
    <x v="2"/>
    <x v="2"/>
    <s v="Longding"/>
    <s v="Longding"/>
    <n v="60000"/>
    <d v="2021-01-28T00:00:00"/>
    <n v="19259"/>
    <n v="7826"/>
    <n v="752"/>
    <n v="2"/>
    <n v="749"/>
    <n v="10718"/>
  </r>
  <r>
    <x v="2"/>
    <x v="2"/>
    <s v="Lower Dibang Valley"/>
    <s v="Lower Dibang Valley"/>
    <n v="53986"/>
    <d v="2021-01-28T00:00:00"/>
    <n v="32639"/>
    <n v="22089"/>
    <n v="2426"/>
    <n v="11"/>
    <n v="2397"/>
    <n v="13382"/>
  </r>
  <r>
    <x v="2"/>
    <x v="2"/>
    <s v="Lower Siang"/>
    <s v="Lower Siang"/>
    <n v="80597"/>
    <d v="2021-01-28T00:00:00"/>
    <n v="16565"/>
    <n v="9990"/>
    <n v="738"/>
    <n v="8"/>
    <n v="730"/>
    <n v="7439"/>
  </r>
  <r>
    <x v="2"/>
    <x v="2"/>
    <s v="Lower Subansiri"/>
    <s v="Lower Subansiri"/>
    <n v="82839"/>
    <d v="2021-01-28T00:00:00"/>
    <n v="26916"/>
    <n v="18827"/>
    <n v="3036"/>
    <n v="15"/>
    <n v="3015"/>
    <n v="12082"/>
  </r>
  <r>
    <x v="2"/>
    <x v="2"/>
    <s v="Namsai"/>
    <s v="Namsai"/>
    <n v="95950"/>
    <d v="2021-01-28T00:00:00"/>
    <n v="63539"/>
    <n v="47104"/>
    <n v="2124"/>
    <n v="17"/>
    <n v="2102"/>
    <n v="21049"/>
  </r>
  <r>
    <x v="2"/>
    <x v="2"/>
    <s v="Pakke Kessang"/>
    <s v="Pakke Kessang"/>
    <n v="6790"/>
    <d v="2021-01-28T00:00:00"/>
    <n v="8004"/>
    <n v="4998"/>
    <n v="453"/>
    <n v="0"/>
    <n v="453"/>
    <n v="3553"/>
  </r>
  <r>
    <x v="2"/>
    <x v="2"/>
    <s v="Papum Pare"/>
    <s v="Papum Pare"/>
    <n v="176385"/>
    <d v="2021-01-28T00:00:00"/>
    <n v="141168"/>
    <n v="100258"/>
    <n v="18316"/>
    <n v="98"/>
    <n v="18212"/>
    <n v="51118"/>
  </r>
  <r>
    <x v="2"/>
    <x v="2"/>
    <s v="Shi Yomi"/>
    <s v="Shi Yomi"/>
    <n v="13310"/>
    <d v="2021-01-28T00:00:00"/>
    <n v="6910"/>
    <n v="5663"/>
    <n v="262"/>
    <n v="0"/>
    <n v="261"/>
    <n v="2300"/>
  </r>
  <r>
    <x v="2"/>
    <x v="2"/>
    <s v="Siang"/>
    <s v="Siang"/>
    <n v="31920"/>
    <d v="2021-01-28T00:00:00"/>
    <n v="14408"/>
    <n v="9068"/>
    <n v="411"/>
    <n v="3"/>
    <n v="408"/>
    <n v="4475"/>
  </r>
  <r>
    <x v="2"/>
    <x v="2"/>
    <s v="Tawang"/>
    <s v="Tawang"/>
    <n v="49950"/>
    <d v="2021-01-28T00:00:00"/>
    <n v="29553"/>
    <n v="23287"/>
    <n v="2577"/>
    <n v="20"/>
    <n v="2533"/>
    <n v="15512"/>
  </r>
  <r>
    <x v="2"/>
    <x v="2"/>
    <s v="Tirap"/>
    <s v="Tirap"/>
    <n v="111997"/>
    <d v="2021-01-28T00:00:00"/>
    <n v="31565"/>
    <n v="21200"/>
    <n v="1109"/>
    <n v="5"/>
    <n v="1102"/>
    <n v="15211"/>
  </r>
  <r>
    <x v="2"/>
    <x v="2"/>
    <s v="Upper Dibang Valley"/>
    <s v="Upper Dibang Valley"/>
    <n v="7948"/>
    <d v="2021-01-28T00:00:00"/>
    <n v="4156"/>
    <n v="2603"/>
    <n v="337"/>
    <n v="2"/>
    <n v="335"/>
    <n v="2078"/>
  </r>
  <r>
    <x v="2"/>
    <x v="2"/>
    <s v="Upper Siang"/>
    <s v="Upper Siang"/>
    <n v="35289"/>
    <d v="2021-01-28T00:00:00"/>
    <n v="18594"/>
    <n v="13671"/>
    <n v="1016"/>
    <n v="1"/>
    <n v="1015"/>
    <n v="7072"/>
  </r>
  <r>
    <x v="2"/>
    <x v="2"/>
    <s v="Upper Subansiri"/>
    <s v="Upper Subansiri"/>
    <n v="83205"/>
    <d v="2021-01-28T00:00:00"/>
    <n v="24842"/>
    <n v="16390"/>
    <n v="1958"/>
    <n v="6"/>
    <n v="1952"/>
    <n v="7196"/>
  </r>
  <r>
    <x v="2"/>
    <x v="2"/>
    <s v="West Kameng"/>
    <s v="West Kameng"/>
    <n v="87013"/>
    <d v="2021-01-28T00:00:00"/>
    <n v="55710"/>
    <n v="40321"/>
    <n v="3545"/>
    <n v="14"/>
    <n v="3518"/>
    <n v="29927"/>
  </r>
  <r>
    <x v="2"/>
    <x v="2"/>
    <s v="West Siang"/>
    <s v="West Siang"/>
    <n v="112272"/>
    <d v="2021-01-28T00:00:00"/>
    <n v="33773"/>
    <n v="27867"/>
    <n v="1868"/>
    <n v="6"/>
    <n v="1856"/>
    <n v="14126"/>
  </r>
  <r>
    <x v="3"/>
    <x v="3"/>
    <s v="Baksa"/>
    <s v="Baksa"/>
    <n v="953773"/>
    <m/>
    <n v="553967"/>
    <n v="136574"/>
    <n v="0"/>
    <n v="0"/>
    <n v="0"/>
    <n v="467348"/>
  </r>
  <r>
    <x v="3"/>
    <x v="3"/>
    <s v="Barpeta"/>
    <s v="Barpeta"/>
    <n v="1693190"/>
    <m/>
    <n v="1095048"/>
    <n v="448006"/>
    <n v="0"/>
    <n v="0"/>
    <n v="0"/>
    <n v="829663"/>
  </r>
  <r>
    <x v="3"/>
    <x v="3"/>
    <s v="Biswanath"/>
    <s v="Biswanath"/>
    <n v="612491"/>
    <m/>
    <n v="456088"/>
    <n v="213437"/>
    <n v="0"/>
    <n v="0"/>
    <n v="0"/>
    <n v="300120"/>
  </r>
  <r>
    <x v="3"/>
    <x v="3"/>
    <s v="Bongaigaon"/>
    <s v="Bongaigaon"/>
    <n v="732639"/>
    <m/>
    <n v="493242"/>
    <n v="183782"/>
    <n v="0"/>
    <n v="0"/>
    <n v="0"/>
    <n v="358993"/>
  </r>
  <r>
    <x v="3"/>
    <x v="3"/>
    <s v="Cachar"/>
    <s v="Cachar"/>
    <n v="1736319"/>
    <m/>
    <n v="1101266"/>
    <n v="402535"/>
    <n v="0"/>
    <n v="0"/>
    <n v="0"/>
    <n v="850796"/>
  </r>
  <r>
    <x v="3"/>
    <x v="3"/>
    <s v="Chirang"/>
    <s v="Chirang"/>
    <n v="481818"/>
    <m/>
    <n v="288696"/>
    <n v="102397"/>
    <n v="0"/>
    <n v="0"/>
    <n v="0"/>
    <n v="236090"/>
  </r>
  <r>
    <x v="3"/>
    <x v="3"/>
    <s v="Darrang"/>
    <s v="Darrang"/>
    <n v="908090"/>
    <m/>
    <n v="596783"/>
    <n v="183724"/>
    <n v="0"/>
    <n v="0"/>
    <n v="0"/>
    <n v="444964"/>
  </r>
  <r>
    <x v="3"/>
    <x v="3"/>
    <s v="Dhemaji"/>
    <s v="Dhemaji"/>
    <n v="688077"/>
    <m/>
    <n v="431792"/>
    <n v="184251"/>
    <n v="0"/>
    <n v="0"/>
    <n v="0"/>
    <n v="337157"/>
  </r>
  <r>
    <x v="3"/>
    <x v="3"/>
    <s v="Dhubri"/>
    <s v="Dhubri"/>
    <n v="1948632"/>
    <m/>
    <n v="945264"/>
    <n v="229696"/>
    <n v="0"/>
    <n v="0"/>
    <n v="0"/>
    <n v="954829"/>
  </r>
  <r>
    <x v="3"/>
    <x v="3"/>
    <s v="Dibrugarh"/>
    <s v="Dibrugarh"/>
    <n v="1327748"/>
    <d v="2021-02-01T00:00:00"/>
    <n v="914640"/>
    <n v="430800"/>
    <n v="0"/>
    <n v="0"/>
    <n v="0"/>
    <n v="301657"/>
  </r>
  <r>
    <x v="3"/>
    <x v="3"/>
    <s v="Dima Hasao"/>
    <s v="Dima Hasao"/>
    <n v="213529"/>
    <m/>
    <n v="116318"/>
    <n v="62593"/>
    <n v="0"/>
    <n v="0"/>
    <n v="0"/>
    <n v="104629"/>
  </r>
  <r>
    <x v="3"/>
    <x v="3"/>
    <s v="Goalpara"/>
    <s v="Goalpara"/>
    <n v="1008959"/>
    <m/>
    <n v="662016"/>
    <n v="195521"/>
    <n v="0"/>
    <n v="0"/>
    <n v="0"/>
    <n v="494389"/>
  </r>
  <r>
    <x v="3"/>
    <x v="3"/>
    <s v="Golaghat"/>
    <s v="Golaghat"/>
    <n v="1058674"/>
    <m/>
    <n v="711564"/>
    <n v="306745"/>
    <n v="0"/>
    <n v="0"/>
    <n v="0"/>
    <n v="518750"/>
  </r>
  <r>
    <x v="3"/>
    <x v="3"/>
    <s v="Hailakandi"/>
    <s v="Hailakandi"/>
    <n v="659260"/>
    <m/>
    <n v="422295"/>
    <n v="146888"/>
    <n v="0"/>
    <n v="0"/>
    <n v="0"/>
    <n v="323037"/>
  </r>
  <r>
    <x v="3"/>
    <x v="3"/>
    <s v="Hojai"/>
    <s v="Hojai"/>
    <n v="931218"/>
    <m/>
    <n v="602504"/>
    <n v="274035"/>
    <n v="0"/>
    <n v="0"/>
    <n v="0"/>
    <n v="456296"/>
  </r>
  <r>
    <x v="3"/>
    <x v="3"/>
    <s v="Jorhat"/>
    <s v="Jorhat"/>
    <n v="1091295"/>
    <m/>
    <n v="649267"/>
    <n v="297724"/>
    <n v="0"/>
    <n v="0"/>
    <n v="0"/>
    <n v="534734"/>
  </r>
  <r>
    <x v="3"/>
    <x v="3"/>
    <s v="Kamrup"/>
    <s v="Kamrup"/>
    <n v="1517202"/>
    <m/>
    <n v="1079092"/>
    <n v="409628"/>
    <n v="0"/>
    <n v="0"/>
    <n v="0"/>
    <n v="743428"/>
  </r>
  <r>
    <x v="3"/>
    <x v="3"/>
    <s v="Kamrup Metropolitan"/>
    <s v="Kamrup Metropolitan"/>
    <n v="1260419"/>
    <m/>
    <n v="1246239"/>
    <n v="875897"/>
    <n v="0"/>
    <n v="0"/>
    <n v="0"/>
    <n v="617605"/>
  </r>
  <r>
    <x v="3"/>
    <x v="3"/>
    <s v="Karbi Anglong"/>
    <s v="Karbi Anglong"/>
    <n v="965280"/>
    <m/>
    <n v="284600"/>
    <n v="102798"/>
    <n v="0"/>
    <n v="0"/>
    <n v="0"/>
    <n v="472987"/>
  </r>
  <r>
    <x v="3"/>
    <x v="3"/>
    <s v="Karimganj"/>
    <s v="Karimganj"/>
    <n v="1217002"/>
    <m/>
    <n v="681216"/>
    <n v="203575"/>
    <n v="0"/>
    <n v="0"/>
    <n v="0"/>
    <n v="596330"/>
  </r>
  <r>
    <x v="3"/>
    <x v="3"/>
    <s v="Kokrajhar"/>
    <s v="Kokrajhar"/>
    <n v="886999"/>
    <m/>
    <n v="538901"/>
    <n v="156488"/>
    <n v="0"/>
    <n v="0"/>
    <n v="0"/>
    <n v="434629"/>
  </r>
  <r>
    <x v="3"/>
    <x v="3"/>
    <s v="Lakhimpur"/>
    <s v="Lakhimpur"/>
    <n v="1040644"/>
    <m/>
    <n v="681386"/>
    <n v="301369"/>
    <n v="0"/>
    <n v="0"/>
    <n v="0"/>
    <n v="509915"/>
  </r>
  <r>
    <x v="3"/>
    <x v="3"/>
    <s v="Majuli"/>
    <s v="Majuli"/>
    <n v="167304"/>
    <m/>
    <n v="117599"/>
    <n v="82507"/>
    <n v="0"/>
    <n v="0"/>
    <n v="0"/>
    <n v="81978"/>
  </r>
  <r>
    <x v="3"/>
    <x v="3"/>
    <s v="Morigaon"/>
    <s v="Morigaon"/>
    <n v="957853"/>
    <m/>
    <n v="592446"/>
    <n v="212146"/>
    <n v="0"/>
    <n v="0"/>
    <n v="0"/>
    <n v="469347"/>
  </r>
  <r>
    <x v="3"/>
    <x v="3"/>
    <s v="Nagaon"/>
    <s v="Nagaon"/>
    <n v="2826006"/>
    <m/>
    <n v="1203831"/>
    <n v="448081"/>
    <n v="0"/>
    <n v="0"/>
    <n v="0"/>
    <n v="1384742"/>
  </r>
  <r>
    <x v="3"/>
    <x v="3"/>
    <s v="Nalbari"/>
    <s v="Nalbari"/>
    <n v="769919"/>
    <m/>
    <n v="483076"/>
    <n v="168392"/>
    <n v="0"/>
    <n v="0"/>
    <n v="0"/>
    <n v="377260"/>
  </r>
  <r>
    <x v="3"/>
    <x v="3"/>
    <s v="Sivasagar"/>
    <s v="Sivasagar"/>
    <n v="1150253"/>
    <m/>
    <n v="478954"/>
    <n v="223921"/>
    <n v="0"/>
    <n v="0"/>
    <n v="0"/>
    <n v="563623"/>
  </r>
  <r>
    <x v="3"/>
    <x v="3"/>
    <s v="Sonitpur"/>
    <s v="Sonitpur"/>
    <n v="1925975"/>
    <m/>
    <n v="767841"/>
    <n v="434213"/>
    <n v="0"/>
    <n v="0"/>
    <n v="0"/>
    <n v="943727"/>
  </r>
  <r>
    <x v="3"/>
    <x v="3"/>
    <s v="South Salmara Mankachar"/>
    <s v="South Salmara Mankachar"/>
    <n v="555114"/>
    <m/>
    <n v="239906"/>
    <n v="76599"/>
    <n v="0"/>
    <n v="0"/>
    <n v="0"/>
    <n v="272005"/>
  </r>
  <r>
    <x v="3"/>
    <x v="3"/>
    <s v="Tinsukia"/>
    <s v="Tinsukia"/>
    <n v="1316948"/>
    <m/>
    <n v="795057"/>
    <n v="286170"/>
    <n v="0"/>
    <n v="0"/>
    <n v="0"/>
    <n v="645304"/>
  </r>
  <r>
    <x v="3"/>
    <x v="3"/>
    <s v="Udalguri"/>
    <s v="Udalguri"/>
    <n v="832769"/>
    <d v="2020-09-16T00:00:00"/>
    <n v="504439"/>
    <n v="133919"/>
    <n v="0"/>
    <n v="0"/>
    <n v="0"/>
    <n v="24661"/>
  </r>
  <r>
    <x v="3"/>
    <x v="3"/>
    <s v="West Karbi Anglong"/>
    <s v="West Karbi Anglong"/>
    <n v="300320"/>
    <m/>
    <n v="127612"/>
    <n v="42942"/>
    <n v="0"/>
    <n v="0"/>
    <n v="0"/>
    <n v="147156"/>
  </r>
  <r>
    <x v="4"/>
    <x v="4"/>
    <s v="Araria"/>
    <s v="Araria"/>
    <n v="2806200"/>
    <d v="2020-10-03T00:00:00"/>
    <n v="1177154"/>
    <n v="395227"/>
    <n v="14978"/>
    <n v="116"/>
    <n v="14859"/>
    <n v="226710"/>
  </r>
  <r>
    <x v="4"/>
    <x v="4"/>
    <s v="Arwal"/>
    <s v="Arwal"/>
    <n v="700843"/>
    <d v="2021-01-31T00:00:00"/>
    <n v="345175"/>
    <n v="116424"/>
    <n v="7381"/>
    <n v="74"/>
    <n v="7307"/>
    <n v="105314"/>
  </r>
  <r>
    <x v="4"/>
    <x v="4"/>
    <s v="Banka"/>
    <s v="Banka"/>
    <n v="2029339"/>
    <d v="2021-01-31T00:00:00"/>
    <n v="935177"/>
    <n v="351254"/>
    <n v="7379"/>
    <n v="112"/>
    <n v="7267"/>
    <n v="368465"/>
  </r>
  <r>
    <x v="4"/>
    <x v="4"/>
    <s v="Begusarai"/>
    <s v="Begusarai"/>
    <n v="2954367"/>
    <d v="2020-09-26T00:00:00"/>
    <n v="1430906"/>
    <n v="480982"/>
    <n v="27212"/>
    <n v="457"/>
    <n v="26754"/>
    <n v="227276"/>
  </r>
  <r>
    <x v="4"/>
    <x v="4"/>
    <s v="Bhagalpur"/>
    <s v="Bhagalpur"/>
    <n v="3032226"/>
    <d v="2021-01-31T00:00:00"/>
    <n v="1494951"/>
    <n v="650332"/>
    <n v="25840"/>
    <n v="309"/>
    <n v="25531"/>
    <n v="595033"/>
  </r>
  <r>
    <x v="4"/>
    <x v="4"/>
    <s v="Bhojpur"/>
    <s v="Bhojpur"/>
    <n v="2720155"/>
    <d v="2021-01-31T00:00:00"/>
    <n v="1291186"/>
    <n v="382719"/>
    <n v="10210"/>
    <n v="159"/>
    <n v="10051"/>
    <n v="471543"/>
  </r>
  <r>
    <x v="4"/>
    <x v="4"/>
    <s v="Buxar"/>
    <s v="Buxar"/>
    <n v="1707643"/>
    <d v="2021-01-31T00:00:00"/>
    <n v="907374"/>
    <n v="322555"/>
    <n v="9248"/>
    <n v="182"/>
    <n v="9066"/>
    <n v="466052"/>
  </r>
  <r>
    <x v="4"/>
    <x v="4"/>
    <s v="Darbhanga"/>
    <s v="Darbhanga"/>
    <n v="3921971"/>
    <d v="2021-01-11T00:00:00"/>
    <n v="1869372"/>
    <n v="741553"/>
    <n v="10937"/>
    <n v="370"/>
    <n v="10567"/>
    <n v="453910"/>
  </r>
  <r>
    <x v="4"/>
    <x v="4"/>
    <s v="East Champaran"/>
    <s v="East Champaran"/>
    <n v="5082868"/>
    <d v="2020-11-03T00:00:00"/>
    <n v="2498559"/>
    <n v="1002939"/>
    <n v="19017"/>
    <n v="430"/>
    <n v="18585"/>
    <n v="557640"/>
  </r>
  <r>
    <x v="4"/>
    <x v="4"/>
    <s v="Gaya"/>
    <s v="Gaya"/>
    <n v="4379383"/>
    <d v="2021-01-31T00:00:00"/>
    <n v="1925234"/>
    <n v="722746"/>
    <n v="33952"/>
    <n v="280"/>
    <n v="33672"/>
    <n v="889335"/>
  </r>
  <r>
    <x v="4"/>
    <x v="4"/>
    <s v="Gopalganj"/>
    <s v="Gopalganj"/>
    <n v="2558037"/>
    <d v="2021-01-31T00:00:00"/>
    <n v="1286763"/>
    <n v="481968"/>
    <n v="16685"/>
    <n v="94"/>
    <n v="16591"/>
    <n v="570996"/>
  </r>
  <r>
    <x v="4"/>
    <x v="4"/>
    <s v="Jamui"/>
    <s v="Jamui"/>
    <n v="1756078"/>
    <d v="2021-01-31T00:00:00"/>
    <n v="800488"/>
    <n v="222093"/>
    <n v="9418"/>
    <n v="106"/>
    <n v="9312"/>
    <n v="346714"/>
  </r>
  <r>
    <x v="4"/>
    <x v="4"/>
    <s v="Jehanabad"/>
    <s v="Jehanabad"/>
    <n v="1124176"/>
    <d v="2021-01-31T00:00:00"/>
    <n v="498448"/>
    <n v="184446"/>
    <n v="10783"/>
    <n v="109"/>
    <n v="10674"/>
    <n v="497646"/>
  </r>
  <r>
    <x v="4"/>
    <x v="4"/>
    <s v="Kaimur"/>
    <s v="Kaimur"/>
    <n v="1626900"/>
    <d v="2021-01-31T00:00:00"/>
    <n v="801438"/>
    <n v="225437"/>
    <n v="4984"/>
    <n v="147"/>
    <n v="4837"/>
    <n v="444824"/>
  </r>
  <r>
    <x v="4"/>
    <x v="4"/>
    <s v="Katihar"/>
    <s v="Katihar"/>
    <n v="3068149"/>
    <d v="2021-01-31T00:00:00"/>
    <n v="1451838"/>
    <n v="403046"/>
    <n v="18145"/>
    <n v="94"/>
    <n v="18051"/>
    <n v="565510"/>
  </r>
  <r>
    <x v="4"/>
    <x v="4"/>
    <s v="Khagaria"/>
    <s v="Khagaria"/>
    <n v="1657599"/>
    <d v="2020-10-04T00:00:00"/>
    <n v="775019"/>
    <n v="222012"/>
    <n v="10064"/>
    <n v="88"/>
    <n v="9976"/>
    <n v="153372"/>
  </r>
  <r>
    <x v="4"/>
    <x v="4"/>
    <s v="Kishanganj"/>
    <s v="Kishanganj"/>
    <n v="1690948"/>
    <d v="2021-01-31T00:00:00"/>
    <n v="757066"/>
    <n v="205274"/>
    <n v="10128"/>
    <n v="66"/>
    <n v="10057"/>
    <n v="299385"/>
  </r>
  <r>
    <x v="4"/>
    <x v="4"/>
    <s v="Lakhisarai"/>
    <s v="Lakhisarai"/>
    <n v="1000717"/>
    <d v="2021-01-31T00:00:00"/>
    <n v="461970"/>
    <n v="138407"/>
    <n v="7776"/>
    <n v="102"/>
    <n v="7674"/>
    <n v="336322"/>
  </r>
  <r>
    <x v="4"/>
    <x v="4"/>
    <s v="Madhepura"/>
    <s v="Madhepura"/>
    <n v="1994618"/>
    <d v="2021-01-31T00:00:00"/>
    <n v="965767"/>
    <n v="260408"/>
    <n v="12547"/>
    <n v="111"/>
    <n v="12435"/>
    <n v="461755"/>
  </r>
  <r>
    <x v="4"/>
    <x v="4"/>
    <s v="Madhubani"/>
    <s v="Madhubani"/>
    <n v="4476044"/>
    <d v="2021-01-31T00:00:00"/>
    <n v="1974159"/>
    <n v="680214"/>
    <n v="18365"/>
    <n v="339"/>
    <n v="18023"/>
    <n v="724350"/>
  </r>
  <r>
    <x v="4"/>
    <x v="4"/>
    <s v="Munger"/>
    <s v="Munger"/>
    <n v="1359054"/>
    <d v="2021-01-31T00:00:00"/>
    <n v="707588"/>
    <n v="264665"/>
    <n v="15111"/>
    <n v="158"/>
    <n v="14953"/>
    <n v="332767"/>
  </r>
  <r>
    <x v="4"/>
    <x v="4"/>
    <s v="Muzaffarpur"/>
    <s v="Muzaffarpur"/>
    <n v="4778610"/>
    <d v="2021-01-31T00:00:00"/>
    <n v="2253919"/>
    <n v="717015"/>
    <n v="31398"/>
    <n v="621"/>
    <n v="30777"/>
    <n v="738350"/>
  </r>
  <r>
    <x v="4"/>
    <x v="4"/>
    <s v="Nalanda"/>
    <s v="Nalanda"/>
    <n v="2872523"/>
    <d v="2021-01-31T00:00:00"/>
    <n v="1393762"/>
    <n v="638181"/>
    <n v="23432"/>
    <n v="468"/>
    <n v="22964"/>
    <n v="603062"/>
  </r>
  <r>
    <x v="4"/>
    <x v="4"/>
    <s v="Nawada"/>
    <s v="Nawada"/>
    <n v="2216653"/>
    <d v="2020-11-16T00:00:00"/>
    <n v="1062349"/>
    <n v="274319"/>
    <n v="10353"/>
    <n v="178"/>
    <n v="10174"/>
    <n v="327690"/>
  </r>
  <r>
    <x v="4"/>
    <x v="4"/>
    <s v="Patna"/>
    <s v="Patna"/>
    <n v="5772804"/>
    <d v="2021-01-31T00:00:00"/>
    <n v="3421614"/>
    <n v="2366474"/>
    <n v="147007"/>
    <n v="2334"/>
    <n v="144651"/>
    <n v="749741"/>
  </r>
  <r>
    <x v="4"/>
    <x v="4"/>
    <s v="Purnia"/>
    <s v="Purnia"/>
    <n v="3273127"/>
    <d v="2021-01-05T00:00:00"/>
    <n v="1603099"/>
    <n v="729224"/>
    <n v="24427"/>
    <n v="180"/>
    <n v="24247"/>
    <n v="580969"/>
  </r>
  <r>
    <x v="4"/>
    <x v="4"/>
    <s v="Rohtas"/>
    <s v="Rohtas"/>
    <n v="2962593"/>
    <d v="2021-01-31T00:00:00"/>
    <n v="1498172"/>
    <n v="465660"/>
    <n v="13980"/>
    <n v="271"/>
    <n v="13707"/>
    <n v="528543"/>
  </r>
  <r>
    <x v="4"/>
    <x v="4"/>
    <s v="Saharsa"/>
    <s v="Saharsa"/>
    <n v="1897102"/>
    <d v="2021-01-31T00:00:00"/>
    <n v="995618"/>
    <n v="366567"/>
    <n v="17616"/>
    <n v="134"/>
    <n v="17482"/>
    <n v="365135"/>
  </r>
  <r>
    <x v="4"/>
    <x v="4"/>
    <s v="Samastipur"/>
    <s v="Samastipur"/>
    <n v="4254782"/>
    <d v="2021-01-31T00:00:00"/>
    <n v="1991102"/>
    <n v="555728"/>
    <n v="20020"/>
    <n v="155"/>
    <n v="19864"/>
    <n v="624579"/>
  </r>
  <r>
    <x v="4"/>
    <x v="4"/>
    <s v="Saran"/>
    <s v="Saran"/>
    <n v="3943098"/>
    <d v="2021-01-31T00:00:00"/>
    <n v="1868014"/>
    <n v="736766"/>
    <n v="23278"/>
    <n v="255"/>
    <n v="23020"/>
    <n v="773112"/>
  </r>
  <r>
    <x v="4"/>
    <x v="4"/>
    <s v="Sheikhpura"/>
    <s v="Sheikhpura"/>
    <n v="634927"/>
    <d v="2021-01-31T00:00:00"/>
    <n v="287209"/>
    <n v="95322"/>
    <n v="7693"/>
    <n v="75"/>
    <n v="7618"/>
    <n v="146194"/>
  </r>
  <r>
    <x v="4"/>
    <x v="4"/>
    <s v="Sheohar"/>
    <s v="Sheohar"/>
    <n v="656916"/>
    <d v="2020-11-16T00:00:00"/>
    <n v="300967"/>
    <n v="108766"/>
    <n v="4404"/>
    <n v="36"/>
    <n v="4368"/>
    <n v="201633"/>
  </r>
  <r>
    <x v="4"/>
    <x v="4"/>
    <s v="Sitamarhi"/>
    <s v="Sitamarhi"/>
    <n v="3419622"/>
    <d v="2021-01-31T00:00:00"/>
    <n v="1511464"/>
    <n v="424182"/>
    <n v="9185"/>
    <n v="127"/>
    <n v="9058"/>
    <n v="457819"/>
  </r>
  <r>
    <x v="4"/>
    <x v="4"/>
    <s v="Siwan"/>
    <s v="Siwan"/>
    <n v="3318176"/>
    <d v="2021-01-31T00:00:00"/>
    <n v="1670590"/>
    <n v="684755"/>
    <n v="15195"/>
    <n v="170"/>
    <n v="15025"/>
    <n v="544035"/>
  </r>
  <r>
    <x v="4"/>
    <x v="4"/>
    <s v="Supaul"/>
    <s v="Supaul"/>
    <n v="2228397"/>
    <d v="2021-01-31T00:00:00"/>
    <n v="1069993"/>
    <n v="369925"/>
    <n v="17222"/>
    <n v="129"/>
    <n v="17093"/>
    <n v="465122"/>
  </r>
  <r>
    <x v="4"/>
    <x v="4"/>
    <s v="Vaishali"/>
    <s v="Vaishali"/>
    <n v="3495021"/>
    <d v="2021-01-31T00:00:00"/>
    <n v="1671469"/>
    <n v="478638"/>
    <n v="19827"/>
    <n v="192"/>
    <n v="19632"/>
    <n v="285797"/>
  </r>
  <r>
    <x v="4"/>
    <x v="4"/>
    <s v="West Champaran"/>
    <s v="West Champaran"/>
    <n v="3935042"/>
    <d v="2021-01-31T00:00:00"/>
    <n v="1784016"/>
    <n v="469332"/>
    <n v="20890"/>
    <n v="358"/>
    <n v="20532"/>
    <n v="562223"/>
  </r>
  <r>
    <x v="5"/>
    <x v="5"/>
    <s v="Chandigarh"/>
    <s v="Chandigarh"/>
    <n v="1055450"/>
    <d v="2021-10-31T00:00:00"/>
    <n v="926035"/>
    <n v="546981"/>
    <n v="65351"/>
    <n v="820"/>
    <n v="64495"/>
    <n v="825526"/>
  </r>
  <r>
    <x v="6"/>
    <x v="6"/>
    <s v="Balod"/>
    <s v="Balod"/>
    <n v="826165"/>
    <d v="2020-06-14T00:00:00"/>
    <n v="537459"/>
    <n v="271570"/>
    <n v="27278"/>
    <n v="396"/>
    <n v="26880"/>
    <n v="16388"/>
  </r>
  <r>
    <x v="6"/>
    <x v="6"/>
    <s v="Baloda Bazar"/>
    <s v="Baloda Bazar"/>
    <n v="1305343"/>
    <d v="2020-06-14T00:00:00"/>
    <n v="617777"/>
    <n v="211945"/>
    <n v="43085"/>
    <n v="471"/>
    <n v="42611"/>
    <n v="25358"/>
  </r>
  <r>
    <x v="6"/>
    <x v="6"/>
    <s v="Bastar"/>
    <s v="Bastar"/>
    <n v="1302253"/>
    <d v="2020-05-23T00:00:00"/>
    <n v="443759"/>
    <n v="178775"/>
    <n v="21066"/>
    <n v="188"/>
    <n v="20845"/>
    <n v="15055"/>
  </r>
  <r>
    <x v="6"/>
    <x v="6"/>
    <s v="Bijapur"/>
    <s v="Bijapur"/>
    <n v="229832"/>
    <d v="2020-06-14T00:00:00"/>
    <n v="103247"/>
    <n v="44245"/>
    <n v="8324"/>
    <n v="55"/>
    <n v="8263"/>
    <n v="5401"/>
  </r>
  <r>
    <x v="6"/>
    <x v="6"/>
    <s v="Dakshin Bastar Dantewada"/>
    <s v="Dakshin Bastar Dantewada"/>
    <n v="533638"/>
    <d v="2020-06-14T00:00:00"/>
    <n v="158243"/>
    <n v="80855"/>
    <n v="10840"/>
    <n v="25"/>
    <n v="10809"/>
    <n v="6588"/>
  </r>
  <r>
    <x v="6"/>
    <x v="6"/>
    <s v="Dhamtari"/>
    <s v="Dhamtari"/>
    <n v="799199"/>
    <d v="2020-06-14T00:00:00"/>
    <n v="509782"/>
    <n v="224591"/>
    <n v="27239"/>
    <n v="545"/>
    <n v="26690"/>
    <n v="15120"/>
  </r>
  <r>
    <x v="6"/>
    <x v="6"/>
    <s v="Durg"/>
    <s v="Durg"/>
    <n v="3343079"/>
    <d v="2020-06-14T00:00:00"/>
    <n v="1012391"/>
    <n v="525445"/>
    <n v="96880"/>
    <n v="1798"/>
    <n v="95028"/>
    <n v="53460"/>
  </r>
  <r>
    <x v="6"/>
    <x v="6"/>
    <s v="Gariaband"/>
    <s v="Gariaband"/>
    <n v="597653"/>
    <d v="2020-06-14T00:00:00"/>
    <n v="293987"/>
    <n v="99137"/>
    <n v="19701"/>
    <n v="194"/>
    <n v="19506"/>
    <n v="11946"/>
  </r>
  <r>
    <x v="6"/>
    <x v="6"/>
    <s v="Janjgir Champa"/>
    <s v="Janjgir Champa"/>
    <n v="1620632"/>
    <d v="2020-06-14T00:00:00"/>
    <n v="896087"/>
    <n v="317605"/>
    <n v="57636"/>
    <n v="838"/>
    <n v="56766"/>
    <n v="32834"/>
  </r>
  <r>
    <x v="6"/>
    <x v="6"/>
    <s v="Jashpur"/>
    <s v="Jashpur"/>
    <n v="852043"/>
    <d v="2020-06-14T00:00:00"/>
    <n v="435884"/>
    <n v="182747"/>
    <n v="27093"/>
    <n v="212"/>
    <n v="26867"/>
    <n v="16088"/>
  </r>
  <r>
    <x v="6"/>
    <x v="6"/>
    <s v="Kabeerdham"/>
    <s v="Kabeerdham"/>
    <n v="584667"/>
    <d v="2020-06-14T00:00:00"/>
    <n v="402362"/>
    <n v="173494"/>
    <n v="22771"/>
    <n v="267"/>
    <n v="22503"/>
    <n v="14214"/>
  </r>
  <r>
    <x v="6"/>
    <x v="6"/>
    <s v="Kondagaon"/>
    <s v="Kondagaon"/>
    <n v="578326"/>
    <d v="2020-06-14T00:00:00"/>
    <n v="317695"/>
    <n v="100468"/>
    <n v="13139"/>
    <n v="99"/>
    <n v="13036"/>
    <n v="8176"/>
  </r>
  <r>
    <x v="6"/>
    <x v="6"/>
    <s v="Korba"/>
    <s v="Korba"/>
    <n v="1206563"/>
    <d v="2020-06-14T00:00:00"/>
    <n v="650457"/>
    <n v="287588"/>
    <n v="54847"/>
    <n v="580"/>
    <n v="54228"/>
    <n v="37457"/>
  </r>
  <r>
    <x v="6"/>
    <x v="6"/>
    <s v="Koriya"/>
    <s v="Koriya"/>
    <n v="659039"/>
    <d v="2020-06-14T00:00:00"/>
    <n v="375503"/>
    <n v="128177"/>
    <n v="26980"/>
    <n v="177"/>
    <n v="26798"/>
    <n v="16179"/>
  </r>
  <r>
    <x v="6"/>
    <x v="6"/>
    <s v="Mahasamund"/>
    <s v="Mahasamund"/>
    <n v="1032275"/>
    <d v="2020-06-14T00:00:00"/>
    <n v="738333"/>
    <n v="428365"/>
    <n v="31365"/>
    <n v="365"/>
    <n v="31000"/>
    <n v="17865"/>
  </r>
  <r>
    <x v="6"/>
    <x v="6"/>
    <s v="Mungeli"/>
    <s v="Mungeli"/>
    <n v="701707"/>
    <d v="2020-06-14T00:00:00"/>
    <n v="282508"/>
    <n v="109857"/>
    <n v="23921"/>
    <n v="167"/>
    <n v="23753"/>
    <n v="14882"/>
  </r>
  <r>
    <x v="6"/>
    <x v="6"/>
    <s v="Narayanpur"/>
    <s v="Narayanpur"/>
    <n v="140206"/>
    <d v="2020-06-14T00:00:00"/>
    <n v="53032"/>
    <n v="19468"/>
    <n v="4019"/>
    <n v="14"/>
    <n v="4005"/>
    <n v="2813"/>
  </r>
  <r>
    <x v="6"/>
    <x v="6"/>
    <s v="Raipur"/>
    <s v="Raipur"/>
    <n v="4062160"/>
    <d v="2020-06-14T00:00:00"/>
    <n v="1557999"/>
    <n v="915437"/>
    <n v="158035"/>
    <n v="3139"/>
    <n v="154852"/>
    <n v="91721"/>
  </r>
  <r>
    <x v="6"/>
    <x v="6"/>
    <s v="Rajnandgaon"/>
    <s v="Rajnandgaon"/>
    <n v="1537520"/>
    <d v="2020-11-09T00:00:00"/>
    <n v="1028876"/>
    <n v="530711"/>
    <n v="56077"/>
    <n v="515"/>
    <n v="55557"/>
    <n v="152985"/>
  </r>
  <r>
    <x v="6"/>
    <x v="6"/>
    <s v="Sukma"/>
    <s v="Sukma"/>
    <n v="249000"/>
    <d v="2020-06-14T00:00:00"/>
    <n v="134654"/>
    <n v="81437"/>
    <n v="8066"/>
    <n v="20"/>
    <n v="8041"/>
    <n v="5756"/>
  </r>
  <r>
    <x v="6"/>
    <x v="6"/>
    <s v="Surajpur"/>
    <s v="Surajpur"/>
    <n v="660280"/>
    <d v="2020-06-14T00:00:00"/>
    <n v="419247"/>
    <n v="163526"/>
    <n v="29029"/>
    <n v="224"/>
    <n v="28805"/>
    <n v="16344"/>
  </r>
  <r>
    <x v="6"/>
    <x v="6"/>
    <s v="Surguja"/>
    <s v="Surguja"/>
    <n v="420661"/>
    <d v="2020-11-18T00:00:00"/>
    <n v="468885"/>
    <n v="277031"/>
    <n v="33673"/>
    <n v="245"/>
    <n v="33426"/>
    <n v="120414"/>
  </r>
  <r>
    <x v="6"/>
    <x v="6"/>
    <s v="Uttar Bastar Kanker"/>
    <s v="Uttar Bastar Kanker"/>
    <n v="748593"/>
    <d v="2020-06-14T00:00:00"/>
    <n v="405744"/>
    <n v="171484"/>
    <n v="23636"/>
    <n v="224"/>
    <n v="23407"/>
    <n v="13869"/>
  </r>
  <r>
    <x v="7"/>
    <x v="7"/>
    <s v="Dadra and Nagar Haveli"/>
    <s v="Dadra and Nagar Haveli"/>
    <n v="343709"/>
    <d v="2020-10-20T00:00:00"/>
    <n v="387772"/>
    <n v="183553"/>
    <n v="5920"/>
    <n v="3"/>
    <n v="5910"/>
    <n v="47773"/>
  </r>
  <r>
    <x v="7"/>
    <x v="7"/>
    <s v="Daman"/>
    <s v="Daman"/>
    <n v="191173"/>
    <d v="2020-10-20T00:00:00"/>
    <n v="234202"/>
    <n v="155547"/>
    <n v="3543"/>
    <n v="1"/>
    <n v="3516"/>
    <n v="21109"/>
  </r>
  <r>
    <x v="7"/>
    <x v="7"/>
    <s v="Diu"/>
    <s v="Diu"/>
    <n v="52074"/>
    <d v="2020-10-20T00:00:00"/>
    <n v="38779"/>
    <n v="31153"/>
    <n v="1218"/>
    <n v="0"/>
    <n v="1218"/>
    <n v="8868"/>
  </r>
  <r>
    <x v="8"/>
    <x v="8"/>
    <s v="Delhi"/>
    <s v="Delhi"/>
    <n v="19814000"/>
    <d v="2021-10-31T00:00:00"/>
    <n v="13055636"/>
    <n v="7425404"/>
    <n v="1439870"/>
    <n v="25091"/>
    <n v="1414431"/>
    <n v="30147688"/>
  </r>
  <r>
    <x v="9"/>
    <x v="9"/>
    <s v="North Goa"/>
    <s v="North Goa"/>
    <n v="817761"/>
    <m/>
    <n v="600586"/>
    <n v="424066"/>
    <n v="0"/>
    <n v="0"/>
    <n v="0"/>
    <n v="400702"/>
  </r>
  <r>
    <x v="9"/>
    <x v="9"/>
    <s v="South Goa"/>
    <s v="South Goa"/>
    <n v="639962"/>
    <m/>
    <n v="661972"/>
    <n v="487016"/>
    <n v="0"/>
    <n v="0"/>
    <n v="0"/>
    <n v="313581"/>
  </r>
  <r>
    <x v="10"/>
    <x v="10"/>
    <s v="Ahmedabad"/>
    <s v="Ahmedabad"/>
    <n v="7208200"/>
    <d v="2021-02-02T00:00:00"/>
    <n v="5961594"/>
    <n v="3439921"/>
    <n v="238334"/>
    <n v="3411"/>
    <n v="234889"/>
    <n v="2675659"/>
  </r>
  <r>
    <x v="10"/>
    <x v="10"/>
    <s v="Amreli"/>
    <s v="Amreli"/>
    <n v="1513614"/>
    <d v="2021-02-02T00:00:00"/>
    <n v="927389"/>
    <n v="551970"/>
    <n v="10810"/>
    <n v="102"/>
    <n v="10708"/>
    <n v="217670"/>
  </r>
  <r>
    <x v="10"/>
    <x v="10"/>
    <s v="Anand"/>
    <s v="Anand"/>
    <n v="2090276"/>
    <d v="2021-02-02T00:00:00"/>
    <n v="1471865"/>
    <n v="935893"/>
    <n v="9637"/>
    <n v="49"/>
    <n v="9581"/>
    <n v="176669"/>
  </r>
  <r>
    <x v="10"/>
    <x v="10"/>
    <s v="Aravalli"/>
    <s v="Aravalli"/>
    <n v="1051746"/>
    <d v="2021-02-02T00:00:00"/>
    <n v="717964"/>
    <n v="522361"/>
    <n v="5186"/>
    <n v="78"/>
    <n v="5108"/>
    <n v="124775"/>
  </r>
  <r>
    <x v="10"/>
    <x v="10"/>
    <s v="Banaskantha"/>
    <s v="Banaskantha"/>
    <n v="3116045"/>
    <d v="2021-02-02T00:00:00"/>
    <n v="2140492"/>
    <n v="1157901"/>
    <n v="13631"/>
    <n v="162"/>
    <n v="13469"/>
    <n v="225342"/>
  </r>
  <r>
    <x v="10"/>
    <x v="10"/>
    <s v="Bharuch"/>
    <s v="Bharuch"/>
    <n v="1550822"/>
    <d v="2021-02-02T00:00:00"/>
    <n v="1217587"/>
    <n v="669742"/>
    <n v="11426"/>
    <n v="118"/>
    <n v="11308"/>
    <n v="161770"/>
  </r>
  <r>
    <x v="10"/>
    <x v="10"/>
    <s v="Bhavnagar"/>
    <s v="Bhavnagar"/>
    <n v="2877961"/>
    <d v="2021-02-02T00:00:00"/>
    <n v="1680398"/>
    <n v="986097"/>
    <n v="21447"/>
    <n v="301"/>
    <n v="21143"/>
    <n v="403557"/>
  </r>
  <r>
    <x v="10"/>
    <x v="10"/>
    <s v="Botad"/>
    <s v="Botad"/>
    <n v="656005"/>
    <d v="2021-02-02T00:00:00"/>
    <n v="378232"/>
    <n v="228691"/>
    <n v="2218"/>
    <n v="42"/>
    <n v="2176"/>
    <n v="99668"/>
  </r>
  <r>
    <x v="10"/>
    <x v="10"/>
    <s v="Chhota Udaipur"/>
    <s v="Chhota Udaipur"/>
    <n v="1071831"/>
    <d v="2021-02-02T00:00:00"/>
    <n v="635695"/>
    <n v="420157"/>
    <n v="3395"/>
    <n v="38"/>
    <n v="3357"/>
    <n v="95535"/>
  </r>
  <r>
    <x v="10"/>
    <x v="10"/>
    <s v="Dahod"/>
    <s v="Dahod"/>
    <n v="2126558"/>
    <d v="2021-02-02T00:00:00"/>
    <n v="1499052"/>
    <n v="631818"/>
    <n v="9955"/>
    <n v="38"/>
    <n v="9917"/>
    <n v="223236"/>
  </r>
  <r>
    <x v="10"/>
    <x v="10"/>
    <s v="Dang"/>
    <s v="Dang"/>
    <n v="226769"/>
    <d v="2021-02-02T00:00:00"/>
    <n v="156334"/>
    <n v="59262"/>
    <n v="866"/>
    <n v="18"/>
    <n v="848"/>
    <n v="32354"/>
  </r>
  <r>
    <x v="10"/>
    <x v="10"/>
    <s v="Devbhumi Dwarka"/>
    <s v="Devbhumi Dwarka"/>
    <n v="752484"/>
    <d v="2021-02-02T00:00:00"/>
    <n v="504501"/>
    <n v="309771"/>
    <n v="4175"/>
    <n v="82"/>
    <n v="4093"/>
    <n v="82511"/>
  </r>
  <r>
    <x v="10"/>
    <x v="10"/>
    <s v="Gandhinagar"/>
    <s v="Gandhinagar"/>
    <n v="1387478"/>
    <d v="2021-02-02T00:00:00"/>
    <n v="1175562"/>
    <n v="706208"/>
    <n v="20754"/>
    <n v="205"/>
    <n v="20549"/>
    <n v="302975"/>
  </r>
  <r>
    <x v="10"/>
    <x v="10"/>
    <s v="Gir Somnath"/>
    <s v="Gir Somnath"/>
    <n v="1217477"/>
    <d v="2021-02-02T00:00:00"/>
    <n v="845224"/>
    <n v="363467"/>
    <n v="8570"/>
    <n v="67"/>
    <n v="8499"/>
    <n v="126233"/>
  </r>
  <r>
    <x v="10"/>
    <x v="10"/>
    <s v="Jamnagar"/>
    <s v="Jamnagar"/>
    <n v="2159130"/>
    <d v="2021-02-02T00:00:00"/>
    <n v="1111813"/>
    <n v="653950"/>
    <n v="34978"/>
    <n v="478"/>
    <n v="34494"/>
    <n v="325400"/>
  </r>
  <r>
    <x v="10"/>
    <x v="10"/>
    <s v="Junagadh"/>
    <s v="Junagadh"/>
    <n v="2742291"/>
    <d v="2021-02-02T00:00:00"/>
    <n v="1316479"/>
    <n v="733025"/>
    <n v="20505"/>
    <n v="272"/>
    <n v="20226"/>
    <n v="209951"/>
  </r>
  <r>
    <x v="10"/>
    <x v="10"/>
    <s v="Kheda"/>
    <s v="Kheda"/>
    <n v="2298934"/>
    <d v="2021-02-02T00:00:00"/>
    <n v="1454344"/>
    <n v="893742"/>
    <n v="10439"/>
    <n v="48"/>
    <n v="10391"/>
    <n v="223359"/>
  </r>
  <r>
    <x v="10"/>
    <x v="10"/>
    <s v="Kutch"/>
    <s v="Kutch"/>
    <n v="2090313"/>
    <d v="2021-02-02T00:00:00"/>
    <n v="1412923"/>
    <n v="680232"/>
    <n v="12631"/>
    <n v="145"/>
    <n v="12474"/>
    <n v="273375"/>
  </r>
  <r>
    <x v="10"/>
    <x v="10"/>
    <s v="Mahisagar"/>
    <s v="Mahisagar"/>
    <n v="994624"/>
    <d v="2021-02-02T00:00:00"/>
    <n v="815594"/>
    <n v="459520"/>
    <n v="8194"/>
    <n v="72"/>
    <n v="8122"/>
    <n v="126893"/>
  </r>
  <r>
    <x v="10"/>
    <x v="10"/>
    <s v="Mehsana"/>
    <s v="Mehsana"/>
    <n v="2027727"/>
    <d v="2021-02-02T00:00:00"/>
    <n v="1405786"/>
    <n v="869969"/>
    <n v="24419"/>
    <n v="177"/>
    <n v="24242"/>
    <n v="242113"/>
  </r>
  <r>
    <x v="10"/>
    <x v="10"/>
    <s v="Morbi"/>
    <s v="Morbi"/>
    <n v="960329"/>
    <d v="2021-02-02T00:00:00"/>
    <n v="674000"/>
    <n v="308840"/>
    <n v="6502"/>
    <n v="87"/>
    <n v="6415"/>
    <n v="160572"/>
  </r>
  <r>
    <x v="10"/>
    <x v="10"/>
    <s v="Narmada"/>
    <s v="Narmada"/>
    <n v="590379"/>
    <d v="2021-02-02T00:00:00"/>
    <n v="413260"/>
    <n v="279684"/>
    <n v="5955"/>
    <n v="15"/>
    <n v="5940"/>
    <n v="79111"/>
  </r>
  <r>
    <x v="10"/>
    <x v="10"/>
    <s v="Navsari"/>
    <s v="Navsari"/>
    <n v="1330711"/>
    <d v="2021-02-02T00:00:00"/>
    <n v="948673"/>
    <n v="647484"/>
    <n v="7215"/>
    <n v="24"/>
    <n v="7181"/>
    <n v="132706"/>
  </r>
  <r>
    <x v="10"/>
    <x v="10"/>
    <s v="Panchmahal"/>
    <s v="Panchmahal"/>
    <n v="2388267"/>
    <d v="2021-02-02T00:00:00"/>
    <n v="1105110"/>
    <n v="626003"/>
    <n v="11770"/>
    <n v="70"/>
    <n v="11700"/>
    <n v="166866"/>
  </r>
  <r>
    <x v="10"/>
    <x v="10"/>
    <s v="Patan"/>
    <s v="Patan"/>
    <n v="1342746"/>
    <d v="2021-02-02T00:00:00"/>
    <n v="850462"/>
    <n v="533438"/>
    <n v="11624"/>
    <n v="129"/>
    <n v="11495"/>
    <n v="174871"/>
  </r>
  <r>
    <x v="10"/>
    <x v="10"/>
    <s v="Porbandar"/>
    <s v="Porbandar"/>
    <n v="586062"/>
    <d v="2021-02-02T00:00:00"/>
    <n v="419364"/>
    <n v="256377"/>
    <n v="3486"/>
    <n v="19"/>
    <n v="3467"/>
    <n v="99655"/>
  </r>
  <r>
    <x v="10"/>
    <x v="10"/>
    <s v="Rajkot"/>
    <s v="Rajkot"/>
    <n v="3157676"/>
    <d v="2021-02-02T00:00:00"/>
    <n v="2227111"/>
    <n v="1255012"/>
    <n v="57976"/>
    <n v="725"/>
    <n v="57243"/>
    <n v="760239"/>
  </r>
  <r>
    <x v="10"/>
    <x v="10"/>
    <s v="Sabarkantha"/>
    <s v="Sabarkantha"/>
    <n v="2427346"/>
    <d v="2021-02-02T00:00:00"/>
    <n v="1000517"/>
    <n v="596705"/>
    <n v="9317"/>
    <n v="157"/>
    <n v="9159"/>
    <n v="186748"/>
  </r>
  <r>
    <x v="10"/>
    <x v="10"/>
    <s v="Surat"/>
    <s v="Surat"/>
    <n v="4996391"/>
    <d v="2021-02-02T00:00:00"/>
    <n v="4781894"/>
    <n v="2529712"/>
    <n v="143874"/>
    <n v="1956"/>
    <n v="141885"/>
    <n v="2010166"/>
  </r>
  <r>
    <x v="10"/>
    <x v="10"/>
    <s v="Surendranagar"/>
    <s v="Surendranagar"/>
    <n v="1755873"/>
    <d v="2021-02-02T00:00:00"/>
    <n v="1113845"/>
    <n v="715931"/>
    <n v="8121"/>
    <n v="136"/>
    <n v="7985"/>
    <n v="205213"/>
  </r>
  <r>
    <x v="10"/>
    <x v="10"/>
    <s v="Tapi"/>
    <s v="Tapi"/>
    <n v="806489"/>
    <d v="2021-02-02T00:00:00"/>
    <n v="527345"/>
    <n v="303297"/>
    <n v="4441"/>
    <n v="24"/>
    <n v="4417"/>
    <n v="94744"/>
  </r>
  <r>
    <x v="10"/>
    <x v="10"/>
    <s v="Vadodara"/>
    <s v="Vadodara"/>
    <n v="3639775"/>
    <d v="2021-02-02T00:00:00"/>
    <n v="2612578"/>
    <n v="1940514"/>
    <n v="78159"/>
    <n v="788"/>
    <n v="77335"/>
    <n v="734749"/>
  </r>
  <r>
    <x v="10"/>
    <x v="10"/>
    <s v="Valsad"/>
    <s v="Valsad"/>
    <n v="1703068"/>
    <d v="2021-02-02T00:00:00"/>
    <n v="1232139"/>
    <n v="704675"/>
    <n v="6405"/>
    <n v="53"/>
    <n v="6308"/>
    <n v="158582"/>
  </r>
  <r>
    <x v="11"/>
    <x v="11"/>
    <s v="Ambala"/>
    <s v="Ambala"/>
    <n v="1136784"/>
    <d v="2021-01-30T00:00:00"/>
    <n v="873020"/>
    <n v="571772"/>
    <n v="30150"/>
    <n v="509"/>
    <n v="29639"/>
    <n v="221078"/>
  </r>
  <r>
    <x v="11"/>
    <x v="11"/>
    <s v="Bhiwani"/>
    <s v="Bhiwani"/>
    <n v="1629109"/>
    <d v="2021-01-30T00:00:00"/>
    <n v="741251"/>
    <n v="317765"/>
    <n v="22409"/>
    <n v="652"/>
    <n v="21757"/>
    <n v="187429"/>
  </r>
  <r>
    <x v="11"/>
    <x v="11"/>
    <s v="Charkhi Dadri"/>
    <s v="Charkhi Dadri"/>
    <n v="502276"/>
    <d v="2020-10-28T00:00:00"/>
    <n v="364599"/>
    <n v="262184"/>
    <n v="5078"/>
    <n v="139"/>
    <n v="4939"/>
    <n v="61064"/>
  </r>
  <r>
    <x v="11"/>
    <x v="11"/>
    <s v="Faridabad"/>
    <s v="Faridabad"/>
    <n v="1798954"/>
    <d v="2021-01-30T00:00:00"/>
    <n v="1658940"/>
    <n v="840997"/>
    <n v="99902"/>
    <n v="716"/>
    <n v="99157"/>
    <n v="554921"/>
  </r>
  <r>
    <x v="11"/>
    <x v="11"/>
    <s v="Fatehabad"/>
    <s v="Fatehabad"/>
    <n v="941522"/>
    <d v="2020-08-29T00:00:00"/>
    <n v="574546"/>
    <n v="201763"/>
    <n v="17875"/>
    <n v="481"/>
    <n v="17394"/>
    <n v="36393"/>
  </r>
  <r>
    <x v="11"/>
    <x v="11"/>
    <s v="Gurugram"/>
    <s v="Gurugram"/>
    <n v="1514085"/>
    <d v="2021-01-30T00:00:00"/>
    <n v="2193114"/>
    <n v="1377160"/>
    <n v="181428"/>
    <n v="922"/>
    <n v="180454"/>
    <n v="833333"/>
  </r>
  <r>
    <x v="11"/>
    <x v="11"/>
    <s v="Hisar"/>
    <s v="Hisar"/>
    <n v="1742815"/>
    <d v="2021-01-30T00:00:00"/>
    <n v="994213"/>
    <n v="332162"/>
    <n v="53995"/>
    <n v="1136"/>
    <n v="52857"/>
    <n v="349036"/>
  </r>
  <r>
    <x v="11"/>
    <x v="11"/>
    <s v="Jhajjar"/>
    <s v="Jhajjar"/>
    <n v="956907"/>
    <d v="2020-11-30T00:00:00"/>
    <n v="684511"/>
    <n v="293496"/>
    <n v="18849"/>
    <n v="328"/>
    <n v="18514"/>
    <n v="196277"/>
  </r>
  <r>
    <x v="11"/>
    <x v="11"/>
    <s v="Jind"/>
    <s v="Jind"/>
    <n v="1332042"/>
    <d v="2020-07-13T00:00:00"/>
    <n v="704573"/>
    <n v="250859"/>
    <n v="21209"/>
    <n v="533"/>
    <n v="20675"/>
    <n v="21761"/>
  </r>
  <r>
    <x v="11"/>
    <x v="11"/>
    <s v="Kaithal"/>
    <s v="Kaithal"/>
    <n v="1072861"/>
    <d v="2020-07-13T00:00:00"/>
    <n v="615168"/>
    <n v="217439"/>
    <n v="11244"/>
    <n v="346"/>
    <n v="10898"/>
    <n v="17309"/>
  </r>
  <r>
    <x v="11"/>
    <x v="11"/>
    <s v="Karnal"/>
    <s v="Karnal"/>
    <n v="1506323"/>
    <d v="2021-01-30T00:00:00"/>
    <n v="1000120"/>
    <n v="451876"/>
    <n v="40037"/>
    <n v="552"/>
    <n v="39484"/>
    <n v="205165"/>
  </r>
  <r>
    <x v="11"/>
    <x v="11"/>
    <s v="Kurukshetra"/>
    <s v="Kurukshetra"/>
    <n v="964231"/>
    <d v="2021-01-29T00:00:00"/>
    <n v="610380"/>
    <n v="248125"/>
    <n v="22147"/>
    <n v="357"/>
    <n v="21789"/>
    <n v="209954"/>
  </r>
  <r>
    <x v="11"/>
    <x v="11"/>
    <s v="Mahendragarh"/>
    <s v="Mahendragarh"/>
    <n v="921680"/>
    <d v="2021-01-30T00:00:00"/>
    <n v="576527"/>
    <n v="264911"/>
    <n v="21689"/>
    <n v="155"/>
    <n v="21534"/>
    <n v="154097"/>
  </r>
  <r>
    <x v="11"/>
    <x v="11"/>
    <s v="Nuh"/>
    <s v="Nuh"/>
    <n v="1089406"/>
    <d v="2020-11-01T00:00:00"/>
    <n v="354422"/>
    <n v="78081"/>
    <n v="5014"/>
    <n v="123"/>
    <n v="4890"/>
    <n v="95896"/>
  </r>
  <r>
    <x v="11"/>
    <x v="11"/>
    <s v="Palwal"/>
    <s v="Palwal"/>
    <n v="1040493"/>
    <d v="2021-01-30T00:00:00"/>
    <n v="608874"/>
    <n v="221786"/>
    <n v="11025"/>
    <n v="153"/>
    <n v="10872"/>
    <n v="145321"/>
  </r>
  <r>
    <x v="11"/>
    <x v="11"/>
    <s v="Panchkula"/>
    <s v="Panchkula"/>
    <n v="558890"/>
    <d v="2020-12-05T00:00:00"/>
    <n v="456675"/>
    <n v="279951"/>
    <n v="30770"/>
    <n v="378"/>
    <n v="30379"/>
    <n v="134110"/>
  </r>
  <r>
    <x v="11"/>
    <x v="11"/>
    <s v="Panipat"/>
    <s v="Panipat"/>
    <n v="1202811"/>
    <d v="2020-10-06T00:00:00"/>
    <n v="830805"/>
    <n v="273172"/>
    <n v="31150"/>
    <n v="638"/>
    <n v="30510"/>
    <n v="74438"/>
  </r>
  <r>
    <x v="11"/>
    <x v="11"/>
    <s v="Rewari"/>
    <s v="Rewari"/>
    <n v="896129"/>
    <d v="2021-01-30T00:00:00"/>
    <n v="648724"/>
    <n v="294989"/>
    <n v="20327"/>
    <n v="221"/>
    <n v="20106"/>
    <n v="161526"/>
  </r>
  <r>
    <x v="11"/>
    <x v="11"/>
    <s v="Rohtak"/>
    <s v="Rohtak"/>
    <n v="1058683"/>
    <d v="2020-07-13T00:00:00"/>
    <n v="674649"/>
    <n v="305282"/>
    <n v="25903"/>
    <n v="534"/>
    <n v="25350"/>
    <n v="38845"/>
  </r>
  <r>
    <x v="11"/>
    <x v="11"/>
    <s v="Sirsa"/>
    <s v="Sirsa"/>
    <n v="1295114"/>
    <d v="2020-12-06T00:00:00"/>
    <n v="786205"/>
    <n v="278920"/>
    <n v="29282"/>
    <n v="508"/>
    <n v="28771"/>
    <n v="164834"/>
  </r>
  <r>
    <x v="11"/>
    <x v="11"/>
    <s v="Sonipat"/>
    <s v="Sonipat"/>
    <n v="1480080"/>
    <d v="2020-12-06T00:00:00"/>
    <n v="989125"/>
    <n v="411915"/>
    <n v="47138"/>
    <n v="254"/>
    <n v="46884"/>
    <n v="262532"/>
  </r>
  <r>
    <x v="11"/>
    <x v="11"/>
    <s v="Yamunanagar"/>
    <s v="Yamunanagar"/>
    <n v="1214162"/>
    <d v="2021-01-30T00:00:00"/>
    <n v="831598"/>
    <n v="340196"/>
    <n v="24631"/>
    <n v="414"/>
    <n v="24215"/>
    <n v="208446"/>
  </r>
  <r>
    <x v="12"/>
    <x v="12"/>
    <s v="Bilaspur"/>
    <s v="Bilaspur"/>
    <n v="382056"/>
    <d v="2020-12-19T00:00:00"/>
    <n v="323204"/>
    <n v="234916"/>
    <n v="14374"/>
    <n v="85"/>
    <n v="14120"/>
    <n v="46925"/>
  </r>
  <r>
    <x v="12"/>
    <x v="12"/>
    <s v="Chamba"/>
    <s v="Chamba"/>
    <n v="518844"/>
    <d v="2020-12-19T00:00:00"/>
    <n v="364258"/>
    <n v="198146"/>
    <n v="13687"/>
    <n v="160"/>
    <n v="13492"/>
    <n v="60348"/>
  </r>
  <r>
    <x v="12"/>
    <x v="12"/>
    <s v="Kangra"/>
    <s v="Kangra"/>
    <n v="1507223"/>
    <d v="2020-12-19T00:00:00"/>
    <n v="1182563"/>
    <n v="725754"/>
    <n v="50818"/>
    <n v="1125"/>
    <n v="48872"/>
    <n v="120319"/>
  </r>
  <r>
    <x v="12"/>
    <x v="12"/>
    <s v="Kinnaur"/>
    <s v="Kinnaur"/>
    <n v="84298"/>
    <d v="2020-12-19T00:00:00"/>
    <n v="79673"/>
    <n v="63209"/>
    <n v="3507"/>
    <n v="38"/>
    <n v="3465"/>
    <n v="8483"/>
  </r>
  <r>
    <x v="12"/>
    <x v="12"/>
    <s v="Kullu"/>
    <s v="Kullu"/>
    <n v="437474"/>
    <d v="2020-09-29T00:00:00"/>
    <n v="351261"/>
    <n v="203549"/>
    <n v="9692"/>
    <n v="158"/>
    <n v="9496"/>
    <n v="16858"/>
  </r>
  <r>
    <x v="12"/>
    <x v="12"/>
    <s v="Lahaul and Spiti"/>
    <s v="Lahaul and Spiti"/>
    <n v="31528"/>
    <d v="2020-10-31T00:00:00"/>
    <n v="31920"/>
    <n v="20986"/>
    <n v="2953"/>
    <n v="18"/>
    <n v="2935"/>
    <n v="2016"/>
  </r>
  <r>
    <x v="12"/>
    <x v="12"/>
    <s v="Mandi"/>
    <s v="Mandi"/>
    <n v="999518"/>
    <d v="2020-12-19T00:00:00"/>
    <n v="775242"/>
    <n v="479355"/>
    <n v="31606"/>
    <n v="448"/>
    <n v="30983"/>
    <n v="57698"/>
  </r>
  <r>
    <x v="12"/>
    <x v="12"/>
    <s v="Shimla"/>
    <s v="Shimla"/>
    <n v="813384"/>
    <d v="2020-12-19T00:00:00"/>
    <n v="678341"/>
    <n v="412640"/>
    <n v="27549"/>
    <n v="641"/>
    <n v="26786"/>
    <n v="46696"/>
  </r>
  <r>
    <x v="12"/>
    <x v="12"/>
    <s v="Sirmaur"/>
    <s v="Sirmaur"/>
    <n v="530164"/>
    <d v="2020-12-19T00:00:00"/>
    <n v="423793"/>
    <n v="209631"/>
    <n v="15456"/>
    <n v="211"/>
    <n v="15244"/>
    <n v="50292"/>
  </r>
  <r>
    <x v="12"/>
    <x v="12"/>
    <s v="Solan"/>
    <s v="Solan"/>
    <n v="576670"/>
    <d v="2020-12-19T00:00:00"/>
    <n v="691163"/>
    <n v="339630"/>
    <n v="22817"/>
    <n v="314"/>
    <n v="22472"/>
    <n v="68608"/>
  </r>
  <r>
    <x v="12"/>
    <x v="12"/>
    <s v="Una"/>
    <s v="Una"/>
    <n v="521057"/>
    <d v="2020-12-19T00:00:00"/>
    <n v="434945"/>
    <n v="286819"/>
    <n v="14268"/>
    <n v="253"/>
    <n v="13804"/>
    <n v="60039"/>
  </r>
  <r>
    <x v="13"/>
    <x v="13"/>
    <s v="Anantnag"/>
    <s v="Anantnag"/>
    <n v="1070144"/>
    <m/>
    <n v="759605"/>
    <n v="402717"/>
    <n v="16603"/>
    <n v="205"/>
    <n v="16378"/>
    <n v="532672"/>
  </r>
  <r>
    <x v="13"/>
    <x v="13"/>
    <s v="Bandipora"/>
    <s v="Bandipora"/>
    <n v="385099"/>
    <m/>
    <n v="303665"/>
    <n v="154345"/>
    <n v="9814"/>
    <n v="102"/>
    <n v="9693"/>
    <n v="193605"/>
  </r>
  <r>
    <x v="13"/>
    <x v="13"/>
    <s v="Baramulla"/>
    <s v="Baramulla"/>
    <n v="1015503"/>
    <m/>
    <n v="776258"/>
    <n v="450002"/>
    <n v="24613"/>
    <n v="282"/>
    <n v="24196"/>
    <n v="509902"/>
  </r>
  <r>
    <x v="13"/>
    <x v="13"/>
    <s v="Budgam"/>
    <s v="Budgam"/>
    <n v="735753"/>
    <m/>
    <n v="592075"/>
    <n v="319587"/>
    <n v="23844"/>
    <n v="207"/>
    <n v="23548"/>
    <n v="372440"/>
  </r>
  <r>
    <x v="13"/>
    <x v="13"/>
    <s v="Doda"/>
    <s v="Doda"/>
    <n v="409576"/>
    <m/>
    <n v="313983"/>
    <n v="158751"/>
    <n v="7869"/>
    <n v="133"/>
    <n v="7704"/>
    <n v="204626"/>
  </r>
  <r>
    <x v="13"/>
    <x v="13"/>
    <s v="Ganderbal"/>
    <s v="Ganderbal"/>
    <n v="297003"/>
    <m/>
    <n v="227349"/>
    <n v="133812"/>
    <n v="10436"/>
    <n v="79"/>
    <n v="10313"/>
    <n v="150749"/>
  </r>
  <r>
    <x v="13"/>
    <x v="13"/>
    <s v="Jammu"/>
    <s v="Jammu"/>
    <n v="1526406"/>
    <m/>
    <n v="1168448"/>
    <n v="610537"/>
    <n v="53324"/>
    <n v="1145"/>
    <n v="52145"/>
    <n v="774600"/>
  </r>
  <r>
    <x v="13"/>
    <x v="13"/>
    <s v="Kathua"/>
    <s v="Kathua"/>
    <n v="615711"/>
    <m/>
    <n v="482584"/>
    <n v="249588"/>
    <n v="9327"/>
    <n v="152"/>
    <n v="9175"/>
    <n v="306361"/>
  </r>
  <r>
    <x v="13"/>
    <x v="13"/>
    <s v="Kishtwar"/>
    <s v="Kishtwar"/>
    <n v="230696"/>
    <m/>
    <n v="164754"/>
    <n v="78041"/>
    <n v="4819"/>
    <n v="44"/>
    <n v="4773"/>
    <n v="115450"/>
  </r>
  <r>
    <x v="13"/>
    <x v="13"/>
    <s v="Kulgam"/>
    <s v="Kulgam"/>
    <n v="422786"/>
    <m/>
    <n v="401091"/>
    <n v="202260"/>
    <n v="11489"/>
    <n v="117"/>
    <n v="11367"/>
    <n v="212909"/>
  </r>
  <r>
    <x v="13"/>
    <x v="13"/>
    <s v="Kupwara"/>
    <s v="Kupwara"/>
    <n v="875564"/>
    <m/>
    <n v="673594"/>
    <n v="348327"/>
    <n v="14463"/>
    <n v="166"/>
    <n v="14268"/>
    <n v="436257"/>
  </r>
  <r>
    <x v="13"/>
    <x v="13"/>
    <s v="Pulwama"/>
    <s v="Pulwama"/>
    <n v="570060"/>
    <d v="2021-01-01T00:00:00"/>
    <n v="430622"/>
    <n v="244300"/>
    <n v="15512"/>
    <n v="194"/>
    <n v="15309"/>
    <n v="147308"/>
  </r>
  <r>
    <x v="13"/>
    <x v="13"/>
    <s v="Punch"/>
    <s v="Punch"/>
    <n v="476820"/>
    <m/>
    <n v="386098"/>
    <n v="234540"/>
    <n v="6482"/>
    <n v="98"/>
    <n v="6371"/>
    <n v="236882"/>
  </r>
  <r>
    <x v="13"/>
    <x v="13"/>
    <s v="Rajouri"/>
    <s v="Rajouri"/>
    <n v="619266"/>
    <m/>
    <n v="498787"/>
    <n v="241407"/>
    <n v="11272"/>
    <n v="237"/>
    <n v="11031"/>
    <n v="309076"/>
  </r>
  <r>
    <x v="13"/>
    <x v="13"/>
    <s v="Ramban"/>
    <s v="Ramban"/>
    <n v="283313"/>
    <m/>
    <n v="220690"/>
    <n v="147086"/>
    <n v="6043"/>
    <n v="67"/>
    <n v="5971"/>
    <n v="141844"/>
  </r>
  <r>
    <x v="13"/>
    <x v="13"/>
    <s v="Reasi"/>
    <s v="Reasi"/>
    <n v="314714"/>
    <m/>
    <n v="244379"/>
    <n v="133971"/>
    <n v="6626"/>
    <n v="43"/>
    <n v="6575"/>
    <n v="157522"/>
  </r>
  <r>
    <x v="13"/>
    <x v="13"/>
    <s v="Samba"/>
    <s v="Samba"/>
    <n v="318611"/>
    <m/>
    <n v="280700"/>
    <n v="122554"/>
    <n v="7152"/>
    <n v="120"/>
    <n v="7032"/>
    <n v="159695"/>
  </r>
  <r>
    <x v="13"/>
    <x v="13"/>
    <s v="Shopiyan"/>
    <s v="Shopiyan"/>
    <n v="265960"/>
    <m/>
    <n v="203036"/>
    <n v="95122"/>
    <n v="5607"/>
    <n v="58"/>
    <n v="5549"/>
    <n v="133123"/>
  </r>
  <r>
    <x v="13"/>
    <x v="13"/>
    <s v="Srinagar"/>
    <s v="Srinagar"/>
    <n v="1269751"/>
    <m/>
    <n v="957347"/>
    <n v="592016"/>
    <n v="75539"/>
    <n v="846"/>
    <n v="74242"/>
    <n v="659947"/>
  </r>
  <r>
    <x v="13"/>
    <x v="13"/>
    <s v="Udhampur"/>
    <s v="Udhampur"/>
    <n v="555357"/>
    <m/>
    <n v="425945"/>
    <n v="227785"/>
    <n v="11415"/>
    <n v="137"/>
    <n v="11275"/>
    <n v="277832"/>
  </r>
  <r>
    <x v="14"/>
    <x v="14"/>
    <s v="Bokaro"/>
    <s v="Bokaro"/>
    <n v="2061918"/>
    <d v="2020-07-23T00:00:00"/>
    <n v="994497"/>
    <n v="333330"/>
    <n v="19461"/>
    <n v="286"/>
    <n v="19170"/>
    <n v="21528"/>
  </r>
  <r>
    <x v="14"/>
    <x v="14"/>
    <s v="Chatra"/>
    <s v="Chatra"/>
    <n v="1042304"/>
    <m/>
    <n v="454807"/>
    <n v="126700"/>
    <n v="6033"/>
    <n v="53"/>
    <n v="5977"/>
    <n v="513745"/>
  </r>
  <r>
    <x v="14"/>
    <x v="14"/>
    <s v="Deoghar"/>
    <s v="Deoghar"/>
    <n v="1491879"/>
    <d v="2020-07-23T00:00:00"/>
    <n v="569167"/>
    <n v="230458"/>
    <n v="10835"/>
    <n v="113"/>
    <n v="10721"/>
    <n v="12368"/>
  </r>
  <r>
    <x v="14"/>
    <x v="14"/>
    <s v="Dhanbad"/>
    <s v="Dhanbad"/>
    <n v="2682662"/>
    <m/>
    <n v="1185934"/>
    <n v="446946"/>
    <n v="16589"/>
    <n v="382"/>
    <n v="16196"/>
    <n v="1322798"/>
  </r>
  <r>
    <x v="14"/>
    <x v="14"/>
    <s v="Dumka"/>
    <s v="Dumka"/>
    <n v="1321096"/>
    <d v="2020-07-23T00:00:00"/>
    <n v="638722"/>
    <n v="229944"/>
    <n v="4636"/>
    <n v="47"/>
    <n v="4589"/>
    <n v="7718"/>
  </r>
  <r>
    <x v="14"/>
    <x v="14"/>
    <s v="East Singhbhum"/>
    <s v="East Singhbhum"/>
    <n v="2291032"/>
    <m/>
    <n v="1424376"/>
    <n v="661091"/>
    <n v="51974"/>
    <n v="1046"/>
    <n v="50907"/>
    <n v="1148592"/>
  </r>
  <r>
    <x v="14"/>
    <x v="14"/>
    <s v="Garhwa"/>
    <s v="Garhwa"/>
    <n v="1322387"/>
    <m/>
    <n v="456056"/>
    <n v="148421"/>
    <n v="6895"/>
    <n v="94"/>
    <n v="6801"/>
    <n v="651417"/>
  </r>
  <r>
    <x v="14"/>
    <x v="14"/>
    <s v="Giridih"/>
    <s v="Giridih"/>
    <n v="2445203"/>
    <d v="2020-07-23T00:00:00"/>
    <n v="994417"/>
    <n v="301193"/>
    <n v="8964"/>
    <n v="130"/>
    <n v="8834"/>
    <n v="15614"/>
  </r>
  <r>
    <x v="14"/>
    <x v="14"/>
    <s v="Godda"/>
    <s v="Godda"/>
    <n v="1311382"/>
    <d v="2020-07-23T00:00:00"/>
    <n v="527710"/>
    <n v="198198"/>
    <n v="5840"/>
    <n v="87"/>
    <n v="5753"/>
    <n v="13900"/>
  </r>
  <r>
    <x v="14"/>
    <x v="14"/>
    <s v="Gumla"/>
    <s v="Gumla"/>
    <n v="1025656"/>
    <m/>
    <n v="387738"/>
    <n v="156364"/>
    <n v="9900"/>
    <n v="38"/>
    <n v="9857"/>
    <n v="507521"/>
  </r>
  <r>
    <x v="14"/>
    <x v="14"/>
    <s v="Hazaribagh"/>
    <s v="Hazaribagh"/>
    <n v="1734005"/>
    <m/>
    <n v="865943"/>
    <n v="317137"/>
    <n v="19593"/>
    <n v="186"/>
    <n v="19404"/>
    <n v="859458"/>
  </r>
  <r>
    <x v="14"/>
    <x v="14"/>
    <s v="Jamtara"/>
    <s v="Jamtara"/>
    <n v="790207"/>
    <d v="2020-07-21T00:00:00"/>
    <n v="381155"/>
    <n v="137216"/>
    <n v="5599"/>
    <n v="61"/>
    <n v="5534"/>
    <n v="5679"/>
  </r>
  <r>
    <x v="14"/>
    <x v="14"/>
    <s v="Khunti"/>
    <s v="Khunti"/>
    <n v="530299"/>
    <d v="2020-07-29T00:00:00"/>
    <n v="227503"/>
    <n v="107053"/>
    <n v="7820"/>
    <n v="96"/>
    <n v="7724"/>
    <n v="7762"/>
  </r>
  <r>
    <x v="14"/>
    <x v="14"/>
    <s v="Koderma"/>
    <s v="Koderma"/>
    <n v="717169"/>
    <m/>
    <n v="363078"/>
    <n v="140609"/>
    <n v="12872"/>
    <n v="136"/>
    <n v="12736"/>
    <n v="357848"/>
  </r>
  <r>
    <x v="14"/>
    <x v="14"/>
    <s v="Latehar"/>
    <s v="Latehar"/>
    <n v="725673"/>
    <m/>
    <n v="294989"/>
    <n v="84919"/>
    <n v="7871"/>
    <n v="57"/>
    <n v="7814"/>
    <n v="359515"/>
  </r>
  <r>
    <x v="14"/>
    <x v="14"/>
    <s v="Lohardaga"/>
    <s v="Lohardaga"/>
    <n v="461738"/>
    <d v="2020-07-25T00:00:00"/>
    <n v="173109"/>
    <n v="63130"/>
    <n v="6709"/>
    <n v="88"/>
    <n v="6621"/>
    <n v="10880"/>
  </r>
  <r>
    <x v="14"/>
    <x v="14"/>
    <s v="Pakur"/>
    <s v="Pakur"/>
    <n v="899200"/>
    <d v="2020-07-23T00:00:00"/>
    <n v="378048"/>
    <n v="108941"/>
    <n v="2552"/>
    <n v="12"/>
    <n v="2539"/>
    <n v="7705"/>
  </r>
  <r>
    <x v="14"/>
    <x v="14"/>
    <s v="Palamu"/>
    <s v="Palamu"/>
    <n v="1936319"/>
    <m/>
    <n v="788026"/>
    <n v="311074"/>
    <n v="12294"/>
    <n v="110"/>
    <n v="12184"/>
    <n v="954943"/>
  </r>
  <r>
    <x v="14"/>
    <x v="14"/>
    <s v="Ramgarh"/>
    <s v="Ramgarh"/>
    <n v="949159"/>
    <m/>
    <n v="522017"/>
    <n v="185442"/>
    <n v="13923"/>
    <n v="197"/>
    <n v="13714"/>
    <n v="472049"/>
  </r>
  <r>
    <x v="14"/>
    <x v="14"/>
    <s v="Ranchi"/>
    <s v="Ranchi"/>
    <n v="2912022"/>
    <m/>
    <n v="1512114"/>
    <n v="656001"/>
    <n v="86116"/>
    <n v="1585"/>
    <n v="84495"/>
    <n v="1469948"/>
  </r>
  <r>
    <x v="14"/>
    <x v="14"/>
    <s v="Sahibganj"/>
    <s v="Sahibganj"/>
    <n v="1150038"/>
    <d v="2020-07-23T00:00:00"/>
    <n v="430948"/>
    <n v="132560"/>
    <n v="4834"/>
    <n v="42"/>
    <n v="4792"/>
    <n v="7446"/>
  </r>
  <r>
    <x v="14"/>
    <x v="14"/>
    <s v="Saraikela-Kharsawan"/>
    <s v="Saraikela-Kharsawan"/>
    <n v="1063458"/>
    <d v="2020-12-13T00:00:00"/>
    <n v="505417"/>
    <n v="167980"/>
    <n v="7207"/>
    <n v="67"/>
    <n v="7137"/>
    <n v="165399"/>
  </r>
  <r>
    <x v="14"/>
    <x v="14"/>
    <s v="Simdega"/>
    <s v="Simdega"/>
    <n v="599813"/>
    <m/>
    <n v="277357"/>
    <n v="112059"/>
    <n v="7193"/>
    <n v="92"/>
    <n v="7101"/>
    <n v="297504"/>
  </r>
  <r>
    <x v="14"/>
    <x v="14"/>
    <s v="West Singhbhum"/>
    <s v="West Singhbhum"/>
    <n v="1501619"/>
    <m/>
    <n v="630437"/>
    <n v="225607"/>
    <n v="13054"/>
    <n v="133"/>
    <n v="12918"/>
    <n v="742320"/>
  </r>
  <r>
    <x v="15"/>
    <x v="15"/>
    <s v="Bagalkote"/>
    <s v="Bagalkote"/>
    <n v="1890826"/>
    <d v="2020-08-23T00:00:00"/>
    <n v="1188016"/>
    <n v="613422"/>
    <n v="35178"/>
    <n v="333"/>
    <n v="34843"/>
    <n v="67440"/>
  </r>
  <r>
    <x v="15"/>
    <x v="15"/>
    <s v="Ballari"/>
    <s v="Ballari"/>
    <n v="2532383"/>
    <d v="2020-12-28T00:00:00"/>
    <n v="1758198"/>
    <n v="864065"/>
    <n v="97763"/>
    <n v="1689"/>
    <n v="95961"/>
    <n v="451288"/>
  </r>
  <r>
    <x v="15"/>
    <x v="15"/>
    <s v="Belagavi"/>
    <s v="Belagavi"/>
    <n v="4778439"/>
    <d v="2021-01-02T00:00:00"/>
    <n v="3165252"/>
    <n v="1386668"/>
    <n v="79900"/>
    <n v="938"/>
    <n v="78879"/>
    <n v="436515"/>
  </r>
  <r>
    <x v="15"/>
    <x v="15"/>
    <s v="Bengaluru Rural"/>
    <s v="Bengaluru Rural"/>
    <n v="987257"/>
    <d v="2021-01-31T00:00:00"/>
    <n v="700825"/>
    <n v="385704"/>
    <n v="62005"/>
    <n v="890"/>
    <n v="61073"/>
    <n v="271279"/>
  </r>
  <r>
    <x v="15"/>
    <x v="15"/>
    <s v="Bengaluru Urban"/>
    <s v="Bengaluru Urban"/>
    <n v="9588910"/>
    <d v="2021-01-31T00:00:00"/>
    <n v="9219875"/>
    <n v="5903791"/>
    <n v="1251872"/>
    <n v="16281"/>
    <n v="1229059"/>
    <n v="7509824"/>
  </r>
  <r>
    <x v="15"/>
    <x v="15"/>
    <s v="Bidar"/>
    <s v="Bidar"/>
    <n v="1700018"/>
    <d v="2020-08-29T00:00:00"/>
    <n v="929776"/>
    <n v="515993"/>
    <n v="24340"/>
    <n v="400"/>
    <n v="23936"/>
    <n v="79859"/>
  </r>
  <r>
    <x v="15"/>
    <x v="15"/>
    <s v="Chamarajanagara"/>
    <s v="Chamarajanagara"/>
    <n v="1020962"/>
    <d v="2020-06-28T00:00:00"/>
    <n v="647951"/>
    <n v="351940"/>
    <n v="33001"/>
    <n v="500"/>
    <n v="32469"/>
    <n v="21656"/>
  </r>
  <r>
    <x v="15"/>
    <x v="15"/>
    <s v="Chikkaballapura"/>
    <s v="Chikkaballapura"/>
    <n v="1254377"/>
    <d v="2020-06-28T00:00:00"/>
    <n v="852473"/>
    <n v="497674"/>
    <n v="43951"/>
    <n v="429"/>
    <n v="43501"/>
    <n v="37064"/>
  </r>
  <r>
    <x v="15"/>
    <x v="15"/>
    <s v="Chikkamagaluru"/>
    <s v="Chikkamagaluru"/>
    <n v="1137753"/>
    <d v="2020-06-28T00:00:00"/>
    <n v="737417"/>
    <n v="346002"/>
    <n v="51126"/>
    <n v="395"/>
    <n v="50662"/>
    <n v="31030"/>
  </r>
  <r>
    <x v="15"/>
    <x v="15"/>
    <s v="Chitradurga"/>
    <s v="Chitradurga"/>
    <n v="1660378"/>
    <d v="2020-06-28T00:00:00"/>
    <n v="1020280"/>
    <n v="618156"/>
    <n v="36666"/>
    <n v="206"/>
    <n v="36412"/>
    <n v="22726"/>
  </r>
  <r>
    <x v="15"/>
    <x v="15"/>
    <s v="Dakshina Kannada"/>
    <s v="Dakshina Kannada"/>
    <n v="2083625"/>
    <d v="2020-09-17T00:00:00"/>
    <n v="1531107"/>
    <n v="848253"/>
    <n v="115478"/>
    <n v="1680"/>
    <n v="113515"/>
    <n v="189020"/>
  </r>
  <r>
    <x v="15"/>
    <x v="15"/>
    <s v="Davanagere"/>
    <s v="Davanagere"/>
    <n v="1946905"/>
    <d v="2020-06-28T00:00:00"/>
    <n v="1016827"/>
    <n v="495371"/>
    <n v="50989"/>
    <n v="608"/>
    <n v="50359"/>
    <n v="42977"/>
  </r>
  <r>
    <x v="15"/>
    <x v="15"/>
    <s v="Dharwad"/>
    <s v="Dharwad"/>
    <n v="1846993"/>
    <d v="2020-10-13T00:00:00"/>
    <n v="1212295"/>
    <n v="561504"/>
    <n v="60970"/>
    <n v="1315"/>
    <n v="59639"/>
    <n v="168181"/>
  </r>
  <r>
    <x v="15"/>
    <x v="15"/>
    <s v="Gadag"/>
    <s v="Gadag"/>
    <n v="1065235"/>
    <d v="2020-06-28T00:00:00"/>
    <n v="691646"/>
    <n v="328477"/>
    <n v="26066"/>
    <n v="319"/>
    <n v="25747"/>
    <n v="21937"/>
  </r>
  <r>
    <x v="15"/>
    <x v="15"/>
    <s v="Hassan"/>
    <s v="Hassan"/>
    <n v="1776221"/>
    <d v="2020-06-28T00:00:00"/>
    <n v="1224599"/>
    <n v="614828"/>
    <n v="111785"/>
    <n v="1256"/>
    <n v="110294"/>
    <n v="66692"/>
  </r>
  <r>
    <x v="15"/>
    <x v="15"/>
    <s v="Haveri"/>
    <s v="Haveri"/>
    <n v="1598506"/>
    <d v="2020-06-28T00:00:00"/>
    <n v="999178"/>
    <n v="383705"/>
    <n v="21947"/>
    <n v="644"/>
    <n v="21301"/>
    <n v="22687"/>
  </r>
  <r>
    <x v="15"/>
    <x v="15"/>
    <s v="Kalaburagi"/>
    <s v="Kalaburagi"/>
    <n v="2564892"/>
    <d v="2021-01-30T00:00:00"/>
    <n v="1323039"/>
    <n v="641641"/>
    <n v="61926"/>
    <n v="819"/>
    <n v="61087"/>
    <n v="440559"/>
  </r>
  <r>
    <x v="15"/>
    <x v="15"/>
    <s v="Kodagu"/>
    <s v="Kodagu"/>
    <n v="554762"/>
    <d v="2021-01-31T00:00:00"/>
    <n v="385482"/>
    <n v="212033"/>
    <n v="37095"/>
    <n v="329"/>
    <n v="36616"/>
    <n v="162529"/>
  </r>
  <r>
    <x v="15"/>
    <x v="15"/>
    <s v="Kolar"/>
    <s v="Kolar"/>
    <n v="1540231"/>
    <d v="2020-10-14T00:00:00"/>
    <n v="991957"/>
    <n v="625918"/>
    <n v="46916"/>
    <n v="638"/>
    <n v="46266"/>
    <n v="115382"/>
  </r>
  <r>
    <x v="15"/>
    <x v="15"/>
    <s v="Koppal"/>
    <s v="Koppal"/>
    <n v="1391292"/>
    <d v="2020-06-28T00:00:00"/>
    <n v="814373"/>
    <n v="411092"/>
    <n v="35198"/>
    <n v="521"/>
    <n v="34660"/>
    <n v="26307"/>
  </r>
  <r>
    <x v="15"/>
    <x v="15"/>
    <s v="Mandya"/>
    <s v="Mandya"/>
    <n v="1808680"/>
    <d v="2020-06-28T00:00:00"/>
    <n v="1189318"/>
    <n v="659066"/>
    <n v="73753"/>
    <n v="650"/>
    <n v="73029"/>
    <n v="51750"/>
  </r>
  <r>
    <x v="15"/>
    <x v="15"/>
    <s v="Mysuru"/>
    <s v="Mysuru"/>
    <n v="2994744"/>
    <d v="2020-08-31T00:00:00"/>
    <n v="2141764"/>
    <n v="1239770"/>
    <n v="179167"/>
    <n v="2416"/>
    <n v="176447"/>
    <n v="196921"/>
  </r>
  <r>
    <x v="15"/>
    <x v="15"/>
    <s v="Raichur"/>
    <s v="Raichur"/>
    <n v="1924773"/>
    <d v="2020-06-28T00:00:00"/>
    <n v="1021603"/>
    <n v="448501"/>
    <n v="39973"/>
    <n v="331"/>
    <n v="39641"/>
    <n v="40997"/>
  </r>
  <r>
    <x v="15"/>
    <x v="15"/>
    <s v="Ramanagara"/>
    <s v="Ramanagara"/>
    <n v="1082739"/>
    <d v="2020-11-25T00:00:00"/>
    <n v="754463"/>
    <n v="469335"/>
    <n v="24204"/>
    <n v="320"/>
    <n v="23869"/>
    <n v="115501"/>
  </r>
  <r>
    <x v="15"/>
    <x v="15"/>
    <s v="Shivamogga"/>
    <s v="Shivamogga"/>
    <n v="1755512"/>
    <d v="2020-08-21T00:00:00"/>
    <n v="1162073"/>
    <n v="535447"/>
    <n v="69444"/>
    <n v="1088"/>
    <n v="68239"/>
    <n v="83482"/>
  </r>
  <r>
    <x v="15"/>
    <x v="15"/>
    <s v="Tumakuru"/>
    <s v="Tumakuru"/>
    <n v="2681449"/>
    <d v="2020-09-24T00:00:00"/>
    <n v="1672730"/>
    <n v="881580"/>
    <n v="120836"/>
    <n v="1127"/>
    <n v="119420"/>
    <n v="166982"/>
  </r>
  <r>
    <x v="15"/>
    <x v="15"/>
    <s v="Udupi"/>
    <s v="Udupi"/>
    <n v="1177908"/>
    <d v="2020-09-13T00:00:00"/>
    <n v="919074"/>
    <n v="529427"/>
    <n v="76718"/>
    <n v="489"/>
    <n v="76181"/>
    <n v="124451"/>
  </r>
  <r>
    <x v="15"/>
    <x v="15"/>
    <s v="Uttara Kannada"/>
    <s v="Uttara Kannada"/>
    <n v="1353299"/>
    <d v="2020-06-28T00:00:00"/>
    <n v="980496"/>
    <n v="505589"/>
    <n v="56218"/>
    <n v="766"/>
    <n v="55339"/>
    <n v="41942"/>
  </r>
  <r>
    <x v="15"/>
    <x v="15"/>
    <s v="Vijayapura"/>
    <s v="Vijayapura"/>
    <n v="2175102"/>
    <d v="2020-06-28T00:00:00"/>
    <n v="1535235"/>
    <n v="634270"/>
    <n v="36267"/>
    <n v="495"/>
    <n v="35764"/>
    <n v="43241"/>
  </r>
  <r>
    <x v="15"/>
    <x v="15"/>
    <s v="Yadgir"/>
    <s v="Yadgir"/>
    <n v="1172985"/>
    <d v="2021-01-31T00:00:00"/>
    <n v="708887"/>
    <n v="348094"/>
    <n v="27545"/>
    <n v="207"/>
    <n v="27337"/>
    <n v="235257"/>
  </r>
  <r>
    <x v="16"/>
    <x v="16"/>
    <s v="Alappuzha"/>
    <s v="Alappuzha"/>
    <n v="2121943"/>
    <m/>
    <n v="1518055"/>
    <n v="855411"/>
    <n v="316160"/>
    <n v="1862"/>
    <n v="313515"/>
    <n v="1197832"/>
  </r>
  <r>
    <x v="16"/>
    <x v="16"/>
    <s v="Ernakulam"/>
    <s v="Ernakulam"/>
    <n v="3279860"/>
    <m/>
    <n v="2953482"/>
    <n v="1759232"/>
    <n v="602800"/>
    <n v="3555"/>
    <n v="583842"/>
    <n v="1908531"/>
  </r>
  <r>
    <x v="16"/>
    <x v="16"/>
    <s v="Idukki"/>
    <s v="Idukki"/>
    <n v="1107453"/>
    <d v="2021-01-01T00:00:00"/>
    <n v="859116"/>
    <n v="481911"/>
    <n v="147118"/>
    <n v="519"/>
    <n v="140292"/>
    <n v="311250"/>
  </r>
  <r>
    <x v="16"/>
    <x v="16"/>
    <s v="Kannur"/>
    <s v="Kannur"/>
    <n v="2525637"/>
    <d v="2021-01-01T00:00:00"/>
    <n v="1891004"/>
    <n v="959656"/>
    <n v="275264"/>
    <n v="2325"/>
    <n v="269475"/>
    <n v="529768"/>
  </r>
  <r>
    <x v="16"/>
    <x v="16"/>
    <s v="Kasaragod"/>
    <s v="Kasaragod"/>
    <n v="1302600"/>
    <m/>
    <n v="910194"/>
    <n v="521754"/>
    <n v="138815"/>
    <n v="617"/>
    <n v="134824"/>
    <n v="707681"/>
  </r>
  <r>
    <x v="16"/>
    <x v="16"/>
    <s v="Kollam"/>
    <s v="Kollam"/>
    <n v="2629703"/>
    <m/>
    <n v="1951077"/>
    <n v="1047951"/>
    <n v="390872"/>
    <n v="2451"/>
    <n v="383923"/>
    <n v="1483990"/>
  </r>
  <r>
    <x v="16"/>
    <x v="16"/>
    <s v="Kottayam"/>
    <s v="Kottayam"/>
    <n v="1979384"/>
    <m/>
    <n v="1477425"/>
    <n v="841596"/>
    <n v="322484"/>
    <n v="1356"/>
    <n v="315759"/>
    <n v="1131140"/>
  </r>
  <r>
    <x v="16"/>
    <x v="16"/>
    <s v="Kozhikode"/>
    <s v="Kozhikode"/>
    <n v="3089543"/>
    <d v="2021-01-01T00:00:00"/>
    <n v="2341296"/>
    <n v="1154561"/>
    <n v="527346"/>
    <n v="3374"/>
    <n v="519030"/>
    <n v="1218733"/>
  </r>
  <r>
    <x v="16"/>
    <x v="16"/>
    <s v="Malappuram"/>
    <s v="Malappuram"/>
    <n v="4110956"/>
    <d v="2020-12-30T00:00:00"/>
    <n v="2833303"/>
    <n v="1103557"/>
    <n v="567584"/>
    <n v="2576"/>
    <n v="562111"/>
    <n v="753642"/>
  </r>
  <r>
    <x v="16"/>
    <x v="16"/>
    <s v="Palakkad"/>
    <s v="Palakkad"/>
    <n v="2810892"/>
    <d v="2020-10-19T00:00:00"/>
    <n v="1989222"/>
    <n v="950909"/>
    <n v="373839"/>
    <n v="2881"/>
    <n v="364351"/>
    <n v="413481"/>
  </r>
  <r>
    <x v="16"/>
    <x v="16"/>
    <s v="Pathanamthitta"/>
    <s v="Pathanamthitta"/>
    <n v="1195537"/>
    <d v="2021-01-01T00:00:00"/>
    <n v="1048352"/>
    <n v="677224"/>
    <n v="193406"/>
    <n v="1076"/>
    <n v="184979"/>
    <n v="402737"/>
  </r>
  <r>
    <x v="16"/>
    <x v="16"/>
    <s v="Thiruvananthapuram"/>
    <s v="Thiruvananthapuram"/>
    <n v="3307284"/>
    <d v="2020-10-23T00:00:00"/>
    <n v="2578575"/>
    <n v="1562343"/>
    <n v="463977"/>
    <n v="4996"/>
    <n v="448304"/>
    <n v="668649"/>
  </r>
  <r>
    <x v="16"/>
    <x v="16"/>
    <s v="Thrissur"/>
    <s v="Thrissur"/>
    <n v="3110327"/>
    <d v="2021-01-01T00:00:00"/>
    <n v="2295947"/>
    <n v="1305873"/>
    <n v="523260"/>
    <n v="3575"/>
    <n v="515481"/>
    <n v="900685"/>
  </r>
  <r>
    <x v="16"/>
    <x v="16"/>
    <s v="Wayanad"/>
    <s v="Wayanad"/>
    <n v="816558"/>
    <d v="2021-01-01T00:00:00"/>
    <n v="659451"/>
    <n v="436359"/>
    <n v="125732"/>
    <n v="518"/>
    <n v="121295"/>
    <n v="274819"/>
  </r>
  <r>
    <x v="17"/>
    <x v="17"/>
    <s v="Kargil"/>
    <s v="Kargil"/>
    <n v="143000"/>
    <d v="2021-01-14T00:00:00"/>
    <n v="87221"/>
    <n v="64300"/>
    <n v="3619"/>
    <n v="58"/>
    <n v="3556"/>
    <n v="39280"/>
  </r>
  <r>
    <x v="17"/>
    <x v="17"/>
    <s v="Leh"/>
    <s v="Leh"/>
    <n v="147000"/>
    <d v="2021-01-14T00:00:00"/>
    <n v="121577"/>
    <n v="87980"/>
    <n v="17343"/>
    <n v="150"/>
    <n v="17131"/>
    <n v="81268"/>
  </r>
  <r>
    <x v="18"/>
    <x v="18"/>
    <s v="Lakshadweep"/>
    <s v="Lakshadweep"/>
    <n v="64473"/>
    <d v="2021-10-31T00:00:00"/>
    <n v="55129"/>
    <n v="45951"/>
    <n v="10365"/>
    <n v="51"/>
    <n v="10270"/>
    <n v="268723"/>
  </r>
  <r>
    <x v="19"/>
    <x v="19"/>
    <s v="Alirajpur"/>
    <s v="Alirajpur"/>
    <n v="728677"/>
    <m/>
    <n v="369571"/>
    <n v="114601"/>
    <n v="3505"/>
    <n v="48"/>
    <n v="3453"/>
    <n v="358804"/>
  </r>
  <r>
    <x v="19"/>
    <x v="19"/>
    <s v="Anuppur"/>
    <s v="Anuppur"/>
    <n v="749521"/>
    <d v="2020-09-19T00:00:00"/>
    <n v="481238"/>
    <n v="164712"/>
    <n v="9238"/>
    <n v="89"/>
    <n v="9140"/>
    <n v="8043"/>
  </r>
  <r>
    <x v="19"/>
    <x v="19"/>
    <s v="Ashoknagar"/>
    <s v="Ashoknagar"/>
    <n v="844979"/>
    <d v="2021-01-31T00:00:00"/>
    <n v="550087"/>
    <n v="186066"/>
    <n v="3670"/>
    <n v="57"/>
    <n v="3613"/>
    <n v="57627"/>
  </r>
  <r>
    <x v="19"/>
    <x v="19"/>
    <s v="Balaghat"/>
    <s v="Balaghat"/>
    <n v="1701156"/>
    <d v="2020-08-19T00:00:00"/>
    <n v="1278183"/>
    <n v="549643"/>
    <n v="9100"/>
    <n v="64"/>
    <n v="9017"/>
    <n v="14204"/>
  </r>
  <r>
    <x v="19"/>
    <x v="19"/>
    <s v="Barwani"/>
    <s v="Barwani"/>
    <n v="1385659"/>
    <d v="2020-11-19T00:00:00"/>
    <n v="788872"/>
    <n v="225336"/>
    <n v="8366"/>
    <n v="90"/>
    <n v="8267"/>
    <n v="45771"/>
  </r>
  <r>
    <x v="19"/>
    <x v="19"/>
    <s v="Betul"/>
    <s v="Betul"/>
    <n v="1575247"/>
    <d v="2021-01-31T00:00:00"/>
    <n v="1042931"/>
    <n v="343674"/>
    <n v="12905"/>
    <n v="277"/>
    <n v="12590"/>
    <n v="74488"/>
  </r>
  <r>
    <x v="19"/>
    <x v="19"/>
    <s v="Bhind"/>
    <s v="Bhind"/>
    <n v="1703562"/>
    <d v="2020-11-16T00:00:00"/>
    <n v="1034374"/>
    <n v="351065"/>
    <n v="2995"/>
    <n v="32"/>
    <n v="2960"/>
    <n v="45892"/>
  </r>
  <r>
    <x v="19"/>
    <x v="19"/>
    <s v="Bhopal"/>
    <s v="Bhopal"/>
    <n v="2368145"/>
    <d v="2020-09-19T00:00:00"/>
    <n v="2012966"/>
    <n v="1168682"/>
    <n v="123552"/>
    <n v="972"/>
    <n v="122121"/>
    <n v="306942"/>
  </r>
  <r>
    <x v="19"/>
    <x v="19"/>
    <s v="Burhanpur"/>
    <s v="Burhanpur"/>
    <n v="756993"/>
    <d v="2020-08-18T00:00:00"/>
    <n v="493618"/>
    <n v="220909"/>
    <n v="2568"/>
    <n v="39"/>
    <n v="2529"/>
    <n v="14324"/>
  </r>
  <r>
    <x v="19"/>
    <x v="19"/>
    <s v="Chhatarpur"/>
    <s v="Chhatarpur"/>
    <n v="1762857"/>
    <d v="2020-12-09T00:00:00"/>
    <n v="1093616"/>
    <n v="336309"/>
    <n v="7609"/>
    <n v="91"/>
    <n v="7506"/>
    <n v="54322"/>
  </r>
  <r>
    <x v="19"/>
    <x v="19"/>
    <s v="Chhindwara"/>
    <s v="Chhindwara"/>
    <n v="2090306"/>
    <d v="2021-01-31T00:00:00"/>
    <n v="1624355"/>
    <n v="591843"/>
    <n v="6734"/>
    <n v="120"/>
    <n v="6612"/>
    <n v="82457"/>
  </r>
  <r>
    <x v="19"/>
    <x v="19"/>
    <s v="Damoh"/>
    <s v="Damoh"/>
    <n v="1263703"/>
    <d v="2020-09-19T00:00:00"/>
    <n v="844557"/>
    <n v="326505"/>
    <n v="8120"/>
    <n v="186"/>
    <n v="7841"/>
    <n v="20624"/>
  </r>
  <r>
    <x v="19"/>
    <x v="19"/>
    <s v="Datia"/>
    <s v="Datia"/>
    <n v="786375"/>
    <d v="2020-12-04T00:00:00"/>
    <n v="560238"/>
    <n v="296233"/>
    <n v="6959"/>
    <n v="78"/>
    <n v="6874"/>
    <n v="43801"/>
  </r>
  <r>
    <x v="19"/>
    <x v="19"/>
    <s v="Dewas"/>
    <s v="Dewas"/>
    <n v="1563107"/>
    <d v="2021-01-31T00:00:00"/>
    <n v="1005266"/>
    <n v="477219"/>
    <n v="7723"/>
    <n v="51"/>
    <n v="7672"/>
    <n v="100016"/>
  </r>
  <r>
    <x v="19"/>
    <x v="19"/>
    <s v="Dhar"/>
    <s v="Dhar"/>
    <n v="2184672"/>
    <d v="2020-12-02T00:00:00"/>
    <n v="1371226"/>
    <n v="536214"/>
    <n v="12572"/>
    <n v="130"/>
    <n v="12388"/>
    <n v="68883"/>
  </r>
  <r>
    <x v="19"/>
    <x v="19"/>
    <s v="Dindori"/>
    <s v="Dindori"/>
    <n v="704218"/>
    <d v="2020-07-08T00:00:00"/>
    <n v="481366"/>
    <n v="186341"/>
    <n v="4623"/>
    <n v="29"/>
    <n v="4588"/>
    <n v="5868"/>
  </r>
  <r>
    <x v="19"/>
    <x v="19"/>
    <s v="Guna"/>
    <s v="Guna"/>
    <n v="1240938"/>
    <d v="2020-12-04T00:00:00"/>
    <n v="821399"/>
    <n v="284155"/>
    <n v="5132"/>
    <n v="44"/>
    <n v="5085"/>
    <n v="42795"/>
  </r>
  <r>
    <x v="19"/>
    <x v="19"/>
    <s v="Gwalior"/>
    <s v="Gwalior"/>
    <n v="2030543"/>
    <d v="2020-12-04T00:00:00"/>
    <n v="1452149"/>
    <n v="730150"/>
    <n v="53106"/>
    <n v="633"/>
    <n v="52427"/>
    <n v="233249"/>
  </r>
  <r>
    <x v="19"/>
    <x v="19"/>
    <s v="Harda"/>
    <s v="Harda"/>
    <n v="570302"/>
    <d v="2020-12-02T00:00:00"/>
    <n v="394641"/>
    <n v="159293"/>
    <n v="5055"/>
    <n v="96"/>
    <n v="4954"/>
    <n v="39235"/>
  </r>
  <r>
    <x v="19"/>
    <x v="19"/>
    <s v="Hoshangabad"/>
    <s v="Hoshangabad"/>
    <n v="1240975"/>
    <d v="2020-12-04T00:00:00"/>
    <n v="865566"/>
    <n v="369945"/>
    <n v="10688"/>
    <n v="99"/>
    <n v="10570"/>
    <n v="51638"/>
  </r>
  <r>
    <x v="19"/>
    <x v="19"/>
    <s v="Indore"/>
    <s v="Indore"/>
    <n v="3272335"/>
    <d v="2021-01-31T00:00:00"/>
    <n v="2951024"/>
    <n v="1728945"/>
    <n v="153230"/>
    <n v="1391"/>
    <n v="151410"/>
    <n v="856881"/>
  </r>
  <r>
    <x v="19"/>
    <x v="19"/>
    <s v="Jabalpur"/>
    <s v="Jabalpur"/>
    <n v="2460714"/>
    <d v="2021-02-01T00:00:00"/>
    <n v="1957070"/>
    <n v="1099359"/>
    <n v="50779"/>
    <n v="670"/>
    <n v="49896"/>
    <n v="319312"/>
  </r>
  <r>
    <x v="19"/>
    <x v="19"/>
    <s v="Jhabua"/>
    <s v="Jhabua"/>
    <n v="1024091"/>
    <d v="2020-12-04T00:00:00"/>
    <n v="607542"/>
    <n v="185320"/>
    <n v="7691"/>
    <n v="64"/>
    <n v="7619"/>
    <n v="55991"/>
  </r>
  <r>
    <x v="19"/>
    <x v="19"/>
    <s v="Katni"/>
    <s v="Katni"/>
    <n v="1291684"/>
    <d v="2020-12-18T00:00:00"/>
    <n v="865274"/>
    <n v="306259"/>
    <n v="9366"/>
    <n v="120"/>
    <n v="9242"/>
    <n v="61511"/>
  </r>
  <r>
    <x v="19"/>
    <x v="19"/>
    <s v="Khandwa"/>
    <s v="Khandwa"/>
    <n v="1309443"/>
    <d v="2020-08-24T00:00:00"/>
    <n v="862885"/>
    <n v="310248"/>
    <n v="4044"/>
    <n v="94"/>
    <n v="3946"/>
    <n v="19112"/>
  </r>
  <r>
    <x v="19"/>
    <x v="19"/>
    <s v="Khargone"/>
    <s v="Khargone"/>
    <n v="1872413"/>
    <d v="2020-09-19T00:00:00"/>
    <n v="1147444"/>
    <n v="411114"/>
    <n v="13970"/>
    <n v="239"/>
    <n v="13716"/>
    <n v="45398"/>
  </r>
  <r>
    <x v="19"/>
    <x v="19"/>
    <s v="Mandla"/>
    <s v="Mandla"/>
    <n v="1053522"/>
    <m/>
    <n v="684882"/>
    <n v="246724"/>
    <n v="5188"/>
    <n v="25"/>
    <n v="5159"/>
    <n v="518819"/>
  </r>
  <r>
    <x v="19"/>
    <x v="19"/>
    <s v="Mandsaur"/>
    <s v="Mandsaur"/>
    <n v="1339832"/>
    <d v="2020-12-04T00:00:00"/>
    <n v="948065"/>
    <n v="330902"/>
    <n v="8637"/>
    <n v="84"/>
    <n v="8552"/>
    <n v="57051"/>
  </r>
  <r>
    <x v="19"/>
    <x v="19"/>
    <s v="Morena"/>
    <s v="Morena"/>
    <n v="1965137"/>
    <d v="2021-02-01T00:00:00"/>
    <n v="1295658"/>
    <n v="582833"/>
    <n v="8236"/>
    <n v="95"/>
    <n v="8135"/>
    <n v="95085"/>
  </r>
  <r>
    <x v="19"/>
    <x v="19"/>
    <s v="Narsinghpur"/>
    <s v="Narsinghpur"/>
    <n v="1092141"/>
    <d v="2021-01-30T00:00:00"/>
    <n v="803225"/>
    <n v="318284"/>
    <n v="11209"/>
    <n v="81"/>
    <n v="11115"/>
    <n v="96204"/>
  </r>
  <r>
    <x v="19"/>
    <x v="19"/>
    <s v="Neemuch"/>
    <s v="Neemuch"/>
    <n v="825958"/>
    <d v="2020-12-04T00:00:00"/>
    <n v="579489"/>
    <n v="229183"/>
    <n v="7926"/>
    <n v="84"/>
    <n v="7828"/>
    <n v="61255"/>
  </r>
  <r>
    <x v="19"/>
    <x v="19"/>
    <s v="Niwari"/>
    <s v="Niwari"/>
    <n v="46069"/>
    <d v="2020-11-29T00:00:00"/>
    <n v="0"/>
    <n v="0"/>
    <n v="3715"/>
    <n v="48"/>
    <n v="3654"/>
    <n v="24431"/>
  </r>
  <r>
    <x v="19"/>
    <x v="19"/>
    <s v="Panna"/>
    <s v="Panna"/>
    <n v="1016028"/>
    <m/>
    <n v="600823"/>
    <n v="168120"/>
    <n v="7331"/>
    <n v="63"/>
    <n v="7250"/>
    <n v="501519"/>
  </r>
  <r>
    <x v="19"/>
    <x v="19"/>
    <s v="Raisen"/>
    <s v="Raisen"/>
    <n v="1331699"/>
    <d v="2020-11-29T00:00:00"/>
    <n v="885585"/>
    <n v="333022"/>
    <n v="9238"/>
    <n v="194"/>
    <n v="9030"/>
    <n v="48962"/>
  </r>
  <r>
    <x v="19"/>
    <x v="19"/>
    <s v="Rajgarh"/>
    <s v="Rajgarh"/>
    <n v="1546541"/>
    <d v="2020-12-04T00:00:00"/>
    <n v="1025584"/>
    <n v="450099"/>
    <n v="8729"/>
    <n v="172"/>
    <n v="8490"/>
    <n v="50968"/>
  </r>
  <r>
    <x v="19"/>
    <x v="19"/>
    <s v="Ratlam"/>
    <s v="Ratlam"/>
    <n v="1454483"/>
    <d v="2020-11-29T00:00:00"/>
    <n v="1026416"/>
    <n v="457972"/>
    <n v="17860"/>
    <n v="385"/>
    <n v="17438"/>
    <n v="60666"/>
  </r>
  <r>
    <x v="19"/>
    <x v="19"/>
    <s v="Rewa"/>
    <s v="Rewa"/>
    <n v="2363744"/>
    <d v="2020-08-18T00:00:00"/>
    <n v="1639826"/>
    <n v="674779"/>
    <n v="16433"/>
    <n v="155"/>
    <n v="16270"/>
    <n v="30906"/>
  </r>
  <r>
    <x v="19"/>
    <x v="19"/>
    <s v="Sagar"/>
    <s v="Sagar"/>
    <n v="2378295"/>
    <d v="2020-09-19T00:00:00"/>
    <n v="1563245"/>
    <n v="760746"/>
    <n v="16622"/>
    <n v="390"/>
    <n v="16154"/>
    <n v="73112"/>
  </r>
  <r>
    <x v="19"/>
    <x v="19"/>
    <s v="Satna"/>
    <s v="Satna"/>
    <n v="2228619"/>
    <d v="2020-09-19T00:00:00"/>
    <n v="1532585"/>
    <n v="481540"/>
    <n v="11965"/>
    <n v="133"/>
    <n v="11829"/>
    <n v="34141"/>
  </r>
  <r>
    <x v="19"/>
    <x v="19"/>
    <s v="Sehore"/>
    <s v="Sehore"/>
    <n v="1311008"/>
    <d v="2020-11-29T00:00:00"/>
    <n v="909045"/>
    <n v="396375"/>
    <n v="10136"/>
    <n v="73"/>
    <n v="10057"/>
    <n v="50129"/>
  </r>
  <r>
    <x v="19"/>
    <x v="19"/>
    <s v="Seoni"/>
    <s v="Seoni"/>
    <n v="1378876"/>
    <d v="2020-09-19T00:00:00"/>
    <n v="945564"/>
    <n v="341871"/>
    <n v="6775"/>
    <n v="28"/>
    <n v="6739"/>
    <n v="18411"/>
  </r>
  <r>
    <x v="19"/>
    <x v="19"/>
    <s v="Shahdol"/>
    <s v="Shahdol"/>
    <n v="1064989"/>
    <d v="2020-09-19T00:00:00"/>
    <n v="723227"/>
    <n v="337272"/>
    <n v="10085"/>
    <n v="118"/>
    <n v="9958"/>
    <n v="23219"/>
  </r>
  <r>
    <x v="19"/>
    <x v="19"/>
    <s v="Shajapur"/>
    <s v="Shajapur"/>
    <n v="1512353"/>
    <d v="2021-02-01T00:00:00"/>
    <n v="620316"/>
    <n v="278912"/>
    <n v="6349"/>
    <n v="74"/>
    <n v="6273"/>
    <n v="59979"/>
  </r>
  <r>
    <x v="19"/>
    <x v="19"/>
    <s v="Sheopur"/>
    <s v="Sheopur"/>
    <n v="687952"/>
    <d v="2020-11-29T00:00:00"/>
    <n v="413195"/>
    <n v="140296"/>
    <n v="4000"/>
    <n v="78"/>
    <n v="3919"/>
    <n v="33449"/>
  </r>
  <r>
    <x v="19"/>
    <x v="19"/>
    <s v="Shivpuri"/>
    <s v="Shivpuri"/>
    <n v="1725818"/>
    <d v="2020-11-19T00:00:00"/>
    <n v="1109976"/>
    <n v="391707"/>
    <n v="12398"/>
    <n v="125"/>
    <n v="12261"/>
    <n v="53469"/>
  </r>
  <r>
    <x v="19"/>
    <x v="19"/>
    <s v="Sidhi"/>
    <s v="Sidhi"/>
    <n v="1126515"/>
    <d v="2020-07-26T00:00:00"/>
    <n v="679862"/>
    <n v="226632"/>
    <n v="9219"/>
    <n v="87"/>
    <n v="9132"/>
    <n v="9269"/>
  </r>
  <r>
    <x v="19"/>
    <x v="19"/>
    <s v="Singrauli"/>
    <s v="Singrauli"/>
    <n v="1178132"/>
    <m/>
    <n v="740335"/>
    <n v="224966"/>
    <n v="8801"/>
    <n v="82"/>
    <n v="8706"/>
    <n v="581685"/>
  </r>
  <r>
    <x v="19"/>
    <x v="19"/>
    <s v="Tikamgarh"/>
    <s v="Tikamgarh"/>
    <n v="1444920"/>
    <d v="2020-11-29T00:00:00"/>
    <n v="919592"/>
    <n v="293885"/>
    <n v="6863"/>
    <n v="114"/>
    <n v="6742"/>
    <n v="46442"/>
  </r>
  <r>
    <x v="19"/>
    <x v="19"/>
    <s v="Ujjain"/>
    <s v="Ujjain"/>
    <n v="1986864"/>
    <d v="2020-09-19T00:00:00"/>
    <n v="1452247"/>
    <n v="836514"/>
    <n v="18903"/>
    <n v="172"/>
    <n v="18720"/>
    <n v="41082"/>
  </r>
  <r>
    <x v="19"/>
    <x v="19"/>
    <s v="Umaria"/>
    <s v="Umaria"/>
    <n v="643579"/>
    <d v="2020-11-19T00:00:00"/>
    <n v="455492"/>
    <n v="196492"/>
    <n v="6294"/>
    <n v="63"/>
    <n v="6224"/>
    <n v="57958"/>
  </r>
  <r>
    <x v="19"/>
    <x v="19"/>
    <s v="Vidisha"/>
    <s v="Vidisha"/>
    <n v="1458212"/>
    <d v="2020-12-04T00:00:00"/>
    <n v="975291"/>
    <n v="349024"/>
    <n v="11922"/>
    <n v="237"/>
    <n v="11677"/>
    <n v="71896"/>
  </r>
  <r>
    <x v="20"/>
    <x v="20"/>
    <s v="Ahmednagar"/>
    <s v="Ahmednagar"/>
    <n v="4543083"/>
    <d v="2020-07-19T00:00:00"/>
    <n v="2468837"/>
    <n v="881402"/>
    <n v="339457"/>
    <n v="7043"/>
    <n v="330122"/>
    <n v="180805"/>
  </r>
  <r>
    <x v="20"/>
    <x v="20"/>
    <s v="Akola"/>
    <s v="Akola"/>
    <n v="1818617"/>
    <m/>
    <n v="760099"/>
    <n v="357931"/>
    <n v="58764"/>
    <n v="1425"/>
    <n v="57318"/>
    <n v="920504"/>
  </r>
  <r>
    <x v="20"/>
    <x v="20"/>
    <s v="Amravati"/>
    <s v="Amravati"/>
    <n v="2887826"/>
    <m/>
    <n v="1241168"/>
    <n v="548807"/>
    <n v="96231"/>
    <n v="1594"/>
    <n v="94618"/>
    <n v="1463150"/>
  </r>
  <r>
    <x v="20"/>
    <x v="20"/>
    <s v="Aurangabad"/>
    <s v="Aurangabad"/>
    <n v="3695928"/>
    <d v="2020-05-30T00:00:00"/>
    <n v="1772420"/>
    <n v="723304"/>
    <n v="155331"/>
    <n v="4251"/>
    <n v="150615"/>
    <n v="89465"/>
  </r>
  <r>
    <x v="20"/>
    <x v="20"/>
    <s v="Beed"/>
    <s v="Beed"/>
    <n v="2585962"/>
    <d v="2020-10-11T00:00:00"/>
    <n v="1145382"/>
    <n v="485615"/>
    <n v="103749"/>
    <n v="2806"/>
    <n v="100803"/>
    <n v="163362"/>
  </r>
  <r>
    <x v="20"/>
    <x v="20"/>
    <s v="Bhandara"/>
    <s v="Bhandara"/>
    <n v="1198810"/>
    <d v="2020-10-11T00:00:00"/>
    <n v="825867"/>
    <n v="421585"/>
    <n v="60080"/>
    <n v="1123"/>
    <n v="58945"/>
    <n v="84235"/>
  </r>
  <r>
    <x v="20"/>
    <x v="20"/>
    <s v="Buldhana"/>
    <s v="Buldhana"/>
    <n v="2588039"/>
    <d v="2021-01-30T00:00:00"/>
    <n v="1136679"/>
    <n v="512944"/>
    <n v="85520"/>
    <n v="797"/>
    <n v="84710"/>
    <n v="158634"/>
  </r>
  <r>
    <x v="20"/>
    <x v="20"/>
    <s v="Chandrapur"/>
    <s v="Chandrapur"/>
    <n v="2194262"/>
    <d v="2021-01-30T00:00:00"/>
    <n v="1335017"/>
    <n v="458690"/>
    <n v="88968"/>
    <n v="1560"/>
    <n v="87387"/>
    <n v="244293"/>
  </r>
  <r>
    <x v="20"/>
    <x v="20"/>
    <s v="Dhule"/>
    <s v="Dhule"/>
    <n v="2048781"/>
    <d v="2020-10-11T00:00:00"/>
    <n v="1007007"/>
    <n v="476051"/>
    <n v="46172"/>
    <n v="654"/>
    <n v="45501"/>
    <n v="113178"/>
  </r>
  <r>
    <x v="20"/>
    <x v="20"/>
    <s v="Gadchiroli"/>
    <s v="Gadchiroli"/>
    <n v="1071795"/>
    <d v="2020-07-23T00:00:00"/>
    <n v="540319"/>
    <n v="231208"/>
    <n v="30440"/>
    <n v="669"/>
    <n v="29735"/>
    <n v="27213"/>
  </r>
  <r>
    <x v="20"/>
    <x v="20"/>
    <s v="Gondia"/>
    <s v="Gondia"/>
    <n v="1322331"/>
    <d v="2021-01-29T00:00:00"/>
    <n v="888961"/>
    <n v="469980"/>
    <n v="40519"/>
    <n v="569"/>
    <n v="39941"/>
    <n v="150405"/>
  </r>
  <r>
    <x v="20"/>
    <x v="20"/>
    <s v="Hingoli"/>
    <s v="Hingoli"/>
    <n v="1178973"/>
    <d v="2020-08-03T00:00:00"/>
    <n v="537442"/>
    <n v="201000"/>
    <n v="18475"/>
    <n v="506"/>
    <n v="17949"/>
    <n v="16034"/>
  </r>
  <r>
    <x v="20"/>
    <x v="20"/>
    <s v="Jalgaon"/>
    <s v="Jalgaon"/>
    <n v="4224442"/>
    <d v="2021-01-30T00:00:00"/>
    <n v="2085101"/>
    <n v="699544"/>
    <n v="139934"/>
    <n v="2714"/>
    <n v="137178"/>
    <n v="499165"/>
  </r>
  <r>
    <x v="20"/>
    <x v="20"/>
    <s v="Jalna"/>
    <s v="Jalna"/>
    <n v="1958483"/>
    <d v="2021-01-30T00:00:00"/>
    <n v="1081253"/>
    <n v="413822"/>
    <n v="60615"/>
    <n v="1209"/>
    <n v="59382"/>
    <n v="147354"/>
  </r>
  <r>
    <x v="20"/>
    <x v="20"/>
    <s v="Kolhapur"/>
    <s v="Kolhapur"/>
    <n v="3874015"/>
    <m/>
    <n v="2536731"/>
    <n v="1043329"/>
    <n v="206671"/>
    <n v="5847"/>
    <n v="200699"/>
    <n v="2001602"/>
  </r>
  <r>
    <x v="20"/>
    <x v="20"/>
    <s v="Latur"/>
    <s v="Latur"/>
    <n v="2455543"/>
    <m/>
    <n v="1182476"/>
    <n v="507616"/>
    <n v="92133"/>
    <n v="2437"/>
    <n v="89608"/>
    <n v="1249282"/>
  </r>
  <r>
    <x v="20"/>
    <x v="20"/>
    <s v="Mumbai"/>
    <s v="Mumbai"/>
    <n v="12442373"/>
    <d v="2021-01-29T00:00:00"/>
    <n v="9115615"/>
    <n v="5564204"/>
    <n v="756749"/>
    <n v="16247"/>
    <n v="733318"/>
    <n v="3168087"/>
  </r>
  <r>
    <x v="20"/>
    <x v="20"/>
    <s v="Nagpur"/>
    <s v="Nagpur"/>
    <n v="4653171"/>
    <d v="2020-10-18T00:00:00"/>
    <n v="3006439"/>
    <n v="1460890"/>
    <n v="493607"/>
    <n v="9128"/>
    <n v="484334"/>
    <n v="628886"/>
  </r>
  <r>
    <x v="20"/>
    <x v="20"/>
    <s v="Nanded"/>
    <s v="Nanded"/>
    <n v="3356566"/>
    <d v="2020-11-03T00:00:00"/>
    <n v="1560558"/>
    <n v="560812"/>
    <n v="90409"/>
    <n v="2658"/>
    <n v="87721"/>
    <n v="162523"/>
  </r>
  <r>
    <x v="20"/>
    <x v="20"/>
    <s v="Nandurbar"/>
    <s v="Nandurbar"/>
    <n v="1646177"/>
    <d v="2020-12-12T00:00:00"/>
    <n v="723850"/>
    <n v="342054"/>
    <n v="40006"/>
    <n v="948"/>
    <n v="39054"/>
    <n v="57743"/>
  </r>
  <r>
    <x v="20"/>
    <x v="20"/>
    <s v="Nashik"/>
    <s v="Nashik"/>
    <n v="6109052"/>
    <d v="2021-01-30T00:00:00"/>
    <n v="3471046"/>
    <n v="1299122"/>
    <n v="410681"/>
    <n v="8679"/>
    <n v="401418"/>
    <n v="703737"/>
  </r>
  <r>
    <x v="20"/>
    <x v="20"/>
    <s v="Osmanabad"/>
    <s v="Osmanabad"/>
    <n v="1660311"/>
    <d v="2021-01-07T00:00:00"/>
    <n v="803192"/>
    <n v="308210"/>
    <n v="67828"/>
    <n v="1963"/>
    <n v="65577"/>
    <n v="143364"/>
  </r>
  <r>
    <x v="20"/>
    <x v="20"/>
    <s v="Palghar"/>
    <s v="Palghar"/>
    <n v="2990116"/>
    <d v="2021-01-30T00:00:00"/>
    <n v="1869199"/>
    <n v="678741"/>
    <n v="138013"/>
    <n v="3282"/>
    <n v="134309"/>
    <n v="388730"/>
  </r>
  <r>
    <x v="20"/>
    <x v="20"/>
    <s v="Parbhani"/>
    <s v="Parbhani"/>
    <n v="1835982"/>
    <d v="2021-01-30T00:00:00"/>
    <n v="905874"/>
    <n v="378183"/>
    <n v="52362"/>
    <n v="1233"/>
    <n v="51078"/>
    <n v="137118"/>
  </r>
  <r>
    <x v="20"/>
    <x v="20"/>
    <s v="Pune"/>
    <s v="Pune"/>
    <n v="9426959"/>
    <d v="2021-01-12T00:00:00"/>
    <n v="7843130"/>
    <n v="4264808"/>
    <n v="1154776"/>
    <n v="19594"/>
    <n v="1131401"/>
    <n v="674515"/>
  </r>
  <r>
    <x v="20"/>
    <x v="20"/>
    <s v="Raigad"/>
    <s v="Raigad"/>
    <n v="2635394"/>
    <d v="2021-01-28T00:00:00"/>
    <n v="1859507"/>
    <n v="774913"/>
    <n v="195958"/>
    <n v="4551"/>
    <n v="190759"/>
    <n v="402067"/>
  </r>
  <r>
    <x v="20"/>
    <x v="20"/>
    <s v="Ratnagiri"/>
    <s v="Ratnagiri"/>
    <n v="1612672"/>
    <m/>
    <n v="920151"/>
    <n v="388703"/>
    <n v="78950"/>
    <n v="2478"/>
    <n v="76292"/>
    <n v="829684"/>
  </r>
  <r>
    <x v="20"/>
    <x v="20"/>
    <s v="Sangli"/>
    <s v="Sangli"/>
    <n v="2820575"/>
    <m/>
    <n v="1810980"/>
    <n v="802877"/>
    <n v="209771"/>
    <n v="5613"/>
    <n v="203673"/>
    <n v="1486967"/>
  </r>
  <r>
    <x v="20"/>
    <x v="20"/>
    <s v="Satara"/>
    <s v="Satara"/>
    <n v="3003922"/>
    <d v="2021-01-30T00:00:00"/>
    <n v="1963730"/>
    <n v="865197"/>
    <n v="250414"/>
    <n v="6428"/>
    <n v="243482"/>
    <n v="437949"/>
  </r>
  <r>
    <x v="20"/>
    <x v="20"/>
    <s v="Sindhudurg"/>
    <s v="Sindhudurg"/>
    <n v="848868"/>
    <m/>
    <n v="524896"/>
    <n v="279051"/>
    <n v="52783"/>
    <n v="1434"/>
    <n v="50987"/>
    <n v="442336"/>
  </r>
  <r>
    <x v="20"/>
    <x v="20"/>
    <s v="Solapur"/>
    <s v="Solapur"/>
    <n v="4315527"/>
    <d v="2021-01-30T00:00:00"/>
    <n v="2242339"/>
    <n v="690069"/>
    <n v="210466"/>
    <n v="5551"/>
    <n v="204364"/>
    <n v="734499"/>
  </r>
  <r>
    <x v="20"/>
    <x v="20"/>
    <s v="Thane"/>
    <s v="Thane"/>
    <n v="11060148"/>
    <d v="2020-11-04T00:00:00"/>
    <n v="5484839"/>
    <n v="2751182"/>
    <n v="610128"/>
    <n v="11462"/>
    <n v="597141"/>
    <n v="1534689"/>
  </r>
  <r>
    <x v="20"/>
    <x v="20"/>
    <s v="Wardha"/>
    <s v="Wardha"/>
    <n v="1296157"/>
    <d v="2020-10-31T00:00:00"/>
    <n v="755863"/>
    <n v="314899"/>
    <n v="57344"/>
    <n v="1217"/>
    <n v="55956"/>
    <n v="81037"/>
  </r>
  <r>
    <x v="20"/>
    <x v="20"/>
    <s v="Washim"/>
    <s v="Washim"/>
    <n v="1196714"/>
    <m/>
    <n v="579042"/>
    <n v="321710"/>
    <n v="41663"/>
    <n v="637"/>
    <n v="41020"/>
    <n v="607221"/>
  </r>
  <r>
    <x v="20"/>
    <x v="20"/>
    <s v="Yavatmal"/>
    <s v="Yavatmal"/>
    <n v="2775457"/>
    <d v="2021-01-29T00:00:00"/>
    <n v="1211321"/>
    <n v="496306"/>
    <n v="75967"/>
    <n v="1798"/>
    <n v="74159"/>
    <n v="179534"/>
  </r>
  <r>
    <x v="21"/>
    <x v="21"/>
    <s v="Bishnupur"/>
    <s v="Bishnupur"/>
    <n v="240363"/>
    <m/>
    <n v="128902"/>
    <n v="64791"/>
    <n v="0"/>
    <n v="0"/>
    <n v="0"/>
    <n v="117777"/>
  </r>
  <r>
    <x v="21"/>
    <x v="21"/>
    <s v="Chandel"/>
    <s v="Chandel"/>
    <n v="144028"/>
    <m/>
    <n v="26634"/>
    <n v="15197"/>
    <n v="0"/>
    <n v="0"/>
    <n v="0"/>
    <n v="70573"/>
  </r>
  <r>
    <x v="21"/>
    <x v="21"/>
    <s v="Churachandpur"/>
    <s v="Churachandpur"/>
    <n v="271274"/>
    <d v="2020-09-23T00:00:00"/>
    <n v="104247"/>
    <n v="62208"/>
    <n v="0"/>
    <n v="0"/>
    <n v="0"/>
    <n v="13542"/>
  </r>
  <r>
    <x v="21"/>
    <x v="21"/>
    <s v="Imphal East"/>
    <s v="Imphal East"/>
    <n v="452661"/>
    <m/>
    <n v="251626"/>
    <n v="148953"/>
    <n v="0"/>
    <n v="0"/>
    <n v="0"/>
    <n v="221803"/>
  </r>
  <r>
    <x v="21"/>
    <x v="21"/>
    <s v="Imphal West"/>
    <s v="Imphal West"/>
    <n v="514683"/>
    <m/>
    <n v="308782"/>
    <n v="199404"/>
    <n v="0"/>
    <n v="0"/>
    <n v="0"/>
    <n v="252194"/>
  </r>
  <r>
    <x v="21"/>
    <x v="21"/>
    <s v="Jiribam"/>
    <s v="Jiribam"/>
    <n v="43818"/>
    <m/>
    <n v="27911"/>
    <n v="17262"/>
    <n v="0"/>
    <n v="0"/>
    <n v="0"/>
    <n v="21470"/>
  </r>
  <r>
    <x v="21"/>
    <x v="21"/>
    <s v="Kakching"/>
    <s v="Kakching"/>
    <n v="135481"/>
    <m/>
    <n v="84702"/>
    <n v="49653"/>
    <n v="0"/>
    <n v="0"/>
    <n v="0"/>
    <n v="66385"/>
  </r>
  <r>
    <x v="21"/>
    <x v="21"/>
    <s v="Kamjong"/>
    <s v="Kamjong"/>
    <n v="45616"/>
    <m/>
    <n v="10502"/>
    <n v="5370"/>
    <n v="0"/>
    <n v="0"/>
    <n v="0"/>
    <n v="22351"/>
  </r>
  <r>
    <x v="21"/>
    <x v="21"/>
    <s v="Pherzawl"/>
    <s v="Pherzawl"/>
    <n v="47250"/>
    <m/>
    <n v="12417"/>
    <n v="9888"/>
    <n v="0"/>
    <n v="0"/>
    <n v="0"/>
    <n v="23152"/>
  </r>
  <r>
    <x v="21"/>
    <x v="21"/>
    <s v="Senapati"/>
    <s v="Senapati"/>
    <n v="354772"/>
    <m/>
    <n v="28247"/>
    <n v="18288"/>
    <n v="0"/>
    <n v="0"/>
    <n v="0"/>
    <n v="173838"/>
  </r>
  <r>
    <x v="21"/>
    <x v="21"/>
    <s v="Tamenglong"/>
    <s v="Tamenglong"/>
    <n v="140143"/>
    <m/>
    <n v="19931"/>
    <n v="10361"/>
    <n v="0"/>
    <n v="0"/>
    <n v="0"/>
    <n v="68670"/>
  </r>
  <r>
    <x v="21"/>
    <x v="21"/>
    <s v="Thoubal"/>
    <s v="Thoubal"/>
    <n v="420517"/>
    <m/>
    <n v="141308"/>
    <n v="62279"/>
    <n v="0"/>
    <n v="0"/>
    <n v="0"/>
    <n v="206053"/>
  </r>
  <r>
    <x v="21"/>
    <x v="21"/>
    <s v="Ukhrul"/>
    <s v="Ukhrul"/>
    <n v="183115"/>
    <m/>
    <n v="22193"/>
    <n v="14759"/>
    <n v="0"/>
    <n v="0"/>
    <n v="0"/>
    <n v="89726"/>
  </r>
  <r>
    <x v="22"/>
    <x v="22"/>
    <s v="East Garo Hills"/>
    <s v="East Garo Hills"/>
    <n v="317618"/>
    <m/>
    <n v="47655"/>
    <n v="20648"/>
    <n v="1867"/>
    <n v="13"/>
    <n v="1844"/>
    <n v="156566"/>
  </r>
  <r>
    <x v="22"/>
    <x v="22"/>
    <s v="East Jaintia Hills"/>
    <s v="East Jaintia Hills"/>
    <n v="122436"/>
    <m/>
    <n v="64432"/>
    <n v="33259"/>
    <n v="2430"/>
    <n v="31"/>
    <n v="2395"/>
    <n v="61208"/>
  </r>
  <r>
    <x v="22"/>
    <x v="22"/>
    <s v="East Khasi Hills"/>
    <s v="East Khasi Hills"/>
    <n v="824059"/>
    <m/>
    <n v="318381"/>
    <n v="225526"/>
    <n v="41025"/>
    <n v="987"/>
    <n v="39754"/>
    <n v="424301"/>
  </r>
  <r>
    <x v="22"/>
    <x v="22"/>
    <s v="North Garo Hills"/>
    <s v="North Garo Hills"/>
    <n v="118325"/>
    <m/>
    <n v="62675"/>
    <n v="28288"/>
    <n v="1685"/>
    <n v="8"/>
    <n v="1674"/>
    <n v="58821"/>
  </r>
  <r>
    <x v="22"/>
    <x v="22"/>
    <s v="Ribhoi"/>
    <s v="Ribhoi"/>
    <n v="258380"/>
    <m/>
    <n v="92049"/>
    <n v="48460"/>
    <n v="9697"/>
    <n v="89"/>
    <n v="9584"/>
    <n v="131454"/>
  </r>
  <r>
    <x v="22"/>
    <x v="22"/>
    <s v="South Garo Hills"/>
    <s v="South Garo Hills"/>
    <n v="142574"/>
    <m/>
    <n v="40103"/>
    <n v="18937"/>
    <n v="1216"/>
    <n v="12"/>
    <n v="1203"/>
    <n v="70469"/>
  </r>
  <r>
    <x v="22"/>
    <x v="22"/>
    <s v="South West Garo Hills"/>
    <s v="South West Garo Hills"/>
    <n v="172495"/>
    <m/>
    <n v="73397"/>
    <n v="39210"/>
    <n v="1872"/>
    <n v="17"/>
    <n v="1852"/>
    <n v="85458"/>
  </r>
  <r>
    <x v="22"/>
    <x v="22"/>
    <s v="South West Khasi Hills"/>
    <s v="South West Khasi Hills"/>
    <n v="110152"/>
    <m/>
    <n v="33372"/>
    <n v="17117"/>
    <n v="2548"/>
    <n v="17"/>
    <n v="2525"/>
    <n v="55248"/>
  </r>
  <r>
    <x v="22"/>
    <x v="22"/>
    <s v="West Garo Hills"/>
    <s v="West Garo Hills"/>
    <n v="642923"/>
    <m/>
    <n v="209662"/>
    <n v="119725"/>
    <n v="9027"/>
    <n v="72"/>
    <n v="8943"/>
    <n v="319545"/>
  </r>
  <r>
    <x v="22"/>
    <x v="22"/>
    <s v="West Jaintia Hills"/>
    <s v="West Jaintia Hills"/>
    <n v="270352"/>
    <m/>
    <n v="84529"/>
    <n v="47646"/>
    <n v="6803"/>
    <n v="133"/>
    <n v="6642"/>
    <n v="135873"/>
  </r>
  <r>
    <x v="22"/>
    <x v="22"/>
    <s v="West Khasi Hills"/>
    <s v="West Khasi Hills"/>
    <n v="385601"/>
    <m/>
    <n v="77018"/>
    <n v="43000"/>
    <n v="5457"/>
    <n v="71"/>
    <n v="5330"/>
    <n v="191672"/>
  </r>
  <r>
    <x v="23"/>
    <x v="23"/>
    <s v="Aizawl"/>
    <s v="Aizawl"/>
    <n v="404054"/>
    <m/>
    <n v="315706"/>
    <n v="239593"/>
    <n v="75111"/>
    <n v="300"/>
    <n v="71337"/>
    <n v="235541"/>
  </r>
  <r>
    <x v="23"/>
    <x v="23"/>
    <s v="Champhai"/>
    <s v="Champhai"/>
    <n v="125370"/>
    <m/>
    <n v="74122"/>
    <n v="55251"/>
    <n v="5188"/>
    <n v="11"/>
    <n v="4745"/>
    <n v="64025"/>
  </r>
  <r>
    <x v="23"/>
    <x v="23"/>
    <s v="Kolasib"/>
    <s v="Kolasib"/>
    <n v="83054"/>
    <m/>
    <n v="50525"/>
    <n v="33101"/>
    <n v="7721"/>
    <n v="30"/>
    <n v="7561"/>
    <n v="44556"/>
  </r>
  <r>
    <x v="23"/>
    <x v="23"/>
    <s v="Lawngtlai"/>
    <s v="Lawngtlai"/>
    <n v="117444"/>
    <m/>
    <n v="55877"/>
    <n v="25870"/>
    <n v="6740"/>
    <n v="23"/>
    <n v="6553"/>
    <n v="60917"/>
  </r>
  <r>
    <x v="23"/>
    <x v="23"/>
    <s v="Lunglei"/>
    <s v="Lunglei"/>
    <n v="154094"/>
    <m/>
    <n v="95129"/>
    <n v="73298"/>
    <n v="9842"/>
    <n v="27"/>
    <n v="9053"/>
    <n v="80427"/>
  </r>
  <r>
    <x v="23"/>
    <x v="23"/>
    <s v="Mamit"/>
    <s v="Mamit"/>
    <n v="85757"/>
    <m/>
    <n v="43678"/>
    <n v="28873"/>
    <n v="4854"/>
    <n v="12"/>
    <n v="4448"/>
    <n v="44447"/>
  </r>
  <r>
    <x v="23"/>
    <x v="23"/>
    <s v="Saiha"/>
    <s v="Saiha"/>
    <n v="56366"/>
    <m/>
    <n v="34626"/>
    <n v="19984"/>
    <n v="5469"/>
    <n v="14"/>
    <n v="5304"/>
    <n v="30353"/>
  </r>
  <r>
    <x v="23"/>
    <x v="23"/>
    <s v="Serchhip"/>
    <s v="Serchhip"/>
    <n v="64875"/>
    <m/>
    <n v="41932"/>
    <n v="36047"/>
    <n v="4210"/>
    <n v="10"/>
    <n v="3646"/>
    <n v="33893"/>
  </r>
  <r>
    <x v="24"/>
    <x v="24"/>
    <s v="Dimapur"/>
    <s v="Dimapur"/>
    <n v="379769"/>
    <d v="2020-12-11T00:00:00"/>
    <n v="268405"/>
    <n v="175502"/>
    <n v="14684"/>
    <n v="421"/>
    <n v="13471"/>
    <n v="54362"/>
  </r>
  <r>
    <x v="24"/>
    <x v="24"/>
    <s v="Kiphire"/>
    <s v="Kiphire"/>
    <n v="74033"/>
    <d v="2020-12-11T00:00:00"/>
    <n v="13017"/>
    <n v="8141"/>
    <n v="258"/>
    <n v="9"/>
    <n v="246"/>
    <n v="1131"/>
  </r>
  <r>
    <x v="24"/>
    <x v="24"/>
    <s v="Kohima"/>
    <s v="Kohima"/>
    <n v="270063"/>
    <d v="2020-12-11T00:00:00"/>
    <n v="105758"/>
    <n v="82602"/>
    <n v="9461"/>
    <n v="123"/>
    <n v="9095"/>
    <n v="38716"/>
  </r>
  <r>
    <x v="24"/>
    <x v="24"/>
    <s v="Longleng"/>
    <s v="Longleng"/>
    <n v="50593"/>
    <d v="2020-12-11T00:00:00"/>
    <n v="20577"/>
    <n v="15446"/>
    <n v="307"/>
    <n v="2"/>
    <n v="286"/>
    <n v="1346"/>
  </r>
  <r>
    <x v="24"/>
    <x v="24"/>
    <s v="Mokokchung"/>
    <s v="Mokokchung"/>
    <n v="193171"/>
    <d v="2020-12-11T00:00:00"/>
    <n v="69198"/>
    <n v="54730"/>
    <n v="2333"/>
    <n v="54"/>
    <n v="2186"/>
    <n v="5142"/>
  </r>
  <r>
    <x v="24"/>
    <x v="24"/>
    <s v="Mon"/>
    <s v="Mon"/>
    <n v="259604"/>
    <d v="2020-12-11T00:00:00"/>
    <n v="70054"/>
    <n v="48331"/>
    <n v="1159"/>
    <n v="14"/>
    <n v="1124"/>
    <n v="12857"/>
  </r>
  <r>
    <x v="24"/>
    <x v="24"/>
    <s v="Peren"/>
    <s v="Peren"/>
    <n v="163294"/>
    <d v="2020-12-11T00:00:00"/>
    <n v="19956"/>
    <n v="12514"/>
    <n v="920"/>
    <n v="6"/>
    <n v="897"/>
    <n v="6177"/>
  </r>
  <r>
    <x v="24"/>
    <x v="24"/>
    <s v="Phek"/>
    <s v="Phek"/>
    <n v="163294"/>
    <d v="2020-12-11T00:00:00"/>
    <n v="31241"/>
    <n v="20746"/>
    <n v="601"/>
    <n v="18"/>
    <n v="568"/>
    <n v="3079"/>
  </r>
  <r>
    <x v="24"/>
    <x v="24"/>
    <s v="Tuensang"/>
    <s v="Tuensang"/>
    <n v="414801"/>
    <d v="2020-12-11T00:00:00"/>
    <n v="38130"/>
    <n v="26725"/>
    <n v="1094"/>
    <n v="12"/>
    <n v="1077"/>
    <n v="5434"/>
  </r>
  <r>
    <x v="24"/>
    <x v="24"/>
    <s v="Wokha"/>
    <s v="Wokha"/>
    <n v="166239"/>
    <d v="2020-12-11T00:00:00"/>
    <n v="35138"/>
    <n v="23577"/>
    <n v="402"/>
    <n v="11"/>
    <n v="361"/>
    <n v="1591"/>
  </r>
  <r>
    <x v="24"/>
    <x v="24"/>
    <s v="Zunheboto"/>
    <s v="Zunheboto"/>
    <n v="141014"/>
    <d v="2020-12-11T00:00:00"/>
    <n v="38077"/>
    <n v="22337"/>
    <n v="623"/>
    <n v="15"/>
    <n v="593"/>
    <n v="2442"/>
  </r>
  <r>
    <x v="25"/>
    <x v="25"/>
    <s v="Angul"/>
    <s v="Angul"/>
    <n v="1271703"/>
    <d v="2021-01-27T00:00:00"/>
    <n v="786278"/>
    <n v="291800"/>
    <n v="43920"/>
    <n v="393"/>
    <n v="43506"/>
    <n v="194833"/>
  </r>
  <r>
    <x v="25"/>
    <x v="25"/>
    <s v="Balangir"/>
    <s v="Balangir"/>
    <n v="1648574"/>
    <d v="2020-10-11T00:00:00"/>
    <n v="960786"/>
    <n v="299153"/>
    <n v="23397"/>
    <n v="126"/>
    <n v="23257"/>
    <n v="99565"/>
  </r>
  <r>
    <x v="25"/>
    <x v="25"/>
    <s v="Balasore"/>
    <s v="Balasore"/>
    <n v="2317419"/>
    <d v="2020-05-17T00:00:00"/>
    <n v="1351099"/>
    <n v="534318"/>
    <n v="40787"/>
    <n v="299"/>
    <n v="40389"/>
    <n v="30236"/>
  </r>
  <r>
    <x v="25"/>
    <x v="25"/>
    <s v="Bargarh"/>
    <s v="Bargarh"/>
    <n v="1478833"/>
    <m/>
    <n v="829092"/>
    <n v="283966"/>
    <n v="31126"/>
    <n v="335"/>
    <n v="30762"/>
    <n v="740191"/>
  </r>
  <r>
    <x v="25"/>
    <x v="25"/>
    <s v="Bhadrak"/>
    <s v="Bhadrak"/>
    <n v="1506522"/>
    <d v="2021-01-31T00:00:00"/>
    <n v="1026493"/>
    <n v="367945"/>
    <n v="26480"/>
    <n v="150"/>
    <n v="26260"/>
    <n v="271413"/>
  </r>
  <r>
    <x v="25"/>
    <x v="25"/>
    <s v="Boudh"/>
    <s v="Boudh"/>
    <n v="439917"/>
    <d v="2020-05-17T00:00:00"/>
    <n v="259325"/>
    <n v="92297"/>
    <n v="12634"/>
    <n v="112"/>
    <n v="12488"/>
    <n v="6813"/>
  </r>
  <r>
    <x v="25"/>
    <x v="25"/>
    <s v="Cuttack"/>
    <s v="Cuttack"/>
    <n v="2618708"/>
    <d v="2020-05-17T00:00:00"/>
    <n v="1434524"/>
    <n v="702278"/>
    <n v="94631"/>
    <n v="857"/>
    <n v="93404"/>
    <n v="53035"/>
  </r>
  <r>
    <x v="25"/>
    <x v="25"/>
    <s v="Deogarh"/>
    <s v="Deogarh"/>
    <n v="312164"/>
    <d v="2020-05-17T00:00:00"/>
    <n v="223405"/>
    <n v="63727"/>
    <n v="6553"/>
    <n v="50"/>
    <n v="6460"/>
    <n v="3958"/>
  </r>
  <r>
    <x v="25"/>
    <x v="25"/>
    <s v="Dhenkanal"/>
    <s v="Dhenkanal"/>
    <n v="1192948"/>
    <d v="2021-01-31T00:00:00"/>
    <n v="738406"/>
    <n v="282859"/>
    <n v="19871"/>
    <n v="243"/>
    <n v="19598"/>
    <n v="189412"/>
  </r>
  <r>
    <x v="25"/>
    <x v="25"/>
    <s v="Gajapati"/>
    <s v="Gajapati"/>
    <n v="575880"/>
    <d v="2020-05-17T00:00:00"/>
    <n v="288963"/>
    <n v="115535"/>
    <n v="9657"/>
    <n v="84"/>
    <n v="9555"/>
    <n v="5543"/>
  </r>
  <r>
    <x v="25"/>
    <x v="25"/>
    <s v="Ganjam"/>
    <s v="Ganjam"/>
    <n v="3520151"/>
    <d v="2021-01-31T00:00:00"/>
    <n v="2214981"/>
    <n v="1698328"/>
    <n v="33849"/>
    <n v="485"/>
    <n v="33342"/>
    <n v="767366"/>
  </r>
  <r>
    <x v="25"/>
    <x v="25"/>
    <s v="Jagatsinghpur"/>
    <s v="Jagatsinghpur"/>
    <n v="1136604"/>
    <d v="2020-09-15T00:00:00"/>
    <n v="677675"/>
    <n v="272499"/>
    <n v="27920"/>
    <n v="316"/>
    <n v="27510"/>
    <n v="60608"/>
  </r>
  <r>
    <x v="25"/>
    <x v="25"/>
    <s v="Jharsuguda"/>
    <s v="Jharsuguda"/>
    <n v="579499"/>
    <d v="2020-05-17T00:00:00"/>
    <n v="399523"/>
    <n v="189682"/>
    <n v="23863"/>
    <n v="176"/>
    <n v="23673"/>
    <n v="13594"/>
  </r>
  <r>
    <x v="25"/>
    <x v="25"/>
    <s v="Kalahandi"/>
    <s v="Kalahandi"/>
    <n v="1573054"/>
    <d v="2020-05-17T00:00:00"/>
    <n v="921185"/>
    <n v="304778"/>
    <n v="24314"/>
    <n v="210"/>
    <n v="24082"/>
    <n v="13615"/>
  </r>
  <r>
    <x v="25"/>
    <x v="25"/>
    <s v="Kandhamal"/>
    <s v="Kandhamal"/>
    <n v="731952"/>
    <d v="2020-05-17T00:00:00"/>
    <n v="384009"/>
    <n v="150737"/>
    <n v="11537"/>
    <n v="83"/>
    <n v="11453"/>
    <n v="7284"/>
  </r>
  <r>
    <x v="25"/>
    <x v="25"/>
    <s v="Kendrapara"/>
    <s v="Kendrapara"/>
    <n v="1439891"/>
    <d v="2020-10-19T00:00:00"/>
    <n v="916169"/>
    <n v="347854"/>
    <n v="24860"/>
    <n v="252"/>
    <n v="24545"/>
    <n v="395162"/>
  </r>
  <r>
    <x v="25"/>
    <x v="25"/>
    <s v="Kendujhar"/>
    <s v="Kendujhar"/>
    <n v="1802777"/>
    <d v="2021-02-01T00:00:00"/>
    <n v="1087285"/>
    <n v="376311"/>
    <n v="20980"/>
    <n v="175"/>
    <n v="20798"/>
    <n v="484994"/>
  </r>
  <r>
    <x v="25"/>
    <x v="25"/>
    <s v="Khordha"/>
    <s v="Khordha"/>
    <n v="2246341"/>
    <m/>
    <n v="2063646"/>
    <n v="1502538"/>
    <n v="175335"/>
    <n v="1552"/>
    <n v="171938"/>
    <n v="1188374"/>
  </r>
  <r>
    <x v="25"/>
    <x v="25"/>
    <s v="Koraput"/>
    <s v="Koraput"/>
    <n v="1376934"/>
    <d v="2020-05-17T00:00:00"/>
    <n v="860773"/>
    <n v="399063"/>
    <n v="19137"/>
    <n v="78"/>
    <n v="19044"/>
    <n v="10969"/>
  </r>
  <r>
    <x v="25"/>
    <x v="25"/>
    <s v="Malkangiri"/>
    <s v="Malkangiri"/>
    <n v="612727"/>
    <d v="2020-05-17T00:00:00"/>
    <n v="391790"/>
    <n v="137925"/>
    <n v="11667"/>
    <n v="49"/>
    <n v="11613"/>
    <n v="7674"/>
  </r>
  <r>
    <x v="25"/>
    <x v="25"/>
    <s v="Mayurbhanj"/>
    <s v="Mayurbhanj"/>
    <n v="2513895"/>
    <d v="2020-05-17T00:00:00"/>
    <n v="1222153"/>
    <n v="413698"/>
    <n v="40844"/>
    <n v="286"/>
    <n v="40416"/>
    <n v="23729"/>
  </r>
  <r>
    <x v="25"/>
    <x v="25"/>
    <s v="Nabarangapur"/>
    <s v="Nabarangapur"/>
    <n v="1218762"/>
    <d v="2021-01-25T00:00:00"/>
    <n v="675601"/>
    <n v="188457"/>
    <n v="23549"/>
    <n v="86"/>
    <n v="23461"/>
    <n v="173928"/>
  </r>
  <r>
    <x v="25"/>
    <x v="25"/>
    <s v="Nayagarh"/>
    <s v="Nayagarh"/>
    <n v="962215"/>
    <d v="2020-05-17T00:00:00"/>
    <n v="593612"/>
    <n v="222606"/>
    <n v="23505"/>
    <n v="212"/>
    <n v="23261"/>
    <n v="12856"/>
  </r>
  <r>
    <x v="25"/>
    <x v="25"/>
    <s v="Nuapada"/>
    <s v="Nuapada"/>
    <n v="606490"/>
    <d v="2020-05-17T00:00:00"/>
    <n v="402248"/>
    <n v="129685"/>
    <n v="22924"/>
    <n v="84"/>
    <n v="22803"/>
    <n v="11772"/>
  </r>
  <r>
    <x v="25"/>
    <x v="25"/>
    <s v="Puri"/>
    <s v="Puri"/>
    <n v="1697983"/>
    <d v="2020-12-01T00:00:00"/>
    <n v="1078666"/>
    <n v="523160"/>
    <n v="45431"/>
    <n v="459"/>
    <n v="44903"/>
    <n v="196055"/>
  </r>
  <r>
    <x v="25"/>
    <x v="25"/>
    <s v="Rayagada"/>
    <s v="Rayagada"/>
    <n v="961959"/>
    <d v="2020-05-17T00:00:00"/>
    <n v="549767"/>
    <n v="184420"/>
    <n v="20224"/>
    <n v="167"/>
    <n v="19981"/>
    <n v="10690"/>
  </r>
  <r>
    <x v="25"/>
    <x v="25"/>
    <s v="Sambalpur"/>
    <s v="Sambalpur"/>
    <n v="1044410"/>
    <d v="2020-05-17T00:00:00"/>
    <n v="768989"/>
    <n v="418110"/>
    <n v="31651"/>
    <n v="240"/>
    <n v="31315"/>
    <n v="17832"/>
  </r>
  <r>
    <x v="25"/>
    <x v="25"/>
    <s v="Subarnapur"/>
    <s v="Subarnapur"/>
    <n v="652107"/>
    <m/>
    <n v="418336"/>
    <n v="192102"/>
    <n v="13187"/>
    <n v="61"/>
    <n v="13115"/>
    <n v="326125"/>
  </r>
  <r>
    <x v="25"/>
    <x v="25"/>
    <s v="Sundargarh"/>
    <s v="Sundargarh"/>
    <n v="2080664"/>
    <m/>
    <n v="1122762"/>
    <n v="490428"/>
    <n v="61841"/>
    <n v="594"/>
    <n v="61167"/>
    <n v="1050445"/>
  </r>
  <r>
    <x v="26"/>
    <x v="26"/>
    <s v="Karaikal"/>
    <s v="Karaikal"/>
    <n v="200222"/>
    <d v="2021-01-27T00:00:00"/>
    <n v="111152"/>
    <n v="57491"/>
    <n v="16488"/>
    <n v="250"/>
    <n v="16150"/>
    <n v="81386"/>
  </r>
  <r>
    <x v="26"/>
    <x v="26"/>
    <s v="Mahe"/>
    <s v="Mahe"/>
    <n v="41816"/>
    <d v="2021-01-27T00:00:00"/>
    <n v="34018"/>
    <n v="25943"/>
    <n v="5867"/>
    <n v="47"/>
    <n v="5744"/>
    <n v="45348"/>
  </r>
  <r>
    <x v="26"/>
    <x v="26"/>
    <s v="Puducherry"/>
    <s v="Puducherry"/>
    <n v="950289"/>
    <d v="2021-01-27T00:00:00"/>
    <n v="558708"/>
    <n v="305464"/>
    <n v="98885"/>
    <n v="1453"/>
    <n v="97171"/>
    <n v="475081"/>
  </r>
  <r>
    <x v="27"/>
    <x v="27"/>
    <s v="Amritsar"/>
    <s v="Amritsar"/>
    <n v="2490891"/>
    <d v="2020-09-02T00:00:00"/>
    <n v="1263073"/>
    <n v="446487"/>
    <n v="47379"/>
    <n v="1598"/>
    <n v="45757"/>
    <n v="112916"/>
  </r>
  <r>
    <x v="27"/>
    <x v="27"/>
    <s v="Barnala"/>
    <s v="Barnala"/>
    <n v="596294"/>
    <d v="2020-12-20T00:00:00"/>
    <n v="328464"/>
    <n v="104197"/>
    <n v="5950"/>
    <n v="244"/>
    <n v="5696"/>
    <n v="66422"/>
  </r>
  <r>
    <x v="27"/>
    <x v="27"/>
    <s v="Bathinda"/>
    <s v="Bathinda"/>
    <n v="1388859"/>
    <d v="2020-12-20T00:00:00"/>
    <n v="623604"/>
    <n v="202311"/>
    <n v="41728"/>
    <n v="1042"/>
    <n v="40668"/>
    <n v="139353"/>
  </r>
  <r>
    <x v="27"/>
    <x v="27"/>
    <s v="Faridkot"/>
    <s v="Faridkot"/>
    <n v="618008"/>
    <d v="2020-09-02T00:00:00"/>
    <n v="330654"/>
    <n v="128653"/>
    <n v="13927"/>
    <n v="315"/>
    <n v="13602"/>
    <n v="30598"/>
  </r>
  <r>
    <x v="27"/>
    <x v="27"/>
    <s v="Fatehgarh Sahib"/>
    <s v="Fatehgarh Sahib"/>
    <n v="599814"/>
    <d v="2020-12-20T00:00:00"/>
    <n v="354921"/>
    <n v="135247"/>
    <n v="8876"/>
    <n v="335"/>
    <n v="8538"/>
    <n v="72874"/>
  </r>
  <r>
    <x v="27"/>
    <x v="27"/>
    <s v="Fazilka"/>
    <s v="Fazilka"/>
    <n v="1180483"/>
    <d v="2020-12-10T00:00:00"/>
    <n v="490080"/>
    <n v="131519"/>
    <n v="20271"/>
    <n v="528"/>
    <n v="19729"/>
    <n v="73724"/>
  </r>
  <r>
    <x v="27"/>
    <x v="27"/>
    <s v="Ferozepur"/>
    <s v="Ferozepur"/>
    <n v="2026831"/>
    <d v="2020-12-20T00:00:00"/>
    <n v="476343"/>
    <n v="128043"/>
    <n v="14347"/>
    <n v="504"/>
    <n v="13832"/>
    <n v="82053"/>
  </r>
  <r>
    <x v="27"/>
    <x v="27"/>
    <s v="Gurdaspur"/>
    <s v="Gurdaspur"/>
    <n v="2299026"/>
    <d v="2020-12-20T00:00:00"/>
    <n v="862133"/>
    <n v="415351"/>
    <n v="22381"/>
    <n v="801"/>
    <n v="21576"/>
    <n v="260229"/>
  </r>
  <r>
    <x v="27"/>
    <x v="27"/>
    <s v="Hoshiarpur"/>
    <s v="Hoshiarpur"/>
    <n v="1582793"/>
    <d v="2020-12-20T00:00:00"/>
    <n v="1000636"/>
    <n v="574716"/>
    <n v="30822"/>
    <n v="986"/>
    <n v="29828"/>
    <n v="236672"/>
  </r>
  <r>
    <x v="27"/>
    <x v="27"/>
    <s v="Jalandhar"/>
    <s v="Jalandhar"/>
    <n v="2181753"/>
    <d v="2020-12-20T00:00:00"/>
    <n v="1433553"/>
    <n v="681370"/>
    <n v="63396"/>
    <n v="1496"/>
    <n v="61864"/>
    <n v="475433"/>
  </r>
  <r>
    <x v="27"/>
    <x v="27"/>
    <s v="Kapurthala"/>
    <s v="Kapurthala"/>
    <n v="817668"/>
    <d v="2020-09-02T00:00:00"/>
    <n v="465285"/>
    <n v="187476"/>
    <n v="17852"/>
    <n v="556"/>
    <n v="17294"/>
    <n v="47584"/>
  </r>
  <r>
    <x v="27"/>
    <x v="27"/>
    <s v="Ludhiana"/>
    <s v="Ludhiana"/>
    <n v="3487882"/>
    <d v="2020-12-20T00:00:00"/>
    <n v="2473646"/>
    <n v="943401"/>
    <n v="87608"/>
    <n v="2106"/>
    <n v="85484"/>
    <n v="558495"/>
  </r>
  <r>
    <x v="27"/>
    <x v="27"/>
    <s v="Mansa"/>
    <s v="Mansa"/>
    <n v="768808"/>
    <d v="2020-09-02T00:00:00"/>
    <n v="372366"/>
    <n v="89830"/>
    <n v="15606"/>
    <n v="380"/>
    <n v="15226"/>
    <n v="34681"/>
  </r>
  <r>
    <x v="27"/>
    <x v="27"/>
    <s v="Moga"/>
    <s v="Moga"/>
    <n v="992289"/>
    <d v="2020-12-20T00:00:00"/>
    <n v="541556"/>
    <n v="178908"/>
    <n v="8675"/>
    <n v="233"/>
    <n v="8440"/>
    <n v="81644"/>
  </r>
  <r>
    <x v="27"/>
    <x v="27"/>
    <s v="Pathankot"/>
    <s v="Pathankot"/>
    <n v="626154"/>
    <d v="2020-09-02T00:00:00"/>
    <n v="424889"/>
    <n v="196822"/>
    <n v="18814"/>
    <n v="419"/>
    <n v="18373"/>
    <n v="38519"/>
  </r>
  <r>
    <x v="27"/>
    <x v="27"/>
    <s v="Patiala"/>
    <s v="Patiala"/>
    <n v="2892282"/>
    <d v="2020-12-20T00:00:00"/>
    <n v="1051467"/>
    <n v="396473"/>
    <n v="48927"/>
    <n v="1358"/>
    <n v="47561"/>
    <n v="297807"/>
  </r>
  <r>
    <x v="27"/>
    <x v="27"/>
    <s v="Rupnagar"/>
    <s v="Rupnagar"/>
    <n v="683349"/>
    <d v="2020-12-20T00:00:00"/>
    <n v="384637"/>
    <n v="182919"/>
    <n v="12963"/>
    <n v="423"/>
    <n v="12517"/>
    <n v="104226"/>
  </r>
  <r>
    <x v="27"/>
    <x v="27"/>
    <s v="S.A.S. Nagar"/>
    <s v="S.A.S. Nagar"/>
    <n v="986147"/>
    <d v="2020-09-02T00:00:00"/>
    <n v="872096"/>
    <n v="402212"/>
    <n v="68821"/>
    <n v="1068"/>
    <n v="67726"/>
    <n v="75942"/>
  </r>
  <r>
    <x v="27"/>
    <x v="27"/>
    <s v="Sangrur"/>
    <s v="Sangrur"/>
    <n v="1654408"/>
    <d v="2020-12-19T00:00:00"/>
    <n v="730511"/>
    <n v="218820"/>
    <n v="15762"/>
    <n v="875"/>
    <n v="14884"/>
    <n v="174213"/>
  </r>
  <r>
    <x v="27"/>
    <x v="27"/>
    <s v="Shahid Bhagat Singh Nagar"/>
    <s v="Shahid Bhagat Singh Nagar"/>
    <n v="614362"/>
    <d v="2020-12-20T00:00:00"/>
    <n v="392113"/>
    <n v="172294"/>
    <n v="11469"/>
    <n v="388"/>
    <n v="11080"/>
    <n v="83449"/>
  </r>
  <r>
    <x v="27"/>
    <x v="27"/>
    <s v="Sri Muktsar Sahib"/>
    <s v="Sri Muktsar Sahib"/>
    <n v="902702"/>
    <d v="2020-12-12T00:00:00"/>
    <n v="473193"/>
    <n v="142901"/>
    <n v="18784"/>
    <n v="524"/>
    <n v="18257"/>
    <n v="77371"/>
  </r>
  <r>
    <x v="27"/>
    <x v="27"/>
    <s v="Tarn Taran"/>
    <s v="Tarn Taran"/>
    <n v="1120070"/>
    <d v="2020-12-18T00:00:00"/>
    <n v="597303"/>
    <n v="178839"/>
    <n v="8043"/>
    <n v="380"/>
    <n v="7659"/>
    <n v="115467"/>
  </r>
  <r>
    <x v="28"/>
    <x v="28"/>
    <s v="Ajmer"/>
    <s v="Ajmer"/>
    <n v="2584913"/>
    <d v="2021-02-01T00:00:00"/>
    <n v="1752308"/>
    <n v="1042482"/>
    <n v="37769"/>
    <n v="410"/>
    <n v="37352"/>
    <n v="280099"/>
  </r>
  <r>
    <x v="28"/>
    <x v="28"/>
    <s v="Alwar"/>
    <s v="Alwar"/>
    <n v="3671999"/>
    <d v="2021-02-01T00:00:00"/>
    <n v="2237787"/>
    <n v="1029095"/>
    <n v="59694"/>
    <n v="307"/>
    <n v="59387"/>
    <n v="321726"/>
  </r>
  <r>
    <x v="28"/>
    <x v="28"/>
    <s v="Banswara"/>
    <s v="Banswara"/>
    <n v="1798194"/>
    <d v="2021-02-01T00:00:00"/>
    <n v="1024293"/>
    <n v="525793"/>
    <n v="10005"/>
    <n v="104"/>
    <n v="9901"/>
    <n v="53783"/>
  </r>
  <r>
    <x v="28"/>
    <x v="28"/>
    <s v="Baran"/>
    <s v="Baran"/>
    <n v="1223921"/>
    <d v="2021-02-01T00:00:00"/>
    <n v="763006"/>
    <n v="297741"/>
    <n v="11996"/>
    <n v="61"/>
    <n v="11934"/>
    <n v="52166"/>
  </r>
  <r>
    <x v="28"/>
    <x v="28"/>
    <s v="Barmer"/>
    <s v="Barmer"/>
    <n v="2604453"/>
    <d v="2021-02-01T00:00:00"/>
    <n v="1455732"/>
    <n v="621465"/>
    <n v="15563"/>
    <n v="185"/>
    <n v="15377"/>
    <n v="121649"/>
  </r>
  <r>
    <x v="28"/>
    <x v="28"/>
    <s v="Bharatpur"/>
    <s v="Bharatpur"/>
    <n v="2549121"/>
    <d v="2021-02-01T00:00:00"/>
    <n v="1351114"/>
    <n v="590401"/>
    <n v="19601"/>
    <n v="260"/>
    <n v="19341"/>
    <n v="211241"/>
  </r>
  <r>
    <x v="28"/>
    <x v="28"/>
    <s v="Bhilwara"/>
    <s v="Bhilwara"/>
    <n v="2410459"/>
    <d v="2021-02-01T00:00:00"/>
    <n v="1525323"/>
    <n v="723691"/>
    <n v="29781"/>
    <n v="156"/>
    <n v="29625"/>
    <n v="163654"/>
  </r>
  <r>
    <x v="28"/>
    <x v="28"/>
    <s v="Bikaner"/>
    <s v="Bikaner"/>
    <n v="2367745"/>
    <d v="2021-02-01T00:00:00"/>
    <n v="1461174"/>
    <n v="714590"/>
    <n v="40339"/>
    <n v="545"/>
    <n v="39792"/>
    <n v="298471"/>
  </r>
  <r>
    <x v="28"/>
    <x v="28"/>
    <s v="Bundi"/>
    <s v="Bundi"/>
    <n v="1113725"/>
    <d v="2021-02-01T00:00:00"/>
    <n v="709316"/>
    <n v="362835"/>
    <n v="7967"/>
    <n v="48"/>
    <n v="7919"/>
    <n v="62150"/>
  </r>
  <r>
    <x v="28"/>
    <x v="28"/>
    <s v="Chittorgarh"/>
    <s v="Chittorgarh"/>
    <n v="1544392"/>
    <d v="2021-02-01T00:00:00"/>
    <n v="978713"/>
    <n v="482350"/>
    <n v="19809"/>
    <n v="139"/>
    <n v="19670"/>
    <n v="125906"/>
  </r>
  <r>
    <x v="28"/>
    <x v="28"/>
    <s v="Churu"/>
    <s v="Churu"/>
    <n v="2041172"/>
    <d v="2021-02-01T00:00:00"/>
    <n v="1301558"/>
    <n v="582443"/>
    <n v="16720"/>
    <n v="107"/>
    <n v="16613"/>
    <n v="140060"/>
  </r>
  <r>
    <x v="28"/>
    <x v="28"/>
    <s v="Dausa"/>
    <s v="Dausa"/>
    <n v="1637226"/>
    <d v="2021-02-01T00:00:00"/>
    <n v="941513"/>
    <n v="395584"/>
    <n v="13351"/>
    <n v="62"/>
    <n v="13289"/>
    <n v="68355"/>
  </r>
  <r>
    <x v="28"/>
    <x v="28"/>
    <s v="Dholpur"/>
    <s v="Dholpur"/>
    <n v="1207293"/>
    <d v="2021-02-01T00:00:00"/>
    <n v="660103"/>
    <n v="279501"/>
    <n v="11010"/>
    <n v="48"/>
    <n v="10962"/>
    <n v="126813"/>
  </r>
  <r>
    <x v="28"/>
    <x v="28"/>
    <s v="Dungarpur"/>
    <s v="Dungarpur"/>
    <n v="1388906"/>
    <d v="2021-02-01T00:00:00"/>
    <n v="737200"/>
    <n v="349762"/>
    <n v="18407"/>
    <n v="131"/>
    <n v="18276"/>
    <n v="131120"/>
  </r>
  <r>
    <x v="28"/>
    <x v="28"/>
    <s v="Ganganagar"/>
    <s v="Ganganagar"/>
    <n v="1969520"/>
    <d v="2021-02-01T00:00:00"/>
    <n v="1278952"/>
    <n v="525137"/>
    <n v="19354"/>
    <n v="150"/>
    <n v="19203"/>
    <n v="90383"/>
  </r>
  <r>
    <x v="28"/>
    <x v="28"/>
    <s v="Hanumangarh"/>
    <s v="Hanumangarh"/>
    <n v="1779650"/>
    <d v="2021-02-01T00:00:00"/>
    <n v="1230511"/>
    <n v="588688"/>
    <n v="16053"/>
    <n v="111"/>
    <n v="15942"/>
    <n v="90568"/>
  </r>
  <r>
    <x v="28"/>
    <x v="28"/>
    <s v="Jaipur"/>
    <s v="Jaipur"/>
    <n v="6663971"/>
    <d v="2021-02-01T00:00:00"/>
    <n v="4582410"/>
    <n v="2189042"/>
    <n v="187804"/>
    <n v="1970"/>
    <n v="185816"/>
    <n v="1062685"/>
  </r>
  <r>
    <x v="28"/>
    <x v="28"/>
    <s v="Jaisalmer"/>
    <s v="Jaisalmer"/>
    <n v="672008"/>
    <d v="2021-02-01T00:00:00"/>
    <n v="416014"/>
    <n v="194163"/>
    <n v="13639"/>
    <n v="66"/>
    <n v="13573"/>
    <n v="86901"/>
  </r>
  <r>
    <x v="28"/>
    <x v="28"/>
    <s v="Jajpur"/>
    <s v="Jajpur"/>
    <n v="1826275"/>
    <d v="2020-08-23T00:00:00"/>
    <n v="1087735"/>
    <n v="383313"/>
    <n v="43735"/>
    <n v="172"/>
    <n v="43461"/>
    <n v="75823"/>
  </r>
  <r>
    <x v="28"/>
    <x v="28"/>
    <s v="Jalore"/>
    <s v="Jalore"/>
    <n v="1830151"/>
    <d v="2021-02-01T00:00:00"/>
    <n v="987519"/>
    <n v="393953"/>
    <n v="10067"/>
    <n v="72"/>
    <n v="9995"/>
    <n v="189205"/>
  </r>
  <r>
    <x v="28"/>
    <x v="28"/>
    <s v="Jhalawar"/>
    <s v="Jhalawar"/>
    <n v="1411327"/>
    <d v="2021-02-01T00:00:00"/>
    <n v="922646"/>
    <n v="363082"/>
    <n v="13612"/>
    <n v="187"/>
    <n v="13425"/>
    <n v="103969"/>
  </r>
  <r>
    <x v="28"/>
    <x v="28"/>
    <s v="Jhunjhunu"/>
    <s v="Jhunjhunu"/>
    <n v="2139658"/>
    <d v="2021-02-01T00:00:00"/>
    <n v="1449967"/>
    <n v="787196"/>
    <n v="14811"/>
    <n v="158"/>
    <n v="14653"/>
    <n v="130838"/>
  </r>
  <r>
    <x v="28"/>
    <x v="28"/>
    <s v="Jodhpur"/>
    <s v="Jodhpur"/>
    <n v="3685681"/>
    <d v="2021-02-01T00:00:00"/>
    <n v="2263325"/>
    <n v="1036743"/>
    <n v="112412"/>
    <n v="1103"/>
    <n v="111308"/>
    <n v="657165"/>
  </r>
  <r>
    <x v="28"/>
    <x v="28"/>
    <s v="Karauli"/>
    <s v="Karauli"/>
    <n v="1458459"/>
    <d v="2021-02-01T00:00:00"/>
    <n v="813922"/>
    <n v="395700"/>
    <n v="7156"/>
    <n v="70"/>
    <n v="7086"/>
    <n v="68059"/>
  </r>
  <r>
    <x v="28"/>
    <x v="28"/>
    <s v="Kota"/>
    <s v="Kota"/>
    <n v="1950491"/>
    <d v="2021-02-01T00:00:00"/>
    <n v="1269245"/>
    <n v="655588"/>
    <n v="57053"/>
    <n v="449"/>
    <n v="56603"/>
    <n v="384035"/>
  </r>
  <r>
    <x v="28"/>
    <x v="28"/>
    <s v="Nagaur"/>
    <s v="Nagaur"/>
    <n v="3309234"/>
    <d v="2021-02-01T00:00:00"/>
    <n v="2077555"/>
    <n v="1016874"/>
    <n v="17737"/>
    <n v="177"/>
    <n v="17560"/>
    <n v="238690"/>
  </r>
  <r>
    <x v="28"/>
    <x v="28"/>
    <s v="Pali"/>
    <s v="Pali"/>
    <n v="2038533"/>
    <d v="2021-02-01T00:00:00"/>
    <n v="1200554"/>
    <n v="513058"/>
    <n v="27324"/>
    <n v="287"/>
    <n v="27037"/>
    <n v="193125"/>
  </r>
  <r>
    <x v="28"/>
    <x v="28"/>
    <s v="Rajsamand"/>
    <s v="Rajsamand"/>
    <n v="1158283"/>
    <d v="2021-02-01T00:00:00"/>
    <n v="691497"/>
    <n v="299553"/>
    <n v="17044"/>
    <n v="169"/>
    <n v="16875"/>
    <n v="100497"/>
  </r>
  <r>
    <x v="28"/>
    <x v="28"/>
    <s v="Sawai Madhopur"/>
    <s v="Sawai Madhopur"/>
    <n v="1338114"/>
    <d v="2021-02-01T00:00:00"/>
    <n v="756544"/>
    <n v="347992"/>
    <n v="10618"/>
    <n v="61"/>
    <n v="10557"/>
    <n v="89992"/>
  </r>
  <r>
    <x v="28"/>
    <x v="28"/>
    <s v="Sikar"/>
    <s v="Sikar"/>
    <n v="2677737"/>
    <d v="2021-02-01T00:00:00"/>
    <n v="1838263"/>
    <n v="821713"/>
    <n v="30618"/>
    <n v="335"/>
    <n v="30283"/>
    <n v="180351"/>
  </r>
  <r>
    <x v="28"/>
    <x v="28"/>
    <s v="Sirohi"/>
    <s v="Sirohi"/>
    <n v="1037185"/>
    <d v="2021-02-01T00:00:00"/>
    <n v="610090"/>
    <n v="348789"/>
    <n v="13732"/>
    <n v="79"/>
    <n v="13653"/>
    <n v="91482"/>
  </r>
  <r>
    <x v="28"/>
    <x v="28"/>
    <s v="Tonk"/>
    <s v="Tonk"/>
    <n v="1421711"/>
    <d v="2021-02-01T00:00:00"/>
    <n v="884688"/>
    <n v="419023"/>
    <n v="9498"/>
    <n v="92"/>
    <n v="9406"/>
    <n v="78974"/>
  </r>
  <r>
    <x v="28"/>
    <x v="28"/>
    <s v="Udaipur"/>
    <s v="Udaipur"/>
    <n v="3067549"/>
    <d v="2021-02-01T00:00:00"/>
    <n v="1715072"/>
    <n v="854773"/>
    <n v="56405"/>
    <n v="753"/>
    <n v="55652"/>
    <n v="279724"/>
  </r>
  <r>
    <x v="29"/>
    <x v="29"/>
    <s v="East Sikkim"/>
    <s v="East Sikkim"/>
    <n v="281293"/>
    <m/>
    <n v="263526"/>
    <n v="229361"/>
    <n v="0"/>
    <n v="0"/>
    <n v="0"/>
    <n v="137833"/>
  </r>
  <r>
    <x v="29"/>
    <x v="29"/>
    <s v="North Sikkim"/>
    <s v="North Sikkim"/>
    <n v="43354"/>
    <m/>
    <n v="33137"/>
    <n v="27820"/>
    <n v="0"/>
    <n v="0"/>
    <n v="0"/>
    <n v="21243"/>
  </r>
  <r>
    <x v="29"/>
    <x v="29"/>
    <s v="South Sikkim"/>
    <s v="South Sikkim"/>
    <n v="146742"/>
    <m/>
    <n v="121481"/>
    <n v="105432"/>
    <n v="0"/>
    <n v="0"/>
    <n v="0"/>
    <n v="71903"/>
  </r>
  <r>
    <x v="29"/>
    <x v="29"/>
    <s v="West Sikkim"/>
    <s v="West Sikkim"/>
    <n v="136299"/>
    <m/>
    <n v="103619"/>
    <n v="88896"/>
    <n v="0"/>
    <n v="0"/>
    <n v="0"/>
    <n v="66786"/>
  </r>
  <r>
    <x v="30"/>
    <x v="30"/>
    <s v="Ariyalur"/>
    <s v="Ariyalur"/>
    <n v="752481"/>
    <d v="2020-07-23T00:00:00"/>
    <n v="475390"/>
    <n v="157166"/>
    <n v="16854"/>
    <n v="261"/>
    <n v="16548"/>
    <n v="26712"/>
  </r>
  <r>
    <x v="30"/>
    <x v="30"/>
    <s v="Chengalpattu"/>
    <s v="Chengalpattu"/>
    <n v="2556244"/>
    <d v="2020-07-23T00:00:00"/>
    <n v="1337641"/>
    <n v="604784"/>
    <n v="171777"/>
    <n v="2506"/>
    <n v="168327"/>
    <n v="137659"/>
  </r>
  <r>
    <x v="30"/>
    <x v="30"/>
    <s v="Chennai"/>
    <s v="Chennai"/>
    <n v="7100000"/>
    <d v="2021-02-01T00:00:00"/>
    <n v="4532809"/>
    <n v="2671294"/>
    <n v="554672"/>
    <n v="8546"/>
    <n v="544701"/>
    <n v="2945113"/>
  </r>
  <r>
    <x v="30"/>
    <x v="30"/>
    <s v="Coimbatore"/>
    <s v="Coimbatore"/>
    <n v="3472578"/>
    <d v="2020-07-23T00:00:00"/>
    <n v="2717202"/>
    <n v="1205484"/>
    <n v="246780"/>
    <n v="2416"/>
    <n v="243070"/>
    <n v="225497"/>
  </r>
  <r>
    <x v="30"/>
    <x v="30"/>
    <s v="Cuddalore"/>
    <s v="Cuddalore"/>
    <n v="2600880"/>
    <d v="2020-07-23T00:00:00"/>
    <n v="1529591"/>
    <n v="646400"/>
    <n v="64085"/>
    <n v="867"/>
    <n v="62997"/>
    <n v="68476"/>
  </r>
  <r>
    <x v="30"/>
    <x v="30"/>
    <s v="Dharmapuri"/>
    <s v="Dharmapuri"/>
    <n v="1502900"/>
    <d v="2020-12-22T00:00:00"/>
    <n v="770955"/>
    <n v="279901"/>
    <n v="28425"/>
    <n v="274"/>
    <n v="27957"/>
    <n v="178015"/>
  </r>
  <r>
    <x v="30"/>
    <x v="30"/>
    <s v="Dindigul"/>
    <s v="Dindigul"/>
    <n v="2161367"/>
    <d v="2020-07-23T00:00:00"/>
    <n v="1236504"/>
    <n v="493453"/>
    <n v="33099"/>
    <n v="645"/>
    <n v="32348"/>
    <n v="44349"/>
  </r>
  <r>
    <x v="30"/>
    <x v="30"/>
    <s v="Erode"/>
    <s v="Erode"/>
    <n v="2259608"/>
    <d v="2020-07-23T00:00:00"/>
    <n v="1370925"/>
    <n v="552624"/>
    <n v="104303"/>
    <n v="686"/>
    <n v="102836"/>
    <n v="118391"/>
  </r>
  <r>
    <x v="30"/>
    <x v="30"/>
    <s v="Kallakurichi"/>
    <s v="Kallakurichi"/>
    <n v="1370281"/>
    <d v="2020-07-23T00:00:00"/>
    <n v="696213"/>
    <n v="299822"/>
    <n v="31364"/>
    <n v="210"/>
    <n v="31056"/>
    <n v="43996"/>
  </r>
  <r>
    <x v="30"/>
    <x v="30"/>
    <s v="Kancheepuram"/>
    <s v="Kancheepuram"/>
    <n v="1166401"/>
    <d v="2020-07-23T00:00:00"/>
    <n v="663206"/>
    <n v="250181"/>
    <n v="74970"/>
    <n v="1258"/>
    <n v="73386"/>
    <n v="74990"/>
  </r>
  <r>
    <x v="30"/>
    <x v="30"/>
    <s v="Kanyakumari"/>
    <s v="Kanyakumari"/>
    <n v="1863178"/>
    <d v="2020-07-23T00:00:00"/>
    <n v="1100888"/>
    <n v="450620"/>
    <n v="62362"/>
    <n v="1048"/>
    <n v="61112"/>
    <n v="110781"/>
  </r>
  <r>
    <x v="30"/>
    <x v="30"/>
    <s v="Karur"/>
    <s v="Karur"/>
    <n v="1076588"/>
    <d v="2020-07-23T00:00:00"/>
    <n v="626136"/>
    <n v="289120"/>
    <n v="24091"/>
    <n v="356"/>
    <n v="23523"/>
    <n v="29235"/>
  </r>
  <r>
    <x v="30"/>
    <x v="30"/>
    <s v="Krishnagiri"/>
    <s v="Krishnagiri"/>
    <n v="1883731"/>
    <d v="2020-07-23T00:00:00"/>
    <n v="1040491"/>
    <n v="407695"/>
    <n v="43570"/>
    <n v="348"/>
    <n v="43036"/>
    <n v="36069"/>
  </r>
  <r>
    <x v="30"/>
    <x v="30"/>
    <s v="Madurai"/>
    <s v="Madurai"/>
    <n v="3991038"/>
    <d v="2020-07-23T00:00:00"/>
    <n v="1500331"/>
    <n v="583138"/>
    <n v="75215"/>
    <n v="1172"/>
    <n v="73853"/>
    <n v="134886"/>
  </r>
  <r>
    <x v="30"/>
    <x v="30"/>
    <s v="Mayiladuthurai"/>
    <s v="Mayiladuthurai"/>
    <n v="901000"/>
    <m/>
    <n v="0"/>
    <n v="0"/>
    <n v="23280"/>
    <n v="316"/>
    <n v="22878"/>
    <n v="453130"/>
  </r>
  <r>
    <x v="30"/>
    <x v="30"/>
    <s v="Nagapattinam"/>
    <s v="Nagapattinam"/>
    <n v="1614069"/>
    <d v="2020-07-23T00:00:00"/>
    <n v="813495"/>
    <n v="289588"/>
    <n v="21074"/>
    <n v="346"/>
    <n v="20561"/>
    <n v="31521"/>
  </r>
  <r>
    <x v="30"/>
    <x v="30"/>
    <s v="Namakkal"/>
    <s v="Namakkal"/>
    <n v="1721179"/>
    <d v="2020-07-23T00:00:00"/>
    <n v="987830"/>
    <n v="397079"/>
    <n v="52245"/>
    <n v="498"/>
    <n v="51253"/>
    <n v="50880"/>
  </r>
  <r>
    <x v="30"/>
    <x v="30"/>
    <s v="Nilgiris"/>
    <s v="Nilgiris"/>
    <n v="735071"/>
    <d v="2020-07-23T00:00:00"/>
    <n v="501986"/>
    <n v="343811"/>
    <n v="33566"/>
    <n v="212"/>
    <n v="33164"/>
    <n v="62622"/>
  </r>
  <r>
    <x v="30"/>
    <x v="30"/>
    <s v="Perambalur"/>
    <s v="Perambalur"/>
    <n v="564511"/>
    <d v="2020-07-23T00:00:00"/>
    <n v="326872"/>
    <n v="136491"/>
    <n v="12067"/>
    <n v="243"/>
    <n v="11790"/>
    <n v="14014"/>
  </r>
  <r>
    <x v="30"/>
    <x v="30"/>
    <s v="Pudukkottai"/>
    <s v="Pudukkottai"/>
    <n v="1918725"/>
    <d v="2020-07-23T00:00:00"/>
    <n v="827320"/>
    <n v="314780"/>
    <n v="30183"/>
    <n v="416"/>
    <n v="29627"/>
    <n v="35926"/>
  </r>
  <r>
    <x v="30"/>
    <x v="30"/>
    <s v="Ramanathapuram"/>
    <s v="Ramanathapuram"/>
    <n v="1337560"/>
    <d v="2020-07-23T00:00:00"/>
    <n v="660673"/>
    <n v="280037"/>
    <n v="20564"/>
    <n v="357"/>
    <n v="20158"/>
    <n v="33671"/>
  </r>
  <r>
    <x v="30"/>
    <x v="30"/>
    <s v="Ranipet"/>
    <s v="Ranipet"/>
    <n v="1210277"/>
    <d v="2020-07-23T00:00:00"/>
    <n v="557267"/>
    <n v="174051"/>
    <n v="43436"/>
    <n v="775"/>
    <n v="42557"/>
    <n v="41836"/>
  </r>
  <r>
    <x v="30"/>
    <x v="30"/>
    <s v="Salem"/>
    <s v="Salem"/>
    <n v="3480008"/>
    <d v="2020-07-23T00:00:00"/>
    <n v="1925084"/>
    <n v="791376"/>
    <n v="99893"/>
    <n v="1685"/>
    <n v="97619"/>
    <n v="129606"/>
  </r>
  <r>
    <x v="30"/>
    <x v="30"/>
    <s v="Sivaganga"/>
    <s v="Sivaganga"/>
    <n v="1341250"/>
    <d v="2020-07-23T00:00:00"/>
    <n v="726010"/>
    <n v="287468"/>
    <n v="20195"/>
    <n v="206"/>
    <n v="19854"/>
    <n v="35921"/>
  </r>
  <r>
    <x v="30"/>
    <x v="30"/>
    <s v="Tenkasi"/>
    <s v="Tenkasi"/>
    <n v="1407627"/>
    <d v="2020-07-23T00:00:00"/>
    <n v="736882"/>
    <n v="233177"/>
    <n v="27357"/>
    <n v="484"/>
    <n v="26834"/>
    <n v="40016"/>
  </r>
  <r>
    <x v="30"/>
    <x v="30"/>
    <s v="Thanjavur"/>
    <s v="Thanjavur"/>
    <n v="2402781"/>
    <d v="2020-07-23T00:00:00"/>
    <n v="1224986"/>
    <n v="486660"/>
    <n v="75352"/>
    <n v="972"/>
    <n v="73874"/>
    <n v="105121"/>
  </r>
  <r>
    <x v="30"/>
    <x v="30"/>
    <s v="Theni"/>
    <s v="Theni"/>
    <n v="1243684"/>
    <d v="2020-07-23T00:00:00"/>
    <n v="660187"/>
    <n v="304832"/>
    <n v="43571"/>
    <n v="521"/>
    <n v="43018"/>
    <n v="67624"/>
  </r>
  <r>
    <x v="30"/>
    <x v="30"/>
    <s v="Thiruvallur"/>
    <s v="Thiruvallur"/>
    <n v="3725697"/>
    <d v="2020-07-23T00:00:00"/>
    <n v="1425728"/>
    <n v="563426"/>
    <n v="119370"/>
    <n v="1842"/>
    <n v="117138"/>
    <n v="127633"/>
  </r>
  <r>
    <x v="30"/>
    <x v="30"/>
    <s v="Thiruvarur"/>
    <s v="Thiruvarur"/>
    <n v="1268094"/>
    <d v="2020-07-23T00:00:00"/>
    <n v="630274"/>
    <n v="246969"/>
    <n v="41461"/>
    <n v="442"/>
    <n v="40760"/>
    <n v="88175"/>
  </r>
  <r>
    <x v="30"/>
    <x v="30"/>
    <s v="Thoothukkudi"/>
    <s v="Thoothukkudi"/>
    <n v="1738376"/>
    <d v="2020-07-23T00:00:00"/>
    <n v="984706"/>
    <n v="328797"/>
    <n v="56304"/>
    <n v="409"/>
    <n v="55757"/>
    <n v="77440"/>
  </r>
  <r>
    <x v="30"/>
    <x v="30"/>
    <s v="Tiruchirappalli"/>
    <s v="Tiruchirappalli"/>
    <n v="2713858"/>
    <d v="2020-08-07T00:00:00"/>
    <n v="1468456"/>
    <n v="636356"/>
    <n v="77534"/>
    <n v="1059"/>
    <n v="76038"/>
    <n v="131353"/>
  </r>
  <r>
    <x v="30"/>
    <x v="30"/>
    <s v="Tirunelveli"/>
    <s v="Tirunelveli"/>
    <n v="1665253"/>
    <d v="2020-07-23T00:00:00"/>
    <n v="815687"/>
    <n v="275985"/>
    <n v="49374"/>
    <n v="432"/>
    <n v="48812"/>
    <n v="78895"/>
  </r>
  <r>
    <x v="30"/>
    <x v="30"/>
    <s v="Tirupathur"/>
    <s v="Tirupathur"/>
    <n v="1111812"/>
    <d v="2020-07-23T00:00:00"/>
    <n v="541496"/>
    <n v="205219"/>
    <n v="29301"/>
    <n v="625"/>
    <n v="28600"/>
    <n v="38648"/>
  </r>
  <r>
    <x v="30"/>
    <x v="30"/>
    <s v="Tiruppur"/>
    <s v="Tiruppur"/>
    <n v="2471222"/>
    <d v="2020-07-23T00:00:00"/>
    <n v="1671392"/>
    <n v="611015"/>
    <n v="95405"/>
    <n v="979"/>
    <n v="93683"/>
    <n v="84003"/>
  </r>
  <r>
    <x v="30"/>
    <x v="30"/>
    <s v="Tiruvannamalai"/>
    <s v="Tiruvannamalai"/>
    <n v="2468965"/>
    <d v="2020-07-23T00:00:00"/>
    <n v="1270049"/>
    <n v="533376"/>
    <n v="54968"/>
    <n v="667"/>
    <n v="54122"/>
    <n v="103654"/>
  </r>
  <r>
    <x v="30"/>
    <x v="30"/>
    <s v="Vellore"/>
    <s v="Vellore"/>
    <n v="1614242"/>
    <d v="2020-07-23T00:00:00"/>
    <n v="763735"/>
    <n v="336366"/>
    <n v="49864"/>
    <n v="1131"/>
    <n v="48564"/>
    <n v="72868"/>
  </r>
  <r>
    <x v="30"/>
    <x v="30"/>
    <s v="Viluppuram"/>
    <s v="Viluppuram"/>
    <n v="2093003"/>
    <d v="2020-07-23T00:00:00"/>
    <n v="1085842"/>
    <n v="444502"/>
    <n v="45857"/>
    <n v="356"/>
    <n v="45382"/>
    <n v="74992"/>
  </r>
  <r>
    <x v="30"/>
    <x v="30"/>
    <s v="Virudhunagar"/>
    <s v="Virudhunagar"/>
    <n v="1943309"/>
    <d v="2020-07-23T00:00:00"/>
    <n v="1072788"/>
    <n v="505098"/>
    <n v="46294"/>
    <n v="548"/>
    <n v="45687"/>
    <n v="51767"/>
  </r>
  <r>
    <x v="31"/>
    <x v="31"/>
    <s v="Adilabad"/>
    <s v="Adilabad"/>
    <n v="708952"/>
    <m/>
    <n v="376263"/>
    <n v="89337"/>
    <n v="0"/>
    <n v="0"/>
    <n v="0"/>
    <n v="347386"/>
  </r>
  <r>
    <x v="31"/>
    <x v="31"/>
    <s v="Bhadradri Kothagudem"/>
    <s v="Bhadradri Kothagudem"/>
    <n v="1304811"/>
    <m/>
    <n v="599183"/>
    <n v="204318"/>
    <n v="0"/>
    <n v="0"/>
    <n v="0"/>
    <n v="639357"/>
  </r>
  <r>
    <x v="31"/>
    <x v="31"/>
    <s v="Hyderabad"/>
    <s v="Hyderabad"/>
    <n v="3441992"/>
    <m/>
    <n v="3150245"/>
    <n v="1893217"/>
    <n v="0"/>
    <n v="0"/>
    <n v="0"/>
    <n v="1686576"/>
  </r>
  <r>
    <x v="31"/>
    <x v="31"/>
    <s v="Jagtial"/>
    <s v="Jagtial"/>
    <n v="983414"/>
    <m/>
    <n v="580926"/>
    <n v="190526"/>
    <n v="0"/>
    <n v="0"/>
    <n v="0"/>
    <n v="481872"/>
  </r>
  <r>
    <x v="31"/>
    <x v="31"/>
    <s v="Jangaon"/>
    <s v="Jangaon"/>
    <n v="582457"/>
    <m/>
    <n v="327527"/>
    <n v="128207"/>
    <n v="0"/>
    <n v="0"/>
    <n v="0"/>
    <n v="285403"/>
  </r>
  <r>
    <x v="31"/>
    <x v="31"/>
    <s v="Jayashankar Bhupalapally"/>
    <s v="Jayashankar Bhupalapally"/>
    <n v="712257"/>
    <m/>
    <n v="262313"/>
    <n v="127108"/>
    <n v="0"/>
    <n v="0"/>
    <n v="0"/>
    <n v="349005"/>
  </r>
  <r>
    <x v="31"/>
    <x v="31"/>
    <s v="Jogulamba Gadwal"/>
    <s v="Jogulamba Gadwal"/>
    <n v="664971"/>
    <m/>
    <n v="306919"/>
    <n v="59886"/>
    <n v="0"/>
    <n v="0"/>
    <n v="0"/>
    <n v="325835"/>
  </r>
  <r>
    <x v="31"/>
    <x v="31"/>
    <s v="Kamareddy"/>
    <s v="Kamareddy"/>
    <n v="972625"/>
    <m/>
    <n v="557684"/>
    <n v="183176"/>
    <n v="0"/>
    <n v="0"/>
    <n v="0"/>
    <n v="476586"/>
  </r>
  <r>
    <x v="31"/>
    <x v="31"/>
    <s v="Karimnagar"/>
    <s v="Karimnagar"/>
    <n v="1016063"/>
    <m/>
    <n v="657167"/>
    <n v="384862"/>
    <n v="0"/>
    <n v="0"/>
    <n v="0"/>
    <n v="497870"/>
  </r>
  <r>
    <x v="31"/>
    <x v="31"/>
    <s v="Khammam"/>
    <s v="Khammam"/>
    <n v="1401639"/>
    <m/>
    <n v="856707"/>
    <n v="333812"/>
    <n v="0"/>
    <n v="0"/>
    <n v="0"/>
    <n v="686803"/>
  </r>
  <r>
    <x v="31"/>
    <x v="31"/>
    <s v="Komaram Bheem"/>
    <s v="Komaram Bheem"/>
    <n v="515835"/>
    <m/>
    <n v="275644"/>
    <n v="51593"/>
    <n v="0"/>
    <n v="0"/>
    <n v="0"/>
    <n v="252759"/>
  </r>
  <r>
    <x v="31"/>
    <x v="31"/>
    <s v="Mahabubabad"/>
    <s v="Mahabubabad"/>
    <n v="1318110"/>
    <m/>
    <n v="468199"/>
    <n v="172007"/>
    <n v="0"/>
    <n v="0"/>
    <n v="0"/>
    <n v="645873"/>
  </r>
  <r>
    <x v="31"/>
    <x v="31"/>
    <s v="Mancherial"/>
    <s v="Mancherial"/>
    <n v="807037"/>
    <m/>
    <n v="480069"/>
    <n v="170258"/>
    <n v="0"/>
    <n v="0"/>
    <n v="0"/>
    <n v="395448"/>
  </r>
  <r>
    <x v="31"/>
    <x v="31"/>
    <s v="Medak"/>
    <s v="Medak"/>
    <n v="767428"/>
    <m/>
    <n v="458648"/>
    <n v="140778"/>
    <n v="0"/>
    <n v="0"/>
    <n v="0"/>
    <n v="376039"/>
  </r>
  <r>
    <x v="31"/>
    <x v="31"/>
    <s v="Medchal Malkajgiri"/>
    <s v="Medchal Malkajgiri"/>
    <n v="2542203"/>
    <m/>
    <n v="2149958"/>
    <n v="1317832"/>
    <n v="0"/>
    <n v="0"/>
    <n v="0"/>
    <n v="1245679"/>
  </r>
  <r>
    <x v="31"/>
    <x v="31"/>
    <s v="Mulugu"/>
    <s v="Mulugu"/>
    <n v="294671"/>
    <m/>
    <n v="186104"/>
    <n v="76648"/>
    <n v="0"/>
    <n v="0"/>
    <n v="0"/>
    <n v="144388"/>
  </r>
  <r>
    <x v="31"/>
    <x v="31"/>
    <s v="Nagarkurnool"/>
    <s v="Nagarkurnool"/>
    <n v="893308"/>
    <m/>
    <n v="464888"/>
    <n v="106589"/>
    <n v="0"/>
    <n v="0"/>
    <n v="0"/>
    <n v="437720"/>
  </r>
  <r>
    <x v="31"/>
    <x v="31"/>
    <s v="Nalgonda"/>
    <s v="Nalgonda"/>
    <n v="1631399"/>
    <m/>
    <n v="891308"/>
    <n v="254218"/>
    <n v="0"/>
    <n v="0"/>
    <n v="0"/>
    <n v="799385"/>
  </r>
  <r>
    <x v="31"/>
    <x v="31"/>
    <s v="Narayanpet"/>
    <s v="Narayanpet"/>
    <n v="566874"/>
    <m/>
    <n v="288388"/>
    <n v="50219"/>
    <n v="0"/>
    <n v="0"/>
    <n v="0"/>
    <n v="277768"/>
  </r>
  <r>
    <x v="31"/>
    <x v="31"/>
    <s v="Nirmal"/>
    <s v="Nirmal"/>
    <n v="709415"/>
    <m/>
    <n v="378315"/>
    <n v="130107"/>
    <n v="0"/>
    <n v="0"/>
    <n v="0"/>
    <n v="347613"/>
  </r>
  <r>
    <x v="31"/>
    <x v="31"/>
    <s v="Nizamabad"/>
    <s v="Nizamabad"/>
    <n v="1534428"/>
    <m/>
    <n v="858574"/>
    <n v="250862"/>
    <n v="0"/>
    <n v="0"/>
    <n v="0"/>
    <n v="751869"/>
  </r>
  <r>
    <x v="31"/>
    <x v="31"/>
    <s v="Peddapalli"/>
    <s v="Peddapalli"/>
    <n v="795332"/>
    <m/>
    <n v="463510"/>
    <n v="201940"/>
    <n v="0"/>
    <n v="0"/>
    <n v="0"/>
    <n v="389712"/>
  </r>
  <r>
    <x v="31"/>
    <x v="31"/>
    <s v="Rajanna Sircilla"/>
    <s v="Rajanna Sircilla"/>
    <n v="546121"/>
    <m/>
    <n v="372065"/>
    <n v="144680"/>
    <n v="0"/>
    <n v="0"/>
    <n v="0"/>
    <n v="267599"/>
  </r>
  <r>
    <x v="31"/>
    <x v="31"/>
    <s v="Ranga Reddy"/>
    <s v="Ranga Reddy"/>
    <n v="2551731"/>
    <m/>
    <n v="2348542"/>
    <n v="1291404"/>
    <n v="0"/>
    <n v="0"/>
    <n v="0"/>
    <n v="1250348"/>
  </r>
  <r>
    <x v="31"/>
    <x v="31"/>
    <s v="Sangareddy"/>
    <s v="Sangareddy"/>
    <n v="1527628"/>
    <m/>
    <n v="851395"/>
    <n v="299316"/>
    <n v="0"/>
    <n v="0"/>
    <n v="0"/>
    <n v="748537"/>
  </r>
  <r>
    <x v="31"/>
    <x v="31"/>
    <s v="Siddipet"/>
    <s v="Siddipet"/>
    <n v="993376"/>
    <m/>
    <n v="582450"/>
    <n v="242462"/>
    <n v="0"/>
    <n v="0"/>
    <n v="0"/>
    <n v="486754"/>
  </r>
  <r>
    <x v="31"/>
    <x v="31"/>
    <s v="Suryapet"/>
    <s v="Suryapet"/>
    <n v="1099560"/>
    <m/>
    <n v="610724"/>
    <n v="208278"/>
    <n v="0"/>
    <n v="0"/>
    <n v="0"/>
    <n v="538784"/>
  </r>
  <r>
    <x v="31"/>
    <x v="31"/>
    <s v="Vikarabad"/>
    <s v="Vikarabad"/>
    <n v="881250"/>
    <m/>
    <n v="427669"/>
    <n v="87989"/>
    <n v="0"/>
    <n v="0"/>
    <n v="0"/>
    <n v="431812"/>
  </r>
  <r>
    <x v="31"/>
    <x v="31"/>
    <s v="Wanaparthy"/>
    <s v="Wanaparthy"/>
    <n v="751553"/>
    <m/>
    <n v="289412"/>
    <n v="81870"/>
    <n v="0"/>
    <n v="0"/>
    <n v="0"/>
    <n v="368260"/>
  </r>
  <r>
    <x v="31"/>
    <x v="31"/>
    <s v="Warangal Rural"/>
    <s v="Warangal Rural"/>
    <n v="716457"/>
    <m/>
    <n v="342881"/>
    <n v="105289"/>
    <n v="0"/>
    <n v="0"/>
    <n v="0"/>
    <n v="351063"/>
  </r>
  <r>
    <x v="31"/>
    <x v="31"/>
    <s v="Warangal Urban"/>
    <s v="Warangal Urban"/>
    <n v="1135707"/>
    <m/>
    <n v="687410"/>
    <n v="418947"/>
    <n v="0"/>
    <n v="0"/>
    <n v="0"/>
    <n v="556496"/>
  </r>
  <r>
    <x v="31"/>
    <x v="31"/>
    <s v="Yadadri Bhuvanagiri"/>
    <s v="Yadadri Bhuvanagiri"/>
    <n v="726465"/>
    <m/>
    <n v="463854"/>
    <n v="223506"/>
    <n v="0"/>
    <n v="0"/>
    <n v="0"/>
    <n v="355967"/>
  </r>
  <r>
    <x v="32"/>
    <x v="32"/>
    <s v="Dhalai"/>
    <s v="Dhalai"/>
    <n v="377988"/>
    <d v="2021-02-02T00:00:00"/>
    <n v="258334"/>
    <n v="164654"/>
    <n v="7037"/>
    <n v="35"/>
    <n v="7000"/>
    <n v="65100"/>
  </r>
  <r>
    <x v="32"/>
    <x v="32"/>
    <s v="Gomati"/>
    <s v="Gomati"/>
    <n v="436868"/>
    <d v="2021-02-02T00:00:00"/>
    <n v="279099"/>
    <n v="161408"/>
    <n v="8134"/>
    <n v="74"/>
    <n v="8043"/>
    <n v="51504"/>
  </r>
  <r>
    <x v="32"/>
    <x v="32"/>
    <s v="Khowai"/>
    <s v="Khowai"/>
    <n v="327391"/>
    <d v="2021-02-02T00:00:00"/>
    <n v="202148"/>
    <n v="111955"/>
    <n v="4559"/>
    <n v="54"/>
    <n v="4500"/>
    <n v="26325"/>
  </r>
  <r>
    <x v="32"/>
    <x v="32"/>
    <s v="North Tripura"/>
    <s v="North Tripura"/>
    <n v="415946"/>
    <d v="2021-02-02T00:00:00"/>
    <n v="283802"/>
    <n v="190594"/>
    <n v="7250"/>
    <n v="34"/>
    <n v="7199"/>
    <n v="104556"/>
  </r>
  <r>
    <x v="32"/>
    <x v="32"/>
    <s v="Sipahijala"/>
    <s v="Sipahijala"/>
    <n v="484233"/>
    <d v="2021-02-02T00:00:00"/>
    <n v="330932"/>
    <n v="211903"/>
    <n v="6360"/>
    <n v="75"/>
    <n v="6273"/>
    <n v="56247"/>
  </r>
  <r>
    <x v="32"/>
    <x v="32"/>
    <s v="South Tripura"/>
    <s v="South Tripura"/>
    <n v="433737"/>
    <d v="2021-02-02T00:00:00"/>
    <n v="303987"/>
    <n v="209259"/>
    <n v="10168"/>
    <n v="53"/>
    <n v="10104"/>
    <n v="88114"/>
  </r>
  <r>
    <x v="32"/>
    <x v="32"/>
    <s v="Unokoti"/>
    <s v="Unokoti"/>
    <n v="277335"/>
    <d v="2021-02-02T00:00:00"/>
    <n v="173390"/>
    <n v="101178"/>
    <n v="8609"/>
    <n v="68"/>
    <n v="8530"/>
    <n v="39234"/>
  </r>
  <r>
    <x v="32"/>
    <x v="32"/>
    <s v="West Tripura"/>
    <s v="West Tripura"/>
    <n v="917534"/>
    <d v="2021-02-02T00:00:00"/>
    <n v="676784"/>
    <n v="470030"/>
    <n v="32351"/>
    <n v="420"/>
    <n v="31817"/>
    <n v="219114"/>
  </r>
  <r>
    <x v="33"/>
    <x v="33"/>
    <s v="Agra"/>
    <s v="Agra"/>
    <n v="4380793"/>
    <d v="2021-01-31T00:00:00"/>
    <n v="2172907"/>
    <n v="746386"/>
    <n v="25765"/>
    <n v="457"/>
    <n v="25308"/>
    <n v="504243"/>
  </r>
  <r>
    <x v="33"/>
    <x v="33"/>
    <s v="Aligarh"/>
    <s v="Aligarh"/>
    <n v="3673849"/>
    <d v="2021-01-31T00:00:00"/>
    <n v="1589498"/>
    <n v="498586"/>
    <n v="21280"/>
    <n v="108"/>
    <n v="21172"/>
    <n v="493465"/>
  </r>
  <r>
    <x v="33"/>
    <x v="33"/>
    <s v="Ambedkar Nagar"/>
    <s v="Ambedkar Nagar"/>
    <n v="2398709"/>
    <d v="2021-01-31T00:00:00"/>
    <n v="1135268"/>
    <n v="349925"/>
    <n v="5040"/>
    <n v="152"/>
    <n v="4885"/>
    <n v="125671"/>
  </r>
  <r>
    <x v="33"/>
    <x v="33"/>
    <s v="Amethi"/>
    <s v="Amethi"/>
    <n v="2549935"/>
    <d v="2021-01-31T00:00:00"/>
    <n v="1015454"/>
    <n v="375261"/>
    <n v="9972"/>
    <n v="143"/>
    <n v="9828"/>
    <n v="272000"/>
  </r>
  <r>
    <x v="33"/>
    <x v="33"/>
    <s v="Amroha"/>
    <s v="Amroha"/>
    <n v="1838771"/>
    <d v="2021-01-13T00:00:00"/>
    <n v="871164"/>
    <n v="265607"/>
    <n v="16616"/>
    <n v="203"/>
    <n v="16412"/>
    <n v="262346"/>
  </r>
  <r>
    <x v="33"/>
    <x v="33"/>
    <s v="Auraiya"/>
    <s v="Auraiya"/>
    <n v="1372287"/>
    <d v="2021-01-10T00:00:00"/>
    <n v="614711"/>
    <n v="180775"/>
    <n v="10090"/>
    <n v="203"/>
    <n v="9887"/>
    <n v="112124"/>
  </r>
  <r>
    <x v="33"/>
    <x v="33"/>
    <s v="Ayodhya"/>
    <s v="Ayodhya"/>
    <n v="2468371"/>
    <d v="2021-01-31T00:00:00"/>
    <n v="1270889"/>
    <n v="418182"/>
    <n v="16919"/>
    <n v="290"/>
    <n v="16629"/>
    <n v="385194"/>
  </r>
  <r>
    <x v="33"/>
    <x v="33"/>
    <s v="Azamgarh"/>
    <s v="Azamgarh"/>
    <n v="4616509"/>
    <d v="2020-12-27T00:00:00"/>
    <n v="2165409"/>
    <n v="643824"/>
    <n v="17906"/>
    <n v="228"/>
    <n v="17675"/>
    <n v="21427"/>
  </r>
  <r>
    <x v="33"/>
    <x v="33"/>
    <s v="Baghpat"/>
    <s v="Baghpat"/>
    <n v="1302156"/>
    <d v="2021-01-31T00:00:00"/>
    <n v="692255"/>
    <n v="337171"/>
    <n v="9132"/>
    <n v="141"/>
    <n v="8991"/>
    <n v="331758"/>
  </r>
  <r>
    <x v="33"/>
    <x v="33"/>
    <s v="Bahraich"/>
    <s v="Bahraich"/>
    <n v="2384239"/>
    <d v="2021-01-31T00:00:00"/>
    <n v="1752196"/>
    <n v="642554"/>
    <n v="11549"/>
    <n v="178"/>
    <n v="11371"/>
    <n v="313999"/>
  </r>
  <r>
    <x v="33"/>
    <x v="33"/>
    <s v="Ballia"/>
    <s v="Ballia"/>
    <n v="3223642"/>
    <d v="2021-01-31T00:00:00"/>
    <n v="1433455"/>
    <n v="388341"/>
    <n v="21610"/>
    <n v="234"/>
    <n v="21376"/>
    <n v="278225"/>
  </r>
  <r>
    <x v="33"/>
    <x v="33"/>
    <s v="Balrampur"/>
    <s v="Balrampur"/>
    <n v="2149066"/>
    <d v="2021-01-31T00:00:00"/>
    <n v="995084"/>
    <n v="438892"/>
    <n v="7494"/>
    <n v="138"/>
    <n v="7354"/>
    <n v="279984"/>
  </r>
  <r>
    <x v="33"/>
    <x v="33"/>
    <s v="Banda"/>
    <s v="Banda"/>
    <n v="1799541"/>
    <d v="2021-01-10T00:00:00"/>
    <n v="795903"/>
    <n v="236840"/>
    <n v="10992"/>
    <n v="158"/>
    <n v="10832"/>
    <n v="308681"/>
  </r>
  <r>
    <x v="33"/>
    <x v="33"/>
    <s v="Barabanki"/>
    <s v="Barabanki"/>
    <n v="3257983"/>
    <d v="2021-01-30T00:00:00"/>
    <n v="1589704"/>
    <n v="448292"/>
    <n v="19850"/>
    <n v="225"/>
    <n v="19624"/>
    <n v="157347"/>
  </r>
  <r>
    <x v="33"/>
    <x v="33"/>
    <s v="Bareilly"/>
    <s v="Bareilly"/>
    <n v="4465344"/>
    <d v="2021-01-13T00:00:00"/>
    <n v="2221830"/>
    <n v="749751"/>
    <n v="44028"/>
    <n v="377"/>
    <n v="43650"/>
    <n v="487223"/>
  </r>
  <r>
    <x v="33"/>
    <x v="33"/>
    <s v="Basti"/>
    <s v="Basti"/>
    <n v="2461056"/>
    <d v="2021-01-31T00:00:00"/>
    <n v="1189235"/>
    <n v="399451"/>
    <n v="11717"/>
    <n v="330"/>
    <n v="11385"/>
    <n v="302428"/>
  </r>
  <r>
    <x v="33"/>
    <x v="33"/>
    <s v="Bhadohi"/>
    <s v="Bhadohi"/>
    <n v="1554203"/>
    <d v="2021-01-31T00:00:00"/>
    <n v="793094"/>
    <n v="244431"/>
    <n v="7720"/>
    <n v="163"/>
    <n v="7557"/>
    <n v="122883"/>
  </r>
  <r>
    <x v="33"/>
    <x v="33"/>
    <s v="Bijnor"/>
    <s v="Bijnor"/>
    <n v="3683896"/>
    <d v="2021-01-30T00:00:00"/>
    <n v="1756682"/>
    <n v="600482"/>
    <n v="14794"/>
    <n v="126"/>
    <n v="14668"/>
    <n v="320382"/>
  </r>
  <r>
    <x v="33"/>
    <x v="33"/>
    <s v="Budaun"/>
    <s v="Budaun"/>
    <n v="3712738"/>
    <d v="2021-01-23T00:00:00"/>
    <n v="1408673"/>
    <n v="364360"/>
    <n v="14941"/>
    <n v="98"/>
    <n v="14843"/>
    <n v="231677"/>
  </r>
  <r>
    <x v="33"/>
    <x v="33"/>
    <s v="Bulandshahr"/>
    <s v="Bulandshahr"/>
    <n v="3498507"/>
    <d v="2020-12-07T00:00:00"/>
    <n v="1647985"/>
    <n v="646236"/>
    <n v="20215"/>
    <n v="243"/>
    <n v="19972"/>
    <n v="279197"/>
  </r>
  <r>
    <x v="33"/>
    <x v="33"/>
    <s v="Chandauli"/>
    <s v="Chandauli"/>
    <n v="1952713"/>
    <d v="2021-01-31T00:00:00"/>
    <n v="939599"/>
    <n v="238646"/>
    <n v="16208"/>
    <n v="356"/>
    <n v="15852"/>
    <n v="219353"/>
  </r>
  <r>
    <x v="33"/>
    <x v="33"/>
    <s v="Chitrakoot"/>
    <s v="Chitrakoot"/>
    <n v="990626"/>
    <d v="2021-01-10T00:00:00"/>
    <n v="447303"/>
    <n v="129157"/>
    <n v="7110"/>
    <n v="79"/>
    <n v="7031"/>
    <n v="237615"/>
  </r>
  <r>
    <x v="33"/>
    <x v="33"/>
    <s v="Deoria"/>
    <s v="Deoria"/>
    <n v="3098637"/>
    <d v="2021-01-31T00:00:00"/>
    <n v="1597034"/>
    <n v="537293"/>
    <n v="20223"/>
    <n v="220"/>
    <n v="20003"/>
    <n v="314631"/>
  </r>
  <r>
    <x v="33"/>
    <x v="33"/>
    <s v="Etah"/>
    <s v="Etah"/>
    <n v="1761152"/>
    <d v="2021-01-31T00:00:00"/>
    <n v="788675"/>
    <n v="213371"/>
    <n v="9968"/>
    <n v="99"/>
    <n v="9868"/>
    <n v="268279"/>
  </r>
  <r>
    <x v="33"/>
    <x v="33"/>
    <s v="Etawah"/>
    <s v="Etawah"/>
    <n v="1579160"/>
    <d v="2021-01-10T00:00:00"/>
    <n v="708258"/>
    <n v="253661"/>
    <n v="13933"/>
    <n v="293"/>
    <n v="13640"/>
    <n v="304727"/>
  </r>
  <r>
    <x v="33"/>
    <x v="33"/>
    <s v="Farrukhabad"/>
    <s v="Farrukhabad"/>
    <n v="1887577"/>
    <d v="2021-01-10T00:00:00"/>
    <n v="833824"/>
    <n v="229745"/>
    <n v="10348"/>
    <n v="194"/>
    <n v="10153"/>
    <n v="237030"/>
  </r>
  <r>
    <x v="33"/>
    <x v="33"/>
    <s v="Fatehpur"/>
    <s v="Fatehpur"/>
    <n v="2632684"/>
    <d v="2021-01-10T00:00:00"/>
    <n v="1246314"/>
    <n v="410120"/>
    <n v="6814"/>
    <n v="139"/>
    <n v="6674"/>
    <n v="86335"/>
  </r>
  <r>
    <x v="33"/>
    <x v="33"/>
    <s v="Firozabad"/>
    <s v="Firozabad"/>
    <n v="2496761"/>
    <d v="2021-01-31T00:00:00"/>
    <n v="1005224"/>
    <n v="328351"/>
    <n v="8720"/>
    <n v="135"/>
    <n v="8585"/>
    <n v="327016"/>
  </r>
  <r>
    <x v="33"/>
    <x v="33"/>
    <s v="Gautam Buddha Nagar"/>
    <s v="Gautam Buddha Nagar"/>
    <n v="1674714"/>
    <d v="2021-01-24T00:00:00"/>
    <n v="1799728"/>
    <n v="974353"/>
    <n v="63353"/>
    <n v="467"/>
    <n v="62876"/>
    <n v="707072"/>
  </r>
  <r>
    <x v="33"/>
    <x v="33"/>
    <s v="Ghaziabad"/>
    <s v="Ghaziabad"/>
    <n v="4661452"/>
    <d v="2021-01-24T00:00:00"/>
    <n v="2247039"/>
    <n v="1071908"/>
    <n v="55673"/>
    <n v="461"/>
    <n v="55207"/>
    <n v="740447"/>
  </r>
  <r>
    <x v="33"/>
    <x v="33"/>
    <s v="Ghazipur"/>
    <s v="Ghazipur"/>
    <n v="3622727"/>
    <d v="2021-01-31T00:00:00"/>
    <n v="1690195"/>
    <n v="509886"/>
    <n v="21641"/>
    <n v="282"/>
    <n v="21359"/>
    <n v="276557"/>
  </r>
  <r>
    <x v="33"/>
    <x v="33"/>
    <s v="Gonda"/>
    <s v="Gonda"/>
    <n v="3431386"/>
    <d v="2021-01-31T00:00:00"/>
    <n v="1604382"/>
    <n v="555773"/>
    <n v="12282"/>
    <n v="266"/>
    <n v="12016"/>
    <n v="247375"/>
  </r>
  <r>
    <x v="33"/>
    <x v="33"/>
    <s v="Gorakhpur"/>
    <s v="Gorakhpur"/>
    <n v="4436275"/>
    <d v="2021-01-31T00:00:00"/>
    <n v="2347051"/>
    <n v="889085"/>
    <n v="59439"/>
    <n v="848"/>
    <n v="58588"/>
    <n v="510255"/>
  </r>
  <r>
    <x v="33"/>
    <x v="33"/>
    <s v="Hamirpur"/>
    <s v="Hamirpur"/>
    <n v="1104021"/>
    <d v="2021-01-10T00:00:00"/>
    <n v="561456"/>
    <n v="185949"/>
    <n v="5232"/>
    <n v="102"/>
    <n v="5130"/>
    <n v="242998"/>
  </r>
  <r>
    <x v="33"/>
    <x v="33"/>
    <s v="Hapur"/>
    <s v="Hapur"/>
    <n v="1338211"/>
    <d v="2021-01-03T00:00:00"/>
    <n v="658863"/>
    <n v="254519"/>
    <n v="12638"/>
    <n v="217"/>
    <n v="12421"/>
    <n v="306044"/>
  </r>
  <r>
    <x v="33"/>
    <x v="33"/>
    <s v="Hardoi"/>
    <s v="Hardoi"/>
    <n v="4091380"/>
    <d v="2021-01-30T00:00:00"/>
    <n v="1852490"/>
    <n v="537647"/>
    <n v="13755"/>
    <n v="349"/>
    <n v="13406"/>
    <n v="231661"/>
  </r>
  <r>
    <x v="33"/>
    <x v="33"/>
    <s v="Hathras"/>
    <s v="Hathras"/>
    <n v="1565678"/>
    <d v="2021-01-31T00:00:00"/>
    <n v="701190"/>
    <n v="234481"/>
    <n v="2920"/>
    <n v="43"/>
    <n v="2877"/>
    <n v="261985"/>
  </r>
  <r>
    <x v="33"/>
    <x v="33"/>
    <s v="Jalaun"/>
    <s v="Jalaun"/>
    <n v="1670718"/>
    <d v="2021-01-10T00:00:00"/>
    <n v="819651"/>
    <n v="251406"/>
    <n v="11687"/>
    <n v="202"/>
    <n v="11482"/>
    <n v="227562"/>
  </r>
  <r>
    <x v="33"/>
    <x v="33"/>
    <s v="Jaunpur"/>
    <s v="Jaunpur"/>
    <n v="4476072"/>
    <d v="2021-01-20T00:00:00"/>
    <n v="2189622"/>
    <n v="667013"/>
    <n v="22584"/>
    <n v="235"/>
    <n v="22349"/>
    <n v="334116"/>
  </r>
  <r>
    <x v="33"/>
    <x v="33"/>
    <s v="Jhansi"/>
    <s v="Jhansi"/>
    <n v="2000755"/>
    <d v="2020-11-26T00:00:00"/>
    <n v="1132511"/>
    <n v="379818"/>
    <n v="36556"/>
    <n v="663"/>
    <n v="35892"/>
    <n v="330818"/>
  </r>
  <r>
    <x v="33"/>
    <x v="33"/>
    <s v="Kannauj"/>
    <s v="Kannauj"/>
    <n v="1658005"/>
    <d v="2021-01-10T00:00:00"/>
    <n v="755119"/>
    <n v="257048"/>
    <n v="9231"/>
    <n v="114"/>
    <n v="9115"/>
    <n v="128634"/>
  </r>
  <r>
    <x v="33"/>
    <x v="33"/>
    <s v="Kanpur Dehat"/>
    <s v="Kanpur Dehat"/>
    <n v="1795092"/>
    <d v="2021-01-10T00:00:00"/>
    <n v="923661"/>
    <n v="290898"/>
    <n v="6197"/>
    <n v="110"/>
    <n v="6087"/>
    <n v="347795"/>
  </r>
  <r>
    <x v="33"/>
    <x v="33"/>
    <s v="Kanpur Nagar"/>
    <s v="Kanpur Nagar"/>
    <n v="4572951"/>
    <d v="2021-01-10T00:00:00"/>
    <n v="2251558"/>
    <n v="859280"/>
    <n v="82933"/>
    <n v="1905"/>
    <n v="81024"/>
    <n v="727286"/>
  </r>
  <r>
    <x v="33"/>
    <x v="33"/>
    <s v="Kasganj"/>
    <s v="Kasganj"/>
    <n v="1438156"/>
    <d v="2021-01-31T00:00:00"/>
    <n v="608818"/>
    <n v="147948"/>
    <n v="4250"/>
    <n v="53"/>
    <n v="4197"/>
    <n v="274094"/>
  </r>
  <r>
    <x v="33"/>
    <x v="33"/>
    <s v="Kaushambi"/>
    <s v="Kaushambi"/>
    <n v="1596909"/>
    <d v="2021-01-14T00:00:00"/>
    <n v="760960"/>
    <n v="218775"/>
    <n v="4424"/>
    <n v="70"/>
    <n v="4353"/>
    <n v="209276"/>
  </r>
  <r>
    <x v="33"/>
    <x v="33"/>
    <s v="Kushinagar"/>
    <s v="Kushinagar"/>
    <n v="3560830"/>
    <d v="2021-01-30T00:00:00"/>
    <n v="1632782"/>
    <n v="458054"/>
    <n v="15617"/>
    <n v="228"/>
    <n v="15389"/>
    <n v="322580"/>
  </r>
  <r>
    <x v="33"/>
    <x v="33"/>
    <s v="Lakhimpur Kheri"/>
    <s v="Lakhimpur Kheri"/>
    <n v="4013634"/>
    <d v="2021-01-30T00:00:00"/>
    <n v="1829019"/>
    <n v="382178"/>
    <n v="24410"/>
    <n v="292"/>
    <n v="24117"/>
    <n v="380738"/>
  </r>
  <r>
    <x v="33"/>
    <x v="33"/>
    <s v="Lalitpur"/>
    <s v="Lalitpur"/>
    <n v="1218002"/>
    <d v="2020-08-07T00:00:00"/>
    <n v="627553"/>
    <n v="143519"/>
    <n v="12742"/>
    <n v="128"/>
    <n v="12613"/>
    <n v="28152"/>
  </r>
  <r>
    <x v="33"/>
    <x v="33"/>
    <s v="Lucknow"/>
    <s v="Lucknow"/>
    <n v="4588455"/>
    <d v="2020-12-13T00:00:00"/>
    <n v="3106658"/>
    <n v="1488333"/>
    <n v="238839"/>
    <n v="2651"/>
    <n v="236165"/>
    <n v="1357002"/>
  </r>
  <r>
    <x v="33"/>
    <x v="33"/>
    <s v="Maharajganj"/>
    <s v="Maharajganj"/>
    <n v="2665292"/>
    <d v="2021-01-31T00:00:00"/>
    <n v="1283534"/>
    <n v="372559"/>
    <n v="12440"/>
    <n v="140"/>
    <n v="12300"/>
    <n v="340936"/>
  </r>
  <r>
    <x v="33"/>
    <x v="33"/>
    <s v="Mahoba"/>
    <s v="Mahoba"/>
    <n v="876055"/>
    <d v="2021-01-10T00:00:00"/>
    <n v="444352"/>
    <n v="148388"/>
    <n v="4268"/>
    <n v="86"/>
    <n v="4182"/>
    <n v="145126"/>
  </r>
  <r>
    <x v="33"/>
    <x v="33"/>
    <s v="Mainpuri"/>
    <s v="Mainpuri"/>
    <n v="1847194"/>
    <d v="2021-01-31T00:00:00"/>
    <n v="860461"/>
    <n v="219990"/>
    <n v="10028"/>
    <n v="182"/>
    <n v="9846"/>
    <n v="233510"/>
  </r>
  <r>
    <x v="33"/>
    <x v="33"/>
    <s v="Mathura"/>
    <s v="Mathura"/>
    <n v="2541894"/>
    <d v="2021-01-29T00:00:00"/>
    <n v="1207578"/>
    <n v="418117"/>
    <n v="20297"/>
    <n v="402"/>
    <n v="19893"/>
    <n v="208527"/>
  </r>
  <r>
    <x v="33"/>
    <x v="33"/>
    <s v="Mau"/>
    <s v="Mau"/>
    <n v="2205170"/>
    <d v="2021-01-31T00:00:00"/>
    <n v="1017497"/>
    <n v="307052"/>
    <n v="8333"/>
    <n v="80"/>
    <n v="8252"/>
    <n v="285611"/>
  </r>
  <r>
    <x v="33"/>
    <x v="33"/>
    <s v="Meerut"/>
    <s v="Meerut"/>
    <n v="3447405"/>
    <d v="2021-01-31T00:00:00"/>
    <n v="1764744"/>
    <n v="842448"/>
    <n v="69480"/>
    <n v="898"/>
    <n v="68567"/>
    <n v="833144"/>
  </r>
  <r>
    <x v="33"/>
    <x v="33"/>
    <s v="Mirzapur"/>
    <s v="Mirzapur"/>
    <n v="2494533"/>
    <d v="2021-01-31T00:00:00"/>
    <n v="1335308"/>
    <n v="462157"/>
    <n v="11088"/>
    <n v="116"/>
    <n v="10972"/>
    <n v="318308"/>
  </r>
  <r>
    <x v="33"/>
    <x v="33"/>
    <s v="Moradabad"/>
    <s v="Moradabad"/>
    <n v="4773138"/>
    <d v="2021-01-13T00:00:00"/>
    <n v="1390249"/>
    <n v="443211"/>
    <n v="39102"/>
    <n v="349"/>
    <n v="38752"/>
    <n v="420010"/>
  </r>
  <r>
    <x v="33"/>
    <x v="33"/>
    <s v="Muzaffarnagar"/>
    <s v="Muzaffarnagar"/>
    <n v="4138605"/>
    <d v="2021-01-25T00:00:00"/>
    <n v="1264005"/>
    <n v="467387"/>
    <n v="31009"/>
    <n v="269"/>
    <n v="30737"/>
    <n v="177208"/>
  </r>
  <r>
    <x v="33"/>
    <x v="33"/>
    <s v="Pilibhit"/>
    <s v="Pilibhit"/>
    <n v="2037225"/>
    <d v="2021-01-13T00:00:00"/>
    <n v="978332"/>
    <n v="256931"/>
    <n v="11032"/>
    <n v="193"/>
    <n v="10838"/>
    <n v="297054"/>
  </r>
  <r>
    <x v="33"/>
    <x v="33"/>
    <s v="Pratapgarh"/>
    <s v="Pratapgarh"/>
    <n v="3173752"/>
    <d v="2021-01-14T00:00:00"/>
    <n v="1480021"/>
    <n v="456869"/>
    <n v="16038"/>
    <n v="163"/>
    <n v="15875"/>
    <n v="108519"/>
  </r>
  <r>
    <x v="33"/>
    <x v="33"/>
    <s v="Prayagraj"/>
    <s v="Prayagraj"/>
    <n v="5959798"/>
    <d v="2021-01-14T00:00:00"/>
    <n v="2731341"/>
    <n v="862244"/>
    <n v="78699"/>
    <n v="1088"/>
    <n v="77609"/>
    <n v="768649"/>
  </r>
  <r>
    <x v="33"/>
    <x v="33"/>
    <s v="Rae Bareli"/>
    <s v="Rae Bareli"/>
    <n v="3404004"/>
    <d v="2021-01-30T00:00:00"/>
    <n v="1436175"/>
    <n v="344694"/>
    <n v="17104"/>
    <n v="343"/>
    <n v="16761"/>
    <n v="395960"/>
  </r>
  <r>
    <x v="33"/>
    <x v="33"/>
    <s v="Rampur"/>
    <s v="Rampur"/>
    <n v="2335398"/>
    <d v="2021-01-16T00:00:00"/>
    <n v="989666"/>
    <n v="250420"/>
    <n v="11826"/>
    <n v="148"/>
    <n v="11676"/>
    <n v="280201"/>
  </r>
  <r>
    <x v="33"/>
    <x v="33"/>
    <s v="Saharanpur"/>
    <s v="Saharanpur"/>
    <n v="3464228"/>
    <d v="2021-01-30T00:00:00"/>
    <n v="1638111"/>
    <n v="576986"/>
    <n v="32730"/>
    <n v="420"/>
    <n v="32309"/>
    <n v="282752"/>
  </r>
  <r>
    <x v="33"/>
    <x v="33"/>
    <s v="Sambhal"/>
    <s v="Sambhal"/>
    <n v="2217020"/>
    <d v="2021-01-13T00:00:00"/>
    <n v="893786"/>
    <n v="204352"/>
    <n v="9438"/>
    <n v="106"/>
    <n v="9331"/>
    <n v="314052"/>
  </r>
  <r>
    <x v="33"/>
    <x v="33"/>
    <s v="Sant Kabir Nagar"/>
    <s v="Sant Kabir Nagar"/>
    <n v="1714300"/>
    <d v="2021-01-31T00:00:00"/>
    <n v="799506"/>
    <n v="195105"/>
    <n v="8159"/>
    <n v="98"/>
    <n v="8061"/>
    <n v="296685"/>
  </r>
  <r>
    <x v="33"/>
    <x v="33"/>
    <s v="Shahjahanpur"/>
    <s v="Shahjahanpur"/>
    <n v="3002376"/>
    <d v="2021-01-13T00:00:00"/>
    <n v="1743273"/>
    <n v="538827"/>
    <n v="20361"/>
    <n v="444"/>
    <n v="19916"/>
    <n v="447375"/>
  </r>
  <r>
    <x v="33"/>
    <x v="33"/>
    <s v="Shamli"/>
    <s v="Shamli"/>
    <n v="1274815"/>
    <d v="2021-01-31T00:00:00"/>
    <n v="604968"/>
    <n v="206438"/>
    <n v="12976"/>
    <n v="45"/>
    <n v="12931"/>
    <n v="253085"/>
  </r>
  <r>
    <x v="33"/>
    <x v="33"/>
    <s v="Shrawasti"/>
    <s v="Shrawasti"/>
    <n v="1114615"/>
    <d v="2021-01-31T00:00:00"/>
    <n v="515155"/>
    <n v="181654"/>
    <n v="4388"/>
    <n v="35"/>
    <n v="4353"/>
    <n v="223760"/>
  </r>
  <r>
    <x v="33"/>
    <x v="33"/>
    <s v="Siddharthnagar"/>
    <s v="Siddharthnagar"/>
    <n v="2553526"/>
    <d v="2021-01-31T00:00:00"/>
    <n v="1225133"/>
    <n v="479630"/>
    <n v="9373"/>
    <n v="100"/>
    <n v="9273"/>
    <n v="299733"/>
  </r>
  <r>
    <x v="33"/>
    <x v="33"/>
    <s v="Sitapur"/>
    <s v="Sitapur"/>
    <n v="4474446"/>
    <d v="2021-01-28T00:00:00"/>
    <n v="2139996"/>
    <n v="497241"/>
    <n v="12398"/>
    <n v="185"/>
    <n v="12211"/>
    <n v="295672"/>
  </r>
  <r>
    <x v="33"/>
    <x v="33"/>
    <s v="Sonbhadra"/>
    <s v="Sonbhadra"/>
    <n v="1862612"/>
    <d v="2021-01-31T00:00:00"/>
    <n v="812891"/>
    <n v="236871"/>
    <n v="16807"/>
    <n v="251"/>
    <n v="16556"/>
    <n v="314578"/>
  </r>
  <r>
    <x v="33"/>
    <x v="33"/>
    <s v="Sultanpur"/>
    <s v="Sultanpur"/>
    <n v="3790922"/>
    <d v="2021-01-31T00:00:00"/>
    <n v="1178195"/>
    <n v="370998"/>
    <n v="14915"/>
    <n v="138"/>
    <n v="14777"/>
    <n v="316852"/>
  </r>
  <r>
    <x v="33"/>
    <x v="33"/>
    <s v="Unnao"/>
    <s v="Unnao"/>
    <n v="3110595"/>
    <d v="2021-01-10T00:00:00"/>
    <n v="1554190"/>
    <n v="420513"/>
    <n v="15011"/>
    <n v="254"/>
    <n v="14757"/>
    <n v="306391"/>
  </r>
  <r>
    <x v="33"/>
    <x v="33"/>
    <s v="Varanasi"/>
    <s v="Varanasi"/>
    <n v="3682194"/>
    <d v="2021-01-31T00:00:00"/>
    <n v="2109381"/>
    <n v="843905"/>
    <n v="85501"/>
    <n v="971"/>
    <n v="84528"/>
    <n v="638260"/>
  </r>
  <r>
    <x v="34"/>
    <x v="34"/>
    <s v="Almora"/>
    <s v="Almora"/>
    <n v="621927"/>
    <d v="2021-01-30T00:00:00"/>
    <n v="378242"/>
    <n v="215715"/>
    <n v="12190"/>
    <n v="196"/>
    <n v="11378"/>
    <n v="90538"/>
  </r>
  <r>
    <x v="34"/>
    <x v="34"/>
    <s v="Bageshwar"/>
    <s v="Bageshwar"/>
    <n v="259840"/>
    <d v="2021-01-30T00:00:00"/>
    <n v="183447"/>
    <n v="131244"/>
    <n v="5764"/>
    <n v="60"/>
    <n v="5678"/>
    <n v="58508"/>
  </r>
  <r>
    <x v="34"/>
    <x v="34"/>
    <s v="Chamoli"/>
    <s v="Chamoli"/>
    <n v="391114"/>
    <d v="2021-01-30T00:00:00"/>
    <n v="273850"/>
    <n v="191420"/>
    <n v="12242"/>
    <n v="62"/>
    <n v="11972"/>
    <n v="96511"/>
  </r>
  <r>
    <x v="34"/>
    <x v="34"/>
    <s v="Champawat"/>
    <s v="Champawat"/>
    <n v="259315"/>
    <d v="2021-01-30T00:00:00"/>
    <n v="183354"/>
    <n v="119870"/>
    <n v="7603"/>
    <n v="53"/>
    <n v="7358"/>
    <n v="98869"/>
  </r>
  <r>
    <x v="34"/>
    <x v="34"/>
    <s v="Dehradun"/>
    <s v="Dehradun"/>
    <n v="1698560"/>
    <d v="2021-01-30T00:00:00"/>
    <n v="1465464"/>
    <n v="793803"/>
    <n v="112363"/>
    <n v="2521"/>
    <n v="108137"/>
    <n v="457677"/>
  </r>
  <r>
    <x v="34"/>
    <x v="34"/>
    <s v="Haridwar"/>
    <s v="Haridwar"/>
    <n v="1927029"/>
    <d v="2021-01-30T00:00:00"/>
    <n v="1456257"/>
    <n v="635360"/>
    <n v="51498"/>
    <n v="1019"/>
    <n v="49096"/>
    <n v="395291"/>
  </r>
  <r>
    <x v="34"/>
    <x v="34"/>
    <s v="Nainital"/>
    <s v="Nainital"/>
    <n v="955128"/>
    <d v="2021-01-30T00:00:00"/>
    <n v="722854"/>
    <n v="398680"/>
    <n v="39232"/>
    <n v="944"/>
    <n v="38140"/>
    <n v="224038"/>
  </r>
  <r>
    <x v="34"/>
    <x v="34"/>
    <s v="Pauri Garhwal"/>
    <s v="Pauri Garhwal"/>
    <n v="686527"/>
    <d v="2021-01-30T00:00:00"/>
    <n v="431320"/>
    <n v="229262"/>
    <n v="17686"/>
    <n v="315"/>
    <n v="16668"/>
    <n v="147721"/>
  </r>
  <r>
    <x v="34"/>
    <x v="34"/>
    <s v="Pithoragarh"/>
    <s v="Pithoragarh"/>
    <n v="485993"/>
    <d v="2021-01-30T00:00:00"/>
    <n v="318644"/>
    <n v="183765"/>
    <n v="10260"/>
    <n v="181"/>
    <n v="9962"/>
    <n v="77816"/>
  </r>
  <r>
    <x v="34"/>
    <x v="34"/>
    <s v="Rudraprayag"/>
    <s v="Rudraprayag"/>
    <n v="236857"/>
    <d v="2021-01-30T00:00:00"/>
    <n v="170911"/>
    <n v="113480"/>
    <n v="8800"/>
    <n v="106"/>
    <n v="8535"/>
    <n v="56778"/>
  </r>
  <r>
    <x v="34"/>
    <x v="34"/>
    <s v="Tehri Garhwal"/>
    <s v="Tehri Garhwal"/>
    <n v="616409"/>
    <d v="2021-01-30T00:00:00"/>
    <n v="381493"/>
    <n v="206527"/>
    <n v="15835"/>
    <n v="108"/>
    <n v="14827"/>
    <n v="113028"/>
  </r>
  <r>
    <x v="34"/>
    <x v="34"/>
    <s v="Udham Singh Nagar"/>
    <s v="Udham Singh Nagar"/>
    <n v="1648367"/>
    <d v="2021-01-30T00:00:00"/>
    <n v="1277738"/>
    <n v="518326"/>
    <n v="37875"/>
    <n v="761"/>
    <n v="36315"/>
    <n v="356229"/>
  </r>
  <r>
    <x v="34"/>
    <x v="34"/>
    <s v="Uttarkashi"/>
    <s v="Uttarkashi"/>
    <n v="329686"/>
    <d v="2021-01-30T00:00:00"/>
    <n v="234425"/>
    <n v="160687"/>
    <n v="12548"/>
    <n v="74"/>
    <n v="12129"/>
    <n v="126300"/>
  </r>
  <r>
    <x v="35"/>
    <x v="35"/>
    <s v="Alipurduar"/>
    <s v="Alipurduar"/>
    <n v="1700000"/>
    <m/>
    <n v="949775"/>
    <n v="353666"/>
    <n v="15589"/>
    <n v="102"/>
    <n v="15441"/>
    <n v="840794"/>
  </r>
  <r>
    <x v="35"/>
    <x v="35"/>
    <s v="Bankura"/>
    <s v="Bankura"/>
    <n v="3596292"/>
    <m/>
    <n v="2245147"/>
    <n v="706177"/>
    <n v="36313"/>
    <n v="274"/>
    <n v="35839"/>
    <n v="1780339"/>
  </r>
  <r>
    <x v="35"/>
    <x v="35"/>
    <s v="Birbhum"/>
    <s v="Birbhum"/>
    <n v="3502387"/>
    <m/>
    <n v="2152966"/>
    <n v="846286"/>
    <n v="41197"/>
    <n v="286"/>
    <n v="40727"/>
    <n v="1736768"/>
  </r>
  <r>
    <x v="35"/>
    <x v="35"/>
    <s v="Cooch Behar"/>
    <s v="Cooch Behar"/>
    <n v="2822780"/>
    <m/>
    <n v="1444232"/>
    <n v="421663"/>
    <n v="29275"/>
    <n v="97"/>
    <n v="29060"/>
    <n v="1397799"/>
  </r>
  <r>
    <x v="35"/>
    <x v="35"/>
    <s v="Dakshin Dinajpur"/>
    <s v="Dakshin Dinajpur"/>
    <n v="1670931"/>
    <m/>
    <n v="1063493"/>
    <n v="363056"/>
    <n v="17889"/>
    <n v="170"/>
    <n v="17573"/>
    <n v="827700"/>
  </r>
  <r>
    <x v="35"/>
    <x v="35"/>
    <s v="Darjeeling"/>
    <s v="Darjeeling"/>
    <n v="1842034"/>
    <m/>
    <n v="1324555"/>
    <n v="664306"/>
    <n v="57143"/>
    <n v="539"/>
    <n v="56326"/>
    <n v="931168"/>
  </r>
  <r>
    <x v="35"/>
    <x v="35"/>
    <s v="Hooghly"/>
    <s v="Hooghly"/>
    <n v="5520389"/>
    <m/>
    <n v="3368156"/>
    <n v="1343978"/>
    <n v="86300"/>
    <n v="990"/>
    <n v="84650"/>
    <n v="2748140"/>
  </r>
  <r>
    <x v="35"/>
    <x v="35"/>
    <s v="Howrah"/>
    <s v="Howrah"/>
    <n v="4841638"/>
    <m/>
    <n v="2905925"/>
    <n v="1254076"/>
    <n v="98757"/>
    <n v="1524"/>
    <n v="96567"/>
    <n v="2421781"/>
  </r>
  <r>
    <x v="35"/>
    <x v="35"/>
    <s v="Jalpaiguri"/>
    <s v="Jalpaiguri"/>
    <n v="3869675"/>
    <m/>
    <n v="1144138"/>
    <n v="410719"/>
    <n v="41982"/>
    <n v="572"/>
    <n v="41256"/>
    <n v="1917131"/>
  </r>
  <r>
    <x v="35"/>
    <x v="35"/>
    <s v="Jhargram"/>
    <s v="Jhargram"/>
    <n v="1136548"/>
    <m/>
    <n v="714456"/>
    <n v="211586"/>
    <n v="12135"/>
    <n v="27"/>
    <n v="12063"/>
    <n v="562976"/>
  </r>
  <r>
    <x v="35"/>
    <x v="35"/>
    <s v="Kalimpong"/>
    <s v="Kalimpong"/>
    <n v="251642"/>
    <m/>
    <n v="180713"/>
    <n v="124420"/>
    <n v="7036"/>
    <n v="54"/>
    <n v="6950"/>
    <n v="126822"/>
  </r>
  <r>
    <x v="35"/>
    <x v="35"/>
    <s v="Kolkata"/>
    <s v="Kolkata"/>
    <n v="4486679"/>
    <m/>
    <n v="4784084"/>
    <n v="3039486"/>
    <n v="322541"/>
    <n v="5152"/>
    <n v="315146"/>
    <n v="2359743"/>
  </r>
  <r>
    <x v="35"/>
    <x v="35"/>
    <s v="Malda"/>
    <s v="Malda"/>
    <n v="3997970"/>
    <m/>
    <n v="2029144"/>
    <n v="590497"/>
    <n v="33406"/>
    <n v="186"/>
    <n v="33121"/>
    <n v="1975708"/>
  </r>
  <r>
    <x v="35"/>
    <x v="35"/>
    <s v="Murshidabad"/>
    <s v="Murshidabad"/>
    <n v="7102430"/>
    <m/>
    <n v="3952659"/>
    <n v="976111"/>
    <n v="33993"/>
    <n v="328"/>
    <n v="33605"/>
    <n v="3497187"/>
  </r>
  <r>
    <x v="35"/>
    <x v="35"/>
    <s v="Nadia"/>
    <s v="Nadia"/>
    <n v="5168488"/>
    <m/>
    <n v="2798942"/>
    <n v="884320"/>
    <n v="73333"/>
    <n v="859"/>
    <n v="72054"/>
    <n v="2569225"/>
  </r>
  <r>
    <x v="35"/>
    <x v="35"/>
    <s v="North 24 Parganas"/>
    <s v="North 24 Parganas"/>
    <n v="10082852"/>
    <m/>
    <n v="6547702"/>
    <n v="2720315"/>
    <n v="329257"/>
    <n v="4833"/>
    <n v="323097"/>
    <n v="5105225"/>
  </r>
  <r>
    <x v="35"/>
    <x v="35"/>
    <s v="Paschim Bardhaman"/>
    <s v="Paschim Bardhaman"/>
    <n v="2882031"/>
    <m/>
    <n v="1789611"/>
    <n v="677747"/>
    <n v="57778"/>
    <n v="356"/>
    <n v="57184"/>
    <n v="1441084"/>
  </r>
  <r>
    <x v="35"/>
    <x v="35"/>
    <s v="Paschim Medinipur"/>
    <s v="Paschim Medinipur"/>
    <n v="5094238"/>
    <m/>
    <n v="2758576"/>
    <n v="877978"/>
    <n v="53581"/>
    <n v="507"/>
    <n v="52820"/>
    <n v="2522967"/>
  </r>
  <r>
    <x v="35"/>
    <x v="35"/>
    <s v="Purba Bardhaman"/>
    <s v="Purba Bardhaman"/>
    <n v="4835532"/>
    <m/>
    <n v="2596246"/>
    <n v="859528"/>
    <n v="42005"/>
    <n v="198"/>
    <n v="41588"/>
    <n v="2390413"/>
  </r>
  <r>
    <x v="35"/>
    <x v="35"/>
    <s v="Purba Medinipur"/>
    <s v="Purba Medinipur"/>
    <n v="4417377"/>
    <m/>
    <n v="3560589"/>
    <n v="1471674"/>
    <n v="63098"/>
    <n v="397"/>
    <n v="62549"/>
    <n v="2196063"/>
  </r>
  <r>
    <x v="35"/>
    <x v="35"/>
    <s v="Purulia"/>
    <s v="Purulia"/>
    <n v="2927965"/>
    <m/>
    <n v="1679941"/>
    <n v="492310"/>
    <n v="19419"/>
    <n v="113"/>
    <n v="19283"/>
    <n v="1444412"/>
  </r>
  <r>
    <x v="35"/>
    <x v="35"/>
    <s v="South 24 Parganas"/>
    <s v="South 24 Parganas"/>
    <n v="8153176"/>
    <m/>
    <n v="4850898"/>
    <n v="1832073"/>
    <n v="100957"/>
    <n v="1336"/>
    <n v="98950"/>
    <n v="4045534"/>
  </r>
  <r>
    <x v="35"/>
    <x v="35"/>
    <s v="Uttar Dinajpur"/>
    <s v="Uttar Dinajpur"/>
    <n v="3000849"/>
    <m/>
    <n v="1341457"/>
    <n v="436182"/>
    <n v="19858"/>
    <n v="238"/>
    <n v="19559"/>
    <n v="14803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5548DD-725B-4959-B2B9-5057575D473B}" name="PivotTable13"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S5:AD6" firstHeaderRow="0" firstDataRow="1" firstDataCol="0" rowPageCount="2" colPageCount="1"/>
  <pivotFields count="15">
    <pivotField axis="axisPage" showAll="0">
      <items count="3">
        <item x="0"/>
        <item x="1"/>
        <item t="default"/>
      </items>
    </pivotField>
    <pivotField axis="axisPage" showAll="0">
      <items count="13">
        <item x="0"/>
        <item x="1"/>
        <item x="2"/>
        <item x="3"/>
        <item x="4"/>
        <item x="5"/>
        <item x="6"/>
        <item x="7"/>
        <item x="8"/>
        <item x="9"/>
        <item x="10"/>
        <item x="11"/>
        <item t="default"/>
      </items>
    </pivotField>
    <pivotField showAll="0">
      <items count="6">
        <item x="1"/>
        <item x="2"/>
        <item x="3"/>
        <item x="4"/>
        <item x="0"/>
        <item t="default"/>
      </items>
    </pivotField>
    <pivotField dataField="1" showAll="0">
      <items count="606">
        <item x="1"/>
        <item x="0"/>
        <item x="2"/>
        <item x="4"/>
        <item x="5"/>
        <item x="8"/>
        <item x="6"/>
        <item x="9"/>
        <item x="10"/>
        <item x="11"/>
        <item x="7"/>
        <item x="12"/>
        <item x="3"/>
        <item x="13"/>
        <item x="14"/>
        <item x="15"/>
        <item x="17"/>
        <item x="21"/>
        <item x="19"/>
        <item x="16"/>
        <item x="20"/>
        <item x="18"/>
        <item x="24"/>
        <item x="23"/>
        <item x="22"/>
        <item x="25"/>
        <item x="26"/>
        <item x="27"/>
        <item x="32"/>
        <item x="28"/>
        <item x="29"/>
        <item x="34"/>
        <item x="33"/>
        <item x="30"/>
        <item x="31"/>
        <item x="38"/>
        <item x="35"/>
        <item x="37"/>
        <item x="36"/>
        <item x="41"/>
        <item x="43"/>
        <item x="40"/>
        <item x="42"/>
        <item x="46"/>
        <item x="39"/>
        <item x="48"/>
        <item x="44"/>
        <item x="50"/>
        <item x="47"/>
        <item x="53"/>
        <item x="45"/>
        <item x="52"/>
        <item x="49"/>
        <item x="55"/>
        <item x="56"/>
        <item x="51"/>
        <item x="54"/>
        <item x="57"/>
        <item x="58"/>
        <item x="59"/>
        <item x="61"/>
        <item x="65"/>
        <item x="64"/>
        <item x="63"/>
        <item x="68"/>
        <item x="67"/>
        <item x="62"/>
        <item x="60"/>
        <item x="69"/>
        <item x="71"/>
        <item x="70"/>
        <item x="66"/>
        <item x="74"/>
        <item x="72"/>
        <item x="73"/>
        <item x="76"/>
        <item x="82"/>
        <item x="77"/>
        <item x="75"/>
        <item x="81"/>
        <item x="78"/>
        <item x="79"/>
        <item x="80"/>
        <item x="83"/>
        <item x="84"/>
        <item x="88"/>
        <item x="85"/>
        <item x="86"/>
        <item x="95"/>
        <item x="332"/>
        <item x="339"/>
        <item x="87"/>
        <item x="89"/>
        <item x="346"/>
        <item x="325"/>
        <item x="342"/>
        <item x="92"/>
        <item x="90"/>
        <item x="91"/>
        <item x="96"/>
        <item x="318"/>
        <item x="102"/>
        <item x="93"/>
        <item x="353"/>
        <item x="340"/>
        <item x="94"/>
        <item x="333"/>
        <item x="103"/>
        <item x="98"/>
        <item x="97"/>
        <item x="99"/>
        <item x="101"/>
        <item x="331"/>
        <item x="327"/>
        <item x="347"/>
        <item x="345"/>
        <item x="336"/>
        <item x="338"/>
        <item x="598"/>
        <item x="100"/>
        <item x="337"/>
        <item x="343"/>
        <item x="344"/>
        <item x="360"/>
        <item x="591"/>
        <item x="335"/>
        <item x="311"/>
        <item x="341"/>
        <item x="326"/>
        <item x="348"/>
        <item x="604"/>
        <item x="334"/>
        <item x="603"/>
        <item x="329"/>
        <item x="330"/>
        <item x="104"/>
        <item x="584"/>
        <item x="324"/>
        <item x="349"/>
        <item x="599"/>
        <item x="109"/>
        <item x="354"/>
        <item x="319"/>
        <item x="105"/>
        <item x="350"/>
        <item x="351"/>
        <item x="317"/>
        <item x="589"/>
        <item x="602"/>
        <item x="352"/>
        <item x="590"/>
        <item x="601"/>
        <item x="322"/>
        <item x="321"/>
        <item x="597"/>
        <item x="106"/>
        <item x="323"/>
        <item x="570"/>
        <item x="592"/>
        <item x="361"/>
        <item x="316"/>
        <item x="108"/>
        <item x="315"/>
        <item x="320"/>
        <item x="367"/>
        <item x="359"/>
        <item x="110"/>
        <item x="314"/>
        <item x="594"/>
        <item x="312"/>
        <item x="107"/>
        <item x="588"/>
        <item x="585"/>
        <item x="297"/>
        <item x="596"/>
        <item x="310"/>
        <item x="304"/>
        <item x="595"/>
        <item x="600"/>
        <item x="357"/>
        <item x="356"/>
        <item x="303"/>
        <item x="358"/>
        <item x="363"/>
        <item x="111"/>
        <item x="355"/>
        <item x="587"/>
        <item x="313"/>
        <item x="577"/>
        <item x="362"/>
        <item x="368"/>
        <item x="305"/>
        <item x="582"/>
        <item x="307"/>
        <item x="302"/>
        <item x="285"/>
        <item x="112"/>
        <item x="113"/>
        <item x="364"/>
        <item x="116"/>
        <item x="593"/>
        <item x="308"/>
        <item x="295"/>
        <item x="366"/>
        <item x="365"/>
        <item x="309"/>
        <item x="328"/>
        <item x="583"/>
        <item x="300"/>
        <item x="578"/>
        <item x="290"/>
        <item x="586"/>
        <item x="117"/>
        <item x="115"/>
        <item x="581"/>
        <item x="114"/>
        <item x="301"/>
        <item x="296"/>
        <item x="306"/>
        <item x="298"/>
        <item x="580"/>
        <item x="576"/>
        <item x="571"/>
        <item x="283"/>
        <item x="299"/>
        <item x="118"/>
        <item x="294"/>
        <item x="122"/>
        <item x="579"/>
        <item x="119"/>
        <item x="369"/>
        <item x="123"/>
        <item x="572"/>
        <item x="575"/>
        <item x="370"/>
        <item x="293"/>
        <item x="291"/>
        <item x="574"/>
        <item x="121"/>
        <item x="120"/>
        <item x="552"/>
        <item x="556"/>
        <item x="374"/>
        <item x="289"/>
        <item x="528"/>
        <item x="292"/>
        <item x="535"/>
        <item x="371"/>
        <item x="563"/>
        <item x="372"/>
        <item x="534"/>
        <item x="124"/>
        <item x="125"/>
        <item x="276"/>
        <item x="284"/>
        <item x="373"/>
        <item x="286"/>
        <item x="288"/>
        <item x="287"/>
        <item x="569"/>
        <item x="573"/>
        <item x="282"/>
        <item x="564"/>
        <item x="521"/>
        <item x="557"/>
        <item x="126"/>
        <item x="127"/>
        <item x="568"/>
        <item x="129"/>
        <item x="255"/>
        <item x="375"/>
        <item x="128"/>
        <item x="279"/>
        <item x="500"/>
        <item x="567"/>
        <item x="130"/>
        <item x="280"/>
        <item x="514"/>
        <item x="549"/>
        <item x="542"/>
        <item x="281"/>
        <item x="558"/>
        <item x="254"/>
        <item x="493"/>
        <item x="507"/>
        <item x="562"/>
        <item x="533"/>
        <item x="561"/>
        <item x="269"/>
        <item x="554"/>
        <item x="566"/>
        <item x="555"/>
        <item x="278"/>
        <item x="565"/>
        <item x="277"/>
        <item x="131"/>
        <item x="275"/>
        <item x="527"/>
        <item x="486"/>
        <item x="532"/>
        <item x="559"/>
        <item x="133"/>
        <item x="503"/>
        <item x="529"/>
        <item x="560"/>
        <item x="132"/>
        <item x="271"/>
        <item x="376"/>
        <item x="274"/>
        <item x="520"/>
        <item x="234"/>
        <item x="526"/>
        <item x="270"/>
        <item x="530"/>
        <item x="272"/>
        <item x="531"/>
        <item x="273"/>
        <item x="136"/>
        <item x="479"/>
        <item x="248"/>
        <item x="134"/>
        <item x="262"/>
        <item x="241"/>
        <item x="492"/>
        <item x="536"/>
        <item x="553"/>
        <item x="497"/>
        <item x="550"/>
        <item x="506"/>
        <item x="499"/>
        <item x="522"/>
        <item x="256"/>
        <item x="518"/>
        <item x="525"/>
        <item x="268"/>
        <item x="519"/>
        <item x="496"/>
        <item x="137"/>
        <item x="504"/>
        <item x="548"/>
        <item x="377"/>
        <item x="524"/>
        <item x="485"/>
        <item x="135"/>
        <item x="505"/>
        <item x="494"/>
        <item x="513"/>
        <item x="381"/>
        <item x="378"/>
        <item x="498"/>
        <item x="266"/>
        <item x="491"/>
        <item x="511"/>
        <item x="523"/>
        <item x="502"/>
        <item x="253"/>
        <item x="495"/>
        <item x="267"/>
        <item x="512"/>
        <item x="501"/>
        <item x="515"/>
        <item x="547"/>
        <item x="490"/>
        <item x="546"/>
        <item x="472"/>
        <item x="516"/>
        <item x="508"/>
        <item x="484"/>
        <item x="235"/>
        <item x="543"/>
        <item x="509"/>
        <item x="265"/>
        <item x="541"/>
        <item x="551"/>
        <item x="489"/>
        <item x="379"/>
        <item x="487"/>
        <item x="483"/>
        <item x="263"/>
        <item x="261"/>
        <item x="538"/>
        <item x="251"/>
        <item x="252"/>
        <item x="510"/>
        <item x="264"/>
        <item x="249"/>
        <item x="517"/>
        <item x="540"/>
        <item x="260"/>
        <item x="257"/>
        <item x="227"/>
        <item x="138"/>
        <item x="545"/>
        <item x="488"/>
        <item x="246"/>
        <item x="233"/>
        <item x="240"/>
        <item x="544"/>
        <item x="242"/>
        <item x="480"/>
        <item x="537"/>
        <item x="258"/>
        <item x="259"/>
        <item x="143"/>
        <item x="478"/>
        <item x="247"/>
        <item x="482"/>
        <item x="539"/>
        <item x="380"/>
        <item x="239"/>
        <item x="382"/>
        <item x="244"/>
        <item x="238"/>
        <item x="250"/>
        <item x="139"/>
        <item x="481"/>
        <item x="237"/>
        <item x="476"/>
        <item x="140"/>
        <item x="142"/>
        <item x="144"/>
        <item x="477"/>
        <item x="141"/>
        <item x="236"/>
        <item x="245"/>
        <item x="232"/>
        <item x="243"/>
        <item x="150"/>
        <item x="473"/>
        <item x="151"/>
        <item x="475"/>
        <item x="145"/>
        <item x="149"/>
        <item x="471"/>
        <item x="157"/>
        <item x="389"/>
        <item x="383"/>
        <item x="231"/>
        <item x="220"/>
        <item x="164"/>
        <item x="474"/>
        <item x="228"/>
        <item x="230"/>
        <item x="146"/>
        <item x="148"/>
        <item x="388"/>
        <item x="229"/>
        <item x="226"/>
        <item x="152"/>
        <item x="147"/>
        <item x="163"/>
        <item x="470"/>
        <item x="384"/>
        <item x="171"/>
        <item x="465"/>
        <item x="213"/>
        <item x="469"/>
        <item x="158"/>
        <item x="154"/>
        <item x="170"/>
        <item x="225"/>
        <item x="156"/>
        <item x="153"/>
        <item x="466"/>
        <item x="385"/>
        <item x="224"/>
        <item x="468"/>
        <item x="386"/>
        <item x="223"/>
        <item x="221"/>
        <item x="162"/>
        <item x="160"/>
        <item x="165"/>
        <item x="155"/>
        <item x="161"/>
        <item x="172"/>
        <item x="159"/>
        <item x="467"/>
        <item x="219"/>
        <item x="222"/>
        <item x="387"/>
        <item x="167"/>
        <item x="178"/>
        <item x="168"/>
        <item x="166"/>
        <item x="206"/>
        <item x="169"/>
        <item x="216"/>
        <item x="464"/>
        <item x="214"/>
        <item x="390"/>
        <item x="217"/>
        <item x="218"/>
        <item x="199"/>
        <item x="212"/>
        <item x="185"/>
        <item x="211"/>
        <item x="173"/>
        <item x="175"/>
        <item x="174"/>
        <item x="179"/>
        <item x="176"/>
        <item x="215"/>
        <item x="177"/>
        <item x="210"/>
        <item x="207"/>
        <item x="463"/>
        <item x="391"/>
        <item x="209"/>
        <item x="192"/>
        <item x="205"/>
        <item x="180"/>
        <item x="200"/>
        <item x="181"/>
        <item x="462"/>
        <item x="203"/>
        <item x="458"/>
        <item x="202"/>
        <item x="201"/>
        <item x="208"/>
        <item x="182"/>
        <item x="198"/>
        <item x="204"/>
        <item x="392"/>
        <item x="186"/>
        <item x="183"/>
        <item x="193"/>
        <item x="184"/>
        <item x="461"/>
        <item x="197"/>
        <item x="459"/>
        <item x="196"/>
        <item x="393"/>
        <item x="191"/>
        <item x="460"/>
        <item x="190"/>
        <item x="187"/>
        <item x="395"/>
        <item x="188"/>
        <item x="195"/>
        <item x="189"/>
        <item x="194"/>
        <item x="457"/>
        <item x="394"/>
        <item x="456"/>
        <item x="396"/>
        <item x="455"/>
        <item x="397"/>
        <item x="451"/>
        <item x="398"/>
        <item x="454"/>
        <item x="452"/>
        <item x="453"/>
        <item x="399"/>
        <item x="400"/>
        <item x="450"/>
        <item x="402"/>
        <item x="449"/>
        <item x="401"/>
        <item x="448"/>
        <item x="403"/>
        <item x="447"/>
        <item x="444"/>
        <item x="404"/>
        <item x="445"/>
        <item x="446"/>
        <item x="405"/>
        <item x="443"/>
        <item x="406"/>
        <item x="442"/>
        <item x="409"/>
        <item x="441"/>
        <item x="440"/>
        <item x="407"/>
        <item x="437"/>
        <item x="438"/>
        <item x="408"/>
        <item x="439"/>
        <item x="436"/>
        <item x="410"/>
        <item x="435"/>
        <item x="411"/>
        <item x="416"/>
        <item x="434"/>
        <item x="430"/>
        <item x="412"/>
        <item x="433"/>
        <item x="413"/>
        <item x="431"/>
        <item x="414"/>
        <item x="415"/>
        <item x="423"/>
        <item x="432"/>
        <item x="417"/>
        <item x="429"/>
        <item x="422"/>
        <item x="418"/>
        <item x="424"/>
        <item x="419"/>
        <item x="421"/>
        <item x="420"/>
        <item x="428"/>
        <item x="427"/>
        <item x="425"/>
        <item x="42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12">
    <i>
      <x/>
    </i>
    <i i="1">
      <x v="1"/>
    </i>
    <i i="2">
      <x v="2"/>
    </i>
    <i i="3">
      <x v="3"/>
    </i>
    <i i="4">
      <x v="4"/>
    </i>
    <i i="5">
      <x v="5"/>
    </i>
    <i i="6">
      <x v="6"/>
    </i>
    <i i="7">
      <x v="7"/>
    </i>
    <i i="8">
      <x v="8"/>
    </i>
    <i i="9">
      <x v="9"/>
    </i>
    <i i="10">
      <x v="10"/>
    </i>
    <i i="11">
      <x v="11"/>
    </i>
  </colItems>
  <pageFields count="2">
    <pageField fld="0" item="1" hier="-1"/>
    <pageField fld="1" item="5" hier="-1"/>
  </pageFields>
  <dataFields count="12">
    <dataField name="Sum of daily_tested" fld="9" baseField="0" baseItem="0"/>
    <dataField name="Max of total_tested" fld="10" subtotal="max" baseField="0" baseItem="1"/>
    <dataField name="Sum of daily_confirmed" fld="3" baseField="0" baseItem="0"/>
    <dataField name="Max of total_confirmed" fld="4" subtotal="max" baseField="0" baseItem="1"/>
    <dataField name="Sum of daily_vaccinated1" fld="11" baseField="0" baseItem="0"/>
    <dataField name="Max of total_vaccinated1" fld="12" subtotal="max" baseField="0" baseItem="3"/>
    <dataField name="Sum of daily_vaccinated2" fld="13" baseField="0" baseItem="0"/>
    <dataField name="Max of total_vaccinated2" fld="14" subtotal="max" baseField="0" baseItem="3"/>
    <dataField name="Sum of daily_recovered" fld="7" baseField="0" baseItem="0"/>
    <dataField name="Max of total_recovered" fld="8" subtotal="max" baseField="0" baseItem="3"/>
    <dataField name="Sum of daily_deceased" fld="5" baseField="0" baseItem="0"/>
    <dataField name="Max of total_deceased" fld="6" subtotal="max" baseField="0" baseItem="3"/>
  </dataFields>
  <formats count="3">
    <format dxfId="2">
      <pivotArea type="all" dataOnly="0" outline="0" fieldPosition="0"/>
    </format>
    <format dxfId="1">
      <pivotArea outline="0" collapsedLevelsAreSubtotals="1" fieldPosition="0"/>
    </format>
    <format dxfId="0">
      <pivotArea dataOnly="0" labelOnly="1" outline="0" fieldPosition="0">
        <references count="1">
          <reference field="4294967294" count="12">
            <x v="0"/>
            <x v="1"/>
            <x v="2"/>
            <x v="3"/>
            <x v="4"/>
            <x v="5"/>
            <x v="6"/>
            <x v="7"/>
            <x v="8"/>
            <x v="9"/>
            <x v="1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872719-DB76-4A5B-8302-75F7F3AF233D}"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5:V42" firstHeaderRow="0" firstDataRow="1" firstDataCol="1" rowPageCount="1" colPageCount="1"/>
  <pivotFields count="12">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Page"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dataField="1" showAll="0"/>
    <pivotField showAll="0"/>
    <pivotField dataField="1" showAll="0"/>
    <pivotField dataField="1" showAll="0"/>
    <pivotField dataField="1" showAll="0"/>
    <pivotField dataField="1" showAll="0"/>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7">
    <i>
      <x/>
    </i>
    <i i="1">
      <x v="1"/>
    </i>
    <i i="2">
      <x v="2"/>
    </i>
    <i i="3">
      <x v="3"/>
    </i>
    <i i="4">
      <x v="4"/>
    </i>
    <i i="5">
      <x v="5"/>
    </i>
    <i i="6">
      <x v="6"/>
    </i>
  </colItems>
  <pageFields count="1">
    <pageField fld="1" hier="-1"/>
  </pageFields>
  <dataFields count="7">
    <dataField name="Sum of population" fld="4" baseField="0" baseItem="0"/>
    <dataField name="Sum of tested" fld="11" baseField="0" baseItem="0"/>
    <dataField name="Sum of confirmed" fld="8" baseField="0" baseItem="0"/>
    <dataField name="Sum of dose_1" fld="6" baseField="0" baseItem="0"/>
    <dataField name="Sum of dose_2" fld="7" baseField="0" baseItem="0"/>
    <dataField name="Sum of recovered" fld="10" baseField="0" baseItem="0"/>
    <dataField name="Sum of decease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34DC9-3A41-4AEA-A5CD-CBAE0CAB601E}"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7:R18" firstHeaderRow="0" firstDataRow="1" firstDataCol="0" rowPageCount="3" colPageCount="1"/>
  <pivotFields count="9">
    <pivotField axis="axisPage" showAll="0">
      <items count="3">
        <item x="0"/>
        <item x="1"/>
        <item t="default"/>
      </items>
    </pivotField>
    <pivotField axis="axisPage" showAll="0">
      <items count="13">
        <item x="0"/>
        <item x="1"/>
        <item x="2"/>
        <item x="3"/>
        <item x="4"/>
        <item x="5"/>
        <item x="6"/>
        <item x="7"/>
        <item x="8"/>
        <item x="9"/>
        <item x="10"/>
        <item x="11"/>
        <item t="default"/>
      </items>
    </pivotField>
    <pivotField axis="axisPage" showAll="0">
      <items count="6">
        <item x="1"/>
        <item x="2"/>
        <item x="3"/>
        <item x="4"/>
        <item x="0"/>
        <item t="default"/>
      </items>
    </pivotField>
    <pivotField dataField="1" showAll="0">
      <items count="606">
        <item x="1"/>
        <item x="0"/>
        <item x="2"/>
        <item x="4"/>
        <item x="5"/>
        <item x="8"/>
        <item x="6"/>
        <item x="9"/>
        <item x="10"/>
        <item x="11"/>
        <item x="7"/>
        <item x="12"/>
        <item x="3"/>
        <item x="13"/>
        <item x="14"/>
        <item x="15"/>
        <item x="17"/>
        <item x="21"/>
        <item x="19"/>
        <item x="16"/>
        <item x="20"/>
        <item x="18"/>
        <item x="24"/>
        <item x="23"/>
        <item x="22"/>
        <item x="25"/>
        <item x="26"/>
        <item x="27"/>
        <item x="32"/>
        <item x="28"/>
        <item x="29"/>
        <item x="34"/>
        <item x="33"/>
        <item x="30"/>
        <item x="31"/>
        <item x="38"/>
        <item x="35"/>
        <item x="37"/>
        <item x="36"/>
        <item x="41"/>
        <item x="43"/>
        <item x="40"/>
        <item x="42"/>
        <item x="46"/>
        <item x="39"/>
        <item x="48"/>
        <item x="44"/>
        <item x="50"/>
        <item x="47"/>
        <item x="53"/>
        <item x="45"/>
        <item x="52"/>
        <item x="49"/>
        <item x="55"/>
        <item x="56"/>
        <item x="51"/>
        <item x="54"/>
        <item x="57"/>
        <item x="58"/>
        <item x="59"/>
        <item x="61"/>
        <item x="65"/>
        <item x="64"/>
        <item x="63"/>
        <item x="68"/>
        <item x="67"/>
        <item x="62"/>
        <item x="60"/>
        <item x="69"/>
        <item x="71"/>
        <item x="70"/>
        <item x="66"/>
        <item x="74"/>
        <item x="72"/>
        <item x="73"/>
        <item x="76"/>
        <item x="82"/>
        <item x="77"/>
        <item x="75"/>
        <item x="81"/>
        <item x="78"/>
        <item x="79"/>
        <item x="80"/>
        <item x="83"/>
        <item x="84"/>
        <item x="88"/>
        <item x="85"/>
        <item x="86"/>
        <item x="95"/>
        <item x="332"/>
        <item x="360"/>
        <item x="87"/>
        <item x="89"/>
        <item x="344"/>
        <item x="358"/>
        <item x="364"/>
        <item x="92"/>
        <item x="90"/>
        <item x="91"/>
        <item x="96"/>
        <item x="338"/>
        <item x="102"/>
        <item x="93"/>
        <item x="347"/>
        <item x="351"/>
        <item x="94"/>
        <item x="330"/>
        <item x="103"/>
        <item x="98"/>
        <item x="97"/>
        <item x="99"/>
        <item x="101"/>
        <item x="318"/>
        <item x="349"/>
        <item x="327"/>
        <item x="320"/>
        <item x="363"/>
        <item x="324"/>
        <item x="480"/>
        <item x="100"/>
        <item x="352"/>
        <item x="362"/>
        <item x="342"/>
        <item x="354"/>
        <item x="539"/>
        <item x="366"/>
        <item x="311"/>
        <item x="357"/>
        <item x="317"/>
        <item x="346"/>
        <item x="375"/>
        <item x="345"/>
        <item x="479"/>
        <item x="369"/>
        <item x="339"/>
        <item x="104"/>
        <item x="528"/>
        <item x="323"/>
        <item x="365"/>
        <item x="461"/>
        <item x="109"/>
        <item x="340"/>
        <item x="329"/>
        <item x="105"/>
        <item x="343"/>
        <item x="337"/>
        <item x="319"/>
        <item x="426"/>
        <item x="467"/>
        <item x="321"/>
        <item x="373"/>
        <item x="496"/>
        <item x="350"/>
        <item x="336"/>
        <item x="376"/>
        <item x="106"/>
        <item x="331"/>
        <item x="596"/>
        <item x="442"/>
        <item x="370"/>
        <item x="333"/>
        <item x="108"/>
        <item x="315"/>
        <item x="328"/>
        <item x="425"/>
        <item x="316"/>
        <item x="110"/>
        <item x="314"/>
        <item x="538"/>
        <item x="312"/>
        <item x="107"/>
        <item x="355"/>
        <item x="483"/>
        <item x="297"/>
        <item x="516"/>
        <item x="310"/>
        <item x="304"/>
        <item x="499"/>
        <item x="438"/>
        <item x="348"/>
        <item x="353"/>
        <item x="303"/>
        <item x="322"/>
        <item x="388"/>
        <item x="111"/>
        <item x="341"/>
        <item x="414"/>
        <item x="313"/>
        <item x="548"/>
        <item x="378"/>
        <item x="392"/>
        <item x="305"/>
        <item x="535"/>
        <item x="307"/>
        <item x="302"/>
        <item x="285"/>
        <item x="112"/>
        <item x="113"/>
        <item x="402"/>
        <item x="116"/>
        <item x="558"/>
        <item x="308"/>
        <item x="295"/>
        <item x="325"/>
        <item x="399"/>
        <item x="309"/>
        <item x="368"/>
        <item x="466"/>
        <item x="300"/>
        <item x="522"/>
        <item x="290"/>
        <item x="430"/>
        <item x="117"/>
        <item x="115"/>
        <item x="554"/>
        <item x="114"/>
        <item x="301"/>
        <item x="296"/>
        <item x="306"/>
        <item x="298"/>
        <item x="497"/>
        <item x="418"/>
        <item x="513"/>
        <item x="283"/>
        <item x="299"/>
        <item x="118"/>
        <item x="294"/>
        <item x="122"/>
        <item x="458"/>
        <item x="119"/>
        <item x="387"/>
        <item x="123"/>
        <item x="531"/>
        <item x="545"/>
        <item x="356"/>
        <item x="293"/>
        <item x="291"/>
        <item x="549"/>
        <item x="121"/>
        <item x="120"/>
        <item x="578"/>
        <item x="586"/>
        <item x="476"/>
        <item x="289"/>
        <item x="599"/>
        <item x="292"/>
        <item x="570"/>
        <item x="423"/>
        <item x="590"/>
        <item x="405"/>
        <item x="377"/>
        <item x="124"/>
        <item x="125"/>
        <item x="276"/>
        <item x="284"/>
        <item x="326"/>
        <item x="286"/>
        <item x="288"/>
        <item x="287"/>
        <item x="462"/>
        <item x="541"/>
        <item x="282"/>
        <item x="577"/>
        <item x="563"/>
        <item x="551"/>
        <item x="126"/>
        <item x="127"/>
        <item x="532"/>
        <item x="129"/>
        <item x="255"/>
        <item x="428"/>
        <item x="128"/>
        <item x="279"/>
        <item x="523"/>
        <item x="553"/>
        <item x="130"/>
        <item x="280"/>
        <item x="569"/>
        <item x="602"/>
        <item x="565"/>
        <item x="281"/>
        <item x="547"/>
        <item x="254"/>
        <item x="475"/>
        <item x="575"/>
        <item x="477"/>
        <item x="524"/>
        <item x="579"/>
        <item x="269"/>
        <item x="567"/>
        <item x="561"/>
        <item x="540"/>
        <item x="278"/>
        <item x="550"/>
        <item x="277"/>
        <item x="131"/>
        <item x="275"/>
        <item x="416"/>
        <item x="490"/>
        <item x="486"/>
        <item x="546"/>
        <item x="133"/>
        <item x="537"/>
        <item x="566"/>
        <item x="604"/>
        <item x="132"/>
        <item x="271"/>
        <item x="427"/>
        <item x="274"/>
        <item x="409"/>
        <item x="234"/>
        <item x="587"/>
        <item x="270"/>
        <item x="559"/>
        <item x="272"/>
        <item x="560"/>
        <item x="273"/>
        <item x="136"/>
        <item x="552"/>
        <item x="248"/>
        <item x="134"/>
        <item x="262"/>
        <item x="241"/>
        <item x="380"/>
        <item x="572"/>
        <item x="574"/>
        <item x="471"/>
        <item x="589"/>
        <item x="412"/>
        <item x="393"/>
        <item x="521"/>
        <item x="256"/>
        <item x="555"/>
        <item x="582"/>
        <item x="268"/>
        <item x="557"/>
        <item x="474"/>
        <item x="137"/>
        <item x="491"/>
        <item x="433"/>
        <item x="432"/>
        <item x="571"/>
        <item x="403"/>
        <item x="135"/>
        <item x="527"/>
        <item x="576"/>
        <item x="404"/>
        <item x="503"/>
        <item x="463"/>
        <item x="512"/>
        <item x="266"/>
        <item x="465"/>
        <item x="536"/>
        <item x="520"/>
        <item x="419"/>
        <item x="253"/>
        <item x="449"/>
        <item x="267"/>
        <item x="598"/>
        <item x="460"/>
        <item x="583"/>
        <item x="573"/>
        <item x="444"/>
        <item x="556"/>
        <item x="600"/>
        <item x="502"/>
        <item x="484"/>
        <item x="562"/>
        <item x="235"/>
        <item x="603"/>
        <item x="511"/>
        <item x="265"/>
        <item x="580"/>
        <item x="595"/>
        <item x="482"/>
        <item x="456"/>
        <item x="469"/>
        <item x="514"/>
        <item x="263"/>
        <item x="261"/>
        <item x="591"/>
        <item x="251"/>
        <item x="252"/>
        <item x="530"/>
        <item x="264"/>
        <item x="249"/>
        <item x="564"/>
        <item x="472"/>
        <item x="260"/>
        <item x="257"/>
        <item x="227"/>
        <item x="138"/>
        <item x="588"/>
        <item x="452"/>
        <item x="246"/>
        <item x="233"/>
        <item x="240"/>
        <item x="597"/>
        <item x="242"/>
        <item x="493"/>
        <item x="592"/>
        <item x="258"/>
        <item x="259"/>
        <item x="143"/>
        <item x="420"/>
        <item x="247"/>
        <item x="518"/>
        <item x="601"/>
        <item x="361"/>
        <item x="239"/>
        <item x="447"/>
        <item x="244"/>
        <item x="238"/>
        <item x="250"/>
        <item x="139"/>
        <item x="445"/>
        <item x="237"/>
        <item x="593"/>
        <item x="140"/>
        <item x="142"/>
        <item x="144"/>
        <item x="585"/>
        <item x="141"/>
        <item x="236"/>
        <item x="245"/>
        <item x="232"/>
        <item x="243"/>
        <item x="150"/>
        <item x="581"/>
        <item x="151"/>
        <item x="584"/>
        <item x="145"/>
        <item x="149"/>
        <item x="504"/>
        <item x="157"/>
        <item x="429"/>
        <item x="448"/>
        <item x="231"/>
        <item x="220"/>
        <item x="164"/>
        <item x="594"/>
        <item x="228"/>
        <item x="230"/>
        <item x="146"/>
        <item x="148"/>
        <item x="367"/>
        <item x="229"/>
        <item x="226"/>
        <item x="152"/>
        <item x="147"/>
        <item x="163"/>
        <item x="542"/>
        <item x="450"/>
        <item x="171"/>
        <item x="543"/>
        <item x="213"/>
        <item x="500"/>
        <item x="158"/>
        <item x="154"/>
        <item x="170"/>
        <item x="225"/>
        <item x="156"/>
        <item x="153"/>
        <item x="468"/>
        <item x="464"/>
        <item x="224"/>
        <item x="498"/>
        <item x="440"/>
        <item x="223"/>
        <item x="221"/>
        <item x="162"/>
        <item x="160"/>
        <item x="165"/>
        <item x="155"/>
        <item x="161"/>
        <item x="172"/>
        <item x="159"/>
        <item x="507"/>
        <item x="219"/>
        <item x="222"/>
        <item x="335"/>
        <item x="167"/>
        <item x="178"/>
        <item x="168"/>
        <item x="166"/>
        <item x="206"/>
        <item x="169"/>
        <item x="216"/>
        <item x="415"/>
        <item x="214"/>
        <item x="431"/>
        <item x="217"/>
        <item x="218"/>
        <item x="199"/>
        <item x="212"/>
        <item x="185"/>
        <item x="211"/>
        <item x="173"/>
        <item x="175"/>
        <item x="174"/>
        <item x="179"/>
        <item x="176"/>
        <item x="215"/>
        <item x="177"/>
        <item x="210"/>
        <item x="207"/>
        <item x="510"/>
        <item x="519"/>
        <item x="209"/>
        <item x="192"/>
        <item x="205"/>
        <item x="180"/>
        <item x="200"/>
        <item x="181"/>
        <item x="508"/>
        <item x="203"/>
        <item x="505"/>
        <item x="202"/>
        <item x="201"/>
        <item x="208"/>
        <item x="182"/>
        <item x="198"/>
        <item x="204"/>
        <item x="544"/>
        <item x="186"/>
        <item x="183"/>
        <item x="193"/>
        <item x="184"/>
        <item x="501"/>
        <item x="197"/>
        <item x="470"/>
        <item x="196"/>
        <item x="478"/>
        <item x="191"/>
        <item x="517"/>
        <item x="190"/>
        <item x="187"/>
        <item x="529"/>
        <item x="188"/>
        <item x="195"/>
        <item x="189"/>
        <item x="194"/>
        <item x="411"/>
        <item x="495"/>
        <item x="509"/>
        <item x="533"/>
        <item x="526"/>
        <item x="485"/>
        <item x="473"/>
        <item x="534"/>
        <item x="487"/>
        <item x="453"/>
        <item x="454"/>
        <item x="515"/>
        <item x="506"/>
        <item x="386"/>
        <item x="525"/>
        <item x="489"/>
        <item x="481"/>
        <item x="494"/>
        <item x="455"/>
        <item x="488"/>
        <item x="459"/>
        <item x="492"/>
        <item x="436"/>
        <item x="435"/>
        <item x="451"/>
        <item x="385"/>
        <item x="443"/>
        <item x="413"/>
        <item x="457"/>
        <item x="410"/>
        <item x="568"/>
        <item x="441"/>
        <item x="407"/>
        <item x="401"/>
        <item x="384"/>
        <item x="391"/>
        <item x="371"/>
        <item x="439"/>
        <item x="400"/>
        <item x="417"/>
        <item x="446"/>
        <item x="372"/>
        <item x="395"/>
        <item x="437"/>
        <item x="394"/>
        <item x="434"/>
        <item x="398"/>
        <item x="424"/>
        <item x="374"/>
        <item x="381"/>
        <item x="390"/>
        <item x="421"/>
        <item x="359"/>
        <item x="334"/>
        <item x="408"/>
        <item x="379"/>
        <item x="406"/>
        <item x="397"/>
        <item x="422"/>
        <item x="382"/>
        <item x="389"/>
        <item x="383"/>
        <item x="396"/>
        <item t="default"/>
      </items>
    </pivotField>
    <pivotField dataField="1" showAll="0"/>
    <pivotField dataField="1" showAll="0"/>
    <pivotField dataField="1" showAll="0"/>
    <pivotField dataField="1" showAll="0"/>
    <pivotField dataField="1" showAll="0"/>
  </pivotFields>
  <rowItems count="1">
    <i/>
  </rowItems>
  <colFields count="1">
    <field x="-2"/>
  </colFields>
  <colItems count="6">
    <i>
      <x/>
    </i>
    <i i="1">
      <x v="1"/>
    </i>
    <i i="2">
      <x v="2"/>
    </i>
    <i i="3">
      <x v="3"/>
    </i>
    <i i="4">
      <x v="4"/>
    </i>
    <i i="5">
      <x v="5"/>
    </i>
  </colItems>
  <pageFields count="3">
    <pageField fld="0" item="1" hier="-1"/>
    <pageField fld="1" item="9" hier="-1"/>
    <pageField fld="2" item="3" hier="-1"/>
  </pageFields>
  <dataFields count="6">
    <dataField name="Sum of daily_tested" fld="6" baseField="0" baseItem="0"/>
    <dataField name="Sum of daily_confirmed" fld="3" baseField="0" baseItem="0"/>
    <dataField name="Sum of daily_vaccinated1" fld="7" baseField="0" baseItem="0"/>
    <dataField name="Sum of daily_vaccinated2" fld="8" baseField="0" baseItem="0"/>
    <dataField name="Sum of daily_recovered" fld="5" baseField="0" baseItem="0"/>
    <dataField name="Sum of daily_decease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644F8A-0F2C-48AC-B829-A4FC946DA468}"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R6" firstHeaderRow="0" firstDataRow="1" firstDataCol="0" rowPageCount="3" colPageCount="1"/>
  <pivotFields count="9">
    <pivotField axis="axisPage" showAll="0">
      <items count="3">
        <item x="0"/>
        <item x="1"/>
        <item t="default"/>
      </items>
    </pivotField>
    <pivotField axis="axisPage" showAll="0">
      <items count="13">
        <item x="0"/>
        <item x="1"/>
        <item x="2"/>
        <item x="3"/>
        <item x="4"/>
        <item x="5"/>
        <item x="6"/>
        <item x="7"/>
        <item x="8"/>
        <item x="9"/>
        <item x="10"/>
        <item x="11"/>
        <item t="default"/>
      </items>
    </pivotField>
    <pivotField axis="axisPage" showAll="0">
      <items count="6">
        <item x="1"/>
        <item x="2"/>
        <item x="3"/>
        <item x="4"/>
        <item x="0"/>
        <item t="default"/>
      </items>
    </pivotField>
    <pivotField dataField="1" showAll="0">
      <items count="606">
        <item x="1"/>
        <item x="0"/>
        <item x="2"/>
        <item x="4"/>
        <item x="5"/>
        <item x="8"/>
        <item x="6"/>
        <item x="9"/>
        <item x="10"/>
        <item x="11"/>
        <item x="7"/>
        <item x="12"/>
        <item x="3"/>
        <item x="13"/>
        <item x="14"/>
        <item x="15"/>
        <item x="17"/>
        <item x="21"/>
        <item x="19"/>
        <item x="16"/>
        <item x="20"/>
        <item x="18"/>
        <item x="24"/>
        <item x="23"/>
        <item x="22"/>
        <item x="25"/>
        <item x="26"/>
        <item x="27"/>
        <item x="32"/>
        <item x="28"/>
        <item x="29"/>
        <item x="34"/>
        <item x="33"/>
        <item x="30"/>
        <item x="31"/>
        <item x="38"/>
        <item x="35"/>
        <item x="37"/>
        <item x="36"/>
        <item x="41"/>
        <item x="43"/>
        <item x="40"/>
        <item x="42"/>
        <item x="46"/>
        <item x="39"/>
        <item x="48"/>
        <item x="44"/>
        <item x="50"/>
        <item x="47"/>
        <item x="53"/>
        <item x="45"/>
        <item x="52"/>
        <item x="49"/>
        <item x="55"/>
        <item x="56"/>
        <item x="51"/>
        <item x="54"/>
        <item x="57"/>
        <item x="58"/>
        <item x="59"/>
        <item x="61"/>
        <item x="65"/>
        <item x="64"/>
        <item x="63"/>
        <item x="68"/>
        <item x="67"/>
        <item x="62"/>
        <item x="60"/>
        <item x="69"/>
        <item x="71"/>
        <item x="70"/>
        <item x="66"/>
        <item x="74"/>
        <item x="72"/>
        <item x="73"/>
        <item x="76"/>
        <item x="82"/>
        <item x="77"/>
        <item x="75"/>
        <item x="81"/>
        <item x="78"/>
        <item x="79"/>
        <item x="80"/>
        <item x="83"/>
        <item x="84"/>
        <item x="88"/>
        <item x="85"/>
        <item x="86"/>
        <item x="95"/>
        <item x="332"/>
        <item x="360"/>
        <item x="87"/>
        <item x="89"/>
        <item x="344"/>
        <item x="358"/>
        <item x="364"/>
        <item x="92"/>
        <item x="90"/>
        <item x="91"/>
        <item x="96"/>
        <item x="338"/>
        <item x="102"/>
        <item x="93"/>
        <item x="347"/>
        <item x="351"/>
        <item x="94"/>
        <item x="330"/>
        <item x="103"/>
        <item x="98"/>
        <item x="97"/>
        <item x="99"/>
        <item x="101"/>
        <item x="318"/>
        <item x="349"/>
        <item x="327"/>
        <item x="320"/>
        <item x="363"/>
        <item x="324"/>
        <item x="480"/>
        <item x="100"/>
        <item x="352"/>
        <item x="362"/>
        <item x="342"/>
        <item x="354"/>
        <item x="539"/>
        <item x="366"/>
        <item x="311"/>
        <item x="357"/>
        <item x="317"/>
        <item x="346"/>
        <item x="375"/>
        <item x="345"/>
        <item x="479"/>
        <item x="369"/>
        <item x="339"/>
        <item x="104"/>
        <item x="528"/>
        <item x="323"/>
        <item x="365"/>
        <item x="461"/>
        <item x="109"/>
        <item x="340"/>
        <item x="329"/>
        <item x="105"/>
        <item x="343"/>
        <item x="337"/>
        <item x="319"/>
        <item x="426"/>
        <item x="467"/>
        <item x="321"/>
        <item x="373"/>
        <item x="496"/>
        <item x="350"/>
        <item x="336"/>
        <item x="376"/>
        <item x="106"/>
        <item x="331"/>
        <item x="596"/>
        <item x="442"/>
        <item x="370"/>
        <item x="333"/>
        <item x="108"/>
        <item x="315"/>
        <item x="328"/>
        <item x="425"/>
        <item x="316"/>
        <item x="110"/>
        <item x="314"/>
        <item x="538"/>
        <item x="312"/>
        <item x="107"/>
        <item x="355"/>
        <item x="483"/>
        <item x="297"/>
        <item x="516"/>
        <item x="310"/>
        <item x="304"/>
        <item x="499"/>
        <item x="438"/>
        <item x="348"/>
        <item x="353"/>
        <item x="303"/>
        <item x="322"/>
        <item x="388"/>
        <item x="111"/>
        <item x="341"/>
        <item x="414"/>
        <item x="313"/>
        <item x="548"/>
        <item x="378"/>
        <item x="392"/>
        <item x="305"/>
        <item x="535"/>
        <item x="307"/>
        <item x="302"/>
        <item x="285"/>
        <item x="112"/>
        <item x="113"/>
        <item x="402"/>
        <item x="116"/>
        <item x="558"/>
        <item x="308"/>
        <item x="295"/>
        <item x="325"/>
        <item x="399"/>
        <item x="309"/>
        <item x="368"/>
        <item x="466"/>
        <item x="300"/>
        <item x="522"/>
        <item x="290"/>
        <item x="430"/>
        <item x="117"/>
        <item x="115"/>
        <item x="554"/>
        <item x="114"/>
        <item x="301"/>
        <item x="296"/>
        <item x="306"/>
        <item x="298"/>
        <item x="497"/>
        <item x="418"/>
        <item x="513"/>
        <item x="283"/>
        <item x="299"/>
        <item x="118"/>
        <item x="294"/>
        <item x="122"/>
        <item x="458"/>
        <item x="119"/>
        <item x="387"/>
        <item x="123"/>
        <item x="531"/>
        <item x="545"/>
        <item x="356"/>
        <item x="293"/>
        <item x="291"/>
        <item x="549"/>
        <item x="121"/>
        <item x="120"/>
        <item x="578"/>
        <item x="586"/>
        <item x="476"/>
        <item x="289"/>
        <item x="599"/>
        <item x="292"/>
        <item x="570"/>
        <item x="423"/>
        <item x="590"/>
        <item x="405"/>
        <item x="377"/>
        <item x="124"/>
        <item x="125"/>
        <item x="276"/>
        <item x="284"/>
        <item x="326"/>
        <item x="286"/>
        <item x="288"/>
        <item x="287"/>
        <item x="462"/>
        <item x="541"/>
        <item x="282"/>
        <item x="577"/>
        <item x="563"/>
        <item x="551"/>
        <item x="126"/>
        <item x="127"/>
        <item x="532"/>
        <item x="129"/>
        <item x="255"/>
        <item x="428"/>
        <item x="128"/>
        <item x="279"/>
        <item x="523"/>
        <item x="553"/>
        <item x="130"/>
        <item x="280"/>
        <item x="569"/>
        <item x="602"/>
        <item x="565"/>
        <item x="281"/>
        <item x="547"/>
        <item x="254"/>
        <item x="475"/>
        <item x="575"/>
        <item x="477"/>
        <item x="524"/>
        <item x="579"/>
        <item x="269"/>
        <item x="567"/>
        <item x="561"/>
        <item x="540"/>
        <item x="278"/>
        <item x="550"/>
        <item x="277"/>
        <item x="131"/>
        <item x="275"/>
        <item x="416"/>
        <item x="490"/>
        <item x="486"/>
        <item x="546"/>
        <item x="133"/>
        <item x="537"/>
        <item x="566"/>
        <item x="604"/>
        <item x="132"/>
        <item x="271"/>
        <item x="427"/>
        <item x="274"/>
        <item x="409"/>
        <item x="234"/>
        <item x="587"/>
        <item x="270"/>
        <item x="559"/>
        <item x="272"/>
        <item x="560"/>
        <item x="273"/>
        <item x="136"/>
        <item x="552"/>
        <item x="248"/>
        <item x="134"/>
        <item x="262"/>
        <item x="241"/>
        <item x="380"/>
        <item x="572"/>
        <item x="574"/>
        <item x="471"/>
        <item x="589"/>
        <item x="412"/>
        <item x="393"/>
        <item x="521"/>
        <item x="256"/>
        <item x="555"/>
        <item x="582"/>
        <item x="268"/>
        <item x="557"/>
        <item x="474"/>
        <item x="137"/>
        <item x="491"/>
        <item x="433"/>
        <item x="432"/>
        <item x="571"/>
        <item x="403"/>
        <item x="135"/>
        <item x="527"/>
        <item x="576"/>
        <item x="404"/>
        <item x="503"/>
        <item x="463"/>
        <item x="512"/>
        <item x="266"/>
        <item x="465"/>
        <item x="536"/>
        <item x="520"/>
        <item x="419"/>
        <item x="253"/>
        <item x="449"/>
        <item x="267"/>
        <item x="598"/>
        <item x="460"/>
        <item x="583"/>
        <item x="573"/>
        <item x="444"/>
        <item x="556"/>
        <item x="600"/>
        <item x="502"/>
        <item x="484"/>
        <item x="562"/>
        <item x="235"/>
        <item x="603"/>
        <item x="511"/>
        <item x="265"/>
        <item x="580"/>
        <item x="595"/>
        <item x="482"/>
        <item x="456"/>
        <item x="469"/>
        <item x="514"/>
        <item x="263"/>
        <item x="261"/>
        <item x="591"/>
        <item x="251"/>
        <item x="252"/>
        <item x="530"/>
        <item x="264"/>
        <item x="249"/>
        <item x="564"/>
        <item x="472"/>
        <item x="260"/>
        <item x="257"/>
        <item x="227"/>
        <item x="138"/>
        <item x="588"/>
        <item x="452"/>
        <item x="246"/>
        <item x="233"/>
        <item x="240"/>
        <item x="597"/>
        <item x="242"/>
        <item x="493"/>
        <item x="592"/>
        <item x="258"/>
        <item x="259"/>
        <item x="143"/>
        <item x="420"/>
        <item x="247"/>
        <item x="518"/>
        <item x="601"/>
        <item x="361"/>
        <item x="239"/>
        <item x="447"/>
        <item x="244"/>
        <item x="238"/>
        <item x="250"/>
        <item x="139"/>
        <item x="445"/>
        <item x="237"/>
        <item x="593"/>
        <item x="140"/>
        <item x="142"/>
        <item x="144"/>
        <item x="585"/>
        <item x="141"/>
        <item x="236"/>
        <item x="245"/>
        <item x="232"/>
        <item x="243"/>
        <item x="150"/>
        <item x="581"/>
        <item x="151"/>
        <item x="584"/>
        <item x="145"/>
        <item x="149"/>
        <item x="504"/>
        <item x="157"/>
        <item x="429"/>
        <item x="448"/>
        <item x="231"/>
        <item x="220"/>
        <item x="164"/>
        <item x="594"/>
        <item x="228"/>
        <item x="230"/>
        <item x="146"/>
        <item x="148"/>
        <item x="367"/>
        <item x="229"/>
        <item x="226"/>
        <item x="152"/>
        <item x="147"/>
        <item x="163"/>
        <item x="542"/>
        <item x="450"/>
        <item x="171"/>
        <item x="543"/>
        <item x="213"/>
        <item x="500"/>
        <item x="158"/>
        <item x="154"/>
        <item x="170"/>
        <item x="225"/>
        <item x="156"/>
        <item x="153"/>
        <item x="468"/>
        <item x="464"/>
        <item x="224"/>
        <item x="498"/>
        <item x="440"/>
        <item x="223"/>
        <item x="221"/>
        <item x="162"/>
        <item x="160"/>
        <item x="165"/>
        <item x="155"/>
        <item x="161"/>
        <item x="172"/>
        <item x="159"/>
        <item x="507"/>
        <item x="219"/>
        <item x="222"/>
        <item x="335"/>
        <item x="167"/>
        <item x="178"/>
        <item x="168"/>
        <item x="166"/>
        <item x="206"/>
        <item x="169"/>
        <item x="216"/>
        <item x="415"/>
        <item x="214"/>
        <item x="431"/>
        <item x="217"/>
        <item x="218"/>
        <item x="199"/>
        <item x="212"/>
        <item x="185"/>
        <item x="211"/>
        <item x="173"/>
        <item x="175"/>
        <item x="174"/>
        <item x="179"/>
        <item x="176"/>
        <item x="215"/>
        <item x="177"/>
        <item x="210"/>
        <item x="207"/>
        <item x="510"/>
        <item x="519"/>
        <item x="209"/>
        <item x="192"/>
        <item x="205"/>
        <item x="180"/>
        <item x="200"/>
        <item x="181"/>
        <item x="508"/>
        <item x="203"/>
        <item x="505"/>
        <item x="202"/>
        <item x="201"/>
        <item x="208"/>
        <item x="182"/>
        <item x="198"/>
        <item x="204"/>
        <item x="544"/>
        <item x="186"/>
        <item x="183"/>
        <item x="193"/>
        <item x="184"/>
        <item x="501"/>
        <item x="197"/>
        <item x="470"/>
        <item x="196"/>
        <item x="478"/>
        <item x="191"/>
        <item x="517"/>
        <item x="190"/>
        <item x="187"/>
        <item x="529"/>
        <item x="188"/>
        <item x="195"/>
        <item x="189"/>
        <item x="194"/>
        <item x="411"/>
        <item x="495"/>
        <item x="509"/>
        <item x="533"/>
        <item x="526"/>
        <item x="485"/>
        <item x="473"/>
        <item x="534"/>
        <item x="487"/>
        <item x="453"/>
        <item x="454"/>
        <item x="515"/>
        <item x="506"/>
        <item x="386"/>
        <item x="525"/>
        <item x="489"/>
        <item x="481"/>
        <item x="494"/>
        <item x="455"/>
        <item x="488"/>
        <item x="459"/>
        <item x="492"/>
        <item x="436"/>
        <item x="435"/>
        <item x="451"/>
        <item x="385"/>
        <item x="443"/>
        <item x="413"/>
        <item x="457"/>
        <item x="410"/>
        <item x="568"/>
        <item x="441"/>
        <item x="407"/>
        <item x="401"/>
        <item x="384"/>
        <item x="391"/>
        <item x="371"/>
        <item x="439"/>
        <item x="400"/>
        <item x="417"/>
        <item x="446"/>
        <item x="372"/>
        <item x="395"/>
        <item x="437"/>
        <item x="394"/>
        <item x="434"/>
        <item x="398"/>
        <item x="424"/>
        <item x="374"/>
        <item x="381"/>
        <item x="390"/>
        <item x="421"/>
        <item x="359"/>
        <item x="334"/>
        <item x="408"/>
        <item x="379"/>
        <item x="406"/>
        <item x="397"/>
        <item x="422"/>
        <item x="382"/>
        <item x="389"/>
        <item x="383"/>
        <item x="396"/>
        <item t="default"/>
      </items>
    </pivotField>
    <pivotField dataField="1" showAll="0"/>
    <pivotField dataField="1" showAll="0"/>
    <pivotField dataField="1" showAll="0"/>
    <pivotField dataField="1" showAll="0"/>
    <pivotField dataField="1" showAll="0"/>
  </pivotFields>
  <rowItems count="1">
    <i/>
  </rowItems>
  <colFields count="1">
    <field x="-2"/>
  </colFields>
  <colItems count="6">
    <i>
      <x/>
    </i>
    <i i="1">
      <x v="1"/>
    </i>
    <i i="2">
      <x v="2"/>
    </i>
    <i i="3">
      <x v="3"/>
    </i>
    <i i="4">
      <x v="4"/>
    </i>
    <i i="5">
      <x v="5"/>
    </i>
  </colItems>
  <pageFields count="3">
    <pageField fld="0" item="0" hier="-1"/>
    <pageField fld="1" item="8" hier="-1"/>
    <pageField fld="2" item="2" hier="-1"/>
  </pageFields>
  <dataFields count="6">
    <dataField name="Sum of daily_tested" fld="6" baseField="0" baseItem="0"/>
    <dataField name="Sum of daily_confirmed" fld="3" baseField="0" baseItem="0"/>
    <dataField name="Sum of daily_vaccinated1" fld="7" baseField="0" baseItem="0"/>
    <dataField name="Sum of daily_vaccinated2" fld="8" baseField="0" baseItem="0"/>
    <dataField name="Sum of daily_recovered" fld="5" baseField="0" baseItem="0"/>
    <dataField name="Sum of daily_decease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50533ABC-1643-411E-A188-5DF69B7DF880}" sourceName="MonthName">
  <pivotTables>
    <pivotTable tabId="1" name="PivotTable13"/>
  </pivotTables>
  <data>
    <tabular pivotCacheId="7648481">
      <items count="12">
        <i x="0"/>
        <i x="1"/>
        <i x="2"/>
        <i x="3"/>
        <i x="4"/>
        <i x="5" s="1"/>
        <i x="6"/>
        <i x="7"/>
        <i x="8"/>
        <i x="9"/>
        <i x="10" nd="1"/>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0AB75EC-4E45-4268-843C-66FDD1491D23}" sourceName="year">
  <pivotTables>
    <pivotTable tabId="4" name="PivotTable3"/>
  </pivotTables>
  <data>
    <tabular pivotCacheId="442968519">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1" xr10:uid="{23E72094-6021-4AC1-B007-DA014B6A7A7D}" sourceName="MonthName">
  <pivotTables>
    <pivotTable tabId="4" name="PivotTable3"/>
  </pivotTables>
  <data>
    <tabular pivotCacheId="442968519">
      <items count="12">
        <i x="2"/>
        <i x="3"/>
        <i x="4"/>
        <i x="5"/>
        <i x="6"/>
        <i x="7"/>
        <i x="8" s="1"/>
        <i x="9"/>
        <i x="10"/>
        <i x="11"/>
        <i x="0" nd="1"/>
        <i x="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month1" xr10:uid="{91774607-8809-4FE5-BB95-5C2805CD68BF}" sourceName="week_of_month">
  <pivotTables>
    <pivotTable tabId="4" name="PivotTable3"/>
  </pivotTables>
  <data>
    <tabular pivotCacheId="442968519">
      <items count="5">
        <i x="1"/>
        <i x="2"/>
        <i x="3" s="1"/>
        <i x="4"/>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845CB4DC-E11C-46A6-A0EB-678D2A328843}" sourceName="year">
  <pivotTables>
    <pivotTable tabId="4" name="PivotTable4"/>
  </pivotTables>
  <data>
    <tabular pivotCacheId="442968519">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2" xr10:uid="{04E5E6AE-5CFD-4E7A-BE98-FD479020C635}" sourceName="MonthName">
  <pivotTables>
    <pivotTable tabId="4" name="PivotTable4"/>
  </pivotTables>
  <data>
    <tabular pivotCacheId="442968519">
      <items count="12">
        <i x="0"/>
        <i x="1"/>
        <i x="2"/>
        <i x="3"/>
        <i x="4"/>
        <i x="5"/>
        <i x="6"/>
        <i x="7"/>
        <i x="8"/>
        <i x="9" s="1"/>
        <i x="10" nd="1"/>
        <i x="1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month2" xr10:uid="{22AB3FFE-3678-4CB9-91A4-002010C7990A}" sourceName="week_of_month">
  <pivotTables>
    <pivotTable tabId="4" name="PivotTable4"/>
  </pivotTables>
  <data>
    <tabular pivotCacheId="442968519">
      <items count="5">
        <i x="1"/>
        <i x="2"/>
        <i x="3"/>
        <i x="4" s="1"/>
        <i x="0"/>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filter" xr10:uid="{3F1DBB20-293F-46C9-8BB8-624ABC0CF801}" sourceName="Statefilter">
  <pivotTables>
    <pivotTable tabId="5" name="PivotTable9"/>
  </pivotTables>
  <data>
    <tabular pivotCacheId="1175148315">
      <items count="3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CBECE6A-4AAF-44E2-AFB5-A16826F329B1}" sourceName="year">
  <pivotTables>
    <pivotTable tabId="1" name="PivotTable13"/>
  </pivotTables>
  <data>
    <tabular pivotCacheId="764848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Name" xr10:uid="{5C136BA1-22B2-4257-89AE-6599E00D4978}" cache="Slicer_MonthName" caption="MonthName" showCaption="0" style="SlicerStyleDark3 2" rowHeight="241300"/>
  <slicer name="year" xr10:uid="{F8C6201C-9173-4D72-AD83-0B4838C67E13}" cache="Slicer_year" caption="year" showCaption="0" style="SlicerStyleDark3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68D6DFB-6223-4E4C-8E24-9694DDC42A10}" cache="Slicer_year1" caption="Year" style="SlicerStyleDark3 2" rowHeight="241300"/>
  <slicer name="MonthName 1" xr10:uid="{BF6F820D-3DF4-40A7-8F76-45E19961432F}" cache="Slicer_MonthName1" caption="MonthName" startItem="4" style="SlicerStyleDark3 2" rowHeight="241300"/>
  <slicer name="week_of_month 1" xr10:uid="{6985FDA2-7F99-47F3-AD03-A46ADAA139ED}" cache="Slicer_week_of_month1" caption="week_of_month" style="SlicerStyleDark3 2" rowHeight="241300"/>
  <slicer name="year 2" xr10:uid="{89CBBA7D-EDCA-467A-91B4-AF194B525DB9}" cache="Slicer_year2" caption="Year" style="SlicerStyleDark3 2" rowHeight="241300"/>
  <slicer name="MonthName 2" xr10:uid="{FB0EC5E1-100B-424B-BF14-63D7FCC66453}" cache="Slicer_MonthName2" caption="MonthName" startItem="4" style="SlicerStyleDark3 2" rowHeight="241300"/>
  <slicer name="week_of_month 2" xr10:uid="{168B1D9E-E672-476D-A314-75FB429B35A8}" cache="Slicer_week_of_month2" caption="week_of_month" style="SlicerStyleDark3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filter" xr10:uid="{1775CAF0-3DAB-4FC3-ADEB-068E46B7728C}" cache="Slicer_Statefilter" caption="Statefilter" startItem="28" style="SlicerStyleDark3 2" rowHeight="241300"/>
  <slicer name="Statefilter 2" xr10:uid="{904FCBAC-2754-42D1-AAF6-4C239B3DAC88}" cache="Slicer_Statefilter" caption="Statefilter" startItem="13" style="SlicerStyleDark3 2" rowHeight="241300"/>
  <slicer name="Statefilter 1" xr10:uid="{BB713D38-2E84-43D0-944C-39845715E375}" cache="Slicer_Statefilter" caption="Statefilter" startItem="28" style="SlicerStyleDark3 2" rowHeight="241300"/>
  <slicer name="Statefilter 3" xr10:uid="{F70A7680-0E44-47EB-8E9A-0D3E4F035E42}" cache="Slicer_Statefilter" caption="Statefilter" style="SlicerStyleDark3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filter 4" xr10:uid="{A228DFD5-668D-4E6D-A9C3-D3788E8DD04A}" cache="Slicer_Statefilter" caption="Statefilter" startItem="10" style="SlicerStyleDark3 2" rowHeight="241300"/>
</slicers>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2.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C3179-EE2E-4997-A8FA-AB45FD3D3653}">
  <dimension ref="B1:AC17"/>
  <sheetViews>
    <sheetView showGridLines="0" zoomScaleNormal="60" workbookViewId="0">
      <selection activeCell="J37" sqref="J37"/>
    </sheetView>
  </sheetViews>
  <sheetFormatPr baseColWidth="10" defaultColWidth="8.83203125" defaultRowHeight="15"/>
  <cols>
    <col min="1" max="23" width="8.83203125" style="25"/>
    <col min="24" max="24" width="9.1640625" style="25" customWidth="1"/>
    <col min="25" max="25" width="8.83203125" style="25" customWidth="1"/>
    <col min="26" max="26" width="12.1640625" style="25" customWidth="1"/>
    <col min="27" max="16384" width="8.83203125" style="25"/>
  </cols>
  <sheetData>
    <row r="1" spans="2:29" ht="15" customHeight="1">
      <c r="B1" s="38" t="s">
        <v>55</v>
      </c>
      <c r="C1" s="39"/>
      <c r="D1" s="39"/>
      <c r="E1" s="39"/>
      <c r="F1" s="39"/>
      <c r="G1" s="39"/>
      <c r="H1" s="39"/>
      <c r="I1" s="39"/>
      <c r="J1" s="39"/>
      <c r="K1" s="39"/>
      <c r="L1" s="39"/>
      <c r="M1" s="39"/>
      <c r="N1" s="39"/>
      <c r="O1" s="39"/>
      <c r="P1" s="39"/>
      <c r="Q1" s="39"/>
      <c r="R1" s="39"/>
      <c r="S1" s="39"/>
      <c r="T1" s="39"/>
      <c r="U1" s="39"/>
      <c r="V1" s="39"/>
      <c r="W1" s="39"/>
      <c r="X1" s="39"/>
      <c r="Y1" s="39"/>
      <c r="Z1" s="40"/>
      <c r="AA1" s="30"/>
      <c r="AB1" s="30"/>
      <c r="AC1" s="30"/>
    </row>
    <row r="2" spans="2:29" ht="15" customHeight="1">
      <c r="B2" s="41"/>
      <c r="C2" s="42"/>
      <c r="D2" s="42"/>
      <c r="E2" s="42"/>
      <c r="F2" s="42"/>
      <c r="G2" s="42"/>
      <c r="H2" s="42"/>
      <c r="I2" s="42"/>
      <c r="J2" s="42"/>
      <c r="K2" s="42"/>
      <c r="L2" s="42"/>
      <c r="M2" s="42"/>
      <c r="N2" s="42"/>
      <c r="O2" s="42"/>
      <c r="P2" s="42"/>
      <c r="Q2" s="42"/>
      <c r="R2" s="42"/>
      <c r="S2" s="42"/>
      <c r="T2" s="42"/>
      <c r="U2" s="42"/>
      <c r="V2" s="42"/>
      <c r="W2" s="42"/>
      <c r="X2" s="42"/>
      <c r="Y2" s="42"/>
      <c r="Z2" s="43"/>
      <c r="AA2" s="30"/>
      <c r="AB2" s="30"/>
      <c r="AC2" s="30"/>
    </row>
    <row r="3" spans="2:29" ht="15" customHeight="1">
      <c r="B3" s="44"/>
      <c r="C3" s="45"/>
      <c r="D3" s="45"/>
      <c r="E3" s="45"/>
      <c r="F3" s="45"/>
      <c r="G3" s="45"/>
      <c r="H3" s="45"/>
      <c r="I3" s="45"/>
      <c r="J3" s="45"/>
      <c r="K3" s="45"/>
      <c r="L3" s="45"/>
      <c r="M3" s="45"/>
      <c r="N3" s="45"/>
      <c r="O3" s="45"/>
      <c r="P3" s="45"/>
      <c r="Q3" s="45"/>
      <c r="R3" s="45"/>
      <c r="S3" s="45"/>
      <c r="T3" s="45"/>
      <c r="U3" s="45"/>
      <c r="V3" s="45"/>
      <c r="W3" s="45"/>
      <c r="X3" s="45"/>
      <c r="Y3" s="45"/>
      <c r="Z3" s="46"/>
      <c r="AA3" s="30"/>
      <c r="AB3" s="30"/>
      <c r="AC3" s="30"/>
    </row>
    <row r="8" spans="2:29" ht="33" customHeight="1">
      <c r="W8" s="61" t="str">
        <f>_xlfn.CONCAT("Confirmation Rate in ",Data_1!T3," ",Data_1!T2)</f>
        <v>Confirmation Rate in June 2021</v>
      </c>
      <c r="X8" s="62"/>
      <c r="Y8" s="63"/>
      <c r="Z8" s="27">
        <f>Data_1!W17</f>
        <v>3.5100257695740739E-2</v>
      </c>
    </row>
    <row r="9" spans="2:29">
      <c r="W9" s="28"/>
      <c r="Z9" s="29"/>
    </row>
    <row r="10" spans="2:29" ht="15" customHeight="1">
      <c r="W10" s="64" t="str">
        <f>_xlfn.CONCAT("Confirmation Rate till ",Data_1!T3," ",Data_1!T2)</f>
        <v>Confirmation Rate till June 2021</v>
      </c>
      <c r="X10" s="65"/>
      <c r="Y10" s="66"/>
      <c r="Z10" s="59">
        <f>Data_1!W18</f>
        <v>7.1132623980044218E-2</v>
      </c>
    </row>
    <row r="11" spans="2:29" ht="15" customHeight="1">
      <c r="W11" s="67"/>
      <c r="X11" s="68"/>
      <c r="Y11" s="69"/>
      <c r="Z11" s="60"/>
    </row>
    <row r="12" spans="2:29">
      <c r="W12" s="28"/>
      <c r="Z12" s="29"/>
    </row>
    <row r="13" spans="2:29" ht="15" customHeight="1">
      <c r="W13" s="47" t="str">
        <f>_xlfn.CONCAT("Recovery Rate till ",Data_1!T3," ",Data_1!T2)</f>
        <v>Recovery Rate till June 2021</v>
      </c>
      <c r="X13" s="48"/>
      <c r="Y13" s="49"/>
      <c r="Z13" s="59">
        <f>Data_1!W19</f>
        <v>0.96945401050049118</v>
      </c>
    </row>
    <row r="14" spans="2:29" ht="15" customHeight="1">
      <c r="W14" s="50"/>
      <c r="X14" s="51"/>
      <c r="Y14" s="52"/>
      <c r="Z14" s="60"/>
    </row>
    <row r="15" spans="2:29">
      <c r="W15" s="28"/>
      <c r="Z15" s="29"/>
    </row>
    <row r="16" spans="2:29">
      <c r="W16" s="53" t="str">
        <f>_xlfn.CONCAT("Death Rate till ",Data_1!T3," ",Data_1!T2)</f>
        <v>Death Rate till June 2021</v>
      </c>
      <c r="X16" s="54"/>
      <c r="Y16" s="55"/>
      <c r="Z16" s="59">
        <f>Data_1!W20</f>
        <v>1.3136432463658925E-2</v>
      </c>
    </row>
    <row r="17" spans="23:26">
      <c r="W17" s="56"/>
      <c r="X17" s="57"/>
      <c r="Y17" s="58"/>
      <c r="Z17" s="60"/>
    </row>
  </sheetData>
  <mergeCells count="8">
    <mergeCell ref="B1:Z3"/>
    <mergeCell ref="W13:Y14"/>
    <mergeCell ref="W16:Y17"/>
    <mergeCell ref="Z13:Z14"/>
    <mergeCell ref="Z16:Z17"/>
    <mergeCell ref="W8:Y8"/>
    <mergeCell ref="W10:Y11"/>
    <mergeCell ref="Z10:Z1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AD92D-F0F5-4B3B-B015-12040C59D318}">
  <dimension ref="C1:AD7"/>
  <sheetViews>
    <sheetView showGridLines="0" topLeftCell="B1" zoomScale="103" zoomScaleNormal="75" workbookViewId="0">
      <selection activeCell="F1" sqref="F1:X3"/>
    </sheetView>
  </sheetViews>
  <sheetFormatPr baseColWidth="10" defaultColWidth="8.83203125" defaultRowHeight="15"/>
  <cols>
    <col min="1" max="16384" width="8.83203125" style="25"/>
  </cols>
  <sheetData>
    <row r="1" spans="3:30">
      <c r="F1" s="70" t="s">
        <v>64</v>
      </c>
      <c r="G1" s="71"/>
      <c r="H1" s="71"/>
      <c r="I1" s="71"/>
      <c r="J1" s="71"/>
      <c r="K1" s="71"/>
      <c r="L1" s="71"/>
      <c r="M1" s="71"/>
      <c r="N1" s="71"/>
      <c r="O1" s="71"/>
      <c r="P1" s="71"/>
      <c r="Q1" s="71"/>
      <c r="R1" s="71"/>
      <c r="S1" s="71"/>
      <c r="T1" s="71"/>
      <c r="U1" s="71"/>
      <c r="V1" s="71"/>
      <c r="W1" s="71"/>
      <c r="X1" s="71"/>
    </row>
    <row r="2" spans="3:30">
      <c r="F2" s="71"/>
      <c r="G2" s="71"/>
      <c r="H2" s="71"/>
      <c r="I2" s="71"/>
      <c r="J2" s="71"/>
      <c r="K2" s="71"/>
      <c r="L2" s="71"/>
      <c r="M2" s="71"/>
      <c r="N2" s="71"/>
      <c r="O2" s="71"/>
      <c r="P2" s="71"/>
      <c r="Q2" s="71"/>
      <c r="R2" s="71"/>
      <c r="S2" s="71"/>
      <c r="T2" s="71"/>
      <c r="U2" s="71"/>
      <c r="V2" s="71"/>
      <c r="W2" s="71"/>
      <c r="X2" s="71"/>
    </row>
    <row r="3" spans="3:30">
      <c r="F3" s="71"/>
      <c r="G3" s="71"/>
      <c r="H3" s="71"/>
      <c r="I3" s="71"/>
      <c r="J3" s="71"/>
      <c r="K3" s="71"/>
      <c r="L3" s="71"/>
      <c r="M3" s="71"/>
      <c r="N3" s="71"/>
      <c r="O3" s="71"/>
      <c r="P3" s="71"/>
      <c r="Q3" s="71"/>
      <c r="R3" s="71"/>
      <c r="S3" s="71"/>
      <c r="T3" s="71"/>
      <c r="U3" s="71"/>
      <c r="V3" s="71"/>
      <c r="W3" s="71"/>
      <c r="X3" s="71"/>
    </row>
    <row r="5" spans="3:30" ht="15" customHeight="1">
      <c r="C5" s="72" t="s">
        <v>65</v>
      </c>
      <c r="D5" s="73"/>
      <c r="E5" s="74"/>
      <c r="Y5" s="72" t="s">
        <v>66</v>
      </c>
      <c r="Z5" s="78"/>
      <c r="AA5" s="79"/>
      <c r="AB5" s="26"/>
      <c r="AC5" s="26"/>
      <c r="AD5" s="26"/>
    </row>
    <row r="6" spans="3:30" ht="15" customHeight="1">
      <c r="C6" s="75"/>
      <c r="D6" s="76"/>
      <c r="E6" s="77"/>
      <c r="Y6" s="80"/>
      <c r="Z6" s="81"/>
      <c r="AA6" s="82"/>
      <c r="AB6" s="26"/>
      <c r="AC6" s="26"/>
      <c r="AD6" s="26"/>
    </row>
    <row r="7" spans="3:30">
      <c r="Y7" s="26"/>
      <c r="Z7" s="26"/>
      <c r="AA7" s="26"/>
      <c r="AB7" s="26"/>
      <c r="AC7" s="26"/>
      <c r="AD7" s="26"/>
    </row>
  </sheetData>
  <mergeCells count="3">
    <mergeCell ref="F1:X3"/>
    <mergeCell ref="C5:E6"/>
    <mergeCell ref="Y5:AA6"/>
  </mergeCells>
  <phoneticPr fontId="3"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135D-989A-45E2-A48D-F843F7B92BDA}">
  <dimension ref="C1:AI25"/>
  <sheetViews>
    <sheetView showGridLines="0" zoomScale="75" zoomScaleNormal="40" workbookViewId="0">
      <selection activeCell="J4" sqref="J4"/>
    </sheetView>
  </sheetViews>
  <sheetFormatPr baseColWidth="10" defaultColWidth="8.83203125" defaultRowHeight="15"/>
  <cols>
    <col min="1" max="16384" width="8.83203125" style="25"/>
  </cols>
  <sheetData>
    <row r="1" spans="3:35" ht="15" customHeight="1">
      <c r="C1" s="31"/>
      <c r="D1" s="31"/>
      <c r="E1" s="31"/>
      <c r="F1" s="31"/>
      <c r="G1" s="31"/>
      <c r="H1" s="31"/>
      <c r="I1" s="31"/>
      <c r="J1" s="83" t="s">
        <v>854</v>
      </c>
      <c r="K1" s="83"/>
      <c r="L1" s="83"/>
      <c r="M1" s="83"/>
      <c r="N1" s="83"/>
      <c r="O1" s="83"/>
      <c r="P1" s="83"/>
      <c r="Q1" s="83"/>
      <c r="R1" s="83"/>
      <c r="S1" s="83"/>
      <c r="T1" s="83"/>
      <c r="U1" s="83"/>
      <c r="V1" s="83"/>
      <c r="W1" s="83"/>
      <c r="X1" s="83"/>
      <c r="Y1" s="83"/>
      <c r="Z1" s="83"/>
      <c r="AA1" s="83"/>
      <c r="AB1" s="31"/>
      <c r="AC1" s="31"/>
      <c r="AD1" s="31"/>
      <c r="AE1" s="31"/>
      <c r="AF1" s="31"/>
      <c r="AG1" s="31"/>
      <c r="AH1" s="31"/>
      <c r="AI1" s="31"/>
    </row>
    <row r="2" spans="3:35" ht="15" customHeight="1">
      <c r="C2" s="31"/>
      <c r="D2" s="31"/>
      <c r="E2" s="31"/>
      <c r="F2" s="31"/>
      <c r="G2" s="31"/>
      <c r="H2" s="31"/>
      <c r="I2" s="31"/>
      <c r="J2" s="83"/>
      <c r="K2" s="83"/>
      <c r="L2" s="83"/>
      <c r="M2" s="83"/>
      <c r="N2" s="83"/>
      <c r="O2" s="83"/>
      <c r="P2" s="83"/>
      <c r="Q2" s="83"/>
      <c r="R2" s="83"/>
      <c r="S2" s="83"/>
      <c r="T2" s="83"/>
      <c r="U2" s="83"/>
      <c r="V2" s="83"/>
      <c r="W2" s="83"/>
      <c r="X2" s="83"/>
      <c r="Y2" s="83"/>
      <c r="Z2" s="83"/>
      <c r="AA2" s="83"/>
      <c r="AB2" s="31"/>
      <c r="AC2" s="31"/>
      <c r="AD2" s="31"/>
      <c r="AE2" s="31"/>
      <c r="AF2" s="31"/>
      <c r="AG2" s="31"/>
      <c r="AH2" s="31"/>
      <c r="AI2" s="31"/>
    </row>
    <row r="3" spans="3:35" ht="15" customHeight="1">
      <c r="J3" s="83"/>
      <c r="K3" s="83"/>
      <c r="L3" s="83"/>
      <c r="M3" s="83"/>
      <c r="N3" s="83"/>
      <c r="O3" s="83"/>
      <c r="P3" s="83"/>
      <c r="Q3" s="83"/>
      <c r="R3" s="83"/>
      <c r="S3" s="83"/>
      <c r="T3" s="83"/>
      <c r="U3" s="83"/>
      <c r="V3" s="83"/>
      <c r="W3" s="83"/>
      <c r="X3" s="83"/>
      <c r="Y3" s="83"/>
      <c r="Z3" s="83"/>
      <c r="AA3" s="83"/>
    </row>
    <row r="25" spans="35:35">
      <c r="AI25" s="25" t="s">
        <v>832</v>
      </c>
    </row>
  </sheetData>
  <mergeCells count="1">
    <mergeCell ref="J1:AA3"/>
  </mergeCells>
  <phoneticPr fontId="3"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3A0D3-DB2D-4DD3-8ACC-8D785EEA83DE}">
  <dimension ref="B1:AG31"/>
  <sheetViews>
    <sheetView showGridLines="0" tabSelected="1" topLeftCell="B1" zoomScale="117" zoomScaleNormal="60" workbookViewId="0">
      <selection activeCell="V23" sqref="V23"/>
    </sheetView>
  </sheetViews>
  <sheetFormatPr baseColWidth="10" defaultColWidth="8.83203125" defaultRowHeight="15"/>
  <cols>
    <col min="1" max="1" width="12" style="25" bestFit="1" customWidth="1"/>
    <col min="2" max="2" width="9.6640625" style="25" customWidth="1"/>
    <col min="3" max="17" width="8.83203125" style="25"/>
    <col min="18" max="18" width="24.5" style="25" customWidth="1"/>
    <col min="19" max="21" width="8.83203125" style="25"/>
    <col min="22" max="22" width="32" style="25" customWidth="1"/>
    <col min="23" max="29" width="8.83203125" style="25"/>
    <col min="30" max="30" width="12" style="25" customWidth="1"/>
    <col min="31" max="31" width="20.33203125" style="25" customWidth="1"/>
    <col min="32" max="32" width="12.1640625" style="25" customWidth="1"/>
    <col min="33" max="33" width="17.5" style="25" customWidth="1"/>
    <col min="34" max="16384" width="8.83203125" style="25"/>
  </cols>
  <sheetData>
    <row r="1" spans="2:33" ht="19">
      <c r="B1" s="32"/>
      <c r="C1" s="84" t="s">
        <v>853</v>
      </c>
      <c r="D1" s="84"/>
      <c r="E1" s="84"/>
      <c r="F1" s="84"/>
      <c r="G1" s="84"/>
      <c r="H1" s="84"/>
      <c r="I1" s="84"/>
      <c r="J1" s="84"/>
      <c r="K1" s="84"/>
      <c r="L1" s="84"/>
      <c r="M1" s="84"/>
      <c r="N1" s="84"/>
      <c r="O1" s="84"/>
      <c r="P1" s="84"/>
      <c r="Q1" s="84"/>
      <c r="R1" s="84"/>
    </row>
    <row r="2" spans="2:33" ht="19">
      <c r="B2" s="32"/>
      <c r="C2" s="84"/>
      <c r="D2" s="84"/>
      <c r="E2" s="84"/>
      <c r="F2" s="84"/>
      <c r="G2" s="84"/>
      <c r="H2" s="84"/>
      <c r="I2" s="84"/>
      <c r="J2" s="84"/>
      <c r="K2" s="84"/>
      <c r="L2" s="84"/>
      <c r="M2" s="84"/>
      <c r="N2" s="84"/>
      <c r="O2" s="84"/>
      <c r="P2" s="84"/>
      <c r="Q2" s="84"/>
      <c r="R2" s="84"/>
    </row>
    <row r="3" spans="2:33" ht="19">
      <c r="B3" s="32"/>
      <c r="C3" s="84"/>
      <c r="D3" s="84"/>
      <c r="E3" s="84"/>
      <c r="F3" s="84"/>
      <c r="G3" s="84"/>
      <c r="H3" s="84"/>
      <c r="I3" s="84"/>
      <c r="J3" s="84"/>
      <c r="K3" s="84"/>
      <c r="L3" s="84"/>
      <c r="M3" s="84"/>
      <c r="N3" s="84"/>
      <c r="O3" s="84"/>
      <c r="P3" s="84"/>
      <c r="Q3" s="84"/>
      <c r="R3" s="84"/>
      <c r="AD3" s="33" t="s">
        <v>837</v>
      </c>
      <c r="AE3" s="33" t="s">
        <v>838</v>
      </c>
      <c r="AF3" s="33" t="s">
        <v>851</v>
      </c>
      <c r="AG3" s="33" t="s">
        <v>852</v>
      </c>
    </row>
    <row r="4" spans="2:33" ht="19">
      <c r="B4" s="32"/>
      <c r="AD4" s="33" t="s">
        <v>839</v>
      </c>
      <c r="AE4" s="33">
        <v>266</v>
      </c>
      <c r="AF4" s="33">
        <v>136000</v>
      </c>
      <c r="AG4" s="33">
        <v>0.03</v>
      </c>
    </row>
    <row r="5" spans="2:33" ht="19">
      <c r="B5" s="32"/>
      <c r="AD5" s="33" t="s">
        <v>840</v>
      </c>
      <c r="AE5" s="33">
        <v>233</v>
      </c>
      <c r="AF5" s="33">
        <v>171297</v>
      </c>
      <c r="AG5" s="33">
        <v>0.04</v>
      </c>
    </row>
    <row r="6" spans="2:33">
      <c r="AD6" s="33" t="s">
        <v>841</v>
      </c>
      <c r="AE6" s="33">
        <v>146</v>
      </c>
      <c r="AF6" s="33">
        <v>31766</v>
      </c>
      <c r="AG6" s="33">
        <v>0.02</v>
      </c>
    </row>
    <row r="7" spans="2:33">
      <c r="AD7" s="33" t="s">
        <v>842</v>
      </c>
      <c r="AE7" s="33">
        <v>57</v>
      </c>
      <c r="AF7" s="33">
        <v>55276</v>
      </c>
      <c r="AG7" s="33">
        <v>7.0000000000000007E-2</v>
      </c>
    </row>
    <row r="8" spans="2:33">
      <c r="AD8" s="33" t="s">
        <v>843</v>
      </c>
      <c r="AE8" s="33">
        <v>5</v>
      </c>
      <c r="AF8" s="33">
        <v>42290</v>
      </c>
      <c r="AG8" s="33">
        <v>0.14000000000000001</v>
      </c>
    </row>
    <row r="14" spans="2:33">
      <c r="R14" s="34"/>
    </row>
    <row r="15" spans="2:33">
      <c r="R15" s="34"/>
    </row>
    <row r="16" spans="2:33">
      <c r="R16" s="34"/>
    </row>
    <row r="17" spans="2:18">
      <c r="R17" s="34"/>
    </row>
    <row r="18" spans="2:18">
      <c r="R18" s="34"/>
    </row>
    <row r="22" spans="2:18" ht="19">
      <c r="G22" s="36" t="s">
        <v>844</v>
      </c>
      <c r="H22" s="37"/>
      <c r="I22" s="37"/>
    </row>
    <row r="23" spans="2:18" ht="19">
      <c r="G23" s="36" t="s">
        <v>845</v>
      </c>
      <c r="H23" s="37"/>
      <c r="I23" s="37"/>
    </row>
    <row r="24" spans="2:18" ht="19">
      <c r="G24" s="36" t="s">
        <v>846</v>
      </c>
      <c r="H24" s="37"/>
      <c r="I24" s="37"/>
    </row>
    <row r="25" spans="2:18" ht="19">
      <c r="G25" s="36" t="s">
        <v>847</v>
      </c>
      <c r="H25" s="37"/>
      <c r="I25" s="37"/>
    </row>
    <row r="26" spans="2:18" ht="19" customHeight="1">
      <c r="B26" s="35"/>
      <c r="G26" s="36" t="s">
        <v>848</v>
      </c>
      <c r="H26" s="37"/>
      <c r="I26" s="37"/>
    </row>
    <row r="27" spans="2:18" ht="19" customHeight="1">
      <c r="B27" s="35"/>
    </row>
    <row r="28" spans="2:18" ht="19" customHeight="1">
      <c r="B28" s="35"/>
    </row>
    <row r="29" spans="2:18" ht="19" customHeight="1">
      <c r="B29" s="35"/>
    </row>
    <row r="30" spans="2:18" ht="19" customHeight="1">
      <c r="B30" s="35"/>
    </row>
    <row r="31" spans="2:18">
      <c r="B31" s="35"/>
    </row>
  </sheetData>
  <mergeCells count="1">
    <mergeCell ref="C1:R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14"/>
  <sheetViews>
    <sheetView zoomScale="60" zoomScaleNormal="60" workbookViewId="0">
      <pane ySplit="1" topLeftCell="A2" activePane="bottomLeft" state="frozen"/>
      <selection pane="bottomLeft" activeCell="AB30" sqref="AB30"/>
    </sheetView>
  </sheetViews>
  <sheetFormatPr baseColWidth="10" defaultColWidth="8.83203125" defaultRowHeight="15"/>
  <cols>
    <col min="1" max="1" width="5.5" customWidth="1"/>
    <col min="2" max="3" width="9.5" customWidth="1"/>
    <col min="4" max="4" width="9.83203125" customWidth="1"/>
    <col min="5" max="5" width="10.1640625" customWidth="1"/>
    <col min="6" max="6" width="9.6640625" customWidth="1"/>
    <col min="7" max="7" width="9.33203125" customWidth="1"/>
    <col min="8" max="8" width="11.5" customWidth="1"/>
    <col min="9" max="9" width="12" customWidth="1"/>
    <col min="10" max="10" width="10.33203125" customWidth="1"/>
    <col min="11" max="11" width="9.83203125" customWidth="1"/>
    <col min="12" max="12" width="12" customWidth="1"/>
    <col min="13" max="13" width="11.33203125" customWidth="1"/>
    <col min="14" max="14" width="9.5" customWidth="1"/>
    <col min="15" max="15" width="12.33203125" customWidth="1"/>
    <col min="16" max="16" width="10.83203125" customWidth="1"/>
    <col min="19" max="19" width="17.6640625" bestFit="1" customWidth="1"/>
    <col min="20" max="20" width="17.1640625" bestFit="1" customWidth="1"/>
    <col min="21" max="21" width="21.33203125" bestFit="1" customWidth="1"/>
    <col min="22" max="22" width="20.6640625" bestFit="1" customWidth="1"/>
    <col min="23" max="23" width="22.33203125" bestFit="1" customWidth="1"/>
    <col min="24" max="24" width="21.83203125" bestFit="1" customWidth="1"/>
    <col min="25" max="25" width="22.33203125" bestFit="1" customWidth="1"/>
    <col min="26" max="26" width="21.83203125" bestFit="1" customWidth="1"/>
    <col min="27" max="27" width="21" bestFit="1" customWidth="1"/>
    <col min="28" max="28" width="20.5" bestFit="1" customWidth="1"/>
    <col min="29" max="29" width="20.6640625" bestFit="1" customWidth="1"/>
    <col min="30" max="30" width="20.1640625" bestFit="1" customWidth="1"/>
    <col min="31" max="31" width="17.5" customWidth="1"/>
    <col min="32" max="32" width="17.83203125" customWidth="1"/>
    <col min="33" max="33" width="17.5" bestFit="1" customWidth="1"/>
  </cols>
  <sheetData>
    <row r="1" spans="1:31" ht="33" thickBot="1">
      <c r="A1" s="12" t="s">
        <v>0</v>
      </c>
      <c r="B1" s="12" t="s">
        <v>1</v>
      </c>
      <c r="C1" s="12" t="s">
        <v>67</v>
      </c>
      <c r="D1" s="12" t="s">
        <v>2</v>
      </c>
      <c r="E1" s="12" t="s">
        <v>3</v>
      </c>
      <c r="F1" s="12" t="s">
        <v>4</v>
      </c>
      <c r="G1" s="12" t="s">
        <v>5</v>
      </c>
      <c r="H1" s="12" t="s">
        <v>6</v>
      </c>
      <c r="I1" s="12" t="s">
        <v>7</v>
      </c>
      <c r="J1" s="12" t="s">
        <v>8</v>
      </c>
      <c r="K1" s="12" t="s">
        <v>9</v>
      </c>
      <c r="L1" s="12" t="s">
        <v>10</v>
      </c>
      <c r="M1" s="12" t="s">
        <v>11</v>
      </c>
      <c r="N1" s="12" t="s">
        <v>12</v>
      </c>
      <c r="O1" s="12" t="s">
        <v>13</v>
      </c>
      <c r="P1" s="12" t="s">
        <v>14</v>
      </c>
      <c r="R1" s="15"/>
      <c r="U1" s="16"/>
      <c r="V1" s="85" t="s">
        <v>15</v>
      </c>
      <c r="W1" s="86"/>
      <c r="X1" s="86"/>
      <c r="Y1" s="86"/>
      <c r="Z1" s="86"/>
      <c r="AA1" s="87"/>
      <c r="AB1" s="16"/>
      <c r="AC1" s="16"/>
      <c r="AD1" s="16"/>
      <c r="AE1" s="17"/>
    </row>
    <row r="2" spans="1:31" ht="16" thickBot="1">
      <c r="A2">
        <v>2020</v>
      </c>
      <c r="B2" t="s">
        <v>16</v>
      </c>
      <c r="C2">
        <v>1</v>
      </c>
      <c r="D2">
        <v>5</v>
      </c>
      <c r="E2">
        <v>2</v>
      </c>
      <c r="F2">
        <v>2</v>
      </c>
      <c r="G2">
        <v>0</v>
      </c>
      <c r="H2">
        <v>0</v>
      </c>
      <c r="I2">
        <v>0</v>
      </c>
      <c r="J2">
        <v>0</v>
      </c>
      <c r="K2">
        <v>0</v>
      </c>
      <c r="L2">
        <v>0</v>
      </c>
      <c r="M2">
        <v>0</v>
      </c>
      <c r="N2">
        <v>0</v>
      </c>
      <c r="O2">
        <v>0</v>
      </c>
      <c r="P2">
        <v>0</v>
      </c>
      <c r="R2" s="1"/>
      <c r="S2" s="8" t="s">
        <v>0</v>
      </c>
      <c r="T2" s="24">
        <v>2021</v>
      </c>
      <c r="V2" s="88"/>
      <c r="W2" s="89"/>
      <c r="X2" s="89"/>
      <c r="Y2" s="89"/>
      <c r="Z2" s="89"/>
      <c r="AA2" s="90"/>
      <c r="AE2" s="2"/>
    </row>
    <row r="3" spans="1:31" ht="16" thickBot="1">
      <c r="A3">
        <v>2020</v>
      </c>
      <c r="B3" t="s">
        <v>18</v>
      </c>
      <c r="C3">
        <v>2</v>
      </c>
      <c r="D3">
        <v>1</v>
      </c>
      <c r="E3">
        <v>2</v>
      </c>
      <c r="F3">
        <v>4</v>
      </c>
      <c r="G3">
        <v>0</v>
      </c>
      <c r="H3">
        <v>0</v>
      </c>
      <c r="I3">
        <v>0</v>
      </c>
      <c r="J3">
        <v>0</v>
      </c>
      <c r="K3">
        <v>0</v>
      </c>
      <c r="L3">
        <v>0</v>
      </c>
      <c r="M3">
        <v>0</v>
      </c>
      <c r="N3">
        <v>0</v>
      </c>
      <c r="O3">
        <v>0</v>
      </c>
      <c r="P3">
        <v>0</v>
      </c>
      <c r="R3" s="1"/>
      <c r="S3" s="8" t="s">
        <v>1</v>
      </c>
      <c r="T3" s="9" t="s">
        <v>48</v>
      </c>
      <c r="V3" s="91"/>
      <c r="W3" s="92"/>
      <c r="X3" s="92"/>
      <c r="Y3" s="92"/>
      <c r="Z3" s="92"/>
      <c r="AA3" s="93"/>
      <c r="AE3" s="2"/>
    </row>
    <row r="4" spans="1:31" ht="16" thickBot="1">
      <c r="A4">
        <v>2020</v>
      </c>
      <c r="B4" t="s">
        <v>18</v>
      </c>
      <c r="C4">
        <v>2</v>
      </c>
      <c r="D4">
        <v>1</v>
      </c>
      <c r="E4">
        <v>2</v>
      </c>
      <c r="F4">
        <v>6</v>
      </c>
      <c r="G4">
        <v>0</v>
      </c>
      <c r="H4">
        <v>0</v>
      </c>
      <c r="I4">
        <v>0</v>
      </c>
      <c r="J4">
        <v>0</v>
      </c>
      <c r="K4">
        <v>0</v>
      </c>
      <c r="L4">
        <v>0</v>
      </c>
      <c r="M4">
        <v>0</v>
      </c>
      <c r="N4">
        <v>0</v>
      </c>
      <c r="O4">
        <v>0</v>
      </c>
      <c r="P4">
        <v>0</v>
      </c>
      <c r="R4" s="1"/>
      <c r="AE4" s="2"/>
    </row>
    <row r="5" spans="1:31" ht="16" thickBot="1">
      <c r="A5">
        <v>2020</v>
      </c>
      <c r="B5" t="s">
        <v>18</v>
      </c>
      <c r="C5">
        <v>2</v>
      </c>
      <c r="D5">
        <v>2</v>
      </c>
      <c r="E5">
        <v>0</v>
      </c>
      <c r="F5">
        <v>6</v>
      </c>
      <c r="G5">
        <v>0</v>
      </c>
      <c r="H5">
        <v>0</v>
      </c>
      <c r="I5">
        <v>6</v>
      </c>
      <c r="J5">
        <v>6</v>
      </c>
      <c r="K5">
        <v>0</v>
      </c>
      <c r="L5">
        <v>0</v>
      </c>
      <c r="M5">
        <v>0</v>
      </c>
      <c r="N5">
        <v>0</v>
      </c>
      <c r="O5">
        <v>0</v>
      </c>
      <c r="P5">
        <v>0</v>
      </c>
      <c r="R5" s="1"/>
      <c r="S5" s="10" t="s">
        <v>19</v>
      </c>
      <c r="T5" s="11" t="s">
        <v>20</v>
      </c>
      <c r="U5" s="11" t="s">
        <v>21</v>
      </c>
      <c r="V5" s="11" t="s">
        <v>22</v>
      </c>
      <c r="W5" s="11" t="s">
        <v>23</v>
      </c>
      <c r="X5" s="11" t="s">
        <v>24</v>
      </c>
      <c r="Y5" s="11" t="s">
        <v>25</v>
      </c>
      <c r="Z5" s="11" t="s">
        <v>26</v>
      </c>
      <c r="AA5" s="11" t="s">
        <v>27</v>
      </c>
      <c r="AB5" s="11" t="s">
        <v>28</v>
      </c>
      <c r="AC5" s="11" t="s">
        <v>29</v>
      </c>
      <c r="AD5" s="9" t="s">
        <v>30</v>
      </c>
      <c r="AE5" s="2"/>
    </row>
    <row r="6" spans="1:31" ht="16" thickBot="1">
      <c r="A6">
        <v>2020</v>
      </c>
      <c r="B6" t="s">
        <v>31</v>
      </c>
      <c r="C6">
        <v>3</v>
      </c>
      <c r="D6">
        <v>1</v>
      </c>
      <c r="E6">
        <v>4</v>
      </c>
      <c r="F6">
        <v>10</v>
      </c>
      <c r="G6">
        <v>0</v>
      </c>
      <c r="H6">
        <v>0</v>
      </c>
      <c r="I6">
        <v>0</v>
      </c>
      <c r="J6">
        <v>6</v>
      </c>
      <c r="K6">
        <v>0</v>
      </c>
      <c r="L6">
        <v>0</v>
      </c>
      <c r="M6">
        <v>0</v>
      </c>
      <c r="N6">
        <v>0</v>
      </c>
      <c r="O6">
        <v>0</v>
      </c>
      <c r="P6">
        <v>0</v>
      </c>
      <c r="R6" s="1"/>
      <c r="S6" s="10">
        <v>127456899</v>
      </c>
      <c r="T6" s="11">
        <v>855044178</v>
      </c>
      <c r="U6" s="11">
        <v>4473770</v>
      </c>
      <c r="V6" s="11">
        <v>60821536</v>
      </c>
      <c r="W6" s="11">
        <v>209784171</v>
      </c>
      <c r="X6" s="11">
        <v>550463479</v>
      </c>
      <c r="Y6" s="11">
        <v>29480221</v>
      </c>
      <c r="Z6" s="11">
        <v>117710854</v>
      </c>
      <c r="AA6" s="11">
        <v>7084182</v>
      </c>
      <c r="AB6" s="11">
        <v>58963682</v>
      </c>
      <c r="AC6" s="11">
        <v>135156</v>
      </c>
      <c r="AD6" s="9">
        <v>798978</v>
      </c>
      <c r="AE6" s="2"/>
    </row>
    <row r="7" spans="1:31">
      <c r="A7">
        <v>2020</v>
      </c>
      <c r="B7" t="s">
        <v>31</v>
      </c>
      <c r="C7">
        <v>3</v>
      </c>
      <c r="D7">
        <v>1</v>
      </c>
      <c r="E7">
        <v>2</v>
      </c>
      <c r="F7">
        <v>12</v>
      </c>
      <c r="G7">
        <v>0</v>
      </c>
      <c r="H7">
        <v>0</v>
      </c>
      <c r="I7">
        <v>0</v>
      </c>
      <c r="J7">
        <v>6</v>
      </c>
      <c r="K7">
        <v>0</v>
      </c>
      <c r="L7">
        <v>0</v>
      </c>
      <c r="M7">
        <v>0</v>
      </c>
      <c r="N7">
        <v>0</v>
      </c>
      <c r="O7">
        <v>0</v>
      </c>
      <c r="P7">
        <v>0</v>
      </c>
      <c r="R7" s="1"/>
      <c r="AE7" s="2"/>
    </row>
    <row r="8" spans="1:31">
      <c r="A8">
        <v>2020</v>
      </c>
      <c r="B8" t="s">
        <v>31</v>
      </c>
      <c r="C8">
        <v>3</v>
      </c>
      <c r="D8">
        <v>1</v>
      </c>
      <c r="E8">
        <v>44</v>
      </c>
      <c r="F8">
        <v>56</v>
      </c>
      <c r="G8">
        <v>0</v>
      </c>
      <c r="H8">
        <v>0</v>
      </c>
      <c r="I8">
        <v>0</v>
      </c>
      <c r="J8">
        <v>6</v>
      </c>
      <c r="K8">
        <v>0</v>
      </c>
      <c r="L8">
        <v>0</v>
      </c>
      <c r="M8">
        <v>0</v>
      </c>
      <c r="N8">
        <v>0</v>
      </c>
      <c r="O8">
        <v>0</v>
      </c>
      <c r="P8">
        <v>0</v>
      </c>
      <c r="R8" s="1"/>
      <c r="S8" s="94" t="s">
        <v>32</v>
      </c>
      <c r="T8" s="95"/>
      <c r="X8" s="96" t="s">
        <v>33</v>
      </c>
      <c r="Y8" s="96"/>
      <c r="AA8" s="96" t="s">
        <v>34</v>
      </c>
      <c r="AB8" s="96"/>
      <c r="AE8" s="2"/>
    </row>
    <row r="9" spans="1:31">
      <c r="A9">
        <v>2020</v>
      </c>
      <c r="B9" t="s">
        <v>31</v>
      </c>
      <c r="C9">
        <v>3</v>
      </c>
      <c r="D9">
        <v>1</v>
      </c>
      <c r="E9">
        <v>4</v>
      </c>
      <c r="F9">
        <v>60</v>
      </c>
      <c r="G9">
        <v>0</v>
      </c>
      <c r="H9">
        <v>0</v>
      </c>
      <c r="I9">
        <v>0</v>
      </c>
      <c r="J9">
        <v>6</v>
      </c>
      <c r="K9">
        <v>0</v>
      </c>
      <c r="L9">
        <v>0</v>
      </c>
      <c r="M9">
        <v>0</v>
      </c>
      <c r="N9">
        <v>0</v>
      </c>
      <c r="O9">
        <v>0</v>
      </c>
      <c r="P9">
        <v>0</v>
      </c>
      <c r="R9" s="97"/>
      <c r="S9" s="3" t="s">
        <v>35</v>
      </c>
      <c r="T9" s="3">
        <f>Y9</f>
        <v>127456899</v>
      </c>
      <c r="X9" s="3" t="s">
        <v>35</v>
      </c>
      <c r="Y9" s="3">
        <f>GETPIVOTDATA("Sum of daily_tested",$S$5)</f>
        <v>127456899</v>
      </c>
      <c r="AA9" s="3" t="s">
        <v>35</v>
      </c>
      <c r="AB9" s="3">
        <f>GETPIVOTDATA("Max of total_tested",$S$5)</f>
        <v>855044178</v>
      </c>
      <c r="AE9" s="2"/>
    </row>
    <row r="10" spans="1:31">
      <c r="A10">
        <v>2020</v>
      </c>
      <c r="B10" t="s">
        <v>31</v>
      </c>
      <c r="C10">
        <v>3</v>
      </c>
      <c r="D10">
        <v>1</v>
      </c>
      <c r="E10">
        <v>2</v>
      </c>
      <c r="F10">
        <v>62</v>
      </c>
      <c r="G10">
        <v>0</v>
      </c>
      <c r="H10">
        <v>0</v>
      </c>
      <c r="I10">
        <v>0</v>
      </c>
      <c r="J10">
        <v>6</v>
      </c>
      <c r="K10">
        <v>0</v>
      </c>
      <c r="L10">
        <v>0</v>
      </c>
      <c r="M10">
        <v>0</v>
      </c>
      <c r="N10">
        <v>0</v>
      </c>
      <c r="O10">
        <v>0</v>
      </c>
      <c r="P10">
        <v>0</v>
      </c>
      <c r="R10" s="97"/>
      <c r="S10" s="3" t="s">
        <v>36</v>
      </c>
      <c r="T10" s="3">
        <f>AB9</f>
        <v>855044178</v>
      </c>
      <c r="X10" s="3" t="s">
        <v>37</v>
      </c>
      <c r="Y10" s="3">
        <f>GETPIVOTDATA("Sum of daily_confirmed",$S$5)</f>
        <v>4473770</v>
      </c>
      <c r="AA10" s="3" t="s">
        <v>37</v>
      </c>
      <c r="AB10" s="3">
        <f>GETPIVOTDATA("Max of total_confirmed",$S$5)</f>
        <v>60821536</v>
      </c>
      <c r="AE10" s="2"/>
    </row>
    <row r="11" spans="1:31">
      <c r="A11">
        <v>2020</v>
      </c>
      <c r="B11" t="s">
        <v>31</v>
      </c>
      <c r="C11">
        <v>3</v>
      </c>
      <c r="D11">
        <v>1</v>
      </c>
      <c r="E11">
        <v>6</v>
      </c>
      <c r="F11">
        <v>68</v>
      </c>
      <c r="G11">
        <v>0</v>
      </c>
      <c r="H11">
        <v>0</v>
      </c>
      <c r="I11">
        <v>0</v>
      </c>
      <c r="J11">
        <v>6</v>
      </c>
      <c r="K11">
        <v>0</v>
      </c>
      <c r="L11">
        <v>0</v>
      </c>
      <c r="M11">
        <v>0</v>
      </c>
      <c r="N11">
        <v>0</v>
      </c>
      <c r="O11">
        <v>0</v>
      </c>
      <c r="P11">
        <v>0</v>
      </c>
      <c r="R11" s="97"/>
      <c r="S11" s="3" t="s">
        <v>37</v>
      </c>
      <c r="T11" s="3">
        <f>Y10</f>
        <v>4473770</v>
      </c>
      <c r="X11" s="3" t="s">
        <v>38</v>
      </c>
      <c r="Y11" s="3">
        <f>GETPIVOTDATA("Sum of daily_vaccinated1",$S$5)</f>
        <v>209784171</v>
      </c>
      <c r="AA11" s="3" t="s">
        <v>38</v>
      </c>
      <c r="AB11" s="3">
        <f>GETPIVOTDATA("Max of total_vaccinated1",$S$5)</f>
        <v>550463479</v>
      </c>
      <c r="AE11" s="2"/>
    </row>
    <row r="12" spans="1:31">
      <c r="A12">
        <v>2020</v>
      </c>
      <c r="B12" t="s">
        <v>31</v>
      </c>
      <c r="C12">
        <v>3</v>
      </c>
      <c r="D12">
        <v>2</v>
      </c>
      <c r="E12">
        <v>10</v>
      </c>
      <c r="F12">
        <v>78</v>
      </c>
      <c r="G12">
        <v>0</v>
      </c>
      <c r="H12">
        <v>0</v>
      </c>
      <c r="I12">
        <v>0</v>
      </c>
      <c r="J12">
        <v>6</v>
      </c>
      <c r="K12">
        <v>0</v>
      </c>
      <c r="L12">
        <v>0</v>
      </c>
      <c r="M12">
        <v>0</v>
      </c>
      <c r="N12">
        <v>0</v>
      </c>
      <c r="O12">
        <v>0</v>
      </c>
      <c r="P12">
        <v>0</v>
      </c>
      <c r="R12" s="97"/>
      <c r="S12" s="3" t="s">
        <v>39</v>
      </c>
      <c r="T12" s="3">
        <f>AB10</f>
        <v>60821536</v>
      </c>
      <c r="X12" s="3" t="s">
        <v>40</v>
      </c>
      <c r="Y12" s="3">
        <f>GETPIVOTDATA("Sum of daily_vaccinated2",$S$5)</f>
        <v>29480221</v>
      </c>
      <c r="AA12" s="3" t="s">
        <v>40</v>
      </c>
      <c r="AB12" s="3">
        <f>GETPIVOTDATA("Max of total_vaccinated2",$S$5)</f>
        <v>117710854</v>
      </c>
      <c r="AE12" s="2"/>
    </row>
    <row r="13" spans="1:31">
      <c r="A13">
        <v>2020</v>
      </c>
      <c r="B13" t="s">
        <v>31</v>
      </c>
      <c r="C13">
        <v>3</v>
      </c>
      <c r="D13">
        <v>2</v>
      </c>
      <c r="E13">
        <v>18</v>
      </c>
      <c r="F13">
        <v>96</v>
      </c>
      <c r="G13">
        <v>0</v>
      </c>
      <c r="H13">
        <v>0</v>
      </c>
      <c r="I13">
        <v>0</v>
      </c>
      <c r="J13">
        <v>6</v>
      </c>
      <c r="K13">
        <v>0</v>
      </c>
      <c r="L13">
        <v>0</v>
      </c>
      <c r="M13">
        <v>0</v>
      </c>
      <c r="N13">
        <v>0</v>
      </c>
      <c r="O13">
        <v>0</v>
      </c>
      <c r="P13">
        <v>0</v>
      </c>
      <c r="R13" s="97"/>
      <c r="S13" s="3" t="s">
        <v>38</v>
      </c>
      <c r="T13" s="3">
        <f>Y11</f>
        <v>209784171</v>
      </c>
      <c r="X13" s="3" t="s">
        <v>41</v>
      </c>
      <c r="Y13" s="3">
        <f>GETPIVOTDATA("Sum of daily_recovered",$S$5)</f>
        <v>7084182</v>
      </c>
      <c r="AA13" s="3" t="s">
        <v>41</v>
      </c>
      <c r="AB13" s="3">
        <f>GETPIVOTDATA("Max of total_recovered",$S$5)</f>
        <v>58963682</v>
      </c>
      <c r="AE13" s="2"/>
    </row>
    <row r="14" spans="1:31">
      <c r="A14">
        <v>2020</v>
      </c>
      <c r="B14" t="s">
        <v>31</v>
      </c>
      <c r="C14">
        <v>3</v>
      </c>
      <c r="D14">
        <v>2</v>
      </c>
      <c r="E14">
        <v>30</v>
      </c>
      <c r="F14">
        <v>126</v>
      </c>
      <c r="G14">
        <v>0</v>
      </c>
      <c r="H14">
        <v>0</v>
      </c>
      <c r="I14">
        <v>0</v>
      </c>
      <c r="J14">
        <v>6</v>
      </c>
      <c r="K14">
        <v>0</v>
      </c>
      <c r="L14">
        <v>0</v>
      </c>
      <c r="M14">
        <v>0</v>
      </c>
      <c r="N14">
        <v>0</v>
      </c>
      <c r="O14">
        <v>0</v>
      </c>
      <c r="P14">
        <v>0</v>
      </c>
      <c r="R14" s="97"/>
      <c r="S14" s="3" t="s">
        <v>42</v>
      </c>
      <c r="T14" s="3">
        <f>AB11</f>
        <v>550463479</v>
      </c>
      <c r="X14" s="3" t="s">
        <v>43</v>
      </c>
      <c r="Y14" s="3">
        <f>GETPIVOTDATA("Sum of daily_deceased",$S$5)</f>
        <v>135156</v>
      </c>
      <c r="AA14" s="3" t="s">
        <v>43</v>
      </c>
      <c r="AB14" s="3">
        <f>GETPIVOTDATA("Max of total_deceased",$S$5)</f>
        <v>798978</v>
      </c>
      <c r="AE14" s="2"/>
    </row>
    <row r="15" spans="1:31">
      <c r="A15">
        <v>2020</v>
      </c>
      <c r="B15" t="s">
        <v>31</v>
      </c>
      <c r="C15">
        <v>3</v>
      </c>
      <c r="D15">
        <v>2</v>
      </c>
      <c r="E15">
        <v>16</v>
      </c>
      <c r="F15">
        <v>142</v>
      </c>
      <c r="G15">
        <v>0</v>
      </c>
      <c r="H15">
        <v>0</v>
      </c>
      <c r="I15">
        <v>0</v>
      </c>
      <c r="J15">
        <v>6</v>
      </c>
      <c r="K15">
        <v>0</v>
      </c>
      <c r="L15">
        <v>0</v>
      </c>
      <c r="M15">
        <v>0</v>
      </c>
      <c r="N15">
        <v>0</v>
      </c>
      <c r="O15">
        <v>0</v>
      </c>
      <c r="P15">
        <v>0</v>
      </c>
      <c r="R15" s="97"/>
      <c r="S15" s="3" t="s">
        <v>40</v>
      </c>
      <c r="T15" s="3">
        <f>Y12</f>
        <v>29480221</v>
      </c>
      <c r="AE15" s="2"/>
    </row>
    <row r="16" spans="1:31">
      <c r="A16">
        <v>2020</v>
      </c>
      <c r="B16" t="s">
        <v>31</v>
      </c>
      <c r="C16">
        <v>3</v>
      </c>
      <c r="D16">
        <v>2</v>
      </c>
      <c r="E16">
        <v>20</v>
      </c>
      <c r="F16">
        <v>162</v>
      </c>
      <c r="G16">
        <v>0</v>
      </c>
      <c r="H16">
        <v>0</v>
      </c>
      <c r="I16">
        <v>0</v>
      </c>
      <c r="J16">
        <v>6</v>
      </c>
      <c r="K16">
        <v>0</v>
      </c>
      <c r="L16">
        <v>0</v>
      </c>
      <c r="M16">
        <v>0</v>
      </c>
      <c r="N16">
        <v>0</v>
      </c>
      <c r="O16">
        <v>0</v>
      </c>
      <c r="P16">
        <v>0</v>
      </c>
      <c r="R16" s="97"/>
      <c r="S16" s="3" t="s">
        <v>44</v>
      </c>
      <c r="T16" s="3">
        <f>AB12</f>
        <v>117710854</v>
      </c>
      <c r="AE16" s="2"/>
    </row>
    <row r="17" spans="1:31">
      <c r="A17">
        <v>2020</v>
      </c>
      <c r="B17" t="s">
        <v>31</v>
      </c>
      <c r="C17">
        <v>3</v>
      </c>
      <c r="D17">
        <v>2</v>
      </c>
      <c r="E17">
        <v>20</v>
      </c>
      <c r="F17">
        <v>182</v>
      </c>
      <c r="G17">
        <v>2</v>
      </c>
      <c r="H17">
        <v>2</v>
      </c>
      <c r="I17">
        <v>0</v>
      </c>
      <c r="J17">
        <v>6</v>
      </c>
      <c r="K17">
        <v>6500</v>
      </c>
      <c r="L17">
        <v>6500</v>
      </c>
      <c r="M17">
        <v>0</v>
      </c>
      <c r="N17">
        <v>0</v>
      </c>
      <c r="O17">
        <v>0</v>
      </c>
      <c r="P17">
        <v>0</v>
      </c>
      <c r="R17" s="97"/>
      <c r="S17" s="3" t="s">
        <v>41</v>
      </c>
      <c r="T17" s="3">
        <f>Y13</f>
        <v>7084182</v>
      </c>
      <c r="V17" t="s">
        <v>56</v>
      </c>
      <c r="W17" s="14">
        <f>Data_1!Y10/Data_1!Y9</f>
        <v>3.5100257695740739E-2</v>
      </c>
      <c r="AE17" s="2"/>
    </row>
    <row r="18" spans="1:31">
      <c r="A18">
        <v>2020</v>
      </c>
      <c r="B18" t="s">
        <v>31</v>
      </c>
      <c r="C18">
        <v>3</v>
      </c>
      <c r="D18">
        <v>2</v>
      </c>
      <c r="E18">
        <v>22</v>
      </c>
      <c r="F18">
        <v>204</v>
      </c>
      <c r="G18">
        <v>0</v>
      </c>
      <c r="H18">
        <v>2</v>
      </c>
      <c r="I18">
        <v>0</v>
      </c>
      <c r="J18">
        <v>6</v>
      </c>
      <c r="K18">
        <v>0</v>
      </c>
      <c r="L18">
        <v>6500</v>
      </c>
      <c r="M18">
        <v>0</v>
      </c>
      <c r="N18">
        <v>0</v>
      </c>
      <c r="O18">
        <v>0</v>
      </c>
      <c r="P18">
        <v>0</v>
      </c>
      <c r="R18" s="97"/>
      <c r="S18" s="3" t="s">
        <v>45</v>
      </c>
      <c r="T18" s="3">
        <f>AB13</f>
        <v>58963682</v>
      </c>
      <c r="V18" t="s">
        <v>57</v>
      </c>
      <c r="W18" s="13">
        <f>AB10/AB9</f>
        <v>7.1132623980044218E-2</v>
      </c>
      <c r="AE18" s="2"/>
    </row>
    <row r="19" spans="1:31" ht="15" customHeight="1">
      <c r="A19">
        <v>2020</v>
      </c>
      <c r="B19" t="s">
        <v>31</v>
      </c>
      <c r="C19">
        <v>3</v>
      </c>
      <c r="D19">
        <v>3</v>
      </c>
      <c r="E19">
        <v>20</v>
      </c>
      <c r="F19">
        <v>224</v>
      </c>
      <c r="G19">
        <v>0</v>
      </c>
      <c r="H19">
        <v>2</v>
      </c>
      <c r="I19">
        <v>0</v>
      </c>
      <c r="J19">
        <v>6</v>
      </c>
      <c r="K19">
        <v>0</v>
      </c>
      <c r="L19">
        <v>6500</v>
      </c>
      <c r="M19">
        <v>0</v>
      </c>
      <c r="N19">
        <v>0</v>
      </c>
      <c r="O19">
        <v>0</v>
      </c>
      <c r="P19">
        <v>0</v>
      </c>
      <c r="R19" s="97"/>
      <c r="S19" s="3" t="s">
        <v>43</v>
      </c>
      <c r="T19" s="3">
        <f>Y14</f>
        <v>135156</v>
      </c>
      <c r="V19" t="s">
        <v>58</v>
      </c>
      <c r="W19" s="13">
        <f>AB13/AB10</f>
        <v>0.96945401050049118</v>
      </c>
      <c r="AE19" s="2"/>
    </row>
    <row r="20" spans="1:31">
      <c r="A20">
        <v>2020</v>
      </c>
      <c r="B20" t="s">
        <v>31</v>
      </c>
      <c r="C20">
        <v>3</v>
      </c>
      <c r="D20">
        <v>3</v>
      </c>
      <c r="E20">
        <v>28</v>
      </c>
      <c r="F20">
        <v>252</v>
      </c>
      <c r="G20">
        <v>0</v>
      </c>
      <c r="H20">
        <v>2</v>
      </c>
      <c r="I20">
        <v>0</v>
      </c>
      <c r="J20">
        <v>6</v>
      </c>
      <c r="K20">
        <v>0</v>
      </c>
      <c r="L20">
        <v>6500</v>
      </c>
      <c r="M20">
        <v>0</v>
      </c>
      <c r="N20">
        <v>0</v>
      </c>
      <c r="O20">
        <v>0</v>
      </c>
      <c r="P20">
        <v>0</v>
      </c>
      <c r="R20" s="97"/>
      <c r="S20" s="3" t="s">
        <v>46</v>
      </c>
      <c r="T20" s="3">
        <f>AB14</f>
        <v>798978</v>
      </c>
      <c r="V20" t="s">
        <v>59</v>
      </c>
      <c r="W20" s="13">
        <f>AB14/AB10</f>
        <v>1.3136432463658925E-2</v>
      </c>
      <c r="AE20" s="2"/>
    </row>
    <row r="21" spans="1:31">
      <c r="A21">
        <v>2020</v>
      </c>
      <c r="B21" t="s">
        <v>31</v>
      </c>
      <c r="C21">
        <v>3</v>
      </c>
      <c r="D21">
        <v>3</v>
      </c>
      <c r="E21">
        <v>40</v>
      </c>
      <c r="F21">
        <v>292</v>
      </c>
      <c r="G21">
        <v>0</v>
      </c>
      <c r="H21">
        <v>2</v>
      </c>
      <c r="I21">
        <v>0</v>
      </c>
      <c r="J21">
        <v>6</v>
      </c>
      <c r="K21">
        <v>0</v>
      </c>
      <c r="L21">
        <v>6500</v>
      </c>
      <c r="M21">
        <v>0</v>
      </c>
      <c r="N21">
        <v>0</v>
      </c>
      <c r="O21">
        <v>0</v>
      </c>
      <c r="P21">
        <v>0</v>
      </c>
      <c r="R21" s="1"/>
      <c r="AE21" s="2"/>
    </row>
    <row r="22" spans="1:31" ht="16" thickBot="1">
      <c r="A22">
        <v>2020</v>
      </c>
      <c r="B22" t="s">
        <v>31</v>
      </c>
      <c r="C22">
        <v>3</v>
      </c>
      <c r="D22">
        <v>3</v>
      </c>
      <c r="E22">
        <v>50</v>
      </c>
      <c r="F22">
        <v>342</v>
      </c>
      <c r="G22">
        <v>0</v>
      </c>
      <c r="H22">
        <v>2</v>
      </c>
      <c r="I22">
        <v>0</v>
      </c>
      <c r="J22">
        <v>6</v>
      </c>
      <c r="K22">
        <v>6625</v>
      </c>
      <c r="L22">
        <v>13125</v>
      </c>
      <c r="M22">
        <v>0</v>
      </c>
      <c r="N22">
        <v>0</v>
      </c>
      <c r="O22">
        <v>0</v>
      </c>
      <c r="P22">
        <v>0</v>
      </c>
      <c r="R22" s="4"/>
      <c r="S22" s="5"/>
      <c r="T22" s="5"/>
      <c r="U22" s="5"/>
      <c r="V22" s="5"/>
      <c r="W22" s="5"/>
      <c r="X22" s="5"/>
      <c r="Y22" s="5"/>
      <c r="Z22" s="5"/>
      <c r="AA22" s="5"/>
      <c r="AB22" s="5"/>
      <c r="AC22" s="5"/>
      <c r="AD22" s="5"/>
      <c r="AE22" s="6"/>
    </row>
    <row r="23" spans="1:31">
      <c r="A23">
        <v>2020</v>
      </c>
      <c r="B23" t="s">
        <v>31</v>
      </c>
      <c r="C23">
        <v>3</v>
      </c>
      <c r="D23">
        <v>3</v>
      </c>
      <c r="E23">
        <v>54</v>
      </c>
      <c r="F23">
        <v>396</v>
      </c>
      <c r="G23">
        <v>0</v>
      </c>
      <c r="H23">
        <v>2</v>
      </c>
      <c r="I23">
        <v>0</v>
      </c>
      <c r="J23">
        <v>6</v>
      </c>
      <c r="K23">
        <v>1050</v>
      </c>
      <c r="L23">
        <v>14175</v>
      </c>
      <c r="M23">
        <v>0</v>
      </c>
      <c r="N23">
        <v>0</v>
      </c>
      <c r="O23">
        <v>0</v>
      </c>
      <c r="P23">
        <v>0</v>
      </c>
    </row>
    <row r="24" spans="1:31">
      <c r="A24">
        <v>2020</v>
      </c>
      <c r="B24" t="s">
        <v>31</v>
      </c>
      <c r="C24">
        <v>3</v>
      </c>
      <c r="D24">
        <v>3</v>
      </c>
      <c r="E24">
        <v>116</v>
      </c>
      <c r="F24">
        <v>512</v>
      </c>
      <c r="G24">
        <v>0</v>
      </c>
      <c r="H24">
        <v>2</v>
      </c>
      <c r="I24">
        <v>2</v>
      </c>
      <c r="J24">
        <v>8</v>
      </c>
      <c r="K24">
        <v>1229</v>
      </c>
      <c r="L24">
        <v>15404</v>
      </c>
      <c r="M24">
        <v>0</v>
      </c>
      <c r="N24">
        <v>0</v>
      </c>
      <c r="O24">
        <v>0</v>
      </c>
      <c r="P24">
        <v>0</v>
      </c>
    </row>
    <row r="25" spans="1:31">
      <c r="A25">
        <v>2020</v>
      </c>
      <c r="B25" t="s">
        <v>31</v>
      </c>
      <c r="C25">
        <v>3</v>
      </c>
      <c r="D25">
        <v>3</v>
      </c>
      <c r="E25">
        <v>156</v>
      </c>
      <c r="F25">
        <v>668</v>
      </c>
      <c r="G25">
        <v>0</v>
      </c>
      <c r="H25">
        <v>2</v>
      </c>
      <c r="I25">
        <v>0</v>
      </c>
      <c r="J25">
        <v>8</v>
      </c>
      <c r="K25">
        <v>1507</v>
      </c>
      <c r="L25">
        <v>16911</v>
      </c>
      <c r="M25">
        <v>0</v>
      </c>
      <c r="N25">
        <v>0</v>
      </c>
      <c r="O25">
        <v>0</v>
      </c>
      <c r="P25">
        <v>0</v>
      </c>
    </row>
    <row r="26" spans="1:31">
      <c r="A26">
        <v>2020</v>
      </c>
      <c r="B26" t="s">
        <v>31</v>
      </c>
      <c r="C26">
        <v>3</v>
      </c>
      <c r="D26">
        <v>4</v>
      </c>
      <c r="E26">
        <v>138</v>
      </c>
      <c r="F26">
        <v>806</v>
      </c>
      <c r="G26">
        <v>0</v>
      </c>
      <c r="H26">
        <v>2</v>
      </c>
      <c r="I26">
        <v>0</v>
      </c>
      <c r="J26">
        <v>8</v>
      </c>
      <c r="K26">
        <v>1216</v>
      </c>
      <c r="L26">
        <v>18127</v>
      </c>
      <c r="M26">
        <v>0</v>
      </c>
      <c r="N26">
        <v>0</v>
      </c>
      <c r="O26">
        <v>0</v>
      </c>
      <c r="P26">
        <v>0</v>
      </c>
    </row>
    <row r="27" spans="1:31">
      <c r="A27">
        <v>2020</v>
      </c>
      <c r="B27" t="s">
        <v>31</v>
      </c>
      <c r="C27">
        <v>3</v>
      </c>
      <c r="D27">
        <v>4</v>
      </c>
      <c r="E27">
        <v>188</v>
      </c>
      <c r="F27">
        <v>994</v>
      </c>
      <c r="G27">
        <v>0</v>
      </c>
      <c r="H27">
        <v>2</v>
      </c>
      <c r="I27">
        <v>0</v>
      </c>
      <c r="J27">
        <v>8</v>
      </c>
      <c r="K27">
        <v>2580</v>
      </c>
      <c r="L27">
        <v>20707</v>
      </c>
      <c r="M27">
        <v>0</v>
      </c>
      <c r="N27">
        <v>0</v>
      </c>
      <c r="O27">
        <v>0</v>
      </c>
      <c r="P27">
        <v>0</v>
      </c>
    </row>
    <row r="28" spans="1:31">
      <c r="A28">
        <v>2020</v>
      </c>
      <c r="B28" t="s">
        <v>31</v>
      </c>
      <c r="C28">
        <v>3</v>
      </c>
      <c r="D28">
        <v>4</v>
      </c>
      <c r="E28">
        <v>148</v>
      </c>
      <c r="F28">
        <v>1142</v>
      </c>
      <c r="G28">
        <v>0</v>
      </c>
      <c r="H28">
        <v>2</v>
      </c>
      <c r="I28">
        <v>4</v>
      </c>
      <c r="J28">
        <v>12</v>
      </c>
      <c r="K28">
        <v>1987</v>
      </c>
      <c r="L28">
        <v>22694</v>
      </c>
      <c r="M28">
        <v>0</v>
      </c>
      <c r="N28">
        <v>0</v>
      </c>
      <c r="O28">
        <v>0</v>
      </c>
      <c r="P28">
        <v>0</v>
      </c>
    </row>
    <row r="29" spans="1:31">
      <c r="A29">
        <v>2020</v>
      </c>
      <c r="B29" t="s">
        <v>31</v>
      </c>
      <c r="C29">
        <v>3</v>
      </c>
      <c r="D29">
        <v>4</v>
      </c>
      <c r="E29">
        <v>172</v>
      </c>
      <c r="F29">
        <v>1314</v>
      </c>
      <c r="G29">
        <v>0</v>
      </c>
      <c r="H29">
        <v>2</v>
      </c>
      <c r="I29">
        <v>0</v>
      </c>
      <c r="J29">
        <v>12</v>
      </c>
      <c r="K29">
        <v>2450</v>
      </c>
      <c r="L29">
        <v>25144</v>
      </c>
      <c r="M29">
        <v>0</v>
      </c>
      <c r="N29">
        <v>0</v>
      </c>
      <c r="O29">
        <v>0</v>
      </c>
      <c r="P29">
        <v>0</v>
      </c>
    </row>
    <row r="30" spans="1:31">
      <c r="A30">
        <v>2020</v>
      </c>
      <c r="B30" t="s">
        <v>31</v>
      </c>
      <c r="C30">
        <v>3</v>
      </c>
      <c r="D30">
        <v>4</v>
      </c>
      <c r="E30">
        <v>146</v>
      </c>
      <c r="F30">
        <v>1460</v>
      </c>
      <c r="G30">
        <v>2</v>
      </c>
      <c r="H30">
        <v>4</v>
      </c>
      <c r="I30">
        <v>0</v>
      </c>
      <c r="J30">
        <v>12</v>
      </c>
      <c r="K30">
        <v>2544</v>
      </c>
      <c r="L30">
        <v>27688</v>
      </c>
      <c r="M30">
        <v>0</v>
      </c>
      <c r="N30">
        <v>0</v>
      </c>
      <c r="O30">
        <v>0</v>
      </c>
      <c r="P30">
        <v>0</v>
      </c>
    </row>
    <row r="31" spans="1:31">
      <c r="A31">
        <v>2020</v>
      </c>
      <c r="B31" t="s">
        <v>31</v>
      </c>
      <c r="C31">
        <v>3</v>
      </c>
      <c r="D31">
        <v>4</v>
      </c>
      <c r="E31">
        <v>306</v>
      </c>
      <c r="F31">
        <v>1766</v>
      </c>
      <c r="G31">
        <v>2</v>
      </c>
      <c r="H31">
        <v>6</v>
      </c>
      <c r="I31">
        <v>4</v>
      </c>
      <c r="J31">
        <v>16</v>
      </c>
      <c r="K31">
        <v>0</v>
      </c>
      <c r="L31">
        <v>27688</v>
      </c>
      <c r="M31">
        <v>0</v>
      </c>
      <c r="N31">
        <v>0</v>
      </c>
      <c r="O31">
        <v>0</v>
      </c>
      <c r="P31">
        <v>0</v>
      </c>
    </row>
    <row r="32" spans="1:31">
      <c r="A32">
        <v>2020</v>
      </c>
      <c r="B32" t="s">
        <v>31</v>
      </c>
      <c r="C32">
        <v>3</v>
      </c>
      <c r="D32">
        <v>4</v>
      </c>
      <c r="E32">
        <v>272</v>
      </c>
      <c r="F32">
        <v>2038</v>
      </c>
      <c r="G32">
        <v>0</v>
      </c>
      <c r="H32">
        <v>6</v>
      </c>
      <c r="I32">
        <v>0</v>
      </c>
      <c r="J32">
        <v>16</v>
      </c>
      <c r="K32">
        <v>0</v>
      </c>
      <c r="L32">
        <v>27688</v>
      </c>
      <c r="M32">
        <v>0</v>
      </c>
      <c r="N32">
        <v>0</v>
      </c>
      <c r="O32">
        <v>0</v>
      </c>
      <c r="P32">
        <v>0</v>
      </c>
    </row>
    <row r="33" spans="1:16">
      <c r="A33">
        <v>2020</v>
      </c>
      <c r="B33" t="s">
        <v>31</v>
      </c>
      <c r="C33">
        <v>3</v>
      </c>
      <c r="D33">
        <v>5</v>
      </c>
      <c r="E33">
        <v>240</v>
      </c>
      <c r="F33">
        <v>2278</v>
      </c>
      <c r="G33">
        <v>50</v>
      </c>
      <c r="H33">
        <v>56</v>
      </c>
      <c r="I33">
        <v>182</v>
      </c>
      <c r="J33">
        <v>198</v>
      </c>
      <c r="K33">
        <v>0</v>
      </c>
      <c r="L33">
        <v>27688</v>
      </c>
      <c r="M33">
        <v>0</v>
      </c>
      <c r="N33">
        <v>0</v>
      </c>
      <c r="O33">
        <v>0</v>
      </c>
      <c r="P33">
        <v>0</v>
      </c>
    </row>
    <row r="34" spans="1:16">
      <c r="A34">
        <v>2020</v>
      </c>
      <c r="B34" t="s">
        <v>31</v>
      </c>
      <c r="C34">
        <v>3</v>
      </c>
      <c r="D34">
        <v>5</v>
      </c>
      <c r="E34">
        <v>374</v>
      </c>
      <c r="F34">
        <v>2652</v>
      </c>
      <c r="G34">
        <v>26</v>
      </c>
      <c r="H34">
        <v>82</v>
      </c>
      <c r="I34">
        <v>84</v>
      </c>
      <c r="J34">
        <v>282</v>
      </c>
      <c r="K34">
        <v>10754</v>
      </c>
      <c r="L34">
        <v>38442</v>
      </c>
      <c r="M34">
        <v>0</v>
      </c>
      <c r="N34">
        <v>0</v>
      </c>
      <c r="O34">
        <v>0</v>
      </c>
      <c r="P34">
        <v>0</v>
      </c>
    </row>
    <row r="35" spans="1:16">
      <c r="A35">
        <v>2020</v>
      </c>
      <c r="B35" t="s">
        <v>31</v>
      </c>
      <c r="C35">
        <v>3</v>
      </c>
      <c r="D35">
        <v>5</v>
      </c>
      <c r="E35">
        <v>618</v>
      </c>
      <c r="F35">
        <v>3270</v>
      </c>
      <c r="G35">
        <v>12</v>
      </c>
      <c r="H35">
        <v>94</v>
      </c>
      <c r="I35">
        <v>38</v>
      </c>
      <c r="J35">
        <v>320</v>
      </c>
      <c r="K35">
        <v>4346</v>
      </c>
      <c r="L35">
        <v>42788</v>
      </c>
      <c r="M35">
        <v>0</v>
      </c>
      <c r="N35">
        <v>0</v>
      </c>
      <c r="O35">
        <v>0</v>
      </c>
      <c r="P35">
        <v>0</v>
      </c>
    </row>
    <row r="36" spans="1:16">
      <c r="A36">
        <v>2020</v>
      </c>
      <c r="B36" t="s">
        <v>47</v>
      </c>
      <c r="C36">
        <v>4</v>
      </c>
      <c r="D36">
        <v>1</v>
      </c>
      <c r="E36">
        <v>848</v>
      </c>
      <c r="F36">
        <v>4118</v>
      </c>
      <c r="G36">
        <v>22</v>
      </c>
      <c r="H36">
        <v>116</v>
      </c>
      <c r="I36">
        <v>18</v>
      </c>
      <c r="J36">
        <v>338</v>
      </c>
      <c r="K36">
        <v>16408</v>
      </c>
      <c r="L36">
        <v>59196</v>
      </c>
      <c r="M36">
        <v>0</v>
      </c>
      <c r="N36">
        <v>0</v>
      </c>
      <c r="O36">
        <v>0</v>
      </c>
      <c r="P36">
        <v>0</v>
      </c>
    </row>
    <row r="37" spans="1:16">
      <c r="A37">
        <v>2020</v>
      </c>
      <c r="B37" t="s">
        <v>47</v>
      </c>
      <c r="C37">
        <v>4</v>
      </c>
      <c r="D37">
        <v>1</v>
      </c>
      <c r="E37">
        <v>972</v>
      </c>
      <c r="F37">
        <v>5090</v>
      </c>
      <c r="G37">
        <v>22</v>
      </c>
      <c r="H37">
        <v>138</v>
      </c>
      <c r="I37">
        <v>44</v>
      </c>
      <c r="J37">
        <v>382</v>
      </c>
      <c r="K37">
        <v>14841</v>
      </c>
      <c r="L37">
        <v>74037</v>
      </c>
      <c r="M37">
        <v>0</v>
      </c>
      <c r="N37">
        <v>0</v>
      </c>
      <c r="O37">
        <v>0</v>
      </c>
      <c r="P37">
        <v>0</v>
      </c>
    </row>
    <row r="38" spans="1:16">
      <c r="A38">
        <v>2020</v>
      </c>
      <c r="B38" t="s">
        <v>47</v>
      </c>
      <c r="C38">
        <v>4</v>
      </c>
      <c r="D38">
        <v>1</v>
      </c>
      <c r="E38">
        <v>1120</v>
      </c>
      <c r="F38">
        <v>6210</v>
      </c>
      <c r="G38">
        <v>28</v>
      </c>
      <c r="H38">
        <v>166</v>
      </c>
      <c r="I38">
        <v>78</v>
      </c>
      <c r="J38">
        <v>460</v>
      </c>
      <c r="K38">
        <v>25068</v>
      </c>
      <c r="L38">
        <v>99105</v>
      </c>
      <c r="M38">
        <v>0</v>
      </c>
      <c r="N38">
        <v>0</v>
      </c>
      <c r="O38">
        <v>0</v>
      </c>
      <c r="P38">
        <v>0</v>
      </c>
    </row>
    <row r="39" spans="1:16">
      <c r="A39">
        <v>2020</v>
      </c>
      <c r="B39" t="s">
        <v>47</v>
      </c>
      <c r="C39">
        <v>4</v>
      </c>
      <c r="D39">
        <v>1</v>
      </c>
      <c r="E39">
        <v>1158</v>
      </c>
      <c r="F39">
        <v>7368</v>
      </c>
      <c r="G39">
        <v>26</v>
      </c>
      <c r="H39">
        <v>192</v>
      </c>
      <c r="I39">
        <v>112</v>
      </c>
      <c r="J39">
        <v>572</v>
      </c>
      <c r="K39">
        <v>11693</v>
      </c>
      <c r="L39">
        <v>110798</v>
      </c>
      <c r="M39">
        <v>0</v>
      </c>
      <c r="N39">
        <v>0</v>
      </c>
      <c r="O39">
        <v>0</v>
      </c>
      <c r="P39">
        <v>0</v>
      </c>
    </row>
    <row r="40" spans="1:16">
      <c r="A40">
        <v>2020</v>
      </c>
      <c r="B40" t="s">
        <v>47</v>
      </c>
      <c r="C40">
        <v>4</v>
      </c>
      <c r="D40">
        <v>1</v>
      </c>
      <c r="E40">
        <v>1218</v>
      </c>
      <c r="F40">
        <v>8586</v>
      </c>
      <c r="G40">
        <v>44</v>
      </c>
      <c r="H40">
        <v>236</v>
      </c>
      <c r="I40">
        <v>86</v>
      </c>
      <c r="J40">
        <v>658</v>
      </c>
      <c r="K40">
        <v>37173</v>
      </c>
      <c r="L40">
        <v>147971</v>
      </c>
      <c r="M40">
        <v>0</v>
      </c>
      <c r="N40">
        <v>0</v>
      </c>
      <c r="O40">
        <v>0</v>
      </c>
      <c r="P40">
        <v>0</v>
      </c>
    </row>
    <row r="41" spans="1:16">
      <c r="A41">
        <v>2020</v>
      </c>
      <c r="B41" t="s">
        <v>47</v>
      </c>
      <c r="C41">
        <v>4</v>
      </c>
      <c r="D41">
        <v>1</v>
      </c>
      <c r="E41">
        <v>968</v>
      </c>
      <c r="F41">
        <v>9554</v>
      </c>
      <c r="G41">
        <v>32</v>
      </c>
      <c r="H41">
        <v>268</v>
      </c>
      <c r="I41">
        <v>130</v>
      </c>
      <c r="J41">
        <v>788</v>
      </c>
      <c r="K41">
        <v>13961</v>
      </c>
      <c r="L41">
        <v>161932</v>
      </c>
      <c r="M41">
        <v>0</v>
      </c>
      <c r="N41">
        <v>0</v>
      </c>
      <c r="O41">
        <v>0</v>
      </c>
      <c r="P41">
        <v>0</v>
      </c>
    </row>
    <row r="42" spans="1:16">
      <c r="A42">
        <v>2020</v>
      </c>
      <c r="B42" t="s">
        <v>47</v>
      </c>
      <c r="C42">
        <v>4</v>
      </c>
      <c r="D42">
        <v>1</v>
      </c>
      <c r="E42">
        <v>1146</v>
      </c>
      <c r="F42">
        <v>10700</v>
      </c>
      <c r="G42">
        <v>54</v>
      </c>
      <c r="H42">
        <v>322</v>
      </c>
      <c r="I42">
        <v>150</v>
      </c>
      <c r="J42">
        <v>938</v>
      </c>
      <c r="K42">
        <v>46824</v>
      </c>
      <c r="L42">
        <v>208756</v>
      </c>
      <c r="M42">
        <v>0</v>
      </c>
      <c r="N42">
        <v>0</v>
      </c>
      <c r="O42">
        <v>0</v>
      </c>
      <c r="P42">
        <v>0</v>
      </c>
    </row>
    <row r="43" spans="1:16">
      <c r="A43">
        <v>2020</v>
      </c>
      <c r="B43" t="s">
        <v>47</v>
      </c>
      <c r="C43">
        <v>4</v>
      </c>
      <c r="D43">
        <v>2</v>
      </c>
      <c r="E43">
        <v>1130</v>
      </c>
      <c r="F43">
        <v>11830</v>
      </c>
      <c r="G43">
        <v>40</v>
      </c>
      <c r="H43">
        <v>362</v>
      </c>
      <c r="I43">
        <v>192</v>
      </c>
      <c r="J43">
        <v>1130</v>
      </c>
      <c r="K43">
        <v>24444</v>
      </c>
      <c r="L43">
        <v>233200</v>
      </c>
      <c r="M43">
        <v>0</v>
      </c>
      <c r="N43">
        <v>0</v>
      </c>
      <c r="O43">
        <v>0</v>
      </c>
      <c r="P43">
        <v>0</v>
      </c>
    </row>
    <row r="44" spans="1:16">
      <c r="A44">
        <v>2020</v>
      </c>
      <c r="B44" t="s">
        <v>47</v>
      </c>
      <c r="C44">
        <v>4</v>
      </c>
      <c r="D44">
        <v>2</v>
      </c>
      <c r="E44">
        <v>1626</v>
      </c>
      <c r="F44">
        <v>13456</v>
      </c>
      <c r="G44">
        <v>92</v>
      </c>
      <c r="H44">
        <v>454</v>
      </c>
      <c r="I44">
        <v>140</v>
      </c>
      <c r="J44">
        <v>1270</v>
      </c>
      <c r="K44">
        <v>29575</v>
      </c>
      <c r="L44">
        <v>262775</v>
      </c>
      <c r="M44">
        <v>0</v>
      </c>
      <c r="N44">
        <v>0</v>
      </c>
      <c r="O44">
        <v>0</v>
      </c>
      <c r="P44">
        <v>0</v>
      </c>
    </row>
    <row r="45" spans="1:16">
      <c r="A45">
        <v>2020</v>
      </c>
      <c r="B45" t="s">
        <v>47</v>
      </c>
      <c r="C45">
        <v>4</v>
      </c>
      <c r="D45">
        <v>2</v>
      </c>
      <c r="E45">
        <v>1742</v>
      </c>
      <c r="F45">
        <v>15198</v>
      </c>
      <c r="G45">
        <v>44</v>
      </c>
      <c r="H45">
        <v>498</v>
      </c>
      <c r="I45">
        <v>302</v>
      </c>
      <c r="J45">
        <v>1572</v>
      </c>
      <c r="K45">
        <v>54335</v>
      </c>
      <c r="L45">
        <v>317110</v>
      </c>
      <c r="M45">
        <v>0</v>
      </c>
      <c r="N45">
        <v>0</v>
      </c>
      <c r="O45">
        <v>0</v>
      </c>
      <c r="P45">
        <v>0</v>
      </c>
    </row>
    <row r="46" spans="1:16">
      <c r="A46">
        <v>2020</v>
      </c>
      <c r="B46" t="s">
        <v>47</v>
      </c>
      <c r="C46">
        <v>4</v>
      </c>
      <c r="D46">
        <v>2</v>
      </c>
      <c r="E46">
        <v>1708</v>
      </c>
      <c r="F46">
        <v>16906</v>
      </c>
      <c r="G46">
        <v>82</v>
      </c>
      <c r="H46">
        <v>580</v>
      </c>
      <c r="I46">
        <v>372</v>
      </c>
      <c r="J46">
        <v>1944</v>
      </c>
      <c r="K46">
        <v>34273</v>
      </c>
      <c r="L46">
        <v>351383</v>
      </c>
      <c r="M46">
        <v>0</v>
      </c>
      <c r="N46">
        <v>0</v>
      </c>
      <c r="O46">
        <v>0</v>
      </c>
      <c r="P46">
        <v>0</v>
      </c>
    </row>
    <row r="47" spans="1:16">
      <c r="A47">
        <v>2020</v>
      </c>
      <c r="B47" t="s">
        <v>47</v>
      </c>
      <c r="C47">
        <v>4</v>
      </c>
      <c r="D47">
        <v>2</v>
      </c>
      <c r="E47">
        <v>1516</v>
      </c>
      <c r="F47">
        <v>18422</v>
      </c>
      <c r="G47">
        <v>84</v>
      </c>
      <c r="H47">
        <v>664</v>
      </c>
      <c r="I47">
        <v>228</v>
      </c>
      <c r="J47">
        <v>2172</v>
      </c>
      <c r="K47">
        <v>36443</v>
      </c>
      <c r="L47">
        <v>387826</v>
      </c>
      <c r="M47">
        <v>0</v>
      </c>
      <c r="N47">
        <v>0</v>
      </c>
      <c r="O47">
        <v>0</v>
      </c>
      <c r="P47">
        <v>0</v>
      </c>
    </row>
    <row r="48" spans="1:16">
      <c r="A48">
        <v>2020</v>
      </c>
      <c r="B48" t="s">
        <v>47</v>
      </c>
      <c r="C48">
        <v>4</v>
      </c>
      <c r="D48">
        <v>2</v>
      </c>
      <c r="E48">
        <v>2486</v>
      </c>
      <c r="F48">
        <v>20908</v>
      </c>
      <c r="G48">
        <v>54</v>
      </c>
      <c r="H48">
        <v>718</v>
      </c>
      <c r="I48">
        <v>224</v>
      </c>
      <c r="J48">
        <v>2396</v>
      </c>
      <c r="K48">
        <v>43745</v>
      </c>
      <c r="L48">
        <v>431571</v>
      </c>
      <c r="M48">
        <v>0</v>
      </c>
      <c r="N48">
        <v>0</v>
      </c>
      <c r="O48">
        <v>0</v>
      </c>
      <c r="P48">
        <v>0</v>
      </c>
    </row>
    <row r="49" spans="1:16">
      <c r="A49">
        <v>2020</v>
      </c>
      <c r="B49" t="s">
        <v>47</v>
      </c>
      <c r="C49">
        <v>4</v>
      </c>
      <c r="D49">
        <v>2</v>
      </c>
      <c r="E49">
        <v>2062</v>
      </c>
      <c r="F49">
        <v>22970</v>
      </c>
      <c r="G49">
        <v>74</v>
      </c>
      <c r="H49">
        <v>792</v>
      </c>
      <c r="I49">
        <v>334</v>
      </c>
      <c r="J49">
        <v>2730</v>
      </c>
      <c r="K49">
        <v>48958</v>
      </c>
      <c r="L49">
        <v>480529</v>
      </c>
      <c r="M49">
        <v>0</v>
      </c>
      <c r="N49">
        <v>0</v>
      </c>
      <c r="O49">
        <v>0</v>
      </c>
      <c r="P49">
        <v>0</v>
      </c>
    </row>
    <row r="50" spans="1:16">
      <c r="A50">
        <v>2020</v>
      </c>
      <c r="B50" t="s">
        <v>47</v>
      </c>
      <c r="C50">
        <v>4</v>
      </c>
      <c r="D50">
        <v>3</v>
      </c>
      <c r="E50">
        <v>1772</v>
      </c>
      <c r="F50">
        <v>24742</v>
      </c>
      <c r="G50">
        <v>54</v>
      </c>
      <c r="H50">
        <v>846</v>
      </c>
      <c r="I50">
        <v>288</v>
      </c>
      <c r="J50">
        <v>3018</v>
      </c>
      <c r="K50">
        <v>58092</v>
      </c>
      <c r="L50">
        <v>538621</v>
      </c>
      <c r="M50">
        <v>0</v>
      </c>
      <c r="N50">
        <v>0</v>
      </c>
      <c r="O50">
        <v>0</v>
      </c>
      <c r="P50">
        <v>0</v>
      </c>
    </row>
    <row r="51" spans="1:16">
      <c r="A51">
        <v>2020</v>
      </c>
      <c r="B51" t="s">
        <v>47</v>
      </c>
      <c r="C51">
        <v>4</v>
      </c>
      <c r="D51">
        <v>3</v>
      </c>
      <c r="E51">
        <v>2122</v>
      </c>
      <c r="F51">
        <v>26864</v>
      </c>
      <c r="G51">
        <v>52</v>
      </c>
      <c r="H51">
        <v>898</v>
      </c>
      <c r="I51">
        <v>516</v>
      </c>
      <c r="J51">
        <v>3534</v>
      </c>
      <c r="K51">
        <v>67134</v>
      </c>
      <c r="L51">
        <v>605755</v>
      </c>
      <c r="M51">
        <v>0</v>
      </c>
      <c r="N51">
        <v>0</v>
      </c>
      <c r="O51">
        <v>0</v>
      </c>
      <c r="P51">
        <v>0</v>
      </c>
    </row>
    <row r="52" spans="1:16">
      <c r="A52">
        <v>2020</v>
      </c>
      <c r="B52" t="s">
        <v>47</v>
      </c>
      <c r="C52">
        <v>4</v>
      </c>
      <c r="D52">
        <v>3</v>
      </c>
      <c r="E52">
        <v>1844</v>
      </c>
      <c r="F52">
        <v>28708</v>
      </c>
      <c r="G52">
        <v>76</v>
      </c>
      <c r="H52">
        <v>974</v>
      </c>
      <c r="I52">
        <v>546</v>
      </c>
      <c r="J52">
        <v>4080</v>
      </c>
      <c r="K52">
        <v>64978</v>
      </c>
      <c r="L52">
        <v>670733</v>
      </c>
      <c r="M52">
        <v>0</v>
      </c>
      <c r="N52">
        <v>0</v>
      </c>
      <c r="O52">
        <v>0</v>
      </c>
      <c r="P52">
        <v>0</v>
      </c>
    </row>
    <row r="53" spans="1:16">
      <c r="A53">
        <v>2020</v>
      </c>
      <c r="B53" t="s">
        <v>47</v>
      </c>
      <c r="C53">
        <v>4</v>
      </c>
      <c r="D53">
        <v>3</v>
      </c>
      <c r="E53">
        <v>2742</v>
      </c>
      <c r="F53">
        <v>31450</v>
      </c>
      <c r="G53">
        <v>70</v>
      </c>
      <c r="H53">
        <v>1044</v>
      </c>
      <c r="I53">
        <v>852</v>
      </c>
      <c r="J53">
        <v>4932</v>
      </c>
      <c r="K53">
        <v>68697</v>
      </c>
      <c r="L53">
        <v>739430</v>
      </c>
      <c r="M53">
        <v>0</v>
      </c>
      <c r="N53">
        <v>0</v>
      </c>
      <c r="O53">
        <v>0</v>
      </c>
      <c r="P53">
        <v>0</v>
      </c>
    </row>
    <row r="54" spans="1:16">
      <c r="A54">
        <v>2020</v>
      </c>
      <c r="B54" t="s">
        <v>47</v>
      </c>
      <c r="C54">
        <v>4</v>
      </c>
      <c r="D54">
        <v>3</v>
      </c>
      <c r="E54">
        <v>3160</v>
      </c>
      <c r="F54">
        <v>34610</v>
      </c>
      <c r="G54">
        <v>76</v>
      </c>
      <c r="H54">
        <v>1120</v>
      </c>
      <c r="I54">
        <v>776</v>
      </c>
      <c r="J54">
        <v>5708</v>
      </c>
      <c r="K54">
        <v>88950</v>
      </c>
      <c r="L54">
        <v>828380</v>
      </c>
      <c r="M54">
        <v>0</v>
      </c>
      <c r="N54">
        <v>0</v>
      </c>
      <c r="O54">
        <v>0</v>
      </c>
      <c r="P54">
        <v>0</v>
      </c>
    </row>
    <row r="55" spans="1:16">
      <c r="A55">
        <v>2020</v>
      </c>
      <c r="B55" t="s">
        <v>47</v>
      </c>
      <c r="C55">
        <v>4</v>
      </c>
      <c r="D55">
        <v>3</v>
      </c>
      <c r="E55">
        <v>2478</v>
      </c>
      <c r="F55">
        <v>37088</v>
      </c>
      <c r="G55">
        <v>66</v>
      </c>
      <c r="H55">
        <v>1186</v>
      </c>
      <c r="I55">
        <v>838</v>
      </c>
      <c r="J55">
        <v>6546</v>
      </c>
      <c r="K55">
        <v>38964</v>
      </c>
      <c r="L55">
        <v>867344</v>
      </c>
      <c r="M55">
        <v>0</v>
      </c>
      <c r="N55">
        <v>0</v>
      </c>
      <c r="O55">
        <v>0</v>
      </c>
      <c r="P55">
        <v>0</v>
      </c>
    </row>
    <row r="56" spans="1:16">
      <c r="A56">
        <v>2020</v>
      </c>
      <c r="B56" t="s">
        <v>47</v>
      </c>
      <c r="C56">
        <v>4</v>
      </c>
      <c r="D56">
        <v>3</v>
      </c>
      <c r="E56">
        <v>3074</v>
      </c>
      <c r="F56">
        <v>40162</v>
      </c>
      <c r="G56">
        <v>106</v>
      </c>
      <c r="H56">
        <v>1292</v>
      </c>
      <c r="I56">
        <v>1406</v>
      </c>
      <c r="J56">
        <v>7952</v>
      </c>
      <c r="K56">
        <v>102445</v>
      </c>
      <c r="L56">
        <v>969789</v>
      </c>
      <c r="M56">
        <v>0</v>
      </c>
      <c r="N56">
        <v>0</v>
      </c>
      <c r="O56">
        <v>0</v>
      </c>
      <c r="P56">
        <v>0</v>
      </c>
    </row>
    <row r="57" spans="1:16">
      <c r="A57">
        <v>2020</v>
      </c>
      <c r="B57" t="s">
        <v>47</v>
      </c>
      <c r="C57">
        <v>4</v>
      </c>
      <c r="D57">
        <v>4</v>
      </c>
      <c r="E57">
        <v>2584</v>
      </c>
      <c r="F57">
        <v>42746</v>
      </c>
      <c r="G57">
        <v>72</v>
      </c>
      <c r="H57">
        <v>1364</v>
      </c>
      <c r="I57">
        <v>788</v>
      </c>
      <c r="J57">
        <v>8740</v>
      </c>
      <c r="K57">
        <v>84970</v>
      </c>
      <c r="L57">
        <v>1054759</v>
      </c>
      <c r="M57">
        <v>0</v>
      </c>
      <c r="N57">
        <v>0</v>
      </c>
      <c r="O57">
        <v>0</v>
      </c>
      <c r="P57">
        <v>0</v>
      </c>
    </row>
    <row r="58" spans="1:16">
      <c r="A58">
        <v>2020</v>
      </c>
      <c r="B58" t="s">
        <v>47</v>
      </c>
      <c r="C58">
        <v>4</v>
      </c>
      <c r="D58">
        <v>4</v>
      </c>
      <c r="E58">
        <v>3334</v>
      </c>
      <c r="F58">
        <v>46080</v>
      </c>
      <c r="G58">
        <v>80</v>
      </c>
      <c r="H58">
        <v>1444</v>
      </c>
      <c r="I58">
        <v>1284</v>
      </c>
      <c r="J58">
        <v>10024</v>
      </c>
      <c r="K58">
        <v>88882</v>
      </c>
      <c r="L58">
        <v>1143641</v>
      </c>
      <c r="M58">
        <v>0</v>
      </c>
      <c r="N58">
        <v>0</v>
      </c>
      <c r="O58">
        <v>0</v>
      </c>
      <c r="P58">
        <v>0</v>
      </c>
    </row>
    <row r="59" spans="1:16">
      <c r="A59">
        <v>2020</v>
      </c>
      <c r="B59" t="s">
        <v>47</v>
      </c>
      <c r="C59">
        <v>4</v>
      </c>
      <c r="D59">
        <v>4</v>
      </c>
      <c r="E59">
        <v>2816</v>
      </c>
      <c r="F59">
        <v>48896</v>
      </c>
      <c r="G59">
        <v>118</v>
      </c>
      <c r="H59">
        <v>1562</v>
      </c>
      <c r="I59">
        <v>968</v>
      </c>
      <c r="J59">
        <v>10992</v>
      </c>
      <c r="K59">
        <v>96577</v>
      </c>
      <c r="L59">
        <v>1240218</v>
      </c>
      <c r="M59">
        <v>0</v>
      </c>
      <c r="N59">
        <v>0</v>
      </c>
      <c r="O59">
        <v>0</v>
      </c>
      <c r="P59">
        <v>0</v>
      </c>
    </row>
    <row r="60" spans="1:16">
      <c r="A60">
        <v>2020</v>
      </c>
      <c r="B60" t="s">
        <v>47</v>
      </c>
      <c r="C60">
        <v>4</v>
      </c>
      <c r="D60">
        <v>4</v>
      </c>
      <c r="E60">
        <v>3670</v>
      </c>
      <c r="F60">
        <v>52566</v>
      </c>
      <c r="G60">
        <v>88</v>
      </c>
      <c r="H60">
        <v>1650</v>
      </c>
      <c r="I60">
        <v>884</v>
      </c>
      <c r="J60">
        <v>11876</v>
      </c>
      <c r="K60">
        <v>95691</v>
      </c>
      <c r="L60">
        <v>1335909</v>
      </c>
      <c r="M60">
        <v>0</v>
      </c>
      <c r="N60">
        <v>0</v>
      </c>
      <c r="O60">
        <v>0</v>
      </c>
      <c r="P60">
        <v>0</v>
      </c>
    </row>
    <row r="61" spans="1:16">
      <c r="A61">
        <v>2020</v>
      </c>
      <c r="B61" t="s">
        <v>47</v>
      </c>
      <c r="C61">
        <v>4</v>
      </c>
      <c r="D61">
        <v>4</v>
      </c>
      <c r="E61">
        <v>3214</v>
      </c>
      <c r="F61">
        <v>55780</v>
      </c>
      <c r="G61">
        <v>112</v>
      </c>
      <c r="H61">
        <v>1762</v>
      </c>
      <c r="I61">
        <v>1170</v>
      </c>
      <c r="J61">
        <v>13046</v>
      </c>
      <c r="K61">
        <v>88954</v>
      </c>
      <c r="L61">
        <v>1424863</v>
      </c>
      <c r="M61">
        <v>0</v>
      </c>
      <c r="N61">
        <v>0</v>
      </c>
      <c r="O61">
        <v>0</v>
      </c>
      <c r="P61">
        <v>0</v>
      </c>
    </row>
    <row r="62" spans="1:16">
      <c r="A62">
        <v>2020</v>
      </c>
      <c r="B62" t="s">
        <v>47</v>
      </c>
      <c r="C62">
        <v>4</v>
      </c>
      <c r="D62">
        <v>4</v>
      </c>
      <c r="E62">
        <v>3136</v>
      </c>
      <c r="F62">
        <v>58916</v>
      </c>
      <c r="G62">
        <v>116</v>
      </c>
      <c r="H62">
        <v>1878</v>
      </c>
      <c r="I62">
        <v>1160</v>
      </c>
      <c r="J62">
        <v>14206</v>
      </c>
      <c r="K62">
        <v>104817</v>
      </c>
      <c r="L62">
        <v>1529680</v>
      </c>
      <c r="M62">
        <v>0</v>
      </c>
      <c r="N62">
        <v>0</v>
      </c>
      <c r="O62">
        <v>0</v>
      </c>
      <c r="P62">
        <v>0</v>
      </c>
    </row>
    <row r="63" spans="1:16">
      <c r="A63">
        <v>2020</v>
      </c>
      <c r="B63" t="s">
        <v>47</v>
      </c>
      <c r="C63">
        <v>4</v>
      </c>
      <c r="D63">
        <v>4</v>
      </c>
      <c r="E63">
        <v>3804</v>
      </c>
      <c r="F63">
        <v>62720</v>
      </c>
      <c r="G63">
        <v>138</v>
      </c>
      <c r="H63">
        <v>2016</v>
      </c>
      <c r="I63">
        <v>1272</v>
      </c>
      <c r="J63">
        <v>15478</v>
      </c>
      <c r="K63">
        <v>111884</v>
      </c>
      <c r="L63">
        <v>1641564</v>
      </c>
      <c r="M63">
        <v>0</v>
      </c>
      <c r="N63">
        <v>0</v>
      </c>
      <c r="O63">
        <v>0</v>
      </c>
      <c r="P63">
        <v>0</v>
      </c>
    </row>
    <row r="64" spans="1:16">
      <c r="A64">
        <v>2020</v>
      </c>
      <c r="B64" t="s">
        <v>47</v>
      </c>
      <c r="C64">
        <v>4</v>
      </c>
      <c r="D64">
        <v>5</v>
      </c>
      <c r="E64">
        <v>3410</v>
      </c>
      <c r="F64">
        <v>66130</v>
      </c>
      <c r="G64">
        <v>142</v>
      </c>
      <c r="H64">
        <v>2158</v>
      </c>
      <c r="I64">
        <v>1380</v>
      </c>
      <c r="J64">
        <v>16858</v>
      </c>
      <c r="K64">
        <v>123620</v>
      </c>
      <c r="L64">
        <v>1765184</v>
      </c>
      <c r="M64">
        <v>0</v>
      </c>
      <c r="N64">
        <v>0</v>
      </c>
      <c r="O64">
        <v>0</v>
      </c>
      <c r="P64">
        <v>0</v>
      </c>
    </row>
    <row r="65" spans="1:16">
      <c r="A65">
        <v>2020</v>
      </c>
      <c r="B65" t="s">
        <v>47</v>
      </c>
      <c r="C65">
        <v>4</v>
      </c>
      <c r="D65">
        <v>5</v>
      </c>
      <c r="E65">
        <v>3604</v>
      </c>
      <c r="F65">
        <v>69734</v>
      </c>
      <c r="G65">
        <v>150</v>
      </c>
      <c r="H65">
        <v>2308</v>
      </c>
      <c r="I65">
        <v>1260</v>
      </c>
      <c r="J65">
        <v>18118</v>
      </c>
      <c r="K65">
        <v>140722</v>
      </c>
      <c r="L65">
        <v>1905906</v>
      </c>
      <c r="M65">
        <v>0</v>
      </c>
      <c r="N65">
        <v>0</v>
      </c>
      <c r="O65">
        <v>0</v>
      </c>
      <c r="P65">
        <v>0</v>
      </c>
    </row>
    <row r="66" spans="1:16">
      <c r="A66">
        <v>2020</v>
      </c>
      <c r="B66" t="s">
        <v>17</v>
      </c>
      <c r="C66">
        <v>5</v>
      </c>
      <c r="D66">
        <v>1</v>
      </c>
      <c r="E66">
        <v>4792</v>
      </c>
      <c r="F66">
        <v>74526</v>
      </c>
      <c r="G66">
        <v>154</v>
      </c>
      <c r="H66">
        <v>2462</v>
      </c>
      <c r="I66">
        <v>1924</v>
      </c>
      <c r="J66">
        <v>20042</v>
      </c>
      <c r="K66">
        <v>140237</v>
      </c>
      <c r="L66">
        <v>2046143</v>
      </c>
      <c r="M66">
        <v>0</v>
      </c>
      <c r="N66">
        <v>0</v>
      </c>
      <c r="O66">
        <v>0</v>
      </c>
      <c r="P66">
        <v>0</v>
      </c>
    </row>
    <row r="67" spans="1:16">
      <c r="A67">
        <v>2020</v>
      </c>
      <c r="B67" t="s">
        <v>17</v>
      </c>
      <c r="C67">
        <v>5</v>
      </c>
      <c r="D67">
        <v>1</v>
      </c>
      <c r="E67">
        <v>5128</v>
      </c>
      <c r="F67">
        <v>79654</v>
      </c>
      <c r="G67">
        <v>184</v>
      </c>
      <c r="H67">
        <v>2646</v>
      </c>
      <c r="I67">
        <v>1662</v>
      </c>
      <c r="J67">
        <v>21704</v>
      </c>
      <c r="K67">
        <v>144889</v>
      </c>
      <c r="L67">
        <v>2191032</v>
      </c>
      <c r="M67">
        <v>0</v>
      </c>
      <c r="N67">
        <v>0</v>
      </c>
      <c r="O67">
        <v>0</v>
      </c>
      <c r="P67">
        <v>0</v>
      </c>
    </row>
    <row r="68" spans="1:16">
      <c r="A68">
        <v>2020</v>
      </c>
      <c r="B68" t="s">
        <v>17</v>
      </c>
      <c r="C68">
        <v>5</v>
      </c>
      <c r="D68">
        <v>1</v>
      </c>
      <c r="E68">
        <v>5904</v>
      </c>
      <c r="F68">
        <v>85558</v>
      </c>
      <c r="G68">
        <v>280</v>
      </c>
      <c r="H68">
        <v>2926</v>
      </c>
      <c r="I68">
        <v>1822</v>
      </c>
      <c r="J68">
        <v>23526</v>
      </c>
      <c r="K68">
        <v>137827</v>
      </c>
      <c r="L68">
        <v>2328859</v>
      </c>
      <c r="M68">
        <v>0</v>
      </c>
      <c r="N68">
        <v>0</v>
      </c>
      <c r="O68">
        <v>0</v>
      </c>
      <c r="P68">
        <v>0</v>
      </c>
    </row>
    <row r="69" spans="1:16">
      <c r="A69">
        <v>2020</v>
      </c>
      <c r="B69" t="s">
        <v>17</v>
      </c>
      <c r="C69">
        <v>5</v>
      </c>
      <c r="D69">
        <v>1</v>
      </c>
      <c r="E69">
        <v>7312</v>
      </c>
      <c r="F69">
        <v>92870</v>
      </c>
      <c r="G69">
        <v>206</v>
      </c>
      <c r="H69">
        <v>3132</v>
      </c>
      <c r="I69">
        <v>2164</v>
      </c>
      <c r="J69">
        <v>25690</v>
      </c>
      <c r="K69">
        <v>161706</v>
      </c>
      <c r="L69">
        <v>2490565</v>
      </c>
      <c r="M69">
        <v>0</v>
      </c>
      <c r="N69">
        <v>0</v>
      </c>
      <c r="O69">
        <v>0</v>
      </c>
      <c r="P69">
        <v>0</v>
      </c>
    </row>
    <row r="70" spans="1:16">
      <c r="A70">
        <v>2020</v>
      </c>
      <c r="B70" t="s">
        <v>17</v>
      </c>
      <c r="C70">
        <v>5</v>
      </c>
      <c r="D70">
        <v>1</v>
      </c>
      <c r="E70">
        <v>5942</v>
      </c>
      <c r="F70">
        <v>98812</v>
      </c>
      <c r="G70">
        <v>256</v>
      </c>
      <c r="H70">
        <v>3388</v>
      </c>
      <c r="I70">
        <v>2590</v>
      </c>
      <c r="J70">
        <v>28280</v>
      </c>
      <c r="K70">
        <v>160826</v>
      </c>
      <c r="L70">
        <v>2651391</v>
      </c>
      <c r="M70">
        <v>0</v>
      </c>
      <c r="N70">
        <v>0</v>
      </c>
      <c r="O70">
        <v>0</v>
      </c>
      <c r="P70">
        <v>0</v>
      </c>
    </row>
    <row r="71" spans="1:16">
      <c r="A71">
        <v>2020</v>
      </c>
      <c r="B71" t="s">
        <v>17</v>
      </c>
      <c r="C71">
        <v>5</v>
      </c>
      <c r="D71">
        <v>1</v>
      </c>
      <c r="E71">
        <v>7204</v>
      </c>
      <c r="F71">
        <v>106016</v>
      </c>
      <c r="G71">
        <v>182</v>
      </c>
      <c r="H71">
        <v>3570</v>
      </c>
      <c r="I71">
        <v>2322</v>
      </c>
      <c r="J71">
        <v>30602</v>
      </c>
      <c r="K71">
        <v>150112</v>
      </c>
      <c r="L71">
        <v>2801503</v>
      </c>
      <c r="M71">
        <v>0</v>
      </c>
      <c r="N71">
        <v>0</v>
      </c>
      <c r="O71">
        <v>0</v>
      </c>
      <c r="P71">
        <v>0</v>
      </c>
    </row>
    <row r="72" spans="1:16">
      <c r="A72">
        <v>2020</v>
      </c>
      <c r="B72" t="s">
        <v>17</v>
      </c>
      <c r="C72">
        <v>5</v>
      </c>
      <c r="D72">
        <v>1</v>
      </c>
      <c r="E72">
        <v>6688</v>
      </c>
      <c r="F72">
        <v>112704</v>
      </c>
      <c r="G72">
        <v>208</v>
      </c>
      <c r="H72">
        <v>3778</v>
      </c>
      <c r="I72">
        <v>2950</v>
      </c>
      <c r="J72">
        <v>33552</v>
      </c>
      <c r="K72">
        <v>161621</v>
      </c>
      <c r="L72">
        <v>2963124</v>
      </c>
      <c r="M72">
        <v>0</v>
      </c>
      <c r="N72">
        <v>0</v>
      </c>
      <c r="O72">
        <v>0</v>
      </c>
      <c r="P72">
        <v>0</v>
      </c>
    </row>
    <row r="73" spans="1:16">
      <c r="A73">
        <v>2020</v>
      </c>
      <c r="B73" t="s">
        <v>17</v>
      </c>
      <c r="C73">
        <v>5</v>
      </c>
      <c r="D73">
        <v>2</v>
      </c>
      <c r="E73">
        <v>6678</v>
      </c>
      <c r="F73">
        <v>119382</v>
      </c>
      <c r="G73">
        <v>194</v>
      </c>
      <c r="H73">
        <v>3972</v>
      </c>
      <c r="I73">
        <v>2222</v>
      </c>
      <c r="J73">
        <v>35774</v>
      </c>
      <c r="K73">
        <v>169610</v>
      </c>
      <c r="L73">
        <v>3132734</v>
      </c>
      <c r="M73">
        <v>0</v>
      </c>
      <c r="N73">
        <v>0</v>
      </c>
      <c r="O73">
        <v>0</v>
      </c>
      <c r="P73">
        <v>0</v>
      </c>
    </row>
    <row r="74" spans="1:16">
      <c r="A74">
        <v>2020</v>
      </c>
      <c r="B74" t="s">
        <v>17</v>
      </c>
      <c r="C74">
        <v>5</v>
      </c>
      <c r="D74">
        <v>2</v>
      </c>
      <c r="E74">
        <v>6350</v>
      </c>
      <c r="F74">
        <v>125732</v>
      </c>
      <c r="G74">
        <v>232</v>
      </c>
      <c r="H74">
        <v>4204</v>
      </c>
      <c r="I74">
        <v>2828</v>
      </c>
      <c r="J74">
        <v>38602</v>
      </c>
      <c r="K74">
        <v>171076</v>
      </c>
      <c r="L74">
        <v>3303810</v>
      </c>
      <c r="M74">
        <v>0</v>
      </c>
      <c r="N74">
        <v>0</v>
      </c>
      <c r="O74">
        <v>0</v>
      </c>
      <c r="P74">
        <v>0</v>
      </c>
    </row>
    <row r="75" spans="1:16">
      <c r="A75">
        <v>2020</v>
      </c>
      <c r="B75" t="s">
        <v>17</v>
      </c>
      <c r="C75">
        <v>5</v>
      </c>
      <c r="D75">
        <v>2</v>
      </c>
      <c r="E75">
        <v>8622</v>
      </c>
      <c r="F75">
        <v>134354</v>
      </c>
      <c r="G75">
        <v>224</v>
      </c>
      <c r="H75">
        <v>4428</v>
      </c>
      <c r="I75">
        <v>3338</v>
      </c>
      <c r="J75">
        <v>41940</v>
      </c>
      <c r="K75">
        <v>161028</v>
      </c>
      <c r="L75">
        <v>3464838</v>
      </c>
      <c r="M75">
        <v>0</v>
      </c>
      <c r="N75">
        <v>0</v>
      </c>
      <c r="O75">
        <v>0</v>
      </c>
      <c r="P75">
        <v>0</v>
      </c>
    </row>
    <row r="76" spans="1:16">
      <c r="A76">
        <v>2020</v>
      </c>
      <c r="B76" t="s">
        <v>17</v>
      </c>
      <c r="C76">
        <v>5</v>
      </c>
      <c r="D76">
        <v>2</v>
      </c>
      <c r="E76">
        <v>7184</v>
      </c>
      <c r="F76">
        <v>141538</v>
      </c>
      <c r="G76">
        <v>162</v>
      </c>
      <c r="H76">
        <v>4590</v>
      </c>
      <c r="I76">
        <v>3158</v>
      </c>
      <c r="J76">
        <v>45098</v>
      </c>
      <c r="K76">
        <v>152513</v>
      </c>
      <c r="L76">
        <v>3617351</v>
      </c>
      <c r="M76">
        <v>0</v>
      </c>
      <c r="N76">
        <v>0</v>
      </c>
      <c r="O76">
        <v>0</v>
      </c>
      <c r="P76">
        <v>0</v>
      </c>
    </row>
    <row r="77" spans="1:16">
      <c r="A77">
        <v>2020</v>
      </c>
      <c r="B77" t="s">
        <v>17</v>
      </c>
      <c r="C77">
        <v>5</v>
      </c>
      <c r="D77">
        <v>2</v>
      </c>
      <c r="E77">
        <v>7124</v>
      </c>
      <c r="F77">
        <v>148662</v>
      </c>
      <c r="G77">
        <v>240</v>
      </c>
      <c r="H77">
        <v>4830</v>
      </c>
      <c r="I77">
        <v>3810</v>
      </c>
      <c r="J77">
        <v>48908</v>
      </c>
      <c r="K77">
        <v>184348</v>
      </c>
      <c r="L77">
        <v>3801699</v>
      </c>
      <c r="M77">
        <v>0</v>
      </c>
      <c r="N77">
        <v>0</v>
      </c>
      <c r="O77">
        <v>0</v>
      </c>
      <c r="P77">
        <v>0</v>
      </c>
    </row>
    <row r="78" spans="1:16">
      <c r="A78">
        <v>2020</v>
      </c>
      <c r="B78" t="s">
        <v>17</v>
      </c>
      <c r="C78">
        <v>5</v>
      </c>
      <c r="D78">
        <v>2</v>
      </c>
      <c r="E78">
        <v>7452</v>
      </c>
      <c r="F78">
        <v>156114</v>
      </c>
      <c r="G78">
        <v>274</v>
      </c>
      <c r="H78">
        <v>5104</v>
      </c>
      <c r="I78">
        <v>3926</v>
      </c>
      <c r="J78">
        <v>52834</v>
      </c>
      <c r="K78">
        <v>187617</v>
      </c>
      <c r="L78">
        <v>3989316</v>
      </c>
      <c r="M78">
        <v>0</v>
      </c>
      <c r="N78">
        <v>0</v>
      </c>
      <c r="O78">
        <v>0</v>
      </c>
      <c r="P78">
        <v>0</v>
      </c>
    </row>
    <row r="79" spans="1:16">
      <c r="A79">
        <v>2020</v>
      </c>
      <c r="B79" t="s">
        <v>17</v>
      </c>
      <c r="C79">
        <v>5</v>
      </c>
      <c r="D79">
        <v>2</v>
      </c>
      <c r="E79">
        <v>7982</v>
      </c>
      <c r="F79">
        <v>164096</v>
      </c>
      <c r="G79">
        <v>194</v>
      </c>
      <c r="H79">
        <v>5298</v>
      </c>
      <c r="I79">
        <v>3188</v>
      </c>
      <c r="J79">
        <v>56022</v>
      </c>
      <c r="K79">
        <v>195775</v>
      </c>
      <c r="L79">
        <v>4185091</v>
      </c>
      <c r="M79">
        <v>0</v>
      </c>
      <c r="N79">
        <v>0</v>
      </c>
      <c r="O79">
        <v>0</v>
      </c>
      <c r="P79">
        <v>0</v>
      </c>
    </row>
    <row r="80" spans="1:16">
      <c r="A80">
        <v>2020</v>
      </c>
      <c r="B80" t="s">
        <v>17</v>
      </c>
      <c r="C80">
        <v>5</v>
      </c>
      <c r="D80">
        <v>3</v>
      </c>
      <c r="E80">
        <v>7616</v>
      </c>
      <c r="F80">
        <v>171712</v>
      </c>
      <c r="G80">
        <v>208</v>
      </c>
      <c r="H80">
        <v>5506</v>
      </c>
      <c r="I80">
        <v>4468</v>
      </c>
      <c r="J80">
        <v>60490</v>
      </c>
      <c r="K80">
        <v>194504</v>
      </c>
      <c r="L80">
        <v>4379595</v>
      </c>
      <c r="M80">
        <v>0</v>
      </c>
      <c r="N80">
        <v>0</v>
      </c>
      <c r="O80">
        <v>0</v>
      </c>
      <c r="P80">
        <v>0</v>
      </c>
    </row>
    <row r="81" spans="1:16">
      <c r="A81">
        <v>2020</v>
      </c>
      <c r="B81" t="s">
        <v>17</v>
      </c>
      <c r="C81">
        <v>5</v>
      </c>
      <c r="D81">
        <v>3</v>
      </c>
      <c r="E81">
        <v>9588</v>
      </c>
      <c r="F81">
        <v>181300</v>
      </c>
      <c r="G81">
        <v>240</v>
      </c>
      <c r="H81">
        <v>5746</v>
      </c>
      <c r="I81">
        <v>8024</v>
      </c>
      <c r="J81">
        <v>68514</v>
      </c>
      <c r="K81">
        <v>198953</v>
      </c>
      <c r="L81">
        <v>4578548</v>
      </c>
      <c r="M81">
        <v>0</v>
      </c>
      <c r="N81">
        <v>0</v>
      </c>
      <c r="O81">
        <v>0</v>
      </c>
      <c r="P81">
        <v>0</v>
      </c>
    </row>
    <row r="82" spans="1:16">
      <c r="A82">
        <v>2020</v>
      </c>
      <c r="B82" t="s">
        <v>17</v>
      </c>
      <c r="C82">
        <v>5</v>
      </c>
      <c r="D82">
        <v>3</v>
      </c>
      <c r="E82">
        <v>10098</v>
      </c>
      <c r="F82">
        <v>191398</v>
      </c>
      <c r="G82">
        <v>304</v>
      </c>
      <c r="H82">
        <v>6050</v>
      </c>
      <c r="I82">
        <v>5076</v>
      </c>
      <c r="J82">
        <v>73590</v>
      </c>
      <c r="K82">
        <v>193873</v>
      </c>
      <c r="L82">
        <v>4772421</v>
      </c>
      <c r="M82">
        <v>0</v>
      </c>
      <c r="N82">
        <v>0</v>
      </c>
      <c r="O82">
        <v>0</v>
      </c>
      <c r="P82">
        <v>0</v>
      </c>
    </row>
    <row r="83" spans="1:16">
      <c r="A83">
        <v>2020</v>
      </c>
      <c r="B83" t="s">
        <v>17</v>
      </c>
      <c r="C83">
        <v>5</v>
      </c>
      <c r="D83">
        <v>3</v>
      </c>
      <c r="E83">
        <v>9256</v>
      </c>
      <c r="F83">
        <v>200654</v>
      </c>
      <c r="G83">
        <v>262</v>
      </c>
      <c r="H83">
        <v>6312</v>
      </c>
      <c r="I83">
        <v>4964</v>
      </c>
      <c r="J83">
        <v>78554</v>
      </c>
      <c r="K83">
        <v>209796</v>
      </c>
      <c r="L83">
        <v>4982217</v>
      </c>
      <c r="M83">
        <v>0</v>
      </c>
      <c r="N83">
        <v>0</v>
      </c>
      <c r="O83">
        <v>0</v>
      </c>
      <c r="P83">
        <v>0</v>
      </c>
    </row>
    <row r="84" spans="1:16">
      <c r="A84">
        <v>2020</v>
      </c>
      <c r="B84" t="s">
        <v>17</v>
      </c>
      <c r="C84">
        <v>5</v>
      </c>
      <c r="D84">
        <v>3</v>
      </c>
      <c r="E84">
        <v>12308</v>
      </c>
      <c r="F84">
        <v>212962</v>
      </c>
      <c r="G84">
        <v>292</v>
      </c>
      <c r="H84">
        <v>6604</v>
      </c>
      <c r="I84">
        <v>6064</v>
      </c>
      <c r="J84">
        <v>84618</v>
      </c>
      <c r="K84">
        <v>224601</v>
      </c>
      <c r="L84">
        <v>5206818</v>
      </c>
      <c r="M84">
        <v>0</v>
      </c>
      <c r="N84">
        <v>0</v>
      </c>
      <c r="O84">
        <v>0</v>
      </c>
      <c r="P84">
        <v>0</v>
      </c>
    </row>
    <row r="85" spans="1:16">
      <c r="A85">
        <v>2020</v>
      </c>
      <c r="B85" t="s">
        <v>17</v>
      </c>
      <c r="C85">
        <v>5</v>
      </c>
      <c r="D85">
        <v>3</v>
      </c>
      <c r="E85">
        <v>11440</v>
      </c>
      <c r="F85">
        <v>224402</v>
      </c>
      <c r="G85">
        <v>268</v>
      </c>
      <c r="H85">
        <v>6872</v>
      </c>
      <c r="I85">
        <v>6226</v>
      </c>
      <c r="J85">
        <v>90844</v>
      </c>
      <c r="K85">
        <v>221886</v>
      </c>
      <c r="L85">
        <v>5428704</v>
      </c>
      <c r="M85">
        <v>0</v>
      </c>
      <c r="N85">
        <v>0</v>
      </c>
      <c r="O85">
        <v>0</v>
      </c>
      <c r="P85">
        <v>0</v>
      </c>
    </row>
    <row r="86" spans="1:16">
      <c r="A86">
        <v>2020</v>
      </c>
      <c r="B86" t="s">
        <v>17</v>
      </c>
      <c r="C86">
        <v>5</v>
      </c>
      <c r="D86">
        <v>3</v>
      </c>
      <c r="E86">
        <v>12046</v>
      </c>
      <c r="F86">
        <v>236448</v>
      </c>
      <c r="G86">
        <v>296</v>
      </c>
      <c r="H86">
        <v>7168</v>
      </c>
      <c r="I86">
        <v>6262</v>
      </c>
      <c r="J86">
        <v>97106</v>
      </c>
      <c r="K86">
        <v>226192</v>
      </c>
      <c r="L86">
        <v>5654896</v>
      </c>
      <c r="M86">
        <v>0</v>
      </c>
      <c r="N86">
        <v>0</v>
      </c>
      <c r="O86">
        <v>0</v>
      </c>
      <c r="P86">
        <v>0</v>
      </c>
    </row>
    <row r="87" spans="1:16">
      <c r="A87">
        <v>2020</v>
      </c>
      <c r="B87" t="s">
        <v>17</v>
      </c>
      <c r="C87">
        <v>5</v>
      </c>
      <c r="D87">
        <v>4</v>
      </c>
      <c r="E87">
        <v>13072</v>
      </c>
      <c r="F87">
        <v>249520</v>
      </c>
      <c r="G87">
        <v>284</v>
      </c>
      <c r="H87">
        <v>7452</v>
      </c>
      <c r="I87">
        <v>6560</v>
      </c>
      <c r="J87">
        <v>103666</v>
      </c>
      <c r="K87">
        <v>240570</v>
      </c>
      <c r="L87">
        <v>5895466</v>
      </c>
      <c r="M87">
        <v>0</v>
      </c>
      <c r="N87">
        <v>0</v>
      </c>
      <c r="O87">
        <v>0</v>
      </c>
      <c r="P87">
        <v>0</v>
      </c>
    </row>
    <row r="88" spans="1:16">
      <c r="A88">
        <v>2020</v>
      </c>
      <c r="B88" t="s">
        <v>17</v>
      </c>
      <c r="C88">
        <v>5</v>
      </c>
      <c r="D88">
        <v>4</v>
      </c>
      <c r="E88">
        <v>13330</v>
      </c>
      <c r="F88">
        <v>262850</v>
      </c>
      <c r="G88">
        <v>284</v>
      </c>
      <c r="H88">
        <v>7736</v>
      </c>
      <c r="I88">
        <v>5152</v>
      </c>
      <c r="J88">
        <v>108818</v>
      </c>
      <c r="K88">
        <v>236187</v>
      </c>
      <c r="L88">
        <v>6131653</v>
      </c>
      <c r="M88">
        <v>0</v>
      </c>
      <c r="N88">
        <v>0</v>
      </c>
      <c r="O88">
        <v>0</v>
      </c>
      <c r="P88">
        <v>0</v>
      </c>
    </row>
    <row r="89" spans="1:16">
      <c r="A89">
        <v>2020</v>
      </c>
      <c r="B89" t="s">
        <v>17</v>
      </c>
      <c r="C89">
        <v>5</v>
      </c>
      <c r="D89">
        <v>4</v>
      </c>
      <c r="E89">
        <v>14222</v>
      </c>
      <c r="F89">
        <v>277072</v>
      </c>
      <c r="G89">
        <v>312</v>
      </c>
      <c r="H89">
        <v>8048</v>
      </c>
      <c r="I89">
        <v>6570</v>
      </c>
      <c r="J89">
        <v>115388</v>
      </c>
      <c r="K89">
        <v>220803</v>
      </c>
      <c r="L89">
        <v>6352456</v>
      </c>
      <c r="M89">
        <v>0</v>
      </c>
      <c r="N89">
        <v>0</v>
      </c>
      <c r="O89">
        <v>0</v>
      </c>
      <c r="P89">
        <v>0</v>
      </c>
    </row>
    <row r="90" spans="1:16">
      <c r="A90">
        <v>2020</v>
      </c>
      <c r="B90" t="s">
        <v>17</v>
      </c>
      <c r="C90">
        <v>5</v>
      </c>
      <c r="D90">
        <v>4</v>
      </c>
      <c r="E90">
        <v>12828</v>
      </c>
      <c r="F90">
        <v>289900</v>
      </c>
      <c r="G90">
        <v>298</v>
      </c>
      <c r="H90">
        <v>8346</v>
      </c>
      <c r="I90">
        <v>6024</v>
      </c>
      <c r="J90">
        <v>121412</v>
      </c>
      <c r="K90">
        <v>211522</v>
      </c>
      <c r="L90">
        <v>6563978</v>
      </c>
      <c r="M90">
        <v>0</v>
      </c>
      <c r="N90">
        <v>0</v>
      </c>
      <c r="O90">
        <v>0</v>
      </c>
      <c r="P90">
        <v>0</v>
      </c>
    </row>
    <row r="91" spans="1:16">
      <c r="A91">
        <v>2020</v>
      </c>
      <c r="B91" t="s">
        <v>17</v>
      </c>
      <c r="C91">
        <v>5</v>
      </c>
      <c r="D91">
        <v>4</v>
      </c>
      <c r="E91">
        <v>11814</v>
      </c>
      <c r="F91">
        <v>301714</v>
      </c>
      <c r="G91">
        <v>346</v>
      </c>
      <c r="H91">
        <v>8692</v>
      </c>
      <c r="I91">
        <v>7170</v>
      </c>
      <c r="J91">
        <v>128582</v>
      </c>
      <c r="K91">
        <v>222584</v>
      </c>
      <c r="L91">
        <v>6786562</v>
      </c>
      <c r="M91">
        <v>0</v>
      </c>
      <c r="N91">
        <v>0</v>
      </c>
      <c r="O91">
        <v>0</v>
      </c>
      <c r="P91">
        <v>0</v>
      </c>
    </row>
    <row r="92" spans="1:16">
      <c r="A92">
        <v>2020</v>
      </c>
      <c r="B92" t="s">
        <v>17</v>
      </c>
      <c r="C92">
        <v>5</v>
      </c>
      <c r="D92">
        <v>4</v>
      </c>
      <c r="E92">
        <v>14492</v>
      </c>
      <c r="F92">
        <v>316206</v>
      </c>
      <c r="G92">
        <v>376</v>
      </c>
      <c r="H92">
        <v>9068</v>
      </c>
      <c r="I92">
        <v>6868</v>
      </c>
      <c r="J92">
        <v>135450</v>
      </c>
      <c r="K92">
        <v>237058</v>
      </c>
      <c r="L92">
        <v>7023620</v>
      </c>
      <c r="M92">
        <v>0</v>
      </c>
      <c r="N92">
        <v>0</v>
      </c>
      <c r="O92">
        <v>0</v>
      </c>
      <c r="P92">
        <v>0</v>
      </c>
    </row>
    <row r="93" spans="1:16">
      <c r="A93">
        <v>2020</v>
      </c>
      <c r="B93" t="s">
        <v>17</v>
      </c>
      <c r="C93">
        <v>5</v>
      </c>
      <c r="D93">
        <v>4</v>
      </c>
      <c r="E93">
        <v>14508</v>
      </c>
      <c r="F93">
        <v>330714</v>
      </c>
      <c r="G93">
        <v>352</v>
      </c>
      <c r="H93">
        <v>9420</v>
      </c>
      <c r="I93">
        <v>6342</v>
      </c>
      <c r="J93">
        <v>141792</v>
      </c>
      <c r="K93">
        <v>257359</v>
      </c>
      <c r="L93">
        <v>7280979</v>
      </c>
      <c r="M93">
        <v>0</v>
      </c>
      <c r="N93">
        <v>0</v>
      </c>
      <c r="O93">
        <v>0</v>
      </c>
      <c r="P93">
        <v>0</v>
      </c>
    </row>
    <row r="94" spans="1:16">
      <c r="A94">
        <v>2020</v>
      </c>
      <c r="B94" t="s">
        <v>17</v>
      </c>
      <c r="C94">
        <v>5</v>
      </c>
      <c r="D94">
        <v>5</v>
      </c>
      <c r="E94">
        <v>16276</v>
      </c>
      <c r="F94">
        <v>346990</v>
      </c>
      <c r="G94">
        <v>536</v>
      </c>
      <c r="H94">
        <v>9956</v>
      </c>
      <c r="I94">
        <v>23470</v>
      </c>
      <c r="J94">
        <v>165262</v>
      </c>
      <c r="K94">
        <v>288933</v>
      </c>
      <c r="L94">
        <v>7569912</v>
      </c>
      <c r="M94">
        <v>0</v>
      </c>
      <c r="N94">
        <v>0</v>
      </c>
      <c r="O94">
        <v>0</v>
      </c>
      <c r="P94">
        <v>0</v>
      </c>
    </row>
    <row r="95" spans="1:16">
      <c r="A95">
        <v>2020</v>
      </c>
      <c r="B95" t="s">
        <v>17</v>
      </c>
      <c r="C95">
        <v>5</v>
      </c>
      <c r="D95">
        <v>5</v>
      </c>
      <c r="E95">
        <v>16728</v>
      </c>
      <c r="F95">
        <v>363718</v>
      </c>
      <c r="G95">
        <v>410</v>
      </c>
      <c r="H95">
        <v>10366</v>
      </c>
      <c r="I95">
        <v>8606</v>
      </c>
      <c r="J95">
        <v>173868</v>
      </c>
      <c r="K95">
        <v>273774</v>
      </c>
      <c r="L95">
        <v>7843686</v>
      </c>
      <c r="M95">
        <v>0</v>
      </c>
      <c r="N95">
        <v>0</v>
      </c>
      <c r="O95">
        <v>0</v>
      </c>
      <c r="P95">
        <v>0</v>
      </c>
    </row>
    <row r="96" spans="1:16">
      <c r="A96">
        <v>2020</v>
      </c>
      <c r="B96" t="s">
        <v>17</v>
      </c>
      <c r="C96">
        <v>5</v>
      </c>
      <c r="D96">
        <v>5</v>
      </c>
      <c r="E96">
        <v>17578</v>
      </c>
      <c r="F96">
        <v>381296</v>
      </c>
      <c r="G96">
        <v>444</v>
      </c>
      <c r="H96">
        <v>10810</v>
      </c>
      <c r="I96">
        <v>9856</v>
      </c>
      <c r="J96">
        <v>183724</v>
      </c>
      <c r="K96">
        <v>244946</v>
      </c>
      <c r="L96">
        <v>8088632</v>
      </c>
      <c r="M96">
        <v>0</v>
      </c>
      <c r="N96">
        <v>0</v>
      </c>
      <c r="O96">
        <v>0</v>
      </c>
      <c r="P96">
        <v>0</v>
      </c>
    </row>
    <row r="97" spans="1:16">
      <c r="A97">
        <v>2020</v>
      </c>
      <c r="B97" t="s">
        <v>48</v>
      </c>
      <c r="C97">
        <v>6</v>
      </c>
      <c r="D97">
        <v>1</v>
      </c>
      <c r="E97">
        <v>15448</v>
      </c>
      <c r="F97">
        <v>396744</v>
      </c>
      <c r="G97">
        <v>402</v>
      </c>
      <c r="H97">
        <v>11212</v>
      </c>
      <c r="I97">
        <v>7764</v>
      </c>
      <c r="J97">
        <v>191488</v>
      </c>
      <c r="K97">
        <v>251761</v>
      </c>
      <c r="L97">
        <v>8340393</v>
      </c>
      <c r="M97">
        <v>0</v>
      </c>
      <c r="N97">
        <v>0</v>
      </c>
      <c r="O97">
        <v>0</v>
      </c>
      <c r="P97">
        <v>0</v>
      </c>
    </row>
    <row r="98" spans="1:16">
      <c r="A98">
        <v>2020</v>
      </c>
      <c r="B98" t="s">
        <v>48</v>
      </c>
      <c r="C98">
        <v>6</v>
      </c>
      <c r="D98">
        <v>1</v>
      </c>
      <c r="E98">
        <v>17624</v>
      </c>
      <c r="F98">
        <v>414368</v>
      </c>
      <c r="G98">
        <v>444</v>
      </c>
      <c r="H98">
        <v>11656</v>
      </c>
      <c r="I98">
        <v>9062</v>
      </c>
      <c r="J98">
        <v>200550</v>
      </c>
      <c r="K98">
        <v>289612</v>
      </c>
      <c r="L98">
        <v>8630005</v>
      </c>
      <c r="M98">
        <v>0</v>
      </c>
      <c r="N98">
        <v>0</v>
      </c>
      <c r="O98">
        <v>0</v>
      </c>
      <c r="P98">
        <v>0</v>
      </c>
    </row>
    <row r="99" spans="1:16">
      <c r="A99">
        <v>2020</v>
      </c>
      <c r="B99" t="s">
        <v>48</v>
      </c>
      <c r="C99">
        <v>6</v>
      </c>
      <c r="D99">
        <v>1</v>
      </c>
      <c r="E99">
        <v>19376</v>
      </c>
      <c r="F99">
        <v>433744</v>
      </c>
      <c r="G99">
        <v>518</v>
      </c>
      <c r="H99">
        <v>12174</v>
      </c>
      <c r="I99">
        <v>7578</v>
      </c>
      <c r="J99">
        <v>208128</v>
      </c>
      <c r="K99">
        <v>298140</v>
      </c>
      <c r="L99">
        <v>8928145</v>
      </c>
      <c r="M99">
        <v>0</v>
      </c>
      <c r="N99">
        <v>0</v>
      </c>
      <c r="O99">
        <v>0</v>
      </c>
      <c r="P99">
        <v>0</v>
      </c>
    </row>
    <row r="100" spans="1:16">
      <c r="A100">
        <v>2020</v>
      </c>
      <c r="B100" t="s">
        <v>48</v>
      </c>
      <c r="C100">
        <v>6</v>
      </c>
      <c r="D100">
        <v>1</v>
      </c>
      <c r="E100">
        <v>19694</v>
      </c>
      <c r="F100">
        <v>453438</v>
      </c>
      <c r="G100">
        <v>548</v>
      </c>
      <c r="H100">
        <v>12722</v>
      </c>
      <c r="I100">
        <v>8780</v>
      </c>
      <c r="J100">
        <v>216908</v>
      </c>
      <c r="K100">
        <v>294048</v>
      </c>
      <c r="L100">
        <v>9222193</v>
      </c>
      <c r="M100">
        <v>0</v>
      </c>
      <c r="N100">
        <v>0</v>
      </c>
      <c r="O100">
        <v>0</v>
      </c>
      <c r="P100">
        <v>0</v>
      </c>
    </row>
    <row r="101" spans="1:16">
      <c r="A101">
        <v>2020</v>
      </c>
      <c r="B101" t="s">
        <v>48</v>
      </c>
      <c r="C101">
        <v>6</v>
      </c>
      <c r="D101">
        <v>1</v>
      </c>
      <c r="E101">
        <v>18944</v>
      </c>
      <c r="F101">
        <v>472382</v>
      </c>
      <c r="G101">
        <v>572</v>
      </c>
      <c r="H101">
        <v>13294</v>
      </c>
      <c r="I101">
        <v>9542</v>
      </c>
      <c r="J101">
        <v>226450</v>
      </c>
      <c r="K101">
        <v>290371</v>
      </c>
      <c r="L101">
        <v>9512564</v>
      </c>
      <c r="M101">
        <v>0</v>
      </c>
      <c r="N101">
        <v>0</v>
      </c>
      <c r="O101">
        <v>0</v>
      </c>
      <c r="P101">
        <v>0</v>
      </c>
    </row>
    <row r="102" spans="1:16">
      <c r="A102">
        <v>2020</v>
      </c>
      <c r="B102" t="s">
        <v>48</v>
      </c>
      <c r="C102">
        <v>6</v>
      </c>
      <c r="D102">
        <v>1</v>
      </c>
      <c r="E102">
        <v>20816</v>
      </c>
      <c r="F102">
        <v>493198</v>
      </c>
      <c r="G102">
        <v>594</v>
      </c>
      <c r="H102">
        <v>13888</v>
      </c>
      <c r="I102">
        <v>10866</v>
      </c>
      <c r="J102">
        <v>237316</v>
      </c>
      <c r="K102">
        <v>303109</v>
      </c>
      <c r="L102">
        <v>9815673</v>
      </c>
      <c r="M102">
        <v>0</v>
      </c>
      <c r="N102">
        <v>0</v>
      </c>
      <c r="O102">
        <v>0</v>
      </c>
      <c r="P102">
        <v>0</v>
      </c>
    </row>
    <row r="103" spans="1:16">
      <c r="A103">
        <v>2020</v>
      </c>
      <c r="B103" t="s">
        <v>48</v>
      </c>
      <c r="C103">
        <v>6</v>
      </c>
      <c r="D103">
        <v>1</v>
      </c>
      <c r="E103">
        <v>21764</v>
      </c>
      <c r="F103">
        <v>514962</v>
      </c>
      <c r="G103">
        <v>522</v>
      </c>
      <c r="H103">
        <v>14410</v>
      </c>
      <c r="I103">
        <v>10382</v>
      </c>
      <c r="J103">
        <v>247698</v>
      </c>
      <c r="K103">
        <v>269265</v>
      </c>
      <c r="L103">
        <v>10084938</v>
      </c>
      <c r="M103">
        <v>0</v>
      </c>
      <c r="N103">
        <v>0</v>
      </c>
      <c r="O103">
        <v>0</v>
      </c>
      <c r="P103">
        <v>0</v>
      </c>
    </row>
    <row r="104" spans="1:16">
      <c r="A104">
        <v>2020</v>
      </c>
      <c r="B104" t="s">
        <v>48</v>
      </c>
      <c r="C104">
        <v>6</v>
      </c>
      <c r="D104">
        <v>2</v>
      </c>
      <c r="E104">
        <v>17072</v>
      </c>
      <c r="F104">
        <v>532034</v>
      </c>
      <c r="G104">
        <v>542</v>
      </c>
      <c r="H104">
        <v>14952</v>
      </c>
      <c r="I104">
        <v>10342</v>
      </c>
      <c r="J104">
        <v>258040</v>
      </c>
      <c r="K104">
        <v>294113</v>
      </c>
      <c r="L104">
        <v>10379051</v>
      </c>
      <c r="M104">
        <v>0</v>
      </c>
      <c r="N104">
        <v>0</v>
      </c>
      <c r="O104">
        <v>0</v>
      </c>
      <c r="P104">
        <v>0</v>
      </c>
    </row>
    <row r="105" spans="1:16">
      <c r="A105">
        <v>2020</v>
      </c>
      <c r="B105" t="s">
        <v>48</v>
      </c>
      <c r="C105">
        <v>6</v>
      </c>
      <c r="D105">
        <v>2</v>
      </c>
      <c r="E105">
        <v>19962</v>
      </c>
      <c r="F105">
        <v>551996</v>
      </c>
      <c r="G105">
        <v>544</v>
      </c>
      <c r="H105">
        <v>15496</v>
      </c>
      <c r="I105">
        <v>11268</v>
      </c>
      <c r="J105">
        <v>269308</v>
      </c>
      <c r="K105">
        <v>305461</v>
      </c>
      <c r="L105">
        <v>10684512</v>
      </c>
      <c r="M105">
        <v>0</v>
      </c>
      <c r="N105">
        <v>0</v>
      </c>
      <c r="O105">
        <v>0</v>
      </c>
      <c r="P105">
        <v>0</v>
      </c>
    </row>
    <row r="106" spans="1:16">
      <c r="A106">
        <v>2020</v>
      </c>
      <c r="B106" t="s">
        <v>48</v>
      </c>
      <c r="C106">
        <v>6</v>
      </c>
      <c r="D106">
        <v>2</v>
      </c>
      <c r="E106">
        <v>22312</v>
      </c>
      <c r="F106">
        <v>574308</v>
      </c>
      <c r="G106">
        <v>716</v>
      </c>
      <c r="H106">
        <v>16212</v>
      </c>
      <c r="I106">
        <v>12550</v>
      </c>
      <c r="J106">
        <v>281858</v>
      </c>
      <c r="K106">
        <v>305473</v>
      </c>
      <c r="L106">
        <v>10989985</v>
      </c>
      <c r="M106">
        <v>0</v>
      </c>
      <c r="N106">
        <v>0</v>
      </c>
      <c r="O106">
        <v>0</v>
      </c>
      <c r="P106">
        <v>0</v>
      </c>
    </row>
    <row r="107" spans="1:16">
      <c r="A107">
        <v>2020</v>
      </c>
      <c r="B107" t="s">
        <v>48</v>
      </c>
      <c r="C107">
        <v>6</v>
      </c>
      <c r="D107">
        <v>2</v>
      </c>
      <c r="E107">
        <v>22270</v>
      </c>
      <c r="F107">
        <v>596578</v>
      </c>
      <c r="G107">
        <v>788</v>
      </c>
      <c r="H107">
        <v>17000</v>
      </c>
      <c r="I107">
        <v>12088</v>
      </c>
      <c r="J107">
        <v>293946</v>
      </c>
      <c r="K107">
        <v>319844</v>
      </c>
      <c r="L107">
        <v>11309829</v>
      </c>
      <c r="M107">
        <v>0</v>
      </c>
      <c r="N107">
        <v>0</v>
      </c>
      <c r="O107">
        <v>0</v>
      </c>
      <c r="P107">
        <v>0</v>
      </c>
    </row>
    <row r="108" spans="1:16">
      <c r="A108">
        <v>2020</v>
      </c>
      <c r="B108" t="s">
        <v>48</v>
      </c>
      <c r="C108">
        <v>6</v>
      </c>
      <c r="D108">
        <v>2</v>
      </c>
      <c r="E108">
        <v>22612</v>
      </c>
      <c r="F108">
        <v>619190</v>
      </c>
      <c r="G108">
        <v>776</v>
      </c>
      <c r="H108">
        <v>17776</v>
      </c>
      <c r="I108">
        <v>14526</v>
      </c>
      <c r="J108">
        <v>308472</v>
      </c>
      <c r="K108">
        <v>304876</v>
      </c>
      <c r="L108">
        <v>11614705</v>
      </c>
      <c r="M108">
        <v>0</v>
      </c>
      <c r="N108">
        <v>0</v>
      </c>
      <c r="O108">
        <v>0</v>
      </c>
      <c r="P108">
        <v>0</v>
      </c>
    </row>
    <row r="109" spans="1:16">
      <c r="A109">
        <v>2020</v>
      </c>
      <c r="B109" t="s">
        <v>48</v>
      </c>
      <c r="C109">
        <v>6</v>
      </c>
      <c r="D109">
        <v>2</v>
      </c>
      <c r="E109">
        <v>24078</v>
      </c>
      <c r="F109">
        <v>643268</v>
      </c>
      <c r="G109">
        <v>618</v>
      </c>
      <c r="H109">
        <v>18394</v>
      </c>
      <c r="I109">
        <v>16182</v>
      </c>
      <c r="J109">
        <v>324654</v>
      </c>
      <c r="K109">
        <v>315247</v>
      </c>
      <c r="L109">
        <v>11929952</v>
      </c>
      <c r="M109">
        <v>0</v>
      </c>
      <c r="N109">
        <v>0</v>
      </c>
      <c r="O109">
        <v>0</v>
      </c>
      <c r="P109">
        <v>0</v>
      </c>
    </row>
    <row r="110" spans="1:16">
      <c r="A110">
        <v>2020</v>
      </c>
      <c r="B110" t="s">
        <v>48</v>
      </c>
      <c r="C110">
        <v>6</v>
      </c>
      <c r="D110">
        <v>2</v>
      </c>
      <c r="E110">
        <v>22808</v>
      </c>
      <c r="F110">
        <v>666076</v>
      </c>
      <c r="G110">
        <v>648</v>
      </c>
      <c r="H110">
        <v>19042</v>
      </c>
      <c r="I110">
        <v>14716</v>
      </c>
      <c r="J110">
        <v>339370</v>
      </c>
      <c r="K110">
        <v>284207</v>
      </c>
      <c r="L110">
        <v>12214159</v>
      </c>
      <c r="M110">
        <v>0</v>
      </c>
      <c r="N110">
        <v>0</v>
      </c>
      <c r="O110">
        <v>0</v>
      </c>
      <c r="P110">
        <v>0</v>
      </c>
    </row>
    <row r="111" spans="1:16">
      <c r="A111">
        <v>2020</v>
      </c>
      <c r="B111" t="s">
        <v>48</v>
      </c>
      <c r="C111">
        <v>6</v>
      </c>
      <c r="D111">
        <v>3</v>
      </c>
      <c r="E111">
        <v>20064</v>
      </c>
      <c r="F111">
        <v>686140</v>
      </c>
      <c r="G111">
        <v>792</v>
      </c>
      <c r="H111">
        <v>19834</v>
      </c>
      <c r="I111">
        <v>21280</v>
      </c>
      <c r="J111">
        <v>360650</v>
      </c>
      <c r="K111">
        <v>305455</v>
      </c>
      <c r="L111">
        <v>12519614</v>
      </c>
      <c r="M111">
        <v>0</v>
      </c>
      <c r="N111">
        <v>0</v>
      </c>
      <c r="O111">
        <v>0</v>
      </c>
      <c r="P111">
        <v>0</v>
      </c>
    </row>
    <row r="112" spans="1:16">
      <c r="A112">
        <v>2020</v>
      </c>
      <c r="B112" t="s">
        <v>48</v>
      </c>
      <c r="C112">
        <v>6</v>
      </c>
      <c r="D112">
        <v>3</v>
      </c>
      <c r="E112">
        <v>22170</v>
      </c>
      <c r="F112">
        <v>708310</v>
      </c>
      <c r="G112">
        <v>4008</v>
      </c>
      <c r="H112">
        <v>23842</v>
      </c>
      <c r="I112">
        <v>14452</v>
      </c>
      <c r="J112">
        <v>375102</v>
      </c>
      <c r="K112">
        <v>350974</v>
      </c>
      <c r="L112">
        <v>12870588</v>
      </c>
      <c r="M112">
        <v>0</v>
      </c>
      <c r="N112">
        <v>0</v>
      </c>
      <c r="O112">
        <v>0</v>
      </c>
      <c r="P112">
        <v>0</v>
      </c>
    </row>
    <row r="113" spans="1:16">
      <c r="A113">
        <v>2020</v>
      </c>
      <c r="B113" t="s">
        <v>48</v>
      </c>
      <c r="C113">
        <v>6</v>
      </c>
      <c r="D113">
        <v>3</v>
      </c>
      <c r="E113">
        <v>26216</v>
      </c>
      <c r="F113">
        <v>734526</v>
      </c>
      <c r="G113">
        <v>682</v>
      </c>
      <c r="H113">
        <v>24524</v>
      </c>
      <c r="I113">
        <v>13780</v>
      </c>
      <c r="J113">
        <v>388882</v>
      </c>
      <c r="K113">
        <v>337447</v>
      </c>
      <c r="L113">
        <v>13208035</v>
      </c>
      <c r="M113">
        <v>0</v>
      </c>
      <c r="N113">
        <v>0</v>
      </c>
      <c r="O113">
        <v>0</v>
      </c>
      <c r="P113">
        <v>0</v>
      </c>
    </row>
    <row r="114" spans="1:16">
      <c r="A114">
        <v>2020</v>
      </c>
      <c r="B114" t="s">
        <v>48</v>
      </c>
      <c r="C114">
        <v>6</v>
      </c>
      <c r="D114">
        <v>3</v>
      </c>
      <c r="E114">
        <v>27658</v>
      </c>
      <c r="F114">
        <v>762184</v>
      </c>
      <c r="G114">
        <v>686</v>
      </c>
      <c r="H114">
        <v>25210</v>
      </c>
      <c r="I114">
        <v>21482</v>
      </c>
      <c r="J114">
        <v>410364</v>
      </c>
      <c r="K114">
        <v>390435</v>
      </c>
      <c r="L114">
        <v>13598470</v>
      </c>
      <c r="M114">
        <v>0</v>
      </c>
      <c r="N114">
        <v>0</v>
      </c>
      <c r="O114">
        <v>0</v>
      </c>
      <c r="P114">
        <v>0</v>
      </c>
    </row>
    <row r="115" spans="1:16">
      <c r="A115">
        <v>2020</v>
      </c>
      <c r="B115" t="s">
        <v>48</v>
      </c>
      <c r="C115">
        <v>6</v>
      </c>
      <c r="D115">
        <v>3</v>
      </c>
      <c r="E115">
        <v>29480</v>
      </c>
      <c r="F115">
        <v>791664</v>
      </c>
      <c r="G115">
        <v>728</v>
      </c>
      <c r="H115">
        <v>25938</v>
      </c>
      <c r="I115">
        <v>18058</v>
      </c>
      <c r="J115">
        <v>428422</v>
      </c>
      <c r="K115">
        <v>399777</v>
      </c>
      <c r="L115">
        <v>13998247</v>
      </c>
      <c r="M115">
        <v>0</v>
      </c>
      <c r="N115">
        <v>0</v>
      </c>
      <c r="O115">
        <v>0</v>
      </c>
      <c r="P115">
        <v>0</v>
      </c>
    </row>
    <row r="116" spans="1:16">
      <c r="A116">
        <v>2020</v>
      </c>
      <c r="B116" t="s">
        <v>48</v>
      </c>
      <c r="C116">
        <v>6</v>
      </c>
      <c r="D116">
        <v>3</v>
      </c>
      <c r="E116">
        <v>31836</v>
      </c>
      <c r="F116">
        <v>823500</v>
      </c>
      <c r="G116">
        <v>616</v>
      </c>
      <c r="H116">
        <v>26554</v>
      </c>
      <c r="I116">
        <v>27948</v>
      </c>
      <c r="J116">
        <v>456370</v>
      </c>
      <c r="K116">
        <v>408571</v>
      </c>
      <c r="L116">
        <v>14406818</v>
      </c>
      <c r="M116">
        <v>0</v>
      </c>
      <c r="N116">
        <v>0</v>
      </c>
      <c r="O116">
        <v>0</v>
      </c>
      <c r="P116">
        <v>0</v>
      </c>
    </row>
    <row r="117" spans="1:16">
      <c r="A117">
        <v>2020</v>
      </c>
      <c r="B117" t="s">
        <v>48</v>
      </c>
      <c r="C117">
        <v>6</v>
      </c>
      <c r="D117">
        <v>3</v>
      </c>
      <c r="E117">
        <v>30302</v>
      </c>
      <c r="F117">
        <v>853802</v>
      </c>
      <c r="G117">
        <v>852</v>
      </c>
      <c r="H117">
        <v>27406</v>
      </c>
      <c r="I117">
        <v>18150</v>
      </c>
      <c r="J117">
        <v>474520</v>
      </c>
      <c r="K117">
        <v>372622</v>
      </c>
      <c r="L117">
        <v>14779440</v>
      </c>
      <c r="M117">
        <v>0</v>
      </c>
      <c r="N117">
        <v>0</v>
      </c>
      <c r="O117">
        <v>0</v>
      </c>
      <c r="P117">
        <v>0</v>
      </c>
    </row>
    <row r="118" spans="1:16">
      <c r="A118">
        <v>2020</v>
      </c>
      <c r="B118" t="s">
        <v>48</v>
      </c>
      <c r="C118">
        <v>6</v>
      </c>
      <c r="D118">
        <v>4</v>
      </c>
      <c r="E118">
        <v>27120</v>
      </c>
      <c r="F118">
        <v>880922</v>
      </c>
      <c r="G118">
        <v>624</v>
      </c>
      <c r="H118">
        <v>28030</v>
      </c>
      <c r="I118">
        <v>21758</v>
      </c>
      <c r="J118">
        <v>496278</v>
      </c>
      <c r="K118">
        <v>373027</v>
      </c>
      <c r="L118">
        <v>15152467</v>
      </c>
      <c r="M118">
        <v>0</v>
      </c>
      <c r="N118">
        <v>0</v>
      </c>
      <c r="O118">
        <v>0</v>
      </c>
      <c r="P118">
        <v>0</v>
      </c>
    </row>
    <row r="119" spans="1:16">
      <c r="A119">
        <v>2020</v>
      </c>
      <c r="B119" t="s">
        <v>48</v>
      </c>
      <c r="C119">
        <v>6</v>
      </c>
      <c r="D119">
        <v>4</v>
      </c>
      <c r="E119">
        <v>31312</v>
      </c>
      <c r="F119">
        <v>912234</v>
      </c>
      <c r="G119">
        <v>936</v>
      </c>
      <c r="H119">
        <v>28966</v>
      </c>
      <c r="I119">
        <v>20924</v>
      </c>
      <c r="J119">
        <v>517202</v>
      </c>
      <c r="K119">
        <v>431350</v>
      </c>
      <c r="L119">
        <v>15583817</v>
      </c>
      <c r="M119">
        <v>0</v>
      </c>
      <c r="N119">
        <v>0</v>
      </c>
      <c r="O119">
        <v>0</v>
      </c>
      <c r="P119">
        <v>0</v>
      </c>
    </row>
    <row r="120" spans="1:16">
      <c r="A120">
        <v>2020</v>
      </c>
      <c r="B120" t="s">
        <v>48</v>
      </c>
      <c r="C120">
        <v>6</v>
      </c>
      <c r="D120">
        <v>4</v>
      </c>
      <c r="E120">
        <v>33736</v>
      </c>
      <c r="F120">
        <v>945970</v>
      </c>
      <c r="G120">
        <v>848</v>
      </c>
      <c r="H120">
        <v>29814</v>
      </c>
      <c r="I120">
        <v>26178</v>
      </c>
      <c r="J120">
        <v>543380</v>
      </c>
      <c r="K120">
        <v>449549</v>
      </c>
      <c r="L120">
        <v>16033366</v>
      </c>
      <c r="M120">
        <v>0</v>
      </c>
      <c r="N120">
        <v>0</v>
      </c>
      <c r="O120">
        <v>0</v>
      </c>
      <c r="P120">
        <v>0</v>
      </c>
    </row>
    <row r="121" spans="1:16">
      <c r="A121">
        <v>2020</v>
      </c>
      <c r="B121" t="s">
        <v>48</v>
      </c>
      <c r="C121">
        <v>6</v>
      </c>
      <c r="D121">
        <v>4</v>
      </c>
      <c r="E121">
        <v>36410</v>
      </c>
      <c r="F121">
        <v>982380</v>
      </c>
      <c r="G121">
        <v>802</v>
      </c>
      <c r="H121">
        <v>30616</v>
      </c>
      <c r="I121">
        <v>27966</v>
      </c>
      <c r="J121">
        <v>571346</v>
      </c>
      <c r="K121">
        <v>454114</v>
      </c>
      <c r="L121">
        <v>16487480</v>
      </c>
      <c r="M121">
        <v>0</v>
      </c>
      <c r="N121">
        <v>0</v>
      </c>
      <c r="O121">
        <v>0</v>
      </c>
      <c r="P121">
        <v>0</v>
      </c>
    </row>
    <row r="122" spans="1:16">
      <c r="A122">
        <v>2020</v>
      </c>
      <c r="B122" t="s">
        <v>48</v>
      </c>
      <c r="C122">
        <v>6</v>
      </c>
      <c r="D122">
        <v>4</v>
      </c>
      <c r="E122">
        <v>36510</v>
      </c>
      <c r="F122">
        <v>1018890</v>
      </c>
      <c r="G122">
        <v>762</v>
      </c>
      <c r="H122">
        <v>31378</v>
      </c>
      <c r="I122">
        <v>20492</v>
      </c>
      <c r="J122">
        <v>591838</v>
      </c>
      <c r="K122">
        <v>461469</v>
      </c>
      <c r="L122">
        <v>16948949</v>
      </c>
      <c r="M122">
        <v>0</v>
      </c>
      <c r="N122">
        <v>0</v>
      </c>
      <c r="O122">
        <v>0</v>
      </c>
      <c r="P122">
        <v>0</v>
      </c>
    </row>
    <row r="123" spans="1:16">
      <c r="A123">
        <v>2020</v>
      </c>
      <c r="B123" t="s">
        <v>48</v>
      </c>
      <c r="C123">
        <v>6</v>
      </c>
      <c r="D123">
        <v>4</v>
      </c>
      <c r="E123">
        <v>40284</v>
      </c>
      <c r="F123">
        <v>1059174</v>
      </c>
      <c r="G123">
        <v>828</v>
      </c>
      <c r="H123">
        <v>32206</v>
      </c>
      <c r="I123">
        <v>28458</v>
      </c>
      <c r="J123">
        <v>620296</v>
      </c>
      <c r="K123">
        <v>485808</v>
      </c>
      <c r="L123">
        <v>17434757</v>
      </c>
      <c r="M123">
        <v>0</v>
      </c>
      <c r="N123">
        <v>0</v>
      </c>
      <c r="O123">
        <v>0</v>
      </c>
      <c r="P123">
        <v>0</v>
      </c>
    </row>
    <row r="124" spans="1:16">
      <c r="A124">
        <v>2020</v>
      </c>
      <c r="B124" t="s">
        <v>48</v>
      </c>
      <c r="C124">
        <v>6</v>
      </c>
      <c r="D124">
        <v>4</v>
      </c>
      <c r="E124">
        <v>39220</v>
      </c>
      <c r="F124">
        <v>1098394</v>
      </c>
      <c r="G124">
        <v>768</v>
      </c>
      <c r="H124">
        <v>32974</v>
      </c>
      <c r="I124">
        <v>23262</v>
      </c>
      <c r="J124">
        <v>643558</v>
      </c>
      <c r="K124">
        <v>413102</v>
      </c>
      <c r="L124">
        <v>17847859</v>
      </c>
      <c r="M124">
        <v>0</v>
      </c>
      <c r="N124">
        <v>0</v>
      </c>
      <c r="O124">
        <v>0</v>
      </c>
      <c r="P124">
        <v>0</v>
      </c>
    </row>
    <row r="125" spans="1:16">
      <c r="A125">
        <v>2020</v>
      </c>
      <c r="B125" t="s">
        <v>48</v>
      </c>
      <c r="C125">
        <v>6</v>
      </c>
      <c r="D125">
        <v>5</v>
      </c>
      <c r="E125">
        <v>36678</v>
      </c>
      <c r="F125">
        <v>1135072</v>
      </c>
      <c r="G125">
        <v>834</v>
      </c>
      <c r="H125">
        <v>33808</v>
      </c>
      <c r="I125">
        <v>26994</v>
      </c>
      <c r="J125">
        <v>670552</v>
      </c>
      <c r="K125">
        <v>437042</v>
      </c>
      <c r="L125">
        <v>18284901</v>
      </c>
      <c r="M125">
        <v>0</v>
      </c>
      <c r="N125">
        <v>0</v>
      </c>
      <c r="O125">
        <v>0</v>
      </c>
      <c r="P125">
        <v>0</v>
      </c>
    </row>
    <row r="126" spans="1:16">
      <c r="A126">
        <v>2020</v>
      </c>
      <c r="B126" t="s">
        <v>48</v>
      </c>
      <c r="C126">
        <v>6</v>
      </c>
      <c r="D126">
        <v>5</v>
      </c>
      <c r="E126">
        <v>36510</v>
      </c>
      <c r="F126">
        <v>1171582</v>
      </c>
      <c r="G126">
        <v>1012</v>
      </c>
      <c r="H126">
        <v>34820</v>
      </c>
      <c r="I126">
        <v>25130</v>
      </c>
      <c r="J126">
        <v>695682</v>
      </c>
      <c r="K126">
        <v>457736</v>
      </c>
      <c r="L126">
        <v>18742637</v>
      </c>
      <c r="M126">
        <v>0</v>
      </c>
      <c r="N126">
        <v>0</v>
      </c>
      <c r="O126">
        <v>0</v>
      </c>
      <c r="P126">
        <v>0</v>
      </c>
    </row>
    <row r="127" spans="1:16">
      <c r="A127">
        <v>2020</v>
      </c>
      <c r="B127" t="s">
        <v>49</v>
      </c>
      <c r="C127">
        <v>7</v>
      </c>
      <c r="D127">
        <v>1</v>
      </c>
      <c r="E127">
        <v>38860</v>
      </c>
      <c r="F127">
        <v>1210442</v>
      </c>
      <c r="G127">
        <v>876</v>
      </c>
      <c r="H127">
        <v>35696</v>
      </c>
      <c r="I127">
        <v>24128</v>
      </c>
      <c r="J127">
        <v>719810</v>
      </c>
      <c r="K127">
        <v>487906</v>
      </c>
      <c r="L127">
        <v>19230543</v>
      </c>
      <c r="M127">
        <v>0</v>
      </c>
      <c r="N127">
        <v>0</v>
      </c>
      <c r="O127">
        <v>0</v>
      </c>
      <c r="P127">
        <v>0</v>
      </c>
    </row>
    <row r="128" spans="1:16">
      <c r="A128">
        <v>2020</v>
      </c>
      <c r="B128" t="s">
        <v>49</v>
      </c>
      <c r="C128">
        <v>7</v>
      </c>
      <c r="D128">
        <v>1</v>
      </c>
      <c r="E128">
        <v>43894</v>
      </c>
      <c r="F128">
        <v>1254336</v>
      </c>
      <c r="G128">
        <v>756</v>
      </c>
      <c r="H128">
        <v>36452</v>
      </c>
      <c r="I128">
        <v>39998</v>
      </c>
      <c r="J128">
        <v>759808</v>
      </c>
      <c r="K128">
        <v>494984</v>
      </c>
      <c r="L128">
        <v>19725527</v>
      </c>
      <c r="M128">
        <v>0</v>
      </c>
      <c r="N128">
        <v>0</v>
      </c>
      <c r="O128">
        <v>0</v>
      </c>
      <c r="P128">
        <v>0</v>
      </c>
    </row>
    <row r="129" spans="1:16">
      <c r="A129">
        <v>2020</v>
      </c>
      <c r="B129" t="s">
        <v>49</v>
      </c>
      <c r="C129">
        <v>7</v>
      </c>
      <c r="D129">
        <v>1</v>
      </c>
      <c r="E129">
        <v>45436</v>
      </c>
      <c r="F129">
        <v>1299772</v>
      </c>
      <c r="G129">
        <v>888</v>
      </c>
      <c r="H129">
        <v>37340</v>
      </c>
      <c r="I129">
        <v>28834</v>
      </c>
      <c r="J129">
        <v>788642</v>
      </c>
      <c r="K129">
        <v>547244</v>
      </c>
      <c r="L129">
        <v>20272771</v>
      </c>
      <c r="M129">
        <v>0</v>
      </c>
      <c r="N129">
        <v>0</v>
      </c>
      <c r="O129">
        <v>0</v>
      </c>
      <c r="P129">
        <v>0</v>
      </c>
    </row>
    <row r="130" spans="1:16">
      <c r="A130">
        <v>2020</v>
      </c>
      <c r="B130" t="s">
        <v>49</v>
      </c>
      <c r="C130">
        <v>7</v>
      </c>
      <c r="D130">
        <v>1</v>
      </c>
      <c r="E130">
        <v>48036</v>
      </c>
      <c r="F130">
        <v>1347808</v>
      </c>
      <c r="G130">
        <v>1222</v>
      </c>
      <c r="H130">
        <v>38562</v>
      </c>
      <c r="I130">
        <v>29492</v>
      </c>
      <c r="J130">
        <v>818134</v>
      </c>
      <c r="K130">
        <v>535948</v>
      </c>
      <c r="L130">
        <v>20808719</v>
      </c>
      <c r="M130">
        <v>0</v>
      </c>
      <c r="N130">
        <v>0</v>
      </c>
      <c r="O130">
        <v>0</v>
      </c>
      <c r="P130">
        <v>0</v>
      </c>
    </row>
    <row r="131" spans="1:16">
      <c r="A131">
        <v>2020</v>
      </c>
      <c r="B131" t="s">
        <v>49</v>
      </c>
      <c r="C131">
        <v>7</v>
      </c>
      <c r="D131">
        <v>1</v>
      </c>
      <c r="E131">
        <v>47884</v>
      </c>
      <c r="F131">
        <v>1395692</v>
      </c>
      <c r="G131">
        <v>842</v>
      </c>
      <c r="H131">
        <v>39404</v>
      </c>
      <c r="I131">
        <v>31658</v>
      </c>
      <c r="J131">
        <v>849792</v>
      </c>
      <c r="K131">
        <v>478500</v>
      </c>
      <c r="L131">
        <v>21287219</v>
      </c>
      <c r="M131">
        <v>0</v>
      </c>
      <c r="N131">
        <v>0</v>
      </c>
      <c r="O131">
        <v>0</v>
      </c>
      <c r="P131">
        <v>0</v>
      </c>
    </row>
    <row r="132" spans="1:16">
      <c r="A132">
        <v>2020</v>
      </c>
      <c r="B132" t="s">
        <v>49</v>
      </c>
      <c r="C132">
        <v>7</v>
      </c>
      <c r="D132">
        <v>1</v>
      </c>
      <c r="E132">
        <v>45000</v>
      </c>
      <c r="F132">
        <v>1440692</v>
      </c>
      <c r="G132">
        <v>946</v>
      </c>
      <c r="H132">
        <v>40350</v>
      </c>
      <c r="I132">
        <v>30630</v>
      </c>
      <c r="J132">
        <v>880422</v>
      </c>
      <c r="K132">
        <v>485587</v>
      </c>
      <c r="L132">
        <v>21772806</v>
      </c>
      <c r="M132">
        <v>0</v>
      </c>
      <c r="N132">
        <v>0</v>
      </c>
      <c r="O132">
        <v>0</v>
      </c>
      <c r="P132">
        <v>0</v>
      </c>
    </row>
    <row r="133" spans="1:16">
      <c r="A133">
        <v>2020</v>
      </c>
      <c r="B133" t="s">
        <v>49</v>
      </c>
      <c r="C133">
        <v>7</v>
      </c>
      <c r="D133">
        <v>1</v>
      </c>
      <c r="E133">
        <v>46296</v>
      </c>
      <c r="F133">
        <v>1486988</v>
      </c>
      <c r="G133">
        <v>958</v>
      </c>
      <c r="H133">
        <v>41308</v>
      </c>
      <c r="I133">
        <v>33676</v>
      </c>
      <c r="J133">
        <v>914098</v>
      </c>
      <c r="K133">
        <v>543933</v>
      </c>
      <c r="L133">
        <v>22316739</v>
      </c>
      <c r="M133">
        <v>0</v>
      </c>
      <c r="N133">
        <v>0</v>
      </c>
      <c r="O133">
        <v>0</v>
      </c>
      <c r="P133">
        <v>0</v>
      </c>
    </row>
    <row r="134" spans="1:16">
      <c r="A134">
        <v>2020</v>
      </c>
      <c r="B134" t="s">
        <v>49</v>
      </c>
      <c r="C134">
        <v>7</v>
      </c>
      <c r="D134">
        <v>2</v>
      </c>
      <c r="E134">
        <v>51122</v>
      </c>
      <c r="F134">
        <v>1538110</v>
      </c>
      <c r="G134">
        <v>984</v>
      </c>
      <c r="H134">
        <v>42292</v>
      </c>
      <c r="I134">
        <v>39016</v>
      </c>
      <c r="J134">
        <v>953114</v>
      </c>
      <c r="K134">
        <v>580832</v>
      </c>
      <c r="L134">
        <v>22897571</v>
      </c>
      <c r="M134">
        <v>0</v>
      </c>
      <c r="N134">
        <v>0</v>
      </c>
      <c r="O134">
        <v>0</v>
      </c>
      <c r="P134">
        <v>0</v>
      </c>
    </row>
    <row r="135" spans="1:16">
      <c r="A135">
        <v>2020</v>
      </c>
      <c r="B135" t="s">
        <v>49</v>
      </c>
      <c r="C135">
        <v>7</v>
      </c>
      <c r="D135">
        <v>2</v>
      </c>
      <c r="E135">
        <v>51580</v>
      </c>
      <c r="F135">
        <v>1589690</v>
      </c>
      <c r="G135">
        <v>958</v>
      </c>
      <c r="H135">
        <v>43250</v>
      </c>
      <c r="I135">
        <v>38816</v>
      </c>
      <c r="J135">
        <v>991930</v>
      </c>
      <c r="K135">
        <v>608224</v>
      </c>
      <c r="L135">
        <v>23505795</v>
      </c>
      <c r="M135">
        <v>0</v>
      </c>
      <c r="N135">
        <v>0</v>
      </c>
      <c r="O135">
        <v>0</v>
      </c>
      <c r="P135">
        <v>0</v>
      </c>
    </row>
    <row r="136" spans="1:16">
      <c r="A136">
        <v>2020</v>
      </c>
      <c r="B136" t="s">
        <v>49</v>
      </c>
      <c r="C136">
        <v>7</v>
      </c>
      <c r="D136">
        <v>2</v>
      </c>
      <c r="E136">
        <v>55498</v>
      </c>
      <c r="F136">
        <v>1645188</v>
      </c>
      <c r="G136">
        <v>1040</v>
      </c>
      <c r="H136">
        <v>44290</v>
      </c>
      <c r="I136">
        <v>40578</v>
      </c>
      <c r="J136">
        <v>1032508</v>
      </c>
      <c r="K136">
        <v>607896</v>
      </c>
      <c r="L136">
        <v>24113691</v>
      </c>
      <c r="M136">
        <v>0</v>
      </c>
      <c r="N136">
        <v>0</v>
      </c>
      <c r="O136">
        <v>0</v>
      </c>
      <c r="P136">
        <v>0</v>
      </c>
    </row>
    <row r="137" spans="1:16">
      <c r="A137">
        <v>2020</v>
      </c>
      <c r="B137" t="s">
        <v>49</v>
      </c>
      <c r="C137">
        <v>7</v>
      </c>
      <c r="D137">
        <v>2</v>
      </c>
      <c r="E137">
        <v>55508</v>
      </c>
      <c r="F137">
        <v>1700696</v>
      </c>
      <c r="G137">
        <v>1082</v>
      </c>
      <c r="H137">
        <v>45372</v>
      </c>
      <c r="I137">
        <v>39962</v>
      </c>
      <c r="J137">
        <v>1072470</v>
      </c>
      <c r="K137">
        <v>617606</v>
      </c>
      <c r="L137">
        <v>24731297</v>
      </c>
      <c r="M137">
        <v>0</v>
      </c>
      <c r="N137">
        <v>0</v>
      </c>
      <c r="O137">
        <v>0</v>
      </c>
      <c r="P137">
        <v>0</v>
      </c>
    </row>
    <row r="138" spans="1:16">
      <c r="A138">
        <v>2020</v>
      </c>
      <c r="B138" t="s">
        <v>49</v>
      </c>
      <c r="C138">
        <v>7</v>
      </c>
      <c r="D138">
        <v>2</v>
      </c>
      <c r="E138">
        <v>58212</v>
      </c>
      <c r="F138">
        <v>1758908</v>
      </c>
      <c r="G138">
        <v>994</v>
      </c>
      <c r="H138">
        <v>46366</v>
      </c>
      <c r="I138">
        <v>36396</v>
      </c>
      <c r="J138">
        <v>1108866</v>
      </c>
      <c r="K138">
        <v>541254</v>
      </c>
      <c r="L138">
        <v>25272551</v>
      </c>
      <c r="M138">
        <v>0</v>
      </c>
      <c r="N138">
        <v>0</v>
      </c>
      <c r="O138">
        <v>0</v>
      </c>
      <c r="P138">
        <v>0</v>
      </c>
    </row>
    <row r="139" spans="1:16">
      <c r="A139">
        <v>2020</v>
      </c>
      <c r="B139" t="s">
        <v>49</v>
      </c>
      <c r="C139">
        <v>7</v>
      </c>
      <c r="D139">
        <v>2</v>
      </c>
      <c r="E139">
        <v>56356</v>
      </c>
      <c r="F139">
        <v>1815264</v>
      </c>
      <c r="G139">
        <v>1082</v>
      </c>
      <c r="H139">
        <v>47448</v>
      </c>
      <c r="I139">
        <v>35366</v>
      </c>
      <c r="J139">
        <v>1144232</v>
      </c>
      <c r="K139">
        <v>531686</v>
      </c>
      <c r="L139">
        <v>25804237</v>
      </c>
      <c r="M139">
        <v>0</v>
      </c>
      <c r="N139">
        <v>0</v>
      </c>
      <c r="O139">
        <v>0</v>
      </c>
      <c r="P139">
        <v>0</v>
      </c>
    </row>
    <row r="140" spans="1:16">
      <c r="A140">
        <v>2020</v>
      </c>
      <c r="B140" t="s">
        <v>49</v>
      </c>
      <c r="C140">
        <v>7</v>
      </c>
      <c r="D140">
        <v>2</v>
      </c>
      <c r="E140">
        <v>59834</v>
      </c>
      <c r="F140">
        <v>1875098</v>
      </c>
      <c r="G140">
        <v>1164</v>
      </c>
      <c r="H140">
        <v>48612</v>
      </c>
      <c r="I140">
        <v>41952</v>
      </c>
      <c r="J140">
        <v>1186184</v>
      </c>
      <c r="K140">
        <v>666316</v>
      </c>
      <c r="L140">
        <v>26470553</v>
      </c>
      <c r="M140">
        <v>0</v>
      </c>
      <c r="N140">
        <v>0</v>
      </c>
      <c r="O140">
        <v>0</v>
      </c>
      <c r="P140">
        <v>0</v>
      </c>
    </row>
    <row r="141" spans="1:16">
      <c r="A141">
        <v>2020</v>
      </c>
      <c r="B141" t="s">
        <v>49</v>
      </c>
      <c r="C141">
        <v>7</v>
      </c>
      <c r="D141">
        <v>3</v>
      </c>
      <c r="E141">
        <v>65214</v>
      </c>
      <c r="F141">
        <v>1940312</v>
      </c>
      <c r="G141">
        <v>1228</v>
      </c>
      <c r="H141">
        <v>49840</v>
      </c>
      <c r="I141">
        <v>41292</v>
      </c>
      <c r="J141">
        <v>1227476</v>
      </c>
      <c r="K141">
        <v>704455</v>
      </c>
      <c r="L141">
        <v>27175008</v>
      </c>
      <c r="M141">
        <v>0</v>
      </c>
      <c r="N141">
        <v>0</v>
      </c>
      <c r="O141">
        <v>0</v>
      </c>
      <c r="P141">
        <v>0</v>
      </c>
    </row>
    <row r="142" spans="1:16">
      <c r="A142">
        <v>2020</v>
      </c>
      <c r="B142" t="s">
        <v>49</v>
      </c>
      <c r="C142">
        <v>7</v>
      </c>
      <c r="D142">
        <v>3</v>
      </c>
      <c r="E142">
        <v>70936</v>
      </c>
      <c r="F142">
        <v>2011248</v>
      </c>
      <c r="G142">
        <v>1360</v>
      </c>
      <c r="H142">
        <v>51200</v>
      </c>
      <c r="I142">
        <v>45734</v>
      </c>
      <c r="J142">
        <v>1273210</v>
      </c>
      <c r="K142">
        <v>714401</v>
      </c>
      <c r="L142">
        <v>27889409</v>
      </c>
      <c r="M142">
        <v>0</v>
      </c>
      <c r="N142">
        <v>0</v>
      </c>
      <c r="O142">
        <v>0</v>
      </c>
      <c r="P142">
        <v>0</v>
      </c>
    </row>
    <row r="143" spans="1:16">
      <c r="A143">
        <v>2020</v>
      </c>
      <c r="B143" t="s">
        <v>49</v>
      </c>
      <c r="C143">
        <v>7</v>
      </c>
      <c r="D143">
        <v>3</v>
      </c>
      <c r="E143">
        <v>69648</v>
      </c>
      <c r="F143">
        <v>2080896</v>
      </c>
      <c r="G143">
        <v>1352</v>
      </c>
      <c r="H143">
        <v>52552</v>
      </c>
      <c r="I143">
        <v>34972</v>
      </c>
      <c r="J143">
        <v>1308182</v>
      </c>
      <c r="K143">
        <v>759439</v>
      </c>
      <c r="L143">
        <v>28648848</v>
      </c>
      <c r="M143">
        <v>0</v>
      </c>
      <c r="N143">
        <v>0</v>
      </c>
      <c r="O143">
        <v>0</v>
      </c>
      <c r="P143">
        <v>0</v>
      </c>
    </row>
    <row r="144" spans="1:16">
      <c r="A144">
        <v>2020</v>
      </c>
      <c r="B144" t="s">
        <v>49</v>
      </c>
      <c r="C144">
        <v>7</v>
      </c>
      <c r="D144">
        <v>3</v>
      </c>
      <c r="E144">
        <v>74822</v>
      </c>
      <c r="F144">
        <v>2155718</v>
      </c>
      <c r="G144">
        <v>1086</v>
      </c>
      <c r="H144">
        <v>53638</v>
      </c>
      <c r="I144">
        <v>47164</v>
      </c>
      <c r="J144">
        <v>1355346</v>
      </c>
      <c r="K144">
        <v>778553</v>
      </c>
      <c r="L144">
        <v>29427401</v>
      </c>
      <c r="M144">
        <v>0</v>
      </c>
      <c r="N144">
        <v>0</v>
      </c>
      <c r="O144">
        <v>0</v>
      </c>
      <c r="P144">
        <v>0</v>
      </c>
    </row>
    <row r="145" spans="1:16">
      <c r="A145">
        <v>2020</v>
      </c>
      <c r="B145" t="s">
        <v>49</v>
      </c>
      <c r="C145">
        <v>7</v>
      </c>
      <c r="D145">
        <v>3</v>
      </c>
      <c r="E145">
        <v>80470</v>
      </c>
      <c r="F145">
        <v>2236188</v>
      </c>
      <c r="G145">
        <v>1350</v>
      </c>
      <c r="H145">
        <v>54988</v>
      </c>
      <c r="I145">
        <v>45460</v>
      </c>
      <c r="J145">
        <v>1400806</v>
      </c>
      <c r="K145">
        <v>654566</v>
      </c>
      <c r="L145">
        <v>30081967</v>
      </c>
      <c r="M145">
        <v>0</v>
      </c>
      <c r="N145">
        <v>0</v>
      </c>
      <c r="O145">
        <v>0</v>
      </c>
      <c r="P145">
        <v>0</v>
      </c>
    </row>
    <row r="146" spans="1:16">
      <c r="A146">
        <v>2020</v>
      </c>
      <c r="B146" t="s">
        <v>49</v>
      </c>
      <c r="C146">
        <v>7</v>
      </c>
      <c r="D146">
        <v>3</v>
      </c>
      <c r="E146">
        <v>73612</v>
      </c>
      <c r="F146">
        <v>2309800</v>
      </c>
      <c r="G146">
        <v>1192</v>
      </c>
      <c r="H146">
        <v>56180</v>
      </c>
      <c r="I146">
        <v>48606</v>
      </c>
      <c r="J146">
        <v>1449412</v>
      </c>
      <c r="K146">
        <v>708451</v>
      </c>
      <c r="L146">
        <v>30790418</v>
      </c>
      <c r="M146">
        <v>0</v>
      </c>
      <c r="N146">
        <v>0</v>
      </c>
      <c r="O146">
        <v>0</v>
      </c>
      <c r="P146">
        <v>0</v>
      </c>
    </row>
    <row r="147" spans="1:16">
      <c r="A147">
        <v>2020</v>
      </c>
      <c r="B147" t="s">
        <v>49</v>
      </c>
      <c r="C147">
        <v>7</v>
      </c>
      <c r="D147">
        <v>3</v>
      </c>
      <c r="E147">
        <v>78340</v>
      </c>
      <c r="F147">
        <v>2388140</v>
      </c>
      <c r="G147">
        <v>1342</v>
      </c>
      <c r="H147">
        <v>57522</v>
      </c>
      <c r="I147">
        <v>55178</v>
      </c>
      <c r="J147">
        <v>1504590</v>
      </c>
      <c r="K147">
        <v>768496</v>
      </c>
      <c r="L147">
        <v>31558914</v>
      </c>
      <c r="M147">
        <v>0</v>
      </c>
      <c r="N147">
        <v>0</v>
      </c>
      <c r="O147">
        <v>0</v>
      </c>
      <c r="P147">
        <v>0</v>
      </c>
    </row>
    <row r="148" spans="1:16">
      <c r="A148">
        <v>2020</v>
      </c>
      <c r="B148" t="s">
        <v>49</v>
      </c>
      <c r="C148">
        <v>7</v>
      </c>
      <c r="D148">
        <v>4</v>
      </c>
      <c r="E148">
        <v>91202</v>
      </c>
      <c r="F148">
        <v>2479342</v>
      </c>
      <c r="G148">
        <v>2260</v>
      </c>
      <c r="H148">
        <v>59782</v>
      </c>
      <c r="I148">
        <v>63750</v>
      </c>
      <c r="J148">
        <v>1568340</v>
      </c>
      <c r="K148">
        <v>806412</v>
      </c>
      <c r="L148">
        <v>32365326</v>
      </c>
      <c r="M148">
        <v>0</v>
      </c>
      <c r="N148">
        <v>0</v>
      </c>
      <c r="O148">
        <v>0</v>
      </c>
      <c r="P148">
        <v>0</v>
      </c>
    </row>
    <row r="149" spans="1:16">
      <c r="A149">
        <v>2020</v>
      </c>
      <c r="B149" t="s">
        <v>49</v>
      </c>
      <c r="C149">
        <v>7</v>
      </c>
      <c r="D149">
        <v>4</v>
      </c>
      <c r="E149">
        <v>96886</v>
      </c>
      <c r="F149">
        <v>2576228</v>
      </c>
      <c r="G149">
        <v>1510</v>
      </c>
      <c r="H149">
        <v>61292</v>
      </c>
      <c r="I149">
        <v>66652</v>
      </c>
      <c r="J149">
        <v>1634992</v>
      </c>
      <c r="K149">
        <v>846826</v>
      </c>
      <c r="L149">
        <v>33212152</v>
      </c>
      <c r="M149">
        <v>0</v>
      </c>
      <c r="N149">
        <v>0</v>
      </c>
      <c r="O149">
        <v>0</v>
      </c>
      <c r="P149">
        <v>0</v>
      </c>
    </row>
    <row r="150" spans="1:16">
      <c r="A150">
        <v>2020</v>
      </c>
      <c r="B150" t="s">
        <v>49</v>
      </c>
      <c r="C150">
        <v>7</v>
      </c>
      <c r="D150">
        <v>4</v>
      </c>
      <c r="E150">
        <v>97776</v>
      </c>
      <c r="F150">
        <v>2674004</v>
      </c>
      <c r="G150">
        <v>1526</v>
      </c>
      <c r="H150">
        <v>62818</v>
      </c>
      <c r="I150">
        <v>65028</v>
      </c>
      <c r="J150">
        <v>1700020</v>
      </c>
      <c r="K150">
        <v>863677</v>
      </c>
      <c r="L150">
        <v>34075829</v>
      </c>
      <c r="M150">
        <v>0</v>
      </c>
      <c r="N150">
        <v>0</v>
      </c>
      <c r="O150">
        <v>0</v>
      </c>
      <c r="P150">
        <v>0</v>
      </c>
    </row>
    <row r="151" spans="1:16">
      <c r="A151">
        <v>2020</v>
      </c>
      <c r="B151" t="s">
        <v>49</v>
      </c>
      <c r="C151">
        <v>7</v>
      </c>
      <c r="D151">
        <v>4</v>
      </c>
      <c r="E151">
        <v>100144</v>
      </c>
      <c r="F151">
        <v>2774148</v>
      </c>
      <c r="G151">
        <v>1406</v>
      </c>
      <c r="H151">
        <v>64224</v>
      </c>
      <c r="I151">
        <v>74250</v>
      </c>
      <c r="J151">
        <v>1774270</v>
      </c>
      <c r="K151">
        <v>955520</v>
      </c>
      <c r="L151">
        <v>35031349</v>
      </c>
      <c r="M151">
        <v>0</v>
      </c>
      <c r="N151">
        <v>0</v>
      </c>
      <c r="O151">
        <v>0</v>
      </c>
      <c r="P151">
        <v>0</v>
      </c>
    </row>
    <row r="152" spans="1:16">
      <c r="A152">
        <v>2020</v>
      </c>
      <c r="B152" t="s">
        <v>49</v>
      </c>
      <c r="C152">
        <v>7</v>
      </c>
      <c r="D152">
        <v>4</v>
      </c>
      <c r="E152">
        <v>97864</v>
      </c>
      <c r="F152">
        <v>2872012</v>
      </c>
      <c r="G152">
        <v>1408</v>
      </c>
      <c r="H152">
        <v>65632</v>
      </c>
      <c r="I152">
        <v>63024</v>
      </c>
      <c r="J152">
        <v>1837294</v>
      </c>
      <c r="K152">
        <v>1001447</v>
      </c>
      <c r="L152">
        <v>36032796</v>
      </c>
      <c r="M152">
        <v>0</v>
      </c>
      <c r="N152">
        <v>0</v>
      </c>
      <c r="O152">
        <v>0</v>
      </c>
      <c r="P152">
        <v>0</v>
      </c>
    </row>
    <row r="153" spans="1:16">
      <c r="A153">
        <v>2020</v>
      </c>
      <c r="B153" t="s">
        <v>49</v>
      </c>
      <c r="C153">
        <v>7</v>
      </c>
      <c r="D153">
        <v>4</v>
      </c>
      <c r="E153">
        <v>92968</v>
      </c>
      <c r="F153">
        <v>2964980</v>
      </c>
      <c r="G153">
        <v>1284</v>
      </c>
      <c r="H153">
        <v>66916</v>
      </c>
      <c r="I153">
        <v>68708</v>
      </c>
      <c r="J153">
        <v>1906002</v>
      </c>
      <c r="K153">
        <v>1023452</v>
      </c>
      <c r="L153">
        <v>37056248</v>
      </c>
      <c r="M153">
        <v>0</v>
      </c>
      <c r="N153">
        <v>0</v>
      </c>
      <c r="O153">
        <v>0</v>
      </c>
      <c r="P153">
        <v>0</v>
      </c>
    </row>
    <row r="154" spans="1:16">
      <c r="A154">
        <v>2020</v>
      </c>
      <c r="B154" t="s">
        <v>49</v>
      </c>
      <c r="C154">
        <v>7</v>
      </c>
      <c r="D154">
        <v>4</v>
      </c>
      <c r="E154">
        <v>99262</v>
      </c>
      <c r="F154">
        <v>3064242</v>
      </c>
      <c r="G154">
        <v>1548</v>
      </c>
      <c r="H154">
        <v>68464</v>
      </c>
      <c r="I154">
        <v>71366</v>
      </c>
      <c r="J154">
        <v>1977368</v>
      </c>
      <c r="K154">
        <v>944078</v>
      </c>
      <c r="L154">
        <v>38000326</v>
      </c>
      <c r="M154">
        <v>0</v>
      </c>
      <c r="N154">
        <v>0</v>
      </c>
      <c r="O154">
        <v>0</v>
      </c>
      <c r="P154">
        <v>0</v>
      </c>
    </row>
    <row r="155" spans="1:16">
      <c r="A155">
        <v>2020</v>
      </c>
      <c r="B155" t="s">
        <v>49</v>
      </c>
      <c r="C155">
        <v>7</v>
      </c>
      <c r="D155">
        <v>5</v>
      </c>
      <c r="E155">
        <v>104958</v>
      </c>
      <c r="F155">
        <v>3169200</v>
      </c>
      <c r="G155">
        <v>1550</v>
      </c>
      <c r="H155">
        <v>70014</v>
      </c>
      <c r="I155">
        <v>65772</v>
      </c>
      <c r="J155">
        <v>2043140</v>
      </c>
      <c r="K155">
        <v>1027633</v>
      </c>
      <c r="L155">
        <v>39027959</v>
      </c>
      <c r="M155">
        <v>0</v>
      </c>
      <c r="N155">
        <v>0</v>
      </c>
      <c r="O155">
        <v>0</v>
      </c>
      <c r="P155">
        <v>0</v>
      </c>
    </row>
    <row r="156" spans="1:16">
      <c r="A156">
        <v>2020</v>
      </c>
      <c r="B156" t="s">
        <v>49</v>
      </c>
      <c r="C156">
        <v>7</v>
      </c>
      <c r="D156">
        <v>5</v>
      </c>
      <c r="E156">
        <v>109936</v>
      </c>
      <c r="F156">
        <v>3279136</v>
      </c>
      <c r="G156">
        <v>1568</v>
      </c>
      <c r="H156">
        <v>71582</v>
      </c>
      <c r="I156">
        <v>74850</v>
      </c>
      <c r="J156">
        <v>2117990</v>
      </c>
      <c r="K156">
        <v>1258972</v>
      </c>
      <c r="L156">
        <v>40286931</v>
      </c>
      <c r="M156">
        <v>0</v>
      </c>
      <c r="N156">
        <v>0</v>
      </c>
      <c r="O156">
        <v>0</v>
      </c>
      <c r="P156">
        <v>0</v>
      </c>
    </row>
    <row r="157" spans="1:16">
      <c r="A157">
        <v>2020</v>
      </c>
      <c r="B157" t="s">
        <v>49</v>
      </c>
      <c r="C157">
        <v>7</v>
      </c>
      <c r="D157">
        <v>5</v>
      </c>
      <c r="E157">
        <v>114972</v>
      </c>
      <c r="F157">
        <v>3394108</v>
      </c>
      <c r="G157">
        <v>1530</v>
      </c>
      <c r="H157">
        <v>73112</v>
      </c>
      <c r="I157">
        <v>73108</v>
      </c>
      <c r="J157">
        <v>2191098</v>
      </c>
      <c r="K157">
        <v>1156170</v>
      </c>
      <c r="L157">
        <v>41443101</v>
      </c>
      <c r="M157">
        <v>0</v>
      </c>
      <c r="N157">
        <v>0</v>
      </c>
      <c r="O157">
        <v>0</v>
      </c>
      <c r="P157">
        <v>0</v>
      </c>
    </row>
    <row r="158" spans="1:16">
      <c r="A158">
        <v>2020</v>
      </c>
      <c r="B158" t="s">
        <v>50</v>
      </c>
      <c r="C158">
        <v>8</v>
      </c>
      <c r="D158">
        <v>1</v>
      </c>
      <c r="E158">
        <v>110234</v>
      </c>
      <c r="F158">
        <v>3504342</v>
      </c>
      <c r="G158">
        <v>1708</v>
      </c>
      <c r="H158">
        <v>74820</v>
      </c>
      <c r="I158">
        <v>102736</v>
      </c>
      <c r="J158">
        <v>2293834</v>
      </c>
      <c r="K158">
        <v>1075152</v>
      </c>
      <c r="L158">
        <v>42518253</v>
      </c>
      <c r="M158">
        <v>0</v>
      </c>
      <c r="N158">
        <v>0</v>
      </c>
      <c r="O158">
        <v>0</v>
      </c>
      <c r="P158">
        <v>0</v>
      </c>
    </row>
    <row r="159" spans="1:16">
      <c r="A159">
        <v>2020</v>
      </c>
      <c r="B159" t="s">
        <v>50</v>
      </c>
      <c r="C159">
        <v>8</v>
      </c>
      <c r="D159">
        <v>1</v>
      </c>
      <c r="E159">
        <v>105344</v>
      </c>
      <c r="F159">
        <v>3609686</v>
      </c>
      <c r="G159">
        <v>1520</v>
      </c>
      <c r="H159">
        <v>76340</v>
      </c>
      <c r="I159">
        <v>80710</v>
      </c>
      <c r="J159">
        <v>2374544</v>
      </c>
      <c r="K159">
        <v>971046</v>
      </c>
      <c r="L159">
        <v>43489299</v>
      </c>
      <c r="M159">
        <v>0</v>
      </c>
      <c r="N159">
        <v>0</v>
      </c>
      <c r="O159">
        <v>0</v>
      </c>
      <c r="P159">
        <v>0</v>
      </c>
    </row>
    <row r="160" spans="1:16">
      <c r="A160">
        <v>2020</v>
      </c>
      <c r="B160" t="s">
        <v>50</v>
      </c>
      <c r="C160">
        <v>8</v>
      </c>
      <c r="D160">
        <v>1</v>
      </c>
      <c r="E160">
        <v>100982</v>
      </c>
      <c r="F160">
        <v>3710668</v>
      </c>
      <c r="G160">
        <v>1612</v>
      </c>
      <c r="H160">
        <v>77952</v>
      </c>
      <c r="I160">
        <v>86140</v>
      </c>
      <c r="J160">
        <v>2460684</v>
      </c>
      <c r="K160">
        <v>1188564</v>
      </c>
      <c r="L160">
        <v>44677863</v>
      </c>
      <c r="M160">
        <v>0</v>
      </c>
      <c r="N160">
        <v>0</v>
      </c>
      <c r="O160">
        <v>0</v>
      </c>
      <c r="P160">
        <v>0</v>
      </c>
    </row>
    <row r="161" spans="1:16">
      <c r="A161">
        <v>2020</v>
      </c>
      <c r="B161" t="s">
        <v>50</v>
      </c>
      <c r="C161">
        <v>8</v>
      </c>
      <c r="D161">
        <v>1</v>
      </c>
      <c r="E161">
        <v>102564</v>
      </c>
      <c r="F161">
        <v>3813232</v>
      </c>
      <c r="G161">
        <v>1698</v>
      </c>
      <c r="H161">
        <v>79650</v>
      </c>
      <c r="I161">
        <v>102440</v>
      </c>
      <c r="J161">
        <v>2563124</v>
      </c>
      <c r="K161">
        <v>1184823</v>
      </c>
      <c r="L161">
        <v>45862686</v>
      </c>
      <c r="M161">
        <v>0</v>
      </c>
      <c r="N161">
        <v>0</v>
      </c>
      <c r="O161">
        <v>0</v>
      </c>
      <c r="P161">
        <v>0</v>
      </c>
    </row>
    <row r="162" spans="1:16">
      <c r="A162">
        <v>2020</v>
      </c>
      <c r="B162" t="s">
        <v>50</v>
      </c>
      <c r="C162">
        <v>8</v>
      </c>
      <c r="D162">
        <v>1</v>
      </c>
      <c r="E162">
        <v>113252</v>
      </c>
      <c r="F162">
        <v>3926484</v>
      </c>
      <c r="G162">
        <v>1838</v>
      </c>
      <c r="H162">
        <v>81488</v>
      </c>
      <c r="I162">
        <v>91166</v>
      </c>
      <c r="J162">
        <v>2654290</v>
      </c>
      <c r="K162">
        <v>1234791</v>
      </c>
      <c r="L162">
        <v>47097477</v>
      </c>
      <c r="M162">
        <v>0</v>
      </c>
      <c r="N162">
        <v>0</v>
      </c>
      <c r="O162">
        <v>0</v>
      </c>
      <c r="P162">
        <v>0</v>
      </c>
    </row>
    <row r="163" spans="1:16">
      <c r="A163">
        <v>2020</v>
      </c>
      <c r="B163" t="s">
        <v>50</v>
      </c>
      <c r="C163">
        <v>8</v>
      </c>
      <c r="D163">
        <v>1</v>
      </c>
      <c r="E163">
        <v>124340</v>
      </c>
      <c r="F163">
        <v>4050824</v>
      </c>
      <c r="G163">
        <v>1798</v>
      </c>
      <c r="H163">
        <v>83286</v>
      </c>
      <c r="I163">
        <v>100282</v>
      </c>
      <c r="J163">
        <v>2754572</v>
      </c>
      <c r="K163">
        <v>1356545</v>
      </c>
      <c r="L163">
        <v>48454022</v>
      </c>
      <c r="M163">
        <v>0</v>
      </c>
      <c r="N163">
        <v>0</v>
      </c>
      <c r="O163">
        <v>0</v>
      </c>
      <c r="P163">
        <v>0</v>
      </c>
    </row>
    <row r="164" spans="1:16">
      <c r="A164">
        <v>2020</v>
      </c>
      <c r="B164" t="s">
        <v>50</v>
      </c>
      <c r="C164">
        <v>8</v>
      </c>
      <c r="D164">
        <v>1</v>
      </c>
      <c r="E164">
        <v>122910</v>
      </c>
      <c r="F164">
        <v>4173734</v>
      </c>
      <c r="G164">
        <v>1872</v>
      </c>
      <c r="H164">
        <v>85158</v>
      </c>
      <c r="I164">
        <v>100774</v>
      </c>
      <c r="J164">
        <v>2855346</v>
      </c>
      <c r="K164">
        <v>1344387</v>
      </c>
      <c r="L164">
        <v>49798409</v>
      </c>
      <c r="M164">
        <v>0</v>
      </c>
      <c r="N164">
        <v>0</v>
      </c>
      <c r="O164">
        <v>0</v>
      </c>
      <c r="P164">
        <v>0</v>
      </c>
    </row>
    <row r="165" spans="1:16">
      <c r="A165">
        <v>2020</v>
      </c>
      <c r="B165" t="s">
        <v>50</v>
      </c>
      <c r="C165">
        <v>8</v>
      </c>
      <c r="D165">
        <v>2</v>
      </c>
      <c r="E165">
        <v>130312</v>
      </c>
      <c r="F165">
        <v>4304046</v>
      </c>
      <c r="G165">
        <v>1750</v>
      </c>
      <c r="H165">
        <v>86908</v>
      </c>
      <c r="I165">
        <v>104270</v>
      </c>
      <c r="J165">
        <v>2959616</v>
      </c>
      <c r="K165">
        <v>1475801</v>
      </c>
      <c r="L165">
        <v>51274210</v>
      </c>
      <c r="M165">
        <v>0</v>
      </c>
      <c r="N165">
        <v>0</v>
      </c>
      <c r="O165">
        <v>0</v>
      </c>
      <c r="P165">
        <v>0</v>
      </c>
    </row>
    <row r="166" spans="1:16">
      <c r="A166">
        <v>2020</v>
      </c>
      <c r="B166" t="s">
        <v>50</v>
      </c>
      <c r="C166">
        <v>8</v>
      </c>
      <c r="D166">
        <v>2</v>
      </c>
      <c r="E166">
        <v>124234</v>
      </c>
      <c r="F166">
        <v>4428280</v>
      </c>
      <c r="G166">
        <v>2026</v>
      </c>
      <c r="H166">
        <v>88934</v>
      </c>
      <c r="I166">
        <v>108948</v>
      </c>
      <c r="J166">
        <v>3068564</v>
      </c>
      <c r="K166">
        <v>1201940</v>
      </c>
      <c r="L166">
        <v>52476150</v>
      </c>
      <c r="M166">
        <v>0</v>
      </c>
      <c r="N166">
        <v>0</v>
      </c>
      <c r="O166">
        <v>0</v>
      </c>
      <c r="P166">
        <v>0</v>
      </c>
    </row>
    <row r="167" spans="1:16">
      <c r="A167">
        <v>2020</v>
      </c>
      <c r="B167" t="s">
        <v>50</v>
      </c>
      <c r="C167">
        <v>8</v>
      </c>
      <c r="D167">
        <v>2</v>
      </c>
      <c r="E167">
        <v>106032</v>
      </c>
      <c r="F167">
        <v>4534312</v>
      </c>
      <c r="G167">
        <v>1774</v>
      </c>
      <c r="H167">
        <v>90708</v>
      </c>
      <c r="I167">
        <v>94724</v>
      </c>
      <c r="J167">
        <v>3163288</v>
      </c>
      <c r="K167">
        <v>1323804</v>
      </c>
      <c r="L167">
        <v>53799954</v>
      </c>
      <c r="M167">
        <v>0</v>
      </c>
      <c r="N167">
        <v>0</v>
      </c>
      <c r="O167">
        <v>0</v>
      </c>
      <c r="P167">
        <v>0</v>
      </c>
    </row>
    <row r="168" spans="1:16">
      <c r="A168">
        <v>2020</v>
      </c>
      <c r="B168" t="s">
        <v>50</v>
      </c>
      <c r="C168">
        <v>8</v>
      </c>
      <c r="D168">
        <v>2</v>
      </c>
      <c r="E168">
        <v>122504</v>
      </c>
      <c r="F168">
        <v>4656816</v>
      </c>
      <c r="G168">
        <v>1670</v>
      </c>
      <c r="H168">
        <v>92378</v>
      </c>
      <c r="I168">
        <v>112922</v>
      </c>
      <c r="J168">
        <v>3276210</v>
      </c>
      <c r="K168">
        <v>1498659</v>
      </c>
      <c r="L168">
        <v>55298613</v>
      </c>
      <c r="M168">
        <v>0</v>
      </c>
      <c r="N168">
        <v>0</v>
      </c>
      <c r="O168">
        <v>0</v>
      </c>
      <c r="P168">
        <v>0</v>
      </c>
    </row>
    <row r="169" spans="1:16">
      <c r="A169">
        <v>2020</v>
      </c>
      <c r="B169" t="s">
        <v>50</v>
      </c>
      <c r="C169">
        <v>8</v>
      </c>
      <c r="D169">
        <v>2</v>
      </c>
      <c r="E169">
        <v>134132</v>
      </c>
      <c r="F169">
        <v>4790948</v>
      </c>
      <c r="G169">
        <v>1900</v>
      </c>
      <c r="H169">
        <v>94278</v>
      </c>
      <c r="I169">
        <v>115518</v>
      </c>
      <c r="J169">
        <v>3391728</v>
      </c>
      <c r="K169">
        <v>1732736</v>
      </c>
      <c r="L169">
        <v>57031349</v>
      </c>
      <c r="M169">
        <v>0</v>
      </c>
      <c r="N169">
        <v>0</v>
      </c>
      <c r="O169">
        <v>0</v>
      </c>
      <c r="P169">
        <v>0</v>
      </c>
    </row>
    <row r="170" spans="1:16">
      <c r="A170">
        <v>2020</v>
      </c>
      <c r="B170" t="s">
        <v>50</v>
      </c>
      <c r="C170">
        <v>8</v>
      </c>
      <c r="D170">
        <v>2</v>
      </c>
      <c r="E170">
        <v>128282</v>
      </c>
      <c r="F170">
        <v>4919230</v>
      </c>
      <c r="G170">
        <v>2012</v>
      </c>
      <c r="H170">
        <v>96290</v>
      </c>
      <c r="I170">
        <v>109552</v>
      </c>
      <c r="J170">
        <v>3501280</v>
      </c>
      <c r="K170">
        <v>1664247</v>
      </c>
      <c r="L170">
        <v>58695596</v>
      </c>
      <c r="M170">
        <v>0</v>
      </c>
      <c r="N170">
        <v>0</v>
      </c>
      <c r="O170">
        <v>0</v>
      </c>
      <c r="P170">
        <v>0</v>
      </c>
    </row>
    <row r="171" spans="1:16">
      <c r="A171">
        <v>2020</v>
      </c>
      <c r="B171" t="s">
        <v>50</v>
      </c>
      <c r="C171">
        <v>8</v>
      </c>
      <c r="D171">
        <v>2</v>
      </c>
      <c r="E171">
        <v>131220</v>
      </c>
      <c r="F171">
        <v>5050450</v>
      </c>
      <c r="G171">
        <v>1978</v>
      </c>
      <c r="H171">
        <v>98268</v>
      </c>
      <c r="I171">
        <v>113840</v>
      </c>
      <c r="J171">
        <v>3615120</v>
      </c>
      <c r="K171">
        <v>1743109</v>
      </c>
      <c r="L171">
        <v>60438705</v>
      </c>
      <c r="M171">
        <v>0</v>
      </c>
      <c r="N171">
        <v>0</v>
      </c>
      <c r="O171">
        <v>0</v>
      </c>
      <c r="P171">
        <v>0</v>
      </c>
    </row>
    <row r="172" spans="1:16">
      <c r="A172">
        <v>2020</v>
      </c>
      <c r="B172" t="s">
        <v>50</v>
      </c>
      <c r="C172">
        <v>8</v>
      </c>
      <c r="D172">
        <v>3</v>
      </c>
      <c r="E172">
        <v>127972</v>
      </c>
      <c r="F172">
        <v>5178422</v>
      </c>
      <c r="G172">
        <v>1904</v>
      </c>
      <c r="H172">
        <v>100172</v>
      </c>
      <c r="I172">
        <v>106232</v>
      </c>
      <c r="J172">
        <v>3721352</v>
      </c>
      <c r="K172">
        <v>1554154</v>
      </c>
      <c r="L172">
        <v>61992859</v>
      </c>
      <c r="M172">
        <v>0</v>
      </c>
      <c r="N172">
        <v>0</v>
      </c>
      <c r="O172">
        <v>0</v>
      </c>
      <c r="P172">
        <v>0</v>
      </c>
    </row>
    <row r="173" spans="1:16">
      <c r="A173">
        <v>2020</v>
      </c>
      <c r="B173" t="s">
        <v>50</v>
      </c>
      <c r="C173">
        <v>8</v>
      </c>
      <c r="D173">
        <v>3</v>
      </c>
      <c r="E173">
        <v>116192</v>
      </c>
      <c r="F173">
        <v>5294614</v>
      </c>
      <c r="G173">
        <v>1904</v>
      </c>
      <c r="H173">
        <v>102076</v>
      </c>
      <c r="I173">
        <v>114808</v>
      </c>
      <c r="J173">
        <v>3836160</v>
      </c>
      <c r="K173">
        <v>1411290</v>
      </c>
      <c r="L173">
        <v>63404149</v>
      </c>
      <c r="M173">
        <v>0</v>
      </c>
      <c r="N173">
        <v>0</v>
      </c>
      <c r="O173">
        <v>0</v>
      </c>
      <c r="P173">
        <v>0</v>
      </c>
    </row>
    <row r="174" spans="1:16">
      <c r="A174">
        <v>2020</v>
      </c>
      <c r="B174" t="s">
        <v>50</v>
      </c>
      <c r="C174">
        <v>8</v>
      </c>
      <c r="D174">
        <v>3</v>
      </c>
      <c r="E174">
        <v>108596</v>
      </c>
      <c r="F174">
        <v>5403210</v>
      </c>
      <c r="G174">
        <v>1760</v>
      </c>
      <c r="H174">
        <v>103836</v>
      </c>
      <c r="I174">
        <v>116344</v>
      </c>
      <c r="J174">
        <v>3952504</v>
      </c>
      <c r="K174">
        <v>1621330</v>
      </c>
      <c r="L174">
        <v>65025479</v>
      </c>
      <c r="M174">
        <v>0</v>
      </c>
      <c r="N174">
        <v>0</v>
      </c>
      <c r="O174">
        <v>0</v>
      </c>
      <c r="P174">
        <v>0</v>
      </c>
    </row>
    <row r="175" spans="1:16">
      <c r="A175">
        <v>2020</v>
      </c>
      <c r="B175" t="s">
        <v>50</v>
      </c>
      <c r="C175">
        <v>8</v>
      </c>
      <c r="D175">
        <v>3</v>
      </c>
      <c r="E175">
        <v>130048</v>
      </c>
      <c r="F175">
        <v>5533258</v>
      </c>
      <c r="G175">
        <v>2198</v>
      </c>
      <c r="H175">
        <v>106034</v>
      </c>
      <c r="I175">
        <v>120910</v>
      </c>
      <c r="J175">
        <v>4073414</v>
      </c>
      <c r="K175">
        <v>1670001</v>
      </c>
      <c r="L175">
        <v>66695480</v>
      </c>
      <c r="M175">
        <v>0</v>
      </c>
      <c r="N175">
        <v>0</v>
      </c>
      <c r="O175">
        <v>0</v>
      </c>
      <c r="P175">
        <v>0</v>
      </c>
    </row>
    <row r="176" spans="1:16">
      <c r="A176">
        <v>2020</v>
      </c>
      <c r="B176" t="s">
        <v>50</v>
      </c>
      <c r="C176">
        <v>8</v>
      </c>
      <c r="D176">
        <v>3</v>
      </c>
      <c r="E176">
        <v>138392</v>
      </c>
      <c r="F176">
        <v>5671650</v>
      </c>
      <c r="G176">
        <v>1958</v>
      </c>
      <c r="H176">
        <v>107992</v>
      </c>
      <c r="I176">
        <v>118730</v>
      </c>
      <c r="J176">
        <v>4192144</v>
      </c>
      <c r="K176">
        <v>1821066</v>
      </c>
      <c r="L176">
        <v>68516546</v>
      </c>
      <c r="M176">
        <v>0</v>
      </c>
      <c r="N176">
        <v>0</v>
      </c>
      <c r="O176">
        <v>0</v>
      </c>
      <c r="P176">
        <v>0</v>
      </c>
    </row>
    <row r="177" spans="1:16">
      <c r="A177">
        <v>2020</v>
      </c>
      <c r="B177" t="s">
        <v>50</v>
      </c>
      <c r="C177">
        <v>8</v>
      </c>
      <c r="D177">
        <v>3</v>
      </c>
      <c r="E177">
        <v>137036</v>
      </c>
      <c r="F177">
        <v>5808686</v>
      </c>
      <c r="G177">
        <v>1962</v>
      </c>
      <c r="H177">
        <v>109954</v>
      </c>
      <c r="I177">
        <v>123746</v>
      </c>
      <c r="J177">
        <v>4315890</v>
      </c>
      <c r="K177">
        <v>1711390</v>
      </c>
      <c r="L177">
        <v>70227936</v>
      </c>
      <c r="M177">
        <v>0</v>
      </c>
      <c r="N177">
        <v>0</v>
      </c>
      <c r="O177">
        <v>0</v>
      </c>
      <c r="P177">
        <v>0</v>
      </c>
    </row>
    <row r="178" spans="1:16">
      <c r="A178">
        <v>2020</v>
      </c>
      <c r="B178" t="s">
        <v>50</v>
      </c>
      <c r="C178">
        <v>8</v>
      </c>
      <c r="D178">
        <v>3</v>
      </c>
      <c r="E178">
        <v>138058</v>
      </c>
      <c r="F178">
        <v>5946744</v>
      </c>
      <c r="G178">
        <v>1906</v>
      </c>
      <c r="H178">
        <v>111860</v>
      </c>
      <c r="I178">
        <v>125716</v>
      </c>
      <c r="J178">
        <v>4441606</v>
      </c>
      <c r="K178">
        <v>1978145</v>
      </c>
      <c r="L178">
        <v>72206081</v>
      </c>
      <c r="M178">
        <v>0</v>
      </c>
      <c r="N178">
        <v>0</v>
      </c>
      <c r="O178">
        <v>0</v>
      </c>
      <c r="P178">
        <v>0</v>
      </c>
    </row>
    <row r="179" spans="1:16">
      <c r="A179">
        <v>2020</v>
      </c>
      <c r="B179" t="s">
        <v>50</v>
      </c>
      <c r="C179">
        <v>8</v>
      </c>
      <c r="D179">
        <v>4</v>
      </c>
      <c r="E179">
        <v>140134</v>
      </c>
      <c r="F179">
        <v>6086878</v>
      </c>
      <c r="G179">
        <v>1836</v>
      </c>
      <c r="H179">
        <v>113696</v>
      </c>
      <c r="I179">
        <v>118202</v>
      </c>
      <c r="J179">
        <v>4559808</v>
      </c>
      <c r="K179">
        <v>1757100</v>
      </c>
      <c r="L179">
        <v>73963181</v>
      </c>
      <c r="M179">
        <v>0</v>
      </c>
      <c r="N179">
        <v>0</v>
      </c>
      <c r="O179">
        <v>0</v>
      </c>
      <c r="P179">
        <v>0</v>
      </c>
    </row>
    <row r="180" spans="1:16">
      <c r="A180">
        <v>2020</v>
      </c>
      <c r="B180" t="s">
        <v>50</v>
      </c>
      <c r="C180">
        <v>8</v>
      </c>
      <c r="D180">
        <v>4</v>
      </c>
      <c r="E180">
        <v>123498</v>
      </c>
      <c r="F180">
        <v>6210376</v>
      </c>
      <c r="G180">
        <v>1692</v>
      </c>
      <c r="H180">
        <v>115388</v>
      </c>
      <c r="I180">
        <v>113792</v>
      </c>
      <c r="J180">
        <v>4673600</v>
      </c>
      <c r="K180">
        <v>1471784</v>
      </c>
      <c r="L180">
        <v>75434965</v>
      </c>
      <c r="M180">
        <v>0</v>
      </c>
      <c r="N180">
        <v>0</v>
      </c>
      <c r="O180">
        <v>0</v>
      </c>
      <c r="P180">
        <v>0</v>
      </c>
    </row>
    <row r="181" spans="1:16">
      <c r="A181">
        <v>2020</v>
      </c>
      <c r="B181" t="s">
        <v>50</v>
      </c>
      <c r="C181">
        <v>8</v>
      </c>
      <c r="D181">
        <v>4</v>
      </c>
      <c r="E181">
        <v>119392</v>
      </c>
      <c r="F181">
        <v>6329768</v>
      </c>
      <c r="G181">
        <v>1708</v>
      </c>
      <c r="H181">
        <v>117096</v>
      </c>
      <c r="I181">
        <v>132610</v>
      </c>
      <c r="J181">
        <v>4806210</v>
      </c>
      <c r="K181">
        <v>1709980</v>
      </c>
      <c r="L181">
        <v>77144945</v>
      </c>
      <c r="M181">
        <v>0</v>
      </c>
      <c r="N181">
        <v>0</v>
      </c>
      <c r="O181">
        <v>0</v>
      </c>
      <c r="P181">
        <v>0</v>
      </c>
    </row>
    <row r="182" spans="1:16">
      <c r="A182">
        <v>2020</v>
      </c>
      <c r="B182" t="s">
        <v>50</v>
      </c>
      <c r="C182">
        <v>8</v>
      </c>
      <c r="D182">
        <v>4</v>
      </c>
      <c r="E182">
        <v>133746</v>
      </c>
      <c r="F182">
        <v>6463514</v>
      </c>
      <c r="G182">
        <v>2132</v>
      </c>
      <c r="H182">
        <v>119228</v>
      </c>
      <c r="I182">
        <v>128302</v>
      </c>
      <c r="J182">
        <v>4934512</v>
      </c>
      <c r="K182">
        <v>1738611</v>
      </c>
      <c r="L182">
        <v>78883556</v>
      </c>
      <c r="M182">
        <v>0</v>
      </c>
      <c r="N182">
        <v>0</v>
      </c>
      <c r="O182">
        <v>0</v>
      </c>
      <c r="P182">
        <v>0</v>
      </c>
    </row>
    <row r="183" spans="1:16">
      <c r="A183">
        <v>2020</v>
      </c>
      <c r="B183" t="s">
        <v>50</v>
      </c>
      <c r="C183">
        <v>8</v>
      </c>
      <c r="D183">
        <v>4</v>
      </c>
      <c r="E183">
        <v>151990</v>
      </c>
      <c r="F183">
        <v>6615504</v>
      </c>
      <c r="G183">
        <v>2034</v>
      </c>
      <c r="H183">
        <v>121262</v>
      </c>
      <c r="I183">
        <v>112382</v>
      </c>
      <c r="J183">
        <v>5046894</v>
      </c>
      <c r="K183">
        <v>2010490</v>
      </c>
      <c r="L183">
        <v>80894046</v>
      </c>
      <c r="M183">
        <v>0</v>
      </c>
      <c r="N183">
        <v>0</v>
      </c>
      <c r="O183">
        <v>0</v>
      </c>
      <c r="P183">
        <v>0</v>
      </c>
    </row>
    <row r="184" spans="1:16">
      <c r="A184">
        <v>2020</v>
      </c>
      <c r="B184" t="s">
        <v>50</v>
      </c>
      <c r="C184">
        <v>8</v>
      </c>
      <c r="D184">
        <v>4</v>
      </c>
      <c r="E184">
        <v>153654</v>
      </c>
      <c r="F184">
        <v>6769158</v>
      </c>
      <c r="G184">
        <v>2132</v>
      </c>
      <c r="H184">
        <v>123394</v>
      </c>
      <c r="I184">
        <v>119240</v>
      </c>
      <c r="J184">
        <v>5166134</v>
      </c>
      <c r="K184">
        <v>1960294</v>
      </c>
      <c r="L184">
        <v>82854340</v>
      </c>
      <c r="M184">
        <v>0</v>
      </c>
      <c r="N184">
        <v>0</v>
      </c>
      <c r="O184">
        <v>0</v>
      </c>
      <c r="P184">
        <v>0</v>
      </c>
    </row>
    <row r="185" spans="1:16">
      <c r="A185">
        <v>2020</v>
      </c>
      <c r="B185" t="s">
        <v>50</v>
      </c>
      <c r="C185">
        <v>8</v>
      </c>
      <c r="D185">
        <v>4</v>
      </c>
      <c r="E185">
        <v>153314</v>
      </c>
      <c r="F185">
        <v>6922472</v>
      </c>
      <c r="G185">
        <v>2038</v>
      </c>
      <c r="H185">
        <v>125432</v>
      </c>
      <c r="I185">
        <v>128950</v>
      </c>
      <c r="J185">
        <v>5295084</v>
      </c>
      <c r="K185">
        <v>1968078</v>
      </c>
      <c r="L185">
        <v>84822418</v>
      </c>
      <c r="M185">
        <v>0</v>
      </c>
      <c r="N185">
        <v>0</v>
      </c>
      <c r="O185">
        <v>0</v>
      </c>
      <c r="P185">
        <v>0</v>
      </c>
    </row>
    <row r="186" spans="1:16">
      <c r="A186">
        <v>2020</v>
      </c>
      <c r="B186" t="s">
        <v>50</v>
      </c>
      <c r="C186">
        <v>8</v>
      </c>
      <c r="D186">
        <v>5</v>
      </c>
      <c r="E186">
        <v>156958</v>
      </c>
      <c r="F186">
        <v>7079430</v>
      </c>
      <c r="G186">
        <v>1886</v>
      </c>
      <c r="H186">
        <v>127318</v>
      </c>
      <c r="I186">
        <v>129964</v>
      </c>
      <c r="J186">
        <v>5425048</v>
      </c>
      <c r="K186">
        <v>2118903</v>
      </c>
      <c r="L186">
        <v>86941321</v>
      </c>
      <c r="M186">
        <v>0</v>
      </c>
      <c r="N186">
        <v>0</v>
      </c>
      <c r="O186">
        <v>0</v>
      </c>
      <c r="P186">
        <v>0</v>
      </c>
    </row>
    <row r="187" spans="1:16">
      <c r="A187">
        <v>2020</v>
      </c>
      <c r="B187" t="s">
        <v>50</v>
      </c>
      <c r="C187">
        <v>8</v>
      </c>
      <c r="D187">
        <v>5</v>
      </c>
      <c r="E187">
        <v>158922</v>
      </c>
      <c r="F187">
        <v>7238352</v>
      </c>
      <c r="G187">
        <v>1920</v>
      </c>
      <c r="H187">
        <v>129238</v>
      </c>
      <c r="I187">
        <v>120844</v>
      </c>
      <c r="J187">
        <v>5545892</v>
      </c>
      <c r="K187">
        <v>1872952</v>
      </c>
      <c r="L187">
        <v>88814273</v>
      </c>
      <c r="M187">
        <v>0</v>
      </c>
      <c r="N187">
        <v>0</v>
      </c>
      <c r="O187">
        <v>0</v>
      </c>
      <c r="P187">
        <v>0</v>
      </c>
    </row>
    <row r="188" spans="1:16">
      <c r="A188">
        <v>2020</v>
      </c>
      <c r="B188" t="s">
        <v>50</v>
      </c>
      <c r="C188">
        <v>8</v>
      </c>
      <c r="D188">
        <v>5</v>
      </c>
      <c r="E188">
        <v>137532</v>
      </c>
      <c r="F188">
        <v>7375884</v>
      </c>
      <c r="G188">
        <v>1632</v>
      </c>
      <c r="H188">
        <v>130870</v>
      </c>
      <c r="I188">
        <v>128870</v>
      </c>
      <c r="J188">
        <v>5674762</v>
      </c>
      <c r="K188">
        <v>2033164</v>
      </c>
      <c r="L188">
        <v>90847437</v>
      </c>
      <c r="M188">
        <v>0</v>
      </c>
      <c r="N188">
        <v>0</v>
      </c>
      <c r="O188">
        <v>0</v>
      </c>
      <c r="P188">
        <v>0</v>
      </c>
    </row>
    <row r="189" spans="1:16">
      <c r="A189">
        <v>2020</v>
      </c>
      <c r="B189" t="s">
        <v>51</v>
      </c>
      <c r="C189">
        <v>9</v>
      </c>
      <c r="D189">
        <v>1</v>
      </c>
      <c r="E189">
        <v>156336</v>
      </c>
      <c r="F189">
        <v>7532220</v>
      </c>
      <c r="G189">
        <v>2054</v>
      </c>
      <c r="H189">
        <v>132924</v>
      </c>
      <c r="I189">
        <v>124294</v>
      </c>
      <c r="J189">
        <v>5799056</v>
      </c>
      <c r="K189">
        <v>2053776</v>
      </c>
      <c r="L189">
        <v>92901213</v>
      </c>
      <c r="M189">
        <v>0</v>
      </c>
      <c r="N189">
        <v>0</v>
      </c>
      <c r="O189">
        <v>0</v>
      </c>
      <c r="P189">
        <v>0</v>
      </c>
    </row>
    <row r="190" spans="1:16">
      <c r="A190">
        <v>2020</v>
      </c>
      <c r="B190" t="s">
        <v>51</v>
      </c>
      <c r="C190">
        <v>9</v>
      </c>
      <c r="D190">
        <v>1</v>
      </c>
      <c r="E190">
        <v>165730</v>
      </c>
      <c r="F190">
        <v>7697950</v>
      </c>
      <c r="G190">
        <v>2052</v>
      </c>
      <c r="H190">
        <v>134976</v>
      </c>
      <c r="I190">
        <v>135752</v>
      </c>
      <c r="J190">
        <v>5934808</v>
      </c>
      <c r="K190">
        <v>2234482</v>
      </c>
      <c r="L190">
        <v>95135695</v>
      </c>
      <c r="M190">
        <v>0</v>
      </c>
      <c r="N190">
        <v>0</v>
      </c>
      <c r="O190">
        <v>0</v>
      </c>
      <c r="P190">
        <v>0</v>
      </c>
    </row>
    <row r="191" spans="1:16">
      <c r="A191">
        <v>2020</v>
      </c>
      <c r="B191" t="s">
        <v>51</v>
      </c>
      <c r="C191">
        <v>9</v>
      </c>
      <c r="D191">
        <v>1</v>
      </c>
      <c r="E191">
        <v>168318</v>
      </c>
      <c r="F191">
        <v>7866268</v>
      </c>
      <c r="G191">
        <v>2166</v>
      </c>
      <c r="H191">
        <v>137142</v>
      </c>
      <c r="I191">
        <v>135020</v>
      </c>
      <c r="J191">
        <v>6069828</v>
      </c>
      <c r="K191">
        <v>2295337</v>
      </c>
      <c r="L191">
        <v>97431032</v>
      </c>
      <c r="M191">
        <v>0</v>
      </c>
      <c r="N191">
        <v>0</v>
      </c>
      <c r="O191">
        <v>0</v>
      </c>
      <c r="P191">
        <v>0</v>
      </c>
    </row>
    <row r="192" spans="1:16">
      <c r="A192">
        <v>2020</v>
      </c>
      <c r="B192" t="s">
        <v>51</v>
      </c>
      <c r="C192">
        <v>9</v>
      </c>
      <c r="D192">
        <v>1</v>
      </c>
      <c r="E192">
        <v>174214</v>
      </c>
      <c r="F192">
        <v>8040482</v>
      </c>
      <c r="G192">
        <v>2132</v>
      </c>
      <c r="H192">
        <v>139274</v>
      </c>
      <c r="I192">
        <v>139208</v>
      </c>
      <c r="J192">
        <v>6209036</v>
      </c>
      <c r="K192">
        <v>2204052</v>
      </c>
      <c r="L192">
        <v>99635084</v>
      </c>
      <c r="M192">
        <v>0</v>
      </c>
      <c r="N192">
        <v>0</v>
      </c>
      <c r="O192">
        <v>0</v>
      </c>
      <c r="P192">
        <v>0</v>
      </c>
    </row>
    <row r="193" spans="1:16">
      <c r="A193">
        <v>2020</v>
      </c>
      <c r="B193" t="s">
        <v>51</v>
      </c>
      <c r="C193">
        <v>9</v>
      </c>
      <c r="D193">
        <v>1</v>
      </c>
      <c r="E193">
        <v>181212</v>
      </c>
      <c r="F193">
        <v>8221694</v>
      </c>
      <c r="G193">
        <v>2088</v>
      </c>
      <c r="H193">
        <v>141362</v>
      </c>
      <c r="I193">
        <v>146330</v>
      </c>
      <c r="J193">
        <v>6355366</v>
      </c>
      <c r="K193">
        <v>2271104</v>
      </c>
      <c r="L193">
        <v>101906188</v>
      </c>
      <c r="M193">
        <v>0</v>
      </c>
      <c r="N193">
        <v>0</v>
      </c>
      <c r="O193">
        <v>0</v>
      </c>
      <c r="P193">
        <v>0</v>
      </c>
    </row>
    <row r="194" spans="1:16">
      <c r="A194">
        <v>2020</v>
      </c>
      <c r="B194" t="s">
        <v>51</v>
      </c>
      <c r="C194">
        <v>9</v>
      </c>
      <c r="D194">
        <v>1</v>
      </c>
      <c r="E194">
        <v>183450</v>
      </c>
      <c r="F194">
        <v>8405144</v>
      </c>
      <c r="G194">
        <v>2010</v>
      </c>
      <c r="H194">
        <v>143372</v>
      </c>
      <c r="I194">
        <v>139260</v>
      </c>
      <c r="J194">
        <v>6494626</v>
      </c>
      <c r="K194">
        <v>1877011</v>
      </c>
      <c r="L194">
        <v>103783199</v>
      </c>
      <c r="M194">
        <v>0</v>
      </c>
      <c r="N194">
        <v>0</v>
      </c>
      <c r="O194">
        <v>0</v>
      </c>
      <c r="P194">
        <v>0</v>
      </c>
    </row>
    <row r="195" spans="1:16">
      <c r="A195">
        <v>2020</v>
      </c>
      <c r="B195" t="s">
        <v>51</v>
      </c>
      <c r="C195">
        <v>9</v>
      </c>
      <c r="D195">
        <v>1</v>
      </c>
      <c r="E195">
        <v>150030</v>
      </c>
      <c r="F195">
        <v>8555174</v>
      </c>
      <c r="G195">
        <v>2258</v>
      </c>
      <c r="H195">
        <v>145630</v>
      </c>
      <c r="I195">
        <v>148232</v>
      </c>
      <c r="J195">
        <v>6642858</v>
      </c>
      <c r="K195">
        <v>2056518</v>
      </c>
      <c r="L195">
        <v>105839717</v>
      </c>
      <c r="M195">
        <v>0</v>
      </c>
      <c r="N195">
        <v>0</v>
      </c>
      <c r="O195">
        <v>0</v>
      </c>
      <c r="P195">
        <v>0</v>
      </c>
    </row>
    <row r="196" spans="1:16">
      <c r="A196">
        <v>2020</v>
      </c>
      <c r="B196" t="s">
        <v>51</v>
      </c>
      <c r="C196">
        <v>9</v>
      </c>
      <c r="D196">
        <v>2</v>
      </c>
      <c r="E196">
        <v>179710</v>
      </c>
      <c r="F196">
        <v>8734884</v>
      </c>
      <c r="G196">
        <v>2214</v>
      </c>
      <c r="H196">
        <v>147844</v>
      </c>
      <c r="I196">
        <v>149216</v>
      </c>
      <c r="J196">
        <v>6792074</v>
      </c>
      <c r="K196">
        <v>2360944</v>
      </c>
      <c r="L196">
        <v>108200661</v>
      </c>
      <c r="M196">
        <v>0</v>
      </c>
      <c r="N196">
        <v>0</v>
      </c>
      <c r="O196">
        <v>0</v>
      </c>
      <c r="P196">
        <v>0</v>
      </c>
    </row>
    <row r="197" spans="1:16">
      <c r="A197">
        <v>2020</v>
      </c>
      <c r="B197" t="s">
        <v>51</v>
      </c>
      <c r="C197">
        <v>9</v>
      </c>
      <c r="D197">
        <v>2</v>
      </c>
      <c r="E197">
        <v>191072</v>
      </c>
      <c r="F197">
        <v>8925956</v>
      </c>
      <c r="G197">
        <v>2336</v>
      </c>
      <c r="H197">
        <v>150180</v>
      </c>
      <c r="I197">
        <v>146124</v>
      </c>
      <c r="J197">
        <v>6938198</v>
      </c>
      <c r="K197">
        <v>2299719</v>
      </c>
      <c r="L197">
        <v>110500380</v>
      </c>
      <c r="M197">
        <v>0</v>
      </c>
      <c r="N197">
        <v>0</v>
      </c>
      <c r="O197">
        <v>0</v>
      </c>
      <c r="P197">
        <v>0</v>
      </c>
    </row>
    <row r="198" spans="1:16">
      <c r="A198">
        <v>2020</v>
      </c>
      <c r="B198" t="s">
        <v>51</v>
      </c>
      <c r="C198">
        <v>9</v>
      </c>
      <c r="D198">
        <v>2</v>
      </c>
      <c r="E198">
        <v>193524</v>
      </c>
      <c r="F198">
        <v>9119480</v>
      </c>
      <c r="G198">
        <v>2426</v>
      </c>
      <c r="H198">
        <v>152606</v>
      </c>
      <c r="I198">
        <v>141808</v>
      </c>
      <c r="J198">
        <v>7080006</v>
      </c>
      <c r="K198">
        <v>2305022</v>
      </c>
      <c r="L198">
        <v>112805402</v>
      </c>
      <c r="M198">
        <v>0</v>
      </c>
      <c r="N198">
        <v>0</v>
      </c>
      <c r="O198">
        <v>0</v>
      </c>
      <c r="P198">
        <v>0</v>
      </c>
    </row>
    <row r="199" spans="1:16">
      <c r="A199">
        <v>2020</v>
      </c>
      <c r="B199" t="s">
        <v>51</v>
      </c>
      <c r="C199">
        <v>9</v>
      </c>
      <c r="D199">
        <v>2</v>
      </c>
      <c r="E199">
        <v>195310</v>
      </c>
      <c r="F199">
        <v>9314790</v>
      </c>
      <c r="G199">
        <v>2404</v>
      </c>
      <c r="H199">
        <v>155010</v>
      </c>
      <c r="I199">
        <v>162912</v>
      </c>
      <c r="J199">
        <v>7242918</v>
      </c>
      <c r="K199">
        <v>2246284</v>
      </c>
      <c r="L199">
        <v>115051686</v>
      </c>
      <c r="M199">
        <v>0</v>
      </c>
      <c r="N199">
        <v>0</v>
      </c>
      <c r="O199">
        <v>0</v>
      </c>
      <c r="P199">
        <v>0</v>
      </c>
    </row>
    <row r="200" spans="1:16">
      <c r="A200">
        <v>2020</v>
      </c>
      <c r="B200" t="s">
        <v>51</v>
      </c>
      <c r="C200">
        <v>9</v>
      </c>
      <c r="D200">
        <v>2</v>
      </c>
      <c r="E200">
        <v>188828</v>
      </c>
      <c r="F200">
        <v>9503618</v>
      </c>
      <c r="G200">
        <v>2222</v>
      </c>
      <c r="H200">
        <v>157232</v>
      </c>
      <c r="I200">
        <v>155724</v>
      </c>
      <c r="J200">
        <v>7398642</v>
      </c>
      <c r="K200">
        <v>2239245</v>
      </c>
      <c r="L200">
        <v>117290931</v>
      </c>
      <c r="M200">
        <v>0</v>
      </c>
      <c r="N200">
        <v>0</v>
      </c>
      <c r="O200">
        <v>0</v>
      </c>
      <c r="P200">
        <v>0</v>
      </c>
    </row>
    <row r="201" spans="1:16">
      <c r="A201">
        <v>2020</v>
      </c>
      <c r="B201" t="s">
        <v>51</v>
      </c>
      <c r="C201">
        <v>9</v>
      </c>
      <c r="D201">
        <v>2</v>
      </c>
      <c r="E201">
        <v>186440</v>
      </c>
      <c r="F201">
        <v>9690058</v>
      </c>
      <c r="G201">
        <v>2280</v>
      </c>
      <c r="H201">
        <v>159512</v>
      </c>
      <c r="I201">
        <v>155496</v>
      </c>
      <c r="J201">
        <v>7554138</v>
      </c>
      <c r="K201">
        <v>2095080</v>
      </c>
      <c r="L201">
        <v>119386011</v>
      </c>
      <c r="M201">
        <v>0</v>
      </c>
      <c r="N201">
        <v>0</v>
      </c>
      <c r="O201">
        <v>0</v>
      </c>
      <c r="P201">
        <v>0</v>
      </c>
    </row>
    <row r="202" spans="1:16">
      <c r="A202">
        <v>2020</v>
      </c>
      <c r="B202" t="s">
        <v>51</v>
      </c>
      <c r="C202">
        <v>9</v>
      </c>
      <c r="D202">
        <v>2</v>
      </c>
      <c r="E202">
        <v>163818</v>
      </c>
      <c r="F202">
        <v>9853876</v>
      </c>
      <c r="G202">
        <v>2108</v>
      </c>
      <c r="H202">
        <v>161620</v>
      </c>
      <c r="I202">
        <v>158416</v>
      </c>
      <c r="J202">
        <v>7712554</v>
      </c>
      <c r="K202">
        <v>2040693</v>
      </c>
      <c r="L202">
        <v>121426704</v>
      </c>
      <c r="M202">
        <v>0</v>
      </c>
      <c r="N202">
        <v>0</v>
      </c>
      <c r="O202">
        <v>0</v>
      </c>
      <c r="P202">
        <v>0</v>
      </c>
    </row>
    <row r="203" spans="1:16">
      <c r="A203">
        <v>2020</v>
      </c>
      <c r="B203" t="s">
        <v>51</v>
      </c>
      <c r="C203">
        <v>9</v>
      </c>
      <c r="D203">
        <v>3</v>
      </c>
      <c r="E203">
        <v>182194</v>
      </c>
      <c r="F203">
        <v>10036070</v>
      </c>
      <c r="G203">
        <v>2562</v>
      </c>
      <c r="H203">
        <v>164182</v>
      </c>
      <c r="I203">
        <v>165708</v>
      </c>
      <c r="J203">
        <v>7878262</v>
      </c>
      <c r="K203">
        <v>2293208</v>
      </c>
      <c r="L203">
        <v>123719912</v>
      </c>
      <c r="M203">
        <v>0</v>
      </c>
      <c r="N203">
        <v>0</v>
      </c>
      <c r="O203">
        <v>0</v>
      </c>
      <c r="P203">
        <v>0</v>
      </c>
    </row>
    <row r="204" spans="1:16">
      <c r="A204">
        <v>2020</v>
      </c>
      <c r="B204" t="s">
        <v>51</v>
      </c>
      <c r="C204">
        <v>9</v>
      </c>
      <c r="D204">
        <v>3</v>
      </c>
      <c r="E204">
        <v>195720</v>
      </c>
      <c r="F204">
        <v>10231790</v>
      </c>
      <c r="G204">
        <v>2280</v>
      </c>
      <c r="H204">
        <v>166462</v>
      </c>
      <c r="I204">
        <v>165848</v>
      </c>
      <c r="J204">
        <v>8044110</v>
      </c>
      <c r="K204">
        <v>2369168</v>
      </c>
      <c r="L204">
        <v>126089080</v>
      </c>
      <c r="M204">
        <v>0</v>
      </c>
      <c r="N204">
        <v>0</v>
      </c>
      <c r="O204">
        <v>0</v>
      </c>
      <c r="P204">
        <v>0</v>
      </c>
    </row>
    <row r="205" spans="1:16">
      <c r="A205">
        <v>2020</v>
      </c>
      <c r="B205" t="s">
        <v>51</v>
      </c>
      <c r="C205">
        <v>9</v>
      </c>
      <c r="D205">
        <v>3</v>
      </c>
      <c r="E205">
        <v>193574</v>
      </c>
      <c r="F205">
        <v>10425364</v>
      </c>
      <c r="G205">
        <v>2350</v>
      </c>
      <c r="H205">
        <v>168812</v>
      </c>
      <c r="I205">
        <v>175576</v>
      </c>
      <c r="J205">
        <v>8219686</v>
      </c>
      <c r="K205">
        <v>2207808</v>
      </c>
      <c r="L205">
        <v>128296888</v>
      </c>
      <c r="M205">
        <v>0</v>
      </c>
      <c r="N205">
        <v>0</v>
      </c>
      <c r="O205">
        <v>0</v>
      </c>
      <c r="P205">
        <v>0</v>
      </c>
    </row>
    <row r="206" spans="1:16">
      <c r="A206">
        <v>2020</v>
      </c>
      <c r="B206" t="s">
        <v>51</v>
      </c>
      <c r="C206">
        <v>9</v>
      </c>
      <c r="D206">
        <v>3</v>
      </c>
      <c r="E206">
        <v>185946</v>
      </c>
      <c r="F206">
        <v>10611310</v>
      </c>
      <c r="G206">
        <v>2442</v>
      </c>
      <c r="H206">
        <v>171254</v>
      </c>
      <c r="I206">
        <v>191030</v>
      </c>
      <c r="J206">
        <v>8410716</v>
      </c>
      <c r="K206">
        <v>2038126</v>
      </c>
      <c r="L206">
        <v>130335014</v>
      </c>
      <c r="M206">
        <v>0</v>
      </c>
      <c r="N206">
        <v>0</v>
      </c>
      <c r="O206">
        <v>0</v>
      </c>
      <c r="P206">
        <v>0</v>
      </c>
    </row>
    <row r="207" spans="1:16">
      <c r="A207">
        <v>2020</v>
      </c>
      <c r="B207" t="s">
        <v>51</v>
      </c>
      <c r="C207">
        <v>9</v>
      </c>
      <c r="D207">
        <v>3</v>
      </c>
      <c r="E207">
        <v>185148</v>
      </c>
      <c r="F207">
        <v>10796458</v>
      </c>
      <c r="G207">
        <v>2298</v>
      </c>
      <c r="H207">
        <v>173552</v>
      </c>
      <c r="I207">
        <v>188778</v>
      </c>
      <c r="J207">
        <v>8599494</v>
      </c>
      <c r="K207">
        <v>2382864</v>
      </c>
      <c r="L207">
        <v>132717878</v>
      </c>
      <c r="M207">
        <v>0</v>
      </c>
      <c r="N207">
        <v>0</v>
      </c>
      <c r="O207">
        <v>0</v>
      </c>
      <c r="P207">
        <v>0</v>
      </c>
    </row>
    <row r="208" spans="1:16">
      <c r="A208">
        <v>2020</v>
      </c>
      <c r="B208" t="s">
        <v>51</v>
      </c>
      <c r="C208">
        <v>9</v>
      </c>
      <c r="D208">
        <v>3</v>
      </c>
      <c r="E208">
        <v>174790</v>
      </c>
      <c r="F208">
        <v>10971248</v>
      </c>
      <c r="G208">
        <v>2270</v>
      </c>
      <c r="H208">
        <v>175822</v>
      </c>
      <c r="I208">
        <v>185852</v>
      </c>
      <c r="J208">
        <v>8785346</v>
      </c>
      <c r="K208">
        <v>1962658</v>
      </c>
      <c r="L208">
        <v>134680536</v>
      </c>
      <c r="M208">
        <v>0</v>
      </c>
      <c r="N208">
        <v>0</v>
      </c>
      <c r="O208">
        <v>0</v>
      </c>
      <c r="P208">
        <v>0</v>
      </c>
    </row>
    <row r="209" spans="1:16">
      <c r="A209">
        <v>2020</v>
      </c>
      <c r="B209" t="s">
        <v>51</v>
      </c>
      <c r="C209">
        <v>9</v>
      </c>
      <c r="D209">
        <v>3</v>
      </c>
      <c r="E209">
        <v>148986</v>
      </c>
      <c r="F209">
        <v>11120234</v>
      </c>
      <c r="G209">
        <v>2112</v>
      </c>
      <c r="H209">
        <v>177934</v>
      </c>
      <c r="I209">
        <v>204150</v>
      </c>
      <c r="J209">
        <v>8989496</v>
      </c>
      <c r="K209">
        <v>1923803</v>
      </c>
      <c r="L209">
        <v>136604339</v>
      </c>
      <c r="M209">
        <v>0</v>
      </c>
      <c r="N209">
        <v>0</v>
      </c>
      <c r="O209">
        <v>0</v>
      </c>
      <c r="P209">
        <v>0</v>
      </c>
    </row>
    <row r="210" spans="1:16">
      <c r="A210">
        <v>2020</v>
      </c>
      <c r="B210" t="s">
        <v>51</v>
      </c>
      <c r="C210">
        <v>9</v>
      </c>
      <c r="D210">
        <v>4</v>
      </c>
      <c r="E210">
        <v>166724</v>
      </c>
      <c r="F210">
        <v>11286958</v>
      </c>
      <c r="G210">
        <v>2170</v>
      </c>
      <c r="H210">
        <v>180104</v>
      </c>
      <c r="I210">
        <v>179314</v>
      </c>
      <c r="J210">
        <v>9168810</v>
      </c>
      <c r="K210">
        <v>2188114</v>
      </c>
      <c r="L210">
        <v>138792453</v>
      </c>
      <c r="M210">
        <v>0</v>
      </c>
      <c r="N210">
        <v>0</v>
      </c>
      <c r="O210">
        <v>0</v>
      </c>
      <c r="P210">
        <v>0</v>
      </c>
    </row>
    <row r="211" spans="1:16">
      <c r="A211">
        <v>2020</v>
      </c>
      <c r="B211" t="s">
        <v>51</v>
      </c>
      <c r="C211">
        <v>9</v>
      </c>
      <c r="D211">
        <v>4</v>
      </c>
      <c r="E211">
        <v>173406</v>
      </c>
      <c r="F211">
        <v>11460364</v>
      </c>
      <c r="G211">
        <v>2246</v>
      </c>
      <c r="H211">
        <v>182350</v>
      </c>
      <c r="I211">
        <v>174918</v>
      </c>
      <c r="J211">
        <v>9343728</v>
      </c>
      <c r="K211">
        <v>2393047</v>
      </c>
      <c r="L211">
        <v>141185500</v>
      </c>
      <c r="M211">
        <v>0</v>
      </c>
      <c r="N211">
        <v>0</v>
      </c>
      <c r="O211">
        <v>0</v>
      </c>
      <c r="P211">
        <v>0</v>
      </c>
    </row>
    <row r="212" spans="1:16">
      <c r="A212">
        <v>2020</v>
      </c>
      <c r="B212" t="s">
        <v>51</v>
      </c>
      <c r="C212">
        <v>9</v>
      </c>
      <c r="D212">
        <v>4</v>
      </c>
      <c r="E212">
        <v>171842</v>
      </c>
      <c r="F212">
        <v>11632206</v>
      </c>
      <c r="G212">
        <v>2288</v>
      </c>
      <c r="H212">
        <v>184638</v>
      </c>
      <c r="I212">
        <v>162284</v>
      </c>
      <c r="J212">
        <v>9506012</v>
      </c>
      <c r="K212">
        <v>2708146</v>
      </c>
      <c r="L212">
        <v>143893646</v>
      </c>
      <c r="M212">
        <v>0</v>
      </c>
      <c r="N212">
        <v>0</v>
      </c>
      <c r="O212">
        <v>0</v>
      </c>
      <c r="P212">
        <v>0</v>
      </c>
    </row>
    <row r="213" spans="1:16">
      <c r="A213">
        <v>2020</v>
      </c>
      <c r="B213" t="s">
        <v>51</v>
      </c>
      <c r="C213">
        <v>9</v>
      </c>
      <c r="D213">
        <v>4</v>
      </c>
      <c r="E213">
        <v>171434</v>
      </c>
      <c r="F213">
        <v>11803640</v>
      </c>
      <c r="G213">
        <v>2186</v>
      </c>
      <c r="H213">
        <v>186824</v>
      </c>
      <c r="I213">
        <v>186662</v>
      </c>
      <c r="J213">
        <v>9692674</v>
      </c>
      <c r="K213">
        <v>2568006</v>
      </c>
      <c r="L213">
        <v>146461652</v>
      </c>
      <c r="M213">
        <v>0</v>
      </c>
      <c r="N213">
        <v>0</v>
      </c>
      <c r="O213">
        <v>0</v>
      </c>
      <c r="P213">
        <v>0</v>
      </c>
    </row>
    <row r="214" spans="1:16">
      <c r="A214">
        <v>2020</v>
      </c>
      <c r="B214" t="s">
        <v>51</v>
      </c>
      <c r="C214">
        <v>9</v>
      </c>
      <c r="D214">
        <v>4</v>
      </c>
      <c r="E214">
        <v>177518</v>
      </c>
      <c r="F214">
        <v>11981158</v>
      </c>
      <c r="G214">
        <v>2248</v>
      </c>
      <c r="H214">
        <v>189072</v>
      </c>
      <c r="I214">
        <v>184730</v>
      </c>
      <c r="J214">
        <v>9877404</v>
      </c>
      <c r="K214">
        <v>2221576</v>
      </c>
      <c r="L214">
        <v>148683228</v>
      </c>
      <c r="M214">
        <v>0</v>
      </c>
      <c r="N214">
        <v>0</v>
      </c>
      <c r="O214">
        <v>0</v>
      </c>
      <c r="P214">
        <v>0</v>
      </c>
    </row>
    <row r="215" spans="1:16">
      <c r="A215">
        <v>2020</v>
      </c>
      <c r="B215" t="s">
        <v>51</v>
      </c>
      <c r="C215">
        <v>9</v>
      </c>
      <c r="D215">
        <v>4</v>
      </c>
      <c r="E215">
        <v>165540</v>
      </c>
      <c r="F215">
        <v>12146698</v>
      </c>
      <c r="G215">
        <v>2080</v>
      </c>
      <c r="H215">
        <v>191152</v>
      </c>
      <c r="I215">
        <v>149382</v>
      </c>
      <c r="J215">
        <v>10026786</v>
      </c>
      <c r="K215">
        <v>1956156</v>
      </c>
      <c r="L215">
        <v>150639384</v>
      </c>
      <c r="M215">
        <v>0</v>
      </c>
      <c r="N215">
        <v>0</v>
      </c>
      <c r="O215">
        <v>0</v>
      </c>
      <c r="P215">
        <v>0</v>
      </c>
    </row>
    <row r="216" spans="1:16">
      <c r="A216">
        <v>2020</v>
      </c>
      <c r="B216" t="s">
        <v>51</v>
      </c>
      <c r="C216">
        <v>9</v>
      </c>
      <c r="D216">
        <v>4</v>
      </c>
      <c r="E216">
        <v>139338</v>
      </c>
      <c r="F216">
        <v>12286036</v>
      </c>
      <c r="G216">
        <v>1550</v>
      </c>
      <c r="H216">
        <v>192702</v>
      </c>
      <c r="I216">
        <v>170396</v>
      </c>
      <c r="J216">
        <v>10197182</v>
      </c>
      <c r="K216">
        <v>2312203</v>
      </c>
      <c r="L216">
        <v>152951587</v>
      </c>
      <c r="M216">
        <v>0</v>
      </c>
      <c r="N216">
        <v>0</v>
      </c>
      <c r="O216">
        <v>0</v>
      </c>
      <c r="P216">
        <v>0</v>
      </c>
    </row>
    <row r="217" spans="1:16">
      <c r="A217">
        <v>2020</v>
      </c>
      <c r="B217" t="s">
        <v>51</v>
      </c>
      <c r="C217">
        <v>9</v>
      </c>
      <c r="D217">
        <v>5</v>
      </c>
      <c r="E217">
        <v>161000</v>
      </c>
      <c r="F217">
        <v>12447036</v>
      </c>
      <c r="G217">
        <v>2356</v>
      </c>
      <c r="H217">
        <v>195058</v>
      </c>
      <c r="I217">
        <v>172300</v>
      </c>
      <c r="J217">
        <v>10369482</v>
      </c>
      <c r="K217">
        <v>2385933</v>
      </c>
      <c r="L217">
        <v>155337520</v>
      </c>
      <c r="M217">
        <v>0</v>
      </c>
      <c r="N217">
        <v>0</v>
      </c>
      <c r="O217">
        <v>0</v>
      </c>
      <c r="P217">
        <v>0</v>
      </c>
    </row>
    <row r="218" spans="1:16">
      <c r="A218">
        <v>2020</v>
      </c>
      <c r="B218" t="s">
        <v>51</v>
      </c>
      <c r="C218">
        <v>9</v>
      </c>
      <c r="D218">
        <v>5</v>
      </c>
      <c r="E218">
        <v>173496</v>
      </c>
      <c r="F218">
        <v>12620532</v>
      </c>
      <c r="G218">
        <v>2358</v>
      </c>
      <c r="H218">
        <v>197416</v>
      </c>
      <c r="I218">
        <v>170548</v>
      </c>
      <c r="J218">
        <v>10540030</v>
      </c>
      <c r="K218">
        <v>2758124</v>
      </c>
      <c r="L218">
        <v>158095644</v>
      </c>
      <c r="M218">
        <v>0</v>
      </c>
      <c r="N218">
        <v>0</v>
      </c>
      <c r="O218">
        <v>0</v>
      </c>
      <c r="P218">
        <v>0</v>
      </c>
    </row>
    <row r="219" spans="1:16">
      <c r="A219">
        <v>2020</v>
      </c>
      <c r="B219" t="s">
        <v>52</v>
      </c>
      <c r="C219">
        <v>10</v>
      </c>
      <c r="D219">
        <v>1</v>
      </c>
      <c r="E219">
        <v>163570</v>
      </c>
      <c r="F219">
        <v>12784102</v>
      </c>
      <c r="G219">
        <v>2198</v>
      </c>
      <c r="H219">
        <v>199614</v>
      </c>
      <c r="I219">
        <v>157462</v>
      </c>
      <c r="J219">
        <v>10697492</v>
      </c>
      <c r="K219">
        <v>2305856</v>
      </c>
      <c r="L219">
        <v>160401500</v>
      </c>
      <c r="M219">
        <v>0</v>
      </c>
      <c r="N219">
        <v>0</v>
      </c>
      <c r="O219">
        <v>0</v>
      </c>
      <c r="P219">
        <v>0</v>
      </c>
    </row>
    <row r="220" spans="1:16">
      <c r="A220">
        <v>2020</v>
      </c>
      <c r="B220" t="s">
        <v>52</v>
      </c>
      <c r="C220">
        <v>10</v>
      </c>
      <c r="D220">
        <v>1</v>
      </c>
      <c r="E220">
        <v>159770</v>
      </c>
      <c r="F220">
        <v>12943872</v>
      </c>
      <c r="G220">
        <v>2136</v>
      </c>
      <c r="H220">
        <v>201750</v>
      </c>
      <c r="I220">
        <v>152680</v>
      </c>
      <c r="J220">
        <v>10850172</v>
      </c>
      <c r="K220">
        <v>2311147</v>
      </c>
      <c r="L220">
        <v>162712647</v>
      </c>
      <c r="M220">
        <v>0</v>
      </c>
      <c r="N220">
        <v>0</v>
      </c>
      <c r="O220">
        <v>0</v>
      </c>
      <c r="P220">
        <v>0</v>
      </c>
    </row>
    <row r="221" spans="1:16">
      <c r="A221">
        <v>2020</v>
      </c>
      <c r="B221" t="s">
        <v>52</v>
      </c>
      <c r="C221">
        <v>10</v>
      </c>
      <c r="D221">
        <v>1</v>
      </c>
      <c r="E221">
        <v>150958</v>
      </c>
      <c r="F221">
        <v>13094830</v>
      </c>
      <c r="G221">
        <v>1874</v>
      </c>
      <c r="H221">
        <v>203624</v>
      </c>
      <c r="I221">
        <v>163310</v>
      </c>
      <c r="J221">
        <v>11013482</v>
      </c>
      <c r="K221">
        <v>2223859</v>
      </c>
      <c r="L221">
        <v>164936506</v>
      </c>
      <c r="M221">
        <v>0</v>
      </c>
      <c r="N221">
        <v>0</v>
      </c>
      <c r="O221">
        <v>0</v>
      </c>
      <c r="P221">
        <v>0</v>
      </c>
    </row>
    <row r="222" spans="1:16">
      <c r="A222">
        <v>2020</v>
      </c>
      <c r="B222" t="s">
        <v>52</v>
      </c>
      <c r="C222">
        <v>10</v>
      </c>
      <c r="D222">
        <v>1</v>
      </c>
      <c r="E222">
        <v>149540</v>
      </c>
      <c r="F222">
        <v>13244370</v>
      </c>
      <c r="G222">
        <v>1806</v>
      </c>
      <c r="H222">
        <v>205430</v>
      </c>
      <c r="I222">
        <v>153430</v>
      </c>
      <c r="J222">
        <v>11166912</v>
      </c>
      <c r="K222">
        <v>2147263</v>
      </c>
      <c r="L222">
        <v>167083769</v>
      </c>
      <c r="M222">
        <v>0</v>
      </c>
      <c r="N222">
        <v>0</v>
      </c>
      <c r="O222">
        <v>0</v>
      </c>
      <c r="P222">
        <v>0</v>
      </c>
    </row>
    <row r="223" spans="1:16">
      <c r="A223">
        <v>2020</v>
      </c>
      <c r="B223" t="s">
        <v>52</v>
      </c>
      <c r="C223">
        <v>10</v>
      </c>
      <c r="D223">
        <v>1</v>
      </c>
      <c r="E223">
        <v>120260</v>
      </c>
      <c r="F223">
        <v>13364630</v>
      </c>
      <c r="G223">
        <v>1772</v>
      </c>
      <c r="H223">
        <v>207202</v>
      </c>
      <c r="I223">
        <v>151714</v>
      </c>
      <c r="J223">
        <v>11318626</v>
      </c>
      <c r="K223">
        <v>2044472</v>
      </c>
      <c r="L223">
        <v>169128241</v>
      </c>
      <c r="M223">
        <v>0</v>
      </c>
      <c r="N223">
        <v>0</v>
      </c>
      <c r="O223">
        <v>0</v>
      </c>
      <c r="P223">
        <v>0</v>
      </c>
    </row>
    <row r="224" spans="1:16">
      <c r="A224">
        <v>2020</v>
      </c>
      <c r="B224" t="s">
        <v>52</v>
      </c>
      <c r="C224">
        <v>10</v>
      </c>
      <c r="D224">
        <v>1</v>
      </c>
      <c r="E224">
        <v>143738</v>
      </c>
      <c r="F224">
        <v>13508368</v>
      </c>
      <c r="G224">
        <v>1980</v>
      </c>
      <c r="H224">
        <v>209182</v>
      </c>
      <c r="I224">
        <v>163890</v>
      </c>
      <c r="J224">
        <v>11482516</v>
      </c>
      <c r="K224">
        <v>2346738</v>
      </c>
      <c r="L224">
        <v>171474979</v>
      </c>
      <c r="M224">
        <v>0</v>
      </c>
      <c r="N224">
        <v>0</v>
      </c>
      <c r="O224">
        <v>0</v>
      </c>
      <c r="P224">
        <v>0</v>
      </c>
    </row>
    <row r="225" spans="1:16">
      <c r="A225">
        <v>2020</v>
      </c>
      <c r="B225" t="s">
        <v>52</v>
      </c>
      <c r="C225">
        <v>10</v>
      </c>
      <c r="D225">
        <v>1</v>
      </c>
      <c r="E225">
        <v>157618</v>
      </c>
      <c r="F225">
        <v>13665986</v>
      </c>
      <c r="G225">
        <v>1926</v>
      </c>
      <c r="H225">
        <v>211108</v>
      </c>
      <c r="I225">
        <v>166420</v>
      </c>
      <c r="J225">
        <v>11648936</v>
      </c>
      <c r="K225">
        <v>2384716</v>
      </c>
      <c r="L225">
        <v>173859695</v>
      </c>
      <c r="M225">
        <v>0</v>
      </c>
      <c r="N225">
        <v>0</v>
      </c>
      <c r="O225">
        <v>0</v>
      </c>
      <c r="P225">
        <v>0</v>
      </c>
    </row>
    <row r="226" spans="1:16">
      <c r="A226">
        <v>2020</v>
      </c>
      <c r="B226" t="s">
        <v>52</v>
      </c>
      <c r="C226">
        <v>10</v>
      </c>
      <c r="D226">
        <v>2</v>
      </c>
      <c r="E226">
        <v>141596</v>
      </c>
      <c r="F226">
        <v>13807582</v>
      </c>
      <c r="G226">
        <v>1934</v>
      </c>
      <c r="H226">
        <v>213042</v>
      </c>
      <c r="I226">
        <v>157490</v>
      </c>
      <c r="J226">
        <v>11806426</v>
      </c>
      <c r="K226">
        <v>2365563</v>
      </c>
      <c r="L226">
        <v>176225258</v>
      </c>
      <c r="M226">
        <v>0</v>
      </c>
      <c r="N226">
        <v>0</v>
      </c>
      <c r="O226">
        <v>0</v>
      </c>
      <c r="P226">
        <v>0</v>
      </c>
    </row>
    <row r="227" spans="1:16">
      <c r="A227">
        <v>2020</v>
      </c>
      <c r="B227" t="s">
        <v>52</v>
      </c>
      <c r="C227">
        <v>10</v>
      </c>
      <c r="D227">
        <v>2</v>
      </c>
      <c r="E227">
        <v>146610</v>
      </c>
      <c r="F227">
        <v>13954192</v>
      </c>
      <c r="G227">
        <v>1858</v>
      </c>
      <c r="H227">
        <v>214900</v>
      </c>
      <c r="I227">
        <v>165256</v>
      </c>
      <c r="J227">
        <v>11971682</v>
      </c>
      <c r="K227">
        <v>2379025</v>
      </c>
      <c r="L227">
        <v>178604283</v>
      </c>
      <c r="M227">
        <v>0</v>
      </c>
      <c r="N227">
        <v>0</v>
      </c>
      <c r="O227">
        <v>0</v>
      </c>
      <c r="P227">
        <v>0</v>
      </c>
    </row>
    <row r="228" spans="1:16">
      <c r="A228">
        <v>2020</v>
      </c>
      <c r="B228" t="s">
        <v>52</v>
      </c>
      <c r="C228">
        <v>10</v>
      </c>
      <c r="D228">
        <v>2</v>
      </c>
      <c r="E228">
        <v>148836</v>
      </c>
      <c r="F228">
        <v>14103028</v>
      </c>
      <c r="G228">
        <v>1842</v>
      </c>
      <c r="H228">
        <v>216742</v>
      </c>
      <c r="I228">
        <v>178048</v>
      </c>
      <c r="J228">
        <v>12149730</v>
      </c>
      <c r="K228">
        <v>2297584</v>
      </c>
      <c r="L228">
        <v>180901867</v>
      </c>
      <c r="M228">
        <v>0</v>
      </c>
      <c r="N228">
        <v>0</v>
      </c>
      <c r="O228">
        <v>0</v>
      </c>
      <c r="P228">
        <v>0</v>
      </c>
    </row>
    <row r="229" spans="1:16">
      <c r="A229">
        <v>2020</v>
      </c>
      <c r="B229" t="s">
        <v>52</v>
      </c>
      <c r="C229">
        <v>10</v>
      </c>
      <c r="D229">
        <v>2</v>
      </c>
      <c r="E229">
        <v>135578</v>
      </c>
      <c r="F229">
        <v>14238606</v>
      </c>
      <c r="G229">
        <v>1626</v>
      </c>
      <c r="H229">
        <v>218368</v>
      </c>
      <c r="I229">
        <v>143130</v>
      </c>
      <c r="J229">
        <v>12292860</v>
      </c>
      <c r="K229">
        <v>2102667</v>
      </c>
      <c r="L229">
        <v>183004534</v>
      </c>
      <c r="M229">
        <v>0</v>
      </c>
      <c r="N229">
        <v>0</v>
      </c>
      <c r="O229">
        <v>0</v>
      </c>
      <c r="P229">
        <v>0</v>
      </c>
    </row>
    <row r="230" spans="1:16">
      <c r="A230">
        <v>2020</v>
      </c>
      <c r="B230" t="s">
        <v>52</v>
      </c>
      <c r="C230">
        <v>10</v>
      </c>
      <c r="D230">
        <v>2</v>
      </c>
      <c r="E230">
        <v>108524</v>
      </c>
      <c r="F230">
        <v>14347130</v>
      </c>
      <c r="G230">
        <v>1420</v>
      </c>
      <c r="H230">
        <v>219788</v>
      </c>
      <c r="I230">
        <v>156730</v>
      </c>
      <c r="J230">
        <v>12449590</v>
      </c>
      <c r="K230">
        <v>2104207</v>
      </c>
      <c r="L230">
        <v>185108741</v>
      </c>
      <c r="M230">
        <v>0</v>
      </c>
      <c r="N230">
        <v>0</v>
      </c>
      <c r="O230">
        <v>0</v>
      </c>
      <c r="P230">
        <v>0</v>
      </c>
    </row>
    <row r="231" spans="1:16">
      <c r="A231">
        <v>2020</v>
      </c>
      <c r="B231" t="s">
        <v>52</v>
      </c>
      <c r="C231">
        <v>10</v>
      </c>
      <c r="D231">
        <v>2</v>
      </c>
      <c r="E231">
        <v>127434</v>
      </c>
      <c r="F231">
        <v>14474564</v>
      </c>
      <c r="G231">
        <v>1454</v>
      </c>
      <c r="H231">
        <v>221242</v>
      </c>
      <c r="I231">
        <v>148158</v>
      </c>
      <c r="J231">
        <v>12597748</v>
      </c>
      <c r="K231">
        <v>2343245</v>
      </c>
      <c r="L231">
        <v>187451986</v>
      </c>
      <c r="M231">
        <v>0</v>
      </c>
      <c r="N231">
        <v>0</v>
      </c>
      <c r="O231">
        <v>0</v>
      </c>
      <c r="P231">
        <v>0</v>
      </c>
    </row>
    <row r="232" spans="1:16">
      <c r="A232">
        <v>2020</v>
      </c>
      <c r="B232" t="s">
        <v>52</v>
      </c>
      <c r="C232">
        <v>10</v>
      </c>
      <c r="D232">
        <v>2</v>
      </c>
      <c r="E232">
        <v>135622</v>
      </c>
      <c r="F232">
        <v>14610186</v>
      </c>
      <c r="G232">
        <v>1380</v>
      </c>
      <c r="H232">
        <v>222622</v>
      </c>
      <c r="I232">
        <v>163164</v>
      </c>
      <c r="J232">
        <v>12760912</v>
      </c>
      <c r="K232">
        <v>2396607</v>
      </c>
      <c r="L232">
        <v>189848593</v>
      </c>
      <c r="M232">
        <v>0</v>
      </c>
      <c r="N232">
        <v>0</v>
      </c>
      <c r="O232">
        <v>0</v>
      </c>
      <c r="P232">
        <v>0</v>
      </c>
    </row>
    <row r="233" spans="1:16">
      <c r="A233">
        <v>2020</v>
      </c>
      <c r="B233" t="s">
        <v>52</v>
      </c>
      <c r="C233">
        <v>10</v>
      </c>
      <c r="D233">
        <v>3</v>
      </c>
      <c r="E233">
        <v>126882</v>
      </c>
      <c r="F233">
        <v>14737068</v>
      </c>
      <c r="G233">
        <v>1764</v>
      </c>
      <c r="H233">
        <v>224386</v>
      </c>
      <c r="I233">
        <v>141584</v>
      </c>
      <c r="J233">
        <v>12902496</v>
      </c>
      <c r="K233">
        <v>2168358</v>
      </c>
      <c r="L233">
        <v>192016951</v>
      </c>
      <c r="M233">
        <v>0</v>
      </c>
      <c r="N233">
        <v>0</v>
      </c>
      <c r="O233">
        <v>0</v>
      </c>
      <c r="P233">
        <v>0</v>
      </c>
    </row>
    <row r="234" spans="1:16">
      <c r="A234">
        <v>2020</v>
      </c>
      <c r="B234" t="s">
        <v>52</v>
      </c>
      <c r="C234">
        <v>10</v>
      </c>
      <c r="D234">
        <v>3</v>
      </c>
      <c r="E234">
        <v>124608</v>
      </c>
      <c r="F234">
        <v>14861676</v>
      </c>
      <c r="G234">
        <v>1680</v>
      </c>
      <c r="H234">
        <v>226066</v>
      </c>
      <c r="I234">
        <v>141136</v>
      </c>
      <c r="J234">
        <v>13043632</v>
      </c>
      <c r="K234">
        <v>2172078</v>
      </c>
      <c r="L234">
        <v>194189029</v>
      </c>
      <c r="M234">
        <v>0</v>
      </c>
      <c r="N234">
        <v>0</v>
      </c>
      <c r="O234">
        <v>0</v>
      </c>
      <c r="P234">
        <v>0</v>
      </c>
    </row>
    <row r="235" spans="1:16">
      <c r="A235">
        <v>2020</v>
      </c>
      <c r="B235" t="s">
        <v>52</v>
      </c>
      <c r="C235">
        <v>10</v>
      </c>
      <c r="D235">
        <v>3</v>
      </c>
      <c r="E235">
        <v>123786</v>
      </c>
      <c r="F235">
        <v>14985462</v>
      </c>
      <c r="G235">
        <v>2064</v>
      </c>
      <c r="H235">
        <v>228130</v>
      </c>
      <c r="I235">
        <v>145166</v>
      </c>
      <c r="J235">
        <v>13188798</v>
      </c>
      <c r="K235">
        <v>2117397</v>
      </c>
      <c r="L235">
        <v>196306426</v>
      </c>
      <c r="M235">
        <v>0</v>
      </c>
      <c r="N235">
        <v>0</v>
      </c>
      <c r="O235">
        <v>0</v>
      </c>
      <c r="P235">
        <v>0</v>
      </c>
    </row>
    <row r="236" spans="1:16">
      <c r="A236">
        <v>2020</v>
      </c>
      <c r="B236" t="s">
        <v>52</v>
      </c>
      <c r="C236">
        <v>10</v>
      </c>
      <c r="D236">
        <v>3</v>
      </c>
      <c r="E236">
        <v>113038</v>
      </c>
      <c r="F236">
        <v>15098500</v>
      </c>
      <c r="G236">
        <v>1164</v>
      </c>
      <c r="H236">
        <v>229294</v>
      </c>
      <c r="I236">
        <v>132836</v>
      </c>
      <c r="J236">
        <v>13321634</v>
      </c>
      <c r="K236">
        <v>1954413</v>
      </c>
      <c r="L236">
        <v>198260839</v>
      </c>
      <c r="M236">
        <v>0</v>
      </c>
      <c r="N236">
        <v>0</v>
      </c>
      <c r="O236">
        <v>0</v>
      </c>
      <c r="P236">
        <v>0</v>
      </c>
    </row>
    <row r="237" spans="1:16">
      <c r="A237">
        <v>2020</v>
      </c>
      <c r="B237" t="s">
        <v>52</v>
      </c>
      <c r="C237">
        <v>10</v>
      </c>
      <c r="D237">
        <v>3</v>
      </c>
      <c r="E237">
        <v>91012</v>
      </c>
      <c r="F237">
        <v>15189512</v>
      </c>
      <c r="G237">
        <v>1178</v>
      </c>
      <c r="H237">
        <v>230472</v>
      </c>
      <c r="I237">
        <v>139600</v>
      </c>
      <c r="J237">
        <v>13461234</v>
      </c>
      <c r="K237">
        <v>1993644</v>
      </c>
      <c r="L237">
        <v>200254483</v>
      </c>
      <c r="M237">
        <v>0</v>
      </c>
      <c r="N237">
        <v>0</v>
      </c>
      <c r="O237">
        <v>0</v>
      </c>
      <c r="P237">
        <v>0</v>
      </c>
    </row>
    <row r="238" spans="1:16">
      <c r="A238">
        <v>2020</v>
      </c>
      <c r="B238" t="s">
        <v>52</v>
      </c>
      <c r="C238">
        <v>10</v>
      </c>
      <c r="D238">
        <v>3</v>
      </c>
      <c r="E238">
        <v>108696</v>
      </c>
      <c r="F238">
        <v>15298208</v>
      </c>
      <c r="G238">
        <v>1428</v>
      </c>
      <c r="H238">
        <v>231900</v>
      </c>
      <c r="I238">
        <v>123656</v>
      </c>
      <c r="J238">
        <v>13584890</v>
      </c>
      <c r="K238">
        <v>2212563</v>
      </c>
      <c r="L238">
        <v>202467046</v>
      </c>
      <c r="M238">
        <v>0</v>
      </c>
      <c r="N238">
        <v>0</v>
      </c>
      <c r="O238">
        <v>0</v>
      </c>
      <c r="P238">
        <v>0</v>
      </c>
    </row>
    <row r="239" spans="1:16">
      <c r="A239">
        <v>2020</v>
      </c>
      <c r="B239" t="s">
        <v>52</v>
      </c>
      <c r="C239">
        <v>10</v>
      </c>
      <c r="D239">
        <v>3</v>
      </c>
      <c r="E239">
        <v>112528</v>
      </c>
      <c r="F239">
        <v>15410736</v>
      </c>
      <c r="G239">
        <v>1402</v>
      </c>
      <c r="H239">
        <v>233302</v>
      </c>
      <c r="I239">
        <v>159122</v>
      </c>
      <c r="J239">
        <v>13744012</v>
      </c>
      <c r="K239">
        <v>2702058</v>
      </c>
      <c r="L239">
        <v>205169104</v>
      </c>
      <c r="M239">
        <v>0</v>
      </c>
      <c r="N239">
        <v>0</v>
      </c>
      <c r="O239">
        <v>0</v>
      </c>
      <c r="P239">
        <v>0</v>
      </c>
    </row>
    <row r="240" spans="1:16">
      <c r="A240">
        <v>2020</v>
      </c>
      <c r="B240" t="s">
        <v>52</v>
      </c>
      <c r="C240">
        <v>10</v>
      </c>
      <c r="D240">
        <v>4</v>
      </c>
      <c r="E240">
        <v>108742</v>
      </c>
      <c r="F240">
        <v>15519478</v>
      </c>
      <c r="G240">
        <v>1372</v>
      </c>
      <c r="H240">
        <v>234674</v>
      </c>
      <c r="I240">
        <v>149138</v>
      </c>
      <c r="J240">
        <v>13893150</v>
      </c>
      <c r="K240">
        <v>2626437</v>
      </c>
      <c r="L240">
        <v>207795541</v>
      </c>
      <c r="M240">
        <v>0</v>
      </c>
      <c r="N240">
        <v>0</v>
      </c>
      <c r="O240">
        <v>0</v>
      </c>
      <c r="P240">
        <v>0</v>
      </c>
    </row>
    <row r="241" spans="1:16">
      <c r="A241">
        <v>2020</v>
      </c>
      <c r="B241" t="s">
        <v>52</v>
      </c>
      <c r="C241">
        <v>10</v>
      </c>
      <c r="D241">
        <v>4</v>
      </c>
      <c r="E241">
        <v>107862</v>
      </c>
      <c r="F241">
        <v>15627340</v>
      </c>
      <c r="G241">
        <v>1310</v>
      </c>
      <c r="H241">
        <v>235984</v>
      </c>
      <c r="I241">
        <v>133988</v>
      </c>
      <c r="J241">
        <v>14027138</v>
      </c>
      <c r="K241">
        <v>2465554</v>
      </c>
      <c r="L241">
        <v>210261095</v>
      </c>
      <c r="M241">
        <v>0</v>
      </c>
      <c r="N241">
        <v>0</v>
      </c>
      <c r="O241">
        <v>0</v>
      </c>
      <c r="P241">
        <v>0</v>
      </c>
    </row>
    <row r="242" spans="1:16">
      <c r="A242">
        <v>2020</v>
      </c>
      <c r="B242" t="s">
        <v>52</v>
      </c>
      <c r="C242">
        <v>10</v>
      </c>
      <c r="D242">
        <v>4</v>
      </c>
      <c r="E242">
        <v>100732</v>
      </c>
      <c r="F242">
        <v>15728072</v>
      </c>
      <c r="G242">
        <v>1156</v>
      </c>
      <c r="H242">
        <v>237140</v>
      </c>
      <c r="I242">
        <v>124540</v>
      </c>
      <c r="J242">
        <v>14151678</v>
      </c>
      <c r="K242">
        <v>2292866</v>
      </c>
      <c r="L242">
        <v>212553961</v>
      </c>
      <c r="M242">
        <v>0</v>
      </c>
      <c r="N242">
        <v>0</v>
      </c>
      <c r="O242">
        <v>0</v>
      </c>
      <c r="P242">
        <v>0</v>
      </c>
    </row>
    <row r="243" spans="1:16">
      <c r="A243">
        <v>2020</v>
      </c>
      <c r="B243" t="s">
        <v>52</v>
      </c>
      <c r="C243">
        <v>10</v>
      </c>
      <c r="D243">
        <v>4</v>
      </c>
      <c r="E243">
        <v>91844</v>
      </c>
      <c r="F243">
        <v>15819916</v>
      </c>
      <c r="G243">
        <v>966</v>
      </c>
      <c r="H243">
        <v>238106</v>
      </c>
      <c r="I243">
        <v>118608</v>
      </c>
      <c r="J243">
        <v>14270286</v>
      </c>
      <c r="K243">
        <v>1944306</v>
      </c>
      <c r="L243">
        <v>214498267</v>
      </c>
      <c r="M243">
        <v>0</v>
      </c>
      <c r="N243">
        <v>0</v>
      </c>
      <c r="O243">
        <v>0</v>
      </c>
      <c r="P243">
        <v>0</v>
      </c>
    </row>
    <row r="244" spans="1:16">
      <c r="A244">
        <v>2020</v>
      </c>
      <c r="B244" t="s">
        <v>52</v>
      </c>
      <c r="C244">
        <v>10</v>
      </c>
      <c r="D244">
        <v>4</v>
      </c>
      <c r="E244">
        <v>72208</v>
      </c>
      <c r="F244">
        <v>15892124</v>
      </c>
      <c r="G244">
        <v>982</v>
      </c>
      <c r="H244">
        <v>239088</v>
      </c>
      <c r="I244">
        <v>127746</v>
      </c>
      <c r="J244">
        <v>14398032</v>
      </c>
      <c r="K244">
        <v>1788912</v>
      </c>
      <c r="L244">
        <v>216287179</v>
      </c>
      <c r="M244">
        <v>0</v>
      </c>
      <c r="N244">
        <v>0</v>
      </c>
      <c r="O244">
        <v>0</v>
      </c>
      <c r="P244">
        <v>0</v>
      </c>
    </row>
    <row r="245" spans="1:16">
      <c r="A245">
        <v>2020</v>
      </c>
      <c r="B245" t="s">
        <v>52</v>
      </c>
      <c r="C245">
        <v>10</v>
      </c>
      <c r="D245">
        <v>4</v>
      </c>
      <c r="E245">
        <v>86072</v>
      </c>
      <c r="F245">
        <v>15978196</v>
      </c>
      <c r="G245">
        <v>1022</v>
      </c>
      <c r="H245">
        <v>240110</v>
      </c>
      <c r="I245">
        <v>116858</v>
      </c>
      <c r="J245">
        <v>14514890</v>
      </c>
      <c r="K245">
        <v>2068378</v>
      </c>
      <c r="L245">
        <v>218355557</v>
      </c>
      <c r="M245">
        <v>0</v>
      </c>
      <c r="N245">
        <v>0</v>
      </c>
      <c r="O245">
        <v>0</v>
      </c>
      <c r="P245">
        <v>0</v>
      </c>
    </row>
    <row r="246" spans="1:16">
      <c r="A246">
        <v>2020</v>
      </c>
      <c r="B246" t="s">
        <v>52</v>
      </c>
      <c r="C246">
        <v>10</v>
      </c>
      <c r="D246">
        <v>4</v>
      </c>
      <c r="E246">
        <v>100376</v>
      </c>
      <c r="F246">
        <v>16078572</v>
      </c>
      <c r="G246">
        <v>1030</v>
      </c>
      <c r="H246">
        <v>241140</v>
      </c>
      <c r="I246">
        <v>113188</v>
      </c>
      <c r="J246">
        <v>14628078</v>
      </c>
      <c r="K246">
        <v>2217895</v>
      </c>
      <c r="L246">
        <v>220573452</v>
      </c>
      <c r="M246">
        <v>0</v>
      </c>
      <c r="N246">
        <v>0</v>
      </c>
      <c r="O246">
        <v>0</v>
      </c>
      <c r="P246">
        <v>0</v>
      </c>
    </row>
    <row r="247" spans="1:16">
      <c r="A247">
        <v>2020</v>
      </c>
      <c r="B247" t="s">
        <v>52</v>
      </c>
      <c r="C247">
        <v>10</v>
      </c>
      <c r="D247">
        <v>5</v>
      </c>
      <c r="E247">
        <v>97530</v>
      </c>
      <c r="F247">
        <v>16176102</v>
      </c>
      <c r="G247">
        <v>1124</v>
      </c>
      <c r="H247">
        <v>242264</v>
      </c>
      <c r="I247">
        <v>115734</v>
      </c>
      <c r="J247">
        <v>14743812</v>
      </c>
      <c r="K247">
        <v>2308243</v>
      </c>
      <c r="L247">
        <v>222881695</v>
      </c>
      <c r="M247">
        <v>0</v>
      </c>
      <c r="N247">
        <v>0</v>
      </c>
      <c r="O247">
        <v>0</v>
      </c>
      <c r="P247">
        <v>0</v>
      </c>
    </row>
    <row r="248" spans="1:16">
      <c r="A248">
        <v>2020</v>
      </c>
      <c r="B248" t="s">
        <v>52</v>
      </c>
      <c r="C248">
        <v>10</v>
      </c>
      <c r="D248">
        <v>5</v>
      </c>
      <c r="E248">
        <v>96234</v>
      </c>
      <c r="F248">
        <v>16272336</v>
      </c>
      <c r="G248">
        <v>1100</v>
      </c>
      <c r="H248">
        <v>243364</v>
      </c>
      <c r="I248">
        <v>118010</v>
      </c>
      <c r="J248">
        <v>14861822</v>
      </c>
      <c r="K248">
        <v>2192863</v>
      </c>
      <c r="L248">
        <v>225074558</v>
      </c>
      <c r="M248">
        <v>0</v>
      </c>
      <c r="N248">
        <v>0</v>
      </c>
      <c r="O248">
        <v>0</v>
      </c>
      <c r="P248">
        <v>0</v>
      </c>
    </row>
    <row r="249" spans="1:16">
      <c r="A249">
        <v>2020</v>
      </c>
      <c r="B249" t="s">
        <v>52</v>
      </c>
      <c r="C249">
        <v>10</v>
      </c>
      <c r="D249">
        <v>5</v>
      </c>
      <c r="E249">
        <v>94456</v>
      </c>
      <c r="F249">
        <v>16366792</v>
      </c>
      <c r="G249">
        <v>938</v>
      </c>
      <c r="H249">
        <v>244302</v>
      </c>
      <c r="I249">
        <v>117364</v>
      </c>
      <c r="J249">
        <v>14979186</v>
      </c>
      <c r="K249">
        <v>2263727</v>
      </c>
      <c r="L249">
        <v>227338285</v>
      </c>
      <c r="M249">
        <v>0</v>
      </c>
      <c r="N249">
        <v>0</v>
      </c>
      <c r="O249">
        <v>0</v>
      </c>
      <c r="P249">
        <v>0</v>
      </c>
    </row>
    <row r="250" spans="1:16">
      <c r="A250">
        <v>2020</v>
      </c>
      <c r="B250" t="s">
        <v>53</v>
      </c>
      <c r="C250">
        <v>11</v>
      </c>
      <c r="D250">
        <v>1</v>
      </c>
      <c r="E250">
        <v>91856</v>
      </c>
      <c r="F250">
        <v>16458648</v>
      </c>
      <c r="G250">
        <v>982</v>
      </c>
      <c r="H250">
        <v>245284</v>
      </c>
      <c r="I250">
        <v>106624</v>
      </c>
      <c r="J250">
        <v>15085810</v>
      </c>
      <c r="K250">
        <v>1955682</v>
      </c>
      <c r="L250">
        <v>229293967</v>
      </c>
      <c r="M250">
        <v>0</v>
      </c>
      <c r="N250">
        <v>0</v>
      </c>
      <c r="O250">
        <v>0</v>
      </c>
      <c r="P250">
        <v>0</v>
      </c>
    </row>
    <row r="251" spans="1:16">
      <c r="A251">
        <v>2020</v>
      </c>
      <c r="B251" t="s">
        <v>53</v>
      </c>
      <c r="C251">
        <v>11</v>
      </c>
      <c r="D251">
        <v>1</v>
      </c>
      <c r="E251">
        <v>75184</v>
      </c>
      <c r="F251">
        <v>16533832</v>
      </c>
      <c r="G251">
        <v>996</v>
      </c>
      <c r="H251">
        <v>246280</v>
      </c>
      <c r="I251">
        <v>117048</v>
      </c>
      <c r="J251">
        <v>15202858</v>
      </c>
      <c r="K251">
        <v>1978837</v>
      </c>
      <c r="L251">
        <v>231272804</v>
      </c>
      <c r="M251">
        <v>0</v>
      </c>
      <c r="N251">
        <v>0</v>
      </c>
      <c r="O251">
        <v>0</v>
      </c>
      <c r="P251">
        <v>0</v>
      </c>
    </row>
    <row r="252" spans="1:16">
      <c r="A252">
        <v>2020</v>
      </c>
      <c r="B252" t="s">
        <v>53</v>
      </c>
      <c r="C252">
        <v>11</v>
      </c>
      <c r="D252">
        <v>1</v>
      </c>
      <c r="E252">
        <v>92054</v>
      </c>
      <c r="F252">
        <v>16625886</v>
      </c>
      <c r="G252">
        <v>1020</v>
      </c>
      <c r="H252">
        <v>247300</v>
      </c>
      <c r="I252">
        <v>106656</v>
      </c>
      <c r="J252">
        <v>15309514</v>
      </c>
      <c r="K252">
        <v>2358956</v>
      </c>
      <c r="L252">
        <v>233631760</v>
      </c>
      <c r="M252">
        <v>0</v>
      </c>
      <c r="N252">
        <v>0</v>
      </c>
      <c r="O252">
        <v>0</v>
      </c>
      <c r="P252">
        <v>0</v>
      </c>
    </row>
    <row r="253" spans="1:16">
      <c r="A253">
        <v>2020</v>
      </c>
      <c r="B253" t="s">
        <v>53</v>
      </c>
      <c r="C253">
        <v>11</v>
      </c>
      <c r="D253">
        <v>1</v>
      </c>
      <c r="E253">
        <v>100930</v>
      </c>
      <c r="F253">
        <v>16726816</v>
      </c>
      <c r="G253">
        <v>1414</v>
      </c>
      <c r="H253">
        <v>248714</v>
      </c>
      <c r="I253">
        <v>111746</v>
      </c>
      <c r="J253">
        <v>15421260</v>
      </c>
      <c r="K253">
        <v>2371643</v>
      </c>
      <c r="L253">
        <v>236003403</v>
      </c>
      <c r="M253">
        <v>0</v>
      </c>
      <c r="N253">
        <v>0</v>
      </c>
      <c r="O253">
        <v>0</v>
      </c>
      <c r="P253">
        <v>0</v>
      </c>
    </row>
    <row r="254" spans="1:16">
      <c r="A254">
        <v>2020</v>
      </c>
      <c r="B254" t="s">
        <v>53</v>
      </c>
      <c r="C254">
        <v>11</v>
      </c>
      <c r="D254">
        <v>1</v>
      </c>
      <c r="E254">
        <v>95256</v>
      </c>
      <c r="F254">
        <v>16822072</v>
      </c>
      <c r="G254">
        <v>1344</v>
      </c>
      <c r="H254">
        <v>250058</v>
      </c>
      <c r="I254">
        <v>108266</v>
      </c>
      <c r="J254">
        <v>15529526</v>
      </c>
      <c r="K254">
        <v>2386685</v>
      </c>
      <c r="L254">
        <v>238390088</v>
      </c>
      <c r="M254">
        <v>0</v>
      </c>
      <c r="N254">
        <v>0</v>
      </c>
      <c r="O254">
        <v>0</v>
      </c>
      <c r="P254">
        <v>0</v>
      </c>
    </row>
    <row r="255" spans="1:16">
      <c r="A255">
        <v>2020</v>
      </c>
      <c r="B255" t="s">
        <v>53</v>
      </c>
      <c r="C255">
        <v>11</v>
      </c>
      <c r="D255">
        <v>1</v>
      </c>
      <c r="E255">
        <v>100718</v>
      </c>
      <c r="F255">
        <v>16922790</v>
      </c>
      <c r="G255">
        <v>1154</v>
      </c>
      <c r="H255">
        <v>251212</v>
      </c>
      <c r="I255">
        <v>107984</v>
      </c>
      <c r="J255">
        <v>15637510</v>
      </c>
      <c r="K255">
        <v>2311644</v>
      </c>
      <c r="L255">
        <v>240701732</v>
      </c>
      <c r="M255">
        <v>0</v>
      </c>
      <c r="N255">
        <v>0</v>
      </c>
      <c r="O255">
        <v>0</v>
      </c>
      <c r="P255">
        <v>0</v>
      </c>
    </row>
    <row r="256" spans="1:16">
      <c r="A256">
        <v>2020</v>
      </c>
      <c r="B256" t="s">
        <v>53</v>
      </c>
      <c r="C256">
        <v>11</v>
      </c>
      <c r="D256">
        <v>1</v>
      </c>
      <c r="E256">
        <v>91622</v>
      </c>
      <c r="F256">
        <v>17014412</v>
      </c>
      <c r="G256">
        <v>1114</v>
      </c>
      <c r="H256">
        <v>252326</v>
      </c>
      <c r="I256">
        <v>97072</v>
      </c>
      <c r="J256">
        <v>15734582</v>
      </c>
      <c r="K256">
        <v>2356053</v>
      </c>
      <c r="L256">
        <v>243057785</v>
      </c>
      <c r="M256">
        <v>0</v>
      </c>
      <c r="N256">
        <v>0</v>
      </c>
      <c r="O256">
        <v>0</v>
      </c>
      <c r="P256">
        <v>0</v>
      </c>
    </row>
    <row r="257" spans="1:16">
      <c r="A257">
        <v>2020</v>
      </c>
      <c r="B257" t="s">
        <v>53</v>
      </c>
      <c r="C257">
        <v>11</v>
      </c>
      <c r="D257">
        <v>2</v>
      </c>
      <c r="E257">
        <v>93414</v>
      </c>
      <c r="F257">
        <v>17107826</v>
      </c>
      <c r="G257">
        <v>980</v>
      </c>
      <c r="H257">
        <v>253306</v>
      </c>
      <c r="I257">
        <v>96930</v>
      </c>
      <c r="J257">
        <v>15831512</v>
      </c>
      <c r="K257">
        <v>1948083</v>
      </c>
      <c r="L257">
        <v>245005868</v>
      </c>
      <c r="M257">
        <v>0</v>
      </c>
      <c r="N257">
        <v>0</v>
      </c>
      <c r="O257">
        <v>0</v>
      </c>
      <c r="P257">
        <v>0</v>
      </c>
    </row>
    <row r="258" spans="1:16">
      <c r="A258">
        <v>2020</v>
      </c>
      <c r="B258" t="s">
        <v>53</v>
      </c>
      <c r="C258">
        <v>11</v>
      </c>
      <c r="D258">
        <v>2</v>
      </c>
      <c r="E258">
        <v>74238</v>
      </c>
      <c r="F258">
        <v>17182064</v>
      </c>
      <c r="G258">
        <v>900</v>
      </c>
      <c r="H258">
        <v>254206</v>
      </c>
      <c r="I258">
        <v>82898</v>
      </c>
      <c r="J258">
        <v>15914410</v>
      </c>
      <c r="K258">
        <v>1990582</v>
      </c>
      <c r="L258">
        <v>246996450</v>
      </c>
      <c r="M258">
        <v>0</v>
      </c>
      <c r="N258">
        <v>0</v>
      </c>
      <c r="O258">
        <v>0</v>
      </c>
      <c r="P258">
        <v>0</v>
      </c>
    </row>
    <row r="259" spans="1:16">
      <c r="A259">
        <v>2020</v>
      </c>
      <c r="B259" t="s">
        <v>53</v>
      </c>
      <c r="C259">
        <v>11</v>
      </c>
      <c r="D259">
        <v>2</v>
      </c>
      <c r="E259">
        <v>89448</v>
      </c>
      <c r="F259">
        <v>17271512</v>
      </c>
      <c r="G259">
        <v>1022</v>
      </c>
      <c r="H259">
        <v>255228</v>
      </c>
      <c r="I259">
        <v>109278</v>
      </c>
      <c r="J259">
        <v>16023688</v>
      </c>
      <c r="K259">
        <v>2278510</v>
      </c>
      <c r="L259">
        <v>249274960</v>
      </c>
      <c r="M259">
        <v>0</v>
      </c>
      <c r="N259">
        <v>0</v>
      </c>
      <c r="O259">
        <v>0</v>
      </c>
      <c r="P259">
        <v>0</v>
      </c>
    </row>
    <row r="260" spans="1:16">
      <c r="A260">
        <v>2020</v>
      </c>
      <c r="B260" t="s">
        <v>53</v>
      </c>
      <c r="C260">
        <v>11</v>
      </c>
      <c r="D260">
        <v>2</v>
      </c>
      <c r="E260">
        <v>96570</v>
      </c>
      <c r="F260">
        <v>17368082</v>
      </c>
      <c r="G260">
        <v>1100</v>
      </c>
      <c r="H260">
        <v>256328</v>
      </c>
      <c r="I260">
        <v>105408</v>
      </c>
      <c r="J260">
        <v>16129096</v>
      </c>
      <c r="K260">
        <v>2357705</v>
      </c>
      <c r="L260">
        <v>251632665</v>
      </c>
      <c r="M260">
        <v>0</v>
      </c>
      <c r="N260">
        <v>0</v>
      </c>
      <c r="O260">
        <v>0</v>
      </c>
      <c r="P260">
        <v>0</v>
      </c>
    </row>
    <row r="261" spans="1:16">
      <c r="A261">
        <v>2020</v>
      </c>
      <c r="B261" t="s">
        <v>53</v>
      </c>
      <c r="C261">
        <v>11</v>
      </c>
      <c r="D261">
        <v>2</v>
      </c>
      <c r="E261">
        <v>89168</v>
      </c>
      <c r="F261">
        <v>17457250</v>
      </c>
      <c r="G261">
        <v>1088</v>
      </c>
      <c r="H261">
        <v>257416</v>
      </c>
      <c r="I261">
        <v>98708</v>
      </c>
      <c r="J261">
        <v>16227804</v>
      </c>
      <c r="K261">
        <v>2298857</v>
      </c>
      <c r="L261">
        <v>253931522</v>
      </c>
      <c r="M261">
        <v>0</v>
      </c>
      <c r="N261">
        <v>0</v>
      </c>
      <c r="O261">
        <v>0</v>
      </c>
      <c r="P261">
        <v>0</v>
      </c>
    </row>
    <row r="262" spans="1:16">
      <c r="A262">
        <v>2020</v>
      </c>
      <c r="B262" t="s">
        <v>53</v>
      </c>
      <c r="C262">
        <v>11</v>
      </c>
      <c r="D262">
        <v>2</v>
      </c>
      <c r="E262">
        <v>89240</v>
      </c>
      <c r="F262">
        <v>17546490</v>
      </c>
      <c r="G262">
        <v>1034</v>
      </c>
      <c r="H262">
        <v>258450</v>
      </c>
      <c r="I262">
        <v>95240</v>
      </c>
      <c r="J262">
        <v>16323044</v>
      </c>
      <c r="K262">
        <v>2083832</v>
      </c>
      <c r="L262">
        <v>256015354</v>
      </c>
      <c r="M262">
        <v>0</v>
      </c>
      <c r="N262">
        <v>0</v>
      </c>
      <c r="O262">
        <v>0</v>
      </c>
      <c r="P262">
        <v>0</v>
      </c>
    </row>
    <row r="263" spans="1:16">
      <c r="A263">
        <v>2020</v>
      </c>
      <c r="B263" t="s">
        <v>53</v>
      </c>
      <c r="C263">
        <v>11</v>
      </c>
      <c r="D263">
        <v>2</v>
      </c>
      <c r="E263">
        <v>83384</v>
      </c>
      <c r="F263">
        <v>17629874</v>
      </c>
      <c r="G263">
        <v>900</v>
      </c>
      <c r="H263">
        <v>259350</v>
      </c>
      <c r="I263">
        <v>84634</v>
      </c>
      <c r="J263">
        <v>16407678</v>
      </c>
      <c r="K263">
        <v>1792071</v>
      </c>
      <c r="L263">
        <v>257807425</v>
      </c>
      <c r="M263">
        <v>0</v>
      </c>
      <c r="N263">
        <v>0</v>
      </c>
      <c r="O263">
        <v>0</v>
      </c>
      <c r="P263">
        <v>0</v>
      </c>
    </row>
    <row r="264" spans="1:16">
      <c r="A264">
        <v>2020</v>
      </c>
      <c r="B264" t="s">
        <v>53</v>
      </c>
      <c r="C264">
        <v>11</v>
      </c>
      <c r="D264">
        <v>3</v>
      </c>
      <c r="E264">
        <v>61362</v>
      </c>
      <c r="F264">
        <v>17691236</v>
      </c>
      <c r="G264">
        <v>868</v>
      </c>
      <c r="H264">
        <v>260218</v>
      </c>
      <c r="I264">
        <v>88222</v>
      </c>
      <c r="J264">
        <v>16495900</v>
      </c>
      <c r="K264">
        <v>1578485</v>
      </c>
      <c r="L264">
        <v>259385910</v>
      </c>
      <c r="M264">
        <v>0</v>
      </c>
      <c r="N264">
        <v>0</v>
      </c>
      <c r="O264">
        <v>0</v>
      </c>
      <c r="P264">
        <v>0</v>
      </c>
    </row>
    <row r="265" spans="1:16">
      <c r="A265">
        <v>2020</v>
      </c>
      <c r="B265" t="s">
        <v>53</v>
      </c>
      <c r="C265">
        <v>11</v>
      </c>
      <c r="D265">
        <v>3</v>
      </c>
      <c r="E265">
        <v>57218</v>
      </c>
      <c r="F265">
        <v>17748454</v>
      </c>
      <c r="G265">
        <v>902</v>
      </c>
      <c r="H265">
        <v>261120</v>
      </c>
      <c r="I265">
        <v>80784</v>
      </c>
      <c r="J265">
        <v>16576684</v>
      </c>
      <c r="K265">
        <v>1524699</v>
      </c>
      <c r="L265">
        <v>260910609</v>
      </c>
      <c r="M265">
        <v>0</v>
      </c>
      <c r="N265">
        <v>0</v>
      </c>
      <c r="O265">
        <v>0</v>
      </c>
      <c r="P265">
        <v>0</v>
      </c>
    </row>
    <row r="266" spans="1:16">
      <c r="A266">
        <v>2020</v>
      </c>
      <c r="B266" t="s">
        <v>53</v>
      </c>
      <c r="C266">
        <v>11</v>
      </c>
      <c r="D266">
        <v>3</v>
      </c>
      <c r="E266">
        <v>77096</v>
      </c>
      <c r="F266">
        <v>17825550</v>
      </c>
      <c r="G266">
        <v>944</v>
      </c>
      <c r="H266">
        <v>262064</v>
      </c>
      <c r="I266">
        <v>89506</v>
      </c>
      <c r="J266">
        <v>16666190</v>
      </c>
      <c r="K266">
        <v>1953727</v>
      </c>
      <c r="L266">
        <v>262864336</v>
      </c>
      <c r="M266">
        <v>0</v>
      </c>
      <c r="N266">
        <v>0</v>
      </c>
      <c r="O266">
        <v>0</v>
      </c>
      <c r="P266">
        <v>0</v>
      </c>
    </row>
    <row r="267" spans="1:16">
      <c r="A267">
        <v>2020</v>
      </c>
      <c r="B267" t="s">
        <v>53</v>
      </c>
      <c r="C267">
        <v>11</v>
      </c>
      <c r="D267">
        <v>3</v>
      </c>
      <c r="E267">
        <v>90732</v>
      </c>
      <c r="F267">
        <v>17916282</v>
      </c>
      <c r="G267">
        <v>1172</v>
      </c>
      <c r="H267">
        <v>263236</v>
      </c>
      <c r="I267">
        <v>97350</v>
      </c>
      <c r="J267">
        <v>16763540</v>
      </c>
      <c r="K267">
        <v>2076670</v>
      </c>
      <c r="L267">
        <v>264941006</v>
      </c>
      <c r="M267">
        <v>0</v>
      </c>
      <c r="N267">
        <v>0</v>
      </c>
      <c r="O267">
        <v>0</v>
      </c>
      <c r="P267">
        <v>0</v>
      </c>
    </row>
    <row r="268" spans="1:16">
      <c r="A268">
        <v>2020</v>
      </c>
      <c r="B268" t="s">
        <v>53</v>
      </c>
      <c r="C268">
        <v>11</v>
      </c>
      <c r="D268">
        <v>3</v>
      </c>
      <c r="E268">
        <v>92370</v>
      </c>
      <c r="F268">
        <v>18008652</v>
      </c>
      <c r="G268">
        <v>1164</v>
      </c>
      <c r="H268">
        <v>264400</v>
      </c>
      <c r="I268">
        <v>90492</v>
      </c>
      <c r="J268">
        <v>16854032</v>
      </c>
      <c r="K268">
        <v>2241737</v>
      </c>
      <c r="L268">
        <v>267182743</v>
      </c>
      <c r="M268">
        <v>0</v>
      </c>
      <c r="N268">
        <v>0</v>
      </c>
      <c r="O268">
        <v>0</v>
      </c>
      <c r="P268">
        <v>0</v>
      </c>
    </row>
    <row r="269" spans="1:16">
      <c r="A269">
        <v>2020</v>
      </c>
      <c r="B269" t="s">
        <v>53</v>
      </c>
      <c r="C269">
        <v>11</v>
      </c>
      <c r="D269">
        <v>3</v>
      </c>
      <c r="E269">
        <v>92566</v>
      </c>
      <c r="F269">
        <v>18101218</v>
      </c>
      <c r="G269">
        <v>1128</v>
      </c>
      <c r="H269">
        <v>265528</v>
      </c>
      <c r="I269">
        <v>97936</v>
      </c>
      <c r="J269">
        <v>16951968</v>
      </c>
      <c r="K269">
        <v>2220243</v>
      </c>
      <c r="L269">
        <v>269402986</v>
      </c>
      <c r="M269">
        <v>0</v>
      </c>
      <c r="N269">
        <v>0</v>
      </c>
      <c r="O269">
        <v>0</v>
      </c>
      <c r="P269">
        <v>0</v>
      </c>
    </row>
    <row r="270" spans="1:16">
      <c r="A270">
        <v>2020</v>
      </c>
      <c r="B270" t="s">
        <v>53</v>
      </c>
      <c r="C270">
        <v>11</v>
      </c>
      <c r="D270">
        <v>3</v>
      </c>
      <c r="E270">
        <v>90602</v>
      </c>
      <c r="F270">
        <v>18191820</v>
      </c>
      <c r="G270">
        <v>998</v>
      </c>
      <c r="H270">
        <v>266526</v>
      </c>
      <c r="I270">
        <v>88110</v>
      </c>
      <c r="J270">
        <v>17040078</v>
      </c>
      <c r="K270">
        <v>2243541</v>
      </c>
      <c r="L270">
        <v>271646527</v>
      </c>
      <c r="M270">
        <v>0</v>
      </c>
      <c r="N270">
        <v>0</v>
      </c>
      <c r="O270">
        <v>0</v>
      </c>
      <c r="P270">
        <v>0</v>
      </c>
    </row>
    <row r="271" spans="1:16">
      <c r="A271">
        <v>2020</v>
      </c>
      <c r="B271" t="s">
        <v>53</v>
      </c>
      <c r="C271">
        <v>11</v>
      </c>
      <c r="D271">
        <v>4</v>
      </c>
      <c r="E271">
        <v>88808</v>
      </c>
      <c r="F271">
        <v>18280628</v>
      </c>
      <c r="G271">
        <v>1020</v>
      </c>
      <c r="H271">
        <v>267546</v>
      </c>
      <c r="I271">
        <v>82810</v>
      </c>
      <c r="J271">
        <v>17122888</v>
      </c>
      <c r="K271">
        <v>1995016</v>
      </c>
      <c r="L271">
        <v>273641543</v>
      </c>
      <c r="M271">
        <v>0</v>
      </c>
      <c r="N271">
        <v>0</v>
      </c>
      <c r="O271">
        <v>0</v>
      </c>
      <c r="P271">
        <v>0</v>
      </c>
    </row>
    <row r="272" spans="1:16">
      <c r="A272">
        <v>2020</v>
      </c>
      <c r="B272" t="s">
        <v>53</v>
      </c>
      <c r="C272">
        <v>11</v>
      </c>
      <c r="D272">
        <v>4</v>
      </c>
      <c r="E272">
        <v>74882</v>
      </c>
      <c r="F272">
        <v>18355510</v>
      </c>
      <c r="G272">
        <v>962</v>
      </c>
      <c r="H272">
        <v>268508</v>
      </c>
      <c r="I272">
        <v>84390</v>
      </c>
      <c r="J272">
        <v>17207278</v>
      </c>
      <c r="K272">
        <v>2071110</v>
      </c>
      <c r="L272">
        <v>275712653</v>
      </c>
      <c r="M272">
        <v>0</v>
      </c>
      <c r="N272">
        <v>0</v>
      </c>
      <c r="O272">
        <v>0</v>
      </c>
      <c r="P272">
        <v>0</v>
      </c>
    </row>
    <row r="273" spans="1:16">
      <c r="A273">
        <v>2020</v>
      </c>
      <c r="B273" t="s">
        <v>53</v>
      </c>
      <c r="C273">
        <v>11</v>
      </c>
      <c r="D273">
        <v>4</v>
      </c>
      <c r="E273">
        <v>88490</v>
      </c>
      <c r="F273">
        <v>18444000</v>
      </c>
      <c r="G273">
        <v>978</v>
      </c>
      <c r="H273">
        <v>269486</v>
      </c>
      <c r="I273">
        <v>75530</v>
      </c>
      <c r="J273">
        <v>17282808</v>
      </c>
      <c r="K273">
        <v>2389032</v>
      </c>
      <c r="L273">
        <v>278101685</v>
      </c>
      <c r="M273">
        <v>0</v>
      </c>
      <c r="N273">
        <v>0</v>
      </c>
      <c r="O273">
        <v>0</v>
      </c>
      <c r="P273">
        <v>0</v>
      </c>
    </row>
    <row r="274" spans="1:16">
      <c r="A274">
        <v>2020</v>
      </c>
      <c r="B274" t="s">
        <v>53</v>
      </c>
      <c r="C274">
        <v>11</v>
      </c>
      <c r="D274">
        <v>4</v>
      </c>
      <c r="E274">
        <v>89398</v>
      </c>
      <c r="F274">
        <v>18533398</v>
      </c>
      <c r="G274">
        <v>1036</v>
      </c>
      <c r="H274">
        <v>270522</v>
      </c>
      <c r="I274">
        <v>73164</v>
      </c>
      <c r="J274">
        <v>17355972</v>
      </c>
      <c r="K274">
        <v>2363033</v>
      </c>
      <c r="L274">
        <v>280464718</v>
      </c>
      <c r="M274">
        <v>0</v>
      </c>
      <c r="N274">
        <v>0</v>
      </c>
      <c r="O274">
        <v>0</v>
      </c>
      <c r="P274">
        <v>0</v>
      </c>
    </row>
    <row r="275" spans="1:16">
      <c r="A275">
        <v>2020</v>
      </c>
      <c r="B275" t="s">
        <v>53</v>
      </c>
      <c r="C275">
        <v>11</v>
      </c>
      <c r="D275">
        <v>4</v>
      </c>
      <c r="E275">
        <v>86348</v>
      </c>
      <c r="F275">
        <v>18619746</v>
      </c>
      <c r="G275">
        <v>982</v>
      </c>
      <c r="H275">
        <v>271504</v>
      </c>
      <c r="I275">
        <v>79446</v>
      </c>
      <c r="J275">
        <v>17435418</v>
      </c>
      <c r="K275">
        <v>2385565</v>
      </c>
      <c r="L275">
        <v>282850283</v>
      </c>
      <c r="M275">
        <v>0</v>
      </c>
      <c r="N275">
        <v>0</v>
      </c>
      <c r="O275">
        <v>0</v>
      </c>
      <c r="P275">
        <v>0</v>
      </c>
    </row>
    <row r="276" spans="1:16">
      <c r="A276">
        <v>2020</v>
      </c>
      <c r="B276" t="s">
        <v>53</v>
      </c>
      <c r="C276">
        <v>11</v>
      </c>
      <c r="D276">
        <v>4</v>
      </c>
      <c r="E276">
        <v>82706</v>
      </c>
      <c r="F276">
        <v>18702452</v>
      </c>
      <c r="G276">
        <v>972</v>
      </c>
      <c r="H276">
        <v>272476</v>
      </c>
      <c r="I276">
        <v>82354</v>
      </c>
      <c r="J276">
        <v>17517772</v>
      </c>
      <c r="K276">
        <v>2385560</v>
      </c>
      <c r="L276">
        <v>285235843</v>
      </c>
      <c r="M276">
        <v>0</v>
      </c>
      <c r="N276">
        <v>0</v>
      </c>
      <c r="O276">
        <v>0</v>
      </c>
      <c r="P276">
        <v>0</v>
      </c>
    </row>
    <row r="277" spans="1:16">
      <c r="A277">
        <v>2020</v>
      </c>
      <c r="B277" t="s">
        <v>53</v>
      </c>
      <c r="C277">
        <v>11</v>
      </c>
      <c r="D277">
        <v>4</v>
      </c>
      <c r="E277">
        <v>83630</v>
      </c>
      <c r="F277">
        <v>18786082</v>
      </c>
      <c r="G277">
        <v>990</v>
      </c>
      <c r="H277">
        <v>273466</v>
      </c>
      <c r="I277">
        <v>84550</v>
      </c>
      <c r="J277">
        <v>17602322</v>
      </c>
      <c r="K277">
        <v>2524727</v>
      </c>
      <c r="L277">
        <v>287760570</v>
      </c>
      <c r="M277">
        <v>0</v>
      </c>
      <c r="N277">
        <v>0</v>
      </c>
      <c r="O277">
        <v>0</v>
      </c>
      <c r="P277">
        <v>0</v>
      </c>
    </row>
    <row r="278" spans="1:16">
      <c r="A278">
        <v>2020</v>
      </c>
      <c r="B278" t="s">
        <v>53</v>
      </c>
      <c r="C278">
        <v>11</v>
      </c>
      <c r="D278">
        <v>5</v>
      </c>
      <c r="E278">
        <v>78072</v>
      </c>
      <c r="F278">
        <v>18864154</v>
      </c>
      <c r="G278">
        <v>888</v>
      </c>
      <c r="H278">
        <v>274354</v>
      </c>
      <c r="I278">
        <v>90304</v>
      </c>
      <c r="J278">
        <v>17692626</v>
      </c>
      <c r="K278">
        <v>2222616</v>
      </c>
      <c r="L278">
        <v>289983186</v>
      </c>
      <c r="M278">
        <v>0</v>
      </c>
      <c r="N278">
        <v>0</v>
      </c>
      <c r="O278">
        <v>0</v>
      </c>
      <c r="P278">
        <v>0</v>
      </c>
    </row>
    <row r="279" spans="1:16">
      <c r="A279">
        <v>2020</v>
      </c>
      <c r="B279" t="s">
        <v>53</v>
      </c>
      <c r="C279">
        <v>11</v>
      </c>
      <c r="D279">
        <v>5</v>
      </c>
      <c r="E279">
        <v>62358</v>
      </c>
      <c r="F279">
        <v>18926512</v>
      </c>
      <c r="G279">
        <v>964</v>
      </c>
      <c r="H279">
        <v>275318</v>
      </c>
      <c r="I279">
        <v>84564</v>
      </c>
      <c r="J279">
        <v>17777190</v>
      </c>
      <c r="K279">
        <v>1969426</v>
      </c>
      <c r="L279">
        <v>291952612</v>
      </c>
      <c r="M279">
        <v>0</v>
      </c>
      <c r="N279">
        <v>0</v>
      </c>
      <c r="O279">
        <v>0</v>
      </c>
      <c r="P279">
        <v>0</v>
      </c>
    </row>
    <row r="280" spans="1:16">
      <c r="A280">
        <v>2020</v>
      </c>
      <c r="B280" t="s">
        <v>54</v>
      </c>
      <c r="C280">
        <v>12</v>
      </c>
      <c r="D280">
        <v>1</v>
      </c>
      <c r="E280">
        <v>72948</v>
      </c>
      <c r="F280">
        <v>18999460</v>
      </c>
      <c r="G280">
        <v>1002</v>
      </c>
      <c r="H280">
        <v>276320</v>
      </c>
      <c r="I280">
        <v>86416</v>
      </c>
      <c r="J280">
        <v>17863606</v>
      </c>
      <c r="K280">
        <v>2210040</v>
      </c>
      <c r="L280">
        <v>294162652</v>
      </c>
      <c r="M280">
        <v>0</v>
      </c>
      <c r="N280">
        <v>0</v>
      </c>
      <c r="O280">
        <v>0</v>
      </c>
      <c r="P280">
        <v>0</v>
      </c>
    </row>
    <row r="281" spans="1:16">
      <c r="A281">
        <v>2020</v>
      </c>
      <c r="B281" t="s">
        <v>54</v>
      </c>
      <c r="C281">
        <v>12</v>
      </c>
      <c r="D281">
        <v>1</v>
      </c>
      <c r="E281">
        <v>71012</v>
      </c>
      <c r="F281">
        <v>19070472</v>
      </c>
      <c r="G281">
        <v>1052</v>
      </c>
      <c r="H281">
        <v>277372</v>
      </c>
      <c r="I281">
        <v>81816</v>
      </c>
      <c r="J281">
        <v>17945422</v>
      </c>
      <c r="K281">
        <v>2305723</v>
      </c>
      <c r="L281">
        <v>296468375</v>
      </c>
      <c r="M281">
        <v>0</v>
      </c>
      <c r="N281">
        <v>0</v>
      </c>
      <c r="O281">
        <v>0</v>
      </c>
      <c r="P281">
        <v>0</v>
      </c>
    </row>
    <row r="282" spans="1:16">
      <c r="A282">
        <v>2020</v>
      </c>
      <c r="B282" t="s">
        <v>54</v>
      </c>
      <c r="C282">
        <v>12</v>
      </c>
      <c r="D282">
        <v>1</v>
      </c>
      <c r="E282">
        <v>73148</v>
      </c>
      <c r="F282">
        <v>19143620</v>
      </c>
      <c r="G282">
        <v>1082</v>
      </c>
      <c r="H282">
        <v>278454</v>
      </c>
      <c r="I282">
        <v>85982</v>
      </c>
      <c r="J282">
        <v>18031404</v>
      </c>
      <c r="K282">
        <v>2426602</v>
      </c>
      <c r="L282">
        <v>298894977</v>
      </c>
      <c r="M282">
        <v>0</v>
      </c>
      <c r="N282">
        <v>0</v>
      </c>
      <c r="O282">
        <v>0</v>
      </c>
      <c r="P282">
        <v>0</v>
      </c>
    </row>
    <row r="283" spans="1:16">
      <c r="A283">
        <v>2020</v>
      </c>
      <c r="B283" t="s">
        <v>54</v>
      </c>
      <c r="C283">
        <v>12</v>
      </c>
      <c r="D283">
        <v>1</v>
      </c>
      <c r="E283">
        <v>73422</v>
      </c>
      <c r="F283">
        <v>19217042</v>
      </c>
      <c r="G283">
        <v>1022</v>
      </c>
      <c r="H283">
        <v>279476</v>
      </c>
      <c r="I283">
        <v>84718</v>
      </c>
      <c r="J283">
        <v>18116122</v>
      </c>
      <c r="K283">
        <v>2405677</v>
      </c>
      <c r="L283">
        <v>301300654</v>
      </c>
      <c r="M283">
        <v>0</v>
      </c>
      <c r="N283">
        <v>0</v>
      </c>
      <c r="O283">
        <v>0</v>
      </c>
      <c r="P283">
        <v>0</v>
      </c>
    </row>
    <row r="284" spans="1:16">
      <c r="A284">
        <v>2020</v>
      </c>
      <c r="B284" t="s">
        <v>54</v>
      </c>
      <c r="C284">
        <v>12</v>
      </c>
      <c r="D284">
        <v>1</v>
      </c>
      <c r="E284">
        <v>72020</v>
      </c>
      <c r="F284">
        <v>19289062</v>
      </c>
      <c r="G284">
        <v>964</v>
      </c>
      <c r="H284">
        <v>280440</v>
      </c>
      <c r="I284">
        <v>83770</v>
      </c>
      <c r="J284">
        <v>18199892</v>
      </c>
      <c r="K284">
        <v>2344038</v>
      </c>
      <c r="L284">
        <v>303644692</v>
      </c>
      <c r="M284">
        <v>0</v>
      </c>
      <c r="N284">
        <v>0</v>
      </c>
      <c r="O284">
        <v>0</v>
      </c>
      <c r="P284">
        <v>0</v>
      </c>
    </row>
    <row r="285" spans="1:16">
      <c r="A285">
        <v>2020</v>
      </c>
      <c r="B285" t="s">
        <v>54</v>
      </c>
      <c r="C285">
        <v>12</v>
      </c>
      <c r="D285">
        <v>1</v>
      </c>
      <c r="E285">
        <v>66356</v>
      </c>
      <c r="F285">
        <v>19355418</v>
      </c>
      <c r="G285">
        <v>780</v>
      </c>
      <c r="H285">
        <v>281220</v>
      </c>
      <c r="I285">
        <v>78156</v>
      </c>
      <c r="J285">
        <v>18278048</v>
      </c>
      <c r="K285">
        <v>1985312</v>
      </c>
      <c r="L285">
        <v>305630004</v>
      </c>
      <c r="M285">
        <v>0</v>
      </c>
      <c r="N285">
        <v>0</v>
      </c>
      <c r="O285">
        <v>0</v>
      </c>
      <c r="P285">
        <v>0</v>
      </c>
    </row>
    <row r="286" spans="1:16">
      <c r="A286">
        <v>2020</v>
      </c>
      <c r="B286" t="s">
        <v>54</v>
      </c>
      <c r="C286">
        <v>12</v>
      </c>
      <c r="D286">
        <v>1</v>
      </c>
      <c r="E286">
        <v>52454</v>
      </c>
      <c r="F286">
        <v>19407872</v>
      </c>
      <c r="G286">
        <v>772</v>
      </c>
      <c r="H286">
        <v>281992</v>
      </c>
      <c r="I286">
        <v>78586</v>
      </c>
      <c r="J286">
        <v>18356634</v>
      </c>
      <c r="K286">
        <v>1984600</v>
      </c>
      <c r="L286">
        <v>307614604</v>
      </c>
      <c r="M286">
        <v>0</v>
      </c>
      <c r="N286">
        <v>0</v>
      </c>
      <c r="O286">
        <v>0</v>
      </c>
      <c r="P286">
        <v>0</v>
      </c>
    </row>
    <row r="287" spans="1:16">
      <c r="A287">
        <v>2020</v>
      </c>
      <c r="B287" t="s">
        <v>54</v>
      </c>
      <c r="C287">
        <v>12</v>
      </c>
      <c r="D287">
        <v>2</v>
      </c>
      <c r="E287">
        <v>64166</v>
      </c>
      <c r="F287">
        <v>19472038</v>
      </c>
      <c r="G287">
        <v>804</v>
      </c>
      <c r="H287">
        <v>282796</v>
      </c>
      <c r="I287">
        <v>73166</v>
      </c>
      <c r="J287">
        <v>18429800</v>
      </c>
      <c r="K287">
        <v>2192394</v>
      </c>
      <c r="L287">
        <v>309806998</v>
      </c>
      <c r="M287">
        <v>0</v>
      </c>
      <c r="N287">
        <v>0</v>
      </c>
      <c r="O287">
        <v>0</v>
      </c>
      <c r="P287">
        <v>0</v>
      </c>
    </row>
    <row r="288" spans="1:16">
      <c r="A288">
        <v>2020</v>
      </c>
      <c r="B288" t="s">
        <v>54</v>
      </c>
      <c r="C288">
        <v>12</v>
      </c>
      <c r="D288">
        <v>2</v>
      </c>
      <c r="E288">
        <v>63274</v>
      </c>
      <c r="F288">
        <v>19535312</v>
      </c>
      <c r="G288">
        <v>826</v>
      </c>
      <c r="H288">
        <v>283622</v>
      </c>
      <c r="I288">
        <v>75386</v>
      </c>
      <c r="J288">
        <v>18505186</v>
      </c>
      <c r="K288">
        <v>2063530</v>
      </c>
      <c r="L288">
        <v>311870528</v>
      </c>
      <c r="M288">
        <v>0</v>
      </c>
      <c r="N288">
        <v>0</v>
      </c>
      <c r="O288">
        <v>0</v>
      </c>
      <c r="P288">
        <v>0</v>
      </c>
    </row>
    <row r="289" spans="1:16">
      <c r="A289">
        <v>2020</v>
      </c>
      <c r="B289" t="s">
        <v>54</v>
      </c>
      <c r="C289">
        <v>12</v>
      </c>
      <c r="D289">
        <v>2</v>
      </c>
      <c r="E289">
        <v>58822</v>
      </c>
      <c r="F289">
        <v>19594134</v>
      </c>
      <c r="G289">
        <v>822</v>
      </c>
      <c r="H289">
        <v>284444</v>
      </c>
      <c r="I289">
        <v>75414</v>
      </c>
      <c r="J289">
        <v>18580600</v>
      </c>
      <c r="K289">
        <v>2003523</v>
      </c>
      <c r="L289">
        <v>313874051</v>
      </c>
      <c r="M289">
        <v>0</v>
      </c>
      <c r="N289">
        <v>0</v>
      </c>
      <c r="O289">
        <v>0</v>
      </c>
      <c r="P289">
        <v>0</v>
      </c>
    </row>
    <row r="290" spans="1:16">
      <c r="A290">
        <v>2020</v>
      </c>
      <c r="B290" t="s">
        <v>54</v>
      </c>
      <c r="C290">
        <v>12</v>
      </c>
      <c r="D290">
        <v>2</v>
      </c>
      <c r="E290">
        <v>59922</v>
      </c>
      <c r="F290">
        <v>19654056</v>
      </c>
      <c r="G290">
        <v>884</v>
      </c>
      <c r="H290">
        <v>285328</v>
      </c>
      <c r="I290">
        <v>66984</v>
      </c>
      <c r="J290">
        <v>18647584</v>
      </c>
      <c r="K290">
        <v>2231536</v>
      </c>
      <c r="L290">
        <v>316105587</v>
      </c>
      <c r="M290">
        <v>0</v>
      </c>
      <c r="N290">
        <v>0</v>
      </c>
      <c r="O290">
        <v>0</v>
      </c>
      <c r="P290">
        <v>0</v>
      </c>
    </row>
    <row r="291" spans="1:16">
      <c r="A291">
        <v>2020</v>
      </c>
      <c r="B291" t="s">
        <v>54</v>
      </c>
      <c r="C291">
        <v>12</v>
      </c>
      <c r="D291">
        <v>2</v>
      </c>
      <c r="E291">
        <v>60708</v>
      </c>
      <c r="F291">
        <v>19714764</v>
      </c>
      <c r="G291">
        <v>782</v>
      </c>
      <c r="H291">
        <v>286110</v>
      </c>
      <c r="I291">
        <v>66174</v>
      </c>
      <c r="J291">
        <v>18713758</v>
      </c>
      <c r="K291">
        <v>2113802</v>
      </c>
      <c r="L291">
        <v>318219389</v>
      </c>
      <c r="M291">
        <v>0</v>
      </c>
      <c r="N291">
        <v>0</v>
      </c>
      <c r="O291">
        <v>0</v>
      </c>
      <c r="P291">
        <v>0</v>
      </c>
    </row>
    <row r="292" spans="1:16">
      <c r="A292">
        <v>2020</v>
      </c>
      <c r="B292" t="s">
        <v>54</v>
      </c>
      <c r="C292">
        <v>12</v>
      </c>
      <c r="D292">
        <v>2</v>
      </c>
      <c r="E292">
        <v>54672</v>
      </c>
      <c r="F292">
        <v>19769436</v>
      </c>
      <c r="G292">
        <v>676</v>
      </c>
      <c r="H292">
        <v>286786</v>
      </c>
      <c r="I292">
        <v>61280</v>
      </c>
      <c r="J292">
        <v>18775038</v>
      </c>
      <c r="K292">
        <v>1964825</v>
      </c>
      <c r="L292">
        <v>320184214</v>
      </c>
      <c r="M292">
        <v>0</v>
      </c>
      <c r="N292">
        <v>0</v>
      </c>
      <c r="O292">
        <v>0</v>
      </c>
      <c r="P292">
        <v>0</v>
      </c>
    </row>
    <row r="293" spans="1:16">
      <c r="A293">
        <v>2020</v>
      </c>
      <c r="B293" t="s">
        <v>54</v>
      </c>
      <c r="C293">
        <v>12</v>
      </c>
      <c r="D293">
        <v>2</v>
      </c>
      <c r="E293">
        <v>43882</v>
      </c>
      <c r="F293">
        <v>19813318</v>
      </c>
      <c r="G293">
        <v>708</v>
      </c>
      <c r="H293">
        <v>287494</v>
      </c>
      <c r="I293">
        <v>68842</v>
      </c>
      <c r="J293">
        <v>18843880</v>
      </c>
      <c r="K293">
        <v>1926068</v>
      </c>
      <c r="L293">
        <v>322110282</v>
      </c>
      <c r="M293">
        <v>0</v>
      </c>
      <c r="N293">
        <v>0</v>
      </c>
      <c r="O293">
        <v>0</v>
      </c>
      <c r="P293">
        <v>0</v>
      </c>
    </row>
    <row r="294" spans="1:16">
      <c r="A294">
        <v>2020</v>
      </c>
      <c r="B294" t="s">
        <v>54</v>
      </c>
      <c r="C294">
        <v>12</v>
      </c>
      <c r="D294">
        <v>3</v>
      </c>
      <c r="E294">
        <v>52502</v>
      </c>
      <c r="F294">
        <v>19865820</v>
      </c>
      <c r="G294">
        <v>768</v>
      </c>
      <c r="H294">
        <v>288262</v>
      </c>
      <c r="I294">
        <v>67706</v>
      </c>
      <c r="J294">
        <v>18911586</v>
      </c>
      <c r="K294">
        <v>2203796</v>
      </c>
      <c r="L294">
        <v>324314078</v>
      </c>
      <c r="M294">
        <v>0</v>
      </c>
      <c r="N294">
        <v>0</v>
      </c>
      <c r="O294">
        <v>0</v>
      </c>
      <c r="P294">
        <v>0</v>
      </c>
    </row>
    <row r="295" spans="1:16">
      <c r="A295">
        <v>2020</v>
      </c>
      <c r="B295" t="s">
        <v>54</v>
      </c>
      <c r="C295">
        <v>12</v>
      </c>
      <c r="D295">
        <v>3</v>
      </c>
      <c r="E295">
        <v>36344</v>
      </c>
      <c r="F295">
        <v>19902164</v>
      </c>
      <c r="G295">
        <v>712</v>
      </c>
      <c r="H295">
        <v>288974</v>
      </c>
      <c r="I295">
        <v>66720</v>
      </c>
      <c r="J295">
        <v>18978306</v>
      </c>
      <c r="K295">
        <v>2327126</v>
      </c>
      <c r="L295">
        <v>326641204</v>
      </c>
      <c r="M295">
        <v>0</v>
      </c>
      <c r="N295">
        <v>0</v>
      </c>
      <c r="O295">
        <v>0</v>
      </c>
      <c r="P295">
        <v>0</v>
      </c>
    </row>
    <row r="296" spans="1:16">
      <c r="A296">
        <v>2020</v>
      </c>
      <c r="B296" t="s">
        <v>54</v>
      </c>
      <c r="C296">
        <v>12</v>
      </c>
      <c r="D296">
        <v>3</v>
      </c>
      <c r="E296">
        <v>53508</v>
      </c>
      <c r="F296">
        <v>19955672</v>
      </c>
      <c r="G296">
        <v>684</v>
      </c>
      <c r="H296">
        <v>289658</v>
      </c>
      <c r="I296">
        <v>61782</v>
      </c>
      <c r="J296">
        <v>19040088</v>
      </c>
      <c r="K296">
        <v>2295418</v>
      </c>
      <c r="L296">
        <v>328936622</v>
      </c>
      <c r="M296">
        <v>0</v>
      </c>
      <c r="N296">
        <v>0</v>
      </c>
      <c r="O296">
        <v>0</v>
      </c>
      <c r="P296">
        <v>0</v>
      </c>
    </row>
    <row r="297" spans="1:16">
      <c r="A297">
        <v>2020</v>
      </c>
      <c r="B297" t="s">
        <v>54</v>
      </c>
      <c r="C297">
        <v>12</v>
      </c>
      <c r="D297">
        <v>3</v>
      </c>
      <c r="E297">
        <v>53982</v>
      </c>
      <c r="F297">
        <v>20009654</v>
      </c>
      <c r="G297">
        <v>684</v>
      </c>
      <c r="H297">
        <v>290342</v>
      </c>
      <c r="I297">
        <v>59758</v>
      </c>
      <c r="J297">
        <v>19099846</v>
      </c>
      <c r="K297">
        <v>2333628</v>
      </c>
      <c r="L297">
        <v>331270250</v>
      </c>
      <c r="M297">
        <v>0</v>
      </c>
      <c r="N297">
        <v>0</v>
      </c>
      <c r="O297">
        <v>0</v>
      </c>
      <c r="P297">
        <v>0</v>
      </c>
    </row>
    <row r="298" spans="1:16">
      <c r="A298">
        <v>2020</v>
      </c>
      <c r="B298" t="s">
        <v>54</v>
      </c>
      <c r="C298">
        <v>12</v>
      </c>
      <c r="D298">
        <v>3</v>
      </c>
      <c r="E298">
        <v>53668</v>
      </c>
      <c r="F298">
        <v>20063322</v>
      </c>
      <c r="G298">
        <v>684</v>
      </c>
      <c r="H298">
        <v>291026</v>
      </c>
      <c r="I298">
        <v>59516</v>
      </c>
      <c r="J298">
        <v>19159362</v>
      </c>
      <c r="K298">
        <v>2265576</v>
      </c>
      <c r="L298">
        <v>333535826</v>
      </c>
      <c r="M298">
        <v>0</v>
      </c>
      <c r="N298">
        <v>0</v>
      </c>
      <c r="O298">
        <v>0</v>
      </c>
      <c r="P298">
        <v>0</v>
      </c>
    </row>
    <row r="299" spans="1:16">
      <c r="A299">
        <v>2020</v>
      </c>
      <c r="B299" t="s">
        <v>54</v>
      </c>
      <c r="C299">
        <v>12</v>
      </c>
      <c r="D299">
        <v>3</v>
      </c>
      <c r="E299">
        <v>49244</v>
      </c>
      <c r="F299">
        <v>20112566</v>
      </c>
      <c r="G299">
        <v>664</v>
      </c>
      <c r="H299">
        <v>291690</v>
      </c>
      <c r="I299">
        <v>51468</v>
      </c>
      <c r="J299">
        <v>19210830</v>
      </c>
      <c r="K299">
        <v>1989510</v>
      </c>
      <c r="L299">
        <v>335525336</v>
      </c>
      <c r="M299">
        <v>0</v>
      </c>
      <c r="N299">
        <v>0</v>
      </c>
      <c r="O299">
        <v>0</v>
      </c>
      <c r="P299">
        <v>0</v>
      </c>
    </row>
    <row r="300" spans="1:16">
      <c r="A300">
        <v>2020</v>
      </c>
      <c r="B300" t="s">
        <v>54</v>
      </c>
      <c r="C300">
        <v>12</v>
      </c>
      <c r="D300">
        <v>3</v>
      </c>
      <c r="E300">
        <v>38294</v>
      </c>
      <c r="F300">
        <v>20150860</v>
      </c>
      <c r="G300">
        <v>604</v>
      </c>
      <c r="H300">
        <v>292294</v>
      </c>
      <c r="I300">
        <v>60500</v>
      </c>
      <c r="J300">
        <v>19271330</v>
      </c>
      <c r="K300">
        <v>1967526</v>
      </c>
      <c r="L300">
        <v>337492862</v>
      </c>
      <c r="M300">
        <v>0</v>
      </c>
      <c r="N300">
        <v>0</v>
      </c>
      <c r="O300">
        <v>0</v>
      </c>
      <c r="P300">
        <v>0</v>
      </c>
    </row>
    <row r="301" spans="1:16">
      <c r="A301">
        <v>2020</v>
      </c>
      <c r="B301" t="s">
        <v>54</v>
      </c>
      <c r="C301">
        <v>12</v>
      </c>
      <c r="D301">
        <v>4</v>
      </c>
      <c r="E301">
        <v>47760</v>
      </c>
      <c r="F301">
        <v>20198620</v>
      </c>
      <c r="G301">
        <v>658</v>
      </c>
      <c r="H301">
        <v>292952</v>
      </c>
      <c r="I301">
        <v>54064</v>
      </c>
      <c r="J301">
        <v>19325394</v>
      </c>
      <c r="K301">
        <v>2204451</v>
      </c>
      <c r="L301">
        <v>339697313</v>
      </c>
      <c r="M301">
        <v>0</v>
      </c>
      <c r="N301">
        <v>0</v>
      </c>
      <c r="O301">
        <v>0</v>
      </c>
      <c r="P301">
        <v>0</v>
      </c>
    </row>
    <row r="302" spans="1:16">
      <c r="A302">
        <v>2020</v>
      </c>
      <c r="B302" t="s">
        <v>54</v>
      </c>
      <c r="C302">
        <v>12</v>
      </c>
      <c r="D302">
        <v>4</v>
      </c>
      <c r="E302">
        <v>49432</v>
      </c>
      <c r="F302">
        <v>20248052</v>
      </c>
      <c r="G302">
        <v>630</v>
      </c>
      <c r="H302">
        <v>293582</v>
      </c>
      <c r="I302">
        <v>59892</v>
      </c>
      <c r="J302">
        <v>19385286</v>
      </c>
      <c r="K302">
        <v>2112212</v>
      </c>
      <c r="L302">
        <v>341809525</v>
      </c>
      <c r="M302">
        <v>0</v>
      </c>
      <c r="N302">
        <v>0</v>
      </c>
      <c r="O302">
        <v>0</v>
      </c>
      <c r="P302">
        <v>0</v>
      </c>
    </row>
    <row r="303" spans="1:16">
      <c r="A303">
        <v>2020</v>
      </c>
      <c r="B303" t="s">
        <v>54</v>
      </c>
      <c r="C303">
        <v>12</v>
      </c>
      <c r="D303">
        <v>4</v>
      </c>
      <c r="E303">
        <v>46888</v>
      </c>
      <c r="F303">
        <v>20294940</v>
      </c>
      <c r="G303">
        <v>674</v>
      </c>
      <c r="H303">
        <v>294256</v>
      </c>
      <c r="I303">
        <v>49110</v>
      </c>
      <c r="J303">
        <v>19434396</v>
      </c>
      <c r="K303">
        <v>2205067</v>
      </c>
      <c r="L303">
        <v>344014592</v>
      </c>
      <c r="M303">
        <v>0</v>
      </c>
      <c r="N303">
        <v>0</v>
      </c>
      <c r="O303">
        <v>0</v>
      </c>
      <c r="P303">
        <v>0</v>
      </c>
    </row>
    <row r="304" spans="1:16">
      <c r="A304">
        <v>2020</v>
      </c>
      <c r="B304" t="s">
        <v>54</v>
      </c>
      <c r="C304">
        <v>12</v>
      </c>
      <c r="D304">
        <v>4</v>
      </c>
      <c r="E304">
        <v>44698</v>
      </c>
      <c r="F304">
        <v>20339638</v>
      </c>
      <c r="G304">
        <v>502</v>
      </c>
      <c r="H304">
        <v>294758</v>
      </c>
      <c r="I304">
        <v>44368</v>
      </c>
      <c r="J304">
        <v>19478764</v>
      </c>
      <c r="K304">
        <v>1925525</v>
      </c>
      <c r="L304">
        <v>345940117</v>
      </c>
      <c r="M304">
        <v>0</v>
      </c>
      <c r="N304">
        <v>0</v>
      </c>
      <c r="O304">
        <v>0</v>
      </c>
      <c r="P304">
        <v>0</v>
      </c>
    </row>
    <row r="305" spans="1:16">
      <c r="A305">
        <v>2020</v>
      </c>
      <c r="B305" t="s">
        <v>54</v>
      </c>
      <c r="C305">
        <v>12</v>
      </c>
      <c r="D305">
        <v>4</v>
      </c>
      <c r="E305">
        <v>37150</v>
      </c>
      <c r="F305">
        <v>20376788</v>
      </c>
      <c r="G305">
        <v>560</v>
      </c>
      <c r="H305">
        <v>295318</v>
      </c>
      <c r="I305">
        <v>42932</v>
      </c>
      <c r="J305">
        <v>19521696</v>
      </c>
      <c r="K305">
        <v>1871205</v>
      </c>
      <c r="L305">
        <v>347811322</v>
      </c>
      <c r="M305">
        <v>0</v>
      </c>
      <c r="N305">
        <v>0</v>
      </c>
      <c r="O305">
        <v>0</v>
      </c>
      <c r="P305">
        <v>0</v>
      </c>
    </row>
    <row r="306" spans="1:16">
      <c r="A306">
        <v>2020</v>
      </c>
      <c r="B306" t="s">
        <v>54</v>
      </c>
      <c r="C306">
        <v>12</v>
      </c>
      <c r="D306">
        <v>4</v>
      </c>
      <c r="E306">
        <v>40666</v>
      </c>
      <c r="F306">
        <v>20417454</v>
      </c>
      <c r="G306">
        <v>562</v>
      </c>
      <c r="H306">
        <v>295880</v>
      </c>
      <c r="I306">
        <v>42194</v>
      </c>
      <c r="J306">
        <v>19563890</v>
      </c>
      <c r="K306">
        <v>1699394</v>
      </c>
      <c r="L306">
        <v>349510716</v>
      </c>
      <c r="M306">
        <v>0</v>
      </c>
      <c r="N306">
        <v>0</v>
      </c>
      <c r="O306">
        <v>0</v>
      </c>
      <c r="P306">
        <v>0</v>
      </c>
    </row>
    <row r="307" spans="1:16">
      <c r="A307">
        <v>2020</v>
      </c>
      <c r="B307" t="s">
        <v>54</v>
      </c>
      <c r="C307">
        <v>12</v>
      </c>
      <c r="D307">
        <v>4</v>
      </c>
      <c r="E307">
        <v>32144</v>
      </c>
      <c r="F307">
        <v>20449598</v>
      </c>
      <c r="G307">
        <v>500</v>
      </c>
      <c r="H307">
        <v>296380</v>
      </c>
      <c r="I307">
        <v>49644</v>
      </c>
      <c r="J307">
        <v>19613534</v>
      </c>
      <c r="K307">
        <v>1834881</v>
      </c>
      <c r="L307">
        <v>351345597</v>
      </c>
      <c r="M307">
        <v>0</v>
      </c>
      <c r="N307">
        <v>0</v>
      </c>
      <c r="O307">
        <v>0</v>
      </c>
      <c r="P307">
        <v>0</v>
      </c>
    </row>
    <row r="308" spans="1:16">
      <c r="A308">
        <v>2020</v>
      </c>
      <c r="B308" t="s">
        <v>54</v>
      </c>
      <c r="C308">
        <v>12</v>
      </c>
      <c r="D308">
        <v>5</v>
      </c>
      <c r="E308">
        <v>41084</v>
      </c>
      <c r="F308">
        <v>20490682</v>
      </c>
      <c r="G308">
        <v>570</v>
      </c>
      <c r="H308">
        <v>296950</v>
      </c>
      <c r="I308">
        <v>53178</v>
      </c>
      <c r="J308">
        <v>19666712</v>
      </c>
      <c r="K308">
        <v>2177602</v>
      </c>
      <c r="L308">
        <v>353523199</v>
      </c>
      <c r="M308">
        <v>0</v>
      </c>
      <c r="N308">
        <v>0</v>
      </c>
      <c r="O308">
        <v>0</v>
      </c>
      <c r="P308">
        <v>0</v>
      </c>
    </row>
    <row r="309" spans="1:16">
      <c r="A309">
        <v>2020</v>
      </c>
      <c r="B309" t="s">
        <v>54</v>
      </c>
      <c r="C309">
        <v>12</v>
      </c>
      <c r="D309">
        <v>5</v>
      </c>
      <c r="E309">
        <v>43890</v>
      </c>
      <c r="F309">
        <v>20534572</v>
      </c>
      <c r="G309">
        <v>598</v>
      </c>
      <c r="H309">
        <v>297548</v>
      </c>
      <c r="I309">
        <v>52814</v>
      </c>
      <c r="J309">
        <v>19719526</v>
      </c>
      <c r="K309">
        <v>2252604</v>
      </c>
      <c r="L309">
        <v>355775803</v>
      </c>
      <c r="M309">
        <v>0</v>
      </c>
      <c r="N309">
        <v>0</v>
      </c>
      <c r="O309">
        <v>0</v>
      </c>
      <c r="P309">
        <v>0</v>
      </c>
    </row>
    <row r="310" spans="1:16">
      <c r="A310">
        <v>2020</v>
      </c>
      <c r="B310" t="s">
        <v>54</v>
      </c>
      <c r="C310">
        <v>12</v>
      </c>
      <c r="D310">
        <v>5</v>
      </c>
      <c r="E310">
        <v>38052</v>
      </c>
      <c r="F310">
        <v>20572624</v>
      </c>
      <c r="G310">
        <v>488</v>
      </c>
      <c r="H310">
        <v>298036</v>
      </c>
      <c r="I310">
        <v>43938</v>
      </c>
      <c r="J310">
        <v>19763464</v>
      </c>
      <c r="K310">
        <v>2188745</v>
      </c>
      <c r="L310">
        <v>357964548</v>
      </c>
      <c r="M310">
        <v>0</v>
      </c>
      <c r="N310">
        <v>0</v>
      </c>
      <c r="O310">
        <v>0</v>
      </c>
      <c r="P310">
        <v>0</v>
      </c>
    </row>
    <row r="311" spans="1:16">
      <c r="A311">
        <v>2021</v>
      </c>
      <c r="B311" t="s">
        <v>16</v>
      </c>
      <c r="C311">
        <v>1</v>
      </c>
      <c r="D311">
        <v>1</v>
      </c>
      <c r="E311">
        <v>40318</v>
      </c>
      <c r="F311">
        <v>20612942</v>
      </c>
      <c r="G311">
        <v>474</v>
      </c>
      <c r="H311">
        <v>298510</v>
      </c>
      <c r="I311">
        <v>47676</v>
      </c>
      <c r="J311">
        <v>19811140</v>
      </c>
      <c r="K311">
        <v>1907519</v>
      </c>
      <c r="L311">
        <v>359872067</v>
      </c>
      <c r="M311">
        <v>0</v>
      </c>
      <c r="N311">
        <v>0</v>
      </c>
      <c r="O311">
        <v>0</v>
      </c>
      <c r="P311">
        <v>0</v>
      </c>
    </row>
    <row r="312" spans="1:16">
      <c r="A312">
        <v>2021</v>
      </c>
      <c r="B312" t="s">
        <v>16</v>
      </c>
      <c r="C312">
        <v>1</v>
      </c>
      <c r="D312">
        <v>1</v>
      </c>
      <c r="E312">
        <v>36288</v>
      </c>
      <c r="F312">
        <v>20649230</v>
      </c>
      <c r="G312">
        <v>432</v>
      </c>
      <c r="H312">
        <v>298942</v>
      </c>
      <c r="I312">
        <v>41806</v>
      </c>
      <c r="J312">
        <v>19852946</v>
      </c>
      <c r="K312">
        <v>1926582</v>
      </c>
      <c r="L312">
        <v>361798649</v>
      </c>
      <c r="M312">
        <v>0</v>
      </c>
      <c r="N312">
        <v>0</v>
      </c>
      <c r="O312">
        <v>0</v>
      </c>
      <c r="P312">
        <v>0</v>
      </c>
    </row>
    <row r="313" spans="1:16">
      <c r="A313">
        <v>2021</v>
      </c>
      <c r="B313" t="s">
        <v>16</v>
      </c>
      <c r="C313">
        <v>1</v>
      </c>
      <c r="D313">
        <v>1</v>
      </c>
      <c r="E313">
        <v>33356</v>
      </c>
      <c r="F313">
        <v>20682586</v>
      </c>
      <c r="G313">
        <v>430</v>
      </c>
      <c r="H313">
        <v>299372</v>
      </c>
      <c r="I313">
        <v>39316</v>
      </c>
      <c r="J313">
        <v>19892262</v>
      </c>
      <c r="K313">
        <v>1689717</v>
      </c>
      <c r="L313">
        <v>363488366</v>
      </c>
      <c r="M313">
        <v>0</v>
      </c>
      <c r="N313">
        <v>0</v>
      </c>
      <c r="O313">
        <v>0</v>
      </c>
      <c r="P313">
        <v>0</v>
      </c>
    </row>
    <row r="314" spans="1:16">
      <c r="A314">
        <v>2021</v>
      </c>
      <c r="B314" t="s">
        <v>16</v>
      </c>
      <c r="C314">
        <v>1</v>
      </c>
      <c r="D314">
        <v>1</v>
      </c>
      <c r="E314">
        <v>32556</v>
      </c>
      <c r="F314">
        <v>20715142</v>
      </c>
      <c r="G314">
        <v>400</v>
      </c>
      <c r="H314">
        <v>299772</v>
      </c>
      <c r="I314">
        <v>58418</v>
      </c>
      <c r="J314">
        <v>19950680</v>
      </c>
      <c r="K314">
        <v>1724356</v>
      </c>
      <c r="L314">
        <v>365212722</v>
      </c>
      <c r="M314">
        <v>0</v>
      </c>
      <c r="N314">
        <v>0</v>
      </c>
      <c r="O314">
        <v>0</v>
      </c>
      <c r="P314">
        <v>0</v>
      </c>
    </row>
    <row r="315" spans="1:16">
      <c r="A315">
        <v>2021</v>
      </c>
      <c r="B315" t="s">
        <v>16</v>
      </c>
      <c r="C315">
        <v>1</v>
      </c>
      <c r="D315">
        <v>1</v>
      </c>
      <c r="E315">
        <v>35818</v>
      </c>
      <c r="F315">
        <v>20750960</v>
      </c>
      <c r="G315">
        <v>530</v>
      </c>
      <c r="H315">
        <v>300302</v>
      </c>
      <c r="I315">
        <v>42322</v>
      </c>
      <c r="J315">
        <v>19993002</v>
      </c>
      <c r="K315">
        <v>1956413</v>
      </c>
      <c r="L315">
        <v>367169135</v>
      </c>
      <c r="M315">
        <v>0</v>
      </c>
      <c r="N315">
        <v>0</v>
      </c>
      <c r="O315">
        <v>0</v>
      </c>
      <c r="P315">
        <v>0</v>
      </c>
    </row>
    <row r="316" spans="1:16">
      <c r="A316">
        <v>2021</v>
      </c>
      <c r="B316" t="s">
        <v>16</v>
      </c>
      <c r="C316">
        <v>1</v>
      </c>
      <c r="D316">
        <v>1</v>
      </c>
      <c r="E316">
        <v>40944</v>
      </c>
      <c r="F316">
        <v>20791904</v>
      </c>
      <c r="G316">
        <v>444</v>
      </c>
      <c r="H316">
        <v>300746</v>
      </c>
      <c r="I316">
        <v>39378</v>
      </c>
      <c r="J316">
        <v>20032380</v>
      </c>
      <c r="K316">
        <v>2013524</v>
      </c>
      <c r="L316">
        <v>369182659</v>
      </c>
      <c r="M316">
        <v>0</v>
      </c>
      <c r="N316">
        <v>0</v>
      </c>
      <c r="O316">
        <v>0</v>
      </c>
      <c r="P316">
        <v>0</v>
      </c>
    </row>
    <row r="317" spans="1:16">
      <c r="A317">
        <v>2021</v>
      </c>
      <c r="B317" t="s">
        <v>16</v>
      </c>
      <c r="C317">
        <v>1</v>
      </c>
      <c r="D317">
        <v>1</v>
      </c>
      <c r="E317">
        <v>36246</v>
      </c>
      <c r="F317">
        <v>20828150</v>
      </c>
      <c r="G317">
        <v>466</v>
      </c>
      <c r="H317">
        <v>301212</v>
      </c>
      <c r="I317">
        <v>41006</v>
      </c>
      <c r="J317">
        <v>20073386</v>
      </c>
      <c r="K317">
        <v>2005809</v>
      </c>
      <c r="L317">
        <v>371188468</v>
      </c>
      <c r="M317">
        <v>0</v>
      </c>
      <c r="N317">
        <v>0</v>
      </c>
      <c r="O317">
        <v>0</v>
      </c>
      <c r="P317">
        <v>0</v>
      </c>
    </row>
    <row r="318" spans="1:16">
      <c r="A318">
        <v>2021</v>
      </c>
      <c r="B318" t="s">
        <v>16</v>
      </c>
      <c r="C318">
        <v>1</v>
      </c>
      <c r="D318">
        <v>2</v>
      </c>
      <c r="E318">
        <v>36906</v>
      </c>
      <c r="F318">
        <v>20865056</v>
      </c>
      <c r="G318">
        <v>458</v>
      </c>
      <c r="H318">
        <v>301670</v>
      </c>
      <c r="I318">
        <v>38484</v>
      </c>
      <c r="J318">
        <v>20111870</v>
      </c>
      <c r="K318">
        <v>1987553</v>
      </c>
      <c r="L318">
        <v>373176021</v>
      </c>
      <c r="M318">
        <v>0</v>
      </c>
      <c r="N318">
        <v>0</v>
      </c>
      <c r="O318">
        <v>0</v>
      </c>
      <c r="P318">
        <v>0</v>
      </c>
    </row>
    <row r="319" spans="1:16">
      <c r="A319">
        <v>2021</v>
      </c>
      <c r="B319" t="s">
        <v>16</v>
      </c>
      <c r="C319">
        <v>1</v>
      </c>
      <c r="D319">
        <v>2</v>
      </c>
      <c r="E319">
        <v>37640</v>
      </c>
      <c r="F319">
        <v>20902696</v>
      </c>
      <c r="G319">
        <v>426</v>
      </c>
      <c r="H319">
        <v>302096</v>
      </c>
      <c r="I319">
        <v>38920</v>
      </c>
      <c r="J319">
        <v>20150790</v>
      </c>
      <c r="K319">
        <v>1895958</v>
      </c>
      <c r="L319">
        <v>375071979</v>
      </c>
      <c r="M319">
        <v>0</v>
      </c>
      <c r="N319">
        <v>0</v>
      </c>
      <c r="O319">
        <v>0</v>
      </c>
      <c r="P319">
        <v>0</v>
      </c>
    </row>
    <row r="320" spans="1:16">
      <c r="A320">
        <v>2021</v>
      </c>
      <c r="B320" t="s">
        <v>16</v>
      </c>
      <c r="C320">
        <v>1</v>
      </c>
      <c r="D320">
        <v>2</v>
      </c>
      <c r="E320">
        <v>32172</v>
      </c>
      <c r="F320">
        <v>20934868</v>
      </c>
      <c r="G320">
        <v>300</v>
      </c>
      <c r="H320">
        <v>302396</v>
      </c>
      <c r="I320">
        <v>33474</v>
      </c>
      <c r="J320">
        <v>20184264</v>
      </c>
      <c r="K320">
        <v>1614172</v>
      </c>
      <c r="L320">
        <v>376686151</v>
      </c>
      <c r="M320">
        <v>0</v>
      </c>
      <c r="N320">
        <v>0</v>
      </c>
      <c r="O320">
        <v>0</v>
      </c>
      <c r="P320">
        <v>0</v>
      </c>
    </row>
    <row r="321" spans="1:16">
      <c r="A321">
        <v>2021</v>
      </c>
      <c r="B321" t="s">
        <v>16</v>
      </c>
      <c r="C321">
        <v>1</v>
      </c>
      <c r="D321">
        <v>2</v>
      </c>
      <c r="E321">
        <v>24962</v>
      </c>
      <c r="F321">
        <v>20959830</v>
      </c>
      <c r="G321">
        <v>332</v>
      </c>
      <c r="H321">
        <v>302728</v>
      </c>
      <c r="I321">
        <v>37156</v>
      </c>
      <c r="J321">
        <v>20221420</v>
      </c>
      <c r="K321">
        <v>1710122</v>
      </c>
      <c r="L321">
        <v>378396273</v>
      </c>
      <c r="M321">
        <v>0</v>
      </c>
      <c r="N321">
        <v>0</v>
      </c>
      <c r="O321">
        <v>0</v>
      </c>
      <c r="P321">
        <v>0</v>
      </c>
    </row>
    <row r="322" spans="1:16">
      <c r="A322">
        <v>2021</v>
      </c>
      <c r="B322" t="s">
        <v>16</v>
      </c>
      <c r="C322">
        <v>1</v>
      </c>
      <c r="D322">
        <v>2</v>
      </c>
      <c r="E322">
        <v>31806</v>
      </c>
      <c r="F322">
        <v>20991636</v>
      </c>
      <c r="G322">
        <v>400</v>
      </c>
      <c r="H322">
        <v>303128</v>
      </c>
      <c r="I322">
        <v>35524</v>
      </c>
      <c r="J322">
        <v>20256944</v>
      </c>
      <c r="K322">
        <v>1823647</v>
      </c>
      <c r="L322">
        <v>380219920</v>
      </c>
      <c r="M322">
        <v>0</v>
      </c>
      <c r="N322">
        <v>0</v>
      </c>
      <c r="O322">
        <v>0</v>
      </c>
      <c r="P322">
        <v>0</v>
      </c>
    </row>
    <row r="323" spans="1:16">
      <c r="A323">
        <v>2021</v>
      </c>
      <c r="B323" t="s">
        <v>16</v>
      </c>
      <c r="C323">
        <v>1</v>
      </c>
      <c r="D323">
        <v>2</v>
      </c>
      <c r="E323">
        <v>34030</v>
      </c>
      <c r="F323">
        <v>21025666</v>
      </c>
      <c r="G323">
        <v>402</v>
      </c>
      <c r="H323">
        <v>303530</v>
      </c>
      <c r="I323">
        <v>35594</v>
      </c>
      <c r="J323">
        <v>20292538</v>
      </c>
      <c r="K323">
        <v>1749542</v>
      </c>
      <c r="L323">
        <v>381969462</v>
      </c>
      <c r="M323">
        <v>0</v>
      </c>
      <c r="N323">
        <v>0</v>
      </c>
      <c r="O323">
        <v>0</v>
      </c>
      <c r="P323">
        <v>0</v>
      </c>
    </row>
    <row r="324" spans="1:16">
      <c r="A324">
        <v>2021</v>
      </c>
      <c r="B324" t="s">
        <v>16</v>
      </c>
      <c r="C324">
        <v>1</v>
      </c>
      <c r="D324">
        <v>2</v>
      </c>
      <c r="E324">
        <v>31354</v>
      </c>
      <c r="F324">
        <v>21057020</v>
      </c>
      <c r="G324">
        <v>378</v>
      </c>
      <c r="H324">
        <v>303908</v>
      </c>
      <c r="I324">
        <v>31886</v>
      </c>
      <c r="J324">
        <v>20324424</v>
      </c>
      <c r="K324">
        <v>1678004</v>
      </c>
      <c r="L324">
        <v>383647466</v>
      </c>
      <c r="M324">
        <v>0</v>
      </c>
      <c r="N324">
        <v>0</v>
      </c>
      <c r="O324">
        <v>0</v>
      </c>
      <c r="P324">
        <v>0</v>
      </c>
    </row>
    <row r="325" spans="1:16">
      <c r="A325">
        <v>2021</v>
      </c>
      <c r="B325" t="s">
        <v>16</v>
      </c>
      <c r="C325">
        <v>1</v>
      </c>
      <c r="D325">
        <v>3</v>
      </c>
      <c r="E325">
        <v>30310</v>
      </c>
      <c r="F325">
        <v>21087330</v>
      </c>
      <c r="G325">
        <v>352</v>
      </c>
      <c r="H325">
        <v>304260</v>
      </c>
      <c r="I325">
        <v>33618</v>
      </c>
      <c r="J325">
        <v>20358042</v>
      </c>
      <c r="K325">
        <v>1657483</v>
      </c>
      <c r="L325">
        <v>385304949</v>
      </c>
      <c r="M325">
        <v>0</v>
      </c>
      <c r="N325">
        <v>0</v>
      </c>
      <c r="O325">
        <v>0</v>
      </c>
      <c r="P325">
        <v>0</v>
      </c>
    </row>
    <row r="326" spans="1:16">
      <c r="A326">
        <v>2021</v>
      </c>
      <c r="B326" t="s">
        <v>16</v>
      </c>
      <c r="C326">
        <v>1</v>
      </c>
      <c r="D326">
        <v>3</v>
      </c>
      <c r="E326">
        <v>30100</v>
      </c>
      <c r="F326">
        <v>21117430</v>
      </c>
      <c r="G326">
        <v>362</v>
      </c>
      <c r="H326">
        <v>304622</v>
      </c>
      <c r="I326">
        <v>34404</v>
      </c>
      <c r="J326">
        <v>20392446</v>
      </c>
      <c r="K326">
        <v>1675238</v>
      </c>
      <c r="L326">
        <v>386980187</v>
      </c>
      <c r="M326">
        <v>382362</v>
      </c>
      <c r="N326">
        <v>382362</v>
      </c>
      <c r="O326">
        <v>0</v>
      </c>
      <c r="P326">
        <v>0</v>
      </c>
    </row>
    <row r="327" spans="1:16">
      <c r="A327">
        <v>2021</v>
      </c>
      <c r="B327" t="s">
        <v>16</v>
      </c>
      <c r="C327">
        <v>1</v>
      </c>
      <c r="D327">
        <v>3</v>
      </c>
      <c r="E327">
        <v>27924</v>
      </c>
      <c r="F327">
        <v>21145354</v>
      </c>
      <c r="G327">
        <v>290</v>
      </c>
      <c r="H327">
        <v>304912</v>
      </c>
      <c r="I327">
        <v>29026</v>
      </c>
      <c r="J327">
        <v>20421472</v>
      </c>
      <c r="K327">
        <v>1412580</v>
      </c>
      <c r="L327">
        <v>388392767</v>
      </c>
      <c r="M327">
        <v>33120</v>
      </c>
      <c r="N327">
        <v>415482</v>
      </c>
      <c r="O327">
        <v>0</v>
      </c>
      <c r="P327">
        <v>0</v>
      </c>
    </row>
    <row r="328" spans="1:16">
      <c r="A328">
        <v>2021</v>
      </c>
      <c r="B328" t="s">
        <v>16</v>
      </c>
      <c r="C328">
        <v>1</v>
      </c>
      <c r="D328">
        <v>3</v>
      </c>
      <c r="E328">
        <v>19974</v>
      </c>
      <c r="F328">
        <v>21165328</v>
      </c>
      <c r="G328">
        <v>274</v>
      </c>
      <c r="H328">
        <v>305186</v>
      </c>
      <c r="I328">
        <v>34254</v>
      </c>
      <c r="J328">
        <v>20455726</v>
      </c>
      <c r="K328">
        <v>1417281</v>
      </c>
      <c r="L328">
        <v>389810048</v>
      </c>
      <c r="M328">
        <v>478599</v>
      </c>
      <c r="N328">
        <v>894081</v>
      </c>
      <c r="O328">
        <v>0</v>
      </c>
      <c r="P328">
        <v>0</v>
      </c>
    </row>
    <row r="329" spans="1:16">
      <c r="A329">
        <v>2021</v>
      </c>
      <c r="B329" t="s">
        <v>16</v>
      </c>
      <c r="C329">
        <v>1</v>
      </c>
      <c r="D329">
        <v>3</v>
      </c>
      <c r="E329">
        <v>27574</v>
      </c>
      <c r="F329">
        <v>21192902</v>
      </c>
      <c r="G329">
        <v>324</v>
      </c>
      <c r="H329">
        <v>305510</v>
      </c>
      <c r="I329">
        <v>34458</v>
      </c>
      <c r="J329">
        <v>20490184</v>
      </c>
      <c r="K329">
        <v>1649667</v>
      </c>
      <c r="L329">
        <v>391459715</v>
      </c>
      <c r="M329">
        <v>352736</v>
      </c>
      <c r="N329">
        <v>1246817</v>
      </c>
      <c r="O329">
        <v>0</v>
      </c>
      <c r="P329">
        <v>0</v>
      </c>
    </row>
    <row r="330" spans="1:16">
      <c r="A330">
        <v>2021</v>
      </c>
      <c r="B330" t="s">
        <v>16</v>
      </c>
      <c r="C330">
        <v>1</v>
      </c>
      <c r="D330">
        <v>3</v>
      </c>
      <c r="E330">
        <v>30558</v>
      </c>
      <c r="F330">
        <v>21223460</v>
      </c>
      <c r="G330">
        <v>304</v>
      </c>
      <c r="H330">
        <v>305814</v>
      </c>
      <c r="I330">
        <v>40142</v>
      </c>
      <c r="J330">
        <v>20530326</v>
      </c>
      <c r="K330">
        <v>1685264</v>
      </c>
      <c r="L330">
        <v>393144979</v>
      </c>
      <c r="M330">
        <v>339211</v>
      </c>
      <c r="N330">
        <v>1586028</v>
      </c>
      <c r="O330">
        <v>0</v>
      </c>
      <c r="P330">
        <v>0</v>
      </c>
    </row>
    <row r="331" spans="1:16">
      <c r="A331">
        <v>2021</v>
      </c>
      <c r="B331" t="s">
        <v>16</v>
      </c>
      <c r="C331">
        <v>1</v>
      </c>
      <c r="D331">
        <v>3</v>
      </c>
      <c r="E331">
        <v>28990</v>
      </c>
      <c r="F331">
        <v>21252450</v>
      </c>
      <c r="G331">
        <v>322</v>
      </c>
      <c r="H331">
        <v>306136</v>
      </c>
      <c r="I331">
        <v>35468</v>
      </c>
      <c r="J331">
        <v>20565794</v>
      </c>
      <c r="K331">
        <v>1720958</v>
      </c>
      <c r="L331">
        <v>394865937</v>
      </c>
      <c r="M331">
        <v>468743</v>
      </c>
      <c r="N331">
        <v>2054771</v>
      </c>
      <c r="O331">
        <v>0</v>
      </c>
      <c r="P331">
        <v>0</v>
      </c>
    </row>
    <row r="332" spans="1:16">
      <c r="A332">
        <v>2021</v>
      </c>
      <c r="B332" t="s">
        <v>16</v>
      </c>
      <c r="C332">
        <v>1</v>
      </c>
      <c r="D332">
        <v>4</v>
      </c>
      <c r="E332">
        <v>28646</v>
      </c>
      <c r="F332">
        <v>21281096</v>
      </c>
      <c r="G332">
        <v>306</v>
      </c>
      <c r="H332">
        <v>306442</v>
      </c>
      <c r="I332">
        <v>34332</v>
      </c>
      <c r="J332">
        <v>20600126</v>
      </c>
      <c r="K332">
        <v>1774967</v>
      </c>
      <c r="L332">
        <v>396640904</v>
      </c>
      <c r="M332">
        <v>689487</v>
      </c>
      <c r="N332">
        <v>2744258</v>
      </c>
      <c r="O332">
        <v>0</v>
      </c>
      <c r="P332">
        <v>0</v>
      </c>
    </row>
    <row r="333" spans="1:16">
      <c r="A333">
        <v>2021</v>
      </c>
      <c r="B333" t="s">
        <v>16</v>
      </c>
      <c r="C333">
        <v>1</v>
      </c>
      <c r="D333">
        <v>4</v>
      </c>
      <c r="E333">
        <v>29792</v>
      </c>
      <c r="F333">
        <v>21310888</v>
      </c>
      <c r="G333">
        <v>312</v>
      </c>
      <c r="H333">
        <v>306754</v>
      </c>
      <c r="I333">
        <v>32066</v>
      </c>
      <c r="J333">
        <v>20632192</v>
      </c>
      <c r="K333">
        <v>1653874</v>
      </c>
      <c r="L333">
        <v>398294778</v>
      </c>
      <c r="M333">
        <v>380000</v>
      </c>
      <c r="N333">
        <v>3124258</v>
      </c>
      <c r="O333">
        <v>0</v>
      </c>
      <c r="P333">
        <v>0</v>
      </c>
    </row>
    <row r="334" spans="1:16">
      <c r="A334">
        <v>2021</v>
      </c>
      <c r="B334" t="s">
        <v>16</v>
      </c>
      <c r="C334">
        <v>1</v>
      </c>
      <c r="D334">
        <v>4</v>
      </c>
      <c r="E334">
        <v>26464</v>
      </c>
      <c r="F334">
        <v>21337352</v>
      </c>
      <c r="G334">
        <v>262</v>
      </c>
      <c r="H334">
        <v>307016</v>
      </c>
      <c r="I334">
        <v>26296</v>
      </c>
      <c r="J334">
        <v>20658488</v>
      </c>
      <c r="K334">
        <v>1362263</v>
      </c>
      <c r="L334">
        <v>399657041</v>
      </c>
      <c r="M334">
        <v>66466</v>
      </c>
      <c r="N334">
        <v>3190724</v>
      </c>
      <c r="O334">
        <v>0</v>
      </c>
      <c r="P334">
        <v>0</v>
      </c>
    </row>
    <row r="335" spans="1:16">
      <c r="A335">
        <v>2021</v>
      </c>
      <c r="B335" t="s">
        <v>16</v>
      </c>
      <c r="C335">
        <v>1</v>
      </c>
      <c r="D335">
        <v>4</v>
      </c>
      <c r="E335">
        <v>18196</v>
      </c>
      <c r="F335">
        <v>21355548</v>
      </c>
      <c r="G335">
        <v>232</v>
      </c>
      <c r="H335">
        <v>307248</v>
      </c>
      <c r="I335">
        <v>32184</v>
      </c>
      <c r="J335">
        <v>20690672</v>
      </c>
      <c r="K335">
        <v>1470452</v>
      </c>
      <c r="L335">
        <v>401127493</v>
      </c>
      <c r="M335">
        <v>813269</v>
      </c>
      <c r="N335">
        <v>4003993</v>
      </c>
      <c r="O335">
        <v>0</v>
      </c>
      <c r="P335">
        <v>0</v>
      </c>
    </row>
    <row r="336" spans="1:16">
      <c r="A336">
        <v>2021</v>
      </c>
      <c r="B336" t="s">
        <v>16</v>
      </c>
      <c r="C336">
        <v>1</v>
      </c>
      <c r="D336">
        <v>4</v>
      </c>
      <c r="E336">
        <v>25466</v>
      </c>
      <c r="F336">
        <v>21381014</v>
      </c>
      <c r="G336">
        <v>276</v>
      </c>
      <c r="H336">
        <v>307524</v>
      </c>
      <c r="I336">
        <v>26500</v>
      </c>
      <c r="J336">
        <v>20717172</v>
      </c>
      <c r="K336">
        <v>1356265</v>
      </c>
      <c r="L336">
        <v>402483758</v>
      </c>
      <c r="M336">
        <v>11292</v>
      </c>
      <c r="N336">
        <v>4015285</v>
      </c>
      <c r="O336">
        <v>0</v>
      </c>
      <c r="P336">
        <v>0</v>
      </c>
    </row>
    <row r="337" spans="1:16">
      <c r="A337">
        <v>2021</v>
      </c>
      <c r="B337" t="s">
        <v>16</v>
      </c>
      <c r="C337">
        <v>1</v>
      </c>
      <c r="D337">
        <v>4</v>
      </c>
      <c r="E337">
        <v>23112</v>
      </c>
      <c r="F337">
        <v>21404126</v>
      </c>
      <c r="G337">
        <v>246</v>
      </c>
      <c r="H337">
        <v>307770</v>
      </c>
      <c r="I337">
        <v>28522</v>
      </c>
      <c r="J337">
        <v>20745694</v>
      </c>
      <c r="K337">
        <v>1388000</v>
      </c>
      <c r="L337">
        <v>403871758</v>
      </c>
      <c r="M337">
        <v>650348</v>
      </c>
      <c r="N337">
        <v>4665633</v>
      </c>
      <c r="O337">
        <v>0</v>
      </c>
      <c r="P337">
        <v>0</v>
      </c>
    </row>
    <row r="338" spans="1:16">
      <c r="A338">
        <v>2021</v>
      </c>
      <c r="B338" t="s">
        <v>16</v>
      </c>
      <c r="C338">
        <v>1</v>
      </c>
      <c r="D338">
        <v>4</v>
      </c>
      <c r="E338">
        <v>37824</v>
      </c>
      <c r="F338">
        <v>21441950</v>
      </c>
      <c r="G338">
        <v>324</v>
      </c>
      <c r="H338">
        <v>308094</v>
      </c>
      <c r="I338">
        <v>40630</v>
      </c>
      <c r="J338">
        <v>20786324</v>
      </c>
      <c r="K338">
        <v>1539803</v>
      </c>
      <c r="L338">
        <v>405411561</v>
      </c>
      <c r="M338">
        <v>1142072</v>
      </c>
      <c r="N338">
        <v>5807705</v>
      </c>
      <c r="O338">
        <v>0</v>
      </c>
      <c r="P338">
        <v>0</v>
      </c>
    </row>
    <row r="339" spans="1:16">
      <c r="A339">
        <v>2021</v>
      </c>
      <c r="B339" t="s">
        <v>16</v>
      </c>
      <c r="C339">
        <v>1</v>
      </c>
      <c r="D339">
        <v>5</v>
      </c>
      <c r="E339">
        <v>26108</v>
      </c>
      <c r="F339">
        <v>21468058</v>
      </c>
      <c r="G339">
        <v>274</v>
      </c>
      <c r="H339">
        <v>308368</v>
      </c>
      <c r="I339">
        <v>29772</v>
      </c>
      <c r="J339">
        <v>20816096</v>
      </c>
      <c r="K339">
        <v>1559411</v>
      </c>
      <c r="L339">
        <v>406970972</v>
      </c>
      <c r="M339">
        <v>1142271</v>
      </c>
      <c r="N339">
        <v>6949976</v>
      </c>
      <c r="O339">
        <v>0</v>
      </c>
      <c r="P339">
        <v>0</v>
      </c>
    </row>
    <row r="340" spans="1:16">
      <c r="A340">
        <v>2021</v>
      </c>
      <c r="B340" t="s">
        <v>16</v>
      </c>
      <c r="C340">
        <v>1</v>
      </c>
      <c r="D340">
        <v>5</v>
      </c>
      <c r="E340">
        <v>26146</v>
      </c>
      <c r="F340">
        <v>21494204</v>
      </c>
      <c r="G340">
        <v>256</v>
      </c>
      <c r="H340">
        <v>308624</v>
      </c>
      <c r="I340">
        <v>28154</v>
      </c>
      <c r="J340">
        <v>20844250</v>
      </c>
      <c r="K340">
        <v>1619574</v>
      </c>
      <c r="L340">
        <v>408590546</v>
      </c>
      <c r="M340">
        <v>486572</v>
      </c>
      <c r="N340">
        <v>7436548</v>
      </c>
      <c r="O340">
        <v>0</v>
      </c>
      <c r="P340">
        <v>0</v>
      </c>
    </row>
    <row r="341" spans="1:16">
      <c r="A341">
        <v>2021</v>
      </c>
      <c r="B341" t="s">
        <v>16</v>
      </c>
      <c r="C341">
        <v>1</v>
      </c>
      <c r="D341">
        <v>5</v>
      </c>
      <c r="E341">
        <v>23054</v>
      </c>
      <c r="F341">
        <v>21517258</v>
      </c>
      <c r="G341">
        <v>232</v>
      </c>
      <c r="H341">
        <v>308856</v>
      </c>
      <c r="I341">
        <v>23764</v>
      </c>
      <c r="J341">
        <v>20868014</v>
      </c>
      <c r="K341">
        <v>1260921</v>
      </c>
      <c r="L341">
        <v>409851467</v>
      </c>
      <c r="M341">
        <v>29018</v>
      </c>
      <c r="N341">
        <v>7465566</v>
      </c>
      <c r="O341">
        <v>0</v>
      </c>
      <c r="P341">
        <v>0</v>
      </c>
    </row>
    <row r="342" spans="1:16">
      <c r="A342">
        <v>2021</v>
      </c>
      <c r="B342" t="s">
        <v>18</v>
      </c>
      <c r="C342">
        <v>2</v>
      </c>
      <c r="D342">
        <v>1</v>
      </c>
      <c r="E342">
        <v>17158</v>
      </c>
      <c r="F342">
        <v>21534416</v>
      </c>
      <c r="G342">
        <v>188</v>
      </c>
      <c r="H342">
        <v>309044</v>
      </c>
      <c r="I342">
        <v>26886</v>
      </c>
      <c r="J342">
        <v>20894900</v>
      </c>
      <c r="K342">
        <v>1309224</v>
      </c>
      <c r="L342">
        <v>411160691</v>
      </c>
      <c r="M342">
        <v>380727</v>
      </c>
      <c r="N342">
        <v>7846293</v>
      </c>
      <c r="O342">
        <v>0</v>
      </c>
      <c r="P342">
        <v>0</v>
      </c>
    </row>
    <row r="343" spans="1:16">
      <c r="A343">
        <v>2021</v>
      </c>
      <c r="B343" t="s">
        <v>18</v>
      </c>
      <c r="C343">
        <v>2</v>
      </c>
      <c r="D343">
        <v>1</v>
      </c>
      <c r="E343">
        <v>22002</v>
      </c>
      <c r="F343">
        <v>21556418</v>
      </c>
      <c r="G343">
        <v>226</v>
      </c>
      <c r="H343">
        <v>309270</v>
      </c>
      <c r="I343">
        <v>28500</v>
      </c>
      <c r="J343">
        <v>20923400</v>
      </c>
      <c r="K343">
        <v>1459601</v>
      </c>
      <c r="L343">
        <v>412620292</v>
      </c>
      <c r="M343">
        <v>375937</v>
      </c>
      <c r="N343">
        <v>8222230</v>
      </c>
      <c r="O343">
        <v>0</v>
      </c>
      <c r="P343">
        <v>0</v>
      </c>
    </row>
    <row r="344" spans="1:16">
      <c r="A344">
        <v>2021</v>
      </c>
      <c r="B344" t="s">
        <v>18</v>
      </c>
      <c r="C344">
        <v>2</v>
      </c>
      <c r="D344">
        <v>1</v>
      </c>
      <c r="E344">
        <v>25850</v>
      </c>
      <c r="F344">
        <v>21582268</v>
      </c>
      <c r="G344">
        <v>214</v>
      </c>
      <c r="H344">
        <v>309484</v>
      </c>
      <c r="I344">
        <v>35626</v>
      </c>
      <c r="J344">
        <v>20959026</v>
      </c>
      <c r="K344">
        <v>1547348</v>
      </c>
      <c r="L344">
        <v>414167640</v>
      </c>
      <c r="M344">
        <v>619662</v>
      </c>
      <c r="N344">
        <v>8841892</v>
      </c>
      <c r="O344">
        <v>0</v>
      </c>
      <c r="P344">
        <v>0</v>
      </c>
    </row>
    <row r="345" spans="1:16">
      <c r="A345">
        <v>2021</v>
      </c>
      <c r="B345" t="s">
        <v>18</v>
      </c>
      <c r="C345">
        <v>2</v>
      </c>
      <c r="D345">
        <v>1</v>
      </c>
      <c r="E345">
        <v>24802</v>
      </c>
      <c r="F345">
        <v>21607070</v>
      </c>
      <c r="G345">
        <v>240</v>
      </c>
      <c r="H345">
        <v>309724</v>
      </c>
      <c r="I345">
        <v>31576</v>
      </c>
      <c r="J345">
        <v>20990602</v>
      </c>
      <c r="K345">
        <v>1581515</v>
      </c>
      <c r="L345">
        <v>415749155</v>
      </c>
      <c r="M345">
        <v>1018592</v>
      </c>
      <c r="N345">
        <v>9860484</v>
      </c>
      <c r="O345">
        <v>0</v>
      </c>
      <c r="P345">
        <v>0</v>
      </c>
    </row>
    <row r="346" spans="1:16">
      <c r="A346">
        <v>2021</v>
      </c>
      <c r="B346" t="s">
        <v>18</v>
      </c>
      <c r="C346">
        <v>2</v>
      </c>
      <c r="D346">
        <v>1</v>
      </c>
      <c r="E346">
        <v>23422</v>
      </c>
      <c r="F346">
        <v>21630492</v>
      </c>
      <c r="G346">
        <v>190</v>
      </c>
      <c r="H346">
        <v>309914</v>
      </c>
      <c r="I346">
        <v>29024</v>
      </c>
      <c r="J346">
        <v>21019626</v>
      </c>
      <c r="K346">
        <v>1589459</v>
      </c>
      <c r="L346">
        <v>417338614</v>
      </c>
      <c r="M346">
        <v>912707</v>
      </c>
      <c r="N346">
        <v>10773191</v>
      </c>
      <c r="O346">
        <v>0</v>
      </c>
      <c r="P346">
        <v>0</v>
      </c>
    </row>
    <row r="347" spans="1:16">
      <c r="A347">
        <v>2021</v>
      </c>
      <c r="B347" t="s">
        <v>18</v>
      </c>
      <c r="C347">
        <v>2</v>
      </c>
      <c r="D347">
        <v>1</v>
      </c>
      <c r="E347">
        <v>24138</v>
      </c>
      <c r="F347">
        <v>21654630</v>
      </c>
      <c r="G347">
        <v>150</v>
      </c>
      <c r="H347">
        <v>310064</v>
      </c>
      <c r="I347">
        <v>23522</v>
      </c>
      <c r="J347">
        <v>21043148</v>
      </c>
      <c r="K347">
        <v>1550943</v>
      </c>
      <c r="L347">
        <v>418889557</v>
      </c>
      <c r="M347">
        <v>715396</v>
      </c>
      <c r="N347">
        <v>11488587</v>
      </c>
      <c r="O347">
        <v>0</v>
      </c>
      <c r="P347">
        <v>0</v>
      </c>
    </row>
    <row r="348" spans="1:16">
      <c r="A348">
        <v>2021</v>
      </c>
      <c r="B348" t="s">
        <v>18</v>
      </c>
      <c r="C348">
        <v>2</v>
      </c>
      <c r="D348">
        <v>1</v>
      </c>
      <c r="E348">
        <v>23572</v>
      </c>
      <c r="F348">
        <v>21678202</v>
      </c>
      <c r="G348">
        <v>172</v>
      </c>
      <c r="H348">
        <v>310236</v>
      </c>
      <c r="I348">
        <v>23512</v>
      </c>
      <c r="J348">
        <v>21066660</v>
      </c>
      <c r="K348">
        <v>1303674</v>
      </c>
      <c r="L348">
        <v>420193231</v>
      </c>
      <c r="M348">
        <v>74080</v>
      </c>
      <c r="N348">
        <v>11562667</v>
      </c>
      <c r="O348">
        <v>0</v>
      </c>
      <c r="P348">
        <v>0</v>
      </c>
    </row>
    <row r="349" spans="1:16">
      <c r="A349">
        <v>2021</v>
      </c>
      <c r="B349" t="s">
        <v>18</v>
      </c>
      <c r="C349">
        <v>2</v>
      </c>
      <c r="D349">
        <v>2</v>
      </c>
      <c r="E349">
        <v>17430</v>
      </c>
      <c r="F349">
        <v>21695632</v>
      </c>
      <c r="G349">
        <v>156</v>
      </c>
      <c r="H349">
        <v>310392</v>
      </c>
      <c r="I349">
        <v>27200</v>
      </c>
      <c r="J349">
        <v>21093860</v>
      </c>
      <c r="K349">
        <v>1324874</v>
      </c>
      <c r="L349">
        <v>421518105</v>
      </c>
      <c r="M349">
        <v>891839</v>
      </c>
      <c r="N349">
        <v>12454506</v>
      </c>
      <c r="O349">
        <v>0</v>
      </c>
      <c r="P349">
        <v>0</v>
      </c>
    </row>
    <row r="350" spans="1:16">
      <c r="A350">
        <v>2021</v>
      </c>
      <c r="B350" t="s">
        <v>18</v>
      </c>
      <c r="C350">
        <v>2</v>
      </c>
      <c r="D350">
        <v>2</v>
      </c>
      <c r="E350">
        <v>21462</v>
      </c>
      <c r="F350">
        <v>21717094</v>
      </c>
      <c r="G350">
        <v>188</v>
      </c>
      <c r="H350">
        <v>310580</v>
      </c>
      <c r="I350">
        <v>25856</v>
      </c>
      <c r="J350">
        <v>21119716</v>
      </c>
      <c r="K350">
        <v>1524906</v>
      </c>
      <c r="L350">
        <v>423043011</v>
      </c>
      <c r="M350">
        <v>701378</v>
      </c>
      <c r="N350">
        <v>13155884</v>
      </c>
      <c r="O350">
        <v>0</v>
      </c>
      <c r="P350">
        <v>0</v>
      </c>
    </row>
    <row r="351" spans="1:16">
      <c r="A351">
        <v>2021</v>
      </c>
      <c r="B351" t="s">
        <v>18</v>
      </c>
      <c r="C351">
        <v>2</v>
      </c>
      <c r="D351">
        <v>2</v>
      </c>
      <c r="E351">
        <v>25078</v>
      </c>
      <c r="F351">
        <v>21742172</v>
      </c>
      <c r="G351">
        <v>220</v>
      </c>
      <c r="H351">
        <v>310800</v>
      </c>
      <c r="I351">
        <v>23592</v>
      </c>
      <c r="J351">
        <v>21143308</v>
      </c>
      <c r="K351">
        <v>1540009</v>
      </c>
      <c r="L351">
        <v>424583020</v>
      </c>
      <c r="M351">
        <v>803978</v>
      </c>
      <c r="N351">
        <v>13959862</v>
      </c>
      <c r="O351">
        <v>0</v>
      </c>
      <c r="P351">
        <v>0</v>
      </c>
    </row>
    <row r="352" spans="1:16">
      <c r="A352">
        <v>2021</v>
      </c>
      <c r="B352" t="s">
        <v>18</v>
      </c>
      <c r="C352">
        <v>2</v>
      </c>
      <c r="D352">
        <v>2</v>
      </c>
      <c r="E352">
        <v>18706</v>
      </c>
      <c r="F352">
        <v>21760878</v>
      </c>
      <c r="G352">
        <v>170</v>
      </c>
      <c r="H352">
        <v>310970</v>
      </c>
      <c r="I352">
        <v>31444</v>
      </c>
      <c r="J352">
        <v>21174752</v>
      </c>
      <c r="K352">
        <v>1601403</v>
      </c>
      <c r="L352">
        <v>426184423</v>
      </c>
      <c r="M352">
        <v>965159</v>
      </c>
      <c r="N352">
        <v>14925021</v>
      </c>
      <c r="O352">
        <v>0</v>
      </c>
      <c r="P352">
        <v>0</v>
      </c>
    </row>
    <row r="353" spans="1:16">
      <c r="A353">
        <v>2021</v>
      </c>
      <c r="B353" t="s">
        <v>18</v>
      </c>
      <c r="C353">
        <v>2</v>
      </c>
      <c r="D353">
        <v>2</v>
      </c>
      <c r="E353">
        <v>24274</v>
      </c>
      <c r="F353">
        <v>21785152</v>
      </c>
      <c r="G353">
        <v>208</v>
      </c>
      <c r="H353">
        <v>311178</v>
      </c>
      <c r="I353">
        <v>22716</v>
      </c>
      <c r="J353">
        <v>21197468</v>
      </c>
      <c r="K353">
        <v>1580227</v>
      </c>
      <c r="L353">
        <v>427764650</v>
      </c>
      <c r="M353">
        <v>910764</v>
      </c>
      <c r="N353">
        <v>15835785</v>
      </c>
      <c r="O353">
        <v>0</v>
      </c>
      <c r="P353">
        <v>0</v>
      </c>
    </row>
    <row r="354" spans="1:16">
      <c r="A354">
        <v>2021</v>
      </c>
      <c r="B354" t="s">
        <v>18</v>
      </c>
      <c r="C354">
        <v>2</v>
      </c>
      <c r="D354">
        <v>2</v>
      </c>
      <c r="E354">
        <v>24396</v>
      </c>
      <c r="F354">
        <v>21809548</v>
      </c>
      <c r="G354">
        <v>178</v>
      </c>
      <c r="H354">
        <v>311356</v>
      </c>
      <c r="I354">
        <v>22214</v>
      </c>
      <c r="J354">
        <v>21219682</v>
      </c>
      <c r="K354">
        <v>1524509</v>
      </c>
      <c r="L354">
        <v>429289159</v>
      </c>
      <c r="M354">
        <v>529618</v>
      </c>
      <c r="N354">
        <v>16365403</v>
      </c>
      <c r="O354">
        <v>47041</v>
      </c>
      <c r="P354">
        <v>47041</v>
      </c>
    </row>
    <row r="355" spans="1:16">
      <c r="A355">
        <v>2021</v>
      </c>
      <c r="B355" t="s">
        <v>18</v>
      </c>
      <c r="C355">
        <v>2</v>
      </c>
      <c r="D355">
        <v>2</v>
      </c>
      <c r="E355">
        <v>23412</v>
      </c>
      <c r="F355">
        <v>21832960</v>
      </c>
      <c r="G355">
        <v>182</v>
      </c>
      <c r="H355">
        <v>311538</v>
      </c>
      <c r="I355">
        <v>19000</v>
      </c>
      <c r="J355">
        <v>21238682</v>
      </c>
      <c r="K355">
        <v>1200171</v>
      </c>
      <c r="L355">
        <v>430489330</v>
      </c>
      <c r="M355">
        <v>40047</v>
      </c>
      <c r="N355">
        <v>16405450</v>
      </c>
      <c r="O355">
        <v>1651</v>
      </c>
      <c r="P355">
        <v>48692</v>
      </c>
    </row>
    <row r="356" spans="1:16">
      <c r="A356">
        <v>2021</v>
      </c>
      <c r="B356" t="s">
        <v>18</v>
      </c>
      <c r="C356">
        <v>2</v>
      </c>
      <c r="D356">
        <v>3</v>
      </c>
      <c r="E356">
        <v>18172</v>
      </c>
      <c r="F356">
        <v>21851132</v>
      </c>
      <c r="G356">
        <v>164</v>
      </c>
      <c r="H356">
        <v>311702</v>
      </c>
      <c r="I356">
        <v>23586</v>
      </c>
      <c r="J356">
        <v>21262268</v>
      </c>
      <c r="K356">
        <v>1191659</v>
      </c>
      <c r="L356">
        <v>431680989</v>
      </c>
      <c r="M356">
        <v>583024</v>
      </c>
      <c r="N356">
        <v>16988474</v>
      </c>
      <c r="O356">
        <v>268156</v>
      </c>
      <c r="P356">
        <v>316848</v>
      </c>
    </row>
    <row r="357" spans="1:16">
      <c r="A357">
        <v>2021</v>
      </c>
      <c r="B357" t="s">
        <v>18</v>
      </c>
      <c r="C357">
        <v>2</v>
      </c>
      <c r="D357">
        <v>3</v>
      </c>
      <c r="E357">
        <v>23184</v>
      </c>
      <c r="F357">
        <v>21874316</v>
      </c>
      <c r="G357">
        <v>198</v>
      </c>
      <c r="H357">
        <v>311900</v>
      </c>
      <c r="I357">
        <v>23672</v>
      </c>
      <c r="J357">
        <v>21285940</v>
      </c>
      <c r="K357">
        <v>1351626</v>
      </c>
      <c r="L357">
        <v>433032615</v>
      </c>
      <c r="M357">
        <v>301425</v>
      </c>
      <c r="N357">
        <v>17289899</v>
      </c>
      <c r="O357">
        <v>226338</v>
      </c>
      <c r="P357">
        <v>543186</v>
      </c>
    </row>
    <row r="358" spans="1:16">
      <c r="A358">
        <v>2021</v>
      </c>
      <c r="B358" t="s">
        <v>18</v>
      </c>
      <c r="C358">
        <v>2</v>
      </c>
      <c r="D358">
        <v>3</v>
      </c>
      <c r="E358">
        <v>25724</v>
      </c>
      <c r="F358">
        <v>21900040</v>
      </c>
      <c r="G358">
        <v>200</v>
      </c>
      <c r="H358">
        <v>312100</v>
      </c>
      <c r="I358">
        <v>24056</v>
      </c>
      <c r="J358">
        <v>21309996</v>
      </c>
      <c r="K358">
        <v>1463010</v>
      </c>
      <c r="L358">
        <v>434495625</v>
      </c>
      <c r="M358">
        <v>627562</v>
      </c>
      <c r="N358">
        <v>17917461</v>
      </c>
      <c r="O358">
        <v>178509</v>
      </c>
      <c r="P358">
        <v>721695</v>
      </c>
    </row>
    <row r="359" spans="1:16">
      <c r="A359">
        <v>2021</v>
      </c>
      <c r="B359" t="s">
        <v>18</v>
      </c>
      <c r="C359">
        <v>2</v>
      </c>
      <c r="D359">
        <v>3</v>
      </c>
      <c r="E359">
        <v>26476</v>
      </c>
      <c r="F359">
        <v>21926516</v>
      </c>
      <c r="G359">
        <v>200</v>
      </c>
      <c r="H359">
        <v>312300</v>
      </c>
      <c r="I359">
        <v>21826</v>
      </c>
      <c r="J359">
        <v>21331822</v>
      </c>
      <c r="K359">
        <v>1521908</v>
      </c>
      <c r="L359">
        <v>436017533</v>
      </c>
      <c r="M359">
        <v>1009902</v>
      </c>
      <c r="N359">
        <v>18927363</v>
      </c>
      <c r="O359">
        <v>477944</v>
      </c>
      <c r="P359">
        <v>1199639</v>
      </c>
    </row>
    <row r="360" spans="1:16">
      <c r="A360">
        <v>2021</v>
      </c>
      <c r="B360" t="s">
        <v>18</v>
      </c>
      <c r="C360">
        <v>2</v>
      </c>
      <c r="D360">
        <v>3</v>
      </c>
      <c r="E360">
        <v>27832</v>
      </c>
      <c r="F360">
        <v>21954348</v>
      </c>
      <c r="G360">
        <v>200</v>
      </c>
      <c r="H360">
        <v>312500</v>
      </c>
      <c r="I360">
        <v>20430</v>
      </c>
      <c r="J360">
        <v>21352252</v>
      </c>
      <c r="K360">
        <v>1571442</v>
      </c>
      <c r="L360">
        <v>437588975</v>
      </c>
      <c r="M360">
        <v>543927</v>
      </c>
      <c r="N360">
        <v>19471290</v>
      </c>
      <c r="O360">
        <v>467719</v>
      </c>
      <c r="P360">
        <v>1667358</v>
      </c>
    </row>
    <row r="361" spans="1:16">
      <c r="A361">
        <v>2021</v>
      </c>
      <c r="B361" t="s">
        <v>18</v>
      </c>
      <c r="C361">
        <v>2</v>
      </c>
      <c r="D361">
        <v>3</v>
      </c>
      <c r="E361">
        <v>27838</v>
      </c>
      <c r="F361">
        <v>21982186</v>
      </c>
      <c r="G361">
        <v>178</v>
      </c>
      <c r="H361">
        <v>312678</v>
      </c>
      <c r="I361">
        <v>22826</v>
      </c>
      <c r="J361">
        <v>21375078</v>
      </c>
      <c r="K361">
        <v>1440552</v>
      </c>
      <c r="L361">
        <v>439029527</v>
      </c>
      <c r="M361">
        <v>471215</v>
      </c>
      <c r="N361">
        <v>19942505</v>
      </c>
      <c r="O361">
        <v>222336</v>
      </c>
      <c r="P361">
        <v>1889694</v>
      </c>
    </row>
    <row r="362" spans="1:16">
      <c r="A362">
        <v>2021</v>
      </c>
      <c r="B362" t="s">
        <v>18</v>
      </c>
      <c r="C362">
        <v>2</v>
      </c>
      <c r="D362">
        <v>3</v>
      </c>
      <c r="E362">
        <v>28556</v>
      </c>
      <c r="F362">
        <v>22010742</v>
      </c>
      <c r="G362">
        <v>166</v>
      </c>
      <c r="H362">
        <v>312844</v>
      </c>
      <c r="I362">
        <v>19430</v>
      </c>
      <c r="J362">
        <v>21394508</v>
      </c>
      <c r="K362">
        <v>1337352</v>
      </c>
      <c r="L362">
        <v>440366879</v>
      </c>
      <c r="M362">
        <v>45705</v>
      </c>
      <c r="N362">
        <v>19988210</v>
      </c>
      <c r="O362">
        <v>14232</v>
      </c>
      <c r="P362">
        <v>1903926</v>
      </c>
    </row>
    <row r="363" spans="1:16">
      <c r="A363">
        <v>2021</v>
      </c>
      <c r="B363" t="s">
        <v>18</v>
      </c>
      <c r="C363">
        <v>2</v>
      </c>
      <c r="D363">
        <v>4</v>
      </c>
      <c r="E363">
        <v>20988</v>
      </c>
      <c r="F363">
        <v>22031730</v>
      </c>
      <c r="G363">
        <v>152</v>
      </c>
      <c r="H363">
        <v>312996</v>
      </c>
      <c r="I363">
        <v>26466</v>
      </c>
      <c r="J363">
        <v>21420974</v>
      </c>
      <c r="K363">
        <v>1293135</v>
      </c>
      <c r="L363">
        <v>441660014</v>
      </c>
      <c r="M363">
        <v>629376</v>
      </c>
      <c r="N363">
        <v>20617586</v>
      </c>
      <c r="O363">
        <v>577415</v>
      </c>
      <c r="P363">
        <v>2481341</v>
      </c>
    </row>
    <row r="364" spans="1:16">
      <c r="A364">
        <v>2021</v>
      </c>
      <c r="B364" t="s">
        <v>18</v>
      </c>
      <c r="C364">
        <v>2</v>
      </c>
      <c r="D364">
        <v>4</v>
      </c>
      <c r="E364">
        <v>27364</v>
      </c>
      <c r="F364">
        <v>22059094</v>
      </c>
      <c r="G364">
        <v>206</v>
      </c>
      <c r="H364">
        <v>313202</v>
      </c>
      <c r="I364">
        <v>27938</v>
      </c>
      <c r="J364">
        <v>21448912</v>
      </c>
      <c r="K364">
        <v>1528044</v>
      </c>
      <c r="L364">
        <v>443188058</v>
      </c>
      <c r="M364">
        <v>499731</v>
      </c>
      <c r="N364">
        <v>21117317</v>
      </c>
      <c r="O364">
        <v>278245</v>
      </c>
      <c r="P364">
        <v>2759586</v>
      </c>
    </row>
    <row r="365" spans="1:16">
      <c r="A365">
        <v>2021</v>
      </c>
      <c r="B365" t="s">
        <v>18</v>
      </c>
      <c r="C365">
        <v>2</v>
      </c>
      <c r="D365">
        <v>4</v>
      </c>
      <c r="E365">
        <v>33860</v>
      </c>
      <c r="F365">
        <v>22092954</v>
      </c>
      <c r="G365">
        <v>282</v>
      </c>
      <c r="H365">
        <v>313484</v>
      </c>
      <c r="I365">
        <v>24200</v>
      </c>
      <c r="J365">
        <v>21473112</v>
      </c>
      <c r="K365">
        <v>1558656</v>
      </c>
      <c r="L365">
        <v>444746714</v>
      </c>
      <c r="M365">
        <v>522957</v>
      </c>
      <c r="N365">
        <v>21640274</v>
      </c>
      <c r="O365">
        <v>434012</v>
      </c>
      <c r="P365">
        <v>3193598</v>
      </c>
    </row>
    <row r="366" spans="1:16">
      <c r="A366">
        <v>2021</v>
      </c>
      <c r="B366" t="s">
        <v>18</v>
      </c>
      <c r="C366">
        <v>2</v>
      </c>
      <c r="D366">
        <v>4</v>
      </c>
      <c r="E366">
        <v>33198</v>
      </c>
      <c r="F366">
        <v>22126152</v>
      </c>
      <c r="G366">
        <v>238</v>
      </c>
      <c r="H366">
        <v>313722</v>
      </c>
      <c r="I366">
        <v>24444</v>
      </c>
      <c r="J366">
        <v>21497556</v>
      </c>
      <c r="K366">
        <v>1640636</v>
      </c>
      <c r="L366">
        <v>446387350</v>
      </c>
      <c r="M366">
        <v>715470</v>
      </c>
      <c r="N366">
        <v>22355744</v>
      </c>
      <c r="O366">
        <v>831466</v>
      </c>
      <c r="P366">
        <v>4025064</v>
      </c>
    </row>
    <row r="367" spans="1:16">
      <c r="A367">
        <v>2021</v>
      </c>
      <c r="B367" t="s">
        <v>18</v>
      </c>
      <c r="C367">
        <v>2</v>
      </c>
      <c r="D367">
        <v>4</v>
      </c>
      <c r="E367">
        <v>33124</v>
      </c>
      <c r="F367">
        <v>22159276</v>
      </c>
      <c r="G367">
        <v>228</v>
      </c>
      <c r="H367">
        <v>313950</v>
      </c>
      <c r="I367">
        <v>25580</v>
      </c>
      <c r="J367">
        <v>21523136</v>
      </c>
      <c r="K367">
        <v>1726521</v>
      </c>
      <c r="L367">
        <v>448113871</v>
      </c>
      <c r="M367">
        <v>639870</v>
      </c>
      <c r="N367">
        <v>22995614</v>
      </c>
      <c r="O367">
        <v>838672</v>
      </c>
      <c r="P367">
        <v>4863736</v>
      </c>
    </row>
    <row r="368" spans="1:16">
      <c r="A368">
        <v>2021</v>
      </c>
      <c r="B368" t="s">
        <v>18</v>
      </c>
      <c r="C368">
        <v>2</v>
      </c>
      <c r="D368">
        <v>4</v>
      </c>
      <c r="E368">
        <v>33610</v>
      </c>
      <c r="F368">
        <v>22192886</v>
      </c>
      <c r="G368">
        <v>222</v>
      </c>
      <c r="H368">
        <v>314172</v>
      </c>
      <c r="I368">
        <v>23418</v>
      </c>
      <c r="J368">
        <v>21546554</v>
      </c>
      <c r="K368">
        <v>1648009</v>
      </c>
      <c r="L368">
        <v>449761880</v>
      </c>
      <c r="M368">
        <v>56406</v>
      </c>
      <c r="N368">
        <v>23052020</v>
      </c>
      <c r="O368">
        <v>2313</v>
      </c>
      <c r="P368">
        <v>4866049</v>
      </c>
    </row>
    <row r="369" spans="1:16">
      <c r="A369">
        <v>2021</v>
      </c>
      <c r="B369" t="s">
        <v>18</v>
      </c>
      <c r="C369">
        <v>2</v>
      </c>
      <c r="D369">
        <v>4</v>
      </c>
      <c r="E369">
        <v>31228</v>
      </c>
      <c r="F369">
        <v>22224114</v>
      </c>
      <c r="G369">
        <v>216</v>
      </c>
      <c r="H369">
        <v>314388</v>
      </c>
      <c r="I369">
        <v>22582</v>
      </c>
      <c r="J369">
        <v>21569136</v>
      </c>
      <c r="K369">
        <v>1416707</v>
      </c>
      <c r="L369">
        <v>451178587</v>
      </c>
      <c r="M369">
        <v>0</v>
      </c>
      <c r="N369">
        <v>23052020</v>
      </c>
      <c r="O369">
        <v>0</v>
      </c>
      <c r="P369">
        <v>4866049</v>
      </c>
    </row>
    <row r="370" spans="1:16">
      <c r="A370">
        <v>2021</v>
      </c>
      <c r="B370" t="s">
        <v>31</v>
      </c>
      <c r="C370">
        <v>3</v>
      </c>
      <c r="D370">
        <v>1</v>
      </c>
      <c r="E370">
        <v>24540</v>
      </c>
      <c r="F370">
        <v>22248654</v>
      </c>
      <c r="G370">
        <v>184</v>
      </c>
      <c r="H370">
        <v>314572</v>
      </c>
      <c r="I370">
        <v>24944</v>
      </c>
      <c r="J370">
        <v>21594080</v>
      </c>
      <c r="K370">
        <v>1401908</v>
      </c>
      <c r="L370">
        <v>452580495</v>
      </c>
      <c r="M370">
        <v>752079</v>
      </c>
      <c r="N370">
        <v>23804099</v>
      </c>
      <c r="O370">
        <v>280466</v>
      </c>
      <c r="P370">
        <v>5146515</v>
      </c>
    </row>
    <row r="371" spans="1:16">
      <c r="A371">
        <v>2021</v>
      </c>
      <c r="B371" t="s">
        <v>31</v>
      </c>
      <c r="C371">
        <v>3</v>
      </c>
      <c r="D371">
        <v>1</v>
      </c>
      <c r="E371">
        <v>29996</v>
      </c>
      <c r="F371">
        <v>22278650</v>
      </c>
      <c r="G371">
        <v>196</v>
      </c>
      <c r="H371">
        <v>314768</v>
      </c>
      <c r="I371">
        <v>26226</v>
      </c>
      <c r="J371">
        <v>21620306</v>
      </c>
      <c r="K371">
        <v>1592023</v>
      </c>
      <c r="L371">
        <v>454172518</v>
      </c>
      <c r="M371">
        <v>1206934</v>
      </c>
      <c r="N371">
        <v>25011033</v>
      </c>
      <c r="O371">
        <v>230886</v>
      </c>
      <c r="P371">
        <v>5377401</v>
      </c>
    </row>
    <row r="372" spans="1:16">
      <c r="A372">
        <v>2021</v>
      </c>
      <c r="B372" t="s">
        <v>31</v>
      </c>
      <c r="C372">
        <v>3</v>
      </c>
      <c r="D372">
        <v>1</v>
      </c>
      <c r="E372">
        <v>34850</v>
      </c>
      <c r="F372">
        <v>22313500</v>
      </c>
      <c r="G372">
        <v>174</v>
      </c>
      <c r="H372">
        <v>314942</v>
      </c>
      <c r="I372">
        <v>28142</v>
      </c>
      <c r="J372">
        <v>21648448</v>
      </c>
      <c r="K372">
        <v>1619923</v>
      </c>
      <c r="L372">
        <v>455792441</v>
      </c>
      <c r="M372">
        <v>1577514</v>
      </c>
      <c r="N372">
        <v>26588547</v>
      </c>
      <c r="O372">
        <v>324189</v>
      </c>
      <c r="P372">
        <v>5701590</v>
      </c>
    </row>
    <row r="373" spans="1:16">
      <c r="A373">
        <v>2021</v>
      </c>
      <c r="B373" t="s">
        <v>31</v>
      </c>
      <c r="C373">
        <v>3</v>
      </c>
      <c r="D373">
        <v>1</v>
      </c>
      <c r="E373">
        <v>33648</v>
      </c>
      <c r="F373">
        <v>22347148</v>
      </c>
      <c r="G373">
        <v>226</v>
      </c>
      <c r="H373">
        <v>315168</v>
      </c>
      <c r="I373">
        <v>27576</v>
      </c>
      <c r="J373">
        <v>21676024</v>
      </c>
      <c r="K373">
        <v>1616008</v>
      </c>
      <c r="L373">
        <v>457408449</v>
      </c>
      <c r="M373">
        <v>2033154</v>
      </c>
      <c r="N373">
        <v>28621701</v>
      </c>
      <c r="O373">
        <v>662195</v>
      </c>
      <c r="P373">
        <v>6363785</v>
      </c>
    </row>
    <row r="374" spans="1:16">
      <c r="A374">
        <v>2021</v>
      </c>
      <c r="B374" t="s">
        <v>31</v>
      </c>
      <c r="C374">
        <v>3</v>
      </c>
      <c r="D374">
        <v>1</v>
      </c>
      <c r="E374">
        <v>36648</v>
      </c>
      <c r="F374">
        <v>22383796</v>
      </c>
      <c r="G374">
        <v>218</v>
      </c>
      <c r="H374">
        <v>315386</v>
      </c>
      <c r="I374">
        <v>28372</v>
      </c>
      <c r="J374">
        <v>21704396</v>
      </c>
      <c r="K374">
        <v>1621511</v>
      </c>
      <c r="L374">
        <v>459029960</v>
      </c>
      <c r="M374">
        <v>2320443</v>
      </c>
      <c r="N374">
        <v>30942144</v>
      </c>
      <c r="O374">
        <v>583299</v>
      </c>
      <c r="P374">
        <v>6947084</v>
      </c>
    </row>
    <row r="375" spans="1:16">
      <c r="A375">
        <v>2021</v>
      </c>
      <c r="B375" t="s">
        <v>31</v>
      </c>
      <c r="C375">
        <v>3</v>
      </c>
      <c r="D375">
        <v>1</v>
      </c>
      <c r="E375">
        <v>37448</v>
      </c>
      <c r="F375">
        <v>22421244</v>
      </c>
      <c r="G375">
        <v>200</v>
      </c>
      <c r="H375">
        <v>315586</v>
      </c>
      <c r="I375">
        <v>28758</v>
      </c>
      <c r="J375">
        <v>21733154</v>
      </c>
      <c r="K375">
        <v>1582651</v>
      </c>
      <c r="L375">
        <v>460612611</v>
      </c>
      <c r="M375">
        <v>2278628</v>
      </c>
      <c r="N375">
        <v>33220772</v>
      </c>
      <c r="O375">
        <v>504640</v>
      </c>
      <c r="P375">
        <v>7451724</v>
      </c>
    </row>
    <row r="376" spans="1:16">
      <c r="A376">
        <v>2021</v>
      </c>
      <c r="B376" t="s">
        <v>31</v>
      </c>
      <c r="C376">
        <v>3</v>
      </c>
      <c r="D376">
        <v>1</v>
      </c>
      <c r="E376">
        <v>37300</v>
      </c>
      <c r="F376">
        <v>22458544</v>
      </c>
      <c r="G376">
        <v>194</v>
      </c>
      <c r="H376">
        <v>315780</v>
      </c>
      <c r="I376">
        <v>28606</v>
      </c>
      <c r="J376">
        <v>21761760</v>
      </c>
      <c r="K376">
        <v>1359734</v>
      </c>
      <c r="L376">
        <v>461972345</v>
      </c>
      <c r="M376">
        <v>114059</v>
      </c>
      <c r="N376">
        <v>33334831</v>
      </c>
      <c r="O376">
        <v>13843</v>
      </c>
      <c r="P376">
        <v>7465567</v>
      </c>
    </row>
    <row r="377" spans="1:16">
      <c r="A377">
        <v>2021</v>
      </c>
      <c r="B377" t="s">
        <v>31</v>
      </c>
      <c r="C377">
        <v>3</v>
      </c>
      <c r="D377">
        <v>2</v>
      </c>
      <c r="E377">
        <v>30706</v>
      </c>
      <c r="F377">
        <v>22489250</v>
      </c>
      <c r="G377">
        <v>152</v>
      </c>
      <c r="H377">
        <v>315932</v>
      </c>
      <c r="I377">
        <v>33212</v>
      </c>
      <c r="J377">
        <v>21794972</v>
      </c>
      <c r="K377">
        <v>1387315</v>
      </c>
      <c r="L377">
        <v>463359660</v>
      </c>
      <c r="M377">
        <v>3383968</v>
      </c>
      <c r="N377">
        <v>36718799</v>
      </c>
      <c r="O377">
        <v>604759</v>
      </c>
      <c r="P377">
        <v>8070326</v>
      </c>
    </row>
    <row r="378" spans="1:16">
      <c r="A378">
        <v>2021</v>
      </c>
      <c r="B378" t="s">
        <v>31</v>
      </c>
      <c r="C378">
        <v>3</v>
      </c>
      <c r="D378">
        <v>2</v>
      </c>
      <c r="E378">
        <v>35746</v>
      </c>
      <c r="F378">
        <v>22524996</v>
      </c>
      <c r="G378">
        <v>266</v>
      </c>
      <c r="H378">
        <v>316198</v>
      </c>
      <c r="I378">
        <v>41286</v>
      </c>
      <c r="J378">
        <v>21836258</v>
      </c>
      <c r="K378">
        <v>1553973</v>
      </c>
      <c r="L378">
        <v>464913633</v>
      </c>
      <c r="M378">
        <v>2081599</v>
      </c>
      <c r="N378">
        <v>38800398</v>
      </c>
      <c r="O378">
        <v>593007</v>
      </c>
      <c r="P378">
        <v>8663333</v>
      </c>
    </row>
    <row r="379" spans="1:16">
      <c r="A379">
        <v>2021</v>
      </c>
      <c r="B379" t="s">
        <v>31</v>
      </c>
      <c r="C379">
        <v>3</v>
      </c>
      <c r="D379">
        <v>2</v>
      </c>
      <c r="E379">
        <v>45702</v>
      </c>
      <c r="F379">
        <v>22570698</v>
      </c>
      <c r="G379">
        <v>250</v>
      </c>
      <c r="H379">
        <v>316448</v>
      </c>
      <c r="I379">
        <v>36308</v>
      </c>
      <c r="J379">
        <v>21872566</v>
      </c>
      <c r="K379">
        <v>1635068</v>
      </c>
      <c r="L379">
        <v>466548701</v>
      </c>
      <c r="M379">
        <v>2032818</v>
      </c>
      <c r="N379">
        <v>40833216</v>
      </c>
      <c r="O379">
        <v>567515</v>
      </c>
      <c r="P379">
        <v>9230848</v>
      </c>
    </row>
    <row r="380" spans="1:16">
      <c r="A380">
        <v>2021</v>
      </c>
      <c r="B380" t="s">
        <v>31</v>
      </c>
      <c r="C380">
        <v>3</v>
      </c>
      <c r="D380">
        <v>2</v>
      </c>
      <c r="E380">
        <v>46596</v>
      </c>
      <c r="F380">
        <v>22617294</v>
      </c>
      <c r="G380">
        <v>238</v>
      </c>
      <c r="H380">
        <v>316686</v>
      </c>
      <c r="I380">
        <v>30184</v>
      </c>
      <c r="J380">
        <v>21902750</v>
      </c>
      <c r="K380">
        <v>1607486</v>
      </c>
      <c r="L380">
        <v>468156187</v>
      </c>
      <c r="M380">
        <v>781786</v>
      </c>
      <c r="N380">
        <v>41615002</v>
      </c>
      <c r="O380">
        <v>147275</v>
      </c>
      <c r="P380">
        <v>9378123</v>
      </c>
    </row>
    <row r="381" spans="1:16">
      <c r="A381">
        <v>2021</v>
      </c>
      <c r="B381" t="s">
        <v>31</v>
      </c>
      <c r="C381">
        <v>3</v>
      </c>
      <c r="D381">
        <v>2</v>
      </c>
      <c r="E381">
        <v>49690</v>
      </c>
      <c r="F381">
        <v>22666984</v>
      </c>
      <c r="G381">
        <v>280</v>
      </c>
      <c r="H381">
        <v>316966</v>
      </c>
      <c r="I381">
        <v>39944</v>
      </c>
      <c r="J381">
        <v>21942694</v>
      </c>
      <c r="K381">
        <v>1622987</v>
      </c>
      <c r="L381">
        <v>469779174</v>
      </c>
      <c r="M381">
        <v>3264797</v>
      </c>
      <c r="N381">
        <v>44879799</v>
      </c>
      <c r="O381">
        <v>817514</v>
      </c>
      <c r="P381">
        <v>10195637</v>
      </c>
    </row>
    <row r="382" spans="1:16">
      <c r="A382">
        <v>2021</v>
      </c>
      <c r="B382" t="s">
        <v>31</v>
      </c>
      <c r="C382">
        <v>3</v>
      </c>
      <c r="D382">
        <v>2</v>
      </c>
      <c r="E382">
        <v>50308</v>
      </c>
      <c r="F382">
        <v>22717292</v>
      </c>
      <c r="G382">
        <v>318</v>
      </c>
      <c r="H382">
        <v>317284</v>
      </c>
      <c r="I382">
        <v>33016</v>
      </c>
      <c r="J382">
        <v>21975710</v>
      </c>
      <c r="K382">
        <v>1705165</v>
      </c>
      <c r="L382">
        <v>471484339</v>
      </c>
      <c r="M382">
        <v>2445451</v>
      </c>
      <c r="N382">
        <v>47325250</v>
      </c>
      <c r="O382">
        <v>560315</v>
      </c>
      <c r="P382">
        <v>10755952</v>
      </c>
    </row>
    <row r="383" spans="1:16">
      <c r="A383">
        <v>2021</v>
      </c>
      <c r="B383" t="s">
        <v>31</v>
      </c>
      <c r="C383">
        <v>3</v>
      </c>
      <c r="D383">
        <v>2</v>
      </c>
      <c r="E383">
        <v>53026</v>
      </c>
      <c r="F383">
        <v>22770318</v>
      </c>
      <c r="G383">
        <v>240</v>
      </c>
      <c r="H383">
        <v>317524</v>
      </c>
      <c r="I383">
        <v>35180</v>
      </c>
      <c r="J383">
        <v>22010890</v>
      </c>
      <c r="K383">
        <v>1558359</v>
      </c>
      <c r="L383">
        <v>473042698</v>
      </c>
      <c r="M383">
        <v>288959</v>
      </c>
      <c r="N383">
        <v>47614209</v>
      </c>
      <c r="O383">
        <v>49193</v>
      </c>
      <c r="P383">
        <v>10805145</v>
      </c>
    </row>
    <row r="384" spans="1:16">
      <c r="A384">
        <v>2021</v>
      </c>
      <c r="B384" t="s">
        <v>31</v>
      </c>
      <c r="C384">
        <v>3</v>
      </c>
      <c r="D384">
        <v>3</v>
      </c>
      <c r="E384">
        <v>48874</v>
      </c>
      <c r="F384">
        <v>22819192</v>
      </c>
      <c r="G384">
        <v>260</v>
      </c>
      <c r="H384">
        <v>317784</v>
      </c>
      <c r="I384">
        <v>40372</v>
      </c>
      <c r="J384">
        <v>22051262</v>
      </c>
      <c r="K384">
        <v>1617456</v>
      </c>
      <c r="L384">
        <v>474660154</v>
      </c>
      <c r="M384">
        <v>5233677</v>
      </c>
      <c r="N384">
        <v>52847886</v>
      </c>
      <c r="O384">
        <v>803617</v>
      </c>
      <c r="P384">
        <v>11608762</v>
      </c>
    </row>
    <row r="385" spans="1:16">
      <c r="A385">
        <v>2021</v>
      </c>
      <c r="B385" t="s">
        <v>31</v>
      </c>
      <c r="C385">
        <v>3</v>
      </c>
      <c r="D385">
        <v>3</v>
      </c>
      <c r="E385">
        <v>57738</v>
      </c>
      <c r="F385">
        <v>22876930</v>
      </c>
      <c r="G385">
        <v>374</v>
      </c>
      <c r="H385">
        <v>318158</v>
      </c>
      <c r="I385">
        <v>35492</v>
      </c>
      <c r="J385">
        <v>22086754</v>
      </c>
      <c r="K385">
        <v>1851916</v>
      </c>
      <c r="L385">
        <v>476512070</v>
      </c>
      <c r="M385">
        <v>3541676</v>
      </c>
      <c r="N385">
        <v>56389562</v>
      </c>
      <c r="O385">
        <v>646419</v>
      </c>
      <c r="P385">
        <v>12255181</v>
      </c>
    </row>
    <row r="386" spans="1:16">
      <c r="A386">
        <v>2021</v>
      </c>
      <c r="B386" t="s">
        <v>31</v>
      </c>
      <c r="C386">
        <v>3</v>
      </c>
      <c r="D386">
        <v>3</v>
      </c>
      <c r="E386">
        <v>71676</v>
      </c>
      <c r="F386">
        <v>22948606</v>
      </c>
      <c r="G386">
        <v>342</v>
      </c>
      <c r="H386">
        <v>318500</v>
      </c>
      <c r="I386">
        <v>35586</v>
      </c>
      <c r="J386">
        <v>22122340</v>
      </c>
      <c r="K386">
        <v>2048261</v>
      </c>
      <c r="L386">
        <v>478560331</v>
      </c>
      <c r="M386">
        <v>3460683</v>
      </c>
      <c r="N386">
        <v>59850245</v>
      </c>
      <c r="O386">
        <v>653812</v>
      </c>
      <c r="P386">
        <v>12908993</v>
      </c>
    </row>
    <row r="387" spans="1:16">
      <c r="A387">
        <v>2021</v>
      </c>
      <c r="B387" t="s">
        <v>31</v>
      </c>
      <c r="C387">
        <v>3</v>
      </c>
      <c r="D387">
        <v>3</v>
      </c>
      <c r="E387">
        <v>79374</v>
      </c>
      <c r="F387">
        <v>23027980</v>
      </c>
      <c r="G387">
        <v>312</v>
      </c>
      <c r="H387">
        <v>318812</v>
      </c>
      <c r="I387">
        <v>40712</v>
      </c>
      <c r="J387">
        <v>22163052</v>
      </c>
      <c r="K387">
        <v>2070672</v>
      </c>
      <c r="L387">
        <v>480631003</v>
      </c>
      <c r="M387">
        <v>3635846</v>
      </c>
      <c r="N387">
        <v>63486091</v>
      </c>
      <c r="O387">
        <v>711737</v>
      </c>
      <c r="P387">
        <v>13620730</v>
      </c>
    </row>
    <row r="388" spans="1:16">
      <c r="A388">
        <v>2021</v>
      </c>
      <c r="B388" t="s">
        <v>31</v>
      </c>
      <c r="C388">
        <v>3</v>
      </c>
      <c r="D388">
        <v>3</v>
      </c>
      <c r="E388">
        <v>81812</v>
      </c>
      <c r="F388">
        <v>23109792</v>
      </c>
      <c r="G388">
        <v>376</v>
      </c>
      <c r="H388">
        <v>319188</v>
      </c>
      <c r="I388">
        <v>47246</v>
      </c>
      <c r="J388">
        <v>22210298</v>
      </c>
      <c r="K388">
        <v>2081466</v>
      </c>
      <c r="L388">
        <v>482712469</v>
      </c>
      <c r="M388">
        <v>4818222</v>
      </c>
      <c r="N388">
        <v>68304313</v>
      </c>
      <c r="O388">
        <v>579308</v>
      </c>
      <c r="P388">
        <v>14200038</v>
      </c>
    </row>
    <row r="389" spans="1:16">
      <c r="A389">
        <v>2021</v>
      </c>
      <c r="B389" t="s">
        <v>31</v>
      </c>
      <c r="C389">
        <v>3</v>
      </c>
      <c r="D389">
        <v>3</v>
      </c>
      <c r="E389">
        <v>87630</v>
      </c>
      <c r="F389">
        <v>23197422</v>
      </c>
      <c r="G389">
        <v>392</v>
      </c>
      <c r="H389">
        <v>319580</v>
      </c>
      <c r="I389">
        <v>45942</v>
      </c>
      <c r="J389">
        <v>22256240</v>
      </c>
      <c r="K389">
        <v>2197427</v>
      </c>
      <c r="L389">
        <v>484909896</v>
      </c>
      <c r="M389">
        <v>4555781</v>
      </c>
      <c r="N389">
        <v>72860094</v>
      </c>
      <c r="O389">
        <v>479119</v>
      </c>
      <c r="P389">
        <v>14679157</v>
      </c>
    </row>
    <row r="390" spans="1:16">
      <c r="A390">
        <v>2021</v>
      </c>
      <c r="B390" t="s">
        <v>31</v>
      </c>
      <c r="C390">
        <v>3</v>
      </c>
      <c r="D390">
        <v>3</v>
      </c>
      <c r="E390">
        <v>94018</v>
      </c>
      <c r="F390">
        <v>23291440</v>
      </c>
      <c r="G390">
        <v>426</v>
      </c>
      <c r="H390">
        <v>320006</v>
      </c>
      <c r="I390">
        <v>42410</v>
      </c>
      <c r="J390">
        <v>22298650</v>
      </c>
      <c r="K390">
        <v>1910708</v>
      </c>
      <c r="L390">
        <v>486820604</v>
      </c>
      <c r="M390">
        <v>898230</v>
      </c>
      <c r="N390">
        <v>73758324</v>
      </c>
      <c r="O390">
        <v>26084</v>
      </c>
      <c r="P390">
        <v>14705241</v>
      </c>
    </row>
    <row r="391" spans="1:16">
      <c r="A391">
        <v>2021</v>
      </c>
      <c r="B391" t="s">
        <v>31</v>
      </c>
      <c r="C391">
        <v>3</v>
      </c>
      <c r="D391">
        <v>4</v>
      </c>
      <c r="E391">
        <v>81272</v>
      </c>
      <c r="F391">
        <v>23372712</v>
      </c>
      <c r="G391">
        <v>394</v>
      </c>
      <c r="H391">
        <v>320400</v>
      </c>
      <c r="I391">
        <v>59558</v>
      </c>
      <c r="J391">
        <v>22358208</v>
      </c>
      <c r="K391">
        <v>1870628</v>
      </c>
      <c r="L391">
        <v>488691232</v>
      </c>
      <c r="M391">
        <v>6102372</v>
      </c>
      <c r="N391">
        <v>79860696</v>
      </c>
      <c r="O391">
        <v>696892</v>
      </c>
      <c r="P391">
        <v>15402133</v>
      </c>
    </row>
    <row r="392" spans="1:16">
      <c r="A392">
        <v>2021</v>
      </c>
      <c r="B392" t="s">
        <v>31</v>
      </c>
      <c r="C392">
        <v>3</v>
      </c>
      <c r="D392">
        <v>4</v>
      </c>
      <c r="E392">
        <v>94478</v>
      </c>
      <c r="F392">
        <v>23467190</v>
      </c>
      <c r="G392">
        <v>554</v>
      </c>
      <c r="H392">
        <v>320954</v>
      </c>
      <c r="I392">
        <v>47826</v>
      </c>
      <c r="J392">
        <v>22406034</v>
      </c>
      <c r="K392">
        <v>2096072</v>
      </c>
      <c r="L392">
        <v>490787304</v>
      </c>
      <c r="M392">
        <v>4185929</v>
      </c>
      <c r="N392">
        <v>84046625</v>
      </c>
      <c r="O392">
        <v>436441</v>
      </c>
      <c r="P392">
        <v>15838574</v>
      </c>
    </row>
    <row r="393" spans="1:16">
      <c r="A393">
        <v>2021</v>
      </c>
      <c r="B393" t="s">
        <v>31</v>
      </c>
      <c r="C393">
        <v>3</v>
      </c>
      <c r="D393">
        <v>4</v>
      </c>
      <c r="E393">
        <v>106838</v>
      </c>
      <c r="F393">
        <v>23574028</v>
      </c>
      <c r="G393">
        <v>498</v>
      </c>
      <c r="H393">
        <v>321452</v>
      </c>
      <c r="I393">
        <v>53150</v>
      </c>
      <c r="J393">
        <v>22459184</v>
      </c>
      <c r="K393">
        <v>2198207</v>
      </c>
      <c r="L393">
        <v>492985511</v>
      </c>
      <c r="M393">
        <v>4216503</v>
      </c>
      <c r="N393">
        <v>88263128</v>
      </c>
      <c r="O393">
        <v>331102</v>
      </c>
      <c r="P393">
        <v>16169676</v>
      </c>
    </row>
    <row r="394" spans="1:16">
      <c r="A394">
        <v>2021</v>
      </c>
      <c r="B394" t="s">
        <v>31</v>
      </c>
      <c r="C394">
        <v>3</v>
      </c>
      <c r="D394">
        <v>4</v>
      </c>
      <c r="E394">
        <v>118170</v>
      </c>
      <c r="F394">
        <v>23692198</v>
      </c>
      <c r="G394">
        <v>514</v>
      </c>
      <c r="H394">
        <v>321966</v>
      </c>
      <c r="I394">
        <v>65832</v>
      </c>
      <c r="J394">
        <v>22525016</v>
      </c>
      <c r="K394">
        <v>2253543</v>
      </c>
      <c r="L394">
        <v>495239054</v>
      </c>
      <c r="M394">
        <v>4298344</v>
      </c>
      <c r="N394">
        <v>92561472</v>
      </c>
      <c r="O394">
        <v>364830</v>
      </c>
      <c r="P394">
        <v>16534506</v>
      </c>
    </row>
    <row r="395" spans="1:16">
      <c r="A395">
        <v>2021</v>
      </c>
      <c r="B395" t="s">
        <v>31</v>
      </c>
      <c r="C395">
        <v>3</v>
      </c>
      <c r="D395">
        <v>4</v>
      </c>
      <c r="E395">
        <v>124552</v>
      </c>
      <c r="F395">
        <v>23816750</v>
      </c>
      <c r="G395">
        <v>584</v>
      </c>
      <c r="H395">
        <v>322550</v>
      </c>
      <c r="I395">
        <v>60682</v>
      </c>
      <c r="J395">
        <v>22585698</v>
      </c>
      <c r="K395">
        <v>2345280</v>
      </c>
      <c r="L395">
        <v>497584334</v>
      </c>
      <c r="M395">
        <v>4838554</v>
      </c>
      <c r="N395">
        <v>97400026</v>
      </c>
      <c r="O395">
        <v>318192</v>
      </c>
      <c r="P395">
        <v>16852698</v>
      </c>
    </row>
    <row r="396" spans="1:16">
      <c r="A396">
        <v>2021</v>
      </c>
      <c r="B396" t="s">
        <v>31</v>
      </c>
      <c r="C396">
        <v>3</v>
      </c>
      <c r="D396">
        <v>4</v>
      </c>
      <c r="E396">
        <v>125264</v>
      </c>
      <c r="F396">
        <v>23942014</v>
      </c>
      <c r="G396">
        <v>622</v>
      </c>
      <c r="H396">
        <v>323172</v>
      </c>
      <c r="I396">
        <v>57456</v>
      </c>
      <c r="J396">
        <v>22643154</v>
      </c>
      <c r="K396">
        <v>2345551</v>
      </c>
      <c r="L396">
        <v>499929885</v>
      </c>
      <c r="M396">
        <v>4021322</v>
      </c>
      <c r="N396">
        <v>101421348</v>
      </c>
      <c r="O396">
        <v>242073</v>
      </c>
      <c r="P396">
        <v>17094771</v>
      </c>
    </row>
    <row r="397" spans="1:16">
      <c r="A397">
        <v>2021</v>
      </c>
      <c r="B397" t="s">
        <v>31</v>
      </c>
      <c r="C397">
        <v>3</v>
      </c>
      <c r="D397">
        <v>4</v>
      </c>
      <c r="E397">
        <v>136412</v>
      </c>
      <c r="F397">
        <v>24078426</v>
      </c>
      <c r="G397">
        <v>590</v>
      </c>
      <c r="H397">
        <v>323762</v>
      </c>
      <c r="I397">
        <v>64538</v>
      </c>
      <c r="J397">
        <v>22707692</v>
      </c>
      <c r="K397">
        <v>2058511</v>
      </c>
      <c r="L397">
        <v>501988396</v>
      </c>
      <c r="M397">
        <v>430849</v>
      </c>
      <c r="N397">
        <v>101852197</v>
      </c>
      <c r="O397">
        <v>46877</v>
      </c>
      <c r="P397">
        <v>17141648</v>
      </c>
    </row>
    <row r="398" spans="1:16">
      <c r="A398">
        <v>2021</v>
      </c>
      <c r="B398" t="s">
        <v>31</v>
      </c>
      <c r="C398">
        <v>3</v>
      </c>
      <c r="D398">
        <v>5</v>
      </c>
      <c r="E398">
        <v>112304</v>
      </c>
      <c r="F398">
        <v>24190730</v>
      </c>
      <c r="G398">
        <v>532</v>
      </c>
      <c r="H398">
        <v>324294</v>
      </c>
      <c r="I398">
        <v>73978</v>
      </c>
      <c r="J398">
        <v>22781670</v>
      </c>
      <c r="K398">
        <v>1706256</v>
      </c>
      <c r="L398">
        <v>503694652</v>
      </c>
      <c r="M398">
        <v>1102122</v>
      </c>
      <c r="N398">
        <v>102954319</v>
      </c>
      <c r="O398">
        <v>61468</v>
      </c>
      <c r="P398">
        <v>17203116</v>
      </c>
    </row>
    <row r="399" spans="1:16">
      <c r="A399">
        <v>2021</v>
      </c>
      <c r="B399" t="s">
        <v>31</v>
      </c>
      <c r="C399">
        <v>3</v>
      </c>
      <c r="D399">
        <v>5</v>
      </c>
      <c r="E399">
        <v>106474</v>
      </c>
      <c r="F399">
        <v>24297204</v>
      </c>
      <c r="G399">
        <v>710</v>
      </c>
      <c r="H399">
        <v>325004</v>
      </c>
      <c r="I399">
        <v>82484</v>
      </c>
      <c r="J399">
        <v>22864154</v>
      </c>
      <c r="K399">
        <v>1888921</v>
      </c>
      <c r="L399">
        <v>505583573</v>
      </c>
      <c r="M399">
        <v>3553801</v>
      </c>
      <c r="N399">
        <v>106508120</v>
      </c>
      <c r="O399">
        <v>312058</v>
      </c>
      <c r="P399">
        <v>17515174</v>
      </c>
    </row>
    <row r="400" spans="1:16">
      <c r="A400">
        <v>2021</v>
      </c>
      <c r="B400" t="s">
        <v>31</v>
      </c>
      <c r="C400">
        <v>3</v>
      </c>
      <c r="D400">
        <v>5</v>
      </c>
      <c r="E400">
        <v>144230</v>
      </c>
      <c r="F400">
        <v>24441434</v>
      </c>
      <c r="G400">
        <v>916</v>
      </c>
      <c r="H400">
        <v>325920</v>
      </c>
      <c r="I400">
        <v>80846</v>
      </c>
      <c r="J400">
        <v>22945000</v>
      </c>
      <c r="K400">
        <v>2190445</v>
      </c>
      <c r="L400">
        <v>507774018</v>
      </c>
      <c r="M400">
        <v>3579181</v>
      </c>
      <c r="N400">
        <v>110087301</v>
      </c>
      <c r="O400">
        <v>448267</v>
      </c>
      <c r="P400">
        <v>17963441</v>
      </c>
    </row>
    <row r="401" spans="1:16">
      <c r="A401">
        <v>2021</v>
      </c>
      <c r="B401" t="s">
        <v>47</v>
      </c>
      <c r="C401">
        <v>4</v>
      </c>
      <c r="D401">
        <v>1</v>
      </c>
      <c r="E401">
        <v>162796</v>
      </c>
      <c r="F401">
        <v>24604230</v>
      </c>
      <c r="G401">
        <v>936</v>
      </c>
      <c r="H401">
        <v>326856</v>
      </c>
      <c r="I401">
        <v>100768</v>
      </c>
      <c r="J401">
        <v>23045768</v>
      </c>
      <c r="K401">
        <v>2339392</v>
      </c>
      <c r="L401">
        <v>510113410</v>
      </c>
      <c r="M401">
        <v>6721364</v>
      </c>
      <c r="N401">
        <v>116808665</v>
      </c>
      <c r="O401">
        <v>539128</v>
      </c>
      <c r="P401">
        <v>18502569</v>
      </c>
    </row>
    <row r="402" spans="1:16">
      <c r="A402">
        <v>2021</v>
      </c>
      <c r="B402" t="s">
        <v>47</v>
      </c>
      <c r="C402">
        <v>4</v>
      </c>
      <c r="D402">
        <v>1</v>
      </c>
      <c r="E402">
        <v>178046</v>
      </c>
      <c r="F402">
        <v>24782276</v>
      </c>
      <c r="G402">
        <v>1426</v>
      </c>
      <c r="H402">
        <v>328282</v>
      </c>
      <c r="I402">
        <v>88358</v>
      </c>
      <c r="J402">
        <v>23134126</v>
      </c>
      <c r="K402">
        <v>2310882</v>
      </c>
      <c r="L402">
        <v>512424292</v>
      </c>
      <c r="M402">
        <v>7864432</v>
      </c>
      <c r="N402">
        <v>124673097</v>
      </c>
      <c r="O402">
        <v>658098</v>
      </c>
      <c r="P402">
        <v>19160667</v>
      </c>
    </row>
    <row r="403" spans="1:16">
      <c r="A403">
        <v>2021</v>
      </c>
      <c r="B403" t="s">
        <v>47</v>
      </c>
      <c r="C403">
        <v>4</v>
      </c>
      <c r="D403">
        <v>1</v>
      </c>
      <c r="E403">
        <v>185988</v>
      </c>
      <c r="F403">
        <v>24968264</v>
      </c>
      <c r="G403">
        <v>1028</v>
      </c>
      <c r="H403">
        <v>329310</v>
      </c>
      <c r="I403">
        <v>120118</v>
      </c>
      <c r="J403">
        <v>23254244</v>
      </c>
      <c r="K403">
        <v>2424781</v>
      </c>
      <c r="L403">
        <v>514849073</v>
      </c>
      <c r="M403">
        <v>5307550</v>
      </c>
      <c r="N403">
        <v>129980647</v>
      </c>
      <c r="O403">
        <v>480178</v>
      </c>
      <c r="P403">
        <v>19640845</v>
      </c>
    </row>
    <row r="404" spans="1:16">
      <c r="A404">
        <v>2021</v>
      </c>
      <c r="B404" t="s">
        <v>47</v>
      </c>
      <c r="C404">
        <v>4</v>
      </c>
      <c r="D404">
        <v>1</v>
      </c>
      <c r="E404">
        <v>207588</v>
      </c>
      <c r="F404">
        <v>25175852</v>
      </c>
      <c r="G404">
        <v>954</v>
      </c>
      <c r="H404">
        <v>330264</v>
      </c>
      <c r="I404">
        <v>105680</v>
      </c>
      <c r="J404">
        <v>23359924</v>
      </c>
      <c r="K404">
        <v>2217529</v>
      </c>
      <c r="L404">
        <v>517066602</v>
      </c>
      <c r="M404">
        <v>5878435</v>
      </c>
      <c r="N404">
        <v>135859082</v>
      </c>
      <c r="O404">
        <v>370050</v>
      </c>
      <c r="P404">
        <v>20010895</v>
      </c>
    </row>
    <row r="405" spans="1:16">
      <c r="A405">
        <v>2021</v>
      </c>
      <c r="B405" t="s">
        <v>47</v>
      </c>
      <c r="C405">
        <v>4</v>
      </c>
      <c r="D405">
        <v>1</v>
      </c>
      <c r="E405">
        <v>193126</v>
      </c>
      <c r="F405">
        <v>25368978</v>
      </c>
      <c r="G405">
        <v>892</v>
      </c>
      <c r="H405">
        <v>331156</v>
      </c>
      <c r="I405">
        <v>100200</v>
      </c>
      <c r="J405">
        <v>23460124</v>
      </c>
      <c r="K405">
        <v>2396272</v>
      </c>
      <c r="L405">
        <v>519462874</v>
      </c>
      <c r="M405">
        <v>7185888</v>
      </c>
      <c r="N405">
        <v>143044970</v>
      </c>
      <c r="O405">
        <v>748210</v>
      </c>
      <c r="P405">
        <v>20759105</v>
      </c>
    </row>
    <row r="406" spans="1:16">
      <c r="A406">
        <v>2021</v>
      </c>
      <c r="B406" t="s">
        <v>47</v>
      </c>
      <c r="C406">
        <v>4</v>
      </c>
      <c r="D406">
        <v>1</v>
      </c>
      <c r="E406">
        <v>230624</v>
      </c>
      <c r="F406">
        <v>25599602</v>
      </c>
      <c r="G406">
        <v>1260</v>
      </c>
      <c r="H406">
        <v>332416</v>
      </c>
      <c r="I406">
        <v>119428</v>
      </c>
      <c r="J406">
        <v>23579552</v>
      </c>
      <c r="K406">
        <v>2652275</v>
      </c>
      <c r="L406">
        <v>522115149</v>
      </c>
      <c r="M406">
        <v>7319993</v>
      </c>
      <c r="N406">
        <v>150364963</v>
      </c>
      <c r="O406">
        <v>624031</v>
      </c>
      <c r="P406">
        <v>21383136</v>
      </c>
    </row>
    <row r="407" spans="1:16">
      <c r="A407">
        <v>2021</v>
      </c>
      <c r="B407" t="s">
        <v>47</v>
      </c>
      <c r="C407">
        <v>4</v>
      </c>
      <c r="D407">
        <v>1</v>
      </c>
      <c r="E407">
        <v>252552</v>
      </c>
      <c r="F407">
        <v>25852154</v>
      </c>
      <c r="G407">
        <v>1368</v>
      </c>
      <c r="H407">
        <v>333784</v>
      </c>
      <c r="I407">
        <v>118274</v>
      </c>
      <c r="J407">
        <v>23697826</v>
      </c>
      <c r="K407">
        <v>2730904</v>
      </c>
      <c r="L407">
        <v>524846053</v>
      </c>
      <c r="M407">
        <v>5629312</v>
      </c>
      <c r="N407">
        <v>155994275</v>
      </c>
      <c r="O407">
        <v>541834</v>
      </c>
      <c r="P407">
        <v>21924970</v>
      </c>
    </row>
    <row r="408" spans="1:16">
      <c r="A408">
        <v>2021</v>
      </c>
      <c r="B408" t="s">
        <v>47</v>
      </c>
      <c r="C408">
        <v>4</v>
      </c>
      <c r="D408">
        <v>2</v>
      </c>
      <c r="E408">
        <v>263756</v>
      </c>
      <c r="F408">
        <v>26115910</v>
      </c>
      <c r="G408">
        <v>1604</v>
      </c>
      <c r="H408">
        <v>335388</v>
      </c>
      <c r="I408">
        <v>123658</v>
      </c>
      <c r="J408">
        <v>23821484</v>
      </c>
      <c r="K408">
        <v>2930180</v>
      </c>
      <c r="L408">
        <v>527776233</v>
      </c>
      <c r="M408">
        <v>7354901</v>
      </c>
      <c r="N408">
        <v>163349176</v>
      </c>
      <c r="O408">
        <v>837473</v>
      </c>
      <c r="P408">
        <v>22762443</v>
      </c>
    </row>
    <row r="409" spans="1:16">
      <c r="A409">
        <v>2021</v>
      </c>
      <c r="B409" t="s">
        <v>47</v>
      </c>
      <c r="C409">
        <v>4</v>
      </c>
      <c r="D409">
        <v>2</v>
      </c>
      <c r="E409">
        <v>289994</v>
      </c>
      <c r="F409">
        <v>26405904</v>
      </c>
      <c r="G409">
        <v>1546</v>
      </c>
      <c r="H409">
        <v>336934</v>
      </c>
      <c r="I409">
        <v>154606</v>
      </c>
      <c r="J409">
        <v>23976090</v>
      </c>
      <c r="K409">
        <v>2800738</v>
      </c>
      <c r="L409">
        <v>530576971</v>
      </c>
      <c r="M409">
        <v>6595214</v>
      </c>
      <c r="N409">
        <v>169944390</v>
      </c>
      <c r="O409">
        <v>836200</v>
      </c>
      <c r="P409">
        <v>23598643</v>
      </c>
    </row>
    <row r="410" spans="1:16">
      <c r="A410">
        <v>2021</v>
      </c>
      <c r="B410" t="s">
        <v>47</v>
      </c>
      <c r="C410">
        <v>4</v>
      </c>
      <c r="D410">
        <v>2</v>
      </c>
      <c r="E410">
        <v>305130</v>
      </c>
      <c r="F410">
        <v>26711034</v>
      </c>
      <c r="G410">
        <v>1676</v>
      </c>
      <c r="H410">
        <v>338610</v>
      </c>
      <c r="I410">
        <v>180656</v>
      </c>
      <c r="J410">
        <v>24156746</v>
      </c>
      <c r="K410">
        <v>3041615</v>
      </c>
      <c r="L410">
        <v>533618586</v>
      </c>
      <c r="M410">
        <v>6236477</v>
      </c>
      <c r="N410">
        <v>176180867</v>
      </c>
      <c r="O410">
        <v>769335</v>
      </c>
      <c r="P410">
        <v>24367978</v>
      </c>
    </row>
    <row r="411" spans="1:16">
      <c r="A411">
        <v>2021</v>
      </c>
      <c r="B411" t="s">
        <v>47</v>
      </c>
      <c r="C411">
        <v>4</v>
      </c>
      <c r="D411">
        <v>2</v>
      </c>
      <c r="E411">
        <v>339830</v>
      </c>
      <c r="F411">
        <v>27050864</v>
      </c>
      <c r="G411">
        <v>1808</v>
      </c>
      <c r="H411">
        <v>340418</v>
      </c>
      <c r="I411">
        <v>150760</v>
      </c>
      <c r="J411">
        <v>24307506</v>
      </c>
      <c r="K411">
        <v>2932291</v>
      </c>
      <c r="L411">
        <v>536550877</v>
      </c>
      <c r="M411">
        <v>5402348</v>
      </c>
      <c r="N411">
        <v>181583215</v>
      </c>
      <c r="O411">
        <v>462506</v>
      </c>
      <c r="P411">
        <v>24830484</v>
      </c>
    </row>
    <row r="412" spans="1:16">
      <c r="A412">
        <v>2021</v>
      </c>
      <c r="B412" t="s">
        <v>47</v>
      </c>
      <c r="C412">
        <v>4</v>
      </c>
      <c r="D412">
        <v>2</v>
      </c>
      <c r="E412">
        <v>321708</v>
      </c>
      <c r="F412">
        <v>27372572</v>
      </c>
      <c r="G412">
        <v>1760</v>
      </c>
      <c r="H412">
        <v>342178</v>
      </c>
      <c r="I412">
        <v>193492</v>
      </c>
      <c r="J412">
        <v>24500998</v>
      </c>
      <c r="K412">
        <v>2930925</v>
      </c>
      <c r="L412">
        <v>539481802</v>
      </c>
      <c r="M412">
        <v>6904422</v>
      </c>
      <c r="N412">
        <v>188487637</v>
      </c>
      <c r="O412">
        <v>1072177</v>
      </c>
      <c r="P412">
        <v>25902661</v>
      </c>
    </row>
    <row r="413" spans="1:16">
      <c r="A413">
        <v>2021</v>
      </c>
      <c r="B413" t="s">
        <v>47</v>
      </c>
      <c r="C413">
        <v>4</v>
      </c>
      <c r="D413">
        <v>2</v>
      </c>
      <c r="E413">
        <v>370612</v>
      </c>
      <c r="F413">
        <v>27743184</v>
      </c>
      <c r="G413">
        <v>2052</v>
      </c>
      <c r="H413">
        <v>344230</v>
      </c>
      <c r="I413">
        <v>164542</v>
      </c>
      <c r="J413">
        <v>24665540</v>
      </c>
      <c r="K413">
        <v>3152905</v>
      </c>
      <c r="L413">
        <v>542634707</v>
      </c>
      <c r="M413">
        <v>4511761</v>
      </c>
      <c r="N413">
        <v>192999398</v>
      </c>
      <c r="O413">
        <v>751302</v>
      </c>
      <c r="P413">
        <v>26653963</v>
      </c>
    </row>
    <row r="414" spans="1:16">
      <c r="A414">
        <v>2021</v>
      </c>
      <c r="B414" t="s">
        <v>47</v>
      </c>
      <c r="C414">
        <v>4</v>
      </c>
      <c r="D414">
        <v>2</v>
      </c>
      <c r="E414">
        <v>399168</v>
      </c>
      <c r="F414">
        <v>28142352</v>
      </c>
      <c r="G414">
        <v>2076</v>
      </c>
      <c r="H414">
        <v>346306</v>
      </c>
      <c r="I414">
        <v>186850</v>
      </c>
      <c r="J414">
        <v>24852390</v>
      </c>
      <c r="K414">
        <v>3041835</v>
      </c>
      <c r="L414">
        <v>545676542</v>
      </c>
      <c r="M414">
        <v>5754007</v>
      </c>
      <c r="N414">
        <v>198753405</v>
      </c>
      <c r="O414">
        <v>870809</v>
      </c>
      <c r="P414">
        <v>27524772</v>
      </c>
    </row>
    <row r="415" spans="1:16">
      <c r="A415">
        <v>2021</v>
      </c>
      <c r="B415" t="s">
        <v>47</v>
      </c>
      <c r="C415">
        <v>4</v>
      </c>
      <c r="D415">
        <v>3</v>
      </c>
      <c r="E415">
        <v>433676</v>
      </c>
      <c r="F415">
        <v>28576028</v>
      </c>
      <c r="G415">
        <v>2368</v>
      </c>
      <c r="H415">
        <v>348674</v>
      </c>
      <c r="I415">
        <v>235798</v>
      </c>
      <c r="J415">
        <v>25088188</v>
      </c>
      <c r="K415">
        <v>3125623</v>
      </c>
      <c r="L415">
        <v>548802165</v>
      </c>
      <c r="M415">
        <v>4333839</v>
      </c>
      <c r="N415">
        <v>203087244</v>
      </c>
      <c r="O415">
        <v>1098179</v>
      </c>
      <c r="P415">
        <v>28622951</v>
      </c>
    </row>
    <row r="416" spans="1:16">
      <c r="A416">
        <v>2021</v>
      </c>
      <c r="B416" t="s">
        <v>47</v>
      </c>
      <c r="C416">
        <v>4</v>
      </c>
      <c r="D416">
        <v>3</v>
      </c>
      <c r="E416">
        <v>468004</v>
      </c>
      <c r="F416">
        <v>29044032</v>
      </c>
      <c r="G416">
        <v>2676</v>
      </c>
      <c r="H416">
        <v>351350</v>
      </c>
      <c r="I416">
        <v>245772</v>
      </c>
      <c r="J416">
        <v>25333960</v>
      </c>
      <c r="K416">
        <v>3290339</v>
      </c>
      <c r="L416">
        <v>552092504</v>
      </c>
      <c r="M416">
        <v>4111362</v>
      </c>
      <c r="N416">
        <v>207198606</v>
      </c>
      <c r="O416">
        <v>1286206</v>
      </c>
      <c r="P416">
        <v>29909157</v>
      </c>
    </row>
    <row r="417" spans="1:16">
      <c r="A417">
        <v>2021</v>
      </c>
      <c r="B417" t="s">
        <v>47</v>
      </c>
      <c r="C417">
        <v>4</v>
      </c>
      <c r="D417">
        <v>3</v>
      </c>
      <c r="E417">
        <v>521790</v>
      </c>
      <c r="F417">
        <v>29565822</v>
      </c>
      <c r="G417">
        <v>2996</v>
      </c>
      <c r="H417">
        <v>354346</v>
      </c>
      <c r="I417">
        <v>276418</v>
      </c>
      <c r="J417">
        <v>25610378</v>
      </c>
      <c r="K417">
        <v>3466244</v>
      </c>
      <c r="L417">
        <v>555558748</v>
      </c>
      <c r="M417">
        <v>4039305</v>
      </c>
      <c r="N417">
        <v>211237911</v>
      </c>
      <c r="O417">
        <v>1305726</v>
      </c>
      <c r="P417">
        <v>31214883</v>
      </c>
    </row>
    <row r="418" spans="1:16">
      <c r="A418">
        <v>2021</v>
      </c>
      <c r="B418" t="s">
        <v>47</v>
      </c>
      <c r="C418">
        <v>4</v>
      </c>
      <c r="D418">
        <v>3</v>
      </c>
      <c r="E418">
        <v>550166</v>
      </c>
      <c r="F418">
        <v>30115988</v>
      </c>
      <c r="G418">
        <v>3240</v>
      </c>
      <c r="H418">
        <v>357586</v>
      </c>
      <c r="I418">
        <v>287678</v>
      </c>
      <c r="J418">
        <v>25898056</v>
      </c>
      <c r="K418">
        <v>3248539</v>
      </c>
      <c r="L418">
        <v>558807287</v>
      </c>
      <c r="M418">
        <v>1881012</v>
      </c>
      <c r="N418">
        <v>213118923</v>
      </c>
      <c r="O418">
        <v>577746</v>
      </c>
      <c r="P418">
        <v>31792629</v>
      </c>
    </row>
    <row r="419" spans="1:16">
      <c r="A419">
        <v>2021</v>
      </c>
      <c r="B419" t="s">
        <v>47</v>
      </c>
      <c r="C419">
        <v>4</v>
      </c>
      <c r="D419">
        <v>3</v>
      </c>
      <c r="E419">
        <v>514034</v>
      </c>
      <c r="F419">
        <v>30630022</v>
      </c>
      <c r="G419">
        <v>3514</v>
      </c>
      <c r="H419">
        <v>361100</v>
      </c>
      <c r="I419">
        <v>308738</v>
      </c>
      <c r="J419">
        <v>26206794</v>
      </c>
      <c r="K419">
        <v>3190904</v>
      </c>
      <c r="L419">
        <v>561998191</v>
      </c>
      <c r="M419">
        <v>4570452</v>
      </c>
      <c r="N419">
        <v>217689375</v>
      </c>
      <c r="O419">
        <v>1960304</v>
      </c>
      <c r="P419">
        <v>33752933</v>
      </c>
    </row>
    <row r="420" spans="1:16">
      <c r="A420">
        <v>2021</v>
      </c>
      <c r="B420" t="s">
        <v>47</v>
      </c>
      <c r="C420">
        <v>4</v>
      </c>
      <c r="D420">
        <v>3</v>
      </c>
      <c r="E420">
        <v>588756</v>
      </c>
      <c r="F420">
        <v>31218778</v>
      </c>
      <c r="G420">
        <v>4042</v>
      </c>
      <c r="H420">
        <v>365142</v>
      </c>
      <c r="I420">
        <v>333336</v>
      </c>
      <c r="J420">
        <v>26540130</v>
      </c>
      <c r="K420">
        <v>3562527</v>
      </c>
      <c r="L420">
        <v>565560718</v>
      </c>
      <c r="M420">
        <v>3967890</v>
      </c>
      <c r="N420">
        <v>221657265</v>
      </c>
      <c r="O420">
        <v>1988084</v>
      </c>
      <c r="P420">
        <v>35741017</v>
      </c>
    </row>
    <row r="421" spans="1:16">
      <c r="A421">
        <v>2021</v>
      </c>
      <c r="B421" t="s">
        <v>47</v>
      </c>
      <c r="C421">
        <v>4</v>
      </c>
      <c r="D421">
        <v>3</v>
      </c>
      <c r="E421">
        <v>631504</v>
      </c>
      <c r="F421">
        <v>31850282</v>
      </c>
      <c r="G421">
        <v>4202</v>
      </c>
      <c r="H421">
        <v>369344</v>
      </c>
      <c r="I421">
        <v>358868</v>
      </c>
      <c r="J421">
        <v>26898998</v>
      </c>
      <c r="K421">
        <v>3668570</v>
      </c>
      <c r="L421">
        <v>569229288</v>
      </c>
      <c r="M421">
        <v>3002818</v>
      </c>
      <c r="N421">
        <v>224660083</v>
      </c>
      <c r="O421">
        <v>1417392</v>
      </c>
      <c r="P421">
        <v>37158409</v>
      </c>
    </row>
    <row r="422" spans="1:16">
      <c r="A422">
        <v>2021</v>
      </c>
      <c r="B422" t="s">
        <v>47</v>
      </c>
      <c r="C422">
        <v>4</v>
      </c>
      <c r="D422">
        <v>4</v>
      </c>
      <c r="E422">
        <v>665062</v>
      </c>
      <c r="F422">
        <v>32515344</v>
      </c>
      <c r="G422">
        <v>4514</v>
      </c>
      <c r="H422">
        <v>373858</v>
      </c>
      <c r="I422">
        <v>384634</v>
      </c>
      <c r="J422">
        <v>27283632</v>
      </c>
      <c r="K422">
        <v>3753521</v>
      </c>
      <c r="L422">
        <v>572982809</v>
      </c>
      <c r="M422">
        <v>3845289</v>
      </c>
      <c r="N422">
        <v>228505372</v>
      </c>
      <c r="O422">
        <v>2425328</v>
      </c>
      <c r="P422">
        <v>39583737</v>
      </c>
    </row>
    <row r="423" spans="1:16">
      <c r="A423">
        <v>2021</v>
      </c>
      <c r="B423" t="s">
        <v>47</v>
      </c>
      <c r="C423">
        <v>4</v>
      </c>
      <c r="D423">
        <v>4</v>
      </c>
      <c r="E423">
        <v>690592</v>
      </c>
      <c r="F423">
        <v>33205936</v>
      </c>
      <c r="G423">
        <v>5240</v>
      </c>
      <c r="H423">
        <v>379098</v>
      </c>
      <c r="I423">
        <v>441090</v>
      </c>
      <c r="J423">
        <v>27724722</v>
      </c>
      <c r="K423">
        <v>3925618</v>
      </c>
      <c r="L423">
        <v>576908427</v>
      </c>
      <c r="M423">
        <v>3720684</v>
      </c>
      <c r="N423">
        <v>232226056</v>
      </c>
      <c r="O423">
        <v>2059881</v>
      </c>
      <c r="P423">
        <v>41643618</v>
      </c>
    </row>
    <row r="424" spans="1:16">
      <c r="A424">
        <v>2021</v>
      </c>
      <c r="B424" t="s">
        <v>47</v>
      </c>
      <c r="C424">
        <v>4</v>
      </c>
      <c r="D424">
        <v>4</v>
      </c>
      <c r="E424">
        <v>697992</v>
      </c>
      <c r="F424">
        <v>33903928</v>
      </c>
      <c r="G424">
        <v>5522</v>
      </c>
      <c r="H424">
        <v>384620</v>
      </c>
      <c r="I424">
        <v>431618</v>
      </c>
      <c r="J424">
        <v>28156340</v>
      </c>
      <c r="K424">
        <v>3815783</v>
      </c>
      <c r="L424">
        <v>580724210</v>
      </c>
      <c r="M424">
        <v>3284028</v>
      </c>
      <c r="N424">
        <v>235510084</v>
      </c>
      <c r="O424">
        <v>1775266</v>
      </c>
      <c r="P424">
        <v>43418884</v>
      </c>
    </row>
    <row r="425" spans="1:16">
      <c r="A425">
        <v>2021</v>
      </c>
      <c r="B425" t="s">
        <v>47</v>
      </c>
      <c r="C425">
        <v>4</v>
      </c>
      <c r="D425">
        <v>4</v>
      </c>
      <c r="E425">
        <v>709316</v>
      </c>
      <c r="F425">
        <v>34613244</v>
      </c>
      <c r="G425">
        <v>5616</v>
      </c>
      <c r="H425">
        <v>390236</v>
      </c>
      <c r="I425">
        <v>437252</v>
      </c>
      <c r="J425">
        <v>28593592</v>
      </c>
      <c r="K425">
        <v>3446337</v>
      </c>
      <c r="L425">
        <v>584170547</v>
      </c>
      <c r="M425">
        <v>1370482</v>
      </c>
      <c r="N425">
        <v>236880566</v>
      </c>
      <c r="O425">
        <v>617487</v>
      </c>
      <c r="P425">
        <v>44036371</v>
      </c>
    </row>
    <row r="426" spans="1:16">
      <c r="A426">
        <v>2021</v>
      </c>
      <c r="B426" t="s">
        <v>47</v>
      </c>
      <c r="C426">
        <v>4</v>
      </c>
      <c r="D426">
        <v>4</v>
      </c>
      <c r="E426">
        <v>638942</v>
      </c>
      <c r="F426">
        <v>35252186</v>
      </c>
      <c r="G426">
        <v>5524</v>
      </c>
      <c r="H426">
        <v>395760</v>
      </c>
      <c r="I426">
        <v>498018</v>
      </c>
      <c r="J426">
        <v>29091610</v>
      </c>
      <c r="K426">
        <v>3442204</v>
      </c>
      <c r="L426">
        <v>587612751</v>
      </c>
      <c r="M426">
        <v>4185876</v>
      </c>
      <c r="N426">
        <v>241066442</v>
      </c>
      <c r="O426">
        <v>2518085</v>
      </c>
      <c r="P426">
        <v>46554456</v>
      </c>
    </row>
    <row r="427" spans="1:16">
      <c r="A427">
        <v>2021</v>
      </c>
      <c r="B427" t="s">
        <v>47</v>
      </c>
      <c r="C427">
        <v>4</v>
      </c>
      <c r="D427">
        <v>4</v>
      </c>
      <c r="E427">
        <v>725826</v>
      </c>
      <c r="F427">
        <v>35978012</v>
      </c>
      <c r="G427">
        <v>6572</v>
      </c>
      <c r="H427">
        <v>402332</v>
      </c>
      <c r="I427">
        <v>524698</v>
      </c>
      <c r="J427">
        <v>29616308</v>
      </c>
      <c r="K427">
        <v>3767411</v>
      </c>
      <c r="L427">
        <v>591380162</v>
      </c>
      <c r="M427">
        <v>3133328</v>
      </c>
      <c r="N427">
        <v>244199770</v>
      </c>
      <c r="O427">
        <v>1962691</v>
      </c>
      <c r="P427">
        <v>48517147</v>
      </c>
    </row>
    <row r="428" spans="1:16">
      <c r="A428">
        <v>2021</v>
      </c>
      <c r="B428" t="s">
        <v>47</v>
      </c>
      <c r="C428">
        <v>4</v>
      </c>
      <c r="D428">
        <v>4</v>
      </c>
      <c r="E428">
        <v>758806</v>
      </c>
      <c r="F428">
        <v>36736818</v>
      </c>
      <c r="G428">
        <v>7292</v>
      </c>
      <c r="H428">
        <v>409624</v>
      </c>
      <c r="I428">
        <v>548342</v>
      </c>
      <c r="J428">
        <v>30164650</v>
      </c>
      <c r="K428">
        <v>3863607</v>
      </c>
      <c r="L428">
        <v>595243769</v>
      </c>
      <c r="M428">
        <v>2559692</v>
      </c>
      <c r="N428">
        <v>246759462</v>
      </c>
      <c r="O428">
        <v>1812093</v>
      </c>
      <c r="P428">
        <v>50329240</v>
      </c>
    </row>
    <row r="429" spans="1:16">
      <c r="A429">
        <v>2021</v>
      </c>
      <c r="B429" t="s">
        <v>47</v>
      </c>
      <c r="C429">
        <v>4</v>
      </c>
      <c r="D429">
        <v>5</v>
      </c>
      <c r="E429">
        <v>773546</v>
      </c>
      <c r="F429">
        <v>37510364</v>
      </c>
      <c r="G429">
        <v>7004</v>
      </c>
      <c r="H429">
        <v>416628</v>
      </c>
      <c r="I429">
        <v>583454</v>
      </c>
      <c r="J429">
        <v>30748104</v>
      </c>
      <c r="K429">
        <v>4070077</v>
      </c>
      <c r="L429">
        <v>599313846</v>
      </c>
      <c r="M429">
        <v>2546354</v>
      </c>
      <c r="N429">
        <v>249305816</v>
      </c>
      <c r="O429">
        <v>1889797</v>
      </c>
      <c r="P429">
        <v>52219037</v>
      </c>
    </row>
    <row r="430" spans="1:16">
      <c r="A430">
        <v>2021</v>
      </c>
      <c r="B430" t="s">
        <v>47</v>
      </c>
      <c r="C430">
        <v>4</v>
      </c>
      <c r="D430">
        <v>5</v>
      </c>
      <c r="E430">
        <v>804028</v>
      </c>
      <c r="F430">
        <v>38314392</v>
      </c>
      <c r="G430">
        <v>7050</v>
      </c>
      <c r="H430">
        <v>423678</v>
      </c>
      <c r="I430">
        <v>598396</v>
      </c>
      <c r="J430">
        <v>31346500</v>
      </c>
      <c r="K430">
        <v>4109487</v>
      </c>
      <c r="L430">
        <v>603423333</v>
      </c>
      <c r="M430">
        <v>3136639</v>
      </c>
      <c r="N430">
        <v>252442455</v>
      </c>
      <c r="O430">
        <v>2339986</v>
      </c>
      <c r="P430">
        <v>54559023</v>
      </c>
    </row>
    <row r="431" spans="1:16">
      <c r="A431">
        <v>2021</v>
      </c>
      <c r="B431" t="s">
        <v>17</v>
      </c>
      <c r="C431">
        <v>5</v>
      </c>
      <c r="D431">
        <v>1</v>
      </c>
      <c r="E431">
        <v>785152</v>
      </c>
      <c r="F431">
        <v>39099544</v>
      </c>
      <c r="G431">
        <v>7370</v>
      </c>
      <c r="H431">
        <v>431048</v>
      </c>
      <c r="I431">
        <v>617376</v>
      </c>
      <c r="J431">
        <v>31963876</v>
      </c>
      <c r="K431">
        <v>3973355</v>
      </c>
      <c r="L431">
        <v>607396688</v>
      </c>
      <c r="M431">
        <v>2226100</v>
      </c>
      <c r="N431">
        <v>254668555</v>
      </c>
      <c r="O431">
        <v>1415142</v>
      </c>
      <c r="P431">
        <v>55974165</v>
      </c>
    </row>
    <row r="432" spans="1:16">
      <c r="A432">
        <v>2021</v>
      </c>
      <c r="B432" t="s">
        <v>17</v>
      </c>
      <c r="C432">
        <v>5</v>
      </c>
      <c r="D432">
        <v>1</v>
      </c>
      <c r="E432">
        <v>740180</v>
      </c>
      <c r="F432">
        <v>39839724</v>
      </c>
      <c r="G432">
        <v>6846</v>
      </c>
      <c r="H432">
        <v>437894</v>
      </c>
      <c r="I432">
        <v>600008</v>
      </c>
      <c r="J432">
        <v>32563884</v>
      </c>
      <c r="K432">
        <v>3517475</v>
      </c>
      <c r="L432">
        <v>610914163</v>
      </c>
      <c r="M432">
        <v>405867</v>
      </c>
      <c r="N432">
        <v>255074422</v>
      </c>
      <c r="O432">
        <v>357697</v>
      </c>
      <c r="P432">
        <v>56331862</v>
      </c>
    </row>
    <row r="433" spans="1:16">
      <c r="A433">
        <v>2021</v>
      </c>
      <c r="B433" t="s">
        <v>17</v>
      </c>
      <c r="C433">
        <v>5</v>
      </c>
      <c r="D433">
        <v>1</v>
      </c>
      <c r="E433">
        <v>711538</v>
      </c>
      <c r="F433">
        <v>40551262</v>
      </c>
      <c r="G433">
        <v>6878</v>
      </c>
      <c r="H433">
        <v>444772</v>
      </c>
      <c r="I433">
        <v>637820</v>
      </c>
      <c r="J433">
        <v>33201704</v>
      </c>
      <c r="K433">
        <v>3491681</v>
      </c>
      <c r="L433">
        <v>614405844</v>
      </c>
      <c r="M433">
        <v>1702825</v>
      </c>
      <c r="N433">
        <v>256777247</v>
      </c>
      <c r="O433">
        <v>1754998</v>
      </c>
      <c r="P433">
        <v>58086860</v>
      </c>
    </row>
    <row r="434" spans="1:16">
      <c r="A434">
        <v>2021</v>
      </c>
      <c r="B434" t="s">
        <v>17</v>
      </c>
      <c r="C434">
        <v>5</v>
      </c>
      <c r="D434">
        <v>1</v>
      </c>
      <c r="E434">
        <v>765694</v>
      </c>
      <c r="F434">
        <v>41316956</v>
      </c>
      <c r="G434">
        <v>7572</v>
      </c>
      <c r="H434">
        <v>452344</v>
      </c>
      <c r="I434">
        <v>675396</v>
      </c>
      <c r="J434">
        <v>33877100</v>
      </c>
      <c r="K434">
        <v>3595333</v>
      </c>
      <c r="L434">
        <v>618001177</v>
      </c>
      <c r="M434">
        <v>1631182</v>
      </c>
      <c r="N434">
        <v>258408429</v>
      </c>
      <c r="O434">
        <v>1478007</v>
      </c>
      <c r="P434">
        <v>59564867</v>
      </c>
    </row>
    <row r="435" spans="1:16">
      <c r="A435">
        <v>2021</v>
      </c>
      <c r="B435" t="s">
        <v>17</v>
      </c>
      <c r="C435">
        <v>5</v>
      </c>
      <c r="D435">
        <v>1</v>
      </c>
      <c r="E435">
        <v>825248</v>
      </c>
      <c r="F435">
        <v>42142204</v>
      </c>
      <c r="G435">
        <v>7958</v>
      </c>
      <c r="H435">
        <v>460302</v>
      </c>
      <c r="I435">
        <v>661436</v>
      </c>
      <c r="J435">
        <v>34538536</v>
      </c>
      <c r="K435">
        <v>4059014</v>
      </c>
      <c r="L435">
        <v>622060191</v>
      </c>
      <c r="M435">
        <v>1857502</v>
      </c>
      <c r="N435">
        <v>260265931</v>
      </c>
      <c r="O435">
        <v>2166695</v>
      </c>
      <c r="P435">
        <v>61731562</v>
      </c>
    </row>
    <row r="436" spans="1:16">
      <c r="A436">
        <v>2021</v>
      </c>
      <c r="B436" t="s">
        <v>17</v>
      </c>
      <c r="C436">
        <v>5</v>
      </c>
      <c r="D436">
        <v>1</v>
      </c>
      <c r="E436">
        <v>828560</v>
      </c>
      <c r="F436">
        <v>42970764</v>
      </c>
      <c r="G436">
        <v>7846</v>
      </c>
      <c r="H436">
        <v>468148</v>
      </c>
      <c r="I436">
        <v>656698</v>
      </c>
      <c r="J436">
        <v>35195234</v>
      </c>
      <c r="K436">
        <v>4054365</v>
      </c>
      <c r="L436">
        <v>626114556</v>
      </c>
      <c r="M436">
        <v>2223041</v>
      </c>
      <c r="N436">
        <v>262488972</v>
      </c>
      <c r="O436">
        <v>2684440</v>
      </c>
      <c r="P436">
        <v>64416002</v>
      </c>
    </row>
    <row r="437" spans="1:16">
      <c r="A437">
        <v>2021</v>
      </c>
      <c r="B437" t="s">
        <v>17</v>
      </c>
      <c r="C437">
        <v>5</v>
      </c>
      <c r="D437">
        <v>1</v>
      </c>
      <c r="E437">
        <v>813802</v>
      </c>
      <c r="F437">
        <v>43784566</v>
      </c>
      <c r="G437">
        <v>8466</v>
      </c>
      <c r="H437">
        <v>476614</v>
      </c>
      <c r="I437">
        <v>655350</v>
      </c>
      <c r="J437">
        <v>35850584</v>
      </c>
      <c r="K437">
        <v>4046305</v>
      </c>
      <c r="L437">
        <v>630160861</v>
      </c>
      <c r="M437">
        <v>2046520</v>
      </c>
      <c r="N437">
        <v>264535492</v>
      </c>
      <c r="O437">
        <v>2688936</v>
      </c>
      <c r="P437">
        <v>67104938</v>
      </c>
    </row>
    <row r="438" spans="1:16">
      <c r="A438">
        <v>2021</v>
      </c>
      <c r="B438" t="s">
        <v>17</v>
      </c>
      <c r="C438">
        <v>5</v>
      </c>
      <c r="D438">
        <v>2</v>
      </c>
      <c r="E438">
        <v>807616</v>
      </c>
      <c r="F438">
        <v>44592182</v>
      </c>
      <c r="G438">
        <v>8184</v>
      </c>
      <c r="H438">
        <v>484798</v>
      </c>
      <c r="I438">
        <v>772790</v>
      </c>
      <c r="J438">
        <v>36623374</v>
      </c>
      <c r="K438">
        <v>4014568</v>
      </c>
      <c r="L438">
        <v>634175429</v>
      </c>
      <c r="M438">
        <v>1734254</v>
      </c>
      <c r="N438">
        <v>266269746</v>
      </c>
      <c r="O438">
        <v>2443707</v>
      </c>
      <c r="P438">
        <v>69548645</v>
      </c>
    </row>
    <row r="439" spans="1:16">
      <c r="A439">
        <v>2021</v>
      </c>
      <c r="B439" t="s">
        <v>17</v>
      </c>
      <c r="C439">
        <v>5</v>
      </c>
      <c r="D439">
        <v>2</v>
      </c>
      <c r="E439">
        <v>732910</v>
      </c>
      <c r="F439">
        <v>45325092</v>
      </c>
      <c r="G439">
        <v>7498</v>
      </c>
      <c r="H439">
        <v>492296</v>
      </c>
      <c r="I439">
        <v>707554</v>
      </c>
      <c r="J439">
        <v>37330928</v>
      </c>
      <c r="K439">
        <v>3446842</v>
      </c>
      <c r="L439">
        <v>637622271</v>
      </c>
      <c r="M439">
        <v>848620</v>
      </c>
      <c r="N439">
        <v>267118366</v>
      </c>
      <c r="O439">
        <v>625011</v>
      </c>
      <c r="P439">
        <v>70173656</v>
      </c>
    </row>
    <row r="440" spans="1:16">
      <c r="A440">
        <v>2021</v>
      </c>
      <c r="B440" t="s">
        <v>17</v>
      </c>
      <c r="C440">
        <v>5</v>
      </c>
      <c r="D440">
        <v>2</v>
      </c>
      <c r="E440">
        <v>658982</v>
      </c>
      <c r="F440">
        <v>45984074</v>
      </c>
      <c r="G440">
        <v>7758</v>
      </c>
      <c r="H440">
        <v>500054</v>
      </c>
      <c r="I440">
        <v>711860</v>
      </c>
      <c r="J440">
        <v>38042788</v>
      </c>
      <c r="K440">
        <v>3703147</v>
      </c>
      <c r="L440">
        <v>641325418</v>
      </c>
      <c r="M440">
        <v>2177063</v>
      </c>
      <c r="N440">
        <v>269295429</v>
      </c>
      <c r="O440">
        <v>2880963</v>
      </c>
      <c r="P440">
        <v>73054619</v>
      </c>
    </row>
    <row r="441" spans="1:16">
      <c r="A441">
        <v>2021</v>
      </c>
      <c r="B441" t="s">
        <v>17</v>
      </c>
      <c r="C441">
        <v>5</v>
      </c>
      <c r="D441">
        <v>2</v>
      </c>
      <c r="E441">
        <v>697110</v>
      </c>
      <c r="F441">
        <v>46681184</v>
      </c>
      <c r="G441">
        <v>8396</v>
      </c>
      <c r="H441">
        <v>508450</v>
      </c>
      <c r="I441">
        <v>710796</v>
      </c>
      <c r="J441">
        <v>38753584</v>
      </c>
      <c r="K441">
        <v>4041967</v>
      </c>
      <c r="L441">
        <v>645367385</v>
      </c>
      <c r="M441">
        <v>2248566</v>
      </c>
      <c r="N441">
        <v>271543995</v>
      </c>
      <c r="O441">
        <v>2792673</v>
      </c>
      <c r="P441">
        <v>75847292</v>
      </c>
    </row>
    <row r="442" spans="1:16">
      <c r="A442">
        <v>2021</v>
      </c>
      <c r="B442" t="s">
        <v>17</v>
      </c>
      <c r="C442">
        <v>5</v>
      </c>
      <c r="D442">
        <v>2</v>
      </c>
      <c r="E442">
        <v>725264</v>
      </c>
      <c r="F442">
        <v>47406448</v>
      </c>
      <c r="G442">
        <v>8256</v>
      </c>
      <c r="H442">
        <v>516706</v>
      </c>
      <c r="I442">
        <v>704010</v>
      </c>
      <c r="J442">
        <v>39457594</v>
      </c>
      <c r="K442">
        <v>4015673</v>
      </c>
      <c r="L442">
        <v>649383058</v>
      </c>
      <c r="M442">
        <v>2075285</v>
      </c>
      <c r="N442">
        <v>273619280</v>
      </c>
      <c r="O442">
        <v>1872476</v>
      </c>
      <c r="P442">
        <v>77719768</v>
      </c>
    </row>
    <row r="443" spans="1:16">
      <c r="A443">
        <v>2021</v>
      </c>
      <c r="B443" t="s">
        <v>17</v>
      </c>
      <c r="C443">
        <v>5</v>
      </c>
      <c r="D443">
        <v>2</v>
      </c>
      <c r="E443">
        <v>686010</v>
      </c>
      <c r="F443">
        <v>48092458</v>
      </c>
      <c r="G443">
        <v>8000</v>
      </c>
      <c r="H443">
        <v>524706</v>
      </c>
      <c r="I443">
        <v>689352</v>
      </c>
      <c r="J443">
        <v>40146946</v>
      </c>
      <c r="K443">
        <v>3999781</v>
      </c>
      <c r="L443">
        <v>653382839</v>
      </c>
      <c r="M443">
        <v>2120299</v>
      </c>
      <c r="N443">
        <v>275739579</v>
      </c>
      <c r="O443">
        <v>2041007</v>
      </c>
      <c r="P443">
        <v>79760775</v>
      </c>
    </row>
    <row r="444" spans="1:16">
      <c r="A444">
        <v>2021</v>
      </c>
      <c r="B444" t="s">
        <v>17</v>
      </c>
      <c r="C444">
        <v>5</v>
      </c>
      <c r="D444">
        <v>2</v>
      </c>
      <c r="E444">
        <v>652512</v>
      </c>
      <c r="F444">
        <v>48744970</v>
      </c>
      <c r="G444">
        <v>7778</v>
      </c>
      <c r="H444">
        <v>532484</v>
      </c>
      <c r="I444">
        <v>706400</v>
      </c>
      <c r="J444">
        <v>40853346</v>
      </c>
      <c r="K444">
        <v>3755437</v>
      </c>
      <c r="L444">
        <v>657138276</v>
      </c>
      <c r="M444">
        <v>1312538</v>
      </c>
      <c r="N444">
        <v>277052117</v>
      </c>
      <c r="O444">
        <v>1005452</v>
      </c>
      <c r="P444">
        <v>80766227</v>
      </c>
    </row>
    <row r="445" spans="1:16">
      <c r="A445">
        <v>2021</v>
      </c>
      <c r="B445" t="s">
        <v>17</v>
      </c>
      <c r="C445">
        <v>5</v>
      </c>
      <c r="D445">
        <v>3</v>
      </c>
      <c r="E445">
        <v>621514</v>
      </c>
      <c r="F445">
        <v>49366484</v>
      </c>
      <c r="G445">
        <v>8154</v>
      </c>
      <c r="H445">
        <v>540638</v>
      </c>
      <c r="I445">
        <v>725094</v>
      </c>
      <c r="J445">
        <v>41578440</v>
      </c>
      <c r="K445">
        <v>3837010</v>
      </c>
      <c r="L445">
        <v>660975286</v>
      </c>
      <c r="M445">
        <v>2296202</v>
      </c>
      <c r="N445">
        <v>279348319</v>
      </c>
      <c r="O445">
        <v>1228968</v>
      </c>
      <c r="P445">
        <v>81995195</v>
      </c>
    </row>
    <row r="446" spans="1:16">
      <c r="A446">
        <v>2021</v>
      </c>
      <c r="B446" t="s">
        <v>17</v>
      </c>
      <c r="C446">
        <v>5</v>
      </c>
      <c r="D446">
        <v>3</v>
      </c>
      <c r="E446">
        <v>563674</v>
      </c>
      <c r="F446">
        <v>49930158</v>
      </c>
      <c r="G446">
        <v>8196</v>
      </c>
      <c r="H446">
        <v>548834</v>
      </c>
      <c r="I446">
        <v>757052</v>
      </c>
      <c r="J446">
        <v>42335492</v>
      </c>
      <c r="K446">
        <v>3610532</v>
      </c>
      <c r="L446">
        <v>664585818</v>
      </c>
      <c r="M446">
        <v>1246485</v>
      </c>
      <c r="N446">
        <v>280594804</v>
      </c>
      <c r="O446">
        <v>159052</v>
      </c>
      <c r="P446">
        <v>82154247</v>
      </c>
    </row>
    <row r="447" spans="1:16">
      <c r="A447">
        <v>2021</v>
      </c>
      <c r="B447" t="s">
        <v>17</v>
      </c>
      <c r="C447">
        <v>5</v>
      </c>
      <c r="D447">
        <v>3</v>
      </c>
      <c r="E447">
        <v>526042</v>
      </c>
      <c r="F447">
        <v>50456200</v>
      </c>
      <c r="G447">
        <v>8668</v>
      </c>
      <c r="H447">
        <v>557502</v>
      </c>
      <c r="I447">
        <v>844782</v>
      </c>
      <c r="J447">
        <v>43180274</v>
      </c>
      <c r="K447">
        <v>3788477</v>
      </c>
      <c r="L447">
        <v>668374295</v>
      </c>
      <c r="M447">
        <v>2559488</v>
      </c>
      <c r="N447">
        <v>283154292</v>
      </c>
      <c r="O447">
        <v>486448</v>
      </c>
      <c r="P447">
        <v>82640695</v>
      </c>
    </row>
    <row r="448" spans="1:16">
      <c r="A448">
        <v>2021</v>
      </c>
      <c r="B448" t="s">
        <v>17</v>
      </c>
      <c r="C448">
        <v>5</v>
      </c>
      <c r="D448">
        <v>3</v>
      </c>
      <c r="E448">
        <v>534492</v>
      </c>
      <c r="F448">
        <v>50990692</v>
      </c>
      <c r="G448">
        <v>9058</v>
      </c>
      <c r="H448">
        <v>566560</v>
      </c>
      <c r="I448">
        <v>779516</v>
      </c>
      <c r="J448">
        <v>43959790</v>
      </c>
      <c r="K448">
        <v>4154311</v>
      </c>
      <c r="L448">
        <v>672528606</v>
      </c>
      <c r="M448">
        <v>2309794</v>
      </c>
      <c r="N448">
        <v>285464086</v>
      </c>
      <c r="O448">
        <v>394209</v>
      </c>
      <c r="P448">
        <v>83034904</v>
      </c>
    </row>
    <row r="449" spans="1:16">
      <c r="A449">
        <v>2021</v>
      </c>
      <c r="B449" t="s">
        <v>17</v>
      </c>
      <c r="C449">
        <v>5</v>
      </c>
      <c r="D449">
        <v>3</v>
      </c>
      <c r="E449">
        <v>552374</v>
      </c>
      <c r="F449">
        <v>51543066</v>
      </c>
      <c r="G449">
        <v>7754</v>
      </c>
      <c r="H449">
        <v>574314</v>
      </c>
      <c r="I449">
        <v>738010</v>
      </c>
      <c r="J449">
        <v>44697800</v>
      </c>
      <c r="K449">
        <v>4322959</v>
      </c>
      <c r="L449">
        <v>676851565</v>
      </c>
      <c r="M449">
        <v>2078010</v>
      </c>
      <c r="N449">
        <v>287542096</v>
      </c>
      <c r="O449">
        <v>316219</v>
      </c>
      <c r="P449">
        <v>83351123</v>
      </c>
    </row>
    <row r="450" spans="1:16">
      <c r="A450">
        <v>2021</v>
      </c>
      <c r="B450" t="s">
        <v>17</v>
      </c>
      <c r="C450">
        <v>5</v>
      </c>
      <c r="D450">
        <v>3</v>
      </c>
      <c r="E450">
        <v>518484</v>
      </c>
      <c r="F450">
        <v>52061550</v>
      </c>
      <c r="G450">
        <v>8418</v>
      </c>
      <c r="H450">
        <v>582732</v>
      </c>
      <c r="I450">
        <v>714346</v>
      </c>
      <c r="J450">
        <v>45412146</v>
      </c>
      <c r="K450">
        <v>4260832</v>
      </c>
      <c r="L450">
        <v>681112397</v>
      </c>
      <c r="M450">
        <v>9153850</v>
      </c>
      <c r="N450">
        <v>296695946</v>
      </c>
      <c r="O450">
        <v>579344</v>
      </c>
      <c r="P450">
        <v>83930467</v>
      </c>
    </row>
    <row r="451" spans="1:16">
      <c r="A451">
        <v>2021</v>
      </c>
      <c r="B451" t="s">
        <v>17</v>
      </c>
      <c r="C451">
        <v>5</v>
      </c>
      <c r="D451">
        <v>3</v>
      </c>
      <c r="E451">
        <v>514598</v>
      </c>
      <c r="F451">
        <v>52576148</v>
      </c>
      <c r="G451">
        <v>8388</v>
      </c>
      <c r="H451">
        <v>591120</v>
      </c>
      <c r="I451">
        <v>715250</v>
      </c>
      <c r="J451">
        <v>46127396</v>
      </c>
      <c r="K451">
        <v>4311346</v>
      </c>
      <c r="L451">
        <v>685423743</v>
      </c>
      <c r="M451">
        <v>2598532</v>
      </c>
      <c r="N451">
        <v>299294478</v>
      </c>
      <c r="O451">
        <v>380988</v>
      </c>
      <c r="P451">
        <v>84311455</v>
      </c>
    </row>
    <row r="452" spans="1:16">
      <c r="A452">
        <v>2021</v>
      </c>
      <c r="B452" t="s">
        <v>17</v>
      </c>
      <c r="C452">
        <v>5</v>
      </c>
      <c r="D452">
        <v>4</v>
      </c>
      <c r="E452">
        <v>481794</v>
      </c>
      <c r="F452">
        <v>53057942</v>
      </c>
      <c r="G452">
        <v>7478</v>
      </c>
      <c r="H452">
        <v>598598</v>
      </c>
      <c r="I452">
        <v>710276</v>
      </c>
      <c r="J452">
        <v>46837672</v>
      </c>
      <c r="K452">
        <v>4398503</v>
      </c>
      <c r="L452">
        <v>689822246</v>
      </c>
      <c r="M452">
        <v>2886307</v>
      </c>
      <c r="N452">
        <v>302180785</v>
      </c>
      <c r="O452">
        <v>371108</v>
      </c>
      <c r="P452">
        <v>84682563</v>
      </c>
    </row>
    <row r="453" spans="1:16">
      <c r="A453">
        <v>2021</v>
      </c>
      <c r="B453" t="s">
        <v>17</v>
      </c>
      <c r="C453">
        <v>5</v>
      </c>
      <c r="D453">
        <v>4</v>
      </c>
      <c r="E453">
        <v>445668</v>
      </c>
      <c r="F453">
        <v>53503610</v>
      </c>
      <c r="G453">
        <v>8908</v>
      </c>
      <c r="H453">
        <v>607506</v>
      </c>
      <c r="I453">
        <v>604506</v>
      </c>
      <c r="J453">
        <v>47442178</v>
      </c>
      <c r="K453">
        <v>4099410</v>
      </c>
      <c r="L453">
        <v>693921656</v>
      </c>
      <c r="M453">
        <v>1969945</v>
      </c>
      <c r="N453">
        <v>304150730</v>
      </c>
      <c r="O453">
        <v>125435</v>
      </c>
      <c r="P453">
        <v>84807998</v>
      </c>
    </row>
    <row r="454" spans="1:16">
      <c r="A454">
        <v>2021</v>
      </c>
      <c r="B454" t="s">
        <v>17</v>
      </c>
      <c r="C454">
        <v>5</v>
      </c>
      <c r="D454">
        <v>4</v>
      </c>
      <c r="E454">
        <v>391714</v>
      </c>
      <c r="F454">
        <v>53895324</v>
      </c>
      <c r="G454">
        <v>7018</v>
      </c>
      <c r="H454">
        <v>614524</v>
      </c>
      <c r="I454">
        <v>653474</v>
      </c>
      <c r="J454">
        <v>48095652</v>
      </c>
      <c r="K454">
        <v>4119267</v>
      </c>
      <c r="L454">
        <v>698040923</v>
      </c>
      <c r="M454">
        <v>4608838</v>
      </c>
      <c r="N454">
        <v>308759568</v>
      </c>
      <c r="O454">
        <v>359317</v>
      </c>
      <c r="P454">
        <v>85167315</v>
      </c>
    </row>
    <row r="455" spans="1:16">
      <c r="A455">
        <v>2021</v>
      </c>
      <c r="B455" t="s">
        <v>17</v>
      </c>
      <c r="C455">
        <v>5</v>
      </c>
      <c r="D455">
        <v>4</v>
      </c>
      <c r="E455">
        <v>417984</v>
      </c>
      <c r="F455">
        <v>54313308</v>
      </c>
      <c r="G455">
        <v>8320</v>
      </c>
      <c r="H455">
        <v>622844</v>
      </c>
      <c r="I455">
        <v>590528</v>
      </c>
      <c r="J455">
        <v>48686180</v>
      </c>
      <c r="K455">
        <v>4445761</v>
      </c>
      <c r="L455">
        <v>702486684</v>
      </c>
      <c r="M455">
        <v>3825744</v>
      </c>
      <c r="N455">
        <v>312585312</v>
      </c>
      <c r="O455">
        <v>412912</v>
      </c>
      <c r="P455">
        <v>85580227</v>
      </c>
    </row>
    <row r="456" spans="1:16">
      <c r="A456">
        <v>2021</v>
      </c>
      <c r="B456" t="s">
        <v>17</v>
      </c>
      <c r="C456">
        <v>5</v>
      </c>
      <c r="D456">
        <v>4</v>
      </c>
      <c r="E456">
        <v>423020</v>
      </c>
      <c r="F456">
        <v>54736328</v>
      </c>
      <c r="G456">
        <v>7686</v>
      </c>
      <c r="H456">
        <v>630530</v>
      </c>
      <c r="I456">
        <v>566108</v>
      </c>
      <c r="J456">
        <v>49252288</v>
      </c>
      <c r="K456">
        <v>4498943</v>
      </c>
      <c r="L456">
        <v>706985627</v>
      </c>
      <c r="M456">
        <v>3751219</v>
      </c>
      <c r="N456">
        <v>316336531</v>
      </c>
      <c r="O456">
        <v>314586</v>
      </c>
      <c r="P456">
        <v>85894813</v>
      </c>
    </row>
    <row r="457" spans="1:16">
      <c r="A457">
        <v>2021</v>
      </c>
      <c r="B457" t="s">
        <v>17</v>
      </c>
      <c r="C457">
        <v>5</v>
      </c>
      <c r="D457">
        <v>4</v>
      </c>
      <c r="E457">
        <v>372150</v>
      </c>
      <c r="F457">
        <v>55108478</v>
      </c>
      <c r="G457">
        <v>7318</v>
      </c>
      <c r="H457">
        <v>637848</v>
      </c>
      <c r="I457">
        <v>542004</v>
      </c>
      <c r="J457">
        <v>49794292</v>
      </c>
      <c r="K457">
        <v>4300755</v>
      </c>
      <c r="L457">
        <v>711286382</v>
      </c>
      <c r="M457">
        <v>5647523</v>
      </c>
      <c r="N457">
        <v>321984054</v>
      </c>
      <c r="O457">
        <v>395068</v>
      </c>
      <c r="P457">
        <v>86289881</v>
      </c>
    </row>
    <row r="458" spans="1:16">
      <c r="A458">
        <v>2021</v>
      </c>
      <c r="B458" t="s">
        <v>17</v>
      </c>
      <c r="C458">
        <v>5</v>
      </c>
      <c r="D458">
        <v>4</v>
      </c>
      <c r="E458">
        <v>348166</v>
      </c>
      <c r="F458">
        <v>55456644</v>
      </c>
      <c r="G458">
        <v>7222</v>
      </c>
      <c r="H458">
        <v>645070</v>
      </c>
      <c r="I458">
        <v>570664</v>
      </c>
      <c r="J458">
        <v>50364956</v>
      </c>
      <c r="K458">
        <v>4342179</v>
      </c>
      <c r="L458">
        <v>715628561</v>
      </c>
      <c r="M458">
        <v>5856736</v>
      </c>
      <c r="N458">
        <v>327840790</v>
      </c>
      <c r="O458">
        <v>500363</v>
      </c>
      <c r="P458">
        <v>86790244</v>
      </c>
    </row>
    <row r="459" spans="1:16">
      <c r="A459">
        <v>2021</v>
      </c>
      <c r="B459" t="s">
        <v>17</v>
      </c>
      <c r="C459">
        <v>5</v>
      </c>
      <c r="D459">
        <v>5</v>
      </c>
      <c r="E459">
        <v>330564</v>
      </c>
      <c r="F459">
        <v>55787208</v>
      </c>
      <c r="G459">
        <v>6926</v>
      </c>
      <c r="H459">
        <v>651996</v>
      </c>
      <c r="I459">
        <v>528966</v>
      </c>
      <c r="J459">
        <v>50893922</v>
      </c>
      <c r="K459">
        <v>4288249</v>
      </c>
      <c r="L459">
        <v>719916810</v>
      </c>
      <c r="M459">
        <v>5676448</v>
      </c>
      <c r="N459">
        <v>333517238</v>
      </c>
      <c r="O459">
        <v>651890</v>
      </c>
      <c r="P459">
        <v>87442134</v>
      </c>
    </row>
    <row r="460" spans="1:16">
      <c r="A460">
        <v>2021</v>
      </c>
      <c r="B460" t="s">
        <v>17</v>
      </c>
      <c r="C460">
        <v>5</v>
      </c>
      <c r="D460">
        <v>5</v>
      </c>
      <c r="E460">
        <v>306792</v>
      </c>
      <c r="F460">
        <v>56094000</v>
      </c>
      <c r="G460">
        <v>6260</v>
      </c>
      <c r="H460">
        <v>658256</v>
      </c>
      <c r="I460">
        <v>475328</v>
      </c>
      <c r="J460">
        <v>51369250</v>
      </c>
      <c r="K460">
        <v>3795611</v>
      </c>
      <c r="L460">
        <v>723712421</v>
      </c>
      <c r="M460">
        <v>1991788</v>
      </c>
      <c r="N460">
        <v>335509026</v>
      </c>
      <c r="O460">
        <v>183242</v>
      </c>
      <c r="P460">
        <v>87625376</v>
      </c>
    </row>
    <row r="461" spans="1:16">
      <c r="A461">
        <v>2021</v>
      </c>
      <c r="B461" t="s">
        <v>17</v>
      </c>
      <c r="C461">
        <v>5</v>
      </c>
      <c r="D461">
        <v>5</v>
      </c>
      <c r="E461">
        <v>253766</v>
      </c>
      <c r="F461">
        <v>56347766</v>
      </c>
      <c r="G461">
        <v>5566</v>
      </c>
      <c r="H461">
        <v>663822</v>
      </c>
      <c r="I461">
        <v>510250</v>
      </c>
      <c r="J461">
        <v>51879500</v>
      </c>
      <c r="K461">
        <v>3874858</v>
      </c>
      <c r="L461">
        <v>727587279</v>
      </c>
      <c r="M461">
        <v>5170282</v>
      </c>
      <c r="N461">
        <v>340679308</v>
      </c>
      <c r="O461">
        <v>605257</v>
      </c>
      <c r="P461">
        <v>88230633</v>
      </c>
    </row>
    <row r="462" spans="1:16">
      <c r="A462">
        <v>2021</v>
      </c>
      <c r="B462" t="s">
        <v>48</v>
      </c>
      <c r="C462">
        <v>6</v>
      </c>
      <c r="D462">
        <v>1</v>
      </c>
      <c r="E462">
        <v>266304</v>
      </c>
      <c r="F462">
        <v>56614070</v>
      </c>
      <c r="G462">
        <v>6410</v>
      </c>
      <c r="H462">
        <v>670232</v>
      </c>
      <c r="I462">
        <v>462794</v>
      </c>
      <c r="J462">
        <v>52342294</v>
      </c>
      <c r="K462">
        <v>5407769</v>
      </c>
      <c r="L462">
        <v>732995048</v>
      </c>
      <c r="M462">
        <v>4422660</v>
      </c>
      <c r="N462">
        <v>345101968</v>
      </c>
      <c r="O462">
        <v>577398</v>
      </c>
      <c r="P462">
        <v>88808031</v>
      </c>
    </row>
    <row r="463" spans="1:16">
      <c r="A463">
        <v>2021</v>
      </c>
      <c r="B463" t="s">
        <v>48</v>
      </c>
      <c r="C463">
        <v>6</v>
      </c>
      <c r="D463">
        <v>1</v>
      </c>
      <c r="E463">
        <v>268088</v>
      </c>
      <c r="F463">
        <v>56882158</v>
      </c>
      <c r="G463">
        <v>5796</v>
      </c>
      <c r="H463">
        <v>676028</v>
      </c>
      <c r="I463">
        <v>423780</v>
      </c>
      <c r="J463">
        <v>52766074</v>
      </c>
      <c r="K463">
        <v>5964622</v>
      </c>
      <c r="L463">
        <v>738959670</v>
      </c>
      <c r="M463">
        <v>4505892</v>
      </c>
      <c r="N463">
        <v>349607860</v>
      </c>
      <c r="O463">
        <v>480507</v>
      </c>
      <c r="P463">
        <v>89288538</v>
      </c>
    </row>
    <row r="464" spans="1:16">
      <c r="A464">
        <v>2021</v>
      </c>
      <c r="B464" t="s">
        <v>48</v>
      </c>
      <c r="C464">
        <v>6</v>
      </c>
      <c r="D464">
        <v>1</v>
      </c>
      <c r="E464">
        <v>264848</v>
      </c>
      <c r="F464">
        <v>57147006</v>
      </c>
      <c r="G464">
        <v>5434</v>
      </c>
      <c r="H464">
        <v>681462</v>
      </c>
      <c r="I464">
        <v>413444</v>
      </c>
      <c r="J464">
        <v>53179518</v>
      </c>
      <c r="K464">
        <v>5928849</v>
      </c>
      <c r="L464">
        <v>744888519</v>
      </c>
      <c r="M464">
        <v>5640657</v>
      </c>
      <c r="N464">
        <v>355248517</v>
      </c>
      <c r="O464">
        <v>485793</v>
      </c>
      <c r="P464">
        <v>89774331</v>
      </c>
    </row>
    <row r="465" spans="1:16">
      <c r="A465">
        <v>2021</v>
      </c>
      <c r="B465" t="s">
        <v>48</v>
      </c>
      <c r="C465">
        <v>6</v>
      </c>
      <c r="D465">
        <v>1</v>
      </c>
      <c r="E465">
        <v>240908</v>
      </c>
      <c r="F465">
        <v>57387914</v>
      </c>
      <c r="G465">
        <v>6744</v>
      </c>
      <c r="H465">
        <v>688206</v>
      </c>
      <c r="I465">
        <v>395526</v>
      </c>
      <c r="J465">
        <v>53575044</v>
      </c>
      <c r="K465">
        <v>6021572</v>
      </c>
      <c r="L465">
        <v>750910091</v>
      </c>
      <c r="M465">
        <v>6931718</v>
      </c>
      <c r="N465">
        <v>362180235</v>
      </c>
      <c r="O465">
        <v>566598</v>
      </c>
      <c r="P465">
        <v>90340929</v>
      </c>
    </row>
    <row r="466" spans="1:16">
      <c r="A466">
        <v>2021</v>
      </c>
      <c r="B466" t="s">
        <v>48</v>
      </c>
      <c r="C466">
        <v>6</v>
      </c>
      <c r="D466">
        <v>1</v>
      </c>
      <c r="E466">
        <v>228976</v>
      </c>
      <c r="F466">
        <v>57616890</v>
      </c>
      <c r="G466">
        <v>5364</v>
      </c>
      <c r="H466">
        <v>693570</v>
      </c>
      <c r="I466">
        <v>378748</v>
      </c>
      <c r="J466">
        <v>53953792</v>
      </c>
      <c r="K466">
        <v>5832629</v>
      </c>
      <c r="L466">
        <v>756742720</v>
      </c>
      <c r="M466">
        <v>6371484</v>
      </c>
      <c r="N466">
        <v>368551719</v>
      </c>
      <c r="O466">
        <v>549591</v>
      </c>
      <c r="P466">
        <v>90890520</v>
      </c>
    </row>
    <row r="467" spans="1:16">
      <c r="A467">
        <v>2021</v>
      </c>
      <c r="B467" t="s">
        <v>48</v>
      </c>
      <c r="C467">
        <v>6</v>
      </c>
      <c r="D467">
        <v>1</v>
      </c>
      <c r="E467">
        <v>202418</v>
      </c>
      <c r="F467">
        <v>57819308</v>
      </c>
      <c r="G467">
        <v>4888</v>
      </c>
      <c r="H467">
        <v>698458</v>
      </c>
      <c r="I467">
        <v>348312</v>
      </c>
      <c r="J467">
        <v>54302104</v>
      </c>
      <c r="K467">
        <v>3680521</v>
      </c>
      <c r="L467">
        <v>760423241</v>
      </c>
      <c r="M467">
        <v>2752427</v>
      </c>
      <c r="N467">
        <v>371304146</v>
      </c>
      <c r="O467">
        <v>175300</v>
      </c>
      <c r="P467">
        <v>91065820</v>
      </c>
    </row>
    <row r="468" spans="1:16">
      <c r="A468">
        <v>2021</v>
      </c>
      <c r="B468" t="s">
        <v>48</v>
      </c>
      <c r="C468">
        <v>6</v>
      </c>
      <c r="D468">
        <v>1</v>
      </c>
      <c r="E468">
        <v>171608</v>
      </c>
      <c r="F468">
        <v>57990916</v>
      </c>
      <c r="G468">
        <v>4214</v>
      </c>
      <c r="H468">
        <v>702672</v>
      </c>
      <c r="I468">
        <v>365732</v>
      </c>
      <c r="J468">
        <v>54667836</v>
      </c>
      <c r="K468">
        <v>3770797</v>
      </c>
      <c r="L468">
        <v>764194038</v>
      </c>
      <c r="M468">
        <v>6161352</v>
      </c>
      <c r="N468">
        <v>377465498</v>
      </c>
      <c r="O468">
        <v>660271</v>
      </c>
      <c r="P468">
        <v>91726091</v>
      </c>
    </row>
    <row r="469" spans="1:16">
      <c r="A469">
        <v>2021</v>
      </c>
      <c r="B469" t="s">
        <v>48</v>
      </c>
      <c r="C469">
        <v>6</v>
      </c>
      <c r="D469">
        <v>2</v>
      </c>
      <c r="E469">
        <v>185574</v>
      </c>
      <c r="F469">
        <v>58176490</v>
      </c>
      <c r="G469">
        <v>4444</v>
      </c>
      <c r="H469">
        <v>707116</v>
      </c>
      <c r="I469">
        <v>324712</v>
      </c>
      <c r="J469">
        <v>54992548</v>
      </c>
      <c r="K469">
        <v>4091789</v>
      </c>
      <c r="L469">
        <v>768285827</v>
      </c>
      <c r="M469">
        <v>5082772</v>
      </c>
      <c r="N469">
        <v>382548270</v>
      </c>
      <c r="O469">
        <v>636496</v>
      </c>
      <c r="P469">
        <v>92362587</v>
      </c>
    </row>
    <row r="470" spans="1:16">
      <c r="A470">
        <v>2021</v>
      </c>
      <c r="B470" t="s">
        <v>48</v>
      </c>
      <c r="C470">
        <v>6</v>
      </c>
      <c r="D470">
        <v>2</v>
      </c>
      <c r="E470">
        <v>187766</v>
      </c>
      <c r="F470">
        <v>58364256</v>
      </c>
      <c r="G470">
        <v>12278</v>
      </c>
      <c r="H470">
        <v>719394</v>
      </c>
      <c r="I470">
        <v>298044</v>
      </c>
      <c r="J470">
        <v>55290592</v>
      </c>
      <c r="K470">
        <v>4164126</v>
      </c>
      <c r="L470">
        <v>772449953</v>
      </c>
      <c r="M470">
        <v>6690794</v>
      </c>
      <c r="N470">
        <v>389239064</v>
      </c>
      <c r="O470">
        <v>642489</v>
      </c>
      <c r="P470">
        <v>93005076</v>
      </c>
    </row>
    <row r="471" spans="1:16">
      <c r="A471">
        <v>2021</v>
      </c>
      <c r="B471" t="s">
        <v>48</v>
      </c>
      <c r="C471">
        <v>6</v>
      </c>
      <c r="D471">
        <v>2</v>
      </c>
      <c r="E471">
        <v>183698</v>
      </c>
      <c r="F471">
        <v>58547954</v>
      </c>
      <c r="G471">
        <v>6828</v>
      </c>
      <c r="H471">
        <v>726222</v>
      </c>
      <c r="I471">
        <v>270658</v>
      </c>
      <c r="J471">
        <v>55561250</v>
      </c>
      <c r="K471">
        <v>4242558</v>
      </c>
      <c r="L471">
        <v>776692511</v>
      </c>
      <c r="M471">
        <v>6056427</v>
      </c>
      <c r="N471">
        <v>395295491</v>
      </c>
      <c r="O471">
        <v>658154</v>
      </c>
      <c r="P471">
        <v>93663230</v>
      </c>
    </row>
    <row r="472" spans="1:16">
      <c r="A472">
        <v>2021</v>
      </c>
      <c r="B472" t="s">
        <v>48</v>
      </c>
      <c r="C472">
        <v>6</v>
      </c>
      <c r="D472">
        <v>2</v>
      </c>
      <c r="E472">
        <v>169148</v>
      </c>
      <c r="F472">
        <v>58717102</v>
      </c>
      <c r="G472">
        <v>7992</v>
      </c>
      <c r="H472">
        <v>734214</v>
      </c>
      <c r="I472">
        <v>245370</v>
      </c>
      <c r="J472">
        <v>55806620</v>
      </c>
      <c r="K472">
        <v>4218543</v>
      </c>
      <c r="L472">
        <v>780911054</v>
      </c>
      <c r="M472">
        <v>6356327</v>
      </c>
      <c r="N472">
        <v>401651818</v>
      </c>
      <c r="O472">
        <v>669385</v>
      </c>
      <c r="P472">
        <v>94332615</v>
      </c>
    </row>
    <row r="473" spans="1:16">
      <c r="A473">
        <v>2021</v>
      </c>
      <c r="B473" t="s">
        <v>48</v>
      </c>
      <c r="C473">
        <v>6</v>
      </c>
      <c r="D473">
        <v>2</v>
      </c>
      <c r="E473">
        <v>161050</v>
      </c>
      <c r="F473">
        <v>58878152</v>
      </c>
      <c r="G473">
        <v>6600</v>
      </c>
      <c r="H473">
        <v>740814</v>
      </c>
      <c r="I473">
        <v>265328</v>
      </c>
      <c r="J473">
        <v>56071948</v>
      </c>
      <c r="K473">
        <v>4068055</v>
      </c>
      <c r="L473">
        <v>784979109</v>
      </c>
      <c r="M473">
        <v>6406018</v>
      </c>
      <c r="N473">
        <v>408057836</v>
      </c>
      <c r="O473">
        <v>780122</v>
      </c>
      <c r="P473">
        <v>95112737</v>
      </c>
    </row>
    <row r="474" spans="1:16">
      <c r="A474">
        <v>2021</v>
      </c>
      <c r="B474" t="s">
        <v>48</v>
      </c>
      <c r="C474">
        <v>6</v>
      </c>
      <c r="D474">
        <v>2</v>
      </c>
      <c r="E474">
        <v>142002</v>
      </c>
      <c r="F474">
        <v>59020154</v>
      </c>
      <c r="G474">
        <v>7844</v>
      </c>
      <c r="H474">
        <v>748658</v>
      </c>
      <c r="I474">
        <v>239148</v>
      </c>
      <c r="J474">
        <v>56311096</v>
      </c>
      <c r="K474">
        <v>3471615</v>
      </c>
      <c r="L474">
        <v>788450724</v>
      </c>
      <c r="M474">
        <v>2952420</v>
      </c>
      <c r="N474">
        <v>411010256</v>
      </c>
      <c r="O474">
        <v>354979</v>
      </c>
      <c r="P474">
        <v>95467716</v>
      </c>
    </row>
    <row r="475" spans="1:16">
      <c r="A475">
        <v>2021</v>
      </c>
      <c r="B475" t="s">
        <v>48</v>
      </c>
      <c r="C475">
        <v>6</v>
      </c>
      <c r="D475">
        <v>2</v>
      </c>
      <c r="E475">
        <v>120016</v>
      </c>
      <c r="F475">
        <v>59140170</v>
      </c>
      <c r="G475">
        <v>5466</v>
      </c>
      <c r="H475">
        <v>754124</v>
      </c>
      <c r="I475">
        <v>234752</v>
      </c>
      <c r="J475">
        <v>56545848</v>
      </c>
      <c r="K475">
        <v>3598312</v>
      </c>
      <c r="L475">
        <v>792049036</v>
      </c>
      <c r="M475">
        <v>7593554</v>
      </c>
      <c r="N475">
        <v>418603810</v>
      </c>
      <c r="O475">
        <v>792214</v>
      </c>
      <c r="P475">
        <v>96259930</v>
      </c>
    </row>
    <row r="476" spans="1:16">
      <c r="A476">
        <v>2021</v>
      </c>
      <c r="B476" t="s">
        <v>48</v>
      </c>
      <c r="C476">
        <v>6</v>
      </c>
      <c r="D476">
        <v>3</v>
      </c>
      <c r="E476">
        <v>124434</v>
      </c>
      <c r="F476">
        <v>59264604</v>
      </c>
      <c r="G476">
        <v>5080</v>
      </c>
      <c r="H476">
        <v>759204</v>
      </c>
      <c r="I476">
        <v>215552</v>
      </c>
      <c r="J476">
        <v>56761400</v>
      </c>
      <c r="K476">
        <v>3922458</v>
      </c>
      <c r="L476">
        <v>795971494</v>
      </c>
      <c r="M476">
        <v>5029767</v>
      </c>
      <c r="N476">
        <v>423633577</v>
      </c>
      <c r="O476">
        <v>822375</v>
      </c>
      <c r="P476">
        <v>97082305</v>
      </c>
    </row>
    <row r="477" spans="1:16">
      <c r="A477">
        <v>2021</v>
      </c>
      <c r="B477" t="s">
        <v>48</v>
      </c>
      <c r="C477">
        <v>6</v>
      </c>
      <c r="D477">
        <v>3</v>
      </c>
      <c r="E477">
        <v>134578</v>
      </c>
      <c r="F477">
        <v>59399182</v>
      </c>
      <c r="G477">
        <v>4658</v>
      </c>
      <c r="H477">
        <v>763862</v>
      </c>
      <c r="I477">
        <v>207800</v>
      </c>
      <c r="J477">
        <v>56969200</v>
      </c>
      <c r="K477">
        <v>4042924</v>
      </c>
      <c r="L477">
        <v>800014418</v>
      </c>
      <c r="M477">
        <v>6332313</v>
      </c>
      <c r="N477">
        <v>429965890</v>
      </c>
      <c r="O477">
        <v>762156</v>
      </c>
      <c r="P477">
        <v>97844461</v>
      </c>
    </row>
    <row r="478" spans="1:16">
      <c r="A478">
        <v>2021</v>
      </c>
      <c r="B478" t="s">
        <v>48</v>
      </c>
      <c r="C478">
        <v>6</v>
      </c>
      <c r="D478">
        <v>3</v>
      </c>
      <c r="E478">
        <v>124872</v>
      </c>
      <c r="F478">
        <v>59524054</v>
      </c>
      <c r="G478">
        <v>3182</v>
      </c>
      <c r="H478">
        <v>767044</v>
      </c>
      <c r="I478">
        <v>177000</v>
      </c>
      <c r="J478">
        <v>57146200</v>
      </c>
      <c r="K478">
        <v>4082534</v>
      </c>
      <c r="L478">
        <v>804096952</v>
      </c>
      <c r="M478">
        <v>6051072</v>
      </c>
      <c r="N478">
        <v>436016962</v>
      </c>
      <c r="O478">
        <v>831224</v>
      </c>
      <c r="P478">
        <v>98675685</v>
      </c>
    </row>
    <row r="479" spans="1:16">
      <c r="A479">
        <v>2021</v>
      </c>
      <c r="B479" t="s">
        <v>48</v>
      </c>
      <c r="C479">
        <v>6</v>
      </c>
      <c r="D479">
        <v>3</v>
      </c>
      <c r="E479">
        <v>121530</v>
      </c>
      <c r="F479">
        <v>59645584</v>
      </c>
      <c r="G479">
        <v>3290</v>
      </c>
      <c r="H479">
        <v>770334</v>
      </c>
      <c r="I479">
        <v>195708</v>
      </c>
      <c r="J479">
        <v>57341908</v>
      </c>
      <c r="K479">
        <v>4194766</v>
      </c>
      <c r="L479">
        <v>808291718</v>
      </c>
      <c r="M479">
        <v>6054572</v>
      </c>
      <c r="N479">
        <v>442071534</v>
      </c>
      <c r="O479">
        <v>798818</v>
      </c>
      <c r="P479">
        <v>99474503</v>
      </c>
    </row>
    <row r="480" spans="1:16">
      <c r="A480">
        <v>2021</v>
      </c>
      <c r="B480" t="s">
        <v>48</v>
      </c>
      <c r="C480">
        <v>6</v>
      </c>
      <c r="D480">
        <v>3</v>
      </c>
      <c r="E480">
        <v>117230</v>
      </c>
      <c r="F480">
        <v>59762814</v>
      </c>
      <c r="G480">
        <v>3148</v>
      </c>
      <c r="H480">
        <v>773482</v>
      </c>
      <c r="I480">
        <v>175096</v>
      </c>
      <c r="J480">
        <v>57517004</v>
      </c>
      <c r="K480">
        <v>3968178</v>
      </c>
      <c r="L480">
        <v>812259896</v>
      </c>
      <c r="M480">
        <v>7571130</v>
      </c>
      <c r="N480">
        <v>449642664</v>
      </c>
      <c r="O480">
        <v>1035236</v>
      </c>
      <c r="P480">
        <v>100509739</v>
      </c>
    </row>
    <row r="481" spans="1:16">
      <c r="A481">
        <v>2021</v>
      </c>
      <c r="B481" t="s">
        <v>48</v>
      </c>
      <c r="C481">
        <v>6</v>
      </c>
      <c r="D481">
        <v>3</v>
      </c>
      <c r="E481">
        <v>105956</v>
      </c>
      <c r="F481">
        <v>59868770</v>
      </c>
      <c r="G481">
        <v>2848</v>
      </c>
      <c r="H481">
        <v>776330</v>
      </c>
      <c r="I481">
        <v>156378</v>
      </c>
      <c r="J481">
        <v>57673382</v>
      </c>
      <c r="K481">
        <v>3308601</v>
      </c>
      <c r="L481">
        <v>815568497</v>
      </c>
      <c r="M481">
        <v>6109338</v>
      </c>
      <c r="N481">
        <v>455752002</v>
      </c>
      <c r="O481">
        <v>576498</v>
      </c>
      <c r="P481">
        <v>101086237</v>
      </c>
    </row>
    <row r="482" spans="1:16">
      <c r="A482">
        <v>2021</v>
      </c>
      <c r="B482" t="s">
        <v>48</v>
      </c>
      <c r="C482">
        <v>6</v>
      </c>
      <c r="D482">
        <v>3</v>
      </c>
      <c r="E482">
        <v>85366</v>
      </c>
      <c r="F482">
        <v>59954136</v>
      </c>
      <c r="G482">
        <v>2334</v>
      </c>
      <c r="H482">
        <v>778664</v>
      </c>
      <c r="I482">
        <v>164062</v>
      </c>
      <c r="J482">
        <v>57837444</v>
      </c>
      <c r="K482">
        <v>3421963</v>
      </c>
      <c r="L482">
        <v>818990460</v>
      </c>
      <c r="M482">
        <v>15878841</v>
      </c>
      <c r="N482">
        <v>471630843</v>
      </c>
      <c r="O482">
        <v>1576527</v>
      </c>
      <c r="P482">
        <v>102662764</v>
      </c>
    </row>
    <row r="483" spans="1:16">
      <c r="A483">
        <v>2021</v>
      </c>
      <c r="B483" t="s">
        <v>48</v>
      </c>
      <c r="C483">
        <v>6</v>
      </c>
      <c r="D483">
        <v>4</v>
      </c>
      <c r="E483">
        <v>101634</v>
      </c>
      <c r="F483">
        <v>60055770</v>
      </c>
      <c r="G483">
        <v>2718</v>
      </c>
      <c r="H483">
        <v>781382</v>
      </c>
      <c r="I483">
        <v>137394</v>
      </c>
      <c r="J483">
        <v>57974838</v>
      </c>
      <c r="K483">
        <v>3967422</v>
      </c>
      <c r="L483">
        <v>822957882</v>
      </c>
      <c r="M483">
        <v>10426032</v>
      </c>
      <c r="N483">
        <v>482056875</v>
      </c>
      <c r="O483">
        <v>1320588</v>
      </c>
      <c r="P483">
        <v>103983352</v>
      </c>
    </row>
    <row r="484" spans="1:16">
      <c r="A484">
        <v>2021</v>
      </c>
      <c r="B484" t="s">
        <v>48</v>
      </c>
      <c r="C484">
        <v>6</v>
      </c>
      <c r="D484">
        <v>4</v>
      </c>
      <c r="E484">
        <v>108618</v>
      </c>
      <c r="F484">
        <v>60164388</v>
      </c>
      <c r="G484">
        <v>2646</v>
      </c>
      <c r="H484">
        <v>784028</v>
      </c>
      <c r="I484">
        <v>138374</v>
      </c>
      <c r="J484">
        <v>58113212</v>
      </c>
      <c r="K484">
        <v>3993308</v>
      </c>
      <c r="L484">
        <v>826951190</v>
      </c>
      <c r="M484">
        <v>12659560</v>
      </c>
      <c r="N484">
        <v>494716435</v>
      </c>
      <c r="O484">
        <v>1307058</v>
      </c>
      <c r="P484">
        <v>105290410</v>
      </c>
    </row>
    <row r="485" spans="1:16">
      <c r="A485">
        <v>2021</v>
      </c>
      <c r="B485" t="s">
        <v>48</v>
      </c>
      <c r="C485">
        <v>6</v>
      </c>
      <c r="D485">
        <v>4</v>
      </c>
      <c r="E485">
        <v>103318</v>
      </c>
      <c r="F485">
        <v>60267706</v>
      </c>
      <c r="G485">
        <v>2656</v>
      </c>
      <c r="H485">
        <v>786684</v>
      </c>
      <c r="I485">
        <v>128738</v>
      </c>
      <c r="J485">
        <v>58241950</v>
      </c>
      <c r="K485">
        <v>3795957</v>
      </c>
      <c r="L485">
        <v>830747147</v>
      </c>
      <c r="M485">
        <v>11025566</v>
      </c>
      <c r="N485">
        <v>505742001</v>
      </c>
      <c r="O485">
        <v>1617451</v>
      </c>
      <c r="P485">
        <v>106907861</v>
      </c>
    </row>
    <row r="486" spans="1:16">
      <c r="A486">
        <v>2021</v>
      </c>
      <c r="B486" t="s">
        <v>48</v>
      </c>
      <c r="C486">
        <v>6</v>
      </c>
      <c r="D486">
        <v>4</v>
      </c>
      <c r="E486">
        <v>97536</v>
      </c>
      <c r="F486">
        <v>60365242</v>
      </c>
      <c r="G486">
        <v>2366</v>
      </c>
      <c r="H486">
        <v>789050</v>
      </c>
      <c r="I486">
        <v>129638</v>
      </c>
      <c r="J486">
        <v>58371588</v>
      </c>
      <c r="K486">
        <v>4296515</v>
      </c>
      <c r="L486">
        <v>835043662</v>
      </c>
      <c r="M486">
        <v>12193802</v>
      </c>
      <c r="N486">
        <v>517935803</v>
      </c>
      <c r="O486">
        <v>2000562</v>
      </c>
      <c r="P486">
        <v>108908423</v>
      </c>
    </row>
    <row r="487" spans="1:16">
      <c r="A487">
        <v>2021</v>
      </c>
      <c r="B487" t="s">
        <v>48</v>
      </c>
      <c r="C487">
        <v>6</v>
      </c>
      <c r="D487">
        <v>4</v>
      </c>
      <c r="E487">
        <v>99688</v>
      </c>
      <c r="F487">
        <v>60464930</v>
      </c>
      <c r="G487">
        <v>2516</v>
      </c>
      <c r="H487">
        <v>791566</v>
      </c>
      <c r="I487">
        <v>115732</v>
      </c>
      <c r="J487">
        <v>58487320</v>
      </c>
      <c r="K487">
        <v>4520693</v>
      </c>
      <c r="L487">
        <v>839564355</v>
      </c>
      <c r="M487">
        <v>11098783</v>
      </c>
      <c r="N487">
        <v>529034586</v>
      </c>
      <c r="O487">
        <v>2326886</v>
      </c>
      <c r="P487">
        <v>111235309</v>
      </c>
    </row>
    <row r="488" spans="1:16">
      <c r="A488">
        <v>2021</v>
      </c>
      <c r="B488" t="s">
        <v>48</v>
      </c>
      <c r="C488">
        <v>6</v>
      </c>
      <c r="D488">
        <v>4</v>
      </c>
      <c r="E488">
        <v>93046</v>
      </c>
      <c r="F488">
        <v>60557976</v>
      </c>
      <c r="G488">
        <v>1956</v>
      </c>
      <c r="H488">
        <v>793522</v>
      </c>
      <c r="I488">
        <v>117126</v>
      </c>
      <c r="J488">
        <v>58604446</v>
      </c>
      <c r="K488">
        <v>3987272</v>
      </c>
      <c r="L488">
        <v>843551627</v>
      </c>
      <c r="M488">
        <v>3097785</v>
      </c>
      <c r="N488">
        <v>532132371</v>
      </c>
      <c r="O488">
        <v>705863</v>
      </c>
      <c r="P488">
        <v>111941172</v>
      </c>
    </row>
    <row r="489" spans="1:16">
      <c r="A489">
        <v>2021</v>
      </c>
      <c r="B489" t="s">
        <v>48</v>
      </c>
      <c r="C489">
        <v>6</v>
      </c>
      <c r="D489">
        <v>4</v>
      </c>
      <c r="E489">
        <v>74140</v>
      </c>
      <c r="F489">
        <v>60632116</v>
      </c>
      <c r="G489">
        <v>1814</v>
      </c>
      <c r="H489">
        <v>795336</v>
      </c>
      <c r="I489">
        <v>114032</v>
      </c>
      <c r="J489">
        <v>58718478</v>
      </c>
      <c r="K489">
        <v>3536589</v>
      </c>
      <c r="L489">
        <v>847088216</v>
      </c>
      <c r="M489">
        <v>8394918</v>
      </c>
      <c r="N489">
        <v>540527289</v>
      </c>
      <c r="O489">
        <v>2337508</v>
      </c>
      <c r="P489">
        <v>114278680</v>
      </c>
    </row>
    <row r="490" spans="1:16">
      <c r="A490">
        <v>2021</v>
      </c>
      <c r="B490" t="s">
        <v>48</v>
      </c>
      <c r="C490">
        <v>6</v>
      </c>
      <c r="D490">
        <v>5</v>
      </c>
      <c r="E490">
        <v>92208</v>
      </c>
      <c r="F490">
        <v>60724324</v>
      </c>
      <c r="G490">
        <v>1638</v>
      </c>
      <c r="H490">
        <v>796974</v>
      </c>
      <c r="I490">
        <v>121578</v>
      </c>
      <c r="J490">
        <v>58840056</v>
      </c>
      <c r="K490">
        <v>3874686</v>
      </c>
      <c r="L490">
        <v>850962902</v>
      </c>
      <c r="M490">
        <v>5764052</v>
      </c>
      <c r="N490">
        <v>546291341</v>
      </c>
      <c r="O490">
        <v>1884006</v>
      </c>
      <c r="P490">
        <v>116162686</v>
      </c>
    </row>
    <row r="491" spans="1:16">
      <c r="A491">
        <v>2021</v>
      </c>
      <c r="B491" t="s">
        <v>48</v>
      </c>
      <c r="C491">
        <v>6</v>
      </c>
      <c r="D491">
        <v>5</v>
      </c>
      <c r="E491">
        <v>97212</v>
      </c>
      <c r="F491">
        <v>60821536</v>
      </c>
      <c r="G491">
        <v>2004</v>
      </c>
      <c r="H491">
        <v>798978</v>
      </c>
      <c r="I491">
        <v>123626</v>
      </c>
      <c r="J491">
        <v>58963682</v>
      </c>
      <c r="K491">
        <v>4081276</v>
      </c>
      <c r="L491">
        <v>855044178</v>
      </c>
      <c r="M491">
        <v>4172138</v>
      </c>
      <c r="N491">
        <v>550463479</v>
      </c>
      <c r="O491">
        <v>1548168</v>
      </c>
      <c r="P491">
        <v>117710854</v>
      </c>
    </row>
    <row r="492" spans="1:16">
      <c r="A492">
        <v>2021</v>
      </c>
      <c r="B492" t="s">
        <v>49</v>
      </c>
      <c r="C492">
        <v>7</v>
      </c>
      <c r="D492">
        <v>1</v>
      </c>
      <c r="E492">
        <v>93562</v>
      </c>
      <c r="F492">
        <v>60915098</v>
      </c>
      <c r="G492">
        <v>1714</v>
      </c>
      <c r="H492">
        <v>800692</v>
      </c>
      <c r="I492">
        <v>118108</v>
      </c>
      <c r="J492">
        <v>59081790</v>
      </c>
      <c r="K492">
        <v>4348225</v>
      </c>
      <c r="L492">
        <v>859392403</v>
      </c>
      <c r="M492">
        <v>6708200</v>
      </c>
      <c r="N492">
        <v>557171679</v>
      </c>
      <c r="O492">
        <v>2010877</v>
      </c>
      <c r="P492">
        <v>119721731</v>
      </c>
    </row>
    <row r="493" spans="1:16">
      <c r="A493">
        <v>2021</v>
      </c>
      <c r="B493" t="s">
        <v>49</v>
      </c>
      <c r="C493">
        <v>7</v>
      </c>
      <c r="D493">
        <v>1</v>
      </c>
      <c r="E493">
        <v>88374</v>
      </c>
      <c r="F493">
        <v>61003472</v>
      </c>
      <c r="G493">
        <v>1474</v>
      </c>
      <c r="H493">
        <v>802166</v>
      </c>
      <c r="I493">
        <v>114994</v>
      </c>
      <c r="J493">
        <v>59196784</v>
      </c>
      <c r="K493">
        <v>4240059</v>
      </c>
      <c r="L493">
        <v>863632462</v>
      </c>
      <c r="M493">
        <v>6578518</v>
      </c>
      <c r="N493">
        <v>563750197</v>
      </c>
      <c r="O493">
        <v>2490232</v>
      </c>
      <c r="P493">
        <v>122211963</v>
      </c>
    </row>
    <row r="494" spans="1:16">
      <c r="A494">
        <v>2021</v>
      </c>
      <c r="B494" t="s">
        <v>49</v>
      </c>
      <c r="C494">
        <v>7</v>
      </c>
      <c r="D494">
        <v>1</v>
      </c>
      <c r="E494">
        <v>86054</v>
      </c>
      <c r="F494">
        <v>61089526</v>
      </c>
      <c r="G494">
        <v>1900</v>
      </c>
      <c r="H494">
        <v>804066</v>
      </c>
      <c r="I494">
        <v>104540</v>
      </c>
      <c r="J494">
        <v>59301324</v>
      </c>
      <c r="K494">
        <v>3862184</v>
      </c>
      <c r="L494">
        <v>867494646</v>
      </c>
      <c r="M494">
        <v>8787316</v>
      </c>
      <c r="N494">
        <v>572537513</v>
      </c>
      <c r="O494">
        <v>4431770</v>
      </c>
      <c r="P494">
        <v>126643733</v>
      </c>
    </row>
    <row r="495" spans="1:16">
      <c r="A495">
        <v>2021</v>
      </c>
      <c r="B495" t="s">
        <v>49</v>
      </c>
      <c r="C495">
        <v>7</v>
      </c>
      <c r="D495">
        <v>1</v>
      </c>
      <c r="E495">
        <v>80300</v>
      </c>
      <c r="F495">
        <v>61169826</v>
      </c>
      <c r="G495">
        <v>1450</v>
      </c>
      <c r="H495">
        <v>805516</v>
      </c>
      <c r="I495">
        <v>84684</v>
      </c>
      <c r="J495">
        <v>59386008</v>
      </c>
      <c r="K495">
        <v>3402495</v>
      </c>
      <c r="L495">
        <v>870897141</v>
      </c>
      <c r="M495">
        <v>2373042</v>
      </c>
      <c r="N495">
        <v>574910555</v>
      </c>
      <c r="O495">
        <v>968438</v>
      </c>
      <c r="P495">
        <v>127612171</v>
      </c>
    </row>
    <row r="496" spans="1:16">
      <c r="A496">
        <v>2021</v>
      </c>
      <c r="B496" t="s">
        <v>49</v>
      </c>
      <c r="C496">
        <v>7</v>
      </c>
      <c r="D496">
        <v>1</v>
      </c>
      <c r="E496">
        <v>68052</v>
      </c>
      <c r="F496">
        <v>61237878</v>
      </c>
      <c r="G496">
        <v>1104</v>
      </c>
      <c r="H496">
        <v>806620</v>
      </c>
      <c r="I496">
        <v>103866</v>
      </c>
      <c r="J496">
        <v>59489874</v>
      </c>
      <c r="K496">
        <v>3375225</v>
      </c>
      <c r="L496">
        <v>874272366</v>
      </c>
      <c r="M496">
        <v>5697126</v>
      </c>
      <c r="N496">
        <v>580607681</v>
      </c>
      <c r="O496">
        <v>3624344</v>
      </c>
      <c r="P496">
        <v>131236515</v>
      </c>
    </row>
    <row r="497" spans="1:16">
      <c r="A497">
        <v>2021</v>
      </c>
      <c r="B497" t="s">
        <v>49</v>
      </c>
      <c r="C497">
        <v>7</v>
      </c>
      <c r="D497">
        <v>1</v>
      </c>
      <c r="E497">
        <v>87928</v>
      </c>
      <c r="F497">
        <v>61325806</v>
      </c>
      <c r="G497">
        <v>1860</v>
      </c>
      <c r="H497">
        <v>808480</v>
      </c>
      <c r="I497">
        <v>94108</v>
      </c>
      <c r="J497">
        <v>59583982</v>
      </c>
      <c r="K497">
        <v>3821861</v>
      </c>
      <c r="L497">
        <v>878094227</v>
      </c>
      <c r="M497">
        <v>5068678</v>
      </c>
      <c r="N497">
        <v>585676359</v>
      </c>
      <c r="O497">
        <v>2469658</v>
      </c>
      <c r="P497">
        <v>133706173</v>
      </c>
    </row>
    <row r="498" spans="1:16">
      <c r="A498">
        <v>2021</v>
      </c>
      <c r="B498" t="s">
        <v>49</v>
      </c>
      <c r="C498">
        <v>7</v>
      </c>
      <c r="D498">
        <v>1</v>
      </c>
      <c r="E498">
        <v>91402</v>
      </c>
      <c r="F498">
        <v>61417208</v>
      </c>
      <c r="G498">
        <v>1638</v>
      </c>
      <c r="H498">
        <v>810118</v>
      </c>
      <c r="I498">
        <v>89058</v>
      </c>
      <c r="J498">
        <v>59673040</v>
      </c>
      <c r="K498">
        <v>4013338</v>
      </c>
      <c r="L498">
        <v>882107565</v>
      </c>
      <c r="M498">
        <v>4366076</v>
      </c>
      <c r="N498">
        <v>590042435</v>
      </c>
      <c r="O498">
        <v>2681926</v>
      </c>
      <c r="P498">
        <v>136388099</v>
      </c>
    </row>
    <row r="499" spans="1:16">
      <c r="A499">
        <v>2021</v>
      </c>
      <c r="B499" t="s">
        <v>49</v>
      </c>
      <c r="C499">
        <v>7</v>
      </c>
      <c r="D499">
        <v>2</v>
      </c>
      <c r="E499">
        <v>87008</v>
      </c>
      <c r="F499">
        <v>61504216</v>
      </c>
      <c r="G499">
        <v>1816</v>
      </c>
      <c r="H499">
        <v>811934</v>
      </c>
      <c r="I499">
        <v>88408</v>
      </c>
      <c r="J499">
        <v>59761448</v>
      </c>
      <c r="K499">
        <v>3823846</v>
      </c>
      <c r="L499">
        <v>885931411</v>
      </c>
      <c r="M499">
        <v>5576981</v>
      </c>
      <c r="N499">
        <v>595619416</v>
      </c>
      <c r="O499">
        <v>2707095</v>
      </c>
      <c r="P499">
        <v>139095194</v>
      </c>
    </row>
    <row r="500" spans="1:16">
      <c r="A500">
        <v>2021</v>
      </c>
      <c r="B500" t="s">
        <v>49</v>
      </c>
      <c r="C500">
        <v>7</v>
      </c>
      <c r="D500">
        <v>2</v>
      </c>
      <c r="E500">
        <v>85320</v>
      </c>
      <c r="F500">
        <v>61589536</v>
      </c>
      <c r="G500">
        <v>2414</v>
      </c>
      <c r="H500">
        <v>814348</v>
      </c>
      <c r="I500">
        <v>90582</v>
      </c>
      <c r="J500">
        <v>59852030</v>
      </c>
      <c r="K500">
        <v>4057619</v>
      </c>
      <c r="L500">
        <v>889989030</v>
      </c>
      <c r="M500">
        <v>4127158</v>
      </c>
      <c r="N500">
        <v>599746574</v>
      </c>
      <c r="O500">
        <v>2281335</v>
      </c>
      <c r="P500">
        <v>141376529</v>
      </c>
    </row>
    <row r="501" spans="1:16">
      <c r="A501">
        <v>2021</v>
      </c>
      <c r="B501" t="s">
        <v>49</v>
      </c>
      <c r="C501">
        <v>7</v>
      </c>
      <c r="D501">
        <v>2</v>
      </c>
      <c r="E501">
        <v>82988</v>
      </c>
      <c r="F501">
        <v>61672524</v>
      </c>
      <c r="G501">
        <v>1796</v>
      </c>
      <c r="H501">
        <v>816144</v>
      </c>
      <c r="I501">
        <v>83022</v>
      </c>
      <c r="J501">
        <v>59935052</v>
      </c>
      <c r="K501">
        <v>3947034</v>
      </c>
      <c r="L501">
        <v>893936064</v>
      </c>
      <c r="M501">
        <v>4856704</v>
      </c>
      <c r="N501">
        <v>604603278</v>
      </c>
      <c r="O501">
        <v>2814183</v>
      </c>
      <c r="P501">
        <v>144190712</v>
      </c>
    </row>
    <row r="502" spans="1:16">
      <c r="A502">
        <v>2021</v>
      </c>
      <c r="B502" t="s">
        <v>49</v>
      </c>
      <c r="C502">
        <v>7</v>
      </c>
      <c r="D502">
        <v>2</v>
      </c>
      <c r="E502">
        <v>75308</v>
      </c>
      <c r="F502">
        <v>61747832</v>
      </c>
      <c r="G502">
        <v>1440</v>
      </c>
      <c r="H502">
        <v>817584</v>
      </c>
      <c r="I502">
        <v>79376</v>
      </c>
      <c r="J502">
        <v>60014428</v>
      </c>
      <c r="K502">
        <v>3314264</v>
      </c>
      <c r="L502">
        <v>897250328</v>
      </c>
      <c r="M502">
        <v>1694579</v>
      </c>
      <c r="N502">
        <v>606297857</v>
      </c>
      <c r="O502">
        <v>944712</v>
      </c>
      <c r="P502">
        <v>145135424</v>
      </c>
    </row>
    <row r="503" spans="1:16">
      <c r="A503">
        <v>2021</v>
      </c>
      <c r="B503" t="s">
        <v>49</v>
      </c>
      <c r="C503">
        <v>7</v>
      </c>
      <c r="D503">
        <v>2</v>
      </c>
      <c r="E503">
        <v>61636</v>
      </c>
      <c r="F503">
        <v>61809468</v>
      </c>
      <c r="G503">
        <v>4048</v>
      </c>
      <c r="H503">
        <v>821632</v>
      </c>
      <c r="I503">
        <v>95088</v>
      </c>
      <c r="J503">
        <v>60109516</v>
      </c>
      <c r="K503">
        <v>3471009</v>
      </c>
      <c r="L503">
        <v>900721337</v>
      </c>
      <c r="M503">
        <v>5187498</v>
      </c>
      <c r="N503">
        <v>611485355</v>
      </c>
      <c r="O503">
        <v>3041588</v>
      </c>
      <c r="P503">
        <v>148177012</v>
      </c>
    </row>
    <row r="504" spans="1:16">
      <c r="A504">
        <v>2021</v>
      </c>
      <c r="B504" t="s">
        <v>49</v>
      </c>
      <c r="C504">
        <v>7</v>
      </c>
      <c r="D504">
        <v>2</v>
      </c>
      <c r="E504">
        <v>80628</v>
      </c>
      <c r="F504">
        <v>61890096</v>
      </c>
      <c r="G504">
        <v>1250</v>
      </c>
      <c r="H504">
        <v>822882</v>
      </c>
      <c r="I504">
        <v>84872</v>
      </c>
      <c r="J504">
        <v>60194388</v>
      </c>
      <c r="K504">
        <v>3857138</v>
      </c>
      <c r="L504">
        <v>904578475</v>
      </c>
      <c r="M504">
        <v>9549170</v>
      </c>
      <c r="N504">
        <v>621034525</v>
      </c>
      <c r="O504">
        <v>2910173</v>
      </c>
      <c r="P504">
        <v>151087185</v>
      </c>
    </row>
    <row r="505" spans="1:16">
      <c r="A505">
        <v>2021</v>
      </c>
      <c r="B505" t="s">
        <v>49</v>
      </c>
      <c r="C505">
        <v>7</v>
      </c>
      <c r="D505">
        <v>2</v>
      </c>
      <c r="E505">
        <v>83518</v>
      </c>
      <c r="F505">
        <v>61973614</v>
      </c>
      <c r="G505">
        <v>1156</v>
      </c>
      <c r="H505">
        <v>824038</v>
      </c>
      <c r="I505">
        <v>78586</v>
      </c>
      <c r="J505">
        <v>60272974</v>
      </c>
      <c r="K505">
        <v>4090585</v>
      </c>
      <c r="L505">
        <v>908669060</v>
      </c>
      <c r="M505">
        <v>4283333</v>
      </c>
      <c r="N505">
        <v>625317858</v>
      </c>
      <c r="O505">
        <v>3000321</v>
      </c>
      <c r="P505">
        <v>154087506</v>
      </c>
    </row>
    <row r="506" spans="1:16">
      <c r="A506">
        <v>2021</v>
      </c>
      <c r="B506" t="s">
        <v>49</v>
      </c>
      <c r="C506">
        <v>7</v>
      </c>
      <c r="D506">
        <v>3</v>
      </c>
      <c r="E506">
        <v>78142</v>
      </c>
      <c r="F506">
        <v>62051756</v>
      </c>
      <c r="G506">
        <v>1088</v>
      </c>
      <c r="H506">
        <v>825126</v>
      </c>
      <c r="I506">
        <v>79654</v>
      </c>
      <c r="J506">
        <v>60352628</v>
      </c>
      <c r="K506">
        <v>4013927</v>
      </c>
      <c r="L506">
        <v>912682987</v>
      </c>
      <c r="M506">
        <v>5172905</v>
      </c>
      <c r="N506">
        <v>630490763</v>
      </c>
      <c r="O506">
        <v>2831982</v>
      </c>
      <c r="P506">
        <v>156919488</v>
      </c>
    </row>
    <row r="507" spans="1:16">
      <c r="A507">
        <v>2021</v>
      </c>
      <c r="B507" t="s">
        <v>49</v>
      </c>
      <c r="C507">
        <v>7</v>
      </c>
      <c r="D507">
        <v>3</v>
      </c>
      <c r="E507">
        <v>76234</v>
      </c>
      <c r="F507">
        <v>62127990</v>
      </c>
      <c r="G507">
        <v>1120</v>
      </c>
      <c r="H507">
        <v>826246</v>
      </c>
      <c r="I507">
        <v>87756</v>
      </c>
      <c r="J507">
        <v>60440384</v>
      </c>
      <c r="K507">
        <v>4058036</v>
      </c>
      <c r="L507">
        <v>916741023</v>
      </c>
      <c r="M507">
        <v>5097464</v>
      </c>
      <c r="N507">
        <v>635588227</v>
      </c>
      <c r="O507">
        <v>3604734</v>
      </c>
      <c r="P507">
        <v>160524222</v>
      </c>
    </row>
    <row r="508" spans="1:16">
      <c r="A508">
        <v>2021</v>
      </c>
      <c r="B508" t="s">
        <v>49</v>
      </c>
      <c r="C508">
        <v>7</v>
      </c>
      <c r="D508">
        <v>3</v>
      </c>
      <c r="E508">
        <v>82566</v>
      </c>
      <c r="F508">
        <v>62210556</v>
      </c>
      <c r="G508">
        <v>1034</v>
      </c>
      <c r="H508">
        <v>827280</v>
      </c>
      <c r="I508">
        <v>84102</v>
      </c>
      <c r="J508">
        <v>60524486</v>
      </c>
      <c r="K508">
        <v>4044420</v>
      </c>
      <c r="L508">
        <v>920785443</v>
      </c>
      <c r="M508">
        <v>6456962</v>
      </c>
      <c r="N508">
        <v>642045189</v>
      </c>
      <c r="O508">
        <v>4014062</v>
      </c>
      <c r="P508">
        <v>164538284</v>
      </c>
    </row>
    <row r="509" spans="1:16">
      <c r="A509">
        <v>2021</v>
      </c>
      <c r="B509" t="s">
        <v>49</v>
      </c>
      <c r="C509">
        <v>7</v>
      </c>
      <c r="D509">
        <v>3</v>
      </c>
      <c r="E509">
        <v>76660</v>
      </c>
      <c r="F509">
        <v>62287216</v>
      </c>
      <c r="G509">
        <v>1002</v>
      </c>
      <c r="H509">
        <v>828282</v>
      </c>
      <c r="I509">
        <v>77090</v>
      </c>
      <c r="J509">
        <v>60601576</v>
      </c>
      <c r="K509">
        <v>3452508</v>
      </c>
      <c r="L509">
        <v>924237951</v>
      </c>
      <c r="M509">
        <v>2101348</v>
      </c>
      <c r="N509">
        <v>644146537</v>
      </c>
      <c r="O509">
        <v>998208</v>
      </c>
      <c r="P509">
        <v>165536492</v>
      </c>
    </row>
    <row r="510" spans="1:16">
      <c r="A510">
        <v>2021</v>
      </c>
      <c r="B510" t="s">
        <v>49</v>
      </c>
      <c r="C510">
        <v>7</v>
      </c>
      <c r="D510">
        <v>3</v>
      </c>
      <c r="E510">
        <v>58840</v>
      </c>
      <c r="F510">
        <v>62346056</v>
      </c>
      <c r="G510">
        <v>744</v>
      </c>
      <c r="H510">
        <v>829026</v>
      </c>
      <c r="I510">
        <v>90712</v>
      </c>
      <c r="J510">
        <v>60692288</v>
      </c>
      <c r="K510">
        <v>3677387</v>
      </c>
      <c r="L510">
        <v>927915338</v>
      </c>
      <c r="M510">
        <v>6896365</v>
      </c>
      <c r="N510">
        <v>651042902</v>
      </c>
      <c r="O510">
        <v>3831947</v>
      </c>
      <c r="P510">
        <v>169368439</v>
      </c>
    </row>
    <row r="511" spans="1:16">
      <c r="A511">
        <v>2021</v>
      </c>
      <c r="B511" t="s">
        <v>49</v>
      </c>
      <c r="C511">
        <v>7</v>
      </c>
      <c r="D511">
        <v>3</v>
      </c>
      <c r="E511">
        <v>84256</v>
      </c>
      <c r="F511">
        <v>62430312</v>
      </c>
      <c r="G511">
        <v>7996</v>
      </c>
      <c r="H511">
        <v>837022</v>
      </c>
      <c r="I511">
        <v>73752</v>
      </c>
      <c r="J511">
        <v>60766040</v>
      </c>
      <c r="K511">
        <v>3815560</v>
      </c>
      <c r="L511">
        <v>931730898</v>
      </c>
      <c r="M511">
        <v>4646499</v>
      </c>
      <c r="N511">
        <v>655689401</v>
      </c>
      <c r="O511">
        <v>2604527</v>
      </c>
      <c r="P511">
        <v>171972966</v>
      </c>
    </row>
    <row r="512" spans="1:16">
      <c r="A512">
        <v>2021</v>
      </c>
      <c r="B512" t="s">
        <v>49</v>
      </c>
      <c r="C512">
        <v>7</v>
      </c>
      <c r="D512">
        <v>3</v>
      </c>
      <c r="E512">
        <v>83374</v>
      </c>
      <c r="F512">
        <v>62513686</v>
      </c>
      <c r="G512">
        <v>1020</v>
      </c>
      <c r="H512">
        <v>838042</v>
      </c>
      <c r="I512">
        <v>77782</v>
      </c>
      <c r="J512">
        <v>60843822</v>
      </c>
      <c r="K512">
        <v>3694941</v>
      </c>
      <c r="L512">
        <v>935425839</v>
      </c>
      <c r="M512">
        <v>3085928</v>
      </c>
      <c r="N512">
        <v>658775329</v>
      </c>
      <c r="O512">
        <v>1671343</v>
      </c>
      <c r="P512">
        <v>173644309</v>
      </c>
    </row>
    <row r="513" spans="1:16">
      <c r="A513">
        <v>2021</v>
      </c>
      <c r="B513" t="s">
        <v>49</v>
      </c>
      <c r="C513">
        <v>7</v>
      </c>
      <c r="D513">
        <v>4</v>
      </c>
      <c r="E513">
        <v>69726</v>
      </c>
      <c r="F513">
        <v>62583412</v>
      </c>
      <c r="G513">
        <v>960</v>
      </c>
      <c r="H513">
        <v>839002</v>
      </c>
      <c r="I513">
        <v>76806</v>
      </c>
      <c r="J513">
        <v>60920628</v>
      </c>
      <c r="K513">
        <v>3964949</v>
      </c>
      <c r="L513">
        <v>939390788</v>
      </c>
      <c r="M513">
        <v>7371723</v>
      </c>
      <c r="N513">
        <v>666147052</v>
      </c>
      <c r="O513">
        <v>3759205</v>
      </c>
      <c r="P513">
        <v>177403514</v>
      </c>
    </row>
    <row r="514" spans="1:16">
      <c r="A514">
        <v>2021</v>
      </c>
      <c r="B514" t="s">
        <v>49</v>
      </c>
      <c r="C514">
        <v>7</v>
      </c>
      <c r="D514">
        <v>4</v>
      </c>
      <c r="E514">
        <v>79002</v>
      </c>
      <c r="F514">
        <v>62662414</v>
      </c>
      <c r="G514">
        <v>1084</v>
      </c>
      <c r="H514">
        <v>840086</v>
      </c>
      <c r="I514">
        <v>70290</v>
      </c>
      <c r="J514">
        <v>60990918</v>
      </c>
      <c r="K514">
        <v>3614713</v>
      </c>
      <c r="L514">
        <v>943005501</v>
      </c>
      <c r="M514">
        <v>5749205</v>
      </c>
      <c r="N514">
        <v>671896257</v>
      </c>
      <c r="O514">
        <v>3180255</v>
      </c>
      <c r="P514">
        <v>180583769</v>
      </c>
    </row>
    <row r="515" spans="1:16">
      <c r="A515">
        <v>2021</v>
      </c>
      <c r="B515" t="s">
        <v>49</v>
      </c>
      <c r="C515">
        <v>7</v>
      </c>
      <c r="D515">
        <v>4</v>
      </c>
      <c r="E515">
        <v>80572</v>
      </c>
      <c r="F515">
        <v>62742986</v>
      </c>
      <c r="G515">
        <v>1082</v>
      </c>
      <c r="H515">
        <v>841168</v>
      </c>
      <c r="I515">
        <v>80076</v>
      </c>
      <c r="J515">
        <v>61070994</v>
      </c>
      <c r="K515">
        <v>3800758</v>
      </c>
      <c r="L515">
        <v>946806259</v>
      </c>
      <c r="M515">
        <v>7135709</v>
      </c>
      <c r="N515">
        <v>679031966</v>
      </c>
      <c r="O515">
        <v>3401096</v>
      </c>
      <c r="P515">
        <v>183984865</v>
      </c>
    </row>
    <row r="516" spans="1:16">
      <c r="A516">
        <v>2021</v>
      </c>
      <c r="B516" t="s">
        <v>49</v>
      </c>
      <c r="C516">
        <v>7</v>
      </c>
      <c r="D516">
        <v>4</v>
      </c>
      <c r="E516">
        <v>76358</v>
      </c>
      <c r="F516">
        <v>62819344</v>
      </c>
      <c r="G516">
        <v>822</v>
      </c>
      <c r="H516">
        <v>841990</v>
      </c>
      <c r="I516">
        <v>71890</v>
      </c>
      <c r="J516">
        <v>61142884</v>
      </c>
      <c r="K516">
        <v>3090208</v>
      </c>
      <c r="L516">
        <v>949896467</v>
      </c>
      <c r="M516">
        <v>2829993</v>
      </c>
      <c r="N516">
        <v>681861959</v>
      </c>
      <c r="O516">
        <v>1260112</v>
      </c>
      <c r="P516">
        <v>185244977</v>
      </c>
    </row>
    <row r="517" spans="1:16">
      <c r="A517">
        <v>2021</v>
      </c>
      <c r="B517" t="s">
        <v>49</v>
      </c>
      <c r="C517">
        <v>7</v>
      </c>
      <c r="D517">
        <v>4</v>
      </c>
      <c r="E517">
        <v>61640</v>
      </c>
      <c r="F517">
        <v>62880984</v>
      </c>
      <c r="G517">
        <v>836</v>
      </c>
      <c r="H517">
        <v>842826</v>
      </c>
      <c r="I517">
        <v>85006</v>
      </c>
      <c r="J517">
        <v>61227890</v>
      </c>
      <c r="K517">
        <v>3479613</v>
      </c>
      <c r="L517">
        <v>953376080</v>
      </c>
      <c r="M517">
        <v>9426641</v>
      </c>
      <c r="N517">
        <v>691288600</v>
      </c>
      <c r="O517">
        <v>4005227</v>
      </c>
      <c r="P517">
        <v>189250204</v>
      </c>
    </row>
    <row r="518" spans="1:16">
      <c r="A518">
        <v>2021</v>
      </c>
      <c r="B518" t="s">
        <v>49</v>
      </c>
      <c r="C518">
        <v>7</v>
      </c>
      <c r="D518">
        <v>4</v>
      </c>
      <c r="E518">
        <v>85942</v>
      </c>
      <c r="F518">
        <v>62966926</v>
      </c>
      <c r="G518">
        <v>1282</v>
      </c>
      <c r="H518">
        <v>844108</v>
      </c>
      <c r="I518">
        <v>83306</v>
      </c>
      <c r="J518">
        <v>61311196</v>
      </c>
      <c r="K518">
        <v>3734105</v>
      </c>
      <c r="L518">
        <v>957110185</v>
      </c>
      <c r="M518">
        <v>5615636</v>
      </c>
      <c r="N518">
        <v>696904236</v>
      </c>
      <c r="O518">
        <v>2871802</v>
      </c>
      <c r="P518">
        <v>192122006</v>
      </c>
    </row>
    <row r="519" spans="1:16">
      <c r="A519">
        <v>2021</v>
      </c>
      <c r="B519" t="s">
        <v>49</v>
      </c>
      <c r="C519">
        <v>7</v>
      </c>
      <c r="D519">
        <v>4</v>
      </c>
      <c r="E519">
        <v>86330</v>
      </c>
      <c r="F519">
        <v>63053256</v>
      </c>
      <c r="G519">
        <v>1280</v>
      </c>
      <c r="H519">
        <v>845388</v>
      </c>
      <c r="I519">
        <v>77074</v>
      </c>
      <c r="J519">
        <v>61388270</v>
      </c>
      <c r="K519">
        <v>3820728</v>
      </c>
      <c r="L519">
        <v>960930913</v>
      </c>
      <c r="M519">
        <v>6442352</v>
      </c>
      <c r="N519">
        <v>703346588</v>
      </c>
      <c r="O519">
        <v>2656142</v>
      </c>
      <c r="P519">
        <v>194778148</v>
      </c>
    </row>
    <row r="520" spans="1:16">
      <c r="A520">
        <v>2021</v>
      </c>
      <c r="B520" t="s">
        <v>49</v>
      </c>
      <c r="C520">
        <v>7</v>
      </c>
      <c r="D520">
        <v>5</v>
      </c>
      <c r="E520">
        <v>89342</v>
      </c>
      <c r="F520">
        <v>63142598</v>
      </c>
      <c r="G520">
        <v>1098</v>
      </c>
      <c r="H520">
        <v>846486</v>
      </c>
      <c r="I520">
        <v>84230</v>
      </c>
      <c r="J520">
        <v>61472500</v>
      </c>
      <c r="K520">
        <v>4069461</v>
      </c>
      <c r="L520">
        <v>965000374</v>
      </c>
      <c r="M520">
        <v>7190818</v>
      </c>
      <c r="N520">
        <v>710537406</v>
      </c>
      <c r="O520">
        <v>3463252</v>
      </c>
      <c r="P520">
        <v>198241400</v>
      </c>
    </row>
    <row r="521" spans="1:16">
      <c r="A521">
        <v>2021</v>
      </c>
      <c r="B521" t="s">
        <v>49</v>
      </c>
      <c r="C521">
        <v>7</v>
      </c>
      <c r="D521">
        <v>5</v>
      </c>
      <c r="E521">
        <v>82998</v>
      </c>
      <c r="F521">
        <v>63225596</v>
      </c>
      <c r="G521">
        <v>1196</v>
      </c>
      <c r="H521">
        <v>847682</v>
      </c>
      <c r="I521">
        <v>74640</v>
      </c>
      <c r="J521">
        <v>61547140</v>
      </c>
      <c r="K521">
        <v>3807728</v>
      </c>
      <c r="L521">
        <v>968808102</v>
      </c>
      <c r="M521">
        <v>7358844</v>
      </c>
      <c r="N521">
        <v>717896250</v>
      </c>
      <c r="O521">
        <v>3609736</v>
      </c>
      <c r="P521">
        <v>201851136</v>
      </c>
    </row>
    <row r="522" spans="1:16">
      <c r="A522">
        <v>2021</v>
      </c>
      <c r="B522" t="s">
        <v>49</v>
      </c>
      <c r="C522">
        <v>7</v>
      </c>
      <c r="D522">
        <v>5</v>
      </c>
      <c r="E522">
        <v>83886</v>
      </c>
      <c r="F522">
        <v>63309482</v>
      </c>
      <c r="G522">
        <v>1084</v>
      </c>
      <c r="H522">
        <v>848766</v>
      </c>
      <c r="I522">
        <v>78974</v>
      </c>
      <c r="J522">
        <v>61626114</v>
      </c>
      <c r="K522">
        <v>3842299</v>
      </c>
      <c r="L522">
        <v>972650401</v>
      </c>
      <c r="M522">
        <v>13971694</v>
      </c>
      <c r="N522">
        <v>731867944</v>
      </c>
      <c r="O522">
        <v>3588540</v>
      </c>
      <c r="P522">
        <v>205439676</v>
      </c>
    </row>
    <row r="523" spans="1:16">
      <c r="A523">
        <v>2021</v>
      </c>
      <c r="B523" t="s">
        <v>50</v>
      </c>
      <c r="C523">
        <v>8</v>
      </c>
      <c r="D523">
        <v>1</v>
      </c>
      <c r="E523">
        <v>81258</v>
      </c>
      <c r="F523">
        <v>63390740</v>
      </c>
      <c r="G523">
        <v>848</v>
      </c>
      <c r="H523">
        <v>849614</v>
      </c>
      <c r="I523">
        <v>73256</v>
      </c>
      <c r="J523">
        <v>61699370</v>
      </c>
      <c r="K523">
        <v>3408960</v>
      </c>
      <c r="L523">
        <v>976059361</v>
      </c>
      <c r="M523">
        <v>2376852</v>
      </c>
      <c r="N523">
        <v>734244796</v>
      </c>
      <c r="O523">
        <v>1473234</v>
      </c>
      <c r="P523">
        <v>206912910</v>
      </c>
    </row>
    <row r="524" spans="1:16">
      <c r="A524">
        <v>2021</v>
      </c>
      <c r="B524" t="s">
        <v>50</v>
      </c>
      <c r="C524">
        <v>8</v>
      </c>
      <c r="D524">
        <v>1</v>
      </c>
      <c r="E524">
        <v>60170</v>
      </c>
      <c r="F524">
        <v>63450910</v>
      </c>
      <c r="G524">
        <v>840</v>
      </c>
      <c r="H524">
        <v>850454</v>
      </c>
      <c r="I524">
        <v>78240</v>
      </c>
      <c r="J524">
        <v>61777610</v>
      </c>
      <c r="K524">
        <v>3432737</v>
      </c>
      <c r="L524">
        <v>979492098</v>
      </c>
      <c r="M524">
        <v>9264424</v>
      </c>
      <c r="N524">
        <v>743509220</v>
      </c>
      <c r="O524">
        <v>3375437</v>
      </c>
      <c r="P524">
        <v>210288347</v>
      </c>
    </row>
    <row r="525" spans="1:16">
      <c r="A525">
        <v>2021</v>
      </c>
      <c r="B525" t="s">
        <v>50</v>
      </c>
      <c r="C525">
        <v>8</v>
      </c>
      <c r="D525">
        <v>1</v>
      </c>
      <c r="E525">
        <v>85060</v>
      </c>
      <c r="F525">
        <v>63535970</v>
      </c>
      <c r="G525">
        <v>1122</v>
      </c>
      <c r="H525">
        <v>851576</v>
      </c>
      <c r="I525">
        <v>73104</v>
      </c>
      <c r="J525">
        <v>61850714</v>
      </c>
      <c r="K525">
        <v>3863000</v>
      </c>
      <c r="L525">
        <v>983355098</v>
      </c>
      <c r="M525">
        <v>10927214</v>
      </c>
      <c r="N525">
        <v>754436434</v>
      </c>
      <c r="O525">
        <v>2557106</v>
      </c>
      <c r="P525">
        <v>212845453</v>
      </c>
    </row>
    <row r="526" spans="1:16">
      <c r="A526">
        <v>2021</v>
      </c>
      <c r="B526" t="s">
        <v>50</v>
      </c>
      <c r="C526">
        <v>8</v>
      </c>
      <c r="D526">
        <v>1</v>
      </c>
      <c r="E526">
        <v>85594</v>
      </c>
      <c r="F526">
        <v>63621564</v>
      </c>
      <c r="G526">
        <v>1064</v>
      </c>
      <c r="H526">
        <v>852640</v>
      </c>
      <c r="I526">
        <v>83746</v>
      </c>
      <c r="J526">
        <v>61934460</v>
      </c>
      <c r="K526">
        <v>3903184</v>
      </c>
      <c r="L526">
        <v>987258282</v>
      </c>
      <c r="M526">
        <v>6071142</v>
      </c>
      <c r="N526">
        <v>760507576</v>
      </c>
      <c r="O526">
        <v>2039449</v>
      </c>
      <c r="P526">
        <v>214884902</v>
      </c>
    </row>
    <row r="527" spans="1:16">
      <c r="A527">
        <v>2021</v>
      </c>
      <c r="B527" t="s">
        <v>50</v>
      </c>
      <c r="C527">
        <v>8</v>
      </c>
      <c r="D527">
        <v>1</v>
      </c>
      <c r="E527">
        <v>90010</v>
      </c>
      <c r="F527">
        <v>63711574</v>
      </c>
      <c r="G527">
        <v>930</v>
      </c>
      <c r="H527">
        <v>853570</v>
      </c>
      <c r="I527">
        <v>81812</v>
      </c>
      <c r="J527">
        <v>62016272</v>
      </c>
      <c r="K527">
        <v>3780900</v>
      </c>
      <c r="L527">
        <v>991039182</v>
      </c>
      <c r="M527">
        <v>9009424</v>
      </c>
      <c r="N527">
        <v>769517000</v>
      </c>
      <c r="O527">
        <v>2960503</v>
      </c>
      <c r="P527">
        <v>217845405</v>
      </c>
    </row>
    <row r="528" spans="1:16">
      <c r="A528">
        <v>2021</v>
      </c>
      <c r="B528" t="s">
        <v>50</v>
      </c>
      <c r="C528">
        <v>8</v>
      </c>
      <c r="D528">
        <v>1</v>
      </c>
      <c r="E528">
        <v>77410</v>
      </c>
      <c r="F528">
        <v>63788984</v>
      </c>
      <c r="G528">
        <v>1232</v>
      </c>
      <c r="H528">
        <v>854802</v>
      </c>
      <c r="I528">
        <v>80052</v>
      </c>
      <c r="J528">
        <v>62096324</v>
      </c>
      <c r="K528">
        <v>3841005</v>
      </c>
      <c r="L528">
        <v>994880187</v>
      </c>
      <c r="M528">
        <v>8666299</v>
      </c>
      <c r="N528">
        <v>778183299</v>
      </c>
      <c r="O528">
        <v>2542620</v>
      </c>
      <c r="P528">
        <v>220388025</v>
      </c>
    </row>
    <row r="529" spans="1:16">
      <c r="A529">
        <v>2021</v>
      </c>
      <c r="B529" t="s">
        <v>50</v>
      </c>
      <c r="C529">
        <v>8</v>
      </c>
      <c r="D529">
        <v>1</v>
      </c>
      <c r="E529">
        <v>78136</v>
      </c>
      <c r="F529">
        <v>63867120</v>
      </c>
      <c r="G529">
        <v>982</v>
      </c>
      <c r="H529">
        <v>855784</v>
      </c>
      <c r="I529">
        <v>87870</v>
      </c>
      <c r="J529">
        <v>62184194</v>
      </c>
      <c r="K529">
        <v>3775701</v>
      </c>
      <c r="L529">
        <v>998655888</v>
      </c>
      <c r="M529">
        <v>8673018</v>
      </c>
      <c r="N529">
        <v>786856317</v>
      </c>
      <c r="O529">
        <v>2928082</v>
      </c>
      <c r="P529">
        <v>223316107</v>
      </c>
    </row>
    <row r="530" spans="1:16">
      <c r="A530">
        <v>2021</v>
      </c>
      <c r="B530" t="s">
        <v>50</v>
      </c>
      <c r="C530">
        <v>8</v>
      </c>
      <c r="D530">
        <v>2</v>
      </c>
      <c r="E530">
        <v>72072</v>
      </c>
      <c r="F530">
        <v>63939192</v>
      </c>
      <c r="G530">
        <v>894</v>
      </c>
      <c r="H530">
        <v>856678</v>
      </c>
      <c r="I530">
        <v>79664</v>
      </c>
      <c r="J530">
        <v>62263858</v>
      </c>
      <c r="K530">
        <v>3608835</v>
      </c>
      <c r="L530">
        <v>1002264723</v>
      </c>
      <c r="M530">
        <v>2578884</v>
      </c>
      <c r="N530">
        <v>789435201</v>
      </c>
      <c r="O530">
        <v>1129650</v>
      </c>
      <c r="P530">
        <v>224445757</v>
      </c>
    </row>
    <row r="531" spans="1:16">
      <c r="A531">
        <v>2021</v>
      </c>
      <c r="B531" t="s">
        <v>50</v>
      </c>
      <c r="C531">
        <v>8</v>
      </c>
      <c r="D531">
        <v>2</v>
      </c>
      <c r="E531">
        <v>54856</v>
      </c>
      <c r="F531">
        <v>63994048</v>
      </c>
      <c r="G531">
        <v>752</v>
      </c>
      <c r="H531">
        <v>857430</v>
      </c>
      <c r="I531">
        <v>82922</v>
      </c>
      <c r="J531">
        <v>62346780</v>
      </c>
      <c r="K531">
        <v>3190265</v>
      </c>
      <c r="L531">
        <v>1005454988</v>
      </c>
      <c r="M531">
        <v>8980740</v>
      </c>
      <c r="N531">
        <v>798415941</v>
      </c>
      <c r="O531">
        <v>2689623</v>
      </c>
      <c r="P531">
        <v>227135380</v>
      </c>
    </row>
    <row r="532" spans="1:16">
      <c r="A532">
        <v>2021</v>
      </c>
      <c r="B532" t="s">
        <v>50</v>
      </c>
      <c r="C532">
        <v>8</v>
      </c>
      <c r="D532">
        <v>2</v>
      </c>
      <c r="E532">
        <v>76760</v>
      </c>
      <c r="F532">
        <v>64070808</v>
      </c>
      <c r="G532">
        <v>992</v>
      </c>
      <c r="H532">
        <v>858422</v>
      </c>
      <c r="I532">
        <v>80194</v>
      </c>
      <c r="J532">
        <v>62426974</v>
      </c>
      <c r="K532">
        <v>3617770</v>
      </c>
      <c r="L532">
        <v>1009072758</v>
      </c>
      <c r="M532">
        <v>6875869</v>
      </c>
      <c r="N532">
        <v>805291810</v>
      </c>
      <c r="O532">
        <v>2283790</v>
      </c>
      <c r="P532">
        <v>229419170</v>
      </c>
    </row>
    <row r="533" spans="1:16">
      <c r="A533">
        <v>2021</v>
      </c>
      <c r="B533" t="s">
        <v>50</v>
      </c>
      <c r="C533">
        <v>8</v>
      </c>
      <c r="D533">
        <v>2</v>
      </c>
      <c r="E533">
        <v>83172</v>
      </c>
      <c r="F533">
        <v>64153980</v>
      </c>
      <c r="G533">
        <v>982</v>
      </c>
      <c r="H533">
        <v>859404</v>
      </c>
      <c r="I533">
        <v>78254</v>
      </c>
      <c r="J533">
        <v>62505228</v>
      </c>
      <c r="K533">
        <v>4365442</v>
      </c>
      <c r="L533">
        <v>1013438200</v>
      </c>
      <c r="M533">
        <v>6768357</v>
      </c>
      <c r="N533">
        <v>812060167</v>
      </c>
      <c r="O533">
        <v>2411829</v>
      </c>
      <c r="P533">
        <v>231830999</v>
      </c>
    </row>
    <row r="534" spans="1:16">
      <c r="A534">
        <v>2021</v>
      </c>
      <c r="B534" t="s">
        <v>50</v>
      </c>
      <c r="C534">
        <v>8</v>
      </c>
      <c r="D534">
        <v>2</v>
      </c>
      <c r="E534">
        <v>80162</v>
      </c>
      <c r="F534">
        <v>64234142</v>
      </c>
      <c r="G534">
        <v>1166</v>
      </c>
      <c r="H534">
        <v>860570</v>
      </c>
      <c r="I534">
        <v>84312</v>
      </c>
      <c r="J534">
        <v>62589540</v>
      </c>
      <c r="K534">
        <v>4115837</v>
      </c>
      <c r="L534">
        <v>1017554037</v>
      </c>
      <c r="M534">
        <v>9297809</v>
      </c>
      <c r="N534">
        <v>821357976</v>
      </c>
      <c r="O534">
        <v>2525291</v>
      </c>
      <c r="P534">
        <v>234356290</v>
      </c>
    </row>
    <row r="535" spans="1:16">
      <c r="A535">
        <v>2021</v>
      </c>
      <c r="B535" t="s">
        <v>50</v>
      </c>
      <c r="C535">
        <v>8</v>
      </c>
      <c r="D535">
        <v>2</v>
      </c>
      <c r="E535">
        <v>77522</v>
      </c>
      <c r="F535">
        <v>64311664</v>
      </c>
      <c r="G535">
        <v>954</v>
      </c>
      <c r="H535">
        <v>861524</v>
      </c>
      <c r="I535">
        <v>71518</v>
      </c>
      <c r="J535">
        <v>62661058</v>
      </c>
      <c r="K535">
        <v>4256111</v>
      </c>
      <c r="L535">
        <v>1021810148</v>
      </c>
      <c r="M535">
        <v>10433518</v>
      </c>
      <c r="N535">
        <v>831791494</v>
      </c>
      <c r="O535">
        <v>2780376</v>
      </c>
      <c r="P535">
        <v>237136666</v>
      </c>
    </row>
    <row r="536" spans="1:16">
      <c r="A536">
        <v>2021</v>
      </c>
      <c r="B536" t="s">
        <v>50</v>
      </c>
      <c r="C536">
        <v>8</v>
      </c>
      <c r="D536">
        <v>2</v>
      </c>
      <c r="E536">
        <v>72270</v>
      </c>
      <c r="F536">
        <v>64383934</v>
      </c>
      <c r="G536">
        <v>982</v>
      </c>
      <c r="H536">
        <v>862506</v>
      </c>
      <c r="I536">
        <v>75872</v>
      </c>
      <c r="J536">
        <v>62736930</v>
      </c>
      <c r="K536">
        <v>3904840</v>
      </c>
      <c r="L536">
        <v>1025714988</v>
      </c>
      <c r="M536">
        <v>11458501</v>
      </c>
      <c r="N536">
        <v>843249995</v>
      </c>
      <c r="O536">
        <v>3853860</v>
      </c>
      <c r="P536">
        <v>240990526</v>
      </c>
    </row>
    <row r="537" spans="1:16">
      <c r="A537">
        <v>2021</v>
      </c>
      <c r="B537" t="s">
        <v>50</v>
      </c>
      <c r="C537">
        <v>8</v>
      </c>
      <c r="D537">
        <v>3</v>
      </c>
      <c r="E537">
        <v>66490</v>
      </c>
      <c r="F537">
        <v>64450424</v>
      </c>
      <c r="G537">
        <v>842</v>
      </c>
      <c r="H537">
        <v>863348</v>
      </c>
      <c r="I537">
        <v>71872</v>
      </c>
      <c r="J537">
        <v>62808802</v>
      </c>
      <c r="K537">
        <v>2729239</v>
      </c>
      <c r="L537">
        <v>1028444227</v>
      </c>
      <c r="M537">
        <v>2994698</v>
      </c>
      <c r="N537">
        <v>846244693</v>
      </c>
      <c r="O537">
        <v>1027023</v>
      </c>
      <c r="P537">
        <v>242017549</v>
      </c>
    </row>
    <row r="538" spans="1:16">
      <c r="A538">
        <v>2021</v>
      </c>
      <c r="B538" t="s">
        <v>50</v>
      </c>
      <c r="C538">
        <v>8</v>
      </c>
      <c r="D538">
        <v>3</v>
      </c>
      <c r="E538">
        <v>49392</v>
      </c>
      <c r="F538">
        <v>64499816</v>
      </c>
      <c r="G538">
        <v>876</v>
      </c>
      <c r="H538">
        <v>864224</v>
      </c>
      <c r="I538">
        <v>73742</v>
      </c>
      <c r="J538">
        <v>62882544</v>
      </c>
      <c r="K538">
        <v>3542025</v>
      </c>
      <c r="L538">
        <v>1031986252</v>
      </c>
      <c r="M538">
        <v>14244118</v>
      </c>
      <c r="N538">
        <v>860488811</v>
      </c>
      <c r="O538">
        <v>3502704</v>
      </c>
      <c r="P538">
        <v>245520253</v>
      </c>
    </row>
    <row r="539" spans="1:16">
      <c r="A539">
        <v>2021</v>
      </c>
      <c r="B539" t="s">
        <v>50</v>
      </c>
      <c r="C539">
        <v>8</v>
      </c>
      <c r="D539">
        <v>3</v>
      </c>
      <c r="E539">
        <v>70416</v>
      </c>
      <c r="F539">
        <v>64570232</v>
      </c>
      <c r="G539">
        <v>880</v>
      </c>
      <c r="H539">
        <v>865104</v>
      </c>
      <c r="I539">
        <v>74286</v>
      </c>
      <c r="J539">
        <v>62956830</v>
      </c>
      <c r="K539">
        <v>3555548</v>
      </c>
      <c r="L539">
        <v>1035541800</v>
      </c>
      <c r="M539">
        <v>9050379</v>
      </c>
      <c r="N539">
        <v>869539190</v>
      </c>
      <c r="O539">
        <v>2791962</v>
      </c>
      <c r="P539">
        <v>248312215</v>
      </c>
    </row>
    <row r="540" spans="1:16">
      <c r="A540">
        <v>2021</v>
      </c>
      <c r="B540" t="s">
        <v>50</v>
      </c>
      <c r="C540">
        <v>8</v>
      </c>
      <c r="D540">
        <v>3</v>
      </c>
      <c r="E540">
        <v>73004</v>
      </c>
      <c r="F540">
        <v>64643236</v>
      </c>
      <c r="G540">
        <v>1054</v>
      </c>
      <c r="H540">
        <v>866158</v>
      </c>
      <c r="I540">
        <v>78538</v>
      </c>
      <c r="J540">
        <v>63035368</v>
      </c>
      <c r="K540">
        <v>3798743</v>
      </c>
      <c r="L540">
        <v>1039340543</v>
      </c>
      <c r="M540">
        <v>8764226</v>
      </c>
      <c r="N540">
        <v>878303416</v>
      </c>
      <c r="O540">
        <v>2908580</v>
      </c>
      <c r="P540">
        <v>251220795</v>
      </c>
    </row>
    <row r="541" spans="1:16">
      <c r="A541">
        <v>2021</v>
      </c>
      <c r="B541" t="s">
        <v>50</v>
      </c>
      <c r="C541">
        <v>8</v>
      </c>
      <c r="D541">
        <v>3</v>
      </c>
      <c r="E541">
        <v>73200</v>
      </c>
      <c r="F541">
        <v>64716436</v>
      </c>
      <c r="G541">
        <v>1086</v>
      </c>
      <c r="H541">
        <v>867244</v>
      </c>
      <c r="I541">
        <v>72914</v>
      </c>
      <c r="J541">
        <v>63108282</v>
      </c>
      <c r="K541">
        <v>4365700</v>
      </c>
      <c r="L541">
        <v>1043706243</v>
      </c>
      <c r="M541">
        <v>8767540</v>
      </c>
      <c r="N541">
        <v>887070956</v>
      </c>
      <c r="O541">
        <v>2817730</v>
      </c>
      <c r="P541">
        <v>254038525</v>
      </c>
    </row>
    <row r="542" spans="1:16">
      <c r="A542">
        <v>2021</v>
      </c>
      <c r="B542" t="s">
        <v>50</v>
      </c>
      <c r="C542">
        <v>8</v>
      </c>
      <c r="D542">
        <v>3</v>
      </c>
      <c r="E542">
        <v>68616</v>
      </c>
      <c r="F542">
        <v>64785052</v>
      </c>
      <c r="G542">
        <v>752</v>
      </c>
      <c r="H542">
        <v>867996</v>
      </c>
      <c r="I542">
        <v>72570</v>
      </c>
      <c r="J542">
        <v>63180852</v>
      </c>
      <c r="K542">
        <v>3783582</v>
      </c>
      <c r="L542">
        <v>1047489825</v>
      </c>
      <c r="M542">
        <v>5634862</v>
      </c>
      <c r="N542">
        <v>892705818</v>
      </c>
      <c r="O542">
        <v>2036862</v>
      </c>
      <c r="P542">
        <v>256075387</v>
      </c>
    </row>
    <row r="543" spans="1:16">
      <c r="A543">
        <v>2021</v>
      </c>
      <c r="B543" t="s">
        <v>50</v>
      </c>
      <c r="C543">
        <v>8</v>
      </c>
      <c r="D543">
        <v>3</v>
      </c>
      <c r="E543">
        <v>62046</v>
      </c>
      <c r="F543">
        <v>64847098</v>
      </c>
      <c r="G543">
        <v>802</v>
      </c>
      <c r="H543">
        <v>868798</v>
      </c>
      <c r="I543">
        <v>77154</v>
      </c>
      <c r="J543">
        <v>63258006</v>
      </c>
      <c r="K543">
        <v>3450149</v>
      </c>
      <c r="L543">
        <v>1050939974</v>
      </c>
      <c r="M543">
        <v>6904225</v>
      </c>
      <c r="N543">
        <v>899610043</v>
      </c>
      <c r="O543">
        <v>3838993</v>
      </c>
      <c r="P543">
        <v>259914380</v>
      </c>
    </row>
    <row r="544" spans="1:16">
      <c r="A544">
        <v>2021</v>
      </c>
      <c r="B544" t="s">
        <v>50</v>
      </c>
      <c r="C544">
        <v>8</v>
      </c>
      <c r="D544">
        <v>4</v>
      </c>
      <c r="E544">
        <v>50840</v>
      </c>
      <c r="F544">
        <v>64897938</v>
      </c>
      <c r="G544">
        <v>770</v>
      </c>
      <c r="H544">
        <v>869568</v>
      </c>
      <c r="I544">
        <v>88206</v>
      </c>
      <c r="J544">
        <v>63346212</v>
      </c>
      <c r="K544">
        <v>2806035</v>
      </c>
      <c r="L544">
        <v>1053746009</v>
      </c>
      <c r="M544">
        <v>1515768</v>
      </c>
      <c r="N544">
        <v>901125811</v>
      </c>
      <c r="O544">
        <v>604668</v>
      </c>
      <c r="P544">
        <v>260519048</v>
      </c>
    </row>
    <row r="545" spans="1:16">
      <c r="A545">
        <v>2021</v>
      </c>
      <c r="B545" t="s">
        <v>50</v>
      </c>
      <c r="C545">
        <v>8</v>
      </c>
      <c r="D545">
        <v>4</v>
      </c>
      <c r="E545">
        <v>49588</v>
      </c>
      <c r="F545">
        <v>64947526</v>
      </c>
      <c r="G545">
        <v>714</v>
      </c>
      <c r="H545">
        <v>870282</v>
      </c>
      <c r="I545">
        <v>79106</v>
      </c>
      <c r="J545">
        <v>63425318</v>
      </c>
      <c r="K545">
        <v>3196873</v>
      </c>
      <c r="L545">
        <v>1056942882</v>
      </c>
      <c r="M545">
        <v>9275310</v>
      </c>
      <c r="N545">
        <v>910401121</v>
      </c>
      <c r="O545">
        <v>3620806</v>
      </c>
      <c r="P545">
        <v>264139854</v>
      </c>
    </row>
    <row r="546" spans="1:16">
      <c r="A546">
        <v>2021</v>
      </c>
      <c r="B546" t="s">
        <v>50</v>
      </c>
      <c r="C546">
        <v>8</v>
      </c>
      <c r="D546">
        <v>4</v>
      </c>
      <c r="E546">
        <v>75478</v>
      </c>
      <c r="F546">
        <v>65023004</v>
      </c>
      <c r="G546">
        <v>1300</v>
      </c>
      <c r="H546">
        <v>871582</v>
      </c>
      <c r="I546">
        <v>68296</v>
      </c>
      <c r="J546">
        <v>63493614</v>
      </c>
      <c r="K546">
        <v>3591357</v>
      </c>
      <c r="L546">
        <v>1060534239</v>
      </c>
      <c r="M546">
        <v>9302930</v>
      </c>
      <c r="N546">
        <v>919704051</v>
      </c>
      <c r="O546">
        <v>3709859</v>
      </c>
      <c r="P546">
        <v>267849713</v>
      </c>
    </row>
    <row r="547" spans="1:16">
      <c r="A547">
        <v>2021</v>
      </c>
      <c r="B547" t="s">
        <v>50</v>
      </c>
      <c r="C547">
        <v>8</v>
      </c>
      <c r="D547">
        <v>4</v>
      </c>
      <c r="E547">
        <v>92258</v>
      </c>
      <c r="F547">
        <v>65115262</v>
      </c>
      <c r="G547">
        <v>1210</v>
      </c>
      <c r="H547">
        <v>872792</v>
      </c>
      <c r="I547">
        <v>68496</v>
      </c>
      <c r="J547">
        <v>63562110</v>
      </c>
      <c r="K547">
        <v>3927607</v>
      </c>
      <c r="L547">
        <v>1064461846</v>
      </c>
      <c r="M547">
        <v>12156080</v>
      </c>
      <c r="N547">
        <v>931860131</v>
      </c>
      <c r="O547">
        <v>4527383</v>
      </c>
      <c r="P547">
        <v>272377096</v>
      </c>
    </row>
    <row r="548" spans="1:16">
      <c r="A548">
        <v>2021</v>
      </c>
      <c r="B548" t="s">
        <v>50</v>
      </c>
      <c r="C548">
        <v>8</v>
      </c>
      <c r="D548">
        <v>4</v>
      </c>
      <c r="E548">
        <v>89100</v>
      </c>
      <c r="F548">
        <v>65204362</v>
      </c>
      <c r="G548">
        <v>986</v>
      </c>
      <c r="H548">
        <v>873778</v>
      </c>
      <c r="I548">
        <v>65850</v>
      </c>
      <c r="J548">
        <v>63627960</v>
      </c>
      <c r="K548">
        <v>3808968</v>
      </c>
      <c r="L548">
        <v>1068270814</v>
      </c>
      <c r="M548">
        <v>11915742</v>
      </c>
      <c r="N548">
        <v>943775873</v>
      </c>
      <c r="O548">
        <v>4808040</v>
      </c>
      <c r="P548">
        <v>277185136</v>
      </c>
    </row>
    <row r="549" spans="1:16">
      <c r="A549">
        <v>2021</v>
      </c>
      <c r="B549" t="s">
        <v>50</v>
      </c>
      <c r="C549">
        <v>8</v>
      </c>
      <c r="D549">
        <v>4</v>
      </c>
      <c r="E549">
        <v>93612</v>
      </c>
      <c r="F549">
        <v>65297974</v>
      </c>
      <c r="G549">
        <v>1028</v>
      </c>
      <c r="H549">
        <v>874806</v>
      </c>
      <c r="I549">
        <v>62686</v>
      </c>
      <c r="J549">
        <v>63690646</v>
      </c>
      <c r="K549">
        <v>3963597</v>
      </c>
      <c r="L549">
        <v>1072234411</v>
      </c>
      <c r="M549">
        <v>16075852</v>
      </c>
      <c r="N549">
        <v>959851725</v>
      </c>
      <c r="O549">
        <v>5485332</v>
      </c>
      <c r="P549">
        <v>282670468</v>
      </c>
    </row>
    <row r="550" spans="1:16">
      <c r="A550">
        <v>2021</v>
      </c>
      <c r="B550" t="s">
        <v>50</v>
      </c>
      <c r="C550">
        <v>8</v>
      </c>
      <c r="D550">
        <v>4</v>
      </c>
      <c r="E550">
        <v>90128</v>
      </c>
      <c r="F550">
        <v>65388102</v>
      </c>
      <c r="G550">
        <v>914</v>
      </c>
      <c r="H550">
        <v>875720</v>
      </c>
      <c r="I550">
        <v>71622</v>
      </c>
      <c r="J550">
        <v>63762268</v>
      </c>
      <c r="K550">
        <v>3723666</v>
      </c>
      <c r="L550">
        <v>1075958077</v>
      </c>
      <c r="M550">
        <v>5152003</v>
      </c>
      <c r="N550">
        <v>965003728</v>
      </c>
      <c r="O550">
        <v>2776790</v>
      </c>
      <c r="P550">
        <v>285447258</v>
      </c>
    </row>
    <row r="551" spans="1:16">
      <c r="A551">
        <v>2021</v>
      </c>
      <c r="B551" t="s">
        <v>50</v>
      </c>
      <c r="C551">
        <v>8</v>
      </c>
      <c r="D551">
        <v>5</v>
      </c>
      <c r="E551">
        <v>86748</v>
      </c>
      <c r="F551">
        <v>65474850</v>
      </c>
      <c r="G551">
        <v>1054</v>
      </c>
      <c r="H551">
        <v>876774</v>
      </c>
      <c r="I551">
        <v>69686</v>
      </c>
      <c r="J551">
        <v>63831954</v>
      </c>
      <c r="K551">
        <v>3348969</v>
      </c>
      <c r="L551">
        <v>1079307046</v>
      </c>
      <c r="M551">
        <v>10107070</v>
      </c>
      <c r="N551">
        <v>975110798</v>
      </c>
      <c r="O551">
        <v>4748291</v>
      </c>
      <c r="P551">
        <v>290195549</v>
      </c>
    </row>
    <row r="552" spans="1:16">
      <c r="A552">
        <v>2021</v>
      </c>
      <c r="B552" t="s">
        <v>50</v>
      </c>
      <c r="C552">
        <v>8</v>
      </c>
      <c r="D552">
        <v>5</v>
      </c>
      <c r="E552">
        <v>60496</v>
      </c>
      <c r="F552">
        <v>65535346</v>
      </c>
      <c r="G552">
        <v>410</v>
      </c>
      <c r="H552">
        <v>877184</v>
      </c>
      <c r="I552">
        <v>72480</v>
      </c>
      <c r="J552">
        <v>63904434</v>
      </c>
      <c r="K552">
        <v>2954785</v>
      </c>
      <c r="L552">
        <v>1082261831</v>
      </c>
      <c r="M552">
        <v>9028954</v>
      </c>
      <c r="N552">
        <v>984139752</v>
      </c>
      <c r="O552">
        <v>3265618</v>
      </c>
      <c r="P552">
        <v>293461167</v>
      </c>
    </row>
    <row r="553" spans="1:16">
      <c r="A553">
        <v>2021</v>
      </c>
      <c r="B553" t="s">
        <v>50</v>
      </c>
      <c r="C553">
        <v>8</v>
      </c>
      <c r="D553">
        <v>5</v>
      </c>
      <c r="E553">
        <v>86146</v>
      </c>
      <c r="F553">
        <v>65621492</v>
      </c>
      <c r="G553">
        <v>924</v>
      </c>
      <c r="H553">
        <v>878108</v>
      </c>
      <c r="I553">
        <v>68224</v>
      </c>
      <c r="J553">
        <v>63972658</v>
      </c>
      <c r="K553">
        <v>3309792</v>
      </c>
      <c r="L553">
        <v>1085571623</v>
      </c>
      <c r="M553">
        <v>20621396</v>
      </c>
      <c r="N553">
        <v>1004761148</v>
      </c>
      <c r="O553">
        <v>6547844</v>
      </c>
      <c r="P553">
        <v>300009011</v>
      </c>
    </row>
    <row r="554" spans="1:16">
      <c r="A554">
        <v>2021</v>
      </c>
      <c r="B554" t="s">
        <v>51</v>
      </c>
      <c r="C554">
        <v>9</v>
      </c>
      <c r="D554">
        <v>1</v>
      </c>
      <c r="E554">
        <v>91950</v>
      </c>
      <c r="F554">
        <v>65713442</v>
      </c>
      <c r="G554">
        <v>1014</v>
      </c>
      <c r="H554">
        <v>879122</v>
      </c>
      <c r="I554">
        <v>70182</v>
      </c>
      <c r="J554">
        <v>64042840</v>
      </c>
      <c r="K554">
        <v>3503773</v>
      </c>
      <c r="L554">
        <v>1089075396</v>
      </c>
      <c r="M554">
        <v>12936198</v>
      </c>
      <c r="N554">
        <v>1017697346</v>
      </c>
      <c r="O554">
        <v>4911454</v>
      </c>
      <c r="P554">
        <v>304920465</v>
      </c>
    </row>
    <row r="555" spans="1:16">
      <c r="A555">
        <v>2021</v>
      </c>
      <c r="B555" t="s">
        <v>51</v>
      </c>
      <c r="C555">
        <v>9</v>
      </c>
      <c r="D555">
        <v>1</v>
      </c>
      <c r="E555">
        <v>91248</v>
      </c>
      <c r="F555">
        <v>65804690</v>
      </c>
      <c r="G555">
        <v>710</v>
      </c>
      <c r="H555">
        <v>879832</v>
      </c>
      <c r="I555">
        <v>69330</v>
      </c>
      <c r="J555">
        <v>64112170</v>
      </c>
      <c r="K555">
        <v>3536849</v>
      </c>
      <c r="L555">
        <v>1092612245</v>
      </c>
      <c r="M555">
        <v>11463292</v>
      </c>
      <c r="N555">
        <v>1029160638</v>
      </c>
      <c r="O555">
        <v>4381681</v>
      </c>
      <c r="P555">
        <v>309302146</v>
      </c>
    </row>
    <row r="556" spans="1:16">
      <c r="A556">
        <v>2021</v>
      </c>
      <c r="B556" t="s">
        <v>51</v>
      </c>
      <c r="C556">
        <v>9</v>
      </c>
      <c r="D556">
        <v>1</v>
      </c>
      <c r="E556">
        <v>85334</v>
      </c>
      <c r="F556">
        <v>65890024</v>
      </c>
      <c r="G556">
        <v>684</v>
      </c>
      <c r="H556">
        <v>880516</v>
      </c>
      <c r="I556">
        <v>72844</v>
      </c>
      <c r="J556">
        <v>64185014</v>
      </c>
      <c r="K556">
        <v>3641603</v>
      </c>
      <c r="L556">
        <v>1096253848</v>
      </c>
      <c r="M556">
        <v>8669706</v>
      </c>
      <c r="N556">
        <v>1037830344</v>
      </c>
      <c r="O556">
        <v>3832525</v>
      </c>
      <c r="P556">
        <v>313134671</v>
      </c>
    </row>
    <row r="557" spans="1:16">
      <c r="A557">
        <v>2021</v>
      </c>
      <c r="B557" t="s">
        <v>51</v>
      </c>
      <c r="C557">
        <v>9</v>
      </c>
      <c r="D557">
        <v>1</v>
      </c>
      <c r="E557">
        <v>85214</v>
      </c>
      <c r="F557">
        <v>65975238</v>
      </c>
      <c r="G557">
        <v>618</v>
      </c>
      <c r="H557">
        <v>881134</v>
      </c>
      <c r="I557">
        <v>76174</v>
      </c>
      <c r="J557">
        <v>64261188</v>
      </c>
      <c r="K557">
        <v>3723523</v>
      </c>
      <c r="L557">
        <v>1099977371</v>
      </c>
      <c r="M557">
        <v>9361434</v>
      </c>
      <c r="N557">
        <v>1047191778</v>
      </c>
      <c r="O557">
        <v>5555198</v>
      </c>
      <c r="P557">
        <v>318689869</v>
      </c>
    </row>
    <row r="558" spans="1:16">
      <c r="A558">
        <v>2021</v>
      </c>
      <c r="B558" t="s">
        <v>51</v>
      </c>
      <c r="C558">
        <v>9</v>
      </c>
      <c r="D558">
        <v>1</v>
      </c>
      <c r="E558">
        <v>79074</v>
      </c>
      <c r="F558">
        <v>66054312</v>
      </c>
      <c r="G558">
        <v>436</v>
      </c>
      <c r="H558">
        <v>881570</v>
      </c>
      <c r="I558">
        <v>87844</v>
      </c>
      <c r="J558">
        <v>64349032</v>
      </c>
      <c r="K558">
        <v>3207693</v>
      </c>
      <c r="L558">
        <v>1103185064</v>
      </c>
      <c r="M558">
        <v>3669699</v>
      </c>
      <c r="N558">
        <v>1050861477</v>
      </c>
      <c r="O558">
        <v>2074538</v>
      </c>
      <c r="P558">
        <v>320764407</v>
      </c>
    </row>
    <row r="559" spans="1:16">
      <c r="A559">
        <v>2021</v>
      </c>
      <c r="B559" t="s">
        <v>51</v>
      </c>
      <c r="C559">
        <v>9</v>
      </c>
      <c r="D559">
        <v>1</v>
      </c>
      <c r="E559">
        <v>60328</v>
      </c>
      <c r="F559">
        <v>66114640</v>
      </c>
      <c r="G559">
        <v>580</v>
      </c>
      <c r="H559">
        <v>882150</v>
      </c>
      <c r="I559">
        <v>85892</v>
      </c>
      <c r="J559">
        <v>64434924</v>
      </c>
      <c r="K559">
        <v>3288020</v>
      </c>
      <c r="L559">
        <v>1106473084</v>
      </c>
      <c r="M559">
        <v>16668017</v>
      </c>
      <c r="N559">
        <v>1067529494</v>
      </c>
      <c r="O559">
        <v>6373769</v>
      </c>
      <c r="P559">
        <v>327138176</v>
      </c>
    </row>
    <row r="560" spans="1:16">
      <c r="A560">
        <v>2021</v>
      </c>
      <c r="B560" t="s">
        <v>51</v>
      </c>
      <c r="C560">
        <v>9</v>
      </c>
      <c r="D560">
        <v>1</v>
      </c>
      <c r="E560">
        <v>76270</v>
      </c>
      <c r="F560">
        <v>66190910</v>
      </c>
      <c r="G560">
        <v>736</v>
      </c>
      <c r="H560">
        <v>882886</v>
      </c>
      <c r="I560">
        <v>78202</v>
      </c>
      <c r="J560">
        <v>64513126</v>
      </c>
      <c r="K560">
        <v>3488486</v>
      </c>
      <c r="L560">
        <v>1109961570</v>
      </c>
      <c r="M560">
        <v>11683958</v>
      </c>
      <c r="N560">
        <v>1079213452</v>
      </c>
      <c r="O560">
        <v>5276223</v>
      </c>
      <c r="P560">
        <v>332414399</v>
      </c>
    </row>
    <row r="561" spans="1:16">
      <c r="A561">
        <v>2021</v>
      </c>
      <c r="B561" t="s">
        <v>51</v>
      </c>
      <c r="C561">
        <v>9</v>
      </c>
      <c r="D561">
        <v>2</v>
      </c>
      <c r="E561">
        <v>86802</v>
      </c>
      <c r="F561">
        <v>66277712</v>
      </c>
      <c r="G561">
        <v>678</v>
      </c>
      <c r="H561">
        <v>883564</v>
      </c>
      <c r="I561">
        <v>81240</v>
      </c>
      <c r="J561">
        <v>64594366</v>
      </c>
      <c r="K561">
        <v>3747053</v>
      </c>
      <c r="L561">
        <v>1113708623</v>
      </c>
      <c r="M561">
        <v>12678360</v>
      </c>
      <c r="N561">
        <v>1091891812</v>
      </c>
      <c r="O561">
        <v>5430460</v>
      </c>
      <c r="P561">
        <v>337844859</v>
      </c>
    </row>
    <row r="562" spans="1:16">
      <c r="A562">
        <v>2021</v>
      </c>
      <c r="B562" t="s">
        <v>51</v>
      </c>
      <c r="C562">
        <v>9</v>
      </c>
      <c r="D562">
        <v>2</v>
      </c>
      <c r="E562">
        <v>48302</v>
      </c>
      <c r="F562">
        <v>66326014</v>
      </c>
      <c r="G562">
        <v>516</v>
      </c>
      <c r="H562">
        <v>884080</v>
      </c>
      <c r="I562">
        <v>48794</v>
      </c>
      <c r="J562">
        <v>64643160</v>
      </c>
      <c r="K562">
        <v>3679974</v>
      </c>
      <c r="L562">
        <v>1117388597</v>
      </c>
      <c r="M562">
        <v>9892106</v>
      </c>
      <c r="N562">
        <v>1101783918</v>
      </c>
      <c r="O562">
        <v>4481604</v>
      </c>
      <c r="P562">
        <v>342326463</v>
      </c>
    </row>
    <row r="563" spans="1:16">
      <c r="A563">
        <v>2021</v>
      </c>
      <c r="B563" t="s">
        <v>51</v>
      </c>
      <c r="C563">
        <v>9</v>
      </c>
      <c r="D563">
        <v>2</v>
      </c>
      <c r="E563">
        <v>75750</v>
      </c>
      <c r="F563">
        <v>66401764</v>
      </c>
      <c r="G563">
        <v>620</v>
      </c>
      <c r="H563">
        <v>884700</v>
      </c>
      <c r="I563">
        <v>73342</v>
      </c>
      <c r="J563">
        <v>64716502</v>
      </c>
      <c r="K563">
        <v>3447892</v>
      </c>
      <c r="L563">
        <v>1120836489</v>
      </c>
      <c r="M563">
        <v>9396614</v>
      </c>
      <c r="N563">
        <v>1111180532</v>
      </c>
      <c r="O563">
        <v>4213590</v>
      </c>
      <c r="P563">
        <v>346540053</v>
      </c>
    </row>
    <row r="564" spans="1:16">
      <c r="A564">
        <v>2021</v>
      </c>
      <c r="B564" t="s">
        <v>51</v>
      </c>
      <c r="C564">
        <v>9</v>
      </c>
      <c r="D564">
        <v>2</v>
      </c>
      <c r="E564">
        <v>62576</v>
      </c>
      <c r="F564">
        <v>66464340</v>
      </c>
      <c r="G564">
        <v>676</v>
      </c>
      <c r="H564">
        <v>885376</v>
      </c>
      <c r="I564">
        <v>75772</v>
      </c>
      <c r="J564">
        <v>64792274</v>
      </c>
      <c r="K564">
        <v>3304831</v>
      </c>
      <c r="L564">
        <v>1124141320</v>
      </c>
      <c r="M564">
        <v>9121076</v>
      </c>
      <c r="N564">
        <v>1120301608</v>
      </c>
      <c r="O564">
        <v>6114304</v>
      </c>
      <c r="P564">
        <v>352654357</v>
      </c>
    </row>
    <row r="565" spans="1:16">
      <c r="A565">
        <v>2021</v>
      </c>
      <c r="B565" t="s">
        <v>51</v>
      </c>
      <c r="C565">
        <v>9</v>
      </c>
      <c r="D565">
        <v>2</v>
      </c>
      <c r="E565">
        <v>62882</v>
      </c>
      <c r="F565">
        <v>66527222</v>
      </c>
      <c r="G565">
        <v>438</v>
      </c>
      <c r="H565">
        <v>885814</v>
      </c>
      <c r="I565">
        <v>81398</v>
      </c>
      <c r="J565">
        <v>64873672</v>
      </c>
      <c r="K565">
        <v>2782864</v>
      </c>
      <c r="L565">
        <v>1126924184</v>
      </c>
      <c r="M565">
        <v>7465485</v>
      </c>
      <c r="N565">
        <v>1127767093</v>
      </c>
      <c r="O565">
        <v>3794657</v>
      </c>
      <c r="P565">
        <v>356449014</v>
      </c>
    </row>
    <row r="566" spans="1:16">
      <c r="A566">
        <v>2021</v>
      </c>
      <c r="B566" t="s">
        <v>51</v>
      </c>
      <c r="C566">
        <v>9</v>
      </c>
      <c r="D566">
        <v>2</v>
      </c>
      <c r="E566">
        <v>48828</v>
      </c>
      <c r="F566">
        <v>66576050</v>
      </c>
      <c r="G566">
        <v>680</v>
      </c>
      <c r="H566">
        <v>886494</v>
      </c>
      <c r="I566">
        <v>79630</v>
      </c>
      <c r="J566">
        <v>64953302</v>
      </c>
      <c r="K566">
        <v>2847110</v>
      </c>
      <c r="L566">
        <v>1129771294</v>
      </c>
      <c r="M566">
        <v>11352940</v>
      </c>
      <c r="N566">
        <v>1139120033</v>
      </c>
      <c r="O566">
        <v>5448177</v>
      </c>
      <c r="P566">
        <v>361897191</v>
      </c>
    </row>
    <row r="567" spans="1:16">
      <c r="A567">
        <v>2021</v>
      </c>
      <c r="B567" t="s">
        <v>51</v>
      </c>
      <c r="C567">
        <v>9</v>
      </c>
      <c r="D567">
        <v>2</v>
      </c>
      <c r="E567">
        <v>55004</v>
      </c>
      <c r="F567">
        <v>66631054</v>
      </c>
      <c r="G567">
        <v>562</v>
      </c>
      <c r="H567">
        <v>887056</v>
      </c>
      <c r="I567">
        <v>75986</v>
      </c>
      <c r="J567">
        <v>65029288</v>
      </c>
      <c r="K567">
        <v>3247893</v>
      </c>
      <c r="L567">
        <v>1133019187</v>
      </c>
      <c r="M567">
        <v>8291975</v>
      </c>
      <c r="N567">
        <v>1147412008</v>
      </c>
      <c r="O567">
        <v>5055608</v>
      </c>
      <c r="P567">
        <v>366952799</v>
      </c>
    </row>
    <row r="568" spans="1:16">
      <c r="A568">
        <v>2021</v>
      </c>
      <c r="B568" t="s">
        <v>51</v>
      </c>
      <c r="C568">
        <v>9</v>
      </c>
      <c r="D568">
        <v>3</v>
      </c>
      <c r="E568">
        <v>60710</v>
      </c>
      <c r="F568">
        <v>66691764</v>
      </c>
      <c r="G568">
        <v>864</v>
      </c>
      <c r="H568">
        <v>887920</v>
      </c>
      <c r="I568">
        <v>76706</v>
      </c>
      <c r="J568">
        <v>65105994</v>
      </c>
      <c r="K568">
        <v>3337229</v>
      </c>
      <c r="L568">
        <v>1136356416</v>
      </c>
      <c r="M568">
        <v>7978954</v>
      </c>
      <c r="N568">
        <v>1155390962</v>
      </c>
      <c r="O568">
        <v>5630402</v>
      </c>
      <c r="P568">
        <v>372583201</v>
      </c>
    </row>
    <row r="569" spans="1:16">
      <c r="A569">
        <v>2021</v>
      </c>
      <c r="B569" t="s">
        <v>51</v>
      </c>
      <c r="C569">
        <v>9</v>
      </c>
      <c r="D569">
        <v>3</v>
      </c>
      <c r="E569">
        <v>69306</v>
      </c>
      <c r="F569">
        <v>66761070</v>
      </c>
      <c r="G569">
        <v>636</v>
      </c>
      <c r="H569">
        <v>888556</v>
      </c>
      <c r="I569">
        <v>75776</v>
      </c>
      <c r="J569">
        <v>65181770</v>
      </c>
      <c r="K569">
        <v>3293626</v>
      </c>
      <c r="L569">
        <v>1139650042</v>
      </c>
      <c r="M569">
        <v>7920308</v>
      </c>
      <c r="N569">
        <v>1163311270</v>
      </c>
      <c r="O569">
        <v>5496906</v>
      </c>
      <c r="P569">
        <v>378080107</v>
      </c>
    </row>
    <row r="570" spans="1:16">
      <c r="A570">
        <v>2021</v>
      </c>
      <c r="B570" t="s">
        <v>51</v>
      </c>
      <c r="C570">
        <v>9</v>
      </c>
      <c r="D570">
        <v>3</v>
      </c>
      <c r="E570">
        <v>70708</v>
      </c>
      <c r="F570">
        <v>66831778</v>
      </c>
      <c r="G570">
        <v>570</v>
      </c>
      <c r="H570">
        <v>889126</v>
      </c>
      <c r="I570">
        <v>67666</v>
      </c>
      <c r="J570">
        <v>65249436</v>
      </c>
      <c r="K570">
        <v>3267782</v>
      </c>
      <c r="L570">
        <v>1142917824</v>
      </c>
      <c r="M570">
        <v>26969834</v>
      </c>
      <c r="N570">
        <v>1190281104</v>
      </c>
      <c r="O570">
        <v>18796422</v>
      </c>
      <c r="P570">
        <v>396876529</v>
      </c>
    </row>
    <row r="571" spans="1:16">
      <c r="A571">
        <v>2021</v>
      </c>
      <c r="B571" t="s">
        <v>51</v>
      </c>
      <c r="C571">
        <v>9</v>
      </c>
      <c r="D571">
        <v>3</v>
      </c>
      <c r="E571">
        <v>62260</v>
      </c>
      <c r="F571">
        <v>66894038</v>
      </c>
      <c r="G571">
        <v>612</v>
      </c>
      <c r="H571">
        <v>889738</v>
      </c>
      <c r="I571">
        <v>79304</v>
      </c>
      <c r="J571">
        <v>65328740</v>
      </c>
      <c r="K571">
        <v>2806054</v>
      </c>
      <c r="L571">
        <v>1145723878</v>
      </c>
      <c r="M571">
        <v>9909123</v>
      </c>
      <c r="N571">
        <v>1200190227</v>
      </c>
      <c r="O571">
        <v>8216932</v>
      </c>
      <c r="P571">
        <v>405093461</v>
      </c>
    </row>
    <row r="572" spans="1:16">
      <c r="A572">
        <v>2021</v>
      </c>
      <c r="B572" t="s">
        <v>51</v>
      </c>
      <c r="C572">
        <v>9</v>
      </c>
      <c r="D572">
        <v>3</v>
      </c>
      <c r="E572">
        <v>61656</v>
      </c>
      <c r="F572">
        <v>66955694</v>
      </c>
      <c r="G572">
        <v>592</v>
      </c>
      <c r="H572">
        <v>890330</v>
      </c>
      <c r="I572">
        <v>86434</v>
      </c>
      <c r="J572">
        <v>65415174</v>
      </c>
      <c r="K572">
        <v>2949386</v>
      </c>
      <c r="L572">
        <v>1148673264</v>
      </c>
      <c r="M572">
        <v>5240646</v>
      </c>
      <c r="N572">
        <v>1205430873</v>
      </c>
      <c r="O572">
        <v>3150980</v>
      </c>
      <c r="P572">
        <v>408244441</v>
      </c>
    </row>
    <row r="573" spans="1:16">
      <c r="A573">
        <v>2021</v>
      </c>
      <c r="B573" t="s">
        <v>51</v>
      </c>
      <c r="C573">
        <v>9</v>
      </c>
      <c r="D573">
        <v>3</v>
      </c>
      <c r="E573">
        <v>49814</v>
      </c>
      <c r="F573">
        <v>67005508</v>
      </c>
      <c r="G573">
        <v>502</v>
      </c>
      <c r="H573">
        <v>890832</v>
      </c>
      <c r="I573">
        <v>68940</v>
      </c>
      <c r="J573">
        <v>65484114</v>
      </c>
      <c r="K573">
        <v>2826251</v>
      </c>
      <c r="L573">
        <v>1151499515</v>
      </c>
      <c r="M573">
        <v>11802774</v>
      </c>
      <c r="N573">
        <v>1217233647</v>
      </c>
      <c r="O573">
        <v>8088592</v>
      </c>
      <c r="P573">
        <v>416333033</v>
      </c>
    </row>
    <row r="574" spans="1:16">
      <c r="A574">
        <v>2021</v>
      </c>
      <c r="B574" t="s">
        <v>51</v>
      </c>
      <c r="C574">
        <v>9</v>
      </c>
      <c r="D574">
        <v>3</v>
      </c>
      <c r="E574">
        <v>54676</v>
      </c>
      <c r="F574">
        <v>67060184</v>
      </c>
      <c r="G574">
        <v>770</v>
      </c>
      <c r="H574">
        <v>891602</v>
      </c>
      <c r="I574">
        <v>68320</v>
      </c>
      <c r="J574">
        <v>65552434</v>
      </c>
      <c r="K574">
        <v>3520005</v>
      </c>
      <c r="L574">
        <v>1155019520</v>
      </c>
      <c r="M574">
        <v>9644090</v>
      </c>
      <c r="N574">
        <v>1226877737</v>
      </c>
      <c r="O574">
        <v>6359582</v>
      </c>
      <c r="P574">
        <v>422692615</v>
      </c>
    </row>
    <row r="575" spans="1:16">
      <c r="A575">
        <v>2021</v>
      </c>
      <c r="B575" t="s">
        <v>51</v>
      </c>
      <c r="C575">
        <v>9</v>
      </c>
      <c r="D575">
        <v>4</v>
      </c>
      <c r="E575">
        <v>64020</v>
      </c>
      <c r="F575">
        <v>67124204</v>
      </c>
      <c r="G575">
        <v>560</v>
      </c>
      <c r="H575">
        <v>892162</v>
      </c>
      <c r="I575">
        <v>63994</v>
      </c>
      <c r="J575">
        <v>65616428</v>
      </c>
      <c r="K575">
        <v>3332293</v>
      </c>
      <c r="L575">
        <v>1158351813</v>
      </c>
      <c r="M575">
        <v>8245513</v>
      </c>
      <c r="N575">
        <v>1235123250</v>
      </c>
      <c r="O575">
        <v>6702826</v>
      </c>
      <c r="P575">
        <v>429395441</v>
      </c>
    </row>
    <row r="576" spans="1:16">
      <c r="A576">
        <v>2021</v>
      </c>
      <c r="B576" t="s">
        <v>51</v>
      </c>
      <c r="C576">
        <v>9</v>
      </c>
      <c r="D576">
        <v>4</v>
      </c>
      <c r="E576">
        <v>62822</v>
      </c>
      <c r="F576">
        <v>67187026</v>
      </c>
      <c r="G576">
        <v>636</v>
      </c>
      <c r="H576">
        <v>892798</v>
      </c>
      <c r="I576">
        <v>65020</v>
      </c>
      <c r="J576">
        <v>65681448</v>
      </c>
      <c r="K576">
        <v>3321215</v>
      </c>
      <c r="L576">
        <v>1161673028</v>
      </c>
      <c r="M576">
        <v>8778741</v>
      </c>
      <c r="N576">
        <v>1243901991</v>
      </c>
      <c r="O576">
        <v>6276990</v>
      </c>
      <c r="P576">
        <v>435672431</v>
      </c>
    </row>
    <row r="577" spans="1:16">
      <c r="A577">
        <v>2021</v>
      </c>
      <c r="B577" t="s">
        <v>51</v>
      </c>
      <c r="C577">
        <v>9</v>
      </c>
      <c r="D577">
        <v>4</v>
      </c>
      <c r="E577">
        <v>59130</v>
      </c>
      <c r="F577">
        <v>67246156</v>
      </c>
      <c r="G577">
        <v>582</v>
      </c>
      <c r="H577">
        <v>893380</v>
      </c>
      <c r="I577">
        <v>56098</v>
      </c>
      <c r="J577">
        <v>65737546</v>
      </c>
      <c r="K577">
        <v>3447289</v>
      </c>
      <c r="L577">
        <v>1165120317</v>
      </c>
      <c r="M577">
        <v>8544962</v>
      </c>
      <c r="N577">
        <v>1252446953</v>
      </c>
      <c r="O577">
        <v>6277306</v>
      </c>
      <c r="P577">
        <v>441949737</v>
      </c>
    </row>
    <row r="578" spans="1:16">
      <c r="A578">
        <v>2021</v>
      </c>
      <c r="B578" t="s">
        <v>51</v>
      </c>
      <c r="C578">
        <v>9</v>
      </c>
      <c r="D578">
        <v>4</v>
      </c>
      <c r="E578">
        <v>56338</v>
      </c>
      <c r="F578">
        <v>67302494</v>
      </c>
      <c r="G578">
        <v>518</v>
      </c>
      <c r="H578">
        <v>893898</v>
      </c>
      <c r="I578">
        <v>52042</v>
      </c>
      <c r="J578">
        <v>65789588</v>
      </c>
      <c r="K578">
        <v>3298574</v>
      </c>
      <c r="L578">
        <v>1168418891</v>
      </c>
      <c r="M578">
        <v>7312411</v>
      </c>
      <c r="N578">
        <v>1259759364</v>
      </c>
      <c r="O578">
        <v>6992096</v>
      </c>
      <c r="P578">
        <v>448941833</v>
      </c>
    </row>
    <row r="579" spans="1:16">
      <c r="A579">
        <v>2021</v>
      </c>
      <c r="B579" t="s">
        <v>51</v>
      </c>
      <c r="C579">
        <v>9</v>
      </c>
      <c r="D579">
        <v>4</v>
      </c>
      <c r="E579">
        <v>53998</v>
      </c>
      <c r="F579">
        <v>67356492</v>
      </c>
      <c r="G579">
        <v>552</v>
      </c>
      <c r="H579">
        <v>894450</v>
      </c>
      <c r="I579">
        <v>59250</v>
      </c>
      <c r="J579">
        <v>65848838</v>
      </c>
      <c r="K579">
        <v>2753145</v>
      </c>
      <c r="L579">
        <v>1171172036</v>
      </c>
      <c r="M579">
        <v>4770374</v>
      </c>
      <c r="N579">
        <v>1264529738</v>
      </c>
      <c r="O579">
        <v>3384398</v>
      </c>
      <c r="P579">
        <v>452326231</v>
      </c>
    </row>
    <row r="580" spans="1:16">
      <c r="A580">
        <v>2021</v>
      </c>
      <c r="B580" t="s">
        <v>51</v>
      </c>
      <c r="C580">
        <v>9</v>
      </c>
      <c r="D580">
        <v>4</v>
      </c>
      <c r="E580">
        <v>29814</v>
      </c>
      <c r="F580">
        <v>67386306</v>
      </c>
      <c r="G580">
        <v>362</v>
      </c>
      <c r="H580">
        <v>894812</v>
      </c>
      <c r="I580">
        <v>48502</v>
      </c>
      <c r="J580">
        <v>65897340</v>
      </c>
      <c r="K580">
        <v>2642048</v>
      </c>
      <c r="L580">
        <v>1173814084</v>
      </c>
      <c r="M580">
        <v>12796717</v>
      </c>
      <c r="N580">
        <v>1277326455</v>
      </c>
      <c r="O580">
        <v>8302359</v>
      </c>
      <c r="P580">
        <v>460628590</v>
      </c>
    </row>
    <row r="581" spans="1:16">
      <c r="A581">
        <v>2021</v>
      </c>
      <c r="B581" t="s">
        <v>51</v>
      </c>
      <c r="C581">
        <v>9</v>
      </c>
      <c r="D581">
        <v>4</v>
      </c>
      <c r="E581">
        <v>43796</v>
      </c>
      <c r="F581">
        <v>67430102</v>
      </c>
      <c r="G581">
        <v>750</v>
      </c>
      <c r="H581">
        <v>895562</v>
      </c>
      <c r="I581">
        <v>59888</v>
      </c>
      <c r="J581">
        <v>65957228</v>
      </c>
      <c r="K581">
        <v>3145340</v>
      </c>
      <c r="L581">
        <v>1176959424</v>
      </c>
      <c r="M581">
        <v>6497788</v>
      </c>
      <c r="N581">
        <v>1283824243</v>
      </c>
      <c r="O581">
        <v>5411813</v>
      </c>
      <c r="P581">
        <v>466040403</v>
      </c>
    </row>
    <row r="582" spans="1:16">
      <c r="A582">
        <v>2021</v>
      </c>
      <c r="B582" t="s">
        <v>51</v>
      </c>
      <c r="C582">
        <v>9</v>
      </c>
      <c r="D582">
        <v>5</v>
      </c>
      <c r="E582">
        <v>46332</v>
      </c>
      <c r="F582">
        <v>67476434</v>
      </c>
      <c r="G582">
        <v>626</v>
      </c>
      <c r="H582">
        <v>896188</v>
      </c>
      <c r="I582">
        <v>57452</v>
      </c>
      <c r="J582">
        <v>66014680</v>
      </c>
      <c r="K582">
        <v>3442035</v>
      </c>
      <c r="L582">
        <v>1180401459</v>
      </c>
      <c r="M582">
        <v>7220336</v>
      </c>
      <c r="N582">
        <v>1291044579</v>
      </c>
      <c r="O582">
        <v>6393690</v>
      </c>
      <c r="P582">
        <v>472434093</v>
      </c>
    </row>
    <row r="583" spans="1:16">
      <c r="A583">
        <v>2021</v>
      </c>
      <c r="B583" t="s">
        <v>51</v>
      </c>
      <c r="C583">
        <v>9</v>
      </c>
      <c r="D583">
        <v>5</v>
      </c>
      <c r="E583">
        <v>54570</v>
      </c>
      <c r="F583">
        <v>67531004</v>
      </c>
      <c r="G583">
        <v>556</v>
      </c>
      <c r="H583">
        <v>896744</v>
      </c>
      <c r="I583">
        <v>56408</v>
      </c>
      <c r="J583">
        <v>66071088</v>
      </c>
      <c r="K583">
        <v>2833663</v>
      </c>
      <c r="L583">
        <v>1183235122</v>
      </c>
      <c r="M583">
        <v>7510608</v>
      </c>
      <c r="N583">
        <v>1298555187</v>
      </c>
      <c r="O583">
        <v>5964250</v>
      </c>
      <c r="P583">
        <v>478398343</v>
      </c>
    </row>
    <row r="584" spans="1:16">
      <c r="A584">
        <v>2021</v>
      </c>
      <c r="B584" t="s">
        <v>52</v>
      </c>
      <c r="C584">
        <v>10</v>
      </c>
      <c r="D584">
        <v>1</v>
      </c>
      <c r="E584">
        <v>47836</v>
      </c>
      <c r="F584">
        <v>67578840</v>
      </c>
      <c r="G584">
        <v>466</v>
      </c>
      <c r="H584">
        <v>897210</v>
      </c>
      <c r="I584">
        <v>50920</v>
      </c>
      <c r="J584">
        <v>66122008</v>
      </c>
      <c r="K584">
        <v>3148139</v>
      </c>
      <c r="L584">
        <v>1186383261</v>
      </c>
      <c r="M584">
        <v>8205354</v>
      </c>
      <c r="N584">
        <v>1306760541</v>
      </c>
      <c r="O584">
        <v>6341455</v>
      </c>
      <c r="P584">
        <v>484739798</v>
      </c>
    </row>
    <row r="585" spans="1:16">
      <c r="A585">
        <v>2021</v>
      </c>
      <c r="B585" t="s">
        <v>52</v>
      </c>
      <c r="C585">
        <v>10</v>
      </c>
      <c r="D585">
        <v>1</v>
      </c>
      <c r="E585">
        <v>46378</v>
      </c>
      <c r="F585">
        <v>67625218</v>
      </c>
      <c r="G585">
        <v>484</v>
      </c>
      <c r="H585">
        <v>897694</v>
      </c>
      <c r="I585">
        <v>51876</v>
      </c>
      <c r="J585">
        <v>66173884</v>
      </c>
      <c r="K585">
        <v>2888316</v>
      </c>
      <c r="L585">
        <v>1189271577</v>
      </c>
      <c r="M585">
        <v>7892009</v>
      </c>
      <c r="N585">
        <v>1314652550</v>
      </c>
      <c r="O585">
        <v>7495389</v>
      </c>
      <c r="P585">
        <v>492235187</v>
      </c>
    </row>
    <row r="586" spans="1:16">
      <c r="A586">
        <v>2021</v>
      </c>
      <c r="B586" t="s">
        <v>52</v>
      </c>
      <c r="C586">
        <v>10</v>
      </c>
      <c r="D586">
        <v>1</v>
      </c>
      <c r="E586">
        <v>43288</v>
      </c>
      <c r="F586">
        <v>67668506</v>
      </c>
      <c r="G586">
        <v>364</v>
      </c>
      <c r="H586">
        <v>898058</v>
      </c>
      <c r="I586">
        <v>53448</v>
      </c>
      <c r="J586">
        <v>66227332</v>
      </c>
      <c r="K586">
        <v>2294823</v>
      </c>
      <c r="L586">
        <v>1191566400</v>
      </c>
      <c r="M586">
        <v>3074736</v>
      </c>
      <c r="N586">
        <v>1317727286</v>
      </c>
      <c r="O586">
        <v>2440290</v>
      </c>
      <c r="P586">
        <v>494675477</v>
      </c>
    </row>
    <row r="587" spans="1:16">
      <c r="A587">
        <v>2021</v>
      </c>
      <c r="B587" t="s">
        <v>52</v>
      </c>
      <c r="C587">
        <v>10</v>
      </c>
      <c r="D587">
        <v>1</v>
      </c>
      <c r="E587">
        <v>34202</v>
      </c>
      <c r="F587">
        <v>67702708</v>
      </c>
      <c r="G587">
        <v>526</v>
      </c>
      <c r="H587">
        <v>898584</v>
      </c>
      <c r="I587">
        <v>59290</v>
      </c>
      <c r="J587">
        <v>66286622</v>
      </c>
      <c r="K587">
        <v>2269914</v>
      </c>
      <c r="L587">
        <v>1193836314</v>
      </c>
      <c r="M587">
        <v>7984520</v>
      </c>
      <c r="N587">
        <v>1325711806</v>
      </c>
      <c r="O587">
        <v>7081410</v>
      </c>
      <c r="P587">
        <v>501756887</v>
      </c>
    </row>
    <row r="588" spans="1:16">
      <c r="A588">
        <v>2021</v>
      </c>
      <c r="B588" t="s">
        <v>52</v>
      </c>
      <c r="C588">
        <v>10</v>
      </c>
      <c r="D588">
        <v>1</v>
      </c>
      <c r="E588">
        <v>38088</v>
      </c>
      <c r="F588">
        <v>67740796</v>
      </c>
      <c r="G588">
        <v>552</v>
      </c>
      <c r="H588">
        <v>899136</v>
      </c>
      <c r="I588">
        <v>49522</v>
      </c>
      <c r="J588">
        <v>66336144</v>
      </c>
      <c r="K588">
        <v>3006726</v>
      </c>
      <c r="L588">
        <v>1196843040</v>
      </c>
      <c r="M588">
        <v>6878150</v>
      </c>
      <c r="N588">
        <v>1332589956</v>
      </c>
      <c r="O588">
        <v>5720620</v>
      </c>
      <c r="P588">
        <v>507477507</v>
      </c>
    </row>
    <row r="589" spans="1:16">
      <c r="A589">
        <v>2021</v>
      </c>
      <c r="B589" t="s">
        <v>52</v>
      </c>
      <c r="C589">
        <v>10</v>
      </c>
      <c r="D589">
        <v>1</v>
      </c>
      <c r="E589">
        <v>45210</v>
      </c>
      <c r="F589">
        <v>67786006</v>
      </c>
      <c r="G589">
        <v>632</v>
      </c>
      <c r="H589">
        <v>899768</v>
      </c>
      <c r="I589">
        <v>49220</v>
      </c>
      <c r="J589">
        <v>66385364</v>
      </c>
      <c r="K589">
        <v>3180440</v>
      </c>
      <c r="L589">
        <v>1200023480</v>
      </c>
      <c r="M589">
        <v>4605602</v>
      </c>
      <c r="N589">
        <v>1337195558</v>
      </c>
      <c r="O589">
        <v>4600804</v>
      </c>
      <c r="P589">
        <v>512078311</v>
      </c>
    </row>
    <row r="590" spans="1:16">
      <c r="A590">
        <v>2021</v>
      </c>
      <c r="B590" t="s">
        <v>52</v>
      </c>
      <c r="C590">
        <v>10</v>
      </c>
      <c r="D590">
        <v>1</v>
      </c>
      <c r="E590">
        <v>42948</v>
      </c>
      <c r="F590">
        <v>67828954</v>
      </c>
      <c r="G590">
        <v>554</v>
      </c>
      <c r="H590">
        <v>900322</v>
      </c>
      <c r="I590">
        <v>49918</v>
      </c>
      <c r="J590">
        <v>66435282</v>
      </c>
      <c r="K590">
        <v>2880449</v>
      </c>
      <c r="L590">
        <v>1202903929</v>
      </c>
      <c r="M590">
        <v>5960334</v>
      </c>
      <c r="N590">
        <v>1343155892</v>
      </c>
      <c r="O590">
        <v>4736529</v>
      </c>
      <c r="P590">
        <v>516814840</v>
      </c>
    </row>
    <row r="591" spans="1:16">
      <c r="A591">
        <v>2021</v>
      </c>
      <c r="B591" t="s">
        <v>52</v>
      </c>
      <c r="C591">
        <v>10</v>
      </c>
      <c r="D591">
        <v>2</v>
      </c>
      <c r="E591">
        <v>39736</v>
      </c>
      <c r="F591">
        <v>67868690</v>
      </c>
      <c r="G591">
        <v>494</v>
      </c>
      <c r="H591">
        <v>900816</v>
      </c>
      <c r="I591">
        <v>46132</v>
      </c>
      <c r="J591">
        <v>66481414</v>
      </c>
      <c r="K591">
        <v>2728544</v>
      </c>
      <c r="L591">
        <v>1205632473</v>
      </c>
      <c r="M591">
        <v>8616950</v>
      </c>
      <c r="N591">
        <v>1351772842</v>
      </c>
      <c r="O591">
        <v>7778968</v>
      </c>
      <c r="P591">
        <v>524593808</v>
      </c>
    </row>
    <row r="592" spans="1:16">
      <c r="A592">
        <v>2021</v>
      </c>
      <c r="B592" t="s">
        <v>52</v>
      </c>
      <c r="C592">
        <v>10</v>
      </c>
      <c r="D592">
        <v>2</v>
      </c>
      <c r="E592">
        <v>35862</v>
      </c>
      <c r="F592">
        <v>67904552</v>
      </c>
      <c r="G592">
        <v>426</v>
      </c>
      <c r="H592">
        <v>901242</v>
      </c>
      <c r="I592">
        <v>47190</v>
      </c>
      <c r="J592">
        <v>66528604</v>
      </c>
      <c r="K592">
        <v>2740441</v>
      </c>
      <c r="L592">
        <v>1208372914</v>
      </c>
      <c r="M592">
        <v>7356422</v>
      </c>
      <c r="N592">
        <v>1359129264</v>
      </c>
      <c r="O592">
        <v>6833091</v>
      </c>
      <c r="P592">
        <v>531426899</v>
      </c>
    </row>
    <row r="593" spans="1:16">
      <c r="A593">
        <v>2021</v>
      </c>
      <c r="B593" t="s">
        <v>52</v>
      </c>
      <c r="C593">
        <v>10</v>
      </c>
      <c r="D593">
        <v>2</v>
      </c>
      <c r="E593">
        <v>38040</v>
      </c>
      <c r="F593">
        <v>67942592</v>
      </c>
      <c r="G593">
        <v>386</v>
      </c>
      <c r="H593">
        <v>901628</v>
      </c>
      <c r="I593">
        <v>43166</v>
      </c>
      <c r="J593">
        <v>66571770</v>
      </c>
      <c r="K593">
        <v>2389677</v>
      </c>
      <c r="L593">
        <v>1210762591</v>
      </c>
      <c r="M593">
        <v>4987268</v>
      </c>
      <c r="N593">
        <v>1364116532</v>
      </c>
      <c r="O593">
        <v>4961128</v>
      </c>
      <c r="P593">
        <v>536388027</v>
      </c>
    </row>
    <row r="594" spans="1:16">
      <c r="A594">
        <v>2021</v>
      </c>
      <c r="B594" t="s">
        <v>52</v>
      </c>
      <c r="C594">
        <v>10</v>
      </c>
      <c r="D594">
        <v>2</v>
      </c>
      <c r="E594">
        <v>26368</v>
      </c>
      <c r="F594">
        <v>67968960</v>
      </c>
      <c r="G594">
        <v>354</v>
      </c>
      <c r="H594">
        <v>901982</v>
      </c>
      <c r="I594">
        <v>53146</v>
      </c>
      <c r="J594">
        <v>66624916</v>
      </c>
      <c r="K594">
        <v>2427573</v>
      </c>
      <c r="L594">
        <v>1213190164</v>
      </c>
      <c r="M594">
        <v>7141547</v>
      </c>
      <c r="N594">
        <v>1371258079</v>
      </c>
      <c r="O594">
        <v>6845539</v>
      </c>
      <c r="P594">
        <v>543233566</v>
      </c>
    </row>
    <row r="595" spans="1:16">
      <c r="A595">
        <v>2021</v>
      </c>
      <c r="B595" t="s">
        <v>52</v>
      </c>
      <c r="C595">
        <v>10</v>
      </c>
      <c r="D595">
        <v>2</v>
      </c>
      <c r="E595">
        <v>32046</v>
      </c>
      <c r="F595">
        <v>68001006</v>
      </c>
      <c r="G595">
        <v>458</v>
      </c>
      <c r="H595">
        <v>902440</v>
      </c>
      <c r="I595">
        <v>45692</v>
      </c>
      <c r="J595">
        <v>66670608</v>
      </c>
      <c r="K595">
        <v>1854771</v>
      </c>
      <c r="L595">
        <v>1215044935</v>
      </c>
      <c r="M595">
        <v>5593628</v>
      </c>
      <c r="N595">
        <v>1376851707</v>
      </c>
      <c r="O595">
        <v>5208698</v>
      </c>
      <c r="P595">
        <v>548442264</v>
      </c>
    </row>
    <row r="596" spans="1:16">
      <c r="A596">
        <v>2021</v>
      </c>
      <c r="B596" t="s">
        <v>52</v>
      </c>
      <c r="C596">
        <v>10</v>
      </c>
      <c r="D596">
        <v>2</v>
      </c>
      <c r="E596">
        <v>38386</v>
      </c>
      <c r="F596">
        <v>68039392</v>
      </c>
      <c r="G596">
        <v>498</v>
      </c>
      <c r="H596">
        <v>902938</v>
      </c>
      <c r="I596">
        <v>39622</v>
      </c>
      <c r="J596">
        <v>66710230</v>
      </c>
      <c r="K596">
        <v>3594484</v>
      </c>
      <c r="L596">
        <v>1218639419</v>
      </c>
      <c r="M596">
        <v>3567181</v>
      </c>
      <c r="N596">
        <v>1380418888</v>
      </c>
      <c r="O596">
        <v>4116139</v>
      </c>
      <c r="P596">
        <v>552558403</v>
      </c>
    </row>
    <row r="597" spans="1:16">
      <c r="A597">
        <v>2021</v>
      </c>
      <c r="B597" t="s">
        <v>52</v>
      </c>
      <c r="C597">
        <v>10</v>
      </c>
      <c r="D597">
        <v>2</v>
      </c>
      <c r="E597">
        <v>33976</v>
      </c>
      <c r="F597">
        <v>68073368</v>
      </c>
      <c r="G597">
        <v>756</v>
      </c>
      <c r="H597">
        <v>903694</v>
      </c>
      <c r="I597">
        <v>38740</v>
      </c>
      <c r="J597">
        <v>66748970</v>
      </c>
      <c r="K597">
        <v>2469867</v>
      </c>
      <c r="L597">
        <v>1221109286</v>
      </c>
      <c r="M597">
        <v>2924482</v>
      </c>
      <c r="N597">
        <v>1383343370</v>
      </c>
      <c r="O597">
        <v>3510075</v>
      </c>
      <c r="P597">
        <v>556068478</v>
      </c>
    </row>
    <row r="598" spans="1:16">
      <c r="A598">
        <v>2021</v>
      </c>
      <c r="B598" t="s">
        <v>52</v>
      </c>
      <c r="C598">
        <v>10</v>
      </c>
      <c r="D598">
        <v>3</v>
      </c>
      <c r="E598">
        <v>32006</v>
      </c>
      <c r="F598">
        <v>68105374</v>
      </c>
      <c r="G598">
        <v>326</v>
      </c>
      <c r="H598">
        <v>904020</v>
      </c>
      <c r="I598">
        <v>35736</v>
      </c>
      <c r="J598">
        <v>66784706</v>
      </c>
      <c r="K598">
        <v>2060564</v>
      </c>
      <c r="L598">
        <v>1223169850</v>
      </c>
      <c r="M598">
        <v>781769</v>
      </c>
      <c r="N598">
        <v>1384125139</v>
      </c>
      <c r="O598">
        <v>1094915</v>
      </c>
      <c r="P598">
        <v>557163393</v>
      </c>
    </row>
    <row r="599" spans="1:16">
      <c r="A599">
        <v>2021</v>
      </c>
      <c r="B599" t="s">
        <v>52</v>
      </c>
      <c r="C599">
        <v>10</v>
      </c>
      <c r="D599">
        <v>3</v>
      </c>
      <c r="E599">
        <v>28156</v>
      </c>
      <c r="F599">
        <v>68133530</v>
      </c>
      <c r="G599">
        <v>292</v>
      </c>
      <c r="H599">
        <v>904312</v>
      </c>
      <c r="I599">
        <v>39572</v>
      </c>
      <c r="J599">
        <v>66824278</v>
      </c>
      <c r="K599">
        <v>2264906</v>
      </c>
      <c r="L599">
        <v>1225434756</v>
      </c>
      <c r="M599">
        <v>3439578</v>
      </c>
      <c r="N599">
        <v>1387564717</v>
      </c>
      <c r="O599">
        <v>4985412</v>
      </c>
      <c r="P599">
        <v>562148805</v>
      </c>
    </row>
    <row r="600" spans="1:16">
      <c r="A600">
        <v>2021</v>
      </c>
      <c r="B600" t="s">
        <v>52</v>
      </c>
      <c r="C600">
        <v>10</v>
      </c>
      <c r="D600">
        <v>3</v>
      </c>
      <c r="E600">
        <v>28572</v>
      </c>
      <c r="F600">
        <v>68162102</v>
      </c>
      <c r="G600">
        <v>330</v>
      </c>
      <c r="H600">
        <v>904642</v>
      </c>
      <c r="I600">
        <v>39158</v>
      </c>
      <c r="J600">
        <v>66863436</v>
      </c>
      <c r="K600">
        <v>2181147</v>
      </c>
      <c r="L600">
        <v>1227615903</v>
      </c>
      <c r="M600">
        <v>1314565</v>
      </c>
      <c r="N600">
        <v>1388879282</v>
      </c>
      <c r="O600">
        <v>1401752</v>
      </c>
      <c r="P600">
        <v>563550557</v>
      </c>
    </row>
    <row r="601" spans="1:16">
      <c r="A601">
        <v>2021</v>
      </c>
      <c r="B601" t="s">
        <v>52</v>
      </c>
      <c r="C601">
        <v>10</v>
      </c>
      <c r="D601">
        <v>3</v>
      </c>
      <c r="E601">
        <v>24678</v>
      </c>
      <c r="F601">
        <v>68186780</v>
      </c>
      <c r="G601">
        <v>328</v>
      </c>
      <c r="H601">
        <v>904970</v>
      </c>
      <c r="I601">
        <v>38920</v>
      </c>
      <c r="J601">
        <v>66902356</v>
      </c>
      <c r="K601">
        <v>2285216</v>
      </c>
      <c r="L601">
        <v>1229901119</v>
      </c>
      <c r="M601">
        <v>7451454</v>
      </c>
      <c r="N601">
        <v>1396330736</v>
      </c>
      <c r="O601">
        <v>10191575</v>
      </c>
      <c r="P601">
        <v>573742132</v>
      </c>
    </row>
    <row r="602" spans="1:16">
      <c r="A602">
        <v>2021</v>
      </c>
      <c r="B602" t="s">
        <v>52</v>
      </c>
      <c r="C602">
        <v>10</v>
      </c>
      <c r="D602">
        <v>3</v>
      </c>
      <c r="E602">
        <v>29870</v>
      </c>
      <c r="F602">
        <v>68216650</v>
      </c>
      <c r="G602">
        <v>398</v>
      </c>
      <c r="H602">
        <v>905368</v>
      </c>
      <c r="I602">
        <v>38890</v>
      </c>
      <c r="J602">
        <v>66941246</v>
      </c>
      <c r="K602">
        <v>2582964</v>
      </c>
      <c r="L602">
        <v>1232484083</v>
      </c>
      <c r="M602">
        <v>4055382</v>
      </c>
      <c r="N602">
        <v>1400386118</v>
      </c>
      <c r="O602">
        <v>4970362</v>
      </c>
      <c r="P602">
        <v>578712494</v>
      </c>
    </row>
    <row r="603" spans="1:16">
      <c r="A603">
        <v>2021</v>
      </c>
      <c r="B603" t="s">
        <v>52</v>
      </c>
      <c r="C603">
        <v>10</v>
      </c>
      <c r="D603">
        <v>3</v>
      </c>
      <c r="E603">
        <v>36764</v>
      </c>
      <c r="F603">
        <v>68253414</v>
      </c>
      <c r="G603">
        <v>320</v>
      </c>
      <c r="H603">
        <v>905688</v>
      </c>
      <c r="I603">
        <v>35136</v>
      </c>
      <c r="J603">
        <v>66976382</v>
      </c>
      <c r="K603">
        <v>2451039</v>
      </c>
      <c r="L603">
        <v>1234935122</v>
      </c>
      <c r="M603">
        <v>8714541</v>
      </c>
      <c r="N603">
        <v>1409100659</v>
      </c>
      <c r="O603">
        <v>5462576</v>
      </c>
      <c r="P603">
        <v>584175070</v>
      </c>
    </row>
    <row r="604" spans="1:16">
      <c r="A604">
        <v>2021</v>
      </c>
      <c r="B604" t="s">
        <v>52</v>
      </c>
      <c r="C604">
        <v>10</v>
      </c>
      <c r="D604">
        <v>3</v>
      </c>
      <c r="E604">
        <v>31548</v>
      </c>
      <c r="F604">
        <v>68284962</v>
      </c>
      <c r="G604">
        <v>464</v>
      </c>
      <c r="H604">
        <v>906152</v>
      </c>
      <c r="I604">
        <v>37284</v>
      </c>
      <c r="J604">
        <v>67013666</v>
      </c>
      <c r="K604">
        <v>2805081</v>
      </c>
      <c r="L604">
        <v>1237740203</v>
      </c>
      <c r="M604">
        <v>7435560</v>
      </c>
      <c r="N604">
        <v>1416536219</v>
      </c>
      <c r="O604">
        <v>7297450</v>
      </c>
      <c r="P604">
        <v>591472520</v>
      </c>
    </row>
    <row r="605" spans="1:16">
      <c r="A605">
        <v>2021</v>
      </c>
      <c r="B605" t="s">
        <v>52</v>
      </c>
      <c r="C605">
        <v>10</v>
      </c>
      <c r="D605">
        <v>4</v>
      </c>
      <c r="E605">
        <v>32654</v>
      </c>
      <c r="F605">
        <v>68317616</v>
      </c>
      <c r="G605">
        <v>1332</v>
      </c>
      <c r="H605">
        <v>907484</v>
      </c>
      <c r="I605">
        <v>35272</v>
      </c>
      <c r="J605">
        <v>67048938</v>
      </c>
      <c r="K605">
        <v>2718416</v>
      </c>
      <c r="L605">
        <v>1240458619</v>
      </c>
      <c r="M605">
        <v>6053088</v>
      </c>
      <c r="N605">
        <v>1422589307</v>
      </c>
      <c r="O605">
        <v>8194311</v>
      </c>
      <c r="P605">
        <v>599666831</v>
      </c>
    </row>
    <row r="606" spans="1:16">
      <c r="A606">
        <v>2021</v>
      </c>
      <c r="B606" t="s">
        <v>52</v>
      </c>
      <c r="C606">
        <v>10</v>
      </c>
      <c r="D606">
        <v>4</v>
      </c>
      <c r="E606">
        <v>32158</v>
      </c>
      <c r="F606">
        <v>68349774</v>
      </c>
      <c r="G606">
        <v>1118</v>
      </c>
      <c r="H606">
        <v>908602</v>
      </c>
      <c r="I606">
        <v>33018</v>
      </c>
      <c r="J606">
        <v>67081956</v>
      </c>
      <c r="K606">
        <v>2652062</v>
      </c>
      <c r="L606">
        <v>1243110681</v>
      </c>
      <c r="M606">
        <v>6639902</v>
      </c>
      <c r="N606">
        <v>1429229209</v>
      </c>
      <c r="O606">
        <v>9389611</v>
      </c>
      <c r="P606">
        <v>609056442</v>
      </c>
    </row>
    <row r="607" spans="1:16">
      <c r="A607">
        <v>2021</v>
      </c>
      <c r="B607" t="s">
        <v>52</v>
      </c>
      <c r="C607">
        <v>10</v>
      </c>
      <c r="D607">
        <v>4</v>
      </c>
      <c r="E607">
        <v>29308</v>
      </c>
      <c r="F607">
        <v>68379082</v>
      </c>
      <c r="G607">
        <v>884</v>
      </c>
      <c r="H607">
        <v>909486</v>
      </c>
      <c r="I607">
        <v>37216</v>
      </c>
      <c r="J607">
        <v>67119172</v>
      </c>
      <c r="K607">
        <v>2327902</v>
      </c>
      <c r="L607">
        <v>1245438583</v>
      </c>
      <c r="M607">
        <v>1508838</v>
      </c>
      <c r="N607">
        <v>1430738047</v>
      </c>
      <c r="O607">
        <v>1830436</v>
      </c>
      <c r="P607">
        <v>610886878</v>
      </c>
    </row>
    <row r="608" spans="1:16">
      <c r="A608">
        <v>2021</v>
      </c>
      <c r="B608" t="s">
        <v>52</v>
      </c>
      <c r="C608">
        <v>10</v>
      </c>
      <c r="D608">
        <v>4</v>
      </c>
      <c r="E608">
        <v>23704</v>
      </c>
      <c r="F608">
        <v>68402786</v>
      </c>
      <c r="G608">
        <v>714</v>
      </c>
      <c r="H608">
        <v>910200</v>
      </c>
      <c r="I608">
        <v>32204</v>
      </c>
      <c r="J608">
        <v>67151376</v>
      </c>
      <c r="K608">
        <v>2212648</v>
      </c>
      <c r="L608">
        <v>1247651231</v>
      </c>
      <c r="M608">
        <v>5396694</v>
      </c>
      <c r="N608">
        <v>1436134741</v>
      </c>
      <c r="O608">
        <v>7979754</v>
      </c>
      <c r="P608">
        <v>618866632</v>
      </c>
    </row>
    <row r="609" spans="1:16">
      <c r="A609">
        <v>2021</v>
      </c>
      <c r="B609" t="s">
        <v>52</v>
      </c>
      <c r="C609">
        <v>10</v>
      </c>
      <c r="D609">
        <v>4</v>
      </c>
      <c r="E609">
        <v>26998</v>
      </c>
      <c r="F609">
        <v>68429784</v>
      </c>
      <c r="G609">
        <v>1168</v>
      </c>
      <c r="H609">
        <v>911368</v>
      </c>
      <c r="I609">
        <v>28024</v>
      </c>
      <c r="J609">
        <v>67179400</v>
      </c>
      <c r="K609">
        <v>2575335</v>
      </c>
      <c r="L609">
        <v>1250226566</v>
      </c>
      <c r="M609">
        <v>4743300</v>
      </c>
      <c r="N609">
        <v>1440878041</v>
      </c>
      <c r="O609">
        <v>7105616</v>
      </c>
      <c r="P609">
        <v>625972248</v>
      </c>
    </row>
    <row r="610" spans="1:16">
      <c r="A610">
        <v>2021</v>
      </c>
      <c r="B610" t="s">
        <v>52</v>
      </c>
      <c r="C610">
        <v>10</v>
      </c>
      <c r="D610">
        <v>4</v>
      </c>
      <c r="E610">
        <v>32702</v>
      </c>
      <c r="F610">
        <v>68462486</v>
      </c>
      <c r="G610">
        <v>1468</v>
      </c>
      <c r="H610">
        <v>912836</v>
      </c>
      <c r="I610">
        <v>34154</v>
      </c>
      <c r="J610">
        <v>67213554</v>
      </c>
      <c r="K610">
        <v>2702866</v>
      </c>
      <c r="L610">
        <v>1252929432</v>
      </c>
      <c r="M610">
        <v>3878852</v>
      </c>
      <c r="N610">
        <v>1444756893</v>
      </c>
      <c r="O610">
        <v>6469740</v>
      </c>
      <c r="P610">
        <v>632441988</v>
      </c>
    </row>
    <row r="611" spans="1:16">
      <c r="A611">
        <v>2021</v>
      </c>
      <c r="B611" t="s">
        <v>52</v>
      </c>
      <c r="C611">
        <v>10</v>
      </c>
      <c r="D611">
        <v>4</v>
      </c>
      <c r="E611">
        <v>28614</v>
      </c>
      <c r="F611">
        <v>68491100</v>
      </c>
      <c r="G611">
        <v>1610</v>
      </c>
      <c r="H611">
        <v>914446</v>
      </c>
      <c r="I611">
        <v>26378</v>
      </c>
      <c r="J611">
        <v>67239932</v>
      </c>
      <c r="K611">
        <v>2791293</v>
      </c>
      <c r="L611">
        <v>1255720725</v>
      </c>
      <c r="M611">
        <v>5897177</v>
      </c>
      <c r="N611">
        <v>1450654070</v>
      </c>
      <c r="O611">
        <v>9504570</v>
      </c>
      <c r="P611">
        <v>641946558</v>
      </c>
    </row>
    <row r="612" spans="1:16">
      <c r="A612">
        <v>2021</v>
      </c>
      <c r="B612" t="s">
        <v>52</v>
      </c>
      <c r="C612">
        <v>10</v>
      </c>
      <c r="D612">
        <v>5</v>
      </c>
      <c r="E612">
        <v>28430</v>
      </c>
      <c r="F612">
        <v>68519530</v>
      </c>
      <c r="G612">
        <v>1102</v>
      </c>
      <c r="H612">
        <v>915548</v>
      </c>
      <c r="I612">
        <v>27098</v>
      </c>
      <c r="J612">
        <v>67267030</v>
      </c>
      <c r="K612">
        <v>2973320</v>
      </c>
      <c r="L612">
        <v>1258694045</v>
      </c>
      <c r="M612">
        <v>4988700</v>
      </c>
      <c r="N612">
        <v>1455642770</v>
      </c>
      <c r="O612">
        <v>7236807</v>
      </c>
      <c r="P612">
        <v>649183365</v>
      </c>
    </row>
    <row r="613" spans="1:16">
      <c r="A613">
        <v>2021</v>
      </c>
      <c r="B613" t="s">
        <v>52</v>
      </c>
      <c r="C613">
        <v>10</v>
      </c>
      <c r="D613">
        <v>5</v>
      </c>
      <c r="E613">
        <v>25880</v>
      </c>
      <c r="F613">
        <v>68545410</v>
      </c>
      <c r="G613">
        <v>890</v>
      </c>
      <c r="H613">
        <v>916438</v>
      </c>
      <c r="I613">
        <v>29344</v>
      </c>
      <c r="J613">
        <v>67296374</v>
      </c>
      <c r="K613">
        <v>2678107</v>
      </c>
      <c r="L613">
        <v>1261372152</v>
      </c>
      <c r="M613">
        <v>5361980</v>
      </c>
      <c r="N613">
        <v>1461004750</v>
      </c>
      <c r="O613">
        <v>8890486</v>
      </c>
      <c r="P613">
        <v>658073851</v>
      </c>
    </row>
    <row r="614" spans="1:16">
      <c r="A614">
        <v>2021</v>
      </c>
      <c r="B614" t="s">
        <v>52</v>
      </c>
      <c r="C614">
        <v>10</v>
      </c>
      <c r="D614">
        <v>5</v>
      </c>
      <c r="E614">
        <v>25814</v>
      </c>
      <c r="F614">
        <v>68571224</v>
      </c>
      <c r="G614">
        <v>502</v>
      </c>
      <c r="H614">
        <v>916940</v>
      </c>
      <c r="I614">
        <v>26304</v>
      </c>
      <c r="J614">
        <v>67322678</v>
      </c>
      <c r="K614">
        <v>2201999</v>
      </c>
      <c r="L614">
        <v>1263574151</v>
      </c>
      <c r="M614">
        <v>1500820</v>
      </c>
      <c r="N614">
        <v>1462505570</v>
      </c>
      <c r="O614">
        <v>1866920</v>
      </c>
      <c r="P614">
        <v>659940771</v>
      </c>
    </row>
  </sheetData>
  <sortState xmlns:xlrd2="http://schemas.microsoft.com/office/spreadsheetml/2017/richdata2" ref="A2:P614">
    <sortCondition ref="A2:A614"/>
    <sortCondition ref="C2:C614"/>
    <sortCondition ref="D2:D614"/>
  </sortState>
  <mergeCells count="10">
    <mergeCell ref="R11:R12"/>
    <mergeCell ref="R13:R14"/>
    <mergeCell ref="R15:R16"/>
    <mergeCell ref="R17:R18"/>
    <mergeCell ref="R19:R20"/>
    <mergeCell ref="V1:AA3"/>
    <mergeCell ref="S8:T8"/>
    <mergeCell ref="X8:Y8"/>
    <mergeCell ref="AA8:AB8"/>
    <mergeCell ref="R9:R10"/>
  </mergeCells>
  <phoneticPr fontId="3" type="noConversion"/>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AD6EB-0E4D-4619-9C7A-9819086A788E}">
  <dimension ref="A1:AZ708"/>
  <sheetViews>
    <sheetView zoomScale="85" zoomScaleNormal="85" workbookViewId="0">
      <pane ySplit="1" topLeftCell="A2" activePane="bottomLeft" state="frozen"/>
      <selection pane="bottomLeft" activeCell="AQ48" sqref="AQ48"/>
    </sheetView>
  </sheetViews>
  <sheetFormatPr baseColWidth="10" defaultColWidth="8.83203125" defaultRowHeight="15"/>
  <cols>
    <col min="1" max="2" width="12.6640625" customWidth="1"/>
    <col min="3" max="4" width="26" customWidth="1"/>
    <col min="5" max="5" width="15.5" customWidth="1"/>
    <col min="6" max="6" width="11" customWidth="1"/>
    <col min="7" max="7" width="12.5" customWidth="1"/>
    <col min="8" max="9" width="9.5" customWidth="1"/>
    <col min="10" max="10" width="12.33203125" customWidth="1"/>
    <col min="11" max="11" width="11.6640625" customWidth="1"/>
    <col min="15" max="15" width="23.6640625" bestFit="1" customWidth="1"/>
    <col min="16" max="16" width="15.1640625" bestFit="1" customWidth="1"/>
    <col min="17" max="17" width="11.6640625" bestFit="1" customWidth="1"/>
    <col min="18" max="18" width="14.6640625" bestFit="1" customWidth="1"/>
    <col min="19" max="20" width="12.33203125" bestFit="1" customWidth="1"/>
    <col min="21" max="21" width="14.6640625" bestFit="1" customWidth="1"/>
    <col min="22" max="22" width="14.1640625" bestFit="1" customWidth="1"/>
    <col min="24" max="24" width="29.5" customWidth="1"/>
    <col min="25" max="25" width="11" customWidth="1"/>
  </cols>
  <sheetData>
    <row r="1" spans="1:52">
      <c r="A1" t="s">
        <v>819</v>
      </c>
      <c r="B1" t="s">
        <v>829</v>
      </c>
      <c r="C1" t="s">
        <v>827</v>
      </c>
      <c r="D1" t="s">
        <v>828</v>
      </c>
      <c r="E1" t="s">
        <v>816</v>
      </c>
      <c r="F1" t="s">
        <v>68</v>
      </c>
      <c r="G1" t="s">
        <v>69</v>
      </c>
      <c r="H1" t="s">
        <v>70</v>
      </c>
      <c r="I1" t="s">
        <v>71</v>
      </c>
      <c r="J1" t="s">
        <v>72</v>
      </c>
      <c r="K1" t="s">
        <v>73</v>
      </c>
      <c r="L1" t="s">
        <v>74</v>
      </c>
    </row>
    <row r="2" spans="1:52">
      <c r="A2" t="s">
        <v>808</v>
      </c>
      <c r="B2" t="s">
        <v>808</v>
      </c>
      <c r="C2" t="s">
        <v>184</v>
      </c>
      <c r="D2" t="s">
        <v>184</v>
      </c>
      <c r="E2">
        <v>36842</v>
      </c>
      <c r="G2">
        <v>25394</v>
      </c>
      <c r="H2">
        <v>20313</v>
      </c>
      <c r="I2">
        <v>0</v>
      </c>
      <c r="J2">
        <v>0</v>
      </c>
      <c r="K2">
        <v>0</v>
      </c>
      <c r="L2">
        <v>18052</v>
      </c>
    </row>
    <row r="3" spans="1:52">
      <c r="A3" t="s">
        <v>808</v>
      </c>
      <c r="B3" t="s">
        <v>808</v>
      </c>
      <c r="C3" t="s">
        <v>268</v>
      </c>
      <c r="D3" t="s">
        <v>268</v>
      </c>
      <c r="E3">
        <v>105597</v>
      </c>
      <c r="G3">
        <v>78945</v>
      </c>
      <c r="H3">
        <v>59522</v>
      </c>
      <c r="I3">
        <v>0</v>
      </c>
      <c r="J3">
        <v>0</v>
      </c>
      <c r="K3">
        <v>0</v>
      </c>
      <c r="L3">
        <v>51742</v>
      </c>
      <c r="O3" s="18" t="s">
        <v>829</v>
      </c>
      <c r="P3" t="s">
        <v>833</v>
      </c>
    </row>
    <row r="4" spans="1:52">
      <c r="A4" t="s">
        <v>808</v>
      </c>
      <c r="B4" t="s">
        <v>808</v>
      </c>
      <c r="C4" t="s">
        <v>385</v>
      </c>
      <c r="D4" t="s">
        <v>385</v>
      </c>
      <c r="E4">
        <v>238142</v>
      </c>
      <c r="G4">
        <v>189662</v>
      </c>
      <c r="H4">
        <v>120322</v>
      </c>
      <c r="I4">
        <v>0</v>
      </c>
      <c r="J4">
        <v>0</v>
      </c>
      <c r="K4">
        <v>0</v>
      </c>
      <c r="L4">
        <v>116689</v>
      </c>
    </row>
    <row r="5" spans="1:52">
      <c r="A5" t="s">
        <v>782</v>
      </c>
      <c r="B5" t="s">
        <v>782</v>
      </c>
      <c r="C5" t="s">
        <v>717</v>
      </c>
      <c r="D5" t="s">
        <v>717</v>
      </c>
      <c r="E5">
        <v>4083315</v>
      </c>
      <c r="F5" s="20">
        <v>44161</v>
      </c>
      <c r="G5">
        <v>2690082</v>
      </c>
      <c r="H5">
        <v>1611476</v>
      </c>
      <c r="I5">
        <v>157843</v>
      </c>
      <c r="J5">
        <v>1093</v>
      </c>
      <c r="K5">
        <v>156699</v>
      </c>
      <c r="L5">
        <v>866006</v>
      </c>
      <c r="O5" s="18" t="s">
        <v>814</v>
      </c>
      <c r="P5" t="s">
        <v>820</v>
      </c>
      <c r="Q5" t="s">
        <v>826</v>
      </c>
      <c r="R5" t="s">
        <v>823</v>
      </c>
      <c r="S5" t="s">
        <v>821</v>
      </c>
      <c r="T5" t="s">
        <v>822</v>
      </c>
      <c r="U5" t="s">
        <v>825</v>
      </c>
      <c r="V5" t="s">
        <v>824</v>
      </c>
      <c r="X5" s="23" t="s">
        <v>812</v>
      </c>
      <c r="Y5" s="23" t="s">
        <v>817</v>
      </c>
      <c r="Z5" s="23" t="s">
        <v>35</v>
      </c>
      <c r="AA5" s="23" t="s">
        <v>37</v>
      </c>
      <c r="AB5" s="23" t="s">
        <v>830</v>
      </c>
      <c r="AC5" s="23" t="s">
        <v>831</v>
      </c>
      <c r="AD5" s="23" t="s">
        <v>41</v>
      </c>
      <c r="AE5" s="23" t="s">
        <v>43</v>
      </c>
      <c r="AG5" s="23" t="str">
        <f>X5</f>
        <v>State</v>
      </c>
      <c r="AH5" s="23" t="str">
        <f>Y5</f>
        <v>Population</v>
      </c>
      <c r="AJ5" s="23" t="str">
        <f>X5</f>
        <v>State</v>
      </c>
      <c r="AK5" s="23" t="str">
        <f>Z5</f>
        <v>Tested</v>
      </c>
      <c r="AM5" s="23" t="str">
        <f>X5</f>
        <v>State</v>
      </c>
      <c r="AN5" s="23" t="str">
        <f>AA5</f>
        <v>Confirmed</v>
      </c>
      <c r="AP5" s="23" t="str">
        <f>X5</f>
        <v>State</v>
      </c>
      <c r="AQ5" s="23" t="str">
        <f>AB5</f>
        <v>Dose 1</v>
      </c>
      <c r="AS5" s="23" t="str">
        <f>X5</f>
        <v>State</v>
      </c>
      <c r="AT5" s="23" t="str">
        <f>AC5</f>
        <v>Dose 2</v>
      </c>
      <c r="AV5" s="23" t="str">
        <f>X5</f>
        <v>State</v>
      </c>
      <c r="AW5" s="23" t="str">
        <f>AD5</f>
        <v>Recovered</v>
      </c>
      <c r="AY5" s="23" t="str">
        <f>X5</f>
        <v>State</v>
      </c>
      <c r="AZ5" s="23" t="str">
        <f>AE5</f>
        <v>Deaths</v>
      </c>
    </row>
    <row r="6" spans="1:52">
      <c r="A6" t="s">
        <v>782</v>
      </c>
      <c r="B6" t="s">
        <v>782</v>
      </c>
      <c r="C6" t="s">
        <v>715</v>
      </c>
      <c r="D6" t="s">
        <v>715</v>
      </c>
      <c r="E6">
        <v>4170468</v>
      </c>
      <c r="F6" s="20">
        <v>44161</v>
      </c>
      <c r="G6">
        <v>2832987</v>
      </c>
      <c r="H6">
        <v>1807873</v>
      </c>
      <c r="I6">
        <v>246935</v>
      </c>
      <c r="J6">
        <v>1947</v>
      </c>
      <c r="K6">
        <v>244144</v>
      </c>
      <c r="L6">
        <v>903789</v>
      </c>
      <c r="O6" s="19" t="s">
        <v>808</v>
      </c>
      <c r="P6">
        <v>380581</v>
      </c>
      <c r="Q6">
        <v>186483</v>
      </c>
      <c r="R6">
        <v>0</v>
      </c>
      <c r="S6">
        <v>294001</v>
      </c>
      <c r="T6">
        <v>200157</v>
      </c>
      <c r="U6">
        <v>0</v>
      </c>
      <c r="V6">
        <v>0</v>
      </c>
      <c r="X6" t="str">
        <f t="shared" ref="X6:X42" si="0">O6</f>
        <v>Andaman and Nicobar Islands</v>
      </c>
      <c r="Y6">
        <f t="shared" ref="Y6:Y42" si="1">P6</f>
        <v>380581</v>
      </c>
      <c r="Z6">
        <f t="shared" ref="Z6:Z42" si="2">Q6</f>
        <v>186483</v>
      </c>
      <c r="AA6">
        <f t="shared" ref="AA6:AA42" si="3">R6</f>
        <v>0</v>
      </c>
      <c r="AB6">
        <f t="shared" ref="AB6:AB42" si="4">S6</f>
        <v>294001</v>
      </c>
      <c r="AC6">
        <f t="shared" ref="AC6:AC42" si="5">T6</f>
        <v>200157</v>
      </c>
      <c r="AD6">
        <f t="shared" ref="AD6:AD42" si="6">U6</f>
        <v>0</v>
      </c>
      <c r="AE6">
        <f t="shared" ref="AE6:AE42" si="7">V6</f>
        <v>0</v>
      </c>
      <c r="AG6" t="str">
        <f t="shared" ref="AG6:AG41" si="8">X6</f>
        <v>Andaman and Nicobar Islands</v>
      </c>
      <c r="AH6">
        <f t="shared" ref="AH6:AH41" si="9">Y6</f>
        <v>380581</v>
      </c>
      <c r="AJ6" t="str">
        <f t="shared" ref="AJ6:AJ41" si="10">X6</f>
        <v>Andaman and Nicobar Islands</v>
      </c>
      <c r="AK6">
        <f t="shared" ref="AK6:AK41" si="11">Z6</f>
        <v>186483</v>
      </c>
      <c r="AM6" t="str">
        <f t="shared" ref="AM6:AM41" si="12">X6</f>
        <v>Andaman and Nicobar Islands</v>
      </c>
      <c r="AN6">
        <f t="shared" ref="AN6:AN41" si="13">AA6</f>
        <v>0</v>
      </c>
      <c r="AP6" t="str">
        <f t="shared" ref="AP6:AP41" si="14">X6</f>
        <v>Andaman and Nicobar Islands</v>
      </c>
      <c r="AQ6">
        <f t="shared" ref="AQ6:AQ41" si="15">AB6</f>
        <v>294001</v>
      </c>
      <c r="AS6" t="str">
        <f t="shared" ref="AS6:AS41" si="16">X6</f>
        <v>Andaman and Nicobar Islands</v>
      </c>
      <c r="AT6">
        <f t="shared" ref="AT6:AT41" si="17">AC6</f>
        <v>200157</v>
      </c>
      <c r="AV6" t="str">
        <f t="shared" ref="AV6:AV41" si="18">X6</f>
        <v>Andaman and Nicobar Islands</v>
      </c>
      <c r="AW6">
        <f t="shared" ref="AW6:AW41" si="19">AD6</f>
        <v>0</v>
      </c>
      <c r="AY6" t="str">
        <f t="shared" ref="AY6:AY41" si="20">X6</f>
        <v>Andaman and Nicobar Islands</v>
      </c>
      <c r="AZ6">
        <f t="shared" ref="AZ6:AZ41" si="21">AE6</f>
        <v>0</v>
      </c>
    </row>
    <row r="7" spans="1:52">
      <c r="A7" t="s">
        <v>782</v>
      </c>
      <c r="B7" t="s">
        <v>782</v>
      </c>
      <c r="C7" t="s">
        <v>734</v>
      </c>
      <c r="D7" t="s">
        <v>734</v>
      </c>
      <c r="E7">
        <v>5151549</v>
      </c>
      <c r="F7" s="20">
        <v>44161</v>
      </c>
      <c r="G7">
        <v>3532220</v>
      </c>
      <c r="H7">
        <v>1990578</v>
      </c>
      <c r="I7">
        <v>293836</v>
      </c>
      <c r="J7">
        <v>1290</v>
      </c>
      <c r="K7">
        <v>291610</v>
      </c>
      <c r="L7">
        <v>1091664</v>
      </c>
      <c r="O7" s="19" t="s">
        <v>782</v>
      </c>
      <c r="P7">
        <v>49378776</v>
      </c>
      <c r="Q7">
        <v>10819821</v>
      </c>
      <c r="R7">
        <v>2063555</v>
      </c>
      <c r="S7">
        <v>32976723</v>
      </c>
      <c r="T7">
        <v>20374772</v>
      </c>
      <c r="U7">
        <v>2044827</v>
      </c>
      <c r="V7">
        <v>14373</v>
      </c>
      <c r="X7" t="str">
        <f t="shared" si="0"/>
        <v>Andhra Pradesh</v>
      </c>
      <c r="Y7">
        <f t="shared" si="1"/>
        <v>49378776</v>
      </c>
      <c r="Z7">
        <f t="shared" si="2"/>
        <v>10819821</v>
      </c>
      <c r="AA7">
        <f t="shared" si="3"/>
        <v>2063555</v>
      </c>
      <c r="AB7">
        <f t="shared" si="4"/>
        <v>32976723</v>
      </c>
      <c r="AC7">
        <f t="shared" si="5"/>
        <v>20374772</v>
      </c>
      <c r="AD7">
        <f t="shared" si="6"/>
        <v>2044827</v>
      </c>
      <c r="AE7">
        <f t="shared" si="7"/>
        <v>14373</v>
      </c>
      <c r="AG7" t="str">
        <f t="shared" si="8"/>
        <v>Andhra Pradesh</v>
      </c>
      <c r="AH7">
        <f t="shared" si="9"/>
        <v>49378776</v>
      </c>
      <c r="AJ7" t="str">
        <f t="shared" si="10"/>
        <v>Andhra Pradesh</v>
      </c>
      <c r="AK7">
        <f t="shared" si="11"/>
        <v>10819821</v>
      </c>
      <c r="AM7" t="str">
        <f t="shared" si="12"/>
        <v>Andhra Pradesh</v>
      </c>
      <c r="AN7">
        <f t="shared" si="13"/>
        <v>2063555</v>
      </c>
      <c r="AP7" t="str">
        <f t="shared" si="14"/>
        <v>Andhra Pradesh</v>
      </c>
      <c r="AQ7">
        <f t="shared" si="15"/>
        <v>32976723</v>
      </c>
      <c r="AS7" t="str">
        <f t="shared" si="16"/>
        <v>Andhra Pradesh</v>
      </c>
      <c r="AT7">
        <f t="shared" si="17"/>
        <v>20374772</v>
      </c>
      <c r="AV7" t="str">
        <f t="shared" si="18"/>
        <v>Andhra Pradesh</v>
      </c>
      <c r="AW7">
        <f t="shared" si="19"/>
        <v>2044827</v>
      </c>
      <c r="AY7" t="str">
        <f t="shared" si="20"/>
        <v>Andhra Pradesh</v>
      </c>
      <c r="AZ7">
        <f t="shared" si="21"/>
        <v>14373</v>
      </c>
    </row>
    <row r="8" spans="1:52">
      <c r="A8" t="s">
        <v>782</v>
      </c>
      <c r="B8" t="s">
        <v>782</v>
      </c>
      <c r="C8" t="s">
        <v>726</v>
      </c>
      <c r="D8" t="s">
        <v>726</v>
      </c>
      <c r="E8">
        <v>4889230</v>
      </c>
      <c r="F8" s="20">
        <v>44161</v>
      </c>
      <c r="G8">
        <v>3440118</v>
      </c>
      <c r="H8">
        <v>1891773</v>
      </c>
      <c r="I8">
        <v>178068</v>
      </c>
      <c r="J8">
        <v>1237</v>
      </c>
      <c r="K8">
        <v>176629</v>
      </c>
      <c r="L8">
        <v>922857</v>
      </c>
      <c r="O8" s="19" t="s">
        <v>783</v>
      </c>
      <c r="P8">
        <v>1948892</v>
      </c>
      <c r="Q8">
        <v>426118</v>
      </c>
      <c r="R8">
        <v>55155</v>
      </c>
      <c r="S8">
        <v>771875</v>
      </c>
      <c r="T8">
        <v>534486</v>
      </c>
      <c r="U8">
        <v>54774</v>
      </c>
      <c r="V8">
        <v>280</v>
      </c>
      <c r="X8" t="str">
        <f t="shared" si="0"/>
        <v>Arunachal Pradesh</v>
      </c>
      <c r="Y8">
        <f t="shared" si="1"/>
        <v>1948892</v>
      </c>
      <c r="Z8">
        <f t="shared" si="2"/>
        <v>426118</v>
      </c>
      <c r="AA8">
        <f t="shared" si="3"/>
        <v>55155</v>
      </c>
      <c r="AB8">
        <f t="shared" si="4"/>
        <v>771875</v>
      </c>
      <c r="AC8">
        <f t="shared" si="5"/>
        <v>534486</v>
      </c>
      <c r="AD8">
        <f t="shared" si="6"/>
        <v>54774</v>
      </c>
      <c r="AE8">
        <f t="shared" si="7"/>
        <v>280</v>
      </c>
      <c r="AG8" t="str">
        <f t="shared" si="8"/>
        <v>Arunachal Pradesh</v>
      </c>
      <c r="AH8">
        <f t="shared" si="9"/>
        <v>1948892</v>
      </c>
      <c r="AJ8" t="str">
        <f t="shared" si="10"/>
        <v>Arunachal Pradesh</v>
      </c>
      <c r="AK8">
        <f t="shared" si="11"/>
        <v>426118</v>
      </c>
      <c r="AM8" t="str">
        <f t="shared" si="12"/>
        <v>Arunachal Pradesh</v>
      </c>
      <c r="AN8">
        <f t="shared" si="13"/>
        <v>55155</v>
      </c>
      <c r="AP8" t="str">
        <f t="shared" si="14"/>
        <v>Arunachal Pradesh</v>
      </c>
      <c r="AQ8">
        <f t="shared" si="15"/>
        <v>771875</v>
      </c>
      <c r="AS8" t="str">
        <f t="shared" si="16"/>
        <v>Arunachal Pradesh</v>
      </c>
      <c r="AT8">
        <f t="shared" si="17"/>
        <v>534486</v>
      </c>
      <c r="AV8" t="str">
        <f t="shared" si="18"/>
        <v>Arunachal Pradesh</v>
      </c>
      <c r="AW8">
        <f t="shared" si="19"/>
        <v>54774</v>
      </c>
      <c r="AY8" t="str">
        <f t="shared" si="20"/>
        <v>Arunachal Pradesh</v>
      </c>
      <c r="AZ8">
        <f t="shared" si="21"/>
        <v>280</v>
      </c>
    </row>
    <row r="9" spans="1:52">
      <c r="A9" t="s">
        <v>782</v>
      </c>
      <c r="B9" t="s">
        <v>782</v>
      </c>
      <c r="C9" t="s">
        <v>716</v>
      </c>
      <c r="D9" t="s">
        <v>716</v>
      </c>
      <c r="E9">
        <v>4529009</v>
      </c>
      <c r="F9" s="20">
        <v>44161</v>
      </c>
      <c r="G9">
        <v>2971604</v>
      </c>
      <c r="H9">
        <v>1914927</v>
      </c>
      <c r="I9">
        <v>119348</v>
      </c>
      <c r="J9">
        <v>1430</v>
      </c>
      <c r="K9">
        <v>117130</v>
      </c>
      <c r="L9">
        <v>841906</v>
      </c>
      <c r="O9" s="19" t="s">
        <v>784</v>
      </c>
      <c r="P9">
        <v>33735719</v>
      </c>
      <c r="Q9">
        <v>15798149</v>
      </c>
      <c r="R9">
        <v>0</v>
      </c>
      <c r="S9">
        <v>19862945</v>
      </c>
      <c r="T9">
        <v>7957353</v>
      </c>
      <c r="U9">
        <v>0</v>
      </c>
      <c r="V9">
        <v>0</v>
      </c>
      <c r="X9" t="str">
        <f t="shared" si="0"/>
        <v>Assam</v>
      </c>
      <c r="Y9">
        <f t="shared" si="1"/>
        <v>33735719</v>
      </c>
      <c r="Z9">
        <f t="shared" si="2"/>
        <v>15798149</v>
      </c>
      <c r="AA9">
        <f t="shared" si="3"/>
        <v>0</v>
      </c>
      <c r="AB9">
        <f t="shared" si="4"/>
        <v>19862945</v>
      </c>
      <c r="AC9">
        <f t="shared" si="5"/>
        <v>7957353</v>
      </c>
      <c r="AD9">
        <f t="shared" si="6"/>
        <v>0</v>
      </c>
      <c r="AE9">
        <f t="shared" si="7"/>
        <v>0</v>
      </c>
      <c r="AG9" t="str">
        <f t="shared" si="8"/>
        <v>Assam</v>
      </c>
      <c r="AH9">
        <f t="shared" si="9"/>
        <v>33735719</v>
      </c>
      <c r="AJ9" t="str">
        <f t="shared" si="10"/>
        <v>Assam</v>
      </c>
      <c r="AK9">
        <f t="shared" si="11"/>
        <v>15798149</v>
      </c>
      <c r="AM9" t="str">
        <f t="shared" si="12"/>
        <v>Assam</v>
      </c>
      <c r="AN9">
        <f t="shared" si="13"/>
        <v>0</v>
      </c>
      <c r="AP9" t="str">
        <f t="shared" si="14"/>
        <v>Assam</v>
      </c>
      <c r="AQ9">
        <f t="shared" si="15"/>
        <v>19862945</v>
      </c>
      <c r="AS9" t="str">
        <f t="shared" si="16"/>
        <v>Assam</v>
      </c>
      <c r="AT9">
        <f t="shared" si="17"/>
        <v>7957353</v>
      </c>
      <c r="AV9" t="str">
        <f t="shared" si="18"/>
        <v>Assam</v>
      </c>
      <c r="AW9">
        <f t="shared" si="19"/>
        <v>0</v>
      </c>
      <c r="AY9" t="str">
        <f t="shared" si="20"/>
        <v>Assam</v>
      </c>
      <c r="AZ9">
        <f t="shared" si="21"/>
        <v>0</v>
      </c>
    </row>
    <row r="10" spans="1:52">
      <c r="A10" t="s">
        <v>782</v>
      </c>
      <c r="B10" t="s">
        <v>782</v>
      </c>
      <c r="C10" t="s">
        <v>729</v>
      </c>
      <c r="D10" t="s">
        <v>729</v>
      </c>
      <c r="E10">
        <v>4046601</v>
      </c>
      <c r="F10" s="20">
        <v>44161</v>
      </c>
      <c r="G10">
        <v>2672759</v>
      </c>
      <c r="H10">
        <v>1290419</v>
      </c>
      <c r="I10">
        <v>124142</v>
      </c>
      <c r="J10">
        <v>853</v>
      </c>
      <c r="K10">
        <v>123264</v>
      </c>
      <c r="L10">
        <v>929432</v>
      </c>
      <c r="O10" s="19" t="s">
        <v>785</v>
      </c>
      <c r="P10">
        <v>101306708</v>
      </c>
      <c r="Q10">
        <v>17048923</v>
      </c>
      <c r="R10">
        <v>706087</v>
      </c>
      <c r="S10">
        <v>48738989</v>
      </c>
      <c r="T10">
        <v>17935555</v>
      </c>
      <c r="U10">
        <v>696454</v>
      </c>
      <c r="V10">
        <v>9586</v>
      </c>
      <c r="X10" t="str">
        <f t="shared" si="0"/>
        <v>Bihar</v>
      </c>
      <c r="Y10">
        <f t="shared" si="1"/>
        <v>101306708</v>
      </c>
      <c r="Z10">
        <f t="shared" si="2"/>
        <v>17048923</v>
      </c>
      <c r="AA10">
        <f t="shared" si="3"/>
        <v>706087</v>
      </c>
      <c r="AB10">
        <f t="shared" si="4"/>
        <v>48738989</v>
      </c>
      <c r="AC10">
        <f t="shared" si="5"/>
        <v>17935555</v>
      </c>
      <c r="AD10">
        <f t="shared" si="6"/>
        <v>696454</v>
      </c>
      <c r="AE10">
        <f t="shared" si="7"/>
        <v>9586</v>
      </c>
      <c r="AG10" t="str">
        <f t="shared" si="8"/>
        <v>Bihar</v>
      </c>
      <c r="AH10">
        <f t="shared" si="9"/>
        <v>101306708</v>
      </c>
      <c r="AJ10" t="str">
        <f t="shared" si="10"/>
        <v>Bihar</v>
      </c>
      <c r="AK10">
        <f t="shared" si="11"/>
        <v>17048923</v>
      </c>
      <c r="AM10" t="str">
        <f t="shared" si="12"/>
        <v>Bihar</v>
      </c>
      <c r="AN10">
        <f t="shared" si="13"/>
        <v>706087</v>
      </c>
      <c r="AP10" t="str">
        <f t="shared" si="14"/>
        <v>Bihar</v>
      </c>
      <c r="AQ10">
        <f t="shared" si="15"/>
        <v>48738989</v>
      </c>
      <c r="AS10" t="str">
        <f t="shared" si="16"/>
        <v>Bihar</v>
      </c>
      <c r="AT10">
        <f t="shared" si="17"/>
        <v>17935555</v>
      </c>
      <c r="AV10" t="str">
        <f t="shared" si="18"/>
        <v>Bihar</v>
      </c>
      <c r="AW10">
        <f t="shared" si="19"/>
        <v>696454</v>
      </c>
      <c r="AY10" t="str">
        <f t="shared" si="20"/>
        <v>Bihar</v>
      </c>
      <c r="AZ10">
        <f t="shared" si="21"/>
        <v>9586</v>
      </c>
    </row>
    <row r="11" spans="1:52">
      <c r="A11" t="s">
        <v>782</v>
      </c>
      <c r="B11" t="s">
        <v>782</v>
      </c>
      <c r="C11" t="s">
        <v>698</v>
      </c>
      <c r="D11" t="s">
        <v>698</v>
      </c>
      <c r="E11">
        <v>3392764</v>
      </c>
      <c r="F11" s="20">
        <v>44161</v>
      </c>
      <c r="G11">
        <v>2321031</v>
      </c>
      <c r="H11">
        <v>1521177</v>
      </c>
      <c r="I11">
        <v>138482</v>
      </c>
      <c r="J11">
        <v>1124</v>
      </c>
      <c r="K11">
        <v>136989</v>
      </c>
      <c r="L11">
        <v>766581</v>
      </c>
      <c r="O11" s="19" t="s">
        <v>719</v>
      </c>
      <c r="P11">
        <v>1055450</v>
      </c>
      <c r="Q11">
        <v>825526</v>
      </c>
      <c r="R11">
        <v>65351</v>
      </c>
      <c r="S11">
        <v>926035</v>
      </c>
      <c r="T11">
        <v>546981</v>
      </c>
      <c r="U11">
        <v>64495</v>
      </c>
      <c r="V11">
        <v>820</v>
      </c>
      <c r="X11" t="str">
        <f t="shared" si="0"/>
        <v>Chandigarh</v>
      </c>
      <c r="Y11">
        <f t="shared" si="1"/>
        <v>1055450</v>
      </c>
      <c r="Z11">
        <f t="shared" si="2"/>
        <v>825526</v>
      </c>
      <c r="AA11">
        <f t="shared" si="3"/>
        <v>65351</v>
      </c>
      <c r="AB11">
        <f t="shared" si="4"/>
        <v>926035</v>
      </c>
      <c r="AC11">
        <f t="shared" si="5"/>
        <v>546981</v>
      </c>
      <c r="AD11">
        <f t="shared" si="6"/>
        <v>64495</v>
      </c>
      <c r="AE11">
        <f t="shared" si="7"/>
        <v>820</v>
      </c>
      <c r="AG11" t="str">
        <f t="shared" si="8"/>
        <v>Chandigarh</v>
      </c>
      <c r="AH11">
        <f t="shared" si="9"/>
        <v>1055450</v>
      </c>
      <c r="AJ11" t="str">
        <f t="shared" si="10"/>
        <v>Chandigarh</v>
      </c>
      <c r="AK11">
        <f t="shared" si="11"/>
        <v>825526</v>
      </c>
      <c r="AM11" t="str">
        <f t="shared" si="12"/>
        <v>Chandigarh</v>
      </c>
      <c r="AN11">
        <f t="shared" si="13"/>
        <v>65351</v>
      </c>
      <c r="AP11" t="str">
        <f t="shared" si="14"/>
        <v>Chandigarh</v>
      </c>
      <c r="AQ11">
        <f t="shared" si="15"/>
        <v>926035</v>
      </c>
      <c r="AS11" t="str">
        <f t="shared" si="16"/>
        <v>Chandigarh</v>
      </c>
      <c r="AT11">
        <f t="shared" si="17"/>
        <v>546981</v>
      </c>
      <c r="AV11" t="str">
        <f t="shared" si="18"/>
        <v>Chandigarh</v>
      </c>
      <c r="AW11">
        <f t="shared" si="19"/>
        <v>64495</v>
      </c>
      <c r="AY11" t="str">
        <f t="shared" si="20"/>
        <v>Chandigarh</v>
      </c>
      <c r="AZ11">
        <f t="shared" si="21"/>
        <v>820</v>
      </c>
    </row>
    <row r="12" spans="1:52">
      <c r="A12" t="s">
        <v>782</v>
      </c>
      <c r="B12" t="s">
        <v>782</v>
      </c>
      <c r="C12" t="s">
        <v>694</v>
      </c>
      <c r="D12" t="s">
        <v>694</v>
      </c>
      <c r="E12">
        <v>2966082</v>
      </c>
      <c r="F12" s="20">
        <v>44161</v>
      </c>
      <c r="G12">
        <v>2143402</v>
      </c>
      <c r="H12">
        <v>1403240</v>
      </c>
      <c r="I12">
        <v>146388</v>
      </c>
      <c r="J12">
        <v>1053</v>
      </c>
      <c r="K12">
        <v>144919</v>
      </c>
      <c r="L12">
        <v>756158</v>
      </c>
      <c r="O12" s="19" t="s">
        <v>818</v>
      </c>
      <c r="P12">
        <v>23990834</v>
      </c>
      <c r="Q12">
        <v>710913</v>
      </c>
      <c r="R12">
        <v>824700</v>
      </c>
      <c r="S12">
        <v>11843911</v>
      </c>
      <c r="T12">
        <v>5523958</v>
      </c>
      <c r="U12">
        <v>813676</v>
      </c>
      <c r="V12">
        <v>10758</v>
      </c>
      <c r="X12" t="str">
        <f t="shared" si="0"/>
        <v>Chattisgarh</v>
      </c>
      <c r="Y12">
        <f t="shared" si="1"/>
        <v>23990834</v>
      </c>
      <c r="Z12">
        <f t="shared" si="2"/>
        <v>710913</v>
      </c>
      <c r="AA12">
        <f t="shared" si="3"/>
        <v>824700</v>
      </c>
      <c r="AB12">
        <f t="shared" si="4"/>
        <v>11843911</v>
      </c>
      <c r="AC12">
        <f t="shared" si="5"/>
        <v>5523958</v>
      </c>
      <c r="AD12">
        <f t="shared" si="6"/>
        <v>813676</v>
      </c>
      <c r="AE12">
        <f t="shared" si="7"/>
        <v>10758</v>
      </c>
      <c r="AG12" t="str">
        <f t="shared" si="8"/>
        <v>Chattisgarh</v>
      </c>
      <c r="AH12">
        <f t="shared" si="9"/>
        <v>23990834</v>
      </c>
      <c r="AJ12" t="str">
        <f t="shared" si="10"/>
        <v>Chattisgarh</v>
      </c>
      <c r="AK12">
        <f t="shared" si="11"/>
        <v>710913</v>
      </c>
      <c r="AM12" t="str">
        <f t="shared" si="12"/>
        <v>Chattisgarh</v>
      </c>
      <c r="AN12">
        <f t="shared" si="13"/>
        <v>824700</v>
      </c>
      <c r="AP12" t="str">
        <f t="shared" si="14"/>
        <v>Chattisgarh</v>
      </c>
      <c r="AQ12">
        <f t="shared" si="15"/>
        <v>11843911</v>
      </c>
      <c r="AS12" t="str">
        <f t="shared" si="16"/>
        <v>Chattisgarh</v>
      </c>
      <c r="AT12">
        <f t="shared" si="17"/>
        <v>5523958</v>
      </c>
      <c r="AV12" t="str">
        <f t="shared" si="18"/>
        <v>Chattisgarh</v>
      </c>
      <c r="AW12">
        <f t="shared" si="19"/>
        <v>813676</v>
      </c>
      <c r="AY12" t="str">
        <f t="shared" si="20"/>
        <v>Chattisgarh</v>
      </c>
      <c r="AZ12">
        <f t="shared" si="21"/>
        <v>10758</v>
      </c>
    </row>
    <row r="13" spans="1:52">
      <c r="A13" t="s">
        <v>782</v>
      </c>
      <c r="B13" t="s">
        <v>782</v>
      </c>
      <c r="C13" t="s">
        <v>690</v>
      </c>
      <c r="D13" t="s">
        <v>690</v>
      </c>
      <c r="E13">
        <v>2699471</v>
      </c>
      <c r="F13" s="20">
        <v>44161</v>
      </c>
      <c r="G13">
        <v>1630248</v>
      </c>
      <c r="H13">
        <v>974734</v>
      </c>
      <c r="I13">
        <v>123109</v>
      </c>
      <c r="J13">
        <v>786</v>
      </c>
      <c r="K13">
        <v>122136</v>
      </c>
      <c r="L13">
        <v>732453</v>
      </c>
      <c r="O13" s="19" t="s">
        <v>809</v>
      </c>
      <c r="P13">
        <v>586956</v>
      </c>
      <c r="Q13">
        <v>77750</v>
      </c>
      <c r="R13">
        <v>10681</v>
      </c>
      <c r="S13">
        <v>660753</v>
      </c>
      <c r="T13">
        <v>370253</v>
      </c>
      <c r="U13">
        <v>10644</v>
      </c>
      <c r="V13">
        <v>4</v>
      </c>
      <c r="X13" t="str">
        <f t="shared" si="0"/>
        <v>Daman and Diu</v>
      </c>
      <c r="Y13">
        <f t="shared" si="1"/>
        <v>586956</v>
      </c>
      <c r="Z13">
        <f t="shared" si="2"/>
        <v>77750</v>
      </c>
      <c r="AA13">
        <f t="shared" si="3"/>
        <v>10681</v>
      </c>
      <c r="AB13">
        <f t="shared" si="4"/>
        <v>660753</v>
      </c>
      <c r="AC13">
        <f t="shared" si="5"/>
        <v>370253</v>
      </c>
      <c r="AD13">
        <f t="shared" si="6"/>
        <v>10644</v>
      </c>
      <c r="AE13">
        <f t="shared" si="7"/>
        <v>4</v>
      </c>
      <c r="AG13" t="str">
        <f t="shared" si="8"/>
        <v>Daman and Diu</v>
      </c>
      <c r="AH13">
        <f t="shared" si="9"/>
        <v>586956</v>
      </c>
      <c r="AJ13" t="str">
        <f t="shared" si="10"/>
        <v>Daman and Diu</v>
      </c>
      <c r="AK13">
        <f t="shared" si="11"/>
        <v>77750</v>
      </c>
      <c r="AM13" t="str">
        <f t="shared" si="12"/>
        <v>Daman and Diu</v>
      </c>
      <c r="AN13">
        <f t="shared" si="13"/>
        <v>10681</v>
      </c>
      <c r="AP13" t="str">
        <f t="shared" si="14"/>
        <v>Daman and Diu</v>
      </c>
      <c r="AQ13">
        <f t="shared" si="15"/>
        <v>660753</v>
      </c>
      <c r="AS13" t="str">
        <f t="shared" si="16"/>
        <v>Daman and Diu</v>
      </c>
      <c r="AT13">
        <f t="shared" si="17"/>
        <v>370253</v>
      </c>
      <c r="AV13" t="str">
        <f t="shared" si="18"/>
        <v>Daman and Diu</v>
      </c>
      <c r="AW13">
        <f t="shared" si="19"/>
        <v>10644</v>
      </c>
      <c r="AY13" t="str">
        <f t="shared" si="20"/>
        <v>Daman and Diu</v>
      </c>
      <c r="AZ13">
        <f t="shared" si="21"/>
        <v>4</v>
      </c>
    </row>
    <row r="14" spans="1:52">
      <c r="A14" t="s">
        <v>782</v>
      </c>
      <c r="B14" t="s">
        <v>782</v>
      </c>
      <c r="C14" t="s">
        <v>708</v>
      </c>
      <c r="D14" t="s">
        <v>708</v>
      </c>
      <c r="E14">
        <v>4288113</v>
      </c>
      <c r="F14" s="20">
        <v>44161</v>
      </c>
      <c r="G14">
        <v>2999432</v>
      </c>
      <c r="H14">
        <v>1864960</v>
      </c>
      <c r="I14">
        <v>157737</v>
      </c>
      <c r="J14">
        <v>1127</v>
      </c>
      <c r="K14">
        <v>156492</v>
      </c>
      <c r="L14">
        <v>823851</v>
      </c>
      <c r="O14" s="19" t="s">
        <v>781</v>
      </c>
      <c r="P14">
        <v>19814000</v>
      </c>
      <c r="Q14">
        <v>30147688</v>
      </c>
      <c r="R14">
        <v>1439870</v>
      </c>
      <c r="S14">
        <v>13055636</v>
      </c>
      <c r="T14">
        <v>7425404</v>
      </c>
      <c r="U14">
        <v>1414431</v>
      </c>
      <c r="V14">
        <v>25091</v>
      </c>
      <c r="X14" t="str">
        <f t="shared" si="0"/>
        <v>Delhi</v>
      </c>
      <c r="Y14">
        <f t="shared" si="1"/>
        <v>19814000</v>
      </c>
      <c r="Z14">
        <f t="shared" si="2"/>
        <v>30147688</v>
      </c>
      <c r="AA14">
        <f t="shared" si="3"/>
        <v>1439870</v>
      </c>
      <c r="AB14">
        <f t="shared" si="4"/>
        <v>13055636</v>
      </c>
      <c r="AC14">
        <f t="shared" si="5"/>
        <v>7425404</v>
      </c>
      <c r="AD14">
        <f t="shared" si="6"/>
        <v>1414431</v>
      </c>
      <c r="AE14">
        <f t="shared" si="7"/>
        <v>25091</v>
      </c>
      <c r="AG14" t="str">
        <f t="shared" si="8"/>
        <v>Delhi</v>
      </c>
      <c r="AH14">
        <f t="shared" si="9"/>
        <v>19814000</v>
      </c>
      <c r="AJ14" t="str">
        <f t="shared" si="10"/>
        <v>Delhi</v>
      </c>
      <c r="AK14">
        <f t="shared" si="11"/>
        <v>30147688</v>
      </c>
      <c r="AM14" t="str">
        <f t="shared" si="12"/>
        <v>Delhi</v>
      </c>
      <c r="AN14">
        <f t="shared" si="13"/>
        <v>1439870</v>
      </c>
      <c r="AP14" t="str">
        <f t="shared" si="14"/>
        <v>Delhi</v>
      </c>
      <c r="AQ14">
        <f t="shared" si="15"/>
        <v>13055636</v>
      </c>
      <c r="AS14" t="str">
        <f t="shared" si="16"/>
        <v>Delhi</v>
      </c>
      <c r="AT14">
        <f t="shared" si="17"/>
        <v>7425404</v>
      </c>
      <c r="AV14" t="str">
        <f t="shared" si="18"/>
        <v>Delhi</v>
      </c>
      <c r="AW14">
        <f t="shared" si="19"/>
        <v>1414431</v>
      </c>
      <c r="AY14" t="str">
        <f t="shared" si="20"/>
        <v>Delhi</v>
      </c>
      <c r="AZ14">
        <f t="shared" si="21"/>
        <v>25091</v>
      </c>
    </row>
    <row r="15" spans="1:52">
      <c r="A15" t="s">
        <v>782</v>
      </c>
      <c r="B15" t="s">
        <v>782</v>
      </c>
      <c r="C15" t="s">
        <v>661</v>
      </c>
      <c r="D15" t="s">
        <v>661</v>
      </c>
      <c r="E15">
        <v>2342868</v>
      </c>
      <c r="F15" s="20">
        <v>44161</v>
      </c>
      <c r="G15">
        <v>1393491</v>
      </c>
      <c r="H15">
        <v>996097</v>
      </c>
      <c r="I15">
        <v>82967</v>
      </c>
      <c r="J15">
        <v>672</v>
      </c>
      <c r="K15">
        <v>82231</v>
      </c>
      <c r="L15">
        <v>572916</v>
      </c>
      <c r="O15" s="19" t="s">
        <v>786</v>
      </c>
      <c r="P15">
        <v>1457723</v>
      </c>
      <c r="Q15">
        <v>714283</v>
      </c>
      <c r="R15">
        <v>0</v>
      </c>
      <c r="S15">
        <v>1262558</v>
      </c>
      <c r="T15">
        <v>911082</v>
      </c>
      <c r="U15">
        <v>0</v>
      </c>
      <c r="V15">
        <v>0</v>
      </c>
      <c r="X15" t="str">
        <f t="shared" si="0"/>
        <v>Goa</v>
      </c>
      <c r="Y15">
        <f t="shared" si="1"/>
        <v>1457723</v>
      </c>
      <c r="Z15">
        <f t="shared" si="2"/>
        <v>714283</v>
      </c>
      <c r="AA15">
        <f t="shared" si="3"/>
        <v>0</v>
      </c>
      <c r="AB15">
        <f t="shared" si="4"/>
        <v>1262558</v>
      </c>
      <c r="AC15">
        <f t="shared" si="5"/>
        <v>911082</v>
      </c>
      <c r="AD15">
        <f t="shared" si="6"/>
        <v>0</v>
      </c>
      <c r="AE15">
        <f t="shared" si="7"/>
        <v>0</v>
      </c>
      <c r="AG15" t="str">
        <f t="shared" si="8"/>
        <v>Goa</v>
      </c>
      <c r="AH15">
        <f t="shared" si="9"/>
        <v>1457723</v>
      </c>
      <c r="AJ15" t="str">
        <f t="shared" si="10"/>
        <v>Goa</v>
      </c>
      <c r="AK15">
        <f t="shared" si="11"/>
        <v>714283</v>
      </c>
      <c r="AM15" t="str">
        <f t="shared" si="12"/>
        <v>Goa</v>
      </c>
      <c r="AN15">
        <f t="shared" si="13"/>
        <v>0</v>
      </c>
      <c r="AP15" t="str">
        <f t="shared" si="14"/>
        <v>Goa</v>
      </c>
      <c r="AQ15">
        <f t="shared" si="15"/>
        <v>1262558</v>
      </c>
      <c r="AS15" t="str">
        <f t="shared" si="16"/>
        <v>Goa</v>
      </c>
      <c r="AT15">
        <f t="shared" si="17"/>
        <v>911082</v>
      </c>
      <c r="AV15" t="str">
        <f t="shared" si="18"/>
        <v>Goa</v>
      </c>
      <c r="AW15">
        <f t="shared" si="19"/>
        <v>0</v>
      </c>
      <c r="AY15" t="str">
        <f t="shared" si="20"/>
        <v>Goa</v>
      </c>
      <c r="AZ15">
        <f t="shared" si="21"/>
        <v>0</v>
      </c>
    </row>
    <row r="16" spans="1:52">
      <c r="A16" t="s">
        <v>782</v>
      </c>
      <c r="B16" t="s">
        <v>782</v>
      </c>
      <c r="C16" t="s">
        <v>720</v>
      </c>
      <c r="D16" t="s">
        <v>720</v>
      </c>
      <c r="E16">
        <v>3934782</v>
      </c>
      <c r="F16" s="20">
        <v>44161</v>
      </c>
      <c r="G16">
        <v>2525317</v>
      </c>
      <c r="H16">
        <v>1778807</v>
      </c>
      <c r="I16">
        <v>179077</v>
      </c>
      <c r="J16">
        <v>1117</v>
      </c>
      <c r="K16">
        <v>177680</v>
      </c>
      <c r="L16">
        <v>882636</v>
      </c>
      <c r="O16" s="19" t="s">
        <v>787</v>
      </c>
      <c r="P16">
        <v>64845397</v>
      </c>
      <c r="Q16">
        <v>11313267</v>
      </c>
      <c r="R16">
        <v>826415</v>
      </c>
      <c r="S16">
        <v>44735126</v>
      </c>
      <c r="T16">
        <v>25971369</v>
      </c>
      <c r="U16">
        <v>816124</v>
      </c>
      <c r="V16">
        <v>10086</v>
      </c>
      <c r="X16" t="str">
        <f t="shared" si="0"/>
        <v>Gujarat</v>
      </c>
      <c r="Y16">
        <f t="shared" si="1"/>
        <v>64845397</v>
      </c>
      <c r="Z16">
        <f t="shared" si="2"/>
        <v>11313267</v>
      </c>
      <c r="AA16">
        <f t="shared" si="3"/>
        <v>826415</v>
      </c>
      <c r="AB16">
        <f t="shared" si="4"/>
        <v>44735126</v>
      </c>
      <c r="AC16">
        <f t="shared" si="5"/>
        <v>25971369</v>
      </c>
      <c r="AD16">
        <f t="shared" si="6"/>
        <v>816124</v>
      </c>
      <c r="AE16">
        <f t="shared" si="7"/>
        <v>10086</v>
      </c>
      <c r="AG16" t="str">
        <f t="shared" si="8"/>
        <v>Gujarat</v>
      </c>
      <c r="AH16">
        <f t="shared" si="9"/>
        <v>64845397</v>
      </c>
      <c r="AJ16" t="str">
        <f t="shared" si="10"/>
        <v>Gujarat</v>
      </c>
      <c r="AK16">
        <f t="shared" si="11"/>
        <v>11313267</v>
      </c>
      <c r="AM16" t="str">
        <f t="shared" si="12"/>
        <v>Gujarat</v>
      </c>
      <c r="AN16">
        <f t="shared" si="13"/>
        <v>826415</v>
      </c>
      <c r="AP16" t="str">
        <f t="shared" si="14"/>
        <v>Gujarat</v>
      </c>
      <c r="AQ16">
        <f t="shared" si="15"/>
        <v>44735126</v>
      </c>
      <c r="AS16" t="str">
        <f t="shared" si="16"/>
        <v>Gujarat</v>
      </c>
      <c r="AT16">
        <f t="shared" si="17"/>
        <v>25971369</v>
      </c>
      <c r="AV16" t="str">
        <f t="shared" si="18"/>
        <v>Gujarat</v>
      </c>
      <c r="AW16">
        <f t="shared" si="19"/>
        <v>816124</v>
      </c>
      <c r="AY16" t="str">
        <f t="shared" si="20"/>
        <v>Gujarat</v>
      </c>
      <c r="AZ16">
        <f t="shared" si="21"/>
        <v>10086</v>
      </c>
    </row>
    <row r="17" spans="1:52">
      <c r="A17" t="s">
        <v>782</v>
      </c>
      <c r="B17" t="s">
        <v>782</v>
      </c>
      <c r="C17" t="s">
        <v>691</v>
      </c>
      <c r="D17" t="s">
        <v>691</v>
      </c>
      <c r="E17">
        <v>2884524</v>
      </c>
      <c r="F17" s="20">
        <v>44161</v>
      </c>
      <c r="G17">
        <v>1824032</v>
      </c>
      <c r="H17">
        <v>1328711</v>
      </c>
      <c r="I17">
        <v>115623</v>
      </c>
      <c r="J17">
        <v>644</v>
      </c>
      <c r="K17">
        <v>114904</v>
      </c>
      <c r="L17">
        <v>729572</v>
      </c>
      <c r="O17" s="19" t="s">
        <v>788</v>
      </c>
      <c r="P17">
        <v>25855357</v>
      </c>
      <c r="Q17">
        <v>4333765</v>
      </c>
      <c r="R17">
        <v>771252</v>
      </c>
      <c r="S17">
        <v>17772039</v>
      </c>
      <c r="T17">
        <v>8114801</v>
      </c>
      <c r="U17">
        <v>761068</v>
      </c>
      <c r="V17">
        <v>10049</v>
      </c>
      <c r="X17" t="str">
        <f t="shared" si="0"/>
        <v>Haryana</v>
      </c>
      <c r="Y17">
        <f t="shared" si="1"/>
        <v>25855357</v>
      </c>
      <c r="Z17">
        <f t="shared" si="2"/>
        <v>4333765</v>
      </c>
      <c r="AA17">
        <f t="shared" si="3"/>
        <v>771252</v>
      </c>
      <c r="AB17">
        <f t="shared" si="4"/>
        <v>17772039</v>
      </c>
      <c r="AC17">
        <f t="shared" si="5"/>
        <v>8114801</v>
      </c>
      <c r="AD17">
        <f t="shared" si="6"/>
        <v>761068</v>
      </c>
      <c r="AE17">
        <f t="shared" si="7"/>
        <v>10049</v>
      </c>
      <c r="AG17" t="str">
        <f t="shared" si="8"/>
        <v>Haryana</v>
      </c>
      <c r="AH17">
        <f t="shared" si="9"/>
        <v>25855357</v>
      </c>
      <c r="AJ17" t="str">
        <f t="shared" si="10"/>
        <v>Haryana</v>
      </c>
      <c r="AK17">
        <f t="shared" si="11"/>
        <v>4333765</v>
      </c>
      <c r="AM17" t="str">
        <f t="shared" si="12"/>
        <v>Haryana</v>
      </c>
      <c r="AN17">
        <f t="shared" si="13"/>
        <v>771252</v>
      </c>
      <c r="AP17" t="str">
        <f t="shared" si="14"/>
        <v>Haryana</v>
      </c>
      <c r="AQ17">
        <f t="shared" si="15"/>
        <v>17772039</v>
      </c>
      <c r="AS17" t="str">
        <f t="shared" si="16"/>
        <v>Haryana</v>
      </c>
      <c r="AT17">
        <f t="shared" si="17"/>
        <v>8114801</v>
      </c>
      <c r="AV17" t="str">
        <f t="shared" si="18"/>
        <v>Haryana</v>
      </c>
      <c r="AW17">
        <f t="shared" si="19"/>
        <v>761068</v>
      </c>
      <c r="AY17" t="str">
        <f t="shared" si="20"/>
        <v>Haryana</v>
      </c>
      <c r="AZ17">
        <f t="shared" si="21"/>
        <v>10049</v>
      </c>
    </row>
    <row r="18" spans="1:52">
      <c r="A18" t="s">
        <v>783</v>
      </c>
      <c r="B18" t="s">
        <v>783</v>
      </c>
      <c r="C18" t="s">
        <v>110</v>
      </c>
      <c r="D18" t="s">
        <v>110</v>
      </c>
      <c r="E18">
        <v>21089</v>
      </c>
      <c r="F18" s="20">
        <v>44224</v>
      </c>
      <c r="G18">
        <v>11695</v>
      </c>
      <c r="H18">
        <v>7957</v>
      </c>
      <c r="I18">
        <v>1068</v>
      </c>
      <c r="J18">
        <v>3</v>
      </c>
      <c r="K18">
        <v>1065</v>
      </c>
      <c r="L18">
        <v>3379</v>
      </c>
      <c r="O18" s="19" t="s">
        <v>789</v>
      </c>
      <c r="P18">
        <v>6402216</v>
      </c>
      <c r="Q18">
        <v>538282</v>
      </c>
      <c r="R18">
        <v>206727</v>
      </c>
      <c r="S18">
        <v>5336363</v>
      </c>
      <c r="T18">
        <v>3174635</v>
      </c>
      <c r="U18">
        <v>201669</v>
      </c>
      <c r="V18">
        <v>3451</v>
      </c>
      <c r="X18" t="str">
        <f t="shared" si="0"/>
        <v>Himachal Pradesh</v>
      </c>
      <c r="Y18">
        <f t="shared" si="1"/>
        <v>6402216</v>
      </c>
      <c r="Z18">
        <f t="shared" si="2"/>
        <v>538282</v>
      </c>
      <c r="AA18">
        <f t="shared" si="3"/>
        <v>206727</v>
      </c>
      <c r="AB18">
        <f t="shared" si="4"/>
        <v>5336363</v>
      </c>
      <c r="AC18">
        <f t="shared" si="5"/>
        <v>3174635</v>
      </c>
      <c r="AD18">
        <f t="shared" si="6"/>
        <v>201669</v>
      </c>
      <c r="AE18">
        <f t="shared" si="7"/>
        <v>3451</v>
      </c>
      <c r="AG18" t="str">
        <f t="shared" si="8"/>
        <v>Himachal Pradesh</v>
      </c>
      <c r="AH18">
        <f t="shared" si="9"/>
        <v>6402216</v>
      </c>
      <c r="AJ18" t="str">
        <f t="shared" si="10"/>
        <v>Himachal Pradesh</v>
      </c>
      <c r="AK18">
        <f t="shared" si="11"/>
        <v>538282</v>
      </c>
      <c r="AM18" t="str">
        <f t="shared" si="12"/>
        <v>Himachal Pradesh</v>
      </c>
      <c r="AN18">
        <f t="shared" si="13"/>
        <v>206727</v>
      </c>
      <c r="AP18" t="str">
        <f t="shared" si="14"/>
        <v>Himachal Pradesh</v>
      </c>
      <c r="AQ18">
        <f t="shared" si="15"/>
        <v>5336363</v>
      </c>
      <c r="AS18" t="str">
        <f t="shared" si="16"/>
        <v>Himachal Pradesh</v>
      </c>
      <c r="AT18">
        <f t="shared" si="17"/>
        <v>3174635</v>
      </c>
      <c r="AV18" t="str">
        <f t="shared" si="18"/>
        <v>Himachal Pradesh</v>
      </c>
      <c r="AW18">
        <f t="shared" si="19"/>
        <v>201669</v>
      </c>
      <c r="AY18" t="str">
        <f t="shared" si="20"/>
        <v>Himachal Pradesh</v>
      </c>
      <c r="AZ18">
        <f t="shared" si="21"/>
        <v>3451</v>
      </c>
    </row>
    <row r="19" spans="1:52">
      <c r="A19" t="s">
        <v>783</v>
      </c>
      <c r="B19" t="s">
        <v>783</v>
      </c>
      <c r="C19" t="s">
        <v>382</v>
      </c>
      <c r="D19" t="s">
        <v>382</v>
      </c>
      <c r="E19">
        <v>235122</v>
      </c>
      <c r="F19" s="20">
        <v>44189</v>
      </c>
      <c r="G19">
        <v>0</v>
      </c>
      <c r="H19">
        <v>0</v>
      </c>
      <c r="I19">
        <v>0</v>
      </c>
      <c r="J19">
        <v>0</v>
      </c>
      <c r="K19">
        <v>0</v>
      </c>
      <c r="L19">
        <v>115210</v>
      </c>
      <c r="O19" s="19" t="s">
        <v>790</v>
      </c>
      <c r="P19">
        <v>12258093</v>
      </c>
      <c r="Q19">
        <v>6032800</v>
      </c>
      <c r="R19">
        <v>332249</v>
      </c>
      <c r="S19">
        <v>9511010</v>
      </c>
      <c r="T19">
        <v>5146748</v>
      </c>
      <c r="U19">
        <v>326915</v>
      </c>
      <c r="V19">
        <v>4432</v>
      </c>
      <c r="X19" t="str">
        <f t="shared" si="0"/>
        <v>Jammu and Kashmir</v>
      </c>
      <c r="Y19">
        <f t="shared" si="1"/>
        <v>12258093</v>
      </c>
      <c r="Z19">
        <f t="shared" si="2"/>
        <v>6032800</v>
      </c>
      <c r="AA19">
        <f t="shared" si="3"/>
        <v>332249</v>
      </c>
      <c r="AB19">
        <f t="shared" si="4"/>
        <v>9511010</v>
      </c>
      <c r="AC19">
        <f t="shared" si="5"/>
        <v>5146748</v>
      </c>
      <c r="AD19">
        <f t="shared" si="6"/>
        <v>326915</v>
      </c>
      <c r="AE19">
        <f t="shared" si="7"/>
        <v>4432</v>
      </c>
      <c r="AG19" t="str">
        <f t="shared" si="8"/>
        <v>Jammu and Kashmir</v>
      </c>
      <c r="AH19">
        <f t="shared" si="9"/>
        <v>12258093</v>
      </c>
      <c r="AJ19" t="str">
        <f t="shared" si="10"/>
        <v>Jammu and Kashmir</v>
      </c>
      <c r="AK19">
        <f t="shared" si="11"/>
        <v>6032800</v>
      </c>
      <c r="AM19" t="str">
        <f t="shared" si="12"/>
        <v>Jammu and Kashmir</v>
      </c>
      <c r="AN19">
        <f t="shared" si="13"/>
        <v>332249</v>
      </c>
      <c r="AP19" t="str">
        <f t="shared" si="14"/>
        <v>Jammu and Kashmir</v>
      </c>
      <c r="AQ19">
        <f t="shared" si="15"/>
        <v>9511010</v>
      </c>
      <c r="AS19" t="str">
        <f t="shared" si="16"/>
        <v>Jammu and Kashmir</v>
      </c>
      <c r="AT19">
        <f t="shared" si="17"/>
        <v>5146748</v>
      </c>
      <c r="AV19" t="str">
        <f t="shared" si="18"/>
        <v>Jammu and Kashmir</v>
      </c>
      <c r="AW19">
        <f t="shared" si="19"/>
        <v>326915</v>
      </c>
      <c r="AY19" t="str">
        <f t="shared" si="20"/>
        <v>Jammu and Kashmir</v>
      </c>
      <c r="AZ19">
        <f t="shared" si="21"/>
        <v>4432</v>
      </c>
    </row>
    <row r="20" spans="1:52">
      <c r="A20" t="s">
        <v>783</v>
      </c>
      <c r="B20" t="s">
        <v>783</v>
      </c>
      <c r="C20" t="s">
        <v>203</v>
      </c>
      <c r="D20" t="s">
        <v>203</v>
      </c>
      <c r="E20">
        <v>147951</v>
      </c>
      <c r="F20" s="20">
        <v>44224</v>
      </c>
      <c r="G20">
        <v>88857</v>
      </c>
      <c r="H20">
        <v>55361</v>
      </c>
      <c r="I20">
        <v>3807</v>
      </c>
      <c r="J20">
        <v>22</v>
      </c>
      <c r="K20">
        <v>3780</v>
      </c>
      <c r="L20">
        <v>25764</v>
      </c>
      <c r="O20" s="19" t="s">
        <v>791</v>
      </c>
      <c r="P20">
        <v>32966238</v>
      </c>
      <c r="Q20">
        <v>9933657</v>
      </c>
      <c r="R20">
        <v>348764</v>
      </c>
      <c r="S20">
        <v>14983565</v>
      </c>
      <c r="T20">
        <v>5582373</v>
      </c>
      <c r="U20">
        <v>343518</v>
      </c>
      <c r="V20">
        <v>5138</v>
      </c>
      <c r="X20" t="str">
        <f t="shared" si="0"/>
        <v>Jharkhand</v>
      </c>
      <c r="Y20">
        <f t="shared" si="1"/>
        <v>32966238</v>
      </c>
      <c r="Z20">
        <f t="shared" si="2"/>
        <v>9933657</v>
      </c>
      <c r="AA20">
        <f t="shared" si="3"/>
        <v>348764</v>
      </c>
      <c r="AB20">
        <f t="shared" si="4"/>
        <v>14983565</v>
      </c>
      <c r="AC20">
        <f t="shared" si="5"/>
        <v>5582373</v>
      </c>
      <c r="AD20">
        <f t="shared" si="6"/>
        <v>343518</v>
      </c>
      <c r="AE20">
        <f t="shared" si="7"/>
        <v>5138</v>
      </c>
      <c r="AG20" t="str">
        <f t="shared" si="8"/>
        <v>Jharkhand</v>
      </c>
      <c r="AH20">
        <f t="shared" si="9"/>
        <v>32966238</v>
      </c>
      <c r="AJ20" t="str">
        <f t="shared" si="10"/>
        <v>Jharkhand</v>
      </c>
      <c r="AK20">
        <f t="shared" si="11"/>
        <v>9933657</v>
      </c>
      <c r="AM20" t="str">
        <f t="shared" si="12"/>
        <v>Jharkhand</v>
      </c>
      <c r="AN20">
        <f t="shared" si="13"/>
        <v>348764</v>
      </c>
      <c r="AP20" t="str">
        <f t="shared" si="14"/>
        <v>Jharkhand</v>
      </c>
      <c r="AQ20">
        <f t="shared" si="15"/>
        <v>14983565</v>
      </c>
      <c r="AS20" t="str">
        <f t="shared" si="16"/>
        <v>Jharkhand</v>
      </c>
      <c r="AT20">
        <f t="shared" si="17"/>
        <v>5582373</v>
      </c>
      <c r="AV20" t="str">
        <f t="shared" si="18"/>
        <v>Jharkhand</v>
      </c>
      <c r="AW20">
        <f t="shared" si="19"/>
        <v>343518</v>
      </c>
      <c r="AY20" t="str">
        <f t="shared" si="20"/>
        <v>Jharkhand</v>
      </c>
      <c r="AZ20">
        <f t="shared" si="21"/>
        <v>5138</v>
      </c>
    </row>
    <row r="21" spans="1:52">
      <c r="A21" t="s">
        <v>783</v>
      </c>
      <c r="B21" t="s">
        <v>783</v>
      </c>
      <c r="C21" t="s">
        <v>143</v>
      </c>
      <c r="D21" t="s">
        <v>143</v>
      </c>
      <c r="E21">
        <v>78413</v>
      </c>
      <c r="F21" s="20">
        <v>44224</v>
      </c>
      <c r="G21">
        <v>22931</v>
      </c>
      <c r="H21">
        <v>15646</v>
      </c>
      <c r="I21">
        <v>1094</v>
      </c>
      <c r="J21">
        <v>0</v>
      </c>
      <c r="K21">
        <v>1094</v>
      </c>
      <c r="L21">
        <v>8036</v>
      </c>
      <c r="O21" s="19" t="s">
        <v>792</v>
      </c>
      <c r="P21">
        <v>61047156</v>
      </c>
      <c r="Q21">
        <v>11285476</v>
      </c>
      <c r="R21">
        <v>2988297</v>
      </c>
      <c r="S21">
        <v>42496209</v>
      </c>
      <c r="T21">
        <v>22857316</v>
      </c>
      <c r="U21">
        <v>2941545</v>
      </c>
      <c r="V21">
        <v>38079</v>
      </c>
      <c r="X21" t="str">
        <f t="shared" si="0"/>
        <v>Karnataka</v>
      </c>
      <c r="Y21">
        <f t="shared" si="1"/>
        <v>61047156</v>
      </c>
      <c r="Z21">
        <f t="shared" si="2"/>
        <v>11285476</v>
      </c>
      <c r="AA21">
        <f t="shared" si="3"/>
        <v>2988297</v>
      </c>
      <c r="AB21">
        <f t="shared" si="4"/>
        <v>42496209</v>
      </c>
      <c r="AC21">
        <f t="shared" si="5"/>
        <v>22857316</v>
      </c>
      <c r="AD21">
        <f t="shared" si="6"/>
        <v>2941545</v>
      </c>
      <c r="AE21">
        <f t="shared" si="7"/>
        <v>38079</v>
      </c>
      <c r="AG21" t="str">
        <f t="shared" si="8"/>
        <v>Karnataka</v>
      </c>
      <c r="AH21">
        <f t="shared" si="9"/>
        <v>61047156</v>
      </c>
      <c r="AJ21" t="str">
        <f t="shared" si="10"/>
        <v>Karnataka</v>
      </c>
      <c r="AK21">
        <f t="shared" si="11"/>
        <v>11285476</v>
      </c>
      <c r="AM21" t="str">
        <f t="shared" si="12"/>
        <v>Karnataka</v>
      </c>
      <c r="AN21">
        <f t="shared" si="13"/>
        <v>2988297</v>
      </c>
      <c r="AP21" t="str">
        <f t="shared" si="14"/>
        <v>Karnataka</v>
      </c>
      <c r="AQ21">
        <f t="shared" si="15"/>
        <v>42496209</v>
      </c>
      <c r="AS21" t="str">
        <f t="shared" si="16"/>
        <v>Karnataka</v>
      </c>
      <c r="AT21">
        <f t="shared" si="17"/>
        <v>22857316</v>
      </c>
      <c r="AV21" t="str">
        <f t="shared" si="18"/>
        <v>Karnataka</v>
      </c>
      <c r="AW21">
        <f t="shared" si="19"/>
        <v>2941545</v>
      </c>
      <c r="AY21" t="str">
        <f t="shared" si="20"/>
        <v>Karnataka</v>
      </c>
      <c r="AZ21">
        <f t="shared" si="21"/>
        <v>38079</v>
      </c>
    </row>
    <row r="22" spans="1:52">
      <c r="A22" t="s">
        <v>783</v>
      </c>
      <c r="B22" t="s">
        <v>783</v>
      </c>
      <c r="C22" t="s">
        <v>196</v>
      </c>
      <c r="D22" t="s">
        <v>196</v>
      </c>
      <c r="E22">
        <v>99019</v>
      </c>
      <c r="F22" s="20">
        <v>44224</v>
      </c>
      <c r="G22">
        <v>54001</v>
      </c>
      <c r="H22">
        <v>39434</v>
      </c>
      <c r="I22">
        <v>3206</v>
      </c>
      <c r="J22">
        <v>17</v>
      </c>
      <c r="K22">
        <v>3183</v>
      </c>
      <c r="L22">
        <v>23470</v>
      </c>
      <c r="O22" s="19" t="s">
        <v>793</v>
      </c>
      <c r="P22">
        <v>33387677</v>
      </c>
      <c r="Q22">
        <v>11902938</v>
      </c>
      <c r="R22">
        <v>4968657</v>
      </c>
      <c r="S22">
        <v>25306499</v>
      </c>
      <c r="T22">
        <v>13658337</v>
      </c>
      <c r="U22">
        <v>4857181</v>
      </c>
      <c r="V22">
        <v>31681</v>
      </c>
      <c r="X22" t="str">
        <f t="shared" si="0"/>
        <v>Kerala</v>
      </c>
      <c r="Y22">
        <f t="shared" si="1"/>
        <v>33387677</v>
      </c>
      <c r="Z22">
        <f t="shared" si="2"/>
        <v>11902938</v>
      </c>
      <c r="AA22">
        <f t="shared" si="3"/>
        <v>4968657</v>
      </c>
      <c r="AB22">
        <f t="shared" si="4"/>
        <v>25306499</v>
      </c>
      <c r="AC22">
        <f t="shared" si="5"/>
        <v>13658337</v>
      </c>
      <c r="AD22">
        <f t="shared" si="6"/>
        <v>4857181</v>
      </c>
      <c r="AE22">
        <f t="shared" si="7"/>
        <v>31681</v>
      </c>
      <c r="AG22" t="str">
        <f t="shared" si="8"/>
        <v>Kerala</v>
      </c>
      <c r="AH22">
        <f t="shared" si="9"/>
        <v>33387677</v>
      </c>
      <c r="AJ22" t="str">
        <f t="shared" si="10"/>
        <v>Kerala</v>
      </c>
      <c r="AK22">
        <f t="shared" si="11"/>
        <v>11902938</v>
      </c>
      <c r="AM22" t="str">
        <f t="shared" si="12"/>
        <v>Kerala</v>
      </c>
      <c r="AN22">
        <f t="shared" si="13"/>
        <v>4968657</v>
      </c>
      <c r="AP22" t="str">
        <f t="shared" si="14"/>
        <v>Kerala</v>
      </c>
      <c r="AQ22">
        <f t="shared" si="15"/>
        <v>25306499</v>
      </c>
      <c r="AS22" t="str">
        <f t="shared" si="16"/>
        <v>Kerala</v>
      </c>
      <c r="AT22">
        <f t="shared" si="17"/>
        <v>13658337</v>
      </c>
      <c r="AV22" t="str">
        <f t="shared" si="18"/>
        <v>Kerala</v>
      </c>
      <c r="AW22">
        <f t="shared" si="19"/>
        <v>4857181</v>
      </c>
      <c r="AY22" t="str">
        <f t="shared" si="20"/>
        <v>Kerala</v>
      </c>
      <c r="AZ22">
        <f t="shared" si="21"/>
        <v>31681</v>
      </c>
    </row>
    <row r="23" spans="1:52">
      <c r="A23" t="s">
        <v>783</v>
      </c>
      <c r="B23" t="s">
        <v>783</v>
      </c>
      <c r="C23" t="s">
        <v>87</v>
      </c>
      <c r="D23" t="s">
        <v>87</v>
      </c>
      <c r="E23">
        <v>22256</v>
      </c>
      <c r="F23" s="20">
        <v>44224</v>
      </c>
      <c r="G23">
        <v>6946</v>
      </c>
      <c r="H23">
        <v>3874</v>
      </c>
      <c r="I23">
        <v>512</v>
      </c>
      <c r="J23">
        <v>0</v>
      </c>
      <c r="K23">
        <v>512</v>
      </c>
      <c r="L23">
        <v>1641</v>
      </c>
      <c r="O23" s="19" t="s">
        <v>810</v>
      </c>
      <c r="P23">
        <v>290000</v>
      </c>
      <c r="Q23">
        <v>120548</v>
      </c>
      <c r="R23">
        <v>20962</v>
      </c>
      <c r="S23">
        <v>208798</v>
      </c>
      <c r="T23">
        <v>152280</v>
      </c>
      <c r="U23">
        <v>20687</v>
      </c>
      <c r="V23">
        <v>208</v>
      </c>
      <c r="X23" t="str">
        <f t="shared" si="0"/>
        <v>Ladakh</v>
      </c>
      <c r="Y23">
        <f t="shared" si="1"/>
        <v>290000</v>
      </c>
      <c r="Z23">
        <f t="shared" si="2"/>
        <v>120548</v>
      </c>
      <c r="AA23">
        <f t="shared" si="3"/>
        <v>20962</v>
      </c>
      <c r="AB23">
        <f t="shared" si="4"/>
        <v>208798</v>
      </c>
      <c r="AC23">
        <f t="shared" si="5"/>
        <v>152280</v>
      </c>
      <c r="AD23">
        <f t="shared" si="6"/>
        <v>20687</v>
      </c>
      <c r="AE23">
        <f t="shared" si="7"/>
        <v>208</v>
      </c>
      <c r="AG23" t="str">
        <f t="shared" si="8"/>
        <v>Ladakh</v>
      </c>
      <c r="AH23">
        <f t="shared" si="9"/>
        <v>290000</v>
      </c>
      <c r="AJ23" t="str">
        <f t="shared" si="10"/>
        <v>Ladakh</v>
      </c>
      <c r="AK23">
        <f t="shared" si="11"/>
        <v>120548</v>
      </c>
      <c r="AM23" t="str">
        <f t="shared" si="12"/>
        <v>Ladakh</v>
      </c>
      <c r="AN23">
        <f t="shared" si="13"/>
        <v>20962</v>
      </c>
      <c r="AP23" t="str">
        <f t="shared" si="14"/>
        <v>Ladakh</v>
      </c>
      <c r="AQ23">
        <f t="shared" si="15"/>
        <v>208798</v>
      </c>
      <c r="AS23" t="str">
        <f t="shared" si="16"/>
        <v>Ladakh</v>
      </c>
      <c r="AT23">
        <f t="shared" si="17"/>
        <v>152280</v>
      </c>
      <c r="AV23" t="str">
        <f t="shared" si="18"/>
        <v>Ladakh</v>
      </c>
      <c r="AW23">
        <f t="shared" si="19"/>
        <v>20687</v>
      </c>
      <c r="AY23" t="str">
        <f t="shared" si="20"/>
        <v>Ladakh</v>
      </c>
      <c r="AZ23">
        <f t="shared" si="21"/>
        <v>208</v>
      </c>
    </row>
    <row r="24" spans="1:52" ht="15.75" customHeight="1">
      <c r="A24" t="s">
        <v>783</v>
      </c>
      <c r="B24" t="s">
        <v>783</v>
      </c>
      <c r="C24" t="s">
        <v>113</v>
      </c>
      <c r="D24" t="s">
        <v>113</v>
      </c>
      <c r="E24">
        <v>6567</v>
      </c>
      <c r="F24" s="20">
        <v>44224</v>
      </c>
      <c r="G24">
        <v>6275</v>
      </c>
      <c r="H24">
        <v>3272</v>
      </c>
      <c r="I24">
        <v>270</v>
      </c>
      <c r="J24">
        <v>0</v>
      </c>
      <c r="K24">
        <v>270</v>
      </c>
      <c r="L24">
        <v>3353</v>
      </c>
      <c r="O24" s="19" t="s">
        <v>512</v>
      </c>
      <c r="P24">
        <v>64473</v>
      </c>
      <c r="Q24">
        <v>268723</v>
      </c>
      <c r="R24">
        <v>10365</v>
      </c>
      <c r="S24">
        <v>55129</v>
      </c>
      <c r="T24">
        <v>45951</v>
      </c>
      <c r="U24">
        <v>10270</v>
      </c>
      <c r="V24">
        <v>51</v>
      </c>
      <c r="X24" t="str">
        <f t="shared" si="0"/>
        <v>Lakshadweep</v>
      </c>
      <c r="Y24">
        <f t="shared" si="1"/>
        <v>64473</v>
      </c>
      <c r="Z24">
        <f t="shared" si="2"/>
        <v>268723</v>
      </c>
      <c r="AA24">
        <f t="shared" si="3"/>
        <v>10365</v>
      </c>
      <c r="AB24">
        <f t="shared" si="4"/>
        <v>55129</v>
      </c>
      <c r="AC24">
        <f t="shared" si="5"/>
        <v>45951</v>
      </c>
      <c r="AD24">
        <f t="shared" si="6"/>
        <v>10270</v>
      </c>
      <c r="AE24">
        <f t="shared" si="7"/>
        <v>51</v>
      </c>
      <c r="AG24" t="str">
        <f t="shared" si="8"/>
        <v>Lakshadweep</v>
      </c>
      <c r="AH24">
        <f t="shared" si="9"/>
        <v>64473</v>
      </c>
      <c r="AJ24" t="str">
        <f t="shared" si="10"/>
        <v>Lakshadweep</v>
      </c>
      <c r="AK24">
        <f t="shared" si="11"/>
        <v>268723</v>
      </c>
      <c r="AM24" t="str">
        <f t="shared" si="12"/>
        <v>Lakshadweep</v>
      </c>
      <c r="AN24">
        <f t="shared" si="13"/>
        <v>10365</v>
      </c>
      <c r="AP24" t="str">
        <f t="shared" si="14"/>
        <v>Lakshadweep</v>
      </c>
      <c r="AQ24">
        <f t="shared" si="15"/>
        <v>55129</v>
      </c>
      <c r="AS24" t="str">
        <f t="shared" si="16"/>
        <v>Lakshadweep</v>
      </c>
      <c r="AT24">
        <f t="shared" si="17"/>
        <v>45951</v>
      </c>
      <c r="AV24" t="str">
        <f t="shared" si="18"/>
        <v>Lakshadweep</v>
      </c>
      <c r="AW24">
        <f t="shared" si="19"/>
        <v>10270</v>
      </c>
      <c r="AY24" t="str">
        <f t="shared" si="20"/>
        <v>Lakshadweep</v>
      </c>
      <c r="AZ24">
        <f t="shared" si="21"/>
        <v>51</v>
      </c>
    </row>
    <row r="25" spans="1:52">
      <c r="A25" t="s">
        <v>783</v>
      </c>
      <c r="B25" t="s">
        <v>783</v>
      </c>
      <c r="C25" t="s">
        <v>122</v>
      </c>
      <c r="D25" t="s">
        <v>122</v>
      </c>
      <c r="E25">
        <v>89717</v>
      </c>
      <c r="F25" s="20">
        <v>44224</v>
      </c>
      <c r="G25">
        <v>9121</v>
      </c>
      <c r="H25">
        <v>5601</v>
      </c>
      <c r="I25">
        <v>511</v>
      </c>
      <c r="J25">
        <v>1</v>
      </c>
      <c r="K25">
        <v>510</v>
      </c>
      <c r="L25">
        <v>4456</v>
      </c>
      <c r="O25" s="19" t="s">
        <v>794</v>
      </c>
      <c r="P25">
        <v>72643901</v>
      </c>
      <c r="Q25">
        <v>5727295</v>
      </c>
      <c r="R25">
        <v>788134</v>
      </c>
      <c r="S25">
        <v>49486983</v>
      </c>
      <c r="T25">
        <v>20708290</v>
      </c>
      <c r="U25">
        <v>777348</v>
      </c>
      <c r="V25">
        <v>8963</v>
      </c>
      <c r="X25" t="str">
        <f t="shared" si="0"/>
        <v>Madhya Pradesh</v>
      </c>
      <c r="Y25">
        <f t="shared" si="1"/>
        <v>72643901</v>
      </c>
      <c r="Z25">
        <f t="shared" si="2"/>
        <v>5727295</v>
      </c>
      <c r="AA25">
        <f t="shared" si="3"/>
        <v>788134</v>
      </c>
      <c r="AB25">
        <f t="shared" si="4"/>
        <v>49486983</v>
      </c>
      <c r="AC25">
        <f t="shared" si="5"/>
        <v>20708290</v>
      </c>
      <c r="AD25">
        <f t="shared" si="6"/>
        <v>777348</v>
      </c>
      <c r="AE25">
        <f t="shared" si="7"/>
        <v>8963</v>
      </c>
      <c r="AG25" t="str">
        <f t="shared" si="8"/>
        <v>Madhya Pradesh</v>
      </c>
      <c r="AH25">
        <f t="shared" si="9"/>
        <v>72643901</v>
      </c>
      <c r="AJ25" t="str">
        <f t="shared" si="10"/>
        <v>Madhya Pradesh</v>
      </c>
      <c r="AK25">
        <f t="shared" si="11"/>
        <v>5727295</v>
      </c>
      <c r="AM25" t="str">
        <f t="shared" si="12"/>
        <v>Madhya Pradesh</v>
      </c>
      <c r="AN25">
        <f t="shared" si="13"/>
        <v>788134</v>
      </c>
      <c r="AP25" t="str">
        <f t="shared" si="14"/>
        <v>Madhya Pradesh</v>
      </c>
      <c r="AQ25">
        <f t="shared" si="15"/>
        <v>49486983</v>
      </c>
      <c r="AS25" t="str">
        <f t="shared" si="16"/>
        <v>Madhya Pradesh</v>
      </c>
      <c r="AT25">
        <f t="shared" si="17"/>
        <v>20708290</v>
      </c>
      <c r="AV25" t="str">
        <f t="shared" si="18"/>
        <v>Madhya Pradesh</v>
      </c>
      <c r="AW25">
        <f t="shared" si="19"/>
        <v>777348</v>
      </c>
      <c r="AY25" t="str">
        <f t="shared" si="20"/>
        <v>Madhya Pradesh</v>
      </c>
      <c r="AZ25">
        <f t="shared" si="21"/>
        <v>8963</v>
      </c>
    </row>
    <row r="26" spans="1:52">
      <c r="A26" t="s">
        <v>783</v>
      </c>
      <c r="B26" t="s">
        <v>783</v>
      </c>
      <c r="C26" t="s">
        <v>139</v>
      </c>
      <c r="D26" t="s">
        <v>139</v>
      </c>
      <c r="E26">
        <v>13769</v>
      </c>
      <c r="F26" s="20">
        <v>44224</v>
      </c>
      <c r="G26">
        <v>13328</v>
      </c>
      <c r="H26">
        <v>10176</v>
      </c>
      <c r="I26">
        <v>874</v>
      </c>
      <c r="J26">
        <v>3</v>
      </c>
      <c r="K26">
        <v>871</v>
      </c>
      <c r="L26">
        <v>7184</v>
      </c>
      <c r="O26" s="19" t="s">
        <v>795</v>
      </c>
      <c r="P26">
        <v>115333031</v>
      </c>
      <c r="Q26">
        <v>20309367</v>
      </c>
      <c r="R26">
        <v>6610934</v>
      </c>
      <c r="S26">
        <v>67196330</v>
      </c>
      <c r="T26">
        <v>30974759</v>
      </c>
      <c r="U26">
        <v>6450554</v>
      </c>
      <c r="V26">
        <v>140105</v>
      </c>
      <c r="X26" t="str">
        <f t="shared" si="0"/>
        <v>Maharashtra</v>
      </c>
      <c r="Y26">
        <f t="shared" si="1"/>
        <v>115333031</v>
      </c>
      <c r="Z26">
        <f t="shared" si="2"/>
        <v>20309367</v>
      </c>
      <c r="AA26">
        <f t="shared" si="3"/>
        <v>6610934</v>
      </c>
      <c r="AB26">
        <f t="shared" si="4"/>
        <v>67196330</v>
      </c>
      <c r="AC26">
        <f t="shared" si="5"/>
        <v>30974759</v>
      </c>
      <c r="AD26">
        <f t="shared" si="6"/>
        <v>6450554</v>
      </c>
      <c r="AE26">
        <f t="shared" si="7"/>
        <v>140105</v>
      </c>
      <c r="AG26" t="str">
        <f t="shared" si="8"/>
        <v>Maharashtra</v>
      </c>
      <c r="AH26">
        <f t="shared" si="9"/>
        <v>115333031</v>
      </c>
      <c r="AJ26" t="str">
        <f t="shared" si="10"/>
        <v>Maharashtra</v>
      </c>
      <c r="AK26">
        <f t="shared" si="11"/>
        <v>20309367</v>
      </c>
      <c r="AM26" t="str">
        <f t="shared" si="12"/>
        <v>Maharashtra</v>
      </c>
      <c r="AN26">
        <f t="shared" si="13"/>
        <v>6610934</v>
      </c>
      <c r="AP26" t="str">
        <f t="shared" si="14"/>
        <v>Maharashtra</v>
      </c>
      <c r="AQ26">
        <f t="shared" si="15"/>
        <v>67196330</v>
      </c>
      <c r="AS26" t="str">
        <f t="shared" si="16"/>
        <v>Maharashtra</v>
      </c>
      <c r="AT26">
        <f t="shared" si="17"/>
        <v>30974759</v>
      </c>
      <c r="AV26" t="str">
        <f t="shared" si="18"/>
        <v>Maharashtra</v>
      </c>
      <c r="AW26">
        <f t="shared" si="19"/>
        <v>6450554</v>
      </c>
      <c r="AY26" t="str">
        <f t="shared" si="20"/>
        <v>Maharashtra</v>
      </c>
      <c r="AZ26">
        <f t="shared" si="21"/>
        <v>140105</v>
      </c>
    </row>
    <row r="27" spans="1:52">
      <c r="A27" t="s">
        <v>783</v>
      </c>
      <c r="B27" t="s">
        <v>783</v>
      </c>
      <c r="C27" t="s">
        <v>177</v>
      </c>
      <c r="D27" t="s">
        <v>177</v>
      </c>
      <c r="E27">
        <v>145538</v>
      </c>
      <c r="F27" s="20">
        <v>44224</v>
      </c>
      <c r="G27">
        <v>31120</v>
      </c>
      <c r="H27">
        <v>22003</v>
      </c>
      <c r="I27">
        <v>2885</v>
      </c>
      <c r="J27">
        <v>26</v>
      </c>
      <c r="K27">
        <v>2851</v>
      </c>
      <c r="L27">
        <v>16387</v>
      </c>
      <c r="O27" s="19" t="s">
        <v>796</v>
      </c>
      <c r="P27">
        <v>2993721</v>
      </c>
      <c r="Q27">
        <v>1347534</v>
      </c>
      <c r="R27">
        <v>0</v>
      </c>
      <c r="S27">
        <v>1167402</v>
      </c>
      <c r="T27">
        <v>678413</v>
      </c>
      <c r="U27">
        <v>0</v>
      </c>
      <c r="V27">
        <v>0</v>
      </c>
      <c r="X27" t="str">
        <f t="shared" si="0"/>
        <v>Manipur</v>
      </c>
      <c r="Y27">
        <f t="shared" si="1"/>
        <v>2993721</v>
      </c>
      <c r="Z27">
        <f t="shared" si="2"/>
        <v>1347534</v>
      </c>
      <c r="AA27">
        <f t="shared" si="3"/>
        <v>0</v>
      </c>
      <c r="AB27">
        <f t="shared" si="4"/>
        <v>1167402</v>
      </c>
      <c r="AC27">
        <f t="shared" si="5"/>
        <v>678413</v>
      </c>
      <c r="AD27">
        <f t="shared" si="6"/>
        <v>0</v>
      </c>
      <c r="AE27">
        <f t="shared" si="7"/>
        <v>0</v>
      </c>
      <c r="AG27" t="str">
        <f t="shared" si="8"/>
        <v>Manipur</v>
      </c>
      <c r="AH27">
        <f t="shared" si="9"/>
        <v>2993721</v>
      </c>
      <c r="AJ27" t="str">
        <f t="shared" si="10"/>
        <v>Manipur</v>
      </c>
      <c r="AK27">
        <f t="shared" si="11"/>
        <v>1347534</v>
      </c>
      <c r="AM27" t="str">
        <f t="shared" si="12"/>
        <v>Manipur</v>
      </c>
      <c r="AN27">
        <f t="shared" si="13"/>
        <v>0</v>
      </c>
      <c r="AP27" t="str">
        <f t="shared" si="14"/>
        <v>Manipur</v>
      </c>
      <c r="AQ27">
        <f t="shared" si="15"/>
        <v>1167402</v>
      </c>
      <c r="AS27" t="str">
        <f t="shared" si="16"/>
        <v>Manipur</v>
      </c>
      <c r="AT27">
        <f t="shared" si="17"/>
        <v>678413</v>
      </c>
      <c r="AV27" t="str">
        <f t="shared" si="18"/>
        <v>Manipur</v>
      </c>
      <c r="AW27">
        <f t="shared" si="19"/>
        <v>0</v>
      </c>
      <c r="AY27" t="str">
        <f t="shared" si="20"/>
        <v>Manipur</v>
      </c>
      <c r="AZ27">
        <f t="shared" si="21"/>
        <v>0</v>
      </c>
    </row>
    <row r="28" spans="1:52">
      <c r="A28" t="s">
        <v>783</v>
      </c>
      <c r="B28" t="s">
        <v>783</v>
      </c>
      <c r="C28" t="s">
        <v>152</v>
      </c>
      <c r="D28" t="s">
        <v>152</v>
      </c>
      <c r="E28">
        <v>60000</v>
      </c>
      <c r="F28" s="20">
        <v>44224</v>
      </c>
      <c r="G28">
        <v>19259</v>
      </c>
      <c r="H28">
        <v>7826</v>
      </c>
      <c r="I28">
        <v>752</v>
      </c>
      <c r="J28">
        <v>2</v>
      </c>
      <c r="K28">
        <v>749</v>
      </c>
      <c r="L28">
        <v>10718</v>
      </c>
      <c r="O28" s="19" t="s">
        <v>797</v>
      </c>
      <c r="P28">
        <v>3364915</v>
      </c>
      <c r="Q28">
        <v>1690615</v>
      </c>
      <c r="R28">
        <v>83627</v>
      </c>
      <c r="S28">
        <v>1103273</v>
      </c>
      <c r="T28">
        <v>641816</v>
      </c>
      <c r="U28">
        <v>81746</v>
      </c>
      <c r="V28">
        <v>1450</v>
      </c>
      <c r="X28" t="str">
        <f t="shared" si="0"/>
        <v>Meghalaya</v>
      </c>
      <c r="Y28">
        <f t="shared" si="1"/>
        <v>3364915</v>
      </c>
      <c r="Z28">
        <f t="shared" si="2"/>
        <v>1690615</v>
      </c>
      <c r="AA28">
        <f t="shared" si="3"/>
        <v>83627</v>
      </c>
      <c r="AB28">
        <f t="shared" si="4"/>
        <v>1103273</v>
      </c>
      <c r="AC28">
        <f t="shared" si="5"/>
        <v>641816</v>
      </c>
      <c r="AD28">
        <f t="shared" si="6"/>
        <v>81746</v>
      </c>
      <c r="AE28">
        <f t="shared" si="7"/>
        <v>1450</v>
      </c>
      <c r="AG28" t="str">
        <f t="shared" si="8"/>
        <v>Meghalaya</v>
      </c>
      <c r="AH28">
        <f t="shared" si="9"/>
        <v>3364915</v>
      </c>
      <c r="AJ28" t="str">
        <f t="shared" si="10"/>
        <v>Meghalaya</v>
      </c>
      <c r="AK28">
        <f t="shared" si="11"/>
        <v>1690615</v>
      </c>
      <c r="AM28" t="str">
        <f t="shared" si="12"/>
        <v>Meghalaya</v>
      </c>
      <c r="AN28">
        <f t="shared" si="13"/>
        <v>83627</v>
      </c>
      <c r="AP28" t="str">
        <f t="shared" si="14"/>
        <v>Meghalaya</v>
      </c>
      <c r="AQ28">
        <f t="shared" si="15"/>
        <v>1103273</v>
      </c>
      <c r="AS28" t="str">
        <f t="shared" si="16"/>
        <v>Meghalaya</v>
      </c>
      <c r="AT28">
        <f t="shared" si="17"/>
        <v>641816</v>
      </c>
      <c r="AV28" t="str">
        <f t="shared" si="18"/>
        <v>Meghalaya</v>
      </c>
      <c r="AW28">
        <f t="shared" si="19"/>
        <v>81746</v>
      </c>
      <c r="AY28" t="str">
        <f t="shared" si="20"/>
        <v>Meghalaya</v>
      </c>
      <c r="AZ28">
        <f t="shared" si="21"/>
        <v>1450</v>
      </c>
    </row>
    <row r="29" spans="1:52">
      <c r="A29" t="s">
        <v>783</v>
      </c>
      <c r="B29" t="s">
        <v>783</v>
      </c>
      <c r="C29" t="s">
        <v>165</v>
      </c>
      <c r="D29" t="s">
        <v>165</v>
      </c>
      <c r="E29">
        <v>53986</v>
      </c>
      <c r="F29" s="20">
        <v>44224</v>
      </c>
      <c r="G29">
        <v>32639</v>
      </c>
      <c r="H29">
        <v>22089</v>
      </c>
      <c r="I29">
        <v>2426</v>
      </c>
      <c r="J29">
        <v>11</v>
      </c>
      <c r="K29">
        <v>2397</v>
      </c>
      <c r="L29">
        <v>13382</v>
      </c>
      <c r="O29" s="19" t="s">
        <v>798</v>
      </c>
      <c r="P29">
        <v>1091014</v>
      </c>
      <c r="Q29">
        <v>594159</v>
      </c>
      <c r="R29">
        <v>119135</v>
      </c>
      <c r="S29">
        <v>711595</v>
      </c>
      <c r="T29">
        <v>512017</v>
      </c>
      <c r="U29">
        <v>112647</v>
      </c>
      <c r="V29">
        <v>427</v>
      </c>
      <c r="X29" t="str">
        <f t="shared" si="0"/>
        <v>Mizoram</v>
      </c>
      <c r="Y29">
        <f t="shared" si="1"/>
        <v>1091014</v>
      </c>
      <c r="Z29">
        <f t="shared" si="2"/>
        <v>594159</v>
      </c>
      <c r="AA29">
        <f t="shared" si="3"/>
        <v>119135</v>
      </c>
      <c r="AB29">
        <f t="shared" si="4"/>
        <v>711595</v>
      </c>
      <c r="AC29">
        <f t="shared" si="5"/>
        <v>512017</v>
      </c>
      <c r="AD29">
        <f t="shared" si="6"/>
        <v>112647</v>
      </c>
      <c r="AE29">
        <f t="shared" si="7"/>
        <v>427</v>
      </c>
      <c r="AG29" t="str">
        <f t="shared" si="8"/>
        <v>Mizoram</v>
      </c>
      <c r="AH29">
        <f t="shared" si="9"/>
        <v>1091014</v>
      </c>
      <c r="AJ29" t="str">
        <f t="shared" si="10"/>
        <v>Mizoram</v>
      </c>
      <c r="AK29">
        <f t="shared" si="11"/>
        <v>594159</v>
      </c>
      <c r="AM29" t="str">
        <f t="shared" si="12"/>
        <v>Mizoram</v>
      </c>
      <c r="AN29">
        <f t="shared" si="13"/>
        <v>119135</v>
      </c>
      <c r="AP29" t="str">
        <f t="shared" si="14"/>
        <v>Mizoram</v>
      </c>
      <c r="AQ29">
        <f t="shared" si="15"/>
        <v>711595</v>
      </c>
      <c r="AS29" t="str">
        <f t="shared" si="16"/>
        <v>Mizoram</v>
      </c>
      <c r="AT29">
        <f t="shared" si="17"/>
        <v>512017</v>
      </c>
      <c r="AV29" t="str">
        <f t="shared" si="18"/>
        <v>Mizoram</v>
      </c>
      <c r="AW29">
        <f t="shared" si="19"/>
        <v>112647</v>
      </c>
      <c r="AY29" t="str">
        <f t="shared" si="20"/>
        <v>Mizoram</v>
      </c>
      <c r="AZ29">
        <f t="shared" si="21"/>
        <v>427</v>
      </c>
    </row>
    <row r="30" spans="1:52">
      <c r="A30" t="s">
        <v>783</v>
      </c>
      <c r="B30" t="s">
        <v>783</v>
      </c>
      <c r="C30" t="s">
        <v>142</v>
      </c>
      <c r="D30" t="s">
        <v>142</v>
      </c>
      <c r="E30">
        <v>80597</v>
      </c>
      <c r="F30" s="20">
        <v>44224</v>
      </c>
      <c r="G30">
        <v>16565</v>
      </c>
      <c r="H30">
        <v>9990</v>
      </c>
      <c r="I30">
        <v>738</v>
      </c>
      <c r="J30">
        <v>8</v>
      </c>
      <c r="K30">
        <v>730</v>
      </c>
      <c r="L30">
        <v>7439</v>
      </c>
      <c r="O30" s="19" t="s">
        <v>799</v>
      </c>
      <c r="P30">
        <v>2275875</v>
      </c>
      <c r="Q30">
        <v>132277</v>
      </c>
      <c r="R30">
        <v>31842</v>
      </c>
      <c r="S30">
        <v>709551</v>
      </c>
      <c r="T30">
        <v>490651</v>
      </c>
      <c r="U30">
        <v>29904</v>
      </c>
      <c r="V30">
        <v>685</v>
      </c>
      <c r="X30" t="str">
        <f t="shared" si="0"/>
        <v>Nagaland</v>
      </c>
      <c r="Y30">
        <f t="shared" si="1"/>
        <v>2275875</v>
      </c>
      <c r="Z30">
        <f t="shared" si="2"/>
        <v>132277</v>
      </c>
      <c r="AA30">
        <f t="shared" si="3"/>
        <v>31842</v>
      </c>
      <c r="AB30">
        <f t="shared" si="4"/>
        <v>709551</v>
      </c>
      <c r="AC30">
        <f t="shared" si="5"/>
        <v>490651</v>
      </c>
      <c r="AD30">
        <f t="shared" si="6"/>
        <v>29904</v>
      </c>
      <c r="AE30">
        <f t="shared" si="7"/>
        <v>685</v>
      </c>
      <c r="AG30" t="str">
        <f t="shared" si="8"/>
        <v>Nagaland</v>
      </c>
      <c r="AH30">
        <f t="shared" si="9"/>
        <v>2275875</v>
      </c>
      <c r="AJ30" t="str">
        <f t="shared" si="10"/>
        <v>Nagaland</v>
      </c>
      <c r="AK30">
        <f t="shared" si="11"/>
        <v>132277</v>
      </c>
      <c r="AM30" t="str">
        <f t="shared" si="12"/>
        <v>Nagaland</v>
      </c>
      <c r="AN30">
        <f t="shared" si="13"/>
        <v>31842</v>
      </c>
      <c r="AP30" t="str">
        <f t="shared" si="14"/>
        <v>Nagaland</v>
      </c>
      <c r="AQ30">
        <f t="shared" si="15"/>
        <v>709551</v>
      </c>
      <c r="AS30" t="str">
        <f t="shared" si="16"/>
        <v>Nagaland</v>
      </c>
      <c r="AT30">
        <f t="shared" si="17"/>
        <v>490651</v>
      </c>
      <c r="AV30" t="str">
        <f t="shared" si="18"/>
        <v>Nagaland</v>
      </c>
      <c r="AW30">
        <f t="shared" si="19"/>
        <v>29904</v>
      </c>
      <c r="AY30" t="str">
        <f t="shared" si="20"/>
        <v>Nagaland</v>
      </c>
      <c r="AZ30">
        <f t="shared" si="21"/>
        <v>685</v>
      </c>
    </row>
    <row r="31" spans="1:52">
      <c r="A31" t="s">
        <v>783</v>
      </c>
      <c r="B31" t="s">
        <v>783</v>
      </c>
      <c r="C31" t="s">
        <v>153</v>
      </c>
      <c r="D31" t="s">
        <v>153</v>
      </c>
      <c r="E31">
        <v>82839</v>
      </c>
      <c r="F31" s="20">
        <v>44224</v>
      </c>
      <c r="G31">
        <v>26916</v>
      </c>
      <c r="H31">
        <v>18827</v>
      </c>
      <c r="I31">
        <v>3036</v>
      </c>
      <c r="J31">
        <v>15</v>
      </c>
      <c r="K31">
        <v>3015</v>
      </c>
      <c r="L31">
        <v>12082</v>
      </c>
      <c r="O31" s="19" t="s">
        <v>813</v>
      </c>
      <c r="P31">
        <v>40121083</v>
      </c>
      <c r="Q31">
        <v>6368071</v>
      </c>
      <c r="R31">
        <v>965674</v>
      </c>
      <c r="S31">
        <v>24647541</v>
      </c>
      <c r="T31">
        <v>11176259</v>
      </c>
      <c r="U31">
        <v>954099</v>
      </c>
      <c r="V31">
        <v>8214</v>
      </c>
      <c r="X31" t="str">
        <f t="shared" si="0"/>
        <v>Odisha</v>
      </c>
      <c r="Y31">
        <f t="shared" si="1"/>
        <v>40121083</v>
      </c>
      <c r="Z31">
        <f t="shared" si="2"/>
        <v>6368071</v>
      </c>
      <c r="AA31">
        <f t="shared" si="3"/>
        <v>965674</v>
      </c>
      <c r="AB31">
        <f t="shared" si="4"/>
        <v>24647541</v>
      </c>
      <c r="AC31">
        <f t="shared" si="5"/>
        <v>11176259</v>
      </c>
      <c r="AD31">
        <f t="shared" si="6"/>
        <v>954099</v>
      </c>
      <c r="AE31">
        <f t="shared" si="7"/>
        <v>8214</v>
      </c>
      <c r="AG31" t="str">
        <f t="shared" si="8"/>
        <v>Odisha</v>
      </c>
      <c r="AH31">
        <f t="shared" si="9"/>
        <v>40121083</v>
      </c>
      <c r="AJ31" t="str">
        <f t="shared" si="10"/>
        <v>Odisha</v>
      </c>
      <c r="AK31">
        <f t="shared" si="11"/>
        <v>6368071</v>
      </c>
      <c r="AM31" t="str">
        <f t="shared" si="12"/>
        <v>Odisha</v>
      </c>
      <c r="AN31">
        <f t="shared" si="13"/>
        <v>965674</v>
      </c>
      <c r="AP31" t="str">
        <f t="shared" si="14"/>
        <v>Odisha</v>
      </c>
      <c r="AQ31">
        <f t="shared" si="15"/>
        <v>24647541</v>
      </c>
      <c r="AS31" t="str">
        <f t="shared" si="16"/>
        <v>Odisha</v>
      </c>
      <c r="AT31">
        <f t="shared" si="17"/>
        <v>11176259</v>
      </c>
      <c r="AV31" t="str">
        <f t="shared" si="18"/>
        <v>Odisha</v>
      </c>
      <c r="AW31">
        <f t="shared" si="19"/>
        <v>954099</v>
      </c>
      <c r="AY31" t="str">
        <f t="shared" si="20"/>
        <v>Odisha</v>
      </c>
      <c r="AZ31">
        <f t="shared" si="21"/>
        <v>8214</v>
      </c>
    </row>
    <row r="32" spans="1:52">
      <c r="A32" t="s">
        <v>783</v>
      </c>
      <c r="B32" t="s">
        <v>783</v>
      </c>
      <c r="C32" t="s">
        <v>188</v>
      </c>
      <c r="D32" t="s">
        <v>188</v>
      </c>
      <c r="E32">
        <v>95950</v>
      </c>
      <c r="F32" s="20">
        <v>44224</v>
      </c>
      <c r="G32">
        <v>63539</v>
      </c>
      <c r="H32">
        <v>47104</v>
      </c>
      <c r="I32">
        <v>2124</v>
      </c>
      <c r="J32">
        <v>17</v>
      </c>
      <c r="K32">
        <v>2102</v>
      </c>
      <c r="L32">
        <v>21049</v>
      </c>
      <c r="O32" s="19" t="s">
        <v>614</v>
      </c>
      <c r="P32">
        <v>1192327</v>
      </c>
      <c r="Q32">
        <v>601815</v>
      </c>
      <c r="R32">
        <v>121240</v>
      </c>
      <c r="S32">
        <v>703878</v>
      </c>
      <c r="T32">
        <v>388898</v>
      </c>
      <c r="U32">
        <v>119065</v>
      </c>
      <c r="V32">
        <v>1750</v>
      </c>
      <c r="X32" t="str">
        <f t="shared" si="0"/>
        <v>Puducherry</v>
      </c>
      <c r="Y32">
        <f t="shared" si="1"/>
        <v>1192327</v>
      </c>
      <c r="Z32">
        <f t="shared" si="2"/>
        <v>601815</v>
      </c>
      <c r="AA32">
        <f t="shared" si="3"/>
        <v>121240</v>
      </c>
      <c r="AB32">
        <f t="shared" si="4"/>
        <v>703878</v>
      </c>
      <c r="AC32">
        <f t="shared" si="5"/>
        <v>388898</v>
      </c>
      <c r="AD32">
        <f t="shared" si="6"/>
        <v>119065</v>
      </c>
      <c r="AE32">
        <f t="shared" si="7"/>
        <v>1750</v>
      </c>
      <c r="AG32" t="str">
        <f t="shared" si="8"/>
        <v>Puducherry</v>
      </c>
      <c r="AH32">
        <f t="shared" si="9"/>
        <v>1192327</v>
      </c>
      <c r="AJ32" t="str">
        <f t="shared" si="10"/>
        <v>Puducherry</v>
      </c>
      <c r="AK32">
        <f t="shared" si="11"/>
        <v>601815</v>
      </c>
      <c r="AM32" t="str">
        <f t="shared" si="12"/>
        <v>Puducherry</v>
      </c>
      <c r="AN32">
        <f t="shared" si="13"/>
        <v>121240</v>
      </c>
      <c r="AP32" t="str">
        <f t="shared" si="14"/>
        <v>Puducherry</v>
      </c>
      <c r="AQ32">
        <f t="shared" si="15"/>
        <v>703878</v>
      </c>
      <c r="AS32" t="str">
        <f t="shared" si="16"/>
        <v>Puducherry</v>
      </c>
      <c r="AT32">
        <f t="shared" si="17"/>
        <v>388898</v>
      </c>
      <c r="AV32" t="str">
        <f t="shared" si="18"/>
        <v>Puducherry</v>
      </c>
      <c r="AW32">
        <f t="shared" si="19"/>
        <v>119065</v>
      </c>
      <c r="AY32" t="str">
        <f t="shared" si="20"/>
        <v>Puducherry</v>
      </c>
      <c r="AZ32">
        <f t="shared" si="21"/>
        <v>1750</v>
      </c>
    </row>
    <row r="33" spans="1:52">
      <c r="A33" t="s">
        <v>783</v>
      </c>
      <c r="B33" t="s">
        <v>783</v>
      </c>
      <c r="C33" t="s">
        <v>115</v>
      </c>
      <c r="D33" t="s">
        <v>115</v>
      </c>
      <c r="E33">
        <v>6790</v>
      </c>
      <c r="F33" s="20">
        <v>44224</v>
      </c>
      <c r="G33">
        <v>8004</v>
      </c>
      <c r="H33">
        <v>4998</v>
      </c>
      <c r="I33">
        <v>453</v>
      </c>
      <c r="J33">
        <v>0</v>
      </c>
      <c r="K33">
        <v>453</v>
      </c>
      <c r="L33">
        <v>3553</v>
      </c>
      <c r="O33" s="19" t="s">
        <v>800</v>
      </c>
      <c r="P33">
        <v>30510873</v>
      </c>
      <c r="Q33">
        <v>3239672</v>
      </c>
      <c r="R33">
        <v>602401</v>
      </c>
      <c r="S33">
        <v>15942523</v>
      </c>
      <c r="T33">
        <v>6238789</v>
      </c>
      <c r="U33">
        <v>585591</v>
      </c>
      <c r="V33">
        <v>16559</v>
      </c>
      <c r="X33" t="str">
        <f t="shared" si="0"/>
        <v>Punjab</v>
      </c>
      <c r="Y33">
        <f t="shared" si="1"/>
        <v>30510873</v>
      </c>
      <c r="Z33">
        <f t="shared" si="2"/>
        <v>3239672</v>
      </c>
      <c r="AA33">
        <f t="shared" si="3"/>
        <v>602401</v>
      </c>
      <c r="AB33">
        <f t="shared" si="4"/>
        <v>15942523</v>
      </c>
      <c r="AC33">
        <f t="shared" si="5"/>
        <v>6238789</v>
      </c>
      <c r="AD33">
        <f t="shared" si="6"/>
        <v>585591</v>
      </c>
      <c r="AE33">
        <f t="shared" si="7"/>
        <v>16559</v>
      </c>
      <c r="AG33" t="str">
        <f t="shared" si="8"/>
        <v>Punjab</v>
      </c>
      <c r="AH33">
        <f t="shared" si="9"/>
        <v>30510873</v>
      </c>
      <c r="AJ33" t="str">
        <f t="shared" si="10"/>
        <v>Punjab</v>
      </c>
      <c r="AK33">
        <f t="shared" si="11"/>
        <v>3239672</v>
      </c>
      <c r="AM33" t="str">
        <f t="shared" si="12"/>
        <v>Punjab</v>
      </c>
      <c r="AN33">
        <f t="shared" si="13"/>
        <v>602401</v>
      </c>
      <c r="AP33" t="str">
        <f t="shared" si="14"/>
        <v>Punjab</v>
      </c>
      <c r="AQ33">
        <f t="shared" si="15"/>
        <v>15942523</v>
      </c>
      <c r="AS33" t="str">
        <f t="shared" si="16"/>
        <v>Punjab</v>
      </c>
      <c r="AT33">
        <f t="shared" si="17"/>
        <v>6238789</v>
      </c>
      <c r="AV33" t="str">
        <f t="shared" si="18"/>
        <v>Punjab</v>
      </c>
      <c r="AW33">
        <f t="shared" si="19"/>
        <v>585591</v>
      </c>
      <c r="AY33" t="str">
        <f t="shared" si="20"/>
        <v>Punjab</v>
      </c>
      <c r="AZ33">
        <f t="shared" si="21"/>
        <v>16559</v>
      </c>
    </row>
    <row r="34" spans="1:52">
      <c r="A34" t="s">
        <v>783</v>
      </c>
      <c r="B34" t="s">
        <v>783</v>
      </c>
      <c r="C34" t="s">
        <v>243</v>
      </c>
      <c r="D34" t="s">
        <v>243</v>
      </c>
      <c r="E34">
        <v>176385</v>
      </c>
      <c r="F34" s="20">
        <v>44224</v>
      </c>
      <c r="G34">
        <v>141168</v>
      </c>
      <c r="H34">
        <v>100258</v>
      </c>
      <c r="I34">
        <v>18316</v>
      </c>
      <c r="J34">
        <v>98</v>
      </c>
      <c r="K34">
        <v>18212</v>
      </c>
      <c r="L34">
        <v>51118</v>
      </c>
      <c r="O34" s="19" t="s">
        <v>801</v>
      </c>
      <c r="P34">
        <v>69579056</v>
      </c>
      <c r="Q34">
        <v>6349659</v>
      </c>
      <c r="R34">
        <v>990684</v>
      </c>
      <c r="S34">
        <v>42975649</v>
      </c>
      <c r="T34">
        <v>20132113</v>
      </c>
      <c r="U34">
        <v>981526</v>
      </c>
      <c r="V34">
        <v>9024</v>
      </c>
      <c r="X34" t="str">
        <f t="shared" si="0"/>
        <v>Rajasthan</v>
      </c>
      <c r="Y34">
        <f t="shared" si="1"/>
        <v>69579056</v>
      </c>
      <c r="Z34">
        <f t="shared" si="2"/>
        <v>6349659</v>
      </c>
      <c r="AA34">
        <f t="shared" si="3"/>
        <v>990684</v>
      </c>
      <c r="AB34">
        <f t="shared" si="4"/>
        <v>42975649</v>
      </c>
      <c r="AC34">
        <f t="shared" si="5"/>
        <v>20132113</v>
      </c>
      <c r="AD34">
        <f t="shared" si="6"/>
        <v>981526</v>
      </c>
      <c r="AE34">
        <f t="shared" si="7"/>
        <v>9024</v>
      </c>
      <c r="AG34" t="str">
        <f t="shared" si="8"/>
        <v>Rajasthan</v>
      </c>
      <c r="AH34">
        <f t="shared" si="9"/>
        <v>69579056</v>
      </c>
      <c r="AJ34" t="str">
        <f t="shared" si="10"/>
        <v>Rajasthan</v>
      </c>
      <c r="AK34">
        <f t="shared" si="11"/>
        <v>6349659</v>
      </c>
      <c r="AM34" t="str">
        <f t="shared" si="12"/>
        <v>Rajasthan</v>
      </c>
      <c r="AN34">
        <f t="shared" si="13"/>
        <v>990684</v>
      </c>
      <c r="AP34" t="str">
        <f t="shared" si="14"/>
        <v>Rajasthan</v>
      </c>
      <c r="AQ34">
        <f t="shared" si="15"/>
        <v>42975649</v>
      </c>
      <c r="AS34" t="str">
        <f t="shared" si="16"/>
        <v>Rajasthan</v>
      </c>
      <c r="AT34">
        <f t="shared" si="17"/>
        <v>20132113</v>
      </c>
      <c r="AV34" t="str">
        <f t="shared" si="18"/>
        <v>Rajasthan</v>
      </c>
      <c r="AW34">
        <f t="shared" si="19"/>
        <v>981526</v>
      </c>
      <c r="AY34" t="str">
        <f t="shared" si="20"/>
        <v>Rajasthan</v>
      </c>
      <c r="AZ34">
        <f t="shared" si="21"/>
        <v>9024</v>
      </c>
    </row>
    <row r="35" spans="1:52">
      <c r="A35" t="s">
        <v>783</v>
      </c>
      <c r="B35" t="s">
        <v>783</v>
      </c>
      <c r="C35" t="s">
        <v>103</v>
      </c>
      <c r="D35" t="s">
        <v>103</v>
      </c>
      <c r="E35">
        <v>13310</v>
      </c>
      <c r="F35" s="20">
        <v>44224</v>
      </c>
      <c r="G35">
        <v>6910</v>
      </c>
      <c r="H35">
        <v>5663</v>
      </c>
      <c r="I35">
        <v>262</v>
      </c>
      <c r="J35">
        <v>0</v>
      </c>
      <c r="K35">
        <v>261</v>
      </c>
      <c r="L35">
        <v>2300</v>
      </c>
      <c r="O35" s="19" t="s">
        <v>802</v>
      </c>
      <c r="P35">
        <v>607688</v>
      </c>
      <c r="Q35">
        <v>297765</v>
      </c>
      <c r="R35">
        <v>0</v>
      </c>
      <c r="S35">
        <v>521763</v>
      </c>
      <c r="T35">
        <v>451509</v>
      </c>
      <c r="U35">
        <v>0</v>
      </c>
      <c r="V35">
        <v>0</v>
      </c>
      <c r="X35" t="str">
        <f t="shared" si="0"/>
        <v>Sikkim</v>
      </c>
      <c r="Y35">
        <f t="shared" si="1"/>
        <v>607688</v>
      </c>
      <c r="Z35">
        <f t="shared" si="2"/>
        <v>297765</v>
      </c>
      <c r="AA35">
        <f t="shared" si="3"/>
        <v>0</v>
      </c>
      <c r="AB35">
        <f t="shared" si="4"/>
        <v>521763</v>
      </c>
      <c r="AC35">
        <f t="shared" si="5"/>
        <v>451509</v>
      </c>
      <c r="AD35">
        <f t="shared" si="6"/>
        <v>0</v>
      </c>
      <c r="AE35">
        <f t="shared" si="7"/>
        <v>0</v>
      </c>
      <c r="AG35" t="str">
        <f t="shared" si="8"/>
        <v>Sikkim</v>
      </c>
      <c r="AH35">
        <f t="shared" si="9"/>
        <v>607688</v>
      </c>
      <c r="AJ35" t="str">
        <f t="shared" si="10"/>
        <v>Sikkim</v>
      </c>
      <c r="AK35">
        <f t="shared" si="11"/>
        <v>297765</v>
      </c>
      <c r="AM35" t="str">
        <f t="shared" si="12"/>
        <v>Sikkim</v>
      </c>
      <c r="AN35">
        <f t="shared" si="13"/>
        <v>0</v>
      </c>
      <c r="AP35" t="str">
        <f t="shared" si="14"/>
        <v>Sikkim</v>
      </c>
      <c r="AQ35">
        <f t="shared" si="15"/>
        <v>521763</v>
      </c>
      <c r="AS35" t="str">
        <f t="shared" si="16"/>
        <v>Sikkim</v>
      </c>
      <c r="AT35">
        <f t="shared" si="17"/>
        <v>451509</v>
      </c>
      <c r="AV35" t="str">
        <f t="shared" si="18"/>
        <v>Sikkim</v>
      </c>
      <c r="AW35">
        <f t="shared" si="19"/>
        <v>0</v>
      </c>
      <c r="AY35" t="str">
        <f t="shared" si="20"/>
        <v>Sikkim</v>
      </c>
      <c r="AZ35">
        <f t="shared" si="21"/>
        <v>0</v>
      </c>
    </row>
    <row r="36" spans="1:52">
      <c r="A36" t="s">
        <v>783</v>
      </c>
      <c r="B36" t="s">
        <v>783</v>
      </c>
      <c r="C36" t="s">
        <v>123</v>
      </c>
      <c r="D36" t="s">
        <v>123</v>
      </c>
      <c r="E36">
        <v>31920</v>
      </c>
      <c r="F36" s="20">
        <v>44224</v>
      </c>
      <c r="G36">
        <v>14408</v>
      </c>
      <c r="H36">
        <v>9068</v>
      </c>
      <c r="I36">
        <v>411</v>
      </c>
      <c r="J36">
        <v>3</v>
      </c>
      <c r="K36">
        <v>408</v>
      </c>
      <c r="L36">
        <v>4475</v>
      </c>
      <c r="O36" s="19" t="s">
        <v>803</v>
      </c>
      <c r="P36">
        <v>76448848</v>
      </c>
      <c r="Q36">
        <v>6205485</v>
      </c>
      <c r="R36">
        <v>2700082</v>
      </c>
      <c r="S36">
        <v>41277027</v>
      </c>
      <c r="T36">
        <v>17618141</v>
      </c>
      <c r="U36">
        <v>2652480</v>
      </c>
      <c r="V36">
        <v>36114</v>
      </c>
      <c r="X36" t="str">
        <f t="shared" si="0"/>
        <v>Tamil Nadu</v>
      </c>
      <c r="Y36">
        <f t="shared" si="1"/>
        <v>76448848</v>
      </c>
      <c r="Z36">
        <f t="shared" si="2"/>
        <v>6205485</v>
      </c>
      <c r="AA36">
        <f t="shared" si="3"/>
        <v>2700082</v>
      </c>
      <c r="AB36">
        <f t="shared" si="4"/>
        <v>41277027</v>
      </c>
      <c r="AC36">
        <f t="shared" si="5"/>
        <v>17618141</v>
      </c>
      <c r="AD36">
        <f t="shared" si="6"/>
        <v>2652480</v>
      </c>
      <c r="AE36">
        <f t="shared" si="7"/>
        <v>36114</v>
      </c>
      <c r="AG36" t="str">
        <f t="shared" si="8"/>
        <v>Tamil Nadu</v>
      </c>
      <c r="AH36">
        <f t="shared" si="9"/>
        <v>76448848</v>
      </c>
      <c r="AJ36" t="str">
        <f t="shared" si="10"/>
        <v>Tamil Nadu</v>
      </c>
      <c r="AK36">
        <f t="shared" si="11"/>
        <v>6205485</v>
      </c>
      <c r="AM36" t="str">
        <f t="shared" si="12"/>
        <v>Tamil Nadu</v>
      </c>
      <c r="AN36">
        <f t="shared" si="13"/>
        <v>2700082</v>
      </c>
      <c r="AP36" t="str">
        <f t="shared" si="14"/>
        <v>Tamil Nadu</v>
      </c>
      <c r="AQ36">
        <f t="shared" si="15"/>
        <v>41277027</v>
      </c>
      <c r="AS36" t="str">
        <f t="shared" si="16"/>
        <v>Tamil Nadu</v>
      </c>
      <c r="AT36">
        <f t="shared" si="17"/>
        <v>17618141</v>
      </c>
      <c r="AV36" t="str">
        <f t="shared" si="18"/>
        <v>Tamil Nadu</v>
      </c>
      <c r="AW36">
        <f t="shared" si="19"/>
        <v>2652480</v>
      </c>
      <c r="AY36" t="str">
        <f t="shared" si="20"/>
        <v>Tamil Nadu</v>
      </c>
      <c r="AZ36">
        <f t="shared" si="21"/>
        <v>36114</v>
      </c>
    </row>
    <row r="37" spans="1:52">
      <c r="A37" t="s">
        <v>783</v>
      </c>
      <c r="B37" t="s">
        <v>783</v>
      </c>
      <c r="C37" t="s">
        <v>173</v>
      </c>
      <c r="D37" t="s">
        <v>173</v>
      </c>
      <c r="E37">
        <v>49950</v>
      </c>
      <c r="F37" s="20">
        <v>44224</v>
      </c>
      <c r="G37">
        <v>29553</v>
      </c>
      <c r="H37">
        <v>23287</v>
      </c>
      <c r="I37">
        <v>2577</v>
      </c>
      <c r="J37">
        <v>20</v>
      </c>
      <c r="K37">
        <v>2533</v>
      </c>
      <c r="L37">
        <v>15512</v>
      </c>
      <c r="O37" s="19" t="s">
        <v>811</v>
      </c>
      <c r="P37">
        <v>35095069</v>
      </c>
      <c r="Q37">
        <v>17196566</v>
      </c>
      <c r="R37">
        <v>0</v>
      </c>
      <c r="S37">
        <v>22014941</v>
      </c>
      <c r="T37">
        <v>9621241</v>
      </c>
      <c r="U37">
        <v>0</v>
      </c>
      <c r="V37">
        <v>0</v>
      </c>
      <c r="X37" t="str">
        <f t="shared" si="0"/>
        <v>Telangana</v>
      </c>
      <c r="Y37">
        <f t="shared" si="1"/>
        <v>35095069</v>
      </c>
      <c r="Z37">
        <f t="shared" si="2"/>
        <v>17196566</v>
      </c>
      <c r="AA37">
        <f t="shared" si="3"/>
        <v>0</v>
      </c>
      <c r="AB37">
        <f t="shared" si="4"/>
        <v>22014941</v>
      </c>
      <c r="AC37">
        <f t="shared" si="5"/>
        <v>9621241</v>
      </c>
      <c r="AD37">
        <f t="shared" si="6"/>
        <v>0</v>
      </c>
      <c r="AE37">
        <f t="shared" si="7"/>
        <v>0</v>
      </c>
      <c r="AG37" t="str">
        <f t="shared" si="8"/>
        <v>Telangana</v>
      </c>
      <c r="AH37">
        <f t="shared" si="9"/>
        <v>35095069</v>
      </c>
      <c r="AJ37" t="str">
        <f t="shared" si="10"/>
        <v>Telangana</v>
      </c>
      <c r="AK37">
        <f t="shared" si="11"/>
        <v>17196566</v>
      </c>
      <c r="AM37" t="str">
        <f t="shared" si="12"/>
        <v>Telangana</v>
      </c>
      <c r="AN37">
        <f t="shared" si="13"/>
        <v>0</v>
      </c>
      <c r="AP37" t="str">
        <f t="shared" si="14"/>
        <v>Telangana</v>
      </c>
      <c r="AQ37">
        <f t="shared" si="15"/>
        <v>22014941</v>
      </c>
      <c r="AS37" t="str">
        <f t="shared" si="16"/>
        <v>Telangana</v>
      </c>
      <c r="AT37">
        <f t="shared" si="17"/>
        <v>9621241</v>
      </c>
      <c r="AV37" t="str">
        <f t="shared" si="18"/>
        <v>Telangana</v>
      </c>
      <c r="AW37">
        <f t="shared" si="19"/>
        <v>0</v>
      </c>
      <c r="AY37" t="str">
        <f t="shared" si="20"/>
        <v>Telangana</v>
      </c>
      <c r="AZ37">
        <f t="shared" si="21"/>
        <v>0</v>
      </c>
    </row>
    <row r="38" spans="1:52">
      <c r="A38" t="s">
        <v>783</v>
      </c>
      <c r="B38" t="s">
        <v>783</v>
      </c>
      <c r="C38" t="s">
        <v>175</v>
      </c>
      <c r="D38" t="s">
        <v>175</v>
      </c>
      <c r="E38">
        <v>111997</v>
      </c>
      <c r="F38" s="20">
        <v>44224</v>
      </c>
      <c r="G38">
        <v>31565</v>
      </c>
      <c r="H38">
        <v>21200</v>
      </c>
      <c r="I38">
        <v>1109</v>
      </c>
      <c r="J38">
        <v>5</v>
      </c>
      <c r="K38">
        <v>1102</v>
      </c>
      <c r="L38">
        <v>15211</v>
      </c>
      <c r="O38" s="19" t="s">
        <v>804</v>
      </c>
      <c r="P38">
        <v>3671032</v>
      </c>
      <c r="Q38">
        <v>650194</v>
      </c>
      <c r="R38">
        <v>84468</v>
      </c>
      <c r="S38">
        <v>2508476</v>
      </c>
      <c r="T38">
        <v>1620981</v>
      </c>
      <c r="U38">
        <v>83466</v>
      </c>
      <c r="V38">
        <v>813</v>
      </c>
      <c r="X38" t="str">
        <f t="shared" si="0"/>
        <v>Tripura</v>
      </c>
      <c r="Y38">
        <f t="shared" si="1"/>
        <v>3671032</v>
      </c>
      <c r="Z38">
        <f t="shared" si="2"/>
        <v>650194</v>
      </c>
      <c r="AA38">
        <f t="shared" si="3"/>
        <v>84468</v>
      </c>
      <c r="AB38">
        <f t="shared" si="4"/>
        <v>2508476</v>
      </c>
      <c r="AC38">
        <f t="shared" si="5"/>
        <v>1620981</v>
      </c>
      <c r="AD38">
        <f t="shared" si="6"/>
        <v>83466</v>
      </c>
      <c r="AE38">
        <f t="shared" si="7"/>
        <v>813</v>
      </c>
      <c r="AG38" t="str">
        <f t="shared" si="8"/>
        <v>Tripura</v>
      </c>
      <c r="AH38">
        <f t="shared" si="9"/>
        <v>3671032</v>
      </c>
      <c r="AJ38" t="str">
        <f t="shared" si="10"/>
        <v>Tripura</v>
      </c>
      <c r="AK38">
        <f t="shared" si="11"/>
        <v>650194</v>
      </c>
      <c r="AM38" t="str">
        <f t="shared" si="12"/>
        <v>Tripura</v>
      </c>
      <c r="AN38">
        <f t="shared" si="13"/>
        <v>84468</v>
      </c>
      <c r="AP38" t="str">
        <f t="shared" si="14"/>
        <v>Tripura</v>
      </c>
      <c r="AQ38">
        <f t="shared" si="15"/>
        <v>2508476</v>
      </c>
      <c r="AS38" t="str">
        <f t="shared" si="16"/>
        <v>Tripura</v>
      </c>
      <c r="AT38">
        <f t="shared" si="17"/>
        <v>1620981</v>
      </c>
      <c r="AV38" t="str">
        <f t="shared" si="18"/>
        <v>Tripura</v>
      </c>
      <c r="AW38">
        <f t="shared" si="19"/>
        <v>83466</v>
      </c>
      <c r="AY38" t="str">
        <f t="shared" si="20"/>
        <v>Tripura</v>
      </c>
      <c r="AZ38">
        <f t="shared" si="21"/>
        <v>813</v>
      </c>
    </row>
    <row r="39" spans="1:52">
      <c r="A39" t="s">
        <v>783</v>
      </c>
      <c r="B39" t="s">
        <v>783</v>
      </c>
      <c r="C39" t="s">
        <v>98</v>
      </c>
      <c r="D39" t="s">
        <v>98</v>
      </c>
      <c r="E39">
        <v>7948</v>
      </c>
      <c r="F39" s="20">
        <v>44224</v>
      </c>
      <c r="G39">
        <v>4156</v>
      </c>
      <c r="H39">
        <v>2603</v>
      </c>
      <c r="I39">
        <v>337</v>
      </c>
      <c r="J39">
        <v>2</v>
      </c>
      <c r="K39">
        <v>335</v>
      </c>
      <c r="L39">
        <v>2078</v>
      </c>
      <c r="O39" s="19" t="s">
        <v>806</v>
      </c>
      <c r="P39">
        <v>205867440</v>
      </c>
      <c r="Q39">
        <v>24579645</v>
      </c>
      <c r="R39">
        <v>1710158</v>
      </c>
      <c r="S39">
        <v>98175781</v>
      </c>
      <c r="T39">
        <v>32678549</v>
      </c>
      <c r="U39">
        <v>1687151</v>
      </c>
      <c r="V39">
        <v>22900</v>
      </c>
      <c r="X39" t="str">
        <f t="shared" si="0"/>
        <v>Uttar Pradesh</v>
      </c>
      <c r="Y39">
        <f t="shared" si="1"/>
        <v>205867440</v>
      </c>
      <c r="Z39">
        <f t="shared" si="2"/>
        <v>24579645</v>
      </c>
      <c r="AA39">
        <f t="shared" si="3"/>
        <v>1710158</v>
      </c>
      <c r="AB39">
        <f t="shared" si="4"/>
        <v>98175781</v>
      </c>
      <c r="AC39">
        <f t="shared" si="5"/>
        <v>32678549</v>
      </c>
      <c r="AD39">
        <f t="shared" si="6"/>
        <v>1687151</v>
      </c>
      <c r="AE39">
        <f t="shared" si="7"/>
        <v>22900</v>
      </c>
      <c r="AG39" t="str">
        <f t="shared" si="8"/>
        <v>Uttar Pradesh</v>
      </c>
      <c r="AH39">
        <f t="shared" si="9"/>
        <v>205867440</v>
      </c>
      <c r="AJ39" t="str">
        <f t="shared" si="10"/>
        <v>Uttar Pradesh</v>
      </c>
      <c r="AK39">
        <f t="shared" si="11"/>
        <v>24579645</v>
      </c>
      <c r="AM39" t="str">
        <f t="shared" si="12"/>
        <v>Uttar Pradesh</v>
      </c>
      <c r="AN39">
        <f t="shared" si="13"/>
        <v>1710158</v>
      </c>
      <c r="AP39" t="str">
        <f t="shared" si="14"/>
        <v>Uttar Pradesh</v>
      </c>
      <c r="AQ39">
        <f t="shared" si="15"/>
        <v>98175781</v>
      </c>
      <c r="AS39" t="str">
        <f t="shared" si="16"/>
        <v>Uttar Pradesh</v>
      </c>
      <c r="AT39">
        <f t="shared" si="17"/>
        <v>32678549</v>
      </c>
      <c r="AV39" t="str">
        <f t="shared" si="18"/>
        <v>Uttar Pradesh</v>
      </c>
      <c r="AW39">
        <f t="shared" si="19"/>
        <v>1687151</v>
      </c>
      <c r="AY39" t="str">
        <f t="shared" si="20"/>
        <v>Uttar Pradesh</v>
      </c>
      <c r="AZ39">
        <f t="shared" si="21"/>
        <v>22900</v>
      </c>
    </row>
    <row r="40" spans="1:52">
      <c r="A40" t="s">
        <v>783</v>
      </c>
      <c r="B40" t="s">
        <v>783</v>
      </c>
      <c r="C40" t="s">
        <v>137</v>
      </c>
      <c r="D40" t="s">
        <v>137</v>
      </c>
      <c r="E40">
        <v>35289</v>
      </c>
      <c r="F40" s="20">
        <v>44224</v>
      </c>
      <c r="G40">
        <v>18594</v>
      </c>
      <c r="H40">
        <v>13671</v>
      </c>
      <c r="I40">
        <v>1016</v>
      </c>
      <c r="J40">
        <v>1</v>
      </c>
      <c r="K40">
        <v>1015</v>
      </c>
      <c r="L40">
        <v>7072</v>
      </c>
      <c r="O40" s="19" t="s">
        <v>805</v>
      </c>
      <c r="P40">
        <v>10116752</v>
      </c>
      <c r="Q40">
        <v>2299304</v>
      </c>
      <c r="R40">
        <v>343896</v>
      </c>
      <c r="S40">
        <v>7477999</v>
      </c>
      <c r="T40">
        <v>3898139</v>
      </c>
      <c r="U40">
        <v>330195</v>
      </c>
      <c r="V40">
        <v>6400</v>
      </c>
      <c r="X40" t="str">
        <f t="shared" si="0"/>
        <v>Uttarakhand</v>
      </c>
      <c r="Y40">
        <f t="shared" si="1"/>
        <v>10116752</v>
      </c>
      <c r="Z40">
        <f t="shared" si="2"/>
        <v>2299304</v>
      </c>
      <c r="AA40">
        <f t="shared" si="3"/>
        <v>343896</v>
      </c>
      <c r="AB40">
        <f t="shared" si="4"/>
        <v>7477999</v>
      </c>
      <c r="AC40">
        <f t="shared" si="5"/>
        <v>3898139</v>
      </c>
      <c r="AD40">
        <f t="shared" si="6"/>
        <v>330195</v>
      </c>
      <c r="AE40">
        <f t="shared" si="7"/>
        <v>6400</v>
      </c>
      <c r="AG40" t="str">
        <f t="shared" si="8"/>
        <v>Uttarakhand</v>
      </c>
      <c r="AH40">
        <f t="shared" si="9"/>
        <v>10116752</v>
      </c>
      <c r="AJ40" t="str">
        <f t="shared" si="10"/>
        <v>Uttarakhand</v>
      </c>
      <c r="AK40">
        <f t="shared" si="11"/>
        <v>2299304</v>
      </c>
      <c r="AM40" t="str">
        <f t="shared" si="12"/>
        <v>Uttarakhand</v>
      </c>
      <c r="AN40">
        <f t="shared" si="13"/>
        <v>343896</v>
      </c>
      <c r="AP40" t="str">
        <f t="shared" si="14"/>
        <v>Uttarakhand</v>
      </c>
      <c r="AQ40">
        <f t="shared" si="15"/>
        <v>7477999</v>
      </c>
      <c r="AS40" t="str">
        <f t="shared" si="16"/>
        <v>Uttarakhand</v>
      </c>
      <c r="AT40">
        <f t="shared" si="17"/>
        <v>3898139</v>
      </c>
      <c r="AV40" t="str">
        <f t="shared" si="18"/>
        <v>Uttarakhand</v>
      </c>
      <c r="AW40">
        <f t="shared" si="19"/>
        <v>330195</v>
      </c>
      <c r="AY40" t="str">
        <f t="shared" si="20"/>
        <v>Uttarakhand</v>
      </c>
      <c r="AZ40">
        <f t="shared" si="21"/>
        <v>6400</v>
      </c>
    </row>
    <row r="41" spans="1:52">
      <c r="A41" t="s">
        <v>783</v>
      </c>
      <c r="B41" t="s">
        <v>783</v>
      </c>
      <c r="C41" t="s">
        <v>135</v>
      </c>
      <c r="D41" t="s">
        <v>135</v>
      </c>
      <c r="E41">
        <v>83205</v>
      </c>
      <c r="F41" s="20">
        <v>44224</v>
      </c>
      <c r="G41">
        <v>24842</v>
      </c>
      <c r="H41">
        <v>16390</v>
      </c>
      <c r="I41">
        <v>1958</v>
      </c>
      <c r="J41">
        <v>6</v>
      </c>
      <c r="K41">
        <v>1952</v>
      </c>
      <c r="L41">
        <v>7196</v>
      </c>
      <c r="O41" s="19" t="s">
        <v>807</v>
      </c>
      <c r="P41">
        <v>92903903</v>
      </c>
      <c r="Q41">
        <v>46319324</v>
      </c>
      <c r="R41">
        <v>1592842</v>
      </c>
      <c r="S41">
        <v>56183405</v>
      </c>
      <c r="T41">
        <v>21558154</v>
      </c>
      <c r="U41">
        <v>1565408</v>
      </c>
      <c r="V41">
        <v>19138</v>
      </c>
      <c r="X41" t="str">
        <f t="shared" si="0"/>
        <v>West Bengal</v>
      </c>
      <c r="Y41">
        <f t="shared" si="1"/>
        <v>92903903</v>
      </c>
      <c r="Z41">
        <f t="shared" si="2"/>
        <v>46319324</v>
      </c>
      <c r="AA41">
        <f t="shared" si="3"/>
        <v>1592842</v>
      </c>
      <c r="AB41">
        <f t="shared" si="4"/>
        <v>56183405</v>
      </c>
      <c r="AC41">
        <f t="shared" si="5"/>
        <v>21558154</v>
      </c>
      <c r="AD41">
        <f t="shared" si="6"/>
        <v>1565408</v>
      </c>
      <c r="AE41">
        <f t="shared" si="7"/>
        <v>19138</v>
      </c>
      <c r="AG41" t="str">
        <f t="shared" si="8"/>
        <v>West Bengal</v>
      </c>
      <c r="AH41">
        <f t="shared" si="9"/>
        <v>92903903</v>
      </c>
      <c r="AJ41" t="str">
        <f t="shared" si="10"/>
        <v>West Bengal</v>
      </c>
      <c r="AK41">
        <f t="shared" si="11"/>
        <v>46319324</v>
      </c>
      <c r="AM41" t="str">
        <f t="shared" si="12"/>
        <v>West Bengal</v>
      </c>
      <c r="AN41">
        <f t="shared" si="13"/>
        <v>1592842</v>
      </c>
      <c r="AP41" t="str">
        <f t="shared" si="14"/>
        <v>West Bengal</v>
      </c>
      <c r="AQ41">
        <f t="shared" si="15"/>
        <v>56183405</v>
      </c>
      <c r="AS41" t="str">
        <f t="shared" si="16"/>
        <v>West Bengal</v>
      </c>
      <c r="AT41">
        <f t="shared" si="17"/>
        <v>21558154</v>
      </c>
      <c r="AV41" t="str">
        <f t="shared" si="18"/>
        <v>West Bengal</v>
      </c>
      <c r="AW41">
        <f t="shared" si="19"/>
        <v>1565408</v>
      </c>
      <c r="AY41" t="str">
        <f t="shared" si="20"/>
        <v>West Bengal</v>
      </c>
      <c r="AZ41">
        <f t="shared" si="21"/>
        <v>19138</v>
      </c>
    </row>
    <row r="42" spans="1:52">
      <c r="A42" t="s">
        <v>783</v>
      </c>
      <c r="B42" t="s">
        <v>783</v>
      </c>
      <c r="C42" t="s">
        <v>216</v>
      </c>
      <c r="D42" t="s">
        <v>216</v>
      </c>
      <c r="E42">
        <v>87013</v>
      </c>
      <c r="F42" s="20">
        <v>44224</v>
      </c>
      <c r="G42">
        <v>55710</v>
      </c>
      <c r="H42">
        <v>40321</v>
      </c>
      <c r="I42">
        <v>3545</v>
      </c>
      <c r="J42">
        <v>14</v>
      </c>
      <c r="K42">
        <v>3518</v>
      </c>
      <c r="L42">
        <v>29927</v>
      </c>
      <c r="O42" s="19" t="s">
        <v>815</v>
      </c>
      <c r="P42">
        <v>1234588774</v>
      </c>
      <c r="Q42">
        <v>276393857</v>
      </c>
      <c r="R42">
        <v>32384204</v>
      </c>
      <c r="S42">
        <v>723602281</v>
      </c>
      <c r="T42">
        <v>325872530</v>
      </c>
      <c r="U42">
        <v>31789458</v>
      </c>
      <c r="V42">
        <v>436629</v>
      </c>
      <c r="X42" t="str">
        <f t="shared" si="0"/>
        <v>Grand Total</v>
      </c>
      <c r="Y42">
        <f t="shared" si="1"/>
        <v>1234588774</v>
      </c>
      <c r="Z42">
        <f t="shared" si="2"/>
        <v>276393857</v>
      </c>
      <c r="AA42">
        <f t="shared" si="3"/>
        <v>32384204</v>
      </c>
      <c r="AB42">
        <f t="shared" si="4"/>
        <v>723602281</v>
      </c>
      <c r="AC42">
        <f t="shared" si="5"/>
        <v>325872530</v>
      </c>
      <c r="AD42">
        <f t="shared" si="6"/>
        <v>31789458</v>
      </c>
      <c r="AE42">
        <f t="shared" si="7"/>
        <v>436629</v>
      </c>
    </row>
    <row r="43" spans="1:52">
      <c r="A43" t="s">
        <v>783</v>
      </c>
      <c r="B43" t="s">
        <v>783</v>
      </c>
      <c r="C43" t="s">
        <v>170</v>
      </c>
      <c r="D43" t="s">
        <v>170</v>
      </c>
      <c r="E43">
        <v>112272</v>
      </c>
      <c r="F43" s="20">
        <v>44224</v>
      </c>
      <c r="G43">
        <v>33773</v>
      </c>
      <c r="H43">
        <v>27867</v>
      </c>
      <c r="I43">
        <v>1868</v>
      </c>
      <c r="J43">
        <v>6</v>
      </c>
      <c r="K43">
        <v>1856</v>
      </c>
      <c r="L43">
        <v>14126</v>
      </c>
    </row>
    <row r="44" spans="1:52" ht="16">
      <c r="A44" t="s">
        <v>784</v>
      </c>
      <c r="B44" t="s">
        <v>784</v>
      </c>
      <c r="C44" t="s">
        <v>635</v>
      </c>
      <c r="D44" t="s">
        <v>635</v>
      </c>
      <c r="E44">
        <v>953773</v>
      </c>
      <c r="G44">
        <v>553967</v>
      </c>
      <c r="H44">
        <v>136574</v>
      </c>
      <c r="I44">
        <v>0</v>
      </c>
      <c r="J44">
        <v>0</v>
      </c>
      <c r="K44">
        <v>0</v>
      </c>
      <c r="L44">
        <v>467348</v>
      </c>
      <c r="X44" s="21" t="s">
        <v>849</v>
      </c>
      <c r="Y44" s="3" t="s">
        <v>817</v>
      </c>
      <c r="Z44" s="3" t="s">
        <v>35</v>
      </c>
      <c r="AA44" s="3" t="s">
        <v>37</v>
      </c>
      <c r="AB44" s="3" t="s">
        <v>830</v>
      </c>
      <c r="AC44" s="3" t="s">
        <v>831</v>
      </c>
      <c r="AD44" s="3" t="s">
        <v>41</v>
      </c>
      <c r="AE44" s="3" t="s">
        <v>43</v>
      </c>
    </row>
    <row r="45" spans="1:52" ht="16">
      <c r="A45" t="s">
        <v>784</v>
      </c>
      <c r="B45" t="s">
        <v>784</v>
      </c>
      <c r="C45" t="s">
        <v>724</v>
      </c>
      <c r="D45" t="s">
        <v>724</v>
      </c>
      <c r="E45">
        <v>1693190</v>
      </c>
      <c r="G45">
        <v>1095048</v>
      </c>
      <c r="H45">
        <v>448006</v>
      </c>
      <c r="I45">
        <v>0</v>
      </c>
      <c r="J45">
        <v>0</v>
      </c>
      <c r="K45">
        <v>0</v>
      </c>
      <c r="L45">
        <v>829663</v>
      </c>
      <c r="X45" s="3" t="s">
        <v>815</v>
      </c>
      <c r="Y45" s="3">
        <f>VLOOKUP("Grand Total", $X$5:$AE$42,2,0)</f>
        <v>1234588774</v>
      </c>
      <c r="Z45" s="3">
        <f>VLOOKUP("Grand Total", $X$5:$AE$42,3,0)</f>
        <v>276393857</v>
      </c>
      <c r="AA45" s="3">
        <f>VLOOKUP("Grand Total", $X$5:$AE$42,4,0)</f>
        <v>32384204</v>
      </c>
      <c r="AB45" s="3">
        <f>VLOOKUP("Grand Total", $X$5:$AE$42,5,0)</f>
        <v>723602281</v>
      </c>
      <c r="AC45" s="3">
        <f>VLOOKUP("Grand Total", $X$5:$AE$42,6,0)</f>
        <v>325872530</v>
      </c>
      <c r="AD45" s="3">
        <f>VLOOKUP("Grand Total", $X$5:$AE$42,7,0)</f>
        <v>31789458</v>
      </c>
      <c r="AE45" s="3">
        <f>VLOOKUP("Grand Total", $X$5:$AE$42,8,0)</f>
        <v>436629</v>
      </c>
      <c r="AH45" s="98" t="s">
        <v>836</v>
      </c>
      <c r="AI45" s="98"/>
      <c r="AJ45" s="98"/>
    </row>
    <row r="46" spans="1:52">
      <c r="A46" t="s">
        <v>784</v>
      </c>
      <c r="B46" t="s">
        <v>784</v>
      </c>
      <c r="C46" t="s">
        <v>544</v>
      </c>
      <c r="D46" t="s">
        <v>544</v>
      </c>
      <c r="E46">
        <v>612491</v>
      </c>
      <c r="G46">
        <v>456088</v>
      </c>
      <c r="H46">
        <v>213437</v>
      </c>
      <c r="I46">
        <v>0</v>
      </c>
      <c r="J46">
        <v>0</v>
      </c>
      <c r="K46">
        <v>0</v>
      </c>
      <c r="L46">
        <v>300120</v>
      </c>
      <c r="X46" s="3"/>
      <c r="Y46" s="3"/>
      <c r="Z46" s="3"/>
      <c r="AA46" s="3"/>
      <c r="AB46" s="3"/>
      <c r="AC46" s="3"/>
      <c r="AD46" s="3"/>
      <c r="AE46" s="3"/>
    </row>
    <row r="47" spans="1:52">
      <c r="A47" t="s">
        <v>784</v>
      </c>
      <c r="B47" t="s">
        <v>784</v>
      </c>
      <c r="C47" t="s">
        <v>590</v>
      </c>
      <c r="D47" t="s">
        <v>590</v>
      </c>
      <c r="E47">
        <v>732639</v>
      </c>
      <c r="G47">
        <v>493242</v>
      </c>
      <c r="H47">
        <v>183782</v>
      </c>
      <c r="I47">
        <v>0</v>
      </c>
      <c r="J47">
        <v>0</v>
      </c>
      <c r="K47">
        <v>0</v>
      </c>
      <c r="L47">
        <v>358993</v>
      </c>
      <c r="X47" s="3" t="s">
        <v>834</v>
      </c>
      <c r="Y47" s="22">
        <f>Z45/Y45</f>
        <v>0.22387523912476462</v>
      </c>
      <c r="Z47" s="3"/>
      <c r="AA47" s="3"/>
      <c r="AB47" s="3"/>
      <c r="AC47" s="3"/>
      <c r="AD47" s="3"/>
      <c r="AE47" s="3"/>
    </row>
    <row r="48" spans="1:52">
      <c r="A48" t="s">
        <v>784</v>
      </c>
      <c r="B48" t="s">
        <v>784</v>
      </c>
      <c r="C48" t="s">
        <v>728</v>
      </c>
      <c r="D48" t="s">
        <v>728</v>
      </c>
      <c r="E48">
        <v>1736319</v>
      </c>
      <c r="G48">
        <v>1101266</v>
      </c>
      <c r="H48">
        <v>402535</v>
      </c>
      <c r="I48">
        <v>0</v>
      </c>
      <c r="J48">
        <v>0</v>
      </c>
      <c r="K48">
        <v>0</v>
      </c>
      <c r="L48">
        <v>850796</v>
      </c>
      <c r="X48" s="3" t="s">
        <v>835</v>
      </c>
      <c r="Y48" s="22">
        <f>AA45/Z45</f>
        <v>0.11716687321310473</v>
      </c>
      <c r="Z48" s="3"/>
      <c r="AA48" s="3"/>
      <c r="AB48" s="3"/>
      <c r="AC48" s="3"/>
      <c r="AD48" s="3"/>
      <c r="AE48" s="3"/>
    </row>
    <row r="49" spans="1:31">
      <c r="A49" t="s">
        <v>784</v>
      </c>
      <c r="B49" t="s">
        <v>784</v>
      </c>
      <c r="C49" t="s">
        <v>495</v>
      </c>
      <c r="D49" t="s">
        <v>495</v>
      </c>
      <c r="E49">
        <v>481818</v>
      </c>
      <c r="G49">
        <v>288696</v>
      </c>
      <c r="H49">
        <v>102397</v>
      </c>
      <c r="I49">
        <v>0</v>
      </c>
      <c r="J49">
        <v>0</v>
      </c>
      <c r="K49">
        <v>0</v>
      </c>
      <c r="L49">
        <v>236090</v>
      </c>
      <c r="X49" s="3" t="s">
        <v>830</v>
      </c>
      <c r="Y49" s="22">
        <f>AB45/Y45</f>
        <v>0.58610793831825336</v>
      </c>
      <c r="Z49" s="3"/>
      <c r="AA49" s="3"/>
      <c r="AB49" s="3"/>
      <c r="AC49" s="3"/>
      <c r="AD49" s="3"/>
      <c r="AE49" s="3"/>
    </row>
    <row r="50" spans="1:31">
      <c r="A50" t="s">
        <v>784</v>
      </c>
      <c r="B50" t="s">
        <v>784</v>
      </c>
      <c r="C50" t="s">
        <v>625</v>
      </c>
      <c r="D50" t="s">
        <v>625</v>
      </c>
      <c r="E50">
        <v>908090</v>
      </c>
      <c r="G50">
        <v>596783</v>
      </c>
      <c r="H50">
        <v>183724</v>
      </c>
      <c r="I50">
        <v>0</v>
      </c>
      <c r="J50">
        <v>0</v>
      </c>
      <c r="K50">
        <v>0</v>
      </c>
      <c r="L50">
        <v>444964</v>
      </c>
      <c r="X50" s="3" t="s">
        <v>831</v>
      </c>
      <c r="Y50" s="22">
        <f>AC45/AB45</f>
        <v>0.45034757152734844</v>
      </c>
      <c r="Z50" s="3"/>
      <c r="AA50" s="3"/>
      <c r="AB50" s="3"/>
      <c r="AC50" s="3"/>
      <c r="AD50" s="3"/>
      <c r="AE50" s="3"/>
    </row>
    <row r="51" spans="1:31">
      <c r="A51" t="s">
        <v>784</v>
      </c>
      <c r="B51" t="s">
        <v>784</v>
      </c>
      <c r="C51" t="s">
        <v>576</v>
      </c>
      <c r="D51" t="s">
        <v>576</v>
      </c>
      <c r="E51">
        <v>688077</v>
      </c>
      <c r="G51">
        <v>431792</v>
      </c>
      <c r="H51">
        <v>184251</v>
      </c>
      <c r="I51">
        <v>0</v>
      </c>
      <c r="J51">
        <v>0</v>
      </c>
      <c r="K51">
        <v>0</v>
      </c>
      <c r="L51">
        <v>337157</v>
      </c>
      <c r="X51" s="3" t="s">
        <v>41</v>
      </c>
      <c r="Y51" s="22">
        <f>IFERROR(AD45/AA45,0)</f>
        <v>0.98163468831903355</v>
      </c>
      <c r="Z51" s="3"/>
      <c r="AA51" s="3"/>
      <c r="AB51" s="3"/>
      <c r="AC51" s="3"/>
      <c r="AD51" s="3"/>
      <c r="AE51" s="3"/>
    </row>
    <row r="52" spans="1:31">
      <c r="A52" t="s">
        <v>784</v>
      </c>
      <c r="B52" t="s">
        <v>784</v>
      </c>
      <c r="C52" t="s">
        <v>736</v>
      </c>
      <c r="D52" t="s">
        <v>736</v>
      </c>
      <c r="E52">
        <v>1948632</v>
      </c>
      <c r="G52">
        <v>945264</v>
      </c>
      <c r="H52">
        <v>229696</v>
      </c>
      <c r="I52">
        <v>0</v>
      </c>
      <c r="J52">
        <v>0</v>
      </c>
      <c r="K52">
        <v>0</v>
      </c>
      <c r="L52">
        <v>954829</v>
      </c>
      <c r="X52" s="3" t="s">
        <v>43</v>
      </c>
      <c r="Y52" s="22">
        <f>IFERROR(AE45/AA45,0)</f>
        <v>1.3482776973613431E-2</v>
      </c>
      <c r="Z52" s="3"/>
      <c r="AA52" s="3"/>
      <c r="AB52" s="3"/>
      <c r="AC52" s="3"/>
      <c r="AD52" s="3"/>
      <c r="AE52" s="3"/>
    </row>
    <row r="53" spans="1:31">
      <c r="A53" t="s">
        <v>784</v>
      </c>
      <c r="B53" t="s">
        <v>784</v>
      </c>
      <c r="C53" t="s">
        <v>545</v>
      </c>
      <c r="D53" t="s">
        <v>545</v>
      </c>
      <c r="E53">
        <v>1327748</v>
      </c>
      <c r="F53" s="20">
        <v>44228</v>
      </c>
      <c r="G53">
        <v>914640</v>
      </c>
      <c r="H53">
        <v>430800</v>
      </c>
      <c r="I53">
        <v>0</v>
      </c>
      <c r="J53">
        <v>0</v>
      </c>
      <c r="K53">
        <v>0</v>
      </c>
      <c r="L53">
        <v>301657</v>
      </c>
    </row>
    <row r="54" spans="1:31">
      <c r="A54" t="s">
        <v>784</v>
      </c>
      <c r="B54" t="s">
        <v>784</v>
      </c>
      <c r="C54" t="s">
        <v>371</v>
      </c>
      <c r="D54" t="s">
        <v>371</v>
      </c>
      <c r="E54">
        <v>213529</v>
      </c>
      <c r="G54">
        <v>116318</v>
      </c>
      <c r="H54">
        <v>62593</v>
      </c>
      <c r="I54">
        <v>0</v>
      </c>
      <c r="J54">
        <v>0</v>
      </c>
      <c r="K54">
        <v>0</v>
      </c>
      <c r="L54">
        <v>104629</v>
      </c>
    </row>
    <row r="55" spans="1:31" ht="15.75" customHeight="1">
      <c r="A55" t="s">
        <v>784</v>
      </c>
      <c r="B55" t="s">
        <v>784</v>
      </c>
      <c r="C55" t="s">
        <v>647</v>
      </c>
      <c r="D55" t="s">
        <v>647</v>
      </c>
      <c r="E55">
        <v>1008959</v>
      </c>
      <c r="G55">
        <v>662016</v>
      </c>
      <c r="H55">
        <v>195521</v>
      </c>
      <c r="I55">
        <v>0</v>
      </c>
      <c r="J55">
        <v>0</v>
      </c>
      <c r="K55">
        <v>0</v>
      </c>
      <c r="L55">
        <v>494389</v>
      </c>
      <c r="X55" s="99" t="s">
        <v>850</v>
      </c>
      <c r="Y55" s="3" t="s">
        <v>817</v>
      </c>
      <c r="Z55" s="3" t="s">
        <v>35</v>
      </c>
      <c r="AA55" s="3" t="s">
        <v>37</v>
      </c>
      <c r="AB55" s="3" t="s">
        <v>830</v>
      </c>
      <c r="AC55" s="3" t="s">
        <v>831</v>
      </c>
      <c r="AD55" s="3" t="s">
        <v>41</v>
      </c>
      <c r="AE55" s="3" t="s">
        <v>43</v>
      </c>
    </row>
    <row r="56" spans="1:31">
      <c r="A56" t="s">
        <v>784</v>
      </c>
      <c r="B56" t="s">
        <v>784</v>
      </c>
      <c r="C56" t="s">
        <v>658</v>
      </c>
      <c r="D56" t="s">
        <v>658</v>
      </c>
      <c r="E56">
        <v>1058674</v>
      </c>
      <c r="G56">
        <v>711564</v>
      </c>
      <c r="H56">
        <v>306745</v>
      </c>
      <c r="I56">
        <v>0</v>
      </c>
      <c r="J56">
        <v>0</v>
      </c>
      <c r="K56">
        <v>0</v>
      </c>
      <c r="L56">
        <v>518750</v>
      </c>
      <c r="X56" s="99"/>
      <c r="Y56" s="3">
        <v>1234588774</v>
      </c>
      <c r="Z56" s="3">
        <v>276393857</v>
      </c>
      <c r="AA56" s="3">
        <v>32384204</v>
      </c>
      <c r="AB56" s="3">
        <v>723602281</v>
      </c>
      <c r="AC56" s="3">
        <v>325872530</v>
      </c>
      <c r="AD56" s="3">
        <v>31789458</v>
      </c>
      <c r="AE56" s="3">
        <v>436629</v>
      </c>
    </row>
    <row r="57" spans="1:31">
      <c r="A57" t="s">
        <v>784</v>
      </c>
      <c r="B57" t="s">
        <v>784</v>
      </c>
      <c r="C57" t="s">
        <v>570</v>
      </c>
      <c r="D57" t="s">
        <v>570</v>
      </c>
      <c r="E57">
        <v>659260</v>
      </c>
      <c r="G57">
        <v>422295</v>
      </c>
      <c r="H57">
        <v>146888</v>
      </c>
      <c r="I57">
        <v>0</v>
      </c>
      <c r="J57">
        <v>0</v>
      </c>
      <c r="K57">
        <v>0</v>
      </c>
      <c r="L57">
        <v>323037</v>
      </c>
    </row>
    <row r="58" spans="1:31">
      <c r="A58" t="s">
        <v>784</v>
      </c>
      <c r="B58" t="s">
        <v>784</v>
      </c>
      <c r="C58" t="s">
        <v>629</v>
      </c>
      <c r="D58" t="s">
        <v>629</v>
      </c>
      <c r="E58">
        <v>931218</v>
      </c>
      <c r="G58">
        <v>602504</v>
      </c>
      <c r="H58">
        <v>274035</v>
      </c>
      <c r="I58">
        <v>0</v>
      </c>
      <c r="J58">
        <v>0</v>
      </c>
      <c r="K58">
        <v>0</v>
      </c>
      <c r="L58">
        <v>456296</v>
      </c>
    </row>
    <row r="59" spans="1:31">
      <c r="A59" t="s">
        <v>784</v>
      </c>
      <c r="B59" t="s">
        <v>784</v>
      </c>
      <c r="C59" t="s">
        <v>662</v>
      </c>
      <c r="D59" t="s">
        <v>662</v>
      </c>
      <c r="E59">
        <v>1091295</v>
      </c>
      <c r="G59">
        <v>649267</v>
      </c>
      <c r="H59">
        <v>297724</v>
      </c>
      <c r="I59">
        <v>0</v>
      </c>
      <c r="J59">
        <v>0</v>
      </c>
      <c r="K59">
        <v>0</v>
      </c>
      <c r="L59">
        <v>534734</v>
      </c>
    </row>
    <row r="60" spans="1:31">
      <c r="A60" t="s">
        <v>784</v>
      </c>
      <c r="B60" t="s">
        <v>784</v>
      </c>
      <c r="C60" t="s">
        <v>707</v>
      </c>
      <c r="D60" t="s">
        <v>707</v>
      </c>
      <c r="E60">
        <v>1517202</v>
      </c>
      <c r="G60">
        <v>1079092</v>
      </c>
      <c r="H60">
        <v>409628</v>
      </c>
      <c r="I60">
        <v>0</v>
      </c>
      <c r="J60">
        <v>0</v>
      </c>
      <c r="K60">
        <v>0</v>
      </c>
      <c r="L60">
        <v>743428</v>
      </c>
    </row>
    <row r="61" spans="1:31">
      <c r="A61" t="s">
        <v>784</v>
      </c>
      <c r="B61" t="s">
        <v>784</v>
      </c>
      <c r="C61" t="s">
        <v>681</v>
      </c>
      <c r="D61" t="s">
        <v>681</v>
      </c>
      <c r="E61">
        <v>1260419</v>
      </c>
      <c r="G61">
        <v>1246239</v>
      </c>
      <c r="H61">
        <v>875897</v>
      </c>
      <c r="I61">
        <v>0</v>
      </c>
      <c r="J61">
        <v>0</v>
      </c>
      <c r="K61">
        <v>0</v>
      </c>
      <c r="L61">
        <v>617605</v>
      </c>
    </row>
    <row r="62" spans="1:31">
      <c r="A62" t="s">
        <v>784</v>
      </c>
      <c r="B62" t="s">
        <v>784</v>
      </c>
      <c r="C62" t="s">
        <v>638</v>
      </c>
      <c r="D62" t="s">
        <v>638</v>
      </c>
      <c r="E62">
        <v>965280</v>
      </c>
      <c r="G62">
        <v>284600</v>
      </c>
      <c r="H62">
        <v>102798</v>
      </c>
      <c r="I62">
        <v>0</v>
      </c>
      <c r="J62">
        <v>0</v>
      </c>
      <c r="K62">
        <v>0</v>
      </c>
      <c r="L62">
        <v>472987</v>
      </c>
    </row>
    <row r="63" spans="1:31">
      <c r="A63" t="s">
        <v>784</v>
      </c>
      <c r="B63" t="s">
        <v>784</v>
      </c>
      <c r="C63" t="s">
        <v>678</v>
      </c>
      <c r="D63" t="s">
        <v>678</v>
      </c>
      <c r="E63">
        <v>1217002</v>
      </c>
      <c r="G63">
        <v>681216</v>
      </c>
      <c r="H63">
        <v>203575</v>
      </c>
      <c r="I63">
        <v>0</v>
      </c>
      <c r="J63">
        <v>0</v>
      </c>
      <c r="K63">
        <v>0</v>
      </c>
      <c r="L63">
        <v>596330</v>
      </c>
    </row>
    <row r="64" spans="1:31">
      <c r="A64" t="s">
        <v>784</v>
      </c>
      <c r="B64" t="s">
        <v>784</v>
      </c>
      <c r="C64" t="s">
        <v>618</v>
      </c>
      <c r="D64" t="s">
        <v>618</v>
      </c>
      <c r="E64">
        <v>886999</v>
      </c>
      <c r="G64">
        <v>538901</v>
      </c>
      <c r="H64">
        <v>156488</v>
      </c>
      <c r="I64">
        <v>0</v>
      </c>
      <c r="J64">
        <v>0</v>
      </c>
      <c r="K64">
        <v>0</v>
      </c>
      <c r="L64">
        <v>434629</v>
      </c>
    </row>
    <row r="65" spans="1:12">
      <c r="A65" t="s">
        <v>784</v>
      </c>
      <c r="B65" t="s">
        <v>784</v>
      </c>
      <c r="C65" t="s">
        <v>654</v>
      </c>
      <c r="D65" t="s">
        <v>654</v>
      </c>
      <c r="E65">
        <v>1040644</v>
      </c>
      <c r="G65">
        <v>681386</v>
      </c>
      <c r="H65">
        <v>301369</v>
      </c>
      <c r="I65">
        <v>0</v>
      </c>
      <c r="J65">
        <v>0</v>
      </c>
      <c r="K65">
        <v>0</v>
      </c>
      <c r="L65">
        <v>509915</v>
      </c>
    </row>
    <row r="66" spans="1:12">
      <c r="A66" t="s">
        <v>784</v>
      </c>
      <c r="B66" t="s">
        <v>784</v>
      </c>
      <c r="C66" t="s">
        <v>334</v>
      </c>
      <c r="D66" t="s">
        <v>334</v>
      </c>
      <c r="E66">
        <v>167304</v>
      </c>
      <c r="G66">
        <v>117599</v>
      </c>
      <c r="H66">
        <v>82507</v>
      </c>
      <c r="I66">
        <v>0</v>
      </c>
      <c r="J66">
        <v>0</v>
      </c>
      <c r="K66">
        <v>0</v>
      </c>
      <c r="L66">
        <v>81978</v>
      </c>
    </row>
    <row r="67" spans="1:12">
      <c r="A67" t="s">
        <v>784</v>
      </c>
      <c r="B67" t="s">
        <v>784</v>
      </c>
      <c r="C67" t="s">
        <v>636</v>
      </c>
      <c r="D67" t="s">
        <v>636</v>
      </c>
      <c r="E67">
        <v>957853</v>
      </c>
      <c r="G67">
        <v>592446</v>
      </c>
      <c r="H67">
        <v>212146</v>
      </c>
      <c r="I67">
        <v>0</v>
      </c>
      <c r="J67">
        <v>0</v>
      </c>
      <c r="K67">
        <v>0</v>
      </c>
      <c r="L67">
        <v>469347</v>
      </c>
    </row>
    <row r="68" spans="1:12">
      <c r="A68" t="s">
        <v>784</v>
      </c>
      <c r="B68" t="s">
        <v>784</v>
      </c>
      <c r="C68" t="s">
        <v>753</v>
      </c>
      <c r="D68" t="s">
        <v>753</v>
      </c>
      <c r="E68">
        <v>2826006</v>
      </c>
      <c r="G68">
        <v>1203831</v>
      </c>
      <c r="H68">
        <v>448081</v>
      </c>
      <c r="I68">
        <v>0</v>
      </c>
      <c r="J68">
        <v>0</v>
      </c>
      <c r="K68">
        <v>0</v>
      </c>
      <c r="L68">
        <v>1384742</v>
      </c>
    </row>
    <row r="69" spans="1:12">
      <c r="A69" t="s">
        <v>784</v>
      </c>
      <c r="B69" t="s">
        <v>784</v>
      </c>
      <c r="C69" t="s">
        <v>598</v>
      </c>
      <c r="D69" t="s">
        <v>598</v>
      </c>
      <c r="E69">
        <v>769919</v>
      </c>
      <c r="G69">
        <v>483076</v>
      </c>
      <c r="H69">
        <v>168392</v>
      </c>
      <c r="I69">
        <v>0</v>
      </c>
      <c r="J69">
        <v>0</v>
      </c>
      <c r="K69">
        <v>0</v>
      </c>
      <c r="L69">
        <v>377260</v>
      </c>
    </row>
    <row r="70" spans="1:12">
      <c r="A70" t="s">
        <v>784</v>
      </c>
      <c r="B70" t="s">
        <v>784</v>
      </c>
      <c r="C70" t="s">
        <v>671</v>
      </c>
      <c r="D70" t="s">
        <v>671</v>
      </c>
      <c r="E70">
        <v>1150253</v>
      </c>
      <c r="G70">
        <v>478954</v>
      </c>
      <c r="H70">
        <v>223921</v>
      </c>
      <c r="I70">
        <v>0</v>
      </c>
      <c r="J70">
        <v>0</v>
      </c>
      <c r="K70">
        <v>0</v>
      </c>
      <c r="L70">
        <v>563623</v>
      </c>
    </row>
    <row r="71" spans="1:12">
      <c r="A71" t="s">
        <v>784</v>
      </c>
      <c r="B71" t="s">
        <v>784</v>
      </c>
      <c r="C71" t="s">
        <v>733</v>
      </c>
      <c r="D71" t="s">
        <v>733</v>
      </c>
      <c r="E71">
        <v>1925975</v>
      </c>
      <c r="G71">
        <v>767841</v>
      </c>
      <c r="H71">
        <v>434213</v>
      </c>
      <c r="I71">
        <v>0</v>
      </c>
      <c r="J71">
        <v>0</v>
      </c>
      <c r="K71">
        <v>0</v>
      </c>
      <c r="L71">
        <v>943727</v>
      </c>
    </row>
    <row r="72" spans="1:12">
      <c r="A72" t="s">
        <v>784</v>
      </c>
      <c r="B72" t="s">
        <v>784</v>
      </c>
      <c r="C72" t="s">
        <v>521</v>
      </c>
      <c r="D72" t="s">
        <v>521</v>
      </c>
      <c r="E72">
        <v>555114</v>
      </c>
      <c r="G72">
        <v>239906</v>
      </c>
      <c r="H72">
        <v>76599</v>
      </c>
      <c r="I72">
        <v>0</v>
      </c>
      <c r="J72">
        <v>0</v>
      </c>
      <c r="K72">
        <v>0</v>
      </c>
      <c r="L72">
        <v>272005</v>
      </c>
    </row>
    <row r="73" spans="1:12">
      <c r="A73" t="s">
        <v>784</v>
      </c>
      <c r="B73" t="s">
        <v>784</v>
      </c>
      <c r="C73" t="s">
        <v>687</v>
      </c>
      <c r="D73" t="s">
        <v>687</v>
      </c>
      <c r="E73">
        <v>1316948</v>
      </c>
      <c r="G73">
        <v>795057</v>
      </c>
      <c r="H73">
        <v>286170</v>
      </c>
      <c r="I73">
        <v>0</v>
      </c>
      <c r="J73">
        <v>0</v>
      </c>
      <c r="K73">
        <v>0</v>
      </c>
      <c r="L73">
        <v>645304</v>
      </c>
    </row>
    <row r="74" spans="1:12">
      <c r="A74" t="s">
        <v>784</v>
      </c>
      <c r="B74" t="s">
        <v>784</v>
      </c>
      <c r="C74" t="s">
        <v>206</v>
      </c>
      <c r="D74" t="s">
        <v>206</v>
      </c>
      <c r="E74">
        <v>832769</v>
      </c>
      <c r="F74" s="20">
        <v>44090</v>
      </c>
      <c r="G74">
        <v>504439</v>
      </c>
      <c r="H74">
        <v>133919</v>
      </c>
      <c r="I74">
        <v>0</v>
      </c>
      <c r="J74">
        <v>0</v>
      </c>
      <c r="K74">
        <v>0</v>
      </c>
      <c r="L74">
        <v>24661</v>
      </c>
    </row>
    <row r="75" spans="1:12">
      <c r="A75" t="s">
        <v>784</v>
      </c>
      <c r="B75" t="s">
        <v>784</v>
      </c>
      <c r="C75" t="s">
        <v>423</v>
      </c>
      <c r="D75" t="s">
        <v>423</v>
      </c>
      <c r="E75">
        <v>300320</v>
      </c>
      <c r="G75">
        <v>127612</v>
      </c>
      <c r="H75">
        <v>42942</v>
      </c>
      <c r="I75">
        <v>0</v>
      </c>
      <c r="J75">
        <v>0</v>
      </c>
      <c r="K75">
        <v>0</v>
      </c>
      <c r="L75">
        <v>147156</v>
      </c>
    </row>
    <row r="76" spans="1:12">
      <c r="A76" t="s">
        <v>785</v>
      </c>
      <c r="B76" t="s">
        <v>785</v>
      </c>
      <c r="C76" t="s">
        <v>480</v>
      </c>
      <c r="D76" t="s">
        <v>480</v>
      </c>
      <c r="E76">
        <v>2806200</v>
      </c>
      <c r="F76" s="20">
        <v>44107</v>
      </c>
      <c r="G76">
        <v>1177154</v>
      </c>
      <c r="H76">
        <v>395227</v>
      </c>
      <c r="I76">
        <v>14978</v>
      </c>
      <c r="J76">
        <v>116</v>
      </c>
      <c r="K76">
        <v>14859</v>
      </c>
      <c r="L76">
        <v>226710</v>
      </c>
    </row>
    <row r="77" spans="1:12">
      <c r="A77" t="s">
        <v>785</v>
      </c>
      <c r="B77" t="s">
        <v>785</v>
      </c>
      <c r="C77" t="s">
        <v>367</v>
      </c>
      <c r="D77" t="s">
        <v>367</v>
      </c>
      <c r="E77">
        <v>700843</v>
      </c>
      <c r="F77" s="20">
        <v>44227</v>
      </c>
      <c r="G77">
        <v>345175</v>
      </c>
      <c r="H77">
        <v>116424</v>
      </c>
      <c r="I77">
        <v>7381</v>
      </c>
      <c r="J77">
        <v>74</v>
      </c>
      <c r="K77">
        <v>7307</v>
      </c>
      <c r="L77">
        <v>105314</v>
      </c>
    </row>
    <row r="78" spans="1:12">
      <c r="A78" t="s">
        <v>785</v>
      </c>
      <c r="B78" t="s">
        <v>785</v>
      </c>
      <c r="C78" t="s">
        <v>592</v>
      </c>
      <c r="D78" t="s">
        <v>592</v>
      </c>
      <c r="E78">
        <v>2029339</v>
      </c>
      <c r="F78" s="20">
        <v>44227</v>
      </c>
      <c r="G78">
        <v>935177</v>
      </c>
      <c r="H78">
        <v>351254</v>
      </c>
      <c r="I78">
        <v>7379</v>
      </c>
      <c r="J78">
        <v>112</v>
      </c>
      <c r="K78">
        <v>7267</v>
      </c>
      <c r="L78">
        <v>368465</v>
      </c>
    </row>
    <row r="79" spans="1:12">
      <c r="A79" t="s">
        <v>785</v>
      </c>
      <c r="B79" t="s">
        <v>785</v>
      </c>
      <c r="C79" t="s">
        <v>476</v>
      </c>
      <c r="D79" t="s">
        <v>476</v>
      </c>
      <c r="E79">
        <v>2954367</v>
      </c>
      <c r="F79" s="20">
        <v>44100</v>
      </c>
      <c r="G79">
        <v>1430906</v>
      </c>
      <c r="H79">
        <v>480982</v>
      </c>
      <c r="I79">
        <v>27212</v>
      </c>
      <c r="J79">
        <v>457</v>
      </c>
      <c r="K79">
        <v>26754</v>
      </c>
      <c r="L79">
        <v>227276</v>
      </c>
    </row>
    <row r="80" spans="1:12">
      <c r="A80" t="s">
        <v>785</v>
      </c>
      <c r="B80" t="s">
        <v>785</v>
      </c>
      <c r="C80" t="s">
        <v>674</v>
      </c>
      <c r="D80" t="s">
        <v>674</v>
      </c>
      <c r="E80">
        <v>3032226</v>
      </c>
      <c r="F80" s="20">
        <v>44227</v>
      </c>
      <c r="G80">
        <v>1494951</v>
      </c>
      <c r="H80">
        <v>650332</v>
      </c>
      <c r="I80">
        <v>25840</v>
      </c>
      <c r="J80">
        <v>309</v>
      </c>
      <c r="K80">
        <v>25531</v>
      </c>
      <c r="L80">
        <v>595033</v>
      </c>
    </row>
    <row r="81" spans="1:12">
      <c r="A81" t="s">
        <v>785</v>
      </c>
      <c r="B81" t="s">
        <v>785</v>
      </c>
      <c r="C81" t="s">
        <v>634</v>
      </c>
      <c r="D81" t="s">
        <v>634</v>
      </c>
      <c r="E81">
        <v>2720155</v>
      </c>
      <c r="F81" s="20">
        <v>44227</v>
      </c>
      <c r="G81">
        <v>1291186</v>
      </c>
      <c r="H81">
        <v>382719</v>
      </c>
      <c r="I81">
        <v>10210</v>
      </c>
      <c r="J81">
        <v>159</v>
      </c>
      <c r="K81">
        <v>10051</v>
      </c>
      <c r="L81">
        <v>471543</v>
      </c>
    </row>
    <row r="82" spans="1:12">
      <c r="A82" t="s">
        <v>785</v>
      </c>
      <c r="B82" t="s">
        <v>785</v>
      </c>
      <c r="C82" t="s">
        <v>631</v>
      </c>
      <c r="D82" t="s">
        <v>631</v>
      </c>
      <c r="E82">
        <v>1707643</v>
      </c>
      <c r="F82" s="20">
        <v>44227</v>
      </c>
      <c r="G82">
        <v>907374</v>
      </c>
      <c r="H82">
        <v>322555</v>
      </c>
      <c r="I82">
        <v>9248</v>
      </c>
      <c r="J82">
        <v>182</v>
      </c>
      <c r="K82">
        <v>9066</v>
      </c>
      <c r="L82">
        <v>466052</v>
      </c>
    </row>
    <row r="83" spans="1:12">
      <c r="A83" t="s">
        <v>785</v>
      </c>
      <c r="B83" t="s">
        <v>785</v>
      </c>
      <c r="C83" t="s">
        <v>626</v>
      </c>
      <c r="D83" t="s">
        <v>626</v>
      </c>
      <c r="E83">
        <v>3921971</v>
      </c>
      <c r="F83" s="20">
        <v>44207</v>
      </c>
      <c r="G83">
        <v>1869372</v>
      </c>
      <c r="H83">
        <v>741553</v>
      </c>
      <c r="I83">
        <v>10937</v>
      </c>
      <c r="J83">
        <v>370</v>
      </c>
      <c r="K83">
        <v>10567</v>
      </c>
      <c r="L83">
        <v>453910</v>
      </c>
    </row>
    <row r="84" spans="1:12">
      <c r="A84" t="s">
        <v>785</v>
      </c>
      <c r="B84" t="s">
        <v>785</v>
      </c>
      <c r="C84" t="s">
        <v>665</v>
      </c>
      <c r="D84" t="s">
        <v>665</v>
      </c>
      <c r="E84">
        <v>5082868</v>
      </c>
      <c r="F84" s="20">
        <v>44138</v>
      </c>
      <c r="G84">
        <v>2498559</v>
      </c>
      <c r="H84">
        <v>1002939</v>
      </c>
      <c r="I84">
        <v>19017</v>
      </c>
      <c r="J84">
        <v>430</v>
      </c>
      <c r="K84">
        <v>18585</v>
      </c>
      <c r="L84">
        <v>557640</v>
      </c>
    </row>
    <row r="85" spans="1:12">
      <c r="A85" t="s">
        <v>785</v>
      </c>
      <c r="B85" t="s">
        <v>785</v>
      </c>
      <c r="C85" t="s">
        <v>730</v>
      </c>
      <c r="D85" t="s">
        <v>730</v>
      </c>
      <c r="E85">
        <v>4379383</v>
      </c>
      <c r="F85" s="20">
        <v>44227</v>
      </c>
      <c r="G85">
        <v>1925234</v>
      </c>
      <c r="H85">
        <v>722746</v>
      </c>
      <c r="I85">
        <v>33952</v>
      </c>
      <c r="J85">
        <v>280</v>
      </c>
      <c r="K85">
        <v>33672</v>
      </c>
      <c r="L85">
        <v>889335</v>
      </c>
    </row>
    <row r="86" spans="1:12">
      <c r="A86" t="s">
        <v>785</v>
      </c>
      <c r="B86" t="s">
        <v>785</v>
      </c>
      <c r="C86" t="s">
        <v>670</v>
      </c>
      <c r="D86" t="s">
        <v>670</v>
      </c>
      <c r="E86">
        <v>2558037</v>
      </c>
      <c r="F86" s="20">
        <v>44227</v>
      </c>
      <c r="G86">
        <v>1286763</v>
      </c>
      <c r="H86">
        <v>481968</v>
      </c>
      <c r="I86">
        <v>16685</v>
      </c>
      <c r="J86">
        <v>94</v>
      </c>
      <c r="K86">
        <v>16591</v>
      </c>
      <c r="L86">
        <v>570996</v>
      </c>
    </row>
    <row r="87" spans="1:12">
      <c r="A87" t="s">
        <v>785</v>
      </c>
      <c r="B87" t="s">
        <v>785</v>
      </c>
      <c r="C87" t="s">
        <v>578</v>
      </c>
      <c r="D87" t="s">
        <v>578</v>
      </c>
      <c r="E87">
        <v>1756078</v>
      </c>
      <c r="F87" s="20">
        <v>44227</v>
      </c>
      <c r="G87">
        <v>800488</v>
      </c>
      <c r="H87">
        <v>222093</v>
      </c>
      <c r="I87">
        <v>9418</v>
      </c>
      <c r="J87">
        <v>106</v>
      </c>
      <c r="K87">
        <v>9312</v>
      </c>
      <c r="L87">
        <v>346714</v>
      </c>
    </row>
    <row r="88" spans="1:12">
      <c r="A88" t="s">
        <v>785</v>
      </c>
      <c r="B88" t="s">
        <v>785</v>
      </c>
      <c r="C88" t="s">
        <v>646</v>
      </c>
      <c r="D88" t="s">
        <v>646</v>
      </c>
      <c r="E88">
        <v>1124176</v>
      </c>
      <c r="F88" s="20">
        <v>44227</v>
      </c>
      <c r="G88">
        <v>498448</v>
      </c>
      <c r="H88">
        <v>184446</v>
      </c>
      <c r="I88">
        <v>10783</v>
      </c>
      <c r="J88">
        <v>109</v>
      </c>
      <c r="K88">
        <v>10674</v>
      </c>
      <c r="L88">
        <v>497646</v>
      </c>
    </row>
    <row r="89" spans="1:12">
      <c r="A89" t="s">
        <v>785</v>
      </c>
      <c r="B89" t="s">
        <v>785</v>
      </c>
      <c r="C89" t="s">
        <v>623</v>
      </c>
      <c r="D89" t="s">
        <v>623</v>
      </c>
      <c r="E89">
        <v>1626900</v>
      </c>
      <c r="F89" s="20">
        <v>44227</v>
      </c>
      <c r="G89">
        <v>801438</v>
      </c>
      <c r="H89">
        <v>225437</v>
      </c>
      <c r="I89">
        <v>4984</v>
      </c>
      <c r="J89">
        <v>147</v>
      </c>
      <c r="K89">
        <v>4837</v>
      </c>
      <c r="L89">
        <v>444824</v>
      </c>
    </row>
    <row r="90" spans="1:12">
      <c r="A90" t="s">
        <v>785</v>
      </c>
      <c r="B90" t="s">
        <v>785</v>
      </c>
      <c r="C90" t="s">
        <v>667</v>
      </c>
      <c r="D90" t="s">
        <v>667</v>
      </c>
      <c r="E90">
        <v>3068149</v>
      </c>
      <c r="F90" s="20">
        <v>44227</v>
      </c>
      <c r="G90">
        <v>1451838</v>
      </c>
      <c r="H90">
        <v>403046</v>
      </c>
      <c r="I90">
        <v>18145</v>
      </c>
      <c r="J90">
        <v>94</v>
      </c>
      <c r="K90">
        <v>18051</v>
      </c>
      <c r="L90">
        <v>565510</v>
      </c>
    </row>
    <row r="91" spans="1:12">
      <c r="A91" t="s">
        <v>785</v>
      </c>
      <c r="B91" t="s">
        <v>785</v>
      </c>
      <c r="C91" t="s">
        <v>425</v>
      </c>
      <c r="D91" t="s">
        <v>425</v>
      </c>
      <c r="E91">
        <v>1657599</v>
      </c>
      <c r="F91" s="20">
        <v>44108</v>
      </c>
      <c r="G91">
        <v>775019</v>
      </c>
      <c r="H91">
        <v>222012</v>
      </c>
      <c r="I91">
        <v>10064</v>
      </c>
      <c r="J91">
        <v>88</v>
      </c>
      <c r="K91">
        <v>9976</v>
      </c>
      <c r="L91">
        <v>153372</v>
      </c>
    </row>
    <row r="92" spans="1:12">
      <c r="A92" t="s">
        <v>785</v>
      </c>
      <c r="B92" t="s">
        <v>785</v>
      </c>
      <c r="C92" t="s">
        <v>538</v>
      </c>
      <c r="D92" t="s">
        <v>538</v>
      </c>
      <c r="E92">
        <v>1690948</v>
      </c>
      <c r="F92" s="20">
        <v>44227</v>
      </c>
      <c r="G92">
        <v>757066</v>
      </c>
      <c r="H92">
        <v>205274</v>
      </c>
      <c r="I92">
        <v>10128</v>
      </c>
      <c r="J92">
        <v>66</v>
      </c>
      <c r="K92">
        <v>10057</v>
      </c>
      <c r="L92">
        <v>299385</v>
      </c>
    </row>
    <row r="93" spans="1:12">
      <c r="A93" t="s">
        <v>785</v>
      </c>
      <c r="B93" t="s">
        <v>785</v>
      </c>
      <c r="C93" t="s">
        <v>574</v>
      </c>
      <c r="D93" t="s">
        <v>574</v>
      </c>
      <c r="E93">
        <v>1000717</v>
      </c>
      <c r="F93" s="20">
        <v>44227</v>
      </c>
      <c r="G93">
        <v>461970</v>
      </c>
      <c r="H93">
        <v>138407</v>
      </c>
      <c r="I93">
        <v>7776</v>
      </c>
      <c r="J93">
        <v>102</v>
      </c>
      <c r="K93">
        <v>7674</v>
      </c>
      <c r="L93">
        <v>336322</v>
      </c>
    </row>
    <row r="94" spans="1:12">
      <c r="A94" t="s">
        <v>785</v>
      </c>
      <c r="B94" t="s">
        <v>785</v>
      </c>
      <c r="C94" t="s">
        <v>628</v>
      </c>
      <c r="D94" t="s">
        <v>628</v>
      </c>
      <c r="E94">
        <v>1994618</v>
      </c>
      <c r="F94" s="20">
        <v>44227</v>
      </c>
      <c r="G94">
        <v>965767</v>
      </c>
      <c r="H94">
        <v>260408</v>
      </c>
      <c r="I94">
        <v>12547</v>
      </c>
      <c r="J94">
        <v>111</v>
      </c>
      <c r="K94">
        <v>12435</v>
      </c>
      <c r="L94">
        <v>461755</v>
      </c>
    </row>
    <row r="95" spans="1:12">
      <c r="A95" t="s">
        <v>785</v>
      </c>
      <c r="B95" t="s">
        <v>785</v>
      </c>
      <c r="C95" t="s">
        <v>700</v>
      </c>
      <c r="D95" t="s">
        <v>700</v>
      </c>
      <c r="E95">
        <v>4476044</v>
      </c>
      <c r="F95" s="20">
        <v>44227</v>
      </c>
      <c r="G95">
        <v>1974159</v>
      </c>
      <c r="H95">
        <v>680214</v>
      </c>
      <c r="I95">
        <v>18365</v>
      </c>
      <c r="J95">
        <v>339</v>
      </c>
      <c r="K95">
        <v>18023</v>
      </c>
      <c r="L95">
        <v>724350</v>
      </c>
    </row>
    <row r="96" spans="1:12">
      <c r="A96" t="s">
        <v>785</v>
      </c>
      <c r="B96" t="s">
        <v>785</v>
      </c>
      <c r="C96" t="s">
        <v>571</v>
      </c>
      <c r="D96" t="s">
        <v>571</v>
      </c>
      <c r="E96">
        <v>1359054</v>
      </c>
      <c r="F96" s="20">
        <v>44227</v>
      </c>
      <c r="G96">
        <v>707588</v>
      </c>
      <c r="H96">
        <v>264665</v>
      </c>
      <c r="I96">
        <v>15111</v>
      </c>
      <c r="J96">
        <v>158</v>
      </c>
      <c r="K96">
        <v>14953</v>
      </c>
      <c r="L96">
        <v>332767</v>
      </c>
    </row>
    <row r="97" spans="1:12">
      <c r="A97" t="s">
        <v>785</v>
      </c>
      <c r="B97" t="s">
        <v>785</v>
      </c>
      <c r="C97" t="s">
        <v>701</v>
      </c>
      <c r="D97" t="s">
        <v>701</v>
      </c>
      <c r="E97">
        <v>4778610</v>
      </c>
      <c r="F97" s="20">
        <v>44227</v>
      </c>
      <c r="G97">
        <v>2253919</v>
      </c>
      <c r="H97">
        <v>717015</v>
      </c>
      <c r="I97">
        <v>31398</v>
      </c>
      <c r="J97">
        <v>621</v>
      </c>
      <c r="K97">
        <v>30777</v>
      </c>
      <c r="L97">
        <v>738350</v>
      </c>
    </row>
    <row r="98" spans="1:12">
      <c r="A98" t="s">
        <v>785</v>
      </c>
      <c r="B98" t="s">
        <v>785</v>
      </c>
      <c r="C98" t="s">
        <v>676</v>
      </c>
      <c r="D98" t="s">
        <v>676</v>
      </c>
      <c r="E98">
        <v>2872523</v>
      </c>
      <c r="F98" s="20">
        <v>44227</v>
      </c>
      <c r="G98">
        <v>1393762</v>
      </c>
      <c r="H98">
        <v>638181</v>
      </c>
      <c r="I98">
        <v>23432</v>
      </c>
      <c r="J98">
        <v>468</v>
      </c>
      <c r="K98">
        <v>22964</v>
      </c>
      <c r="L98">
        <v>603062</v>
      </c>
    </row>
    <row r="99" spans="1:12">
      <c r="A99" t="s">
        <v>785</v>
      </c>
      <c r="B99" t="s">
        <v>785</v>
      </c>
      <c r="C99" t="s">
        <v>567</v>
      </c>
      <c r="D99" t="s">
        <v>567</v>
      </c>
      <c r="E99">
        <v>2216653</v>
      </c>
      <c r="F99" s="20">
        <v>44151</v>
      </c>
      <c r="G99">
        <v>1062349</v>
      </c>
      <c r="H99">
        <v>274319</v>
      </c>
      <c r="I99">
        <v>10353</v>
      </c>
      <c r="J99">
        <v>178</v>
      </c>
      <c r="K99">
        <v>10174</v>
      </c>
      <c r="L99">
        <v>327690</v>
      </c>
    </row>
    <row r="100" spans="1:12">
      <c r="A100" t="s">
        <v>785</v>
      </c>
      <c r="B100" t="s">
        <v>785</v>
      </c>
      <c r="C100" t="s">
        <v>693</v>
      </c>
      <c r="D100" t="s">
        <v>693</v>
      </c>
      <c r="E100">
        <v>5772804</v>
      </c>
      <c r="F100" s="20">
        <v>44227</v>
      </c>
      <c r="G100">
        <v>3421614</v>
      </c>
      <c r="H100">
        <v>2366474</v>
      </c>
      <c r="I100">
        <v>147007</v>
      </c>
      <c r="J100">
        <v>2334</v>
      </c>
      <c r="K100">
        <v>144651</v>
      </c>
      <c r="L100">
        <v>749741</v>
      </c>
    </row>
    <row r="101" spans="1:12">
      <c r="A101" t="s">
        <v>785</v>
      </c>
      <c r="B101" t="s">
        <v>785</v>
      </c>
      <c r="C101" t="s">
        <v>672</v>
      </c>
      <c r="D101" t="s">
        <v>672</v>
      </c>
      <c r="E101">
        <v>3273127</v>
      </c>
      <c r="F101" s="20">
        <v>44201</v>
      </c>
      <c r="G101">
        <v>1603099</v>
      </c>
      <c r="H101">
        <v>729224</v>
      </c>
      <c r="I101">
        <v>24427</v>
      </c>
      <c r="J101">
        <v>180</v>
      </c>
      <c r="K101">
        <v>24247</v>
      </c>
      <c r="L101">
        <v>580969</v>
      </c>
    </row>
    <row r="102" spans="1:12">
      <c r="A102" t="s">
        <v>785</v>
      </c>
      <c r="B102" t="s">
        <v>785</v>
      </c>
      <c r="C102" t="s">
        <v>659</v>
      </c>
      <c r="D102" t="s">
        <v>659</v>
      </c>
      <c r="E102">
        <v>2962593</v>
      </c>
      <c r="F102" s="20">
        <v>44227</v>
      </c>
      <c r="G102">
        <v>1498172</v>
      </c>
      <c r="H102">
        <v>465660</v>
      </c>
      <c r="I102">
        <v>13980</v>
      </c>
      <c r="J102">
        <v>271</v>
      </c>
      <c r="K102">
        <v>13707</v>
      </c>
      <c r="L102">
        <v>528543</v>
      </c>
    </row>
    <row r="103" spans="1:12">
      <c r="A103" t="s">
        <v>785</v>
      </c>
      <c r="B103" t="s">
        <v>785</v>
      </c>
      <c r="C103" t="s">
        <v>588</v>
      </c>
      <c r="D103" t="s">
        <v>588</v>
      </c>
      <c r="E103">
        <v>1897102</v>
      </c>
      <c r="F103" s="20">
        <v>44227</v>
      </c>
      <c r="G103">
        <v>995618</v>
      </c>
      <c r="H103">
        <v>366567</v>
      </c>
      <c r="I103">
        <v>17616</v>
      </c>
      <c r="J103">
        <v>134</v>
      </c>
      <c r="K103">
        <v>17482</v>
      </c>
      <c r="L103">
        <v>365135</v>
      </c>
    </row>
    <row r="104" spans="1:12">
      <c r="A104" t="s">
        <v>785</v>
      </c>
      <c r="B104" t="s">
        <v>785</v>
      </c>
      <c r="C104" t="s">
        <v>680</v>
      </c>
      <c r="D104" t="s">
        <v>680</v>
      </c>
      <c r="E104">
        <v>4254782</v>
      </c>
      <c r="F104" s="20">
        <v>44227</v>
      </c>
      <c r="G104">
        <v>1991102</v>
      </c>
      <c r="H104">
        <v>555728</v>
      </c>
      <c r="I104">
        <v>20020</v>
      </c>
      <c r="J104">
        <v>155</v>
      </c>
      <c r="K104">
        <v>19864</v>
      </c>
      <c r="L104">
        <v>624579</v>
      </c>
    </row>
    <row r="105" spans="1:12">
      <c r="A105" t="s">
        <v>785</v>
      </c>
      <c r="B105" t="s">
        <v>785</v>
      </c>
      <c r="C105" t="s">
        <v>713</v>
      </c>
      <c r="D105" t="s">
        <v>713</v>
      </c>
      <c r="E105">
        <v>3943098</v>
      </c>
      <c r="F105" s="20">
        <v>44227</v>
      </c>
      <c r="G105">
        <v>1868014</v>
      </c>
      <c r="H105">
        <v>736766</v>
      </c>
      <c r="I105">
        <v>23278</v>
      </c>
      <c r="J105">
        <v>255</v>
      </c>
      <c r="K105">
        <v>23020</v>
      </c>
      <c r="L105">
        <v>773112</v>
      </c>
    </row>
    <row r="106" spans="1:12">
      <c r="A106" t="s">
        <v>785</v>
      </c>
      <c r="B106" t="s">
        <v>785</v>
      </c>
      <c r="C106" t="s">
        <v>417</v>
      </c>
      <c r="D106" t="s">
        <v>417</v>
      </c>
      <c r="E106">
        <v>634927</v>
      </c>
      <c r="F106" s="20">
        <v>44227</v>
      </c>
      <c r="G106">
        <v>287209</v>
      </c>
      <c r="H106">
        <v>95322</v>
      </c>
      <c r="I106">
        <v>7693</v>
      </c>
      <c r="J106">
        <v>75</v>
      </c>
      <c r="K106">
        <v>7618</v>
      </c>
      <c r="L106">
        <v>146194</v>
      </c>
    </row>
    <row r="107" spans="1:12">
      <c r="A107" t="s">
        <v>785</v>
      </c>
      <c r="B107" t="s">
        <v>785</v>
      </c>
      <c r="C107" t="s">
        <v>460</v>
      </c>
      <c r="D107" t="s">
        <v>460</v>
      </c>
      <c r="E107">
        <v>656916</v>
      </c>
      <c r="F107" s="20">
        <v>44151</v>
      </c>
      <c r="G107">
        <v>300967</v>
      </c>
      <c r="H107">
        <v>108766</v>
      </c>
      <c r="I107">
        <v>4404</v>
      </c>
      <c r="J107">
        <v>36</v>
      </c>
      <c r="K107">
        <v>4368</v>
      </c>
      <c r="L107">
        <v>201633</v>
      </c>
    </row>
    <row r="108" spans="1:12">
      <c r="A108" t="s">
        <v>785</v>
      </c>
      <c r="B108" t="s">
        <v>785</v>
      </c>
      <c r="C108" t="s">
        <v>627</v>
      </c>
      <c r="D108" t="s">
        <v>627</v>
      </c>
      <c r="E108">
        <v>3419622</v>
      </c>
      <c r="F108" s="20">
        <v>44227</v>
      </c>
      <c r="G108">
        <v>1511464</v>
      </c>
      <c r="H108">
        <v>424182</v>
      </c>
      <c r="I108">
        <v>9185</v>
      </c>
      <c r="J108">
        <v>127</v>
      </c>
      <c r="K108">
        <v>9058</v>
      </c>
      <c r="L108">
        <v>457819</v>
      </c>
    </row>
    <row r="109" spans="1:12">
      <c r="A109" t="s">
        <v>785</v>
      </c>
      <c r="B109" t="s">
        <v>785</v>
      </c>
      <c r="C109" t="s">
        <v>663</v>
      </c>
      <c r="D109" t="s">
        <v>663</v>
      </c>
      <c r="E109">
        <v>3318176</v>
      </c>
      <c r="F109" s="20">
        <v>44227</v>
      </c>
      <c r="G109">
        <v>1670590</v>
      </c>
      <c r="H109">
        <v>684755</v>
      </c>
      <c r="I109">
        <v>15195</v>
      </c>
      <c r="J109">
        <v>170</v>
      </c>
      <c r="K109">
        <v>15025</v>
      </c>
      <c r="L109">
        <v>544035</v>
      </c>
    </row>
    <row r="110" spans="1:12">
      <c r="A110" t="s">
        <v>785</v>
      </c>
      <c r="B110" t="s">
        <v>785</v>
      </c>
      <c r="C110" t="s">
        <v>630</v>
      </c>
      <c r="D110" t="s">
        <v>630</v>
      </c>
      <c r="E110">
        <v>2228397</v>
      </c>
      <c r="F110" s="20">
        <v>44227</v>
      </c>
      <c r="G110">
        <v>1069993</v>
      </c>
      <c r="H110">
        <v>369925</v>
      </c>
      <c r="I110">
        <v>17222</v>
      </c>
      <c r="J110">
        <v>129</v>
      </c>
      <c r="K110">
        <v>17093</v>
      </c>
      <c r="L110">
        <v>465122</v>
      </c>
    </row>
    <row r="111" spans="1:12">
      <c r="A111" t="s">
        <v>785</v>
      </c>
      <c r="B111" t="s">
        <v>785</v>
      </c>
      <c r="C111" t="s">
        <v>525</v>
      </c>
      <c r="D111" t="s">
        <v>525</v>
      </c>
      <c r="E111">
        <v>3495021</v>
      </c>
      <c r="F111" s="20">
        <v>44227</v>
      </c>
      <c r="G111">
        <v>1671469</v>
      </c>
      <c r="H111">
        <v>478638</v>
      </c>
      <c r="I111">
        <v>19827</v>
      </c>
      <c r="J111">
        <v>192</v>
      </c>
      <c r="K111">
        <v>19632</v>
      </c>
      <c r="L111">
        <v>285797</v>
      </c>
    </row>
    <row r="112" spans="1:12">
      <c r="A112" t="s">
        <v>785</v>
      </c>
      <c r="B112" t="s">
        <v>785</v>
      </c>
      <c r="C112" t="s">
        <v>666</v>
      </c>
      <c r="D112" t="s">
        <v>666</v>
      </c>
      <c r="E112">
        <v>3935042</v>
      </c>
      <c r="F112" s="20">
        <v>44227</v>
      </c>
      <c r="G112">
        <v>1784016</v>
      </c>
      <c r="H112">
        <v>469332</v>
      </c>
      <c r="I112">
        <v>20890</v>
      </c>
      <c r="J112">
        <v>358</v>
      </c>
      <c r="K112">
        <v>20532</v>
      </c>
      <c r="L112">
        <v>562223</v>
      </c>
    </row>
    <row r="113" spans="1:12">
      <c r="A113" t="s">
        <v>719</v>
      </c>
      <c r="B113" t="s">
        <v>719</v>
      </c>
      <c r="C113" t="s">
        <v>719</v>
      </c>
      <c r="D113" t="s">
        <v>719</v>
      </c>
      <c r="E113">
        <v>1055450</v>
      </c>
      <c r="F113" s="20">
        <v>44500</v>
      </c>
      <c r="G113">
        <v>926035</v>
      </c>
      <c r="H113">
        <v>546981</v>
      </c>
      <c r="I113">
        <v>65351</v>
      </c>
      <c r="J113">
        <v>820</v>
      </c>
      <c r="K113">
        <v>64495</v>
      </c>
      <c r="L113">
        <v>825526</v>
      </c>
    </row>
    <row r="114" spans="1:12">
      <c r="A114" t="s">
        <v>818</v>
      </c>
      <c r="B114" t="s">
        <v>818</v>
      </c>
      <c r="C114" t="s">
        <v>107</v>
      </c>
      <c r="D114" t="s">
        <v>107</v>
      </c>
      <c r="E114">
        <v>826165</v>
      </c>
      <c r="F114" s="20">
        <v>43996</v>
      </c>
      <c r="G114">
        <v>537459</v>
      </c>
      <c r="H114">
        <v>271570</v>
      </c>
      <c r="I114">
        <v>27278</v>
      </c>
      <c r="J114">
        <v>396</v>
      </c>
      <c r="K114">
        <v>26880</v>
      </c>
      <c r="L114">
        <v>16388</v>
      </c>
    </row>
    <row r="115" spans="1:12">
      <c r="A115" t="s">
        <v>818</v>
      </c>
      <c r="B115" t="s">
        <v>818</v>
      </c>
      <c r="C115" t="s">
        <v>118</v>
      </c>
      <c r="D115" t="s">
        <v>118</v>
      </c>
      <c r="E115">
        <v>1305343</v>
      </c>
      <c r="F115" s="20">
        <v>43996</v>
      </c>
      <c r="G115">
        <v>617777</v>
      </c>
      <c r="H115">
        <v>211945</v>
      </c>
      <c r="I115">
        <v>43085</v>
      </c>
      <c r="J115">
        <v>471</v>
      </c>
      <c r="K115">
        <v>42611</v>
      </c>
      <c r="L115">
        <v>25358</v>
      </c>
    </row>
    <row r="116" spans="1:12">
      <c r="A116" t="s">
        <v>818</v>
      </c>
      <c r="B116" t="s">
        <v>818</v>
      </c>
      <c r="C116" t="s">
        <v>125</v>
      </c>
      <c r="D116" t="s">
        <v>125</v>
      </c>
      <c r="E116">
        <v>1302253</v>
      </c>
      <c r="F116" s="20">
        <v>43974</v>
      </c>
      <c r="G116">
        <v>443759</v>
      </c>
      <c r="H116">
        <v>178775</v>
      </c>
      <c r="I116">
        <v>21066</v>
      </c>
      <c r="J116">
        <v>188</v>
      </c>
      <c r="K116">
        <v>20845</v>
      </c>
      <c r="L116">
        <v>15055</v>
      </c>
    </row>
    <row r="117" spans="1:12">
      <c r="A117" t="s">
        <v>818</v>
      </c>
      <c r="B117" t="s">
        <v>818</v>
      </c>
      <c r="C117" t="s">
        <v>86</v>
      </c>
      <c r="D117" t="s">
        <v>86</v>
      </c>
      <c r="E117">
        <v>229832</v>
      </c>
      <c r="F117" s="20">
        <v>43996</v>
      </c>
      <c r="G117">
        <v>103247</v>
      </c>
      <c r="H117">
        <v>44245</v>
      </c>
      <c r="I117">
        <v>8324</v>
      </c>
      <c r="J117">
        <v>55</v>
      </c>
      <c r="K117">
        <v>8263</v>
      </c>
      <c r="L117">
        <v>5401</v>
      </c>
    </row>
    <row r="118" spans="1:12">
      <c r="A118" t="s">
        <v>818</v>
      </c>
      <c r="B118" t="s">
        <v>818</v>
      </c>
      <c r="C118" t="s">
        <v>84</v>
      </c>
      <c r="D118" t="s">
        <v>84</v>
      </c>
      <c r="E118">
        <v>533638</v>
      </c>
      <c r="F118" s="20">
        <v>43996</v>
      </c>
      <c r="G118">
        <v>158243</v>
      </c>
      <c r="H118">
        <v>80855</v>
      </c>
      <c r="I118">
        <v>10840</v>
      </c>
      <c r="J118">
        <v>25</v>
      </c>
      <c r="K118">
        <v>10809</v>
      </c>
      <c r="L118">
        <v>6588</v>
      </c>
    </row>
    <row r="119" spans="1:12">
      <c r="A119" t="s">
        <v>818</v>
      </c>
      <c r="B119" t="s">
        <v>818</v>
      </c>
      <c r="C119" t="s">
        <v>91</v>
      </c>
      <c r="D119" t="s">
        <v>91</v>
      </c>
      <c r="E119">
        <v>799199</v>
      </c>
      <c r="F119" s="20">
        <v>43996</v>
      </c>
      <c r="G119">
        <v>509782</v>
      </c>
      <c r="H119">
        <v>224591</v>
      </c>
      <c r="I119">
        <v>27239</v>
      </c>
      <c r="J119">
        <v>545</v>
      </c>
      <c r="K119">
        <v>26690</v>
      </c>
      <c r="L119">
        <v>15120</v>
      </c>
    </row>
    <row r="120" spans="1:12">
      <c r="A120" t="s">
        <v>818</v>
      </c>
      <c r="B120" t="s">
        <v>818</v>
      </c>
      <c r="C120" t="s">
        <v>128</v>
      </c>
      <c r="D120" t="s">
        <v>128</v>
      </c>
      <c r="E120">
        <v>3343079</v>
      </c>
      <c r="F120" s="20">
        <v>43996</v>
      </c>
      <c r="G120">
        <v>1012391</v>
      </c>
      <c r="H120">
        <v>525445</v>
      </c>
      <c r="I120">
        <v>96880</v>
      </c>
      <c r="J120">
        <v>1798</v>
      </c>
      <c r="K120">
        <v>95028</v>
      </c>
      <c r="L120">
        <v>53460</v>
      </c>
    </row>
    <row r="121" spans="1:12">
      <c r="A121" t="s">
        <v>818</v>
      </c>
      <c r="B121" t="s">
        <v>818</v>
      </c>
      <c r="C121" t="s">
        <v>101</v>
      </c>
      <c r="D121" t="s">
        <v>101</v>
      </c>
      <c r="E121">
        <v>597653</v>
      </c>
      <c r="F121" s="20">
        <v>43996</v>
      </c>
      <c r="G121">
        <v>293987</v>
      </c>
      <c r="H121">
        <v>99137</v>
      </c>
      <c r="I121">
        <v>19701</v>
      </c>
      <c r="J121">
        <v>194</v>
      </c>
      <c r="K121">
        <v>19506</v>
      </c>
      <c r="L121">
        <v>11946</v>
      </c>
    </row>
    <row r="122" spans="1:12">
      <c r="A122" t="s">
        <v>818</v>
      </c>
      <c r="B122" t="s">
        <v>818</v>
      </c>
      <c r="C122" t="s">
        <v>121</v>
      </c>
      <c r="D122" t="s">
        <v>121</v>
      </c>
      <c r="E122">
        <v>1620632</v>
      </c>
      <c r="F122" s="20">
        <v>43996</v>
      </c>
      <c r="G122">
        <v>896087</v>
      </c>
      <c r="H122">
        <v>317605</v>
      </c>
      <c r="I122">
        <v>57636</v>
      </c>
      <c r="J122">
        <v>838</v>
      </c>
      <c r="K122">
        <v>56766</v>
      </c>
      <c r="L122">
        <v>32834</v>
      </c>
    </row>
    <row r="123" spans="1:12">
      <c r="A123" t="s">
        <v>818</v>
      </c>
      <c r="B123" t="s">
        <v>818</v>
      </c>
      <c r="C123" t="s">
        <v>105</v>
      </c>
      <c r="D123" t="s">
        <v>105</v>
      </c>
      <c r="E123">
        <v>852043</v>
      </c>
      <c r="F123" s="20">
        <v>43996</v>
      </c>
      <c r="G123">
        <v>435884</v>
      </c>
      <c r="H123">
        <v>182747</v>
      </c>
      <c r="I123">
        <v>27093</v>
      </c>
      <c r="J123">
        <v>212</v>
      </c>
      <c r="K123">
        <v>26867</v>
      </c>
      <c r="L123">
        <v>16088</v>
      </c>
    </row>
    <row r="124" spans="1:12">
      <c r="A124" t="s">
        <v>818</v>
      </c>
      <c r="B124" t="s">
        <v>818</v>
      </c>
      <c r="C124" t="s">
        <v>109</v>
      </c>
      <c r="D124" t="s">
        <v>109</v>
      </c>
      <c r="E124">
        <v>584667</v>
      </c>
      <c r="F124" s="20">
        <v>43996</v>
      </c>
      <c r="G124">
        <v>402362</v>
      </c>
      <c r="H124">
        <v>173494</v>
      </c>
      <c r="I124">
        <v>22771</v>
      </c>
      <c r="J124">
        <v>267</v>
      </c>
      <c r="K124">
        <v>22503</v>
      </c>
      <c r="L124">
        <v>14214</v>
      </c>
    </row>
    <row r="125" spans="1:12">
      <c r="A125" t="s">
        <v>818</v>
      </c>
      <c r="B125" t="s">
        <v>818</v>
      </c>
      <c r="C125" t="s">
        <v>93</v>
      </c>
      <c r="D125" t="s">
        <v>93</v>
      </c>
      <c r="E125">
        <v>578326</v>
      </c>
      <c r="F125" s="20">
        <v>43996</v>
      </c>
      <c r="G125">
        <v>317695</v>
      </c>
      <c r="H125">
        <v>100468</v>
      </c>
      <c r="I125">
        <v>13139</v>
      </c>
      <c r="J125">
        <v>99</v>
      </c>
      <c r="K125">
        <v>13036</v>
      </c>
      <c r="L125">
        <v>8176</v>
      </c>
    </row>
    <row r="126" spans="1:12">
      <c r="A126" t="s">
        <v>818</v>
      </c>
      <c r="B126" t="s">
        <v>818</v>
      </c>
      <c r="C126" t="s">
        <v>151</v>
      </c>
      <c r="D126" t="s">
        <v>151</v>
      </c>
      <c r="E126">
        <v>1206563</v>
      </c>
      <c r="F126" s="20">
        <v>43996</v>
      </c>
      <c r="G126">
        <v>650457</v>
      </c>
      <c r="H126">
        <v>287588</v>
      </c>
      <c r="I126">
        <v>54847</v>
      </c>
      <c r="J126">
        <v>580</v>
      </c>
      <c r="K126">
        <v>54228</v>
      </c>
      <c r="L126">
        <v>37457</v>
      </c>
    </row>
    <row r="127" spans="1:12">
      <c r="A127" t="s">
        <v>818</v>
      </c>
      <c r="B127" t="s">
        <v>818</v>
      </c>
      <c r="C127" t="s">
        <v>106</v>
      </c>
      <c r="D127" t="s">
        <v>106</v>
      </c>
      <c r="E127">
        <v>659039</v>
      </c>
      <c r="F127" s="20">
        <v>43996</v>
      </c>
      <c r="G127">
        <v>375503</v>
      </c>
      <c r="H127">
        <v>128177</v>
      </c>
      <c r="I127">
        <v>26980</v>
      </c>
      <c r="J127">
        <v>177</v>
      </c>
      <c r="K127">
        <v>26798</v>
      </c>
      <c r="L127">
        <v>16179</v>
      </c>
    </row>
    <row r="128" spans="1:12">
      <c r="A128" t="s">
        <v>818</v>
      </c>
      <c r="B128" t="s">
        <v>818</v>
      </c>
      <c r="C128" t="s">
        <v>104</v>
      </c>
      <c r="D128" t="s">
        <v>104</v>
      </c>
      <c r="E128">
        <v>1032275</v>
      </c>
      <c r="F128" s="20">
        <v>43996</v>
      </c>
      <c r="G128">
        <v>738333</v>
      </c>
      <c r="H128">
        <v>428365</v>
      </c>
      <c r="I128">
        <v>31365</v>
      </c>
      <c r="J128">
        <v>365</v>
      </c>
      <c r="K128">
        <v>31000</v>
      </c>
      <c r="L128">
        <v>17865</v>
      </c>
    </row>
    <row r="129" spans="1:12">
      <c r="A129" t="s">
        <v>818</v>
      </c>
      <c r="B129" t="s">
        <v>818</v>
      </c>
      <c r="C129" t="s">
        <v>112</v>
      </c>
      <c r="D129" t="s">
        <v>112</v>
      </c>
      <c r="E129">
        <v>701707</v>
      </c>
      <c r="F129" s="20">
        <v>43996</v>
      </c>
      <c r="G129">
        <v>282508</v>
      </c>
      <c r="H129">
        <v>109857</v>
      </c>
      <c r="I129">
        <v>23921</v>
      </c>
      <c r="J129">
        <v>167</v>
      </c>
      <c r="K129">
        <v>23753</v>
      </c>
      <c r="L129">
        <v>14882</v>
      </c>
    </row>
    <row r="130" spans="1:12">
      <c r="A130" t="s">
        <v>818</v>
      </c>
      <c r="B130" t="s">
        <v>818</v>
      </c>
      <c r="C130" t="s">
        <v>81</v>
      </c>
      <c r="D130" t="s">
        <v>81</v>
      </c>
      <c r="E130">
        <v>140206</v>
      </c>
      <c r="F130" s="20">
        <v>43996</v>
      </c>
      <c r="G130">
        <v>53032</v>
      </c>
      <c r="H130">
        <v>19468</v>
      </c>
      <c r="I130">
        <v>4019</v>
      </c>
      <c r="J130">
        <v>14</v>
      </c>
      <c r="K130">
        <v>4005</v>
      </c>
      <c r="L130">
        <v>2813</v>
      </c>
    </row>
    <row r="131" spans="1:12">
      <c r="A131" t="s">
        <v>818</v>
      </c>
      <c r="B131" t="s">
        <v>818</v>
      </c>
      <c r="C131" t="s">
        <v>168</v>
      </c>
      <c r="D131" t="s">
        <v>168</v>
      </c>
      <c r="E131">
        <v>4062160</v>
      </c>
      <c r="F131" s="20">
        <v>43996</v>
      </c>
      <c r="G131">
        <v>1557999</v>
      </c>
      <c r="H131">
        <v>915437</v>
      </c>
      <c r="I131">
        <v>158035</v>
      </c>
      <c r="J131">
        <v>3139</v>
      </c>
      <c r="K131">
        <v>154852</v>
      </c>
      <c r="L131">
        <v>91721</v>
      </c>
    </row>
    <row r="132" spans="1:12">
      <c r="A132" t="s">
        <v>818</v>
      </c>
      <c r="B132" t="s">
        <v>818</v>
      </c>
      <c r="C132" t="s">
        <v>402</v>
      </c>
      <c r="D132" t="s">
        <v>402</v>
      </c>
      <c r="E132">
        <v>1537520</v>
      </c>
      <c r="F132" s="20">
        <v>44144</v>
      </c>
      <c r="G132">
        <v>1028876</v>
      </c>
      <c r="H132">
        <v>530711</v>
      </c>
      <c r="I132">
        <v>56077</v>
      </c>
      <c r="J132">
        <v>515</v>
      </c>
      <c r="K132">
        <v>55557</v>
      </c>
      <c r="L132">
        <v>152985</v>
      </c>
    </row>
    <row r="133" spans="1:12">
      <c r="A133" t="s">
        <v>818</v>
      </c>
      <c r="B133" t="s">
        <v>818</v>
      </c>
      <c r="C133" t="s">
        <v>95</v>
      </c>
      <c r="D133" t="s">
        <v>95</v>
      </c>
      <c r="E133">
        <v>249000</v>
      </c>
      <c r="F133" s="20">
        <v>43996</v>
      </c>
      <c r="G133">
        <v>134654</v>
      </c>
      <c r="H133">
        <v>81437</v>
      </c>
      <c r="I133">
        <v>8066</v>
      </c>
      <c r="J133">
        <v>20</v>
      </c>
      <c r="K133">
        <v>8041</v>
      </c>
      <c r="L133">
        <v>5756</v>
      </c>
    </row>
    <row r="134" spans="1:12">
      <c r="A134" t="s">
        <v>818</v>
      </c>
      <c r="B134" t="s">
        <v>818</v>
      </c>
      <c r="C134" t="s">
        <v>96</v>
      </c>
      <c r="D134" t="s">
        <v>96</v>
      </c>
      <c r="E134">
        <v>660280</v>
      </c>
      <c r="F134" s="20">
        <v>43996</v>
      </c>
      <c r="G134">
        <v>419247</v>
      </c>
      <c r="H134">
        <v>163526</v>
      </c>
      <c r="I134">
        <v>29029</v>
      </c>
      <c r="J134">
        <v>224</v>
      </c>
      <c r="K134">
        <v>28805</v>
      </c>
      <c r="L134">
        <v>16344</v>
      </c>
    </row>
    <row r="135" spans="1:12">
      <c r="A135" t="s">
        <v>818</v>
      </c>
      <c r="B135" t="s">
        <v>818</v>
      </c>
      <c r="C135" t="s">
        <v>370</v>
      </c>
      <c r="D135" t="s">
        <v>370</v>
      </c>
      <c r="E135">
        <v>420661</v>
      </c>
      <c r="F135" s="20">
        <v>44153</v>
      </c>
      <c r="G135">
        <v>468885</v>
      </c>
      <c r="H135">
        <v>277031</v>
      </c>
      <c r="I135">
        <v>33673</v>
      </c>
      <c r="J135">
        <v>245</v>
      </c>
      <c r="K135">
        <v>33426</v>
      </c>
      <c r="L135">
        <v>120414</v>
      </c>
    </row>
    <row r="136" spans="1:12">
      <c r="A136" t="s">
        <v>818</v>
      </c>
      <c r="B136" t="s">
        <v>818</v>
      </c>
      <c r="C136" t="s">
        <v>100</v>
      </c>
      <c r="D136" t="s">
        <v>100</v>
      </c>
      <c r="E136">
        <v>748593</v>
      </c>
      <c r="F136" s="20">
        <v>43996</v>
      </c>
      <c r="G136">
        <v>405744</v>
      </c>
      <c r="H136">
        <v>171484</v>
      </c>
      <c r="I136">
        <v>23636</v>
      </c>
      <c r="J136">
        <v>224</v>
      </c>
      <c r="K136">
        <v>23407</v>
      </c>
      <c r="L136">
        <v>13869</v>
      </c>
    </row>
    <row r="137" spans="1:12">
      <c r="A137" t="s">
        <v>809</v>
      </c>
      <c r="B137" t="s">
        <v>809</v>
      </c>
      <c r="C137" t="s">
        <v>250</v>
      </c>
      <c r="D137" t="s">
        <v>250</v>
      </c>
      <c r="E137">
        <v>343709</v>
      </c>
      <c r="F137" s="20">
        <v>44124</v>
      </c>
      <c r="G137">
        <v>387772</v>
      </c>
      <c r="H137">
        <v>183553</v>
      </c>
      <c r="I137">
        <v>5920</v>
      </c>
      <c r="J137">
        <v>3</v>
      </c>
      <c r="K137">
        <v>5910</v>
      </c>
      <c r="L137">
        <v>47773</v>
      </c>
    </row>
    <row r="138" spans="1:12">
      <c r="A138" t="s">
        <v>809</v>
      </c>
      <c r="B138" t="s">
        <v>809</v>
      </c>
      <c r="C138" t="s">
        <v>187</v>
      </c>
      <c r="D138" t="s">
        <v>187</v>
      </c>
      <c r="E138">
        <v>191173</v>
      </c>
      <c r="F138" s="20">
        <v>44124</v>
      </c>
      <c r="G138">
        <v>234202</v>
      </c>
      <c r="H138">
        <v>155547</v>
      </c>
      <c r="I138">
        <v>3543</v>
      </c>
      <c r="J138">
        <v>1</v>
      </c>
      <c r="K138">
        <v>3516</v>
      </c>
      <c r="L138">
        <v>21109</v>
      </c>
    </row>
    <row r="139" spans="1:12">
      <c r="A139" t="s">
        <v>809</v>
      </c>
      <c r="B139" t="s">
        <v>809</v>
      </c>
      <c r="C139" t="s">
        <v>146</v>
      </c>
      <c r="D139" t="s">
        <v>146</v>
      </c>
      <c r="E139">
        <v>52074</v>
      </c>
      <c r="F139" s="20">
        <v>44124</v>
      </c>
      <c r="G139">
        <v>38779</v>
      </c>
      <c r="H139">
        <v>31153</v>
      </c>
      <c r="I139">
        <v>1218</v>
      </c>
      <c r="J139">
        <v>0</v>
      </c>
      <c r="K139">
        <v>1218</v>
      </c>
      <c r="L139">
        <v>8868</v>
      </c>
    </row>
    <row r="140" spans="1:12">
      <c r="A140" t="s">
        <v>781</v>
      </c>
      <c r="B140" t="s">
        <v>781</v>
      </c>
      <c r="C140" t="s">
        <v>781</v>
      </c>
      <c r="D140" t="s">
        <v>781</v>
      </c>
      <c r="E140">
        <v>19814000</v>
      </c>
      <c r="F140" s="20">
        <v>44500</v>
      </c>
      <c r="G140">
        <v>13055636</v>
      </c>
      <c r="H140">
        <v>7425404</v>
      </c>
      <c r="I140">
        <v>1439870</v>
      </c>
      <c r="J140">
        <v>25091</v>
      </c>
      <c r="K140">
        <v>1414431</v>
      </c>
      <c r="L140">
        <v>30147688</v>
      </c>
    </row>
    <row r="141" spans="1:12">
      <c r="A141" t="s">
        <v>786</v>
      </c>
      <c r="B141" t="s">
        <v>786</v>
      </c>
      <c r="C141" t="s">
        <v>608</v>
      </c>
      <c r="D141" t="s">
        <v>608</v>
      </c>
      <c r="E141">
        <v>817761</v>
      </c>
      <c r="G141">
        <v>600586</v>
      </c>
      <c r="H141">
        <v>424066</v>
      </c>
      <c r="I141">
        <v>0</v>
      </c>
      <c r="J141">
        <v>0</v>
      </c>
      <c r="K141">
        <v>0</v>
      </c>
      <c r="L141">
        <v>400702</v>
      </c>
    </row>
    <row r="142" spans="1:12">
      <c r="A142" t="s">
        <v>786</v>
      </c>
      <c r="B142" t="s">
        <v>786</v>
      </c>
      <c r="C142" t="s">
        <v>561</v>
      </c>
      <c r="D142" t="s">
        <v>561</v>
      </c>
      <c r="E142">
        <v>639962</v>
      </c>
      <c r="G142">
        <v>661972</v>
      </c>
      <c r="H142">
        <v>487016</v>
      </c>
      <c r="I142">
        <v>0</v>
      </c>
      <c r="J142">
        <v>0</v>
      </c>
      <c r="K142">
        <v>0</v>
      </c>
      <c r="L142">
        <v>313581</v>
      </c>
    </row>
    <row r="143" spans="1:12">
      <c r="A143" t="s">
        <v>787</v>
      </c>
      <c r="B143" t="s">
        <v>787</v>
      </c>
      <c r="C143" t="s">
        <v>773</v>
      </c>
      <c r="D143" t="s">
        <v>773</v>
      </c>
      <c r="E143">
        <v>7208200</v>
      </c>
      <c r="F143" s="20">
        <v>44229</v>
      </c>
      <c r="G143">
        <v>5961594</v>
      </c>
      <c r="H143">
        <v>3439921</v>
      </c>
      <c r="I143">
        <v>238334</v>
      </c>
      <c r="J143">
        <v>3411</v>
      </c>
      <c r="K143">
        <v>234889</v>
      </c>
      <c r="L143">
        <v>2675659</v>
      </c>
    </row>
    <row r="144" spans="1:12">
      <c r="A144" t="s">
        <v>787</v>
      </c>
      <c r="B144" t="s">
        <v>787</v>
      </c>
      <c r="C144" t="s">
        <v>475</v>
      </c>
      <c r="D144" t="s">
        <v>475</v>
      </c>
      <c r="E144">
        <v>1513614</v>
      </c>
      <c r="F144" s="20">
        <v>44229</v>
      </c>
      <c r="G144">
        <v>927389</v>
      </c>
      <c r="H144">
        <v>551970</v>
      </c>
      <c r="I144">
        <v>10810</v>
      </c>
      <c r="J144">
        <v>102</v>
      </c>
      <c r="K144">
        <v>10708</v>
      </c>
      <c r="L144">
        <v>217670</v>
      </c>
    </row>
    <row r="145" spans="1:12">
      <c r="A145" t="s">
        <v>787</v>
      </c>
      <c r="B145" t="s">
        <v>787</v>
      </c>
      <c r="C145" t="s">
        <v>443</v>
      </c>
      <c r="D145" t="s">
        <v>443</v>
      </c>
      <c r="E145">
        <v>2090276</v>
      </c>
      <c r="F145" s="20">
        <v>44229</v>
      </c>
      <c r="G145">
        <v>1471865</v>
      </c>
      <c r="H145">
        <v>935893</v>
      </c>
      <c r="I145">
        <v>9637</v>
      </c>
      <c r="J145">
        <v>49</v>
      </c>
      <c r="K145">
        <v>9581</v>
      </c>
      <c r="L145">
        <v>176669</v>
      </c>
    </row>
    <row r="146" spans="1:12">
      <c r="A146" t="s">
        <v>787</v>
      </c>
      <c r="B146" t="s">
        <v>787</v>
      </c>
      <c r="C146" t="s">
        <v>396</v>
      </c>
      <c r="D146" t="s">
        <v>396</v>
      </c>
      <c r="E146">
        <v>1051746</v>
      </c>
      <c r="F146" s="20">
        <v>44229</v>
      </c>
      <c r="G146">
        <v>717964</v>
      </c>
      <c r="H146">
        <v>522361</v>
      </c>
      <c r="I146">
        <v>5186</v>
      </c>
      <c r="J146">
        <v>78</v>
      </c>
      <c r="K146">
        <v>5108</v>
      </c>
      <c r="L146">
        <v>124775</v>
      </c>
    </row>
    <row r="147" spans="1:12">
      <c r="A147" t="s">
        <v>787</v>
      </c>
      <c r="B147" t="s">
        <v>787</v>
      </c>
      <c r="C147" t="s">
        <v>479</v>
      </c>
      <c r="D147" t="s">
        <v>479</v>
      </c>
      <c r="E147">
        <v>3116045</v>
      </c>
      <c r="F147" s="20">
        <v>44229</v>
      </c>
      <c r="G147">
        <v>2140492</v>
      </c>
      <c r="H147">
        <v>1157901</v>
      </c>
      <c r="I147">
        <v>13631</v>
      </c>
      <c r="J147">
        <v>162</v>
      </c>
      <c r="K147">
        <v>13469</v>
      </c>
      <c r="L147">
        <v>225342</v>
      </c>
    </row>
    <row r="148" spans="1:12">
      <c r="A148" t="s">
        <v>787</v>
      </c>
      <c r="B148" t="s">
        <v>787</v>
      </c>
      <c r="C148" t="s">
        <v>432</v>
      </c>
      <c r="D148" t="s">
        <v>432</v>
      </c>
      <c r="E148">
        <v>1550822</v>
      </c>
      <c r="F148" s="20">
        <v>44229</v>
      </c>
      <c r="G148">
        <v>1217587</v>
      </c>
      <c r="H148">
        <v>669742</v>
      </c>
      <c r="I148">
        <v>11426</v>
      </c>
      <c r="J148">
        <v>118</v>
      </c>
      <c r="K148">
        <v>11308</v>
      </c>
      <c r="L148">
        <v>161770</v>
      </c>
    </row>
    <row r="149" spans="1:12">
      <c r="A149" t="s">
        <v>787</v>
      </c>
      <c r="B149" t="s">
        <v>787</v>
      </c>
      <c r="C149" t="s">
        <v>604</v>
      </c>
      <c r="D149" t="s">
        <v>604</v>
      </c>
      <c r="E149">
        <v>2877961</v>
      </c>
      <c r="F149" s="20">
        <v>44229</v>
      </c>
      <c r="G149">
        <v>1680398</v>
      </c>
      <c r="H149">
        <v>986097</v>
      </c>
      <c r="I149">
        <v>21447</v>
      </c>
      <c r="J149">
        <v>301</v>
      </c>
      <c r="K149">
        <v>21143</v>
      </c>
      <c r="L149">
        <v>403557</v>
      </c>
    </row>
    <row r="150" spans="1:12">
      <c r="A150" t="s">
        <v>787</v>
      </c>
      <c r="B150" t="s">
        <v>787</v>
      </c>
      <c r="C150" t="s">
        <v>364</v>
      </c>
      <c r="D150" t="s">
        <v>364</v>
      </c>
      <c r="E150">
        <v>656005</v>
      </c>
      <c r="F150" s="20">
        <v>44229</v>
      </c>
      <c r="G150">
        <v>378232</v>
      </c>
      <c r="H150">
        <v>228691</v>
      </c>
      <c r="I150">
        <v>2218</v>
      </c>
      <c r="J150">
        <v>42</v>
      </c>
      <c r="K150">
        <v>2176</v>
      </c>
      <c r="L150">
        <v>99668</v>
      </c>
    </row>
    <row r="151" spans="1:12">
      <c r="A151" t="s">
        <v>787</v>
      </c>
      <c r="B151" t="s">
        <v>787</v>
      </c>
      <c r="C151" t="s">
        <v>355</v>
      </c>
      <c r="D151" t="s">
        <v>355</v>
      </c>
      <c r="E151">
        <v>1071831</v>
      </c>
      <c r="F151" s="20">
        <v>44229</v>
      </c>
      <c r="G151">
        <v>635695</v>
      </c>
      <c r="H151">
        <v>420157</v>
      </c>
      <c r="I151">
        <v>3395</v>
      </c>
      <c r="J151">
        <v>38</v>
      </c>
      <c r="K151">
        <v>3357</v>
      </c>
      <c r="L151">
        <v>95535</v>
      </c>
    </row>
    <row r="152" spans="1:12">
      <c r="A152" t="s">
        <v>787</v>
      </c>
      <c r="B152" t="s">
        <v>787</v>
      </c>
      <c r="C152" t="s">
        <v>478</v>
      </c>
      <c r="D152" t="s">
        <v>478</v>
      </c>
      <c r="E152">
        <v>2126558</v>
      </c>
      <c r="F152" s="20">
        <v>44229</v>
      </c>
      <c r="G152">
        <v>1499052</v>
      </c>
      <c r="H152">
        <v>631818</v>
      </c>
      <c r="I152">
        <v>9955</v>
      </c>
      <c r="J152">
        <v>38</v>
      </c>
      <c r="K152">
        <v>9917</v>
      </c>
      <c r="L152">
        <v>223236</v>
      </c>
    </row>
    <row r="153" spans="1:12">
      <c r="A153" t="s">
        <v>787</v>
      </c>
      <c r="B153" t="s">
        <v>787</v>
      </c>
      <c r="C153" t="s">
        <v>224</v>
      </c>
      <c r="D153" t="s">
        <v>224</v>
      </c>
      <c r="E153">
        <v>226769</v>
      </c>
      <c r="F153" s="20">
        <v>44229</v>
      </c>
      <c r="G153">
        <v>156334</v>
      </c>
      <c r="H153">
        <v>59262</v>
      </c>
      <c r="I153">
        <v>866</v>
      </c>
      <c r="J153">
        <v>18</v>
      </c>
      <c r="K153">
        <v>848</v>
      </c>
      <c r="L153">
        <v>32354</v>
      </c>
    </row>
    <row r="154" spans="1:12">
      <c r="A154" t="s">
        <v>787</v>
      </c>
      <c r="B154" t="s">
        <v>787</v>
      </c>
      <c r="C154" t="s">
        <v>332</v>
      </c>
      <c r="D154" t="s">
        <v>332</v>
      </c>
      <c r="E154">
        <v>752484</v>
      </c>
      <c r="F154" s="20">
        <v>44229</v>
      </c>
      <c r="G154">
        <v>504501</v>
      </c>
      <c r="H154">
        <v>309771</v>
      </c>
      <c r="I154">
        <v>4175</v>
      </c>
      <c r="J154">
        <v>82</v>
      </c>
      <c r="K154">
        <v>4093</v>
      </c>
      <c r="L154">
        <v>82511</v>
      </c>
    </row>
    <row r="155" spans="1:12">
      <c r="A155" t="s">
        <v>787</v>
      </c>
      <c r="B155" t="s">
        <v>787</v>
      </c>
      <c r="C155" t="s">
        <v>534</v>
      </c>
      <c r="D155" t="s">
        <v>534</v>
      </c>
      <c r="E155">
        <v>1387478</v>
      </c>
      <c r="F155" s="20">
        <v>44229</v>
      </c>
      <c r="G155">
        <v>1175562</v>
      </c>
      <c r="H155">
        <v>706208</v>
      </c>
      <c r="I155">
        <v>20754</v>
      </c>
      <c r="J155">
        <v>205</v>
      </c>
      <c r="K155">
        <v>20549</v>
      </c>
      <c r="L155">
        <v>302975</v>
      </c>
    </row>
    <row r="156" spans="1:12">
      <c r="A156" t="s">
        <v>787</v>
      </c>
      <c r="B156" t="s">
        <v>787</v>
      </c>
      <c r="C156" t="s">
        <v>395</v>
      </c>
      <c r="D156" t="s">
        <v>395</v>
      </c>
      <c r="E156">
        <v>1217477</v>
      </c>
      <c r="F156" s="20">
        <v>44229</v>
      </c>
      <c r="G156">
        <v>845224</v>
      </c>
      <c r="H156">
        <v>363467</v>
      </c>
      <c r="I156">
        <v>8570</v>
      </c>
      <c r="J156">
        <v>67</v>
      </c>
      <c r="K156">
        <v>8499</v>
      </c>
      <c r="L156">
        <v>126233</v>
      </c>
    </row>
    <row r="157" spans="1:12">
      <c r="A157" t="s">
        <v>787</v>
      </c>
      <c r="B157" t="s">
        <v>787</v>
      </c>
      <c r="C157" t="s">
        <v>553</v>
      </c>
      <c r="D157" t="s">
        <v>553</v>
      </c>
      <c r="E157">
        <v>2159130</v>
      </c>
      <c r="F157" s="20">
        <v>44229</v>
      </c>
      <c r="G157">
        <v>1111813</v>
      </c>
      <c r="H157">
        <v>653950</v>
      </c>
      <c r="I157">
        <v>34978</v>
      </c>
      <c r="J157">
        <v>478</v>
      </c>
      <c r="K157">
        <v>34494</v>
      </c>
      <c r="L157">
        <v>325400</v>
      </c>
    </row>
    <row r="158" spans="1:12">
      <c r="A158" t="s">
        <v>787</v>
      </c>
      <c r="B158" t="s">
        <v>787</v>
      </c>
      <c r="C158" t="s">
        <v>461</v>
      </c>
      <c r="D158" t="s">
        <v>461</v>
      </c>
      <c r="E158">
        <v>2742291</v>
      </c>
      <c r="F158" s="20">
        <v>44229</v>
      </c>
      <c r="G158">
        <v>1316479</v>
      </c>
      <c r="H158">
        <v>733025</v>
      </c>
      <c r="I158">
        <v>20505</v>
      </c>
      <c r="J158">
        <v>272</v>
      </c>
      <c r="K158">
        <v>20226</v>
      </c>
      <c r="L158">
        <v>209951</v>
      </c>
    </row>
    <row r="159" spans="1:12">
      <c r="A159" t="s">
        <v>787</v>
      </c>
      <c r="B159" t="s">
        <v>787</v>
      </c>
      <c r="C159" t="s">
        <v>477</v>
      </c>
      <c r="D159" t="s">
        <v>477</v>
      </c>
      <c r="E159">
        <v>2298934</v>
      </c>
      <c r="F159" s="20">
        <v>44229</v>
      </c>
      <c r="G159">
        <v>1454344</v>
      </c>
      <c r="H159">
        <v>893742</v>
      </c>
      <c r="I159">
        <v>10439</v>
      </c>
      <c r="J159">
        <v>48</v>
      </c>
      <c r="K159">
        <v>10391</v>
      </c>
      <c r="L159">
        <v>223359</v>
      </c>
    </row>
    <row r="160" spans="1:12">
      <c r="A160" t="s">
        <v>787</v>
      </c>
      <c r="B160" t="s">
        <v>787</v>
      </c>
      <c r="C160" t="s">
        <v>516</v>
      </c>
      <c r="D160" t="s">
        <v>516</v>
      </c>
      <c r="E160">
        <v>2090313</v>
      </c>
      <c r="F160" s="20">
        <v>44229</v>
      </c>
      <c r="G160">
        <v>1412923</v>
      </c>
      <c r="H160">
        <v>680232</v>
      </c>
      <c r="I160">
        <v>12631</v>
      </c>
      <c r="J160">
        <v>145</v>
      </c>
      <c r="K160">
        <v>12474</v>
      </c>
      <c r="L160">
        <v>273375</v>
      </c>
    </row>
    <row r="161" spans="1:12">
      <c r="A161" t="s">
        <v>787</v>
      </c>
      <c r="B161" t="s">
        <v>787</v>
      </c>
      <c r="C161" t="s">
        <v>397</v>
      </c>
      <c r="D161" t="s">
        <v>397</v>
      </c>
      <c r="E161">
        <v>994624</v>
      </c>
      <c r="F161" s="20">
        <v>44229</v>
      </c>
      <c r="G161">
        <v>815594</v>
      </c>
      <c r="H161">
        <v>459520</v>
      </c>
      <c r="I161">
        <v>8194</v>
      </c>
      <c r="J161">
        <v>72</v>
      </c>
      <c r="K161">
        <v>8122</v>
      </c>
      <c r="L161">
        <v>126893</v>
      </c>
    </row>
    <row r="162" spans="1:12">
      <c r="A162" t="s">
        <v>787</v>
      </c>
      <c r="B162" t="s">
        <v>787</v>
      </c>
      <c r="C162" t="s">
        <v>491</v>
      </c>
      <c r="D162" t="s">
        <v>491</v>
      </c>
      <c r="E162">
        <v>2027727</v>
      </c>
      <c r="F162" s="20">
        <v>44229</v>
      </c>
      <c r="G162">
        <v>1405786</v>
      </c>
      <c r="H162">
        <v>869969</v>
      </c>
      <c r="I162">
        <v>24419</v>
      </c>
      <c r="J162">
        <v>177</v>
      </c>
      <c r="K162">
        <v>24242</v>
      </c>
      <c r="L162">
        <v>242113</v>
      </c>
    </row>
    <row r="163" spans="1:12">
      <c r="A163" t="s">
        <v>787</v>
      </c>
      <c r="B163" t="s">
        <v>787</v>
      </c>
      <c r="C163" t="s">
        <v>434</v>
      </c>
      <c r="D163" t="s">
        <v>434</v>
      </c>
      <c r="E163">
        <v>960329</v>
      </c>
      <c r="F163" s="20">
        <v>44229</v>
      </c>
      <c r="G163">
        <v>674000</v>
      </c>
      <c r="H163">
        <v>308840</v>
      </c>
      <c r="I163">
        <v>6502</v>
      </c>
      <c r="J163">
        <v>87</v>
      </c>
      <c r="K163">
        <v>6415</v>
      </c>
      <c r="L163">
        <v>160572</v>
      </c>
    </row>
    <row r="164" spans="1:12">
      <c r="A164" t="s">
        <v>787</v>
      </c>
      <c r="B164" t="s">
        <v>787</v>
      </c>
      <c r="C164" t="s">
        <v>324</v>
      </c>
      <c r="D164" t="s">
        <v>324</v>
      </c>
      <c r="E164">
        <v>590379</v>
      </c>
      <c r="F164" s="20">
        <v>44229</v>
      </c>
      <c r="G164">
        <v>413260</v>
      </c>
      <c r="H164">
        <v>279684</v>
      </c>
      <c r="I164">
        <v>5955</v>
      </c>
      <c r="J164">
        <v>15</v>
      </c>
      <c r="K164">
        <v>5940</v>
      </c>
      <c r="L164">
        <v>79111</v>
      </c>
    </row>
    <row r="165" spans="1:12">
      <c r="A165" t="s">
        <v>787</v>
      </c>
      <c r="B165" t="s">
        <v>787</v>
      </c>
      <c r="C165" t="s">
        <v>404</v>
      </c>
      <c r="D165" t="s">
        <v>404</v>
      </c>
      <c r="E165">
        <v>1330711</v>
      </c>
      <c r="F165" s="20">
        <v>44229</v>
      </c>
      <c r="G165">
        <v>948673</v>
      </c>
      <c r="H165">
        <v>647484</v>
      </c>
      <c r="I165">
        <v>7215</v>
      </c>
      <c r="J165">
        <v>24</v>
      </c>
      <c r="K165">
        <v>7181</v>
      </c>
      <c r="L165">
        <v>132706</v>
      </c>
    </row>
    <row r="166" spans="1:12">
      <c r="A166" t="s">
        <v>787</v>
      </c>
      <c r="B166" t="s">
        <v>787</v>
      </c>
      <c r="C166" t="s">
        <v>435</v>
      </c>
      <c r="D166" t="s">
        <v>435</v>
      </c>
      <c r="E166">
        <v>2388267</v>
      </c>
      <c r="F166" s="20">
        <v>44229</v>
      </c>
      <c r="G166">
        <v>1105110</v>
      </c>
      <c r="H166">
        <v>626003</v>
      </c>
      <c r="I166">
        <v>11770</v>
      </c>
      <c r="J166">
        <v>70</v>
      </c>
      <c r="K166">
        <v>11700</v>
      </c>
      <c r="L166">
        <v>166866</v>
      </c>
    </row>
    <row r="167" spans="1:12">
      <c r="A167" t="s">
        <v>787</v>
      </c>
      <c r="B167" t="s">
        <v>787</v>
      </c>
      <c r="C167" t="s">
        <v>442</v>
      </c>
      <c r="D167" t="s">
        <v>442</v>
      </c>
      <c r="E167">
        <v>1342746</v>
      </c>
      <c r="F167" s="20">
        <v>44229</v>
      </c>
      <c r="G167">
        <v>850462</v>
      </c>
      <c r="H167">
        <v>533438</v>
      </c>
      <c r="I167">
        <v>11624</v>
      </c>
      <c r="J167">
        <v>129</v>
      </c>
      <c r="K167">
        <v>11495</v>
      </c>
      <c r="L167">
        <v>174871</v>
      </c>
    </row>
    <row r="168" spans="1:12">
      <c r="A168" t="s">
        <v>787</v>
      </c>
      <c r="B168" t="s">
        <v>787</v>
      </c>
      <c r="C168" t="s">
        <v>363</v>
      </c>
      <c r="D168" t="s">
        <v>363</v>
      </c>
      <c r="E168">
        <v>586062</v>
      </c>
      <c r="F168" s="20">
        <v>44229</v>
      </c>
      <c r="G168">
        <v>419364</v>
      </c>
      <c r="H168">
        <v>256377</v>
      </c>
      <c r="I168">
        <v>3486</v>
      </c>
      <c r="J168">
        <v>19</v>
      </c>
      <c r="K168">
        <v>3467</v>
      </c>
      <c r="L168">
        <v>99655</v>
      </c>
    </row>
    <row r="169" spans="1:12">
      <c r="A169" t="s">
        <v>787</v>
      </c>
      <c r="B169" t="s">
        <v>787</v>
      </c>
      <c r="C169" t="s">
        <v>704</v>
      </c>
      <c r="D169" t="s">
        <v>704</v>
      </c>
      <c r="E169">
        <v>3157676</v>
      </c>
      <c r="F169" s="20">
        <v>44229</v>
      </c>
      <c r="G169">
        <v>2227111</v>
      </c>
      <c r="H169">
        <v>1255012</v>
      </c>
      <c r="I169">
        <v>57976</v>
      </c>
      <c r="J169">
        <v>725</v>
      </c>
      <c r="K169">
        <v>57243</v>
      </c>
      <c r="L169">
        <v>760239</v>
      </c>
    </row>
    <row r="170" spans="1:12">
      <c r="A170" t="s">
        <v>787</v>
      </c>
      <c r="B170" t="s">
        <v>787</v>
      </c>
      <c r="C170" t="s">
        <v>450</v>
      </c>
      <c r="D170" t="s">
        <v>450</v>
      </c>
      <c r="E170">
        <v>2427346</v>
      </c>
      <c r="F170" s="20">
        <v>44229</v>
      </c>
      <c r="G170">
        <v>1000517</v>
      </c>
      <c r="H170">
        <v>596705</v>
      </c>
      <c r="I170">
        <v>9317</v>
      </c>
      <c r="J170">
        <v>157</v>
      </c>
      <c r="K170">
        <v>9159</v>
      </c>
      <c r="L170">
        <v>186748</v>
      </c>
    </row>
    <row r="171" spans="1:12">
      <c r="A171" t="s">
        <v>787</v>
      </c>
      <c r="B171" t="s">
        <v>787</v>
      </c>
      <c r="C171" t="s">
        <v>765</v>
      </c>
      <c r="D171" t="s">
        <v>765</v>
      </c>
      <c r="E171">
        <v>4996391</v>
      </c>
      <c r="F171" s="20">
        <v>44229</v>
      </c>
      <c r="G171">
        <v>4781894</v>
      </c>
      <c r="H171">
        <v>2529712</v>
      </c>
      <c r="I171">
        <v>143874</v>
      </c>
      <c r="J171">
        <v>1956</v>
      </c>
      <c r="K171">
        <v>141885</v>
      </c>
      <c r="L171">
        <v>2010166</v>
      </c>
    </row>
    <row r="172" spans="1:12">
      <c r="A172" t="s">
        <v>787</v>
      </c>
      <c r="B172" t="s">
        <v>787</v>
      </c>
      <c r="C172" t="s">
        <v>464</v>
      </c>
      <c r="D172" t="s">
        <v>464</v>
      </c>
      <c r="E172">
        <v>1755873</v>
      </c>
      <c r="F172" s="20">
        <v>44229</v>
      </c>
      <c r="G172">
        <v>1113845</v>
      </c>
      <c r="H172">
        <v>715931</v>
      </c>
      <c r="I172">
        <v>8121</v>
      </c>
      <c r="J172">
        <v>136</v>
      </c>
      <c r="K172">
        <v>7985</v>
      </c>
      <c r="L172">
        <v>205213</v>
      </c>
    </row>
    <row r="173" spans="1:12">
      <c r="A173" t="s">
        <v>787</v>
      </c>
      <c r="B173" t="s">
        <v>787</v>
      </c>
      <c r="C173" t="s">
        <v>352</v>
      </c>
      <c r="D173" t="s">
        <v>352</v>
      </c>
      <c r="E173">
        <v>806489</v>
      </c>
      <c r="F173" s="20">
        <v>44229</v>
      </c>
      <c r="G173">
        <v>527345</v>
      </c>
      <c r="H173">
        <v>303297</v>
      </c>
      <c r="I173">
        <v>4441</v>
      </c>
      <c r="J173">
        <v>24</v>
      </c>
      <c r="K173">
        <v>4417</v>
      </c>
      <c r="L173">
        <v>94744</v>
      </c>
    </row>
    <row r="174" spans="1:12">
      <c r="A174" t="s">
        <v>787</v>
      </c>
      <c r="B174" t="s">
        <v>787</v>
      </c>
      <c r="C174" t="s">
        <v>697</v>
      </c>
      <c r="D174" t="s">
        <v>697</v>
      </c>
      <c r="E174">
        <v>3639775</v>
      </c>
      <c r="F174" s="20">
        <v>44229</v>
      </c>
      <c r="G174">
        <v>2612578</v>
      </c>
      <c r="H174">
        <v>1940514</v>
      </c>
      <c r="I174">
        <v>78159</v>
      </c>
      <c r="J174">
        <v>788</v>
      </c>
      <c r="K174">
        <v>77335</v>
      </c>
      <c r="L174">
        <v>734749</v>
      </c>
    </row>
    <row r="175" spans="1:12">
      <c r="A175" t="s">
        <v>787</v>
      </c>
      <c r="B175" t="s">
        <v>787</v>
      </c>
      <c r="C175" t="s">
        <v>430</v>
      </c>
      <c r="D175" t="s">
        <v>430</v>
      </c>
      <c r="E175">
        <v>1703068</v>
      </c>
      <c r="F175" s="20">
        <v>44229</v>
      </c>
      <c r="G175">
        <v>1232139</v>
      </c>
      <c r="H175">
        <v>704675</v>
      </c>
      <c r="I175">
        <v>6405</v>
      </c>
      <c r="J175">
        <v>53</v>
      </c>
      <c r="K175">
        <v>6308</v>
      </c>
      <c r="L175">
        <v>158582</v>
      </c>
    </row>
    <row r="176" spans="1:12">
      <c r="A176" t="s">
        <v>788</v>
      </c>
      <c r="B176" t="s">
        <v>788</v>
      </c>
      <c r="C176" t="s">
        <v>468</v>
      </c>
      <c r="D176" t="s">
        <v>468</v>
      </c>
      <c r="E176">
        <v>1136784</v>
      </c>
      <c r="F176" s="20">
        <v>44226</v>
      </c>
      <c r="G176">
        <v>873020</v>
      </c>
      <c r="H176">
        <v>571772</v>
      </c>
      <c r="I176">
        <v>30150</v>
      </c>
      <c r="J176">
        <v>509</v>
      </c>
      <c r="K176">
        <v>29639</v>
      </c>
      <c r="L176">
        <v>221078</v>
      </c>
    </row>
    <row r="177" spans="1:12">
      <c r="A177" t="s">
        <v>788</v>
      </c>
      <c r="B177" t="s">
        <v>788</v>
      </c>
      <c r="C177" t="s">
        <v>447</v>
      </c>
      <c r="D177" t="s">
        <v>447</v>
      </c>
      <c r="E177">
        <v>1629109</v>
      </c>
      <c r="F177" s="20">
        <v>44226</v>
      </c>
      <c r="G177">
        <v>741251</v>
      </c>
      <c r="H177">
        <v>317765</v>
      </c>
      <c r="I177">
        <v>22409</v>
      </c>
      <c r="J177">
        <v>652</v>
      </c>
      <c r="K177">
        <v>21757</v>
      </c>
      <c r="L177">
        <v>187429</v>
      </c>
    </row>
    <row r="178" spans="1:12">
      <c r="A178" t="s">
        <v>788</v>
      </c>
      <c r="B178" t="s">
        <v>788</v>
      </c>
      <c r="C178" t="s">
        <v>292</v>
      </c>
      <c r="D178" t="s">
        <v>292</v>
      </c>
      <c r="E178">
        <v>502276</v>
      </c>
      <c r="F178" s="20">
        <v>44132</v>
      </c>
      <c r="G178">
        <v>364599</v>
      </c>
      <c r="H178">
        <v>262184</v>
      </c>
      <c r="I178">
        <v>5078</v>
      </c>
      <c r="J178">
        <v>139</v>
      </c>
      <c r="K178">
        <v>4939</v>
      </c>
      <c r="L178">
        <v>61064</v>
      </c>
    </row>
    <row r="179" spans="1:12">
      <c r="A179" t="s">
        <v>788</v>
      </c>
      <c r="B179" t="s">
        <v>788</v>
      </c>
      <c r="C179" t="s">
        <v>653</v>
      </c>
      <c r="D179" t="s">
        <v>653</v>
      </c>
      <c r="E179">
        <v>1798954</v>
      </c>
      <c r="F179" s="20">
        <v>44226</v>
      </c>
      <c r="G179">
        <v>1658940</v>
      </c>
      <c r="H179">
        <v>840997</v>
      </c>
      <c r="I179">
        <v>99902</v>
      </c>
      <c r="J179">
        <v>716</v>
      </c>
      <c r="K179">
        <v>99157</v>
      </c>
      <c r="L179">
        <v>554921</v>
      </c>
    </row>
    <row r="180" spans="1:12">
      <c r="A180" t="s">
        <v>788</v>
      </c>
      <c r="B180" t="s">
        <v>788</v>
      </c>
      <c r="C180" t="s">
        <v>213</v>
      </c>
      <c r="D180" t="s">
        <v>213</v>
      </c>
      <c r="E180">
        <v>941522</v>
      </c>
      <c r="F180" s="20">
        <v>44072</v>
      </c>
      <c r="G180">
        <v>574546</v>
      </c>
      <c r="H180">
        <v>201763</v>
      </c>
      <c r="I180">
        <v>17875</v>
      </c>
      <c r="J180">
        <v>481</v>
      </c>
      <c r="K180">
        <v>17394</v>
      </c>
      <c r="L180">
        <v>36393</v>
      </c>
    </row>
    <row r="181" spans="1:12">
      <c r="A181" t="s">
        <v>788</v>
      </c>
      <c r="B181" t="s">
        <v>788</v>
      </c>
      <c r="C181" t="s">
        <v>706</v>
      </c>
      <c r="D181" t="s">
        <v>706</v>
      </c>
      <c r="E181">
        <v>1514085</v>
      </c>
      <c r="F181" s="20">
        <v>44226</v>
      </c>
      <c r="G181">
        <v>2193114</v>
      </c>
      <c r="H181">
        <v>1377160</v>
      </c>
      <c r="I181">
        <v>181428</v>
      </c>
      <c r="J181">
        <v>922</v>
      </c>
      <c r="K181">
        <v>180454</v>
      </c>
      <c r="L181">
        <v>833333</v>
      </c>
    </row>
    <row r="182" spans="1:12">
      <c r="A182" t="s">
        <v>788</v>
      </c>
      <c r="B182" t="s">
        <v>788</v>
      </c>
      <c r="C182" t="s">
        <v>566</v>
      </c>
      <c r="D182" t="s">
        <v>566</v>
      </c>
      <c r="E182">
        <v>1742815</v>
      </c>
      <c r="F182" s="20">
        <v>44226</v>
      </c>
      <c r="G182">
        <v>994213</v>
      </c>
      <c r="H182">
        <v>332162</v>
      </c>
      <c r="I182">
        <v>53995</v>
      </c>
      <c r="J182">
        <v>1136</v>
      </c>
      <c r="K182">
        <v>52857</v>
      </c>
      <c r="L182">
        <v>349036</v>
      </c>
    </row>
    <row r="183" spans="1:12">
      <c r="A183" t="s">
        <v>788</v>
      </c>
      <c r="B183" t="s">
        <v>788</v>
      </c>
      <c r="C183" t="s">
        <v>453</v>
      </c>
      <c r="D183" t="s">
        <v>453</v>
      </c>
      <c r="E183">
        <v>956907</v>
      </c>
      <c r="F183" s="20">
        <v>44165</v>
      </c>
      <c r="G183">
        <v>684511</v>
      </c>
      <c r="H183">
        <v>293496</v>
      </c>
      <c r="I183">
        <v>18849</v>
      </c>
      <c r="J183">
        <v>328</v>
      </c>
      <c r="K183">
        <v>18514</v>
      </c>
      <c r="L183">
        <v>196277</v>
      </c>
    </row>
    <row r="184" spans="1:12">
      <c r="A184" t="s">
        <v>788</v>
      </c>
      <c r="B184" t="s">
        <v>788</v>
      </c>
      <c r="C184" t="s">
        <v>158</v>
      </c>
      <c r="D184" t="s">
        <v>158</v>
      </c>
      <c r="E184">
        <v>1332042</v>
      </c>
      <c r="F184" s="20">
        <v>44025</v>
      </c>
      <c r="G184">
        <v>704573</v>
      </c>
      <c r="H184">
        <v>250859</v>
      </c>
      <c r="I184">
        <v>21209</v>
      </c>
      <c r="J184">
        <v>533</v>
      </c>
      <c r="K184">
        <v>20675</v>
      </c>
      <c r="L184">
        <v>21761</v>
      </c>
    </row>
    <row r="185" spans="1:12">
      <c r="A185" t="s">
        <v>788</v>
      </c>
      <c r="B185" t="s">
        <v>788</v>
      </c>
      <c r="C185" t="s">
        <v>159</v>
      </c>
      <c r="D185" t="s">
        <v>159</v>
      </c>
      <c r="E185">
        <v>1072861</v>
      </c>
      <c r="F185" s="20">
        <v>44025</v>
      </c>
      <c r="G185">
        <v>615168</v>
      </c>
      <c r="H185">
        <v>217439</v>
      </c>
      <c r="I185">
        <v>11244</v>
      </c>
      <c r="J185">
        <v>346</v>
      </c>
      <c r="K185">
        <v>10898</v>
      </c>
      <c r="L185">
        <v>17309</v>
      </c>
    </row>
    <row r="186" spans="1:12">
      <c r="A186" t="s">
        <v>788</v>
      </c>
      <c r="B186" t="s">
        <v>788</v>
      </c>
      <c r="C186" t="s">
        <v>452</v>
      </c>
      <c r="D186" t="s">
        <v>452</v>
      </c>
      <c r="E186">
        <v>1506323</v>
      </c>
      <c r="F186" s="20">
        <v>44226</v>
      </c>
      <c r="G186">
        <v>1000120</v>
      </c>
      <c r="H186">
        <v>451876</v>
      </c>
      <c r="I186">
        <v>40037</v>
      </c>
      <c r="J186">
        <v>552</v>
      </c>
      <c r="K186">
        <v>39484</v>
      </c>
      <c r="L186">
        <v>205165</v>
      </c>
    </row>
    <row r="187" spans="1:12">
      <c r="A187" t="s">
        <v>788</v>
      </c>
      <c r="B187" t="s">
        <v>788</v>
      </c>
      <c r="C187" t="s">
        <v>459</v>
      </c>
      <c r="D187" t="s">
        <v>459</v>
      </c>
      <c r="E187">
        <v>964231</v>
      </c>
      <c r="F187" s="20">
        <v>44225</v>
      </c>
      <c r="G187">
        <v>610380</v>
      </c>
      <c r="H187">
        <v>248125</v>
      </c>
      <c r="I187">
        <v>22147</v>
      </c>
      <c r="J187">
        <v>357</v>
      </c>
      <c r="K187">
        <v>21789</v>
      </c>
      <c r="L187">
        <v>209954</v>
      </c>
    </row>
    <row r="188" spans="1:12">
      <c r="A188" t="s">
        <v>788</v>
      </c>
      <c r="B188" t="s">
        <v>788</v>
      </c>
      <c r="C188" t="s">
        <v>419</v>
      </c>
      <c r="D188" t="s">
        <v>419</v>
      </c>
      <c r="E188">
        <v>921680</v>
      </c>
      <c r="F188" s="20">
        <v>44226</v>
      </c>
      <c r="G188">
        <v>576527</v>
      </c>
      <c r="H188">
        <v>264911</v>
      </c>
      <c r="I188">
        <v>21689</v>
      </c>
      <c r="J188">
        <v>155</v>
      </c>
      <c r="K188">
        <v>21534</v>
      </c>
      <c r="L188">
        <v>154097</v>
      </c>
    </row>
    <row r="189" spans="1:12">
      <c r="A189" t="s">
        <v>788</v>
      </c>
      <c r="B189" t="s">
        <v>788</v>
      </c>
      <c r="C189" t="s">
        <v>354</v>
      </c>
      <c r="D189" t="s">
        <v>354</v>
      </c>
      <c r="E189">
        <v>1089406</v>
      </c>
      <c r="F189" s="20">
        <v>44136</v>
      </c>
      <c r="G189">
        <v>354422</v>
      </c>
      <c r="H189">
        <v>78081</v>
      </c>
      <c r="I189">
        <v>5014</v>
      </c>
      <c r="J189">
        <v>123</v>
      </c>
      <c r="K189">
        <v>4890</v>
      </c>
      <c r="L189">
        <v>95896</v>
      </c>
    </row>
    <row r="190" spans="1:12">
      <c r="A190" t="s">
        <v>788</v>
      </c>
      <c r="B190" t="s">
        <v>788</v>
      </c>
      <c r="C190" t="s">
        <v>415</v>
      </c>
      <c r="D190" t="s">
        <v>415</v>
      </c>
      <c r="E190">
        <v>1040493</v>
      </c>
      <c r="F190" s="20">
        <v>44226</v>
      </c>
      <c r="G190">
        <v>608874</v>
      </c>
      <c r="H190">
        <v>221786</v>
      </c>
      <c r="I190">
        <v>11025</v>
      </c>
      <c r="J190">
        <v>153</v>
      </c>
      <c r="K190">
        <v>10872</v>
      </c>
      <c r="L190">
        <v>145321</v>
      </c>
    </row>
    <row r="191" spans="1:12">
      <c r="A191" t="s">
        <v>788</v>
      </c>
      <c r="B191" t="s">
        <v>788</v>
      </c>
      <c r="C191" t="s">
        <v>390</v>
      </c>
      <c r="D191" t="s">
        <v>390</v>
      </c>
      <c r="E191">
        <v>558890</v>
      </c>
      <c r="F191" s="20">
        <v>44170</v>
      </c>
      <c r="G191">
        <v>456675</v>
      </c>
      <c r="H191">
        <v>279951</v>
      </c>
      <c r="I191">
        <v>30770</v>
      </c>
      <c r="J191">
        <v>378</v>
      </c>
      <c r="K191">
        <v>30379</v>
      </c>
      <c r="L191">
        <v>134110</v>
      </c>
    </row>
    <row r="192" spans="1:12">
      <c r="A192" t="s">
        <v>788</v>
      </c>
      <c r="B192" t="s">
        <v>788</v>
      </c>
      <c r="C192" t="s">
        <v>293</v>
      </c>
      <c r="D192" t="s">
        <v>293</v>
      </c>
      <c r="E192">
        <v>1202811</v>
      </c>
      <c r="F192" s="20">
        <v>44110</v>
      </c>
      <c r="G192">
        <v>830805</v>
      </c>
      <c r="H192">
        <v>273172</v>
      </c>
      <c r="I192">
        <v>31150</v>
      </c>
      <c r="J192">
        <v>638</v>
      </c>
      <c r="K192">
        <v>30510</v>
      </c>
      <c r="L192">
        <v>74438</v>
      </c>
    </row>
    <row r="193" spans="1:12">
      <c r="A193" t="s">
        <v>788</v>
      </c>
      <c r="B193" t="s">
        <v>788</v>
      </c>
      <c r="C193" t="s">
        <v>428</v>
      </c>
      <c r="D193" t="s">
        <v>428</v>
      </c>
      <c r="E193">
        <v>896129</v>
      </c>
      <c r="F193" s="20">
        <v>44226</v>
      </c>
      <c r="G193">
        <v>648724</v>
      </c>
      <c r="H193">
        <v>294989</v>
      </c>
      <c r="I193">
        <v>20327</v>
      </c>
      <c r="J193">
        <v>221</v>
      </c>
      <c r="K193">
        <v>20106</v>
      </c>
      <c r="L193">
        <v>161526</v>
      </c>
    </row>
    <row r="194" spans="1:12">
      <c r="A194" t="s">
        <v>788</v>
      </c>
      <c r="B194" t="s">
        <v>788</v>
      </c>
      <c r="C194" t="s">
        <v>210</v>
      </c>
      <c r="D194" t="s">
        <v>210</v>
      </c>
      <c r="E194">
        <v>1058683</v>
      </c>
      <c r="F194" s="20">
        <v>44025</v>
      </c>
      <c r="G194">
        <v>674649</v>
      </c>
      <c r="H194">
        <v>305282</v>
      </c>
      <c r="I194">
        <v>25903</v>
      </c>
      <c r="J194">
        <v>534</v>
      </c>
      <c r="K194">
        <v>25350</v>
      </c>
      <c r="L194">
        <v>38845</v>
      </c>
    </row>
    <row r="195" spans="1:12">
      <c r="A195" t="s">
        <v>788</v>
      </c>
      <c r="B195" t="s">
        <v>788</v>
      </c>
      <c r="C195" t="s">
        <v>427</v>
      </c>
      <c r="D195" t="s">
        <v>427</v>
      </c>
      <c r="E195">
        <v>1295114</v>
      </c>
      <c r="F195" s="20">
        <v>44171</v>
      </c>
      <c r="G195">
        <v>786205</v>
      </c>
      <c r="H195">
        <v>278920</v>
      </c>
      <c r="I195">
        <v>29282</v>
      </c>
      <c r="J195">
        <v>508</v>
      </c>
      <c r="K195">
        <v>28771</v>
      </c>
      <c r="L195">
        <v>164834</v>
      </c>
    </row>
    <row r="196" spans="1:12">
      <c r="A196" t="s">
        <v>788</v>
      </c>
      <c r="B196" t="s">
        <v>788</v>
      </c>
      <c r="C196" t="s">
        <v>497</v>
      </c>
      <c r="D196" t="s">
        <v>497</v>
      </c>
      <c r="E196">
        <v>1480080</v>
      </c>
      <c r="F196" s="20">
        <v>44171</v>
      </c>
      <c r="G196">
        <v>989125</v>
      </c>
      <c r="H196">
        <v>411915</v>
      </c>
      <c r="I196">
        <v>47138</v>
      </c>
      <c r="J196">
        <v>254</v>
      </c>
      <c r="K196">
        <v>46884</v>
      </c>
      <c r="L196">
        <v>262532</v>
      </c>
    </row>
    <row r="197" spans="1:12">
      <c r="A197" t="s">
        <v>788</v>
      </c>
      <c r="B197" t="s">
        <v>788</v>
      </c>
      <c r="C197" t="s">
        <v>456</v>
      </c>
      <c r="D197" t="s">
        <v>456</v>
      </c>
      <c r="E197">
        <v>1214162</v>
      </c>
      <c r="F197" s="20">
        <v>44226</v>
      </c>
      <c r="G197">
        <v>831598</v>
      </c>
      <c r="H197">
        <v>340196</v>
      </c>
      <c r="I197">
        <v>24631</v>
      </c>
      <c r="J197">
        <v>414</v>
      </c>
      <c r="K197">
        <v>24215</v>
      </c>
      <c r="L197">
        <v>208446</v>
      </c>
    </row>
    <row r="198" spans="1:12">
      <c r="A198" t="s">
        <v>789</v>
      </c>
      <c r="B198" t="s">
        <v>789</v>
      </c>
      <c r="C198" t="s">
        <v>236</v>
      </c>
      <c r="D198" t="s">
        <v>236</v>
      </c>
      <c r="E198">
        <v>382056</v>
      </c>
      <c r="F198" s="20">
        <v>44184</v>
      </c>
      <c r="G198">
        <v>323204</v>
      </c>
      <c r="H198">
        <v>234916</v>
      </c>
      <c r="I198">
        <v>14374</v>
      </c>
      <c r="J198">
        <v>85</v>
      </c>
      <c r="K198">
        <v>14120</v>
      </c>
      <c r="L198">
        <v>46925</v>
      </c>
    </row>
    <row r="199" spans="1:12">
      <c r="A199" t="s">
        <v>789</v>
      </c>
      <c r="B199" t="s">
        <v>789</v>
      </c>
      <c r="C199" t="s">
        <v>277</v>
      </c>
      <c r="D199" t="s">
        <v>277</v>
      </c>
      <c r="E199">
        <v>518844</v>
      </c>
      <c r="F199" s="20">
        <v>44184</v>
      </c>
      <c r="G199">
        <v>364258</v>
      </c>
      <c r="H199">
        <v>198146</v>
      </c>
      <c r="I199">
        <v>13687</v>
      </c>
      <c r="J199">
        <v>160</v>
      </c>
      <c r="K199">
        <v>13492</v>
      </c>
      <c r="L199">
        <v>60348</v>
      </c>
    </row>
    <row r="200" spans="1:12">
      <c r="A200" t="s">
        <v>789</v>
      </c>
      <c r="B200" t="s">
        <v>789</v>
      </c>
      <c r="C200" t="s">
        <v>356</v>
      </c>
      <c r="D200" t="s">
        <v>356</v>
      </c>
      <c r="E200">
        <v>1507223</v>
      </c>
      <c r="F200" s="20">
        <v>44184</v>
      </c>
      <c r="G200">
        <v>1182563</v>
      </c>
      <c r="H200">
        <v>725754</v>
      </c>
      <c r="I200">
        <v>50818</v>
      </c>
      <c r="J200">
        <v>1125</v>
      </c>
      <c r="K200">
        <v>48872</v>
      </c>
      <c r="L200">
        <v>120319</v>
      </c>
    </row>
    <row r="201" spans="1:12">
      <c r="A201" t="s">
        <v>789</v>
      </c>
      <c r="B201" t="s">
        <v>789</v>
      </c>
      <c r="C201" t="s">
        <v>138</v>
      </c>
      <c r="D201" t="s">
        <v>138</v>
      </c>
      <c r="E201">
        <v>84298</v>
      </c>
      <c r="F201" s="20">
        <v>44184</v>
      </c>
      <c r="G201">
        <v>79673</v>
      </c>
      <c r="H201">
        <v>63209</v>
      </c>
      <c r="I201">
        <v>3507</v>
      </c>
      <c r="J201">
        <v>38</v>
      </c>
      <c r="K201">
        <v>3465</v>
      </c>
      <c r="L201">
        <v>8483</v>
      </c>
    </row>
    <row r="202" spans="1:12">
      <c r="A202" t="s">
        <v>789</v>
      </c>
      <c r="B202" t="s">
        <v>789</v>
      </c>
      <c r="C202" t="s">
        <v>164</v>
      </c>
      <c r="D202" t="s">
        <v>164</v>
      </c>
      <c r="E202">
        <v>437474</v>
      </c>
      <c r="F202" s="20">
        <v>44103</v>
      </c>
      <c r="G202">
        <v>351261</v>
      </c>
      <c r="H202">
        <v>203549</v>
      </c>
      <c r="I202">
        <v>9692</v>
      </c>
      <c r="J202">
        <v>158</v>
      </c>
      <c r="K202">
        <v>9496</v>
      </c>
      <c r="L202">
        <v>16858</v>
      </c>
    </row>
    <row r="203" spans="1:12">
      <c r="A203" t="s">
        <v>789</v>
      </c>
      <c r="B203" t="s">
        <v>789</v>
      </c>
      <c r="C203" t="s">
        <v>77</v>
      </c>
      <c r="D203" t="s">
        <v>77</v>
      </c>
      <c r="E203">
        <v>31528</v>
      </c>
      <c r="F203" s="20">
        <v>44135</v>
      </c>
      <c r="G203">
        <v>31920</v>
      </c>
      <c r="H203">
        <v>20986</v>
      </c>
      <c r="I203">
        <v>2953</v>
      </c>
      <c r="J203">
        <v>18</v>
      </c>
      <c r="K203">
        <v>2935</v>
      </c>
      <c r="L203">
        <v>2016</v>
      </c>
    </row>
    <row r="204" spans="1:12">
      <c r="A204" t="s">
        <v>789</v>
      </c>
      <c r="B204" t="s">
        <v>789</v>
      </c>
      <c r="C204" t="s">
        <v>242</v>
      </c>
      <c r="D204" t="s">
        <v>242</v>
      </c>
      <c r="E204">
        <v>999518</v>
      </c>
      <c r="F204" s="20">
        <v>44184</v>
      </c>
      <c r="G204">
        <v>775242</v>
      </c>
      <c r="H204">
        <v>479355</v>
      </c>
      <c r="I204">
        <v>31606</v>
      </c>
      <c r="J204">
        <v>448</v>
      </c>
      <c r="K204">
        <v>30983</v>
      </c>
      <c r="L204">
        <v>57698</v>
      </c>
    </row>
    <row r="205" spans="1:12">
      <c r="A205" t="s">
        <v>789</v>
      </c>
      <c r="B205" t="s">
        <v>789</v>
      </c>
      <c r="C205" t="s">
        <v>225</v>
      </c>
      <c r="D205" t="s">
        <v>225</v>
      </c>
      <c r="E205">
        <v>813384</v>
      </c>
      <c r="F205" s="20">
        <v>44184</v>
      </c>
      <c r="G205">
        <v>678341</v>
      </c>
      <c r="H205">
        <v>412640</v>
      </c>
      <c r="I205">
        <v>27549</v>
      </c>
      <c r="J205">
        <v>641</v>
      </c>
      <c r="K205">
        <v>26786</v>
      </c>
      <c r="L205">
        <v>46696</v>
      </c>
    </row>
    <row r="206" spans="1:12">
      <c r="A206" t="s">
        <v>789</v>
      </c>
      <c r="B206" t="s">
        <v>789</v>
      </c>
      <c r="C206" t="s">
        <v>246</v>
      </c>
      <c r="D206" t="s">
        <v>246</v>
      </c>
      <c r="E206">
        <v>530164</v>
      </c>
      <c r="F206" s="20">
        <v>44184</v>
      </c>
      <c r="G206">
        <v>423793</v>
      </c>
      <c r="H206">
        <v>209631</v>
      </c>
      <c r="I206">
        <v>15456</v>
      </c>
      <c r="J206">
        <v>211</v>
      </c>
      <c r="K206">
        <v>15244</v>
      </c>
      <c r="L206">
        <v>50292</v>
      </c>
    </row>
    <row r="207" spans="1:12">
      <c r="A207" t="s">
        <v>789</v>
      </c>
      <c r="B207" t="s">
        <v>789</v>
      </c>
      <c r="C207" t="s">
        <v>287</v>
      </c>
      <c r="D207" t="s">
        <v>287</v>
      </c>
      <c r="E207">
        <v>576670</v>
      </c>
      <c r="F207" s="20">
        <v>44184</v>
      </c>
      <c r="G207">
        <v>691163</v>
      </c>
      <c r="H207">
        <v>339630</v>
      </c>
      <c r="I207">
        <v>22817</v>
      </c>
      <c r="J207">
        <v>314</v>
      </c>
      <c r="K207">
        <v>22472</v>
      </c>
      <c r="L207">
        <v>68608</v>
      </c>
    </row>
    <row r="208" spans="1:12">
      <c r="A208" t="s">
        <v>789</v>
      </c>
      <c r="B208" t="s">
        <v>789</v>
      </c>
      <c r="C208" t="s">
        <v>275</v>
      </c>
      <c r="D208" t="s">
        <v>275</v>
      </c>
      <c r="E208">
        <v>521057</v>
      </c>
      <c r="F208" s="20">
        <v>44184</v>
      </c>
      <c r="G208">
        <v>434945</v>
      </c>
      <c r="H208">
        <v>286819</v>
      </c>
      <c r="I208">
        <v>14268</v>
      </c>
      <c r="J208">
        <v>253</v>
      </c>
      <c r="K208">
        <v>13804</v>
      </c>
      <c r="L208">
        <v>60039</v>
      </c>
    </row>
    <row r="209" spans="1:12">
      <c r="A209" t="s">
        <v>790</v>
      </c>
      <c r="B209" t="s">
        <v>790</v>
      </c>
      <c r="C209" t="s">
        <v>660</v>
      </c>
      <c r="D209" t="s">
        <v>660</v>
      </c>
      <c r="E209">
        <v>1070144</v>
      </c>
      <c r="G209">
        <v>759605</v>
      </c>
      <c r="H209">
        <v>402717</v>
      </c>
      <c r="I209">
        <v>16603</v>
      </c>
      <c r="J209">
        <v>205</v>
      </c>
      <c r="K209">
        <v>16378</v>
      </c>
      <c r="L209">
        <v>532672</v>
      </c>
    </row>
    <row r="210" spans="1:12">
      <c r="A210" t="s">
        <v>790</v>
      </c>
      <c r="B210" t="s">
        <v>790</v>
      </c>
      <c r="C210" t="s">
        <v>454</v>
      </c>
      <c r="D210" t="s">
        <v>454</v>
      </c>
      <c r="E210">
        <v>385099</v>
      </c>
      <c r="G210">
        <v>303665</v>
      </c>
      <c r="H210">
        <v>154345</v>
      </c>
      <c r="I210">
        <v>9814</v>
      </c>
      <c r="J210">
        <v>102</v>
      </c>
      <c r="K210">
        <v>9693</v>
      </c>
      <c r="L210">
        <v>193605</v>
      </c>
    </row>
    <row r="211" spans="1:12">
      <c r="A211" t="s">
        <v>790</v>
      </c>
      <c r="B211" t="s">
        <v>790</v>
      </c>
      <c r="C211" t="s">
        <v>648</v>
      </c>
      <c r="D211" t="s">
        <v>648</v>
      </c>
      <c r="E211">
        <v>1015503</v>
      </c>
      <c r="G211">
        <v>776258</v>
      </c>
      <c r="H211">
        <v>450002</v>
      </c>
      <c r="I211">
        <v>24613</v>
      </c>
      <c r="J211">
        <v>282</v>
      </c>
      <c r="K211">
        <v>24196</v>
      </c>
      <c r="L211">
        <v>509902</v>
      </c>
    </row>
    <row r="212" spans="1:12">
      <c r="A212" t="s">
        <v>790</v>
      </c>
      <c r="B212" t="s">
        <v>790</v>
      </c>
      <c r="C212" t="s">
        <v>591</v>
      </c>
      <c r="D212" t="s">
        <v>591</v>
      </c>
      <c r="E212">
        <v>735753</v>
      </c>
      <c r="G212">
        <v>592075</v>
      </c>
      <c r="H212">
        <v>319587</v>
      </c>
      <c r="I212">
        <v>23844</v>
      </c>
      <c r="J212">
        <v>207</v>
      </c>
      <c r="K212">
        <v>23548</v>
      </c>
      <c r="L212">
        <v>372440</v>
      </c>
    </row>
    <row r="213" spans="1:12">
      <c r="A213" t="s">
        <v>790</v>
      </c>
      <c r="B213" t="s">
        <v>790</v>
      </c>
      <c r="C213" t="s">
        <v>463</v>
      </c>
      <c r="D213" t="s">
        <v>463</v>
      </c>
      <c r="E213">
        <v>409576</v>
      </c>
      <c r="G213">
        <v>313983</v>
      </c>
      <c r="H213">
        <v>158751</v>
      </c>
      <c r="I213">
        <v>7869</v>
      </c>
      <c r="J213">
        <v>133</v>
      </c>
      <c r="K213">
        <v>7704</v>
      </c>
      <c r="L213">
        <v>204626</v>
      </c>
    </row>
    <row r="214" spans="1:12">
      <c r="A214" t="s">
        <v>790</v>
      </c>
      <c r="B214" t="s">
        <v>790</v>
      </c>
      <c r="C214" t="s">
        <v>422</v>
      </c>
      <c r="D214" t="s">
        <v>422</v>
      </c>
      <c r="E214">
        <v>297003</v>
      </c>
      <c r="G214">
        <v>227349</v>
      </c>
      <c r="H214">
        <v>133812</v>
      </c>
      <c r="I214">
        <v>10436</v>
      </c>
      <c r="J214">
        <v>79</v>
      </c>
      <c r="K214">
        <v>10313</v>
      </c>
      <c r="L214">
        <v>150749</v>
      </c>
    </row>
    <row r="215" spans="1:12">
      <c r="A215" t="s">
        <v>790</v>
      </c>
      <c r="B215" t="s">
        <v>790</v>
      </c>
      <c r="C215" t="s">
        <v>709</v>
      </c>
      <c r="D215" t="s">
        <v>709</v>
      </c>
      <c r="E215">
        <v>1526406</v>
      </c>
      <c r="G215">
        <v>1168448</v>
      </c>
      <c r="H215">
        <v>610537</v>
      </c>
      <c r="I215">
        <v>53324</v>
      </c>
      <c r="J215">
        <v>1145</v>
      </c>
      <c r="K215">
        <v>52145</v>
      </c>
      <c r="L215">
        <v>774600</v>
      </c>
    </row>
    <row r="216" spans="1:12">
      <c r="A216" t="s">
        <v>790</v>
      </c>
      <c r="B216" t="s">
        <v>790</v>
      </c>
      <c r="C216" t="s">
        <v>546</v>
      </c>
      <c r="D216" t="s">
        <v>546</v>
      </c>
      <c r="E216">
        <v>615711</v>
      </c>
      <c r="G216">
        <v>482584</v>
      </c>
      <c r="H216">
        <v>249588</v>
      </c>
      <c r="I216">
        <v>9327</v>
      </c>
      <c r="J216">
        <v>152</v>
      </c>
      <c r="K216">
        <v>9175</v>
      </c>
      <c r="L216">
        <v>306361</v>
      </c>
    </row>
    <row r="217" spans="1:12">
      <c r="A217" t="s">
        <v>790</v>
      </c>
      <c r="B217" t="s">
        <v>790</v>
      </c>
      <c r="C217" t="s">
        <v>380</v>
      </c>
      <c r="D217" t="s">
        <v>380</v>
      </c>
      <c r="E217">
        <v>230696</v>
      </c>
      <c r="G217">
        <v>164754</v>
      </c>
      <c r="H217">
        <v>78041</v>
      </c>
      <c r="I217">
        <v>4819</v>
      </c>
      <c r="J217">
        <v>44</v>
      </c>
      <c r="K217">
        <v>4773</v>
      </c>
      <c r="L217">
        <v>115450</v>
      </c>
    </row>
    <row r="218" spans="1:12">
      <c r="A218" t="s">
        <v>790</v>
      </c>
      <c r="B218" t="s">
        <v>790</v>
      </c>
      <c r="C218" t="s">
        <v>472</v>
      </c>
      <c r="D218" t="s">
        <v>472</v>
      </c>
      <c r="E218">
        <v>422786</v>
      </c>
      <c r="G218">
        <v>401091</v>
      </c>
      <c r="H218">
        <v>202260</v>
      </c>
      <c r="I218">
        <v>11489</v>
      </c>
      <c r="J218">
        <v>117</v>
      </c>
      <c r="K218">
        <v>11367</v>
      </c>
      <c r="L218">
        <v>212909</v>
      </c>
    </row>
    <row r="219" spans="1:12">
      <c r="A219" t="s">
        <v>790</v>
      </c>
      <c r="B219" t="s">
        <v>790</v>
      </c>
      <c r="C219" t="s">
        <v>615</v>
      </c>
      <c r="D219" t="s">
        <v>615</v>
      </c>
      <c r="E219">
        <v>875564</v>
      </c>
      <c r="G219">
        <v>673594</v>
      </c>
      <c r="H219">
        <v>348327</v>
      </c>
      <c r="I219">
        <v>14463</v>
      </c>
      <c r="J219">
        <v>166</v>
      </c>
      <c r="K219">
        <v>14268</v>
      </c>
      <c r="L219">
        <v>436257</v>
      </c>
    </row>
    <row r="220" spans="1:12">
      <c r="A220" t="s">
        <v>790</v>
      </c>
      <c r="B220" t="s">
        <v>790</v>
      </c>
      <c r="C220" t="s">
        <v>414</v>
      </c>
      <c r="D220" t="s">
        <v>414</v>
      </c>
      <c r="E220">
        <v>570060</v>
      </c>
      <c r="F220" s="20">
        <v>44197</v>
      </c>
      <c r="G220">
        <v>430622</v>
      </c>
      <c r="H220">
        <v>244300</v>
      </c>
      <c r="I220">
        <v>15512</v>
      </c>
      <c r="J220">
        <v>194</v>
      </c>
      <c r="K220">
        <v>15309</v>
      </c>
      <c r="L220">
        <v>147308</v>
      </c>
    </row>
    <row r="221" spans="1:12">
      <c r="A221" t="s">
        <v>790</v>
      </c>
      <c r="B221" t="s">
        <v>790</v>
      </c>
      <c r="C221" t="s">
        <v>493</v>
      </c>
      <c r="D221" t="s">
        <v>493</v>
      </c>
      <c r="E221">
        <v>476820</v>
      </c>
      <c r="G221">
        <v>386098</v>
      </c>
      <c r="H221">
        <v>234540</v>
      </c>
      <c r="I221">
        <v>6482</v>
      </c>
      <c r="J221">
        <v>98</v>
      </c>
      <c r="K221">
        <v>6371</v>
      </c>
      <c r="L221">
        <v>236882</v>
      </c>
    </row>
    <row r="222" spans="1:12">
      <c r="A222" t="s">
        <v>790</v>
      </c>
      <c r="B222" t="s">
        <v>790</v>
      </c>
      <c r="C222" t="s">
        <v>548</v>
      </c>
      <c r="D222" t="s">
        <v>548</v>
      </c>
      <c r="E222">
        <v>619266</v>
      </c>
      <c r="G222">
        <v>498787</v>
      </c>
      <c r="H222">
        <v>241407</v>
      </c>
      <c r="I222">
        <v>11272</v>
      </c>
      <c r="J222">
        <v>237</v>
      </c>
      <c r="K222">
        <v>11031</v>
      </c>
      <c r="L222">
        <v>309076</v>
      </c>
    </row>
    <row r="223" spans="1:12">
      <c r="A223" t="s">
        <v>790</v>
      </c>
      <c r="B223" t="s">
        <v>790</v>
      </c>
      <c r="C223" t="s">
        <v>412</v>
      </c>
      <c r="D223" t="s">
        <v>412</v>
      </c>
      <c r="E223">
        <v>283313</v>
      </c>
      <c r="G223">
        <v>220690</v>
      </c>
      <c r="H223">
        <v>147086</v>
      </c>
      <c r="I223">
        <v>6043</v>
      </c>
      <c r="J223">
        <v>67</v>
      </c>
      <c r="K223">
        <v>5971</v>
      </c>
      <c r="L223">
        <v>141844</v>
      </c>
    </row>
    <row r="224" spans="1:12">
      <c r="A224" t="s">
        <v>790</v>
      </c>
      <c r="B224" t="s">
        <v>790</v>
      </c>
      <c r="C224" t="s">
        <v>429</v>
      </c>
      <c r="D224" t="s">
        <v>429</v>
      </c>
      <c r="E224">
        <v>314714</v>
      </c>
      <c r="G224">
        <v>244379</v>
      </c>
      <c r="H224">
        <v>133971</v>
      </c>
      <c r="I224">
        <v>6626</v>
      </c>
      <c r="J224">
        <v>43</v>
      </c>
      <c r="K224">
        <v>6575</v>
      </c>
      <c r="L224">
        <v>157522</v>
      </c>
    </row>
    <row r="225" spans="1:12">
      <c r="A225" t="s">
        <v>790</v>
      </c>
      <c r="B225" t="s">
        <v>790</v>
      </c>
      <c r="C225" t="s">
        <v>433</v>
      </c>
      <c r="D225" t="s">
        <v>433</v>
      </c>
      <c r="E225">
        <v>318611</v>
      </c>
      <c r="G225">
        <v>280700</v>
      </c>
      <c r="H225">
        <v>122554</v>
      </c>
      <c r="I225">
        <v>7152</v>
      </c>
      <c r="J225">
        <v>120</v>
      </c>
      <c r="K225">
        <v>7032</v>
      </c>
      <c r="L225">
        <v>159695</v>
      </c>
    </row>
    <row r="226" spans="1:12">
      <c r="A226" t="s">
        <v>790</v>
      </c>
      <c r="B226" t="s">
        <v>790</v>
      </c>
      <c r="C226" t="s">
        <v>406</v>
      </c>
      <c r="D226" t="s">
        <v>406</v>
      </c>
      <c r="E226">
        <v>265960</v>
      </c>
      <c r="G226">
        <v>203036</v>
      </c>
      <c r="H226">
        <v>95122</v>
      </c>
      <c r="I226">
        <v>5607</v>
      </c>
      <c r="J226">
        <v>58</v>
      </c>
      <c r="K226">
        <v>5549</v>
      </c>
      <c r="L226">
        <v>133123</v>
      </c>
    </row>
    <row r="227" spans="1:12">
      <c r="A227" t="s">
        <v>790</v>
      </c>
      <c r="B227" t="s">
        <v>790</v>
      </c>
      <c r="C227" t="s">
        <v>682</v>
      </c>
      <c r="D227" t="s">
        <v>682</v>
      </c>
      <c r="E227">
        <v>1269751</v>
      </c>
      <c r="G227">
        <v>957347</v>
      </c>
      <c r="H227">
        <v>592016</v>
      </c>
      <c r="I227">
        <v>75539</v>
      </c>
      <c r="J227">
        <v>846</v>
      </c>
      <c r="K227">
        <v>74242</v>
      </c>
      <c r="L227">
        <v>659947</v>
      </c>
    </row>
    <row r="228" spans="1:12">
      <c r="A228" t="s">
        <v>790</v>
      </c>
      <c r="B228" t="s">
        <v>790</v>
      </c>
      <c r="C228" t="s">
        <v>522</v>
      </c>
      <c r="D228" t="s">
        <v>522</v>
      </c>
      <c r="E228">
        <v>555357</v>
      </c>
      <c r="G228">
        <v>425945</v>
      </c>
      <c r="H228">
        <v>227785</v>
      </c>
      <c r="I228">
        <v>11415</v>
      </c>
      <c r="J228">
        <v>137</v>
      </c>
      <c r="K228">
        <v>11275</v>
      </c>
      <c r="L228">
        <v>277832</v>
      </c>
    </row>
    <row r="229" spans="1:12">
      <c r="A229" t="s">
        <v>791</v>
      </c>
      <c r="B229" t="s">
        <v>791</v>
      </c>
      <c r="C229" t="s">
        <v>161</v>
      </c>
      <c r="D229" t="s">
        <v>161</v>
      </c>
      <c r="E229">
        <v>2061918</v>
      </c>
      <c r="F229" s="20">
        <v>44035</v>
      </c>
      <c r="G229">
        <v>994497</v>
      </c>
      <c r="H229">
        <v>333330</v>
      </c>
      <c r="I229">
        <v>19461</v>
      </c>
      <c r="J229">
        <v>286</v>
      </c>
      <c r="K229">
        <v>19170</v>
      </c>
      <c r="L229">
        <v>21528</v>
      </c>
    </row>
    <row r="230" spans="1:12">
      <c r="A230" t="s">
        <v>791</v>
      </c>
      <c r="B230" t="s">
        <v>791</v>
      </c>
      <c r="C230" t="s">
        <v>655</v>
      </c>
      <c r="D230" t="s">
        <v>655</v>
      </c>
      <c r="E230">
        <v>1042304</v>
      </c>
      <c r="G230">
        <v>454807</v>
      </c>
      <c r="H230">
        <v>126700</v>
      </c>
      <c r="I230">
        <v>6033</v>
      </c>
      <c r="J230">
        <v>53</v>
      </c>
      <c r="K230">
        <v>5977</v>
      </c>
      <c r="L230">
        <v>513745</v>
      </c>
    </row>
    <row r="231" spans="1:12">
      <c r="A231" t="s">
        <v>791</v>
      </c>
      <c r="B231" t="s">
        <v>791</v>
      </c>
      <c r="C231" t="s">
        <v>141</v>
      </c>
      <c r="D231" t="s">
        <v>141</v>
      </c>
      <c r="E231">
        <v>1491879</v>
      </c>
      <c r="F231" s="20">
        <v>44035</v>
      </c>
      <c r="G231">
        <v>569167</v>
      </c>
      <c r="H231">
        <v>230458</v>
      </c>
      <c r="I231">
        <v>10835</v>
      </c>
      <c r="J231">
        <v>113</v>
      </c>
      <c r="K231">
        <v>10721</v>
      </c>
      <c r="L231">
        <v>12368</v>
      </c>
    </row>
    <row r="232" spans="1:12">
      <c r="A232" t="s">
        <v>791</v>
      </c>
      <c r="B232" t="s">
        <v>791</v>
      </c>
      <c r="C232" t="s">
        <v>750</v>
      </c>
      <c r="D232" t="s">
        <v>750</v>
      </c>
      <c r="E232">
        <v>2682662</v>
      </c>
      <c r="G232">
        <v>1185934</v>
      </c>
      <c r="H232">
        <v>446946</v>
      </c>
      <c r="I232">
        <v>16589</v>
      </c>
      <c r="J232">
        <v>382</v>
      </c>
      <c r="K232">
        <v>16196</v>
      </c>
      <c r="L232">
        <v>1322798</v>
      </c>
    </row>
    <row r="233" spans="1:12">
      <c r="A233" t="s">
        <v>791</v>
      </c>
      <c r="B233" t="s">
        <v>791</v>
      </c>
      <c r="C233" t="s">
        <v>131</v>
      </c>
      <c r="D233" t="s">
        <v>131</v>
      </c>
      <c r="E233">
        <v>1321096</v>
      </c>
      <c r="F233" s="20">
        <v>44035</v>
      </c>
      <c r="G233">
        <v>638722</v>
      </c>
      <c r="H233">
        <v>229944</v>
      </c>
      <c r="I233">
        <v>4636</v>
      </c>
      <c r="J233">
        <v>47</v>
      </c>
      <c r="K233">
        <v>4589</v>
      </c>
      <c r="L233">
        <v>7718</v>
      </c>
    </row>
    <row r="234" spans="1:12">
      <c r="A234" t="s">
        <v>791</v>
      </c>
      <c r="B234" t="s">
        <v>791</v>
      </c>
      <c r="C234" t="s">
        <v>743</v>
      </c>
      <c r="D234" t="s">
        <v>743</v>
      </c>
      <c r="E234">
        <v>2291032</v>
      </c>
      <c r="G234">
        <v>1424376</v>
      </c>
      <c r="H234">
        <v>661091</v>
      </c>
      <c r="I234">
        <v>51974</v>
      </c>
      <c r="J234">
        <v>1046</v>
      </c>
      <c r="K234">
        <v>50907</v>
      </c>
      <c r="L234">
        <v>1148592</v>
      </c>
    </row>
    <row r="235" spans="1:12">
      <c r="A235" t="s">
        <v>791</v>
      </c>
      <c r="B235" t="s">
        <v>791</v>
      </c>
      <c r="C235" t="s">
        <v>689</v>
      </c>
      <c r="D235" t="s">
        <v>689</v>
      </c>
      <c r="E235">
        <v>1322387</v>
      </c>
      <c r="G235">
        <v>456056</v>
      </c>
      <c r="H235">
        <v>148421</v>
      </c>
      <c r="I235">
        <v>6895</v>
      </c>
      <c r="J235">
        <v>94</v>
      </c>
      <c r="K235">
        <v>6801</v>
      </c>
      <c r="L235">
        <v>651417</v>
      </c>
    </row>
    <row r="236" spans="1:12">
      <c r="A236" t="s">
        <v>791</v>
      </c>
      <c r="B236" t="s">
        <v>791</v>
      </c>
      <c r="C236" t="s">
        <v>157</v>
      </c>
      <c r="D236" t="s">
        <v>157</v>
      </c>
      <c r="E236">
        <v>2445203</v>
      </c>
      <c r="F236" s="20">
        <v>44035</v>
      </c>
      <c r="G236">
        <v>994417</v>
      </c>
      <c r="H236">
        <v>301193</v>
      </c>
      <c r="I236">
        <v>8964</v>
      </c>
      <c r="J236">
        <v>130</v>
      </c>
      <c r="K236">
        <v>8834</v>
      </c>
      <c r="L236">
        <v>15614</v>
      </c>
    </row>
    <row r="237" spans="1:12">
      <c r="A237" t="s">
        <v>791</v>
      </c>
      <c r="B237" t="s">
        <v>791</v>
      </c>
      <c r="C237" t="s">
        <v>155</v>
      </c>
      <c r="D237" t="s">
        <v>155</v>
      </c>
      <c r="E237">
        <v>1311382</v>
      </c>
      <c r="F237" s="20">
        <v>44035</v>
      </c>
      <c r="G237">
        <v>527710</v>
      </c>
      <c r="H237">
        <v>198198</v>
      </c>
      <c r="I237">
        <v>5840</v>
      </c>
      <c r="J237">
        <v>87</v>
      </c>
      <c r="K237">
        <v>5753</v>
      </c>
      <c r="L237">
        <v>13900</v>
      </c>
    </row>
    <row r="238" spans="1:12">
      <c r="A238" t="s">
        <v>791</v>
      </c>
      <c r="B238" t="s">
        <v>791</v>
      </c>
      <c r="C238" t="s">
        <v>652</v>
      </c>
      <c r="D238" t="s">
        <v>652</v>
      </c>
      <c r="E238">
        <v>1025656</v>
      </c>
      <c r="G238">
        <v>387738</v>
      </c>
      <c r="H238">
        <v>156364</v>
      </c>
      <c r="I238">
        <v>9900</v>
      </c>
      <c r="J238">
        <v>38</v>
      </c>
      <c r="K238">
        <v>9857</v>
      </c>
      <c r="L238">
        <v>507521</v>
      </c>
    </row>
    <row r="239" spans="1:12">
      <c r="A239" t="s">
        <v>791</v>
      </c>
      <c r="B239" t="s">
        <v>791</v>
      </c>
      <c r="C239" t="s">
        <v>727</v>
      </c>
      <c r="D239" t="s">
        <v>727</v>
      </c>
      <c r="E239">
        <v>1734005</v>
      </c>
      <c r="G239">
        <v>865943</v>
      </c>
      <c r="H239">
        <v>317137</v>
      </c>
      <c r="I239">
        <v>19593</v>
      </c>
      <c r="J239">
        <v>186</v>
      </c>
      <c r="K239">
        <v>19404</v>
      </c>
      <c r="L239">
        <v>859458</v>
      </c>
    </row>
    <row r="240" spans="1:12">
      <c r="A240" t="s">
        <v>791</v>
      </c>
      <c r="B240" t="s">
        <v>791</v>
      </c>
      <c r="C240" t="s">
        <v>111</v>
      </c>
      <c r="D240" t="s">
        <v>111</v>
      </c>
      <c r="E240">
        <v>790207</v>
      </c>
      <c r="F240" s="20">
        <v>44033</v>
      </c>
      <c r="G240">
        <v>381155</v>
      </c>
      <c r="H240">
        <v>137216</v>
      </c>
      <c r="I240">
        <v>5599</v>
      </c>
      <c r="J240">
        <v>61</v>
      </c>
      <c r="K240">
        <v>5534</v>
      </c>
      <c r="L240">
        <v>5679</v>
      </c>
    </row>
    <row r="241" spans="1:12">
      <c r="A241" t="s">
        <v>791</v>
      </c>
      <c r="B241" t="s">
        <v>791</v>
      </c>
      <c r="C241" t="s">
        <v>119</v>
      </c>
      <c r="D241" t="s">
        <v>119</v>
      </c>
      <c r="E241">
        <v>530299</v>
      </c>
      <c r="F241" s="20">
        <v>44041</v>
      </c>
      <c r="G241">
        <v>227503</v>
      </c>
      <c r="H241">
        <v>107053</v>
      </c>
      <c r="I241">
        <v>7820</v>
      </c>
      <c r="J241">
        <v>96</v>
      </c>
      <c r="K241">
        <v>7724</v>
      </c>
      <c r="L241">
        <v>7762</v>
      </c>
    </row>
    <row r="242" spans="1:12">
      <c r="A242" t="s">
        <v>791</v>
      </c>
      <c r="B242" t="s">
        <v>791</v>
      </c>
      <c r="C242" t="s">
        <v>584</v>
      </c>
      <c r="D242" t="s">
        <v>584</v>
      </c>
      <c r="E242">
        <v>717169</v>
      </c>
      <c r="G242">
        <v>363078</v>
      </c>
      <c r="H242">
        <v>140609</v>
      </c>
      <c r="I242">
        <v>12872</v>
      </c>
      <c r="J242">
        <v>136</v>
      </c>
      <c r="K242">
        <v>12736</v>
      </c>
      <c r="L242">
        <v>357848</v>
      </c>
    </row>
    <row r="243" spans="1:12">
      <c r="A243" t="s">
        <v>791</v>
      </c>
      <c r="B243" t="s">
        <v>791</v>
      </c>
      <c r="C243" t="s">
        <v>586</v>
      </c>
      <c r="D243" t="s">
        <v>586</v>
      </c>
      <c r="E243">
        <v>725673</v>
      </c>
      <c r="G243">
        <v>294989</v>
      </c>
      <c r="H243">
        <v>84919</v>
      </c>
      <c r="I243">
        <v>7871</v>
      </c>
      <c r="J243">
        <v>57</v>
      </c>
      <c r="K243">
        <v>7814</v>
      </c>
      <c r="L243">
        <v>359515</v>
      </c>
    </row>
    <row r="244" spans="1:12">
      <c r="A244" t="s">
        <v>791</v>
      </c>
      <c r="B244" t="s">
        <v>791</v>
      </c>
      <c r="C244" t="s">
        <v>144</v>
      </c>
      <c r="D244" t="s">
        <v>144</v>
      </c>
      <c r="E244">
        <v>461738</v>
      </c>
      <c r="F244" s="20">
        <v>44037</v>
      </c>
      <c r="G244">
        <v>173109</v>
      </c>
      <c r="H244">
        <v>63130</v>
      </c>
      <c r="I244">
        <v>6709</v>
      </c>
      <c r="J244">
        <v>88</v>
      </c>
      <c r="K244">
        <v>6621</v>
      </c>
      <c r="L244">
        <v>10880</v>
      </c>
    </row>
    <row r="245" spans="1:12">
      <c r="A245" t="s">
        <v>791</v>
      </c>
      <c r="B245" t="s">
        <v>791</v>
      </c>
      <c r="C245" t="s">
        <v>136</v>
      </c>
      <c r="D245" t="s">
        <v>136</v>
      </c>
      <c r="E245">
        <v>899200</v>
      </c>
      <c r="F245" s="20">
        <v>44035</v>
      </c>
      <c r="G245">
        <v>378048</v>
      </c>
      <c r="H245">
        <v>108941</v>
      </c>
      <c r="I245">
        <v>2552</v>
      </c>
      <c r="J245">
        <v>12</v>
      </c>
      <c r="K245">
        <v>2539</v>
      </c>
      <c r="L245">
        <v>7705</v>
      </c>
    </row>
    <row r="246" spans="1:12">
      <c r="A246" t="s">
        <v>791</v>
      </c>
      <c r="B246" t="s">
        <v>791</v>
      </c>
      <c r="C246" t="s">
        <v>735</v>
      </c>
      <c r="D246" t="s">
        <v>735</v>
      </c>
      <c r="E246">
        <v>1936319</v>
      </c>
      <c r="G246">
        <v>788026</v>
      </c>
      <c r="H246">
        <v>311074</v>
      </c>
      <c r="I246">
        <v>12294</v>
      </c>
      <c r="J246">
        <v>110</v>
      </c>
      <c r="K246">
        <v>12184</v>
      </c>
      <c r="L246">
        <v>954943</v>
      </c>
    </row>
    <row r="247" spans="1:12">
      <c r="A247" t="s">
        <v>791</v>
      </c>
      <c r="B247" t="s">
        <v>791</v>
      </c>
      <c r="C247" t="s">
        <v>632</v>
      </c>
      <c r="D247" t="s">
        <v>632</v>
      </c>
      <c r="E247">
        <v>949159</v>
      </c>
      <c r="G247">
        <v>522017</v>
      </c>
      <c r="H247">
        <v>185442</v>
      </c>
      <c r="I247">
        <v>13923</v>
      </c>
      <c r="J247">
        <v>197</v>
      </c>
      <c r="K247">
        <v>13714</v>
      </c>
      <c r="L247">
        <v>472049</v>
      </c>
    </row>
    <row r="248" spans="1:12">
      <c r="A248" t="s">
        <v>791</v>
      </c>
      <c r="B248" t="s">
        <v>791</v>
      </c>
      <c r="C248" t="s">
        <v>756</v>
      </c>
      <c r="D248" t="s">
        <v>756</v>
      </c>
      <c r="E248">
        <v>2912022</v>
      </c>
      <c r="G248">
        <v>1512114</v>
      </c>
      <c r="H248">
        <v>656001</v>
      </c>
      <c r="I248">
        <v>86116</v>
      </c>
      <c r="J248">
        <v>1585</v>
      </c>
      <c r="K248">
        <v>84495</v>
      </c>
      <c r="L248">
        <v>1469948</v>
      </c>
    </row>
    <row r="249" spans="1:12">
      <c r="A249" t="s">
        <v>791</v>
      </c>
      <c r="B249" t="s">
        <v>791</v>
      </c>
      <c r="C249" t="s">
        <v>129</v>
      </c>
      <c r="D249" t="s">
        <v>129</v>
      </c>
      <c r="E249">
        <v>1150038</v>
      </c>
      <c r="F249" s="20">
        <v>44035</v>
      </c>
      <c r="G249">
        <v>430948</v>
      </c>
      <c r="H249">
        <v>132560</v>
      </c>
      <c r="I249">
        <v>4834</v>
      </c>
      <c r="J249">
        <v>42</v>
      </c>
      <c r="K249">
        <v>4792</v>
      </c>
      <c r="L249">
        <v>7446</v>
      </c>
    </row>
    <row r="250" spans="1:12">
      <c r="A250" t="s">
        <v>791</v>
      </c>
      <c r="B250" t="s">
        <v>791</v>
      </c>
      <c r="C250" t="s">
        <v>437</v>
      </c>
      <c r="D250" t="s">
        <v>437</v>
      </c>
      <c r="E250">
        <v>1063458</v>
      </c>
      <c r="F250" s="20">
        <v>44178</v>
      </c>
      <c r="G250">
        <v>505417</v>
      </c>
      <c r="H250">
        <v>167980</v>
      </c>
      <c r="I250">
        <v>7207</v>
      </c>
      <c r="J250">
        <v>67</v>
      </c>
      <c r="K250">
        <v>7137</v>
      </c>
      <c r="L250">
        <v>165399</v>
      </c>
    </row>
    <row r="251" spans="1:12">
      <c r="A251" t="s">
        <v>791</v>
      </c>
      <c r="B251" t="s">
        <v>791</v>
      </c>
      <c r="C251" t="s">
        <v>536</v>
      </c>
      <c r="D251" t="s">
        <v>536</v>
      </c>
      <c r="E251">
        <v>599813</v>
      </c>
      <c r="G251">
        <v>277357</v>
      </c>
      <c r="H251">
        <v>112059</v>
      </c>
      <c r="I251">
        <v>7193</v>
      </c>
      <c r="J251">
        <v>92</v>
      </c>
      <c r="K251">
        <v>7101</v>
      </c>
      <c r="L251">
        <v>297504</v>
      </c>
    </row>
    <row r="252" spans="1:12">
      <c r="A252" t="s">
        <v>791</v>
      </c>
      <c r="B252" t="s">
        <v>791</v>
      </c>
      <c r="C252" t="s">
        <v>705</v>
      </c>
      <c r="D252" t="s">
        <v>705</v>
      </c>
      <c r="E252">
        <v>1501619</v>
      </c>
      <c r="G252">
        <v>630437</v>
      </c>
      <c r="H252">
        <v>225607</v>
      </c>
      <c r="I252">
        <v>13054</v>
      </c>
      <c r="J252">
        <v>133</v>
      </c>
      <c r="K252">
        <v>12918</v>
      </c>
      <c r="L252">
        <v>742320</v>
      </c>
    </row>
    <row r="253" spans="1:12">
      <c r="A253" t="s">
        <v>792</v>
      </c>
      <c r="B253" t="s">
        <v>792</v>
      </c>
      <c r="C253" t="s">
        <v>265</v>
      </c>
      <c r="D253" t="s">
        <v>265</v>
      </c>
      <c r="E253">
        <v>1890826</v>
      </c>
      <c r="F253" s="20">
        <v>44066</v>
      </c>
      <c r="G253">
        <v>1188016</v>
      </c>
      <c r="H253">
        <v>613422</v>
      </c>
      <c r="I253">
        <v>35178</v>
      </c>
      <c r="J253">
        <v>333</v>
      </c>
      <c r="K253">
        <v>34843</v>
      </c>
      <c r="L253">
        <v>67440</v>
      </c>
    </row>
    <row r="254" spans="1:12">
      <c r="A254" t="s">
        <v>792</v>
      </c>
      <c r="B254" t="s">
        <v>792</v>
      </c>
      <c r="C254" t="s">
        <v>610</v>
      </c>
      <c r="D254" t="s">
        <v>610</v>
      </c>
      <c r="E254">
        <v>2532383</v>
      </c>
      <c r="F254" s="20">
        <v>44193</v>
      </c>
      <c r="G254">
        <v>1758198</v>
      </c>
      <c r="H254">
        <v>864065</v>
      </c>
      <c r="I254">
        <v>97763</v>
      </c>
      <c r="J254">
        <v>1689</v>
      </c>
      <c r="K254">
        <v>95961</v>
      </c>
      <c r="L254">
        <v>451288</v>
      </c>
    </row>
    <row r="255" spans="1:12">
      <c r="A255" t="s">
        <v>792</v>
      </c>
      <c r="B255" t="s">
        <v>792</v>
      </c>
      <c r="C255" t="s">
        <v>606</v>
      </c>
      <c r="D255" t="s">
        <v>606</v>
      </c>
      <c r="E255">
        <v>4778439</v>
      </c>
      <c r="F255" s="20">
        <v>44198</v>
      </c>
      <c r="G255">
        <v>3165252</v>
      </c>
      <c r="H255">
        <v>1386668</v>
      </c>
      <c r="I255">
        <v>79900</v>
      </c>
      <c r="J255">
        <v>938</v>
      </c>
      <c r="K255">
        <v>78879</v>
      </c>
      <c r="L255">
        <v>436515</v>
      </c>
    </row>
    <row r="256" spans="1:12">
      <c r="A256" t="s">
        <v>792</v>
      </c>
      <c r="B256" t="s">
        <v>792</v>
      </c>
      <c r="C256" t="s">
        <v>498</v>
      </c>
      <c r="D256" t="s">
        <v>498</v>
      </c>
      <c r="E256">
        <v>987257</v>
      </c>
      <c r="F256" s="20">
        <v>44227</v>
      </c>
      <c r="G256">
        <v>700825</v>
      </c>
      <c r="H256">
        <v>385704</v>
      </c>
      <c r="I256">
        <v>62005</v>
      </c>
      <c r="J256">
        <v>890</v>
      </c>
      <c r="K256">
        <v>61073</v>
      </c>
      <c r="L256">
        <v>271279</v>
      </c>
    </row>
    <row r="257" spans="1:12">
      <c r="A257" t="s">
        <v>792</v>
      </c>
      <c r="B257" t="s">
        <v>792</v>
      </c>
      <c r="C257" t="s">
        <v>780</v>
      </c>
      <c r="D257" t="s">
        <v>780</v>
      </c>
      <c r="E257">
        <v>9588910</v>
      </c>
      <c r="F257" s="20">
        <v>44227</v>
      </c>
      <c r="G257">
        <v>9219875</v>
      </c>
      <c r="H257">
        <v>5903791</v>
      </c>
      <c r="I257">
        <v>1251872</v>
      </c>
      <c r="J257">
        <v>16281</v>
      </c>
      <c r="K257">
        <v>1229059</v>
      </c>
      <c r="L257">
        <v>7509824</v>
      </c>
    </row>
    <row r="258" spans="1:12">
      <c r="A258" t="s">
        <v>792</v>
      </c>
      <c r="B258" t="s">
        <v>792</v>
      </c>
      <c r="C258" t="s">
        <v>309</v>
      </c>
      <c r="D258" t="s">
        <v>309</v>
      </c>
      <c r="E258">
        <v>1700018</v>
      </c>
      <c r="F258" s="20">
        <v>44072</v>
      </c>
      <c r="G258">
        <v>929776</v>
      </c>
      <c r="H258">
        <v>515993</v>
      </c>
      <c r="I258">
        <v>24340</v>
      </c>
      <c r="J258">
        <v>400</v>
      </c>
      <c r="K258">
        <v>23936</v>
      </c>
      <c r="L258">
        <v>79859</v>
      </c>
    </row>
    <row r="259" spans="1:12">
      <c r="A259" t="s">
        <v>792</v>
      </c>
      <c r="B259" t="s">
        <v>792</v>
      </c>
      <c r="C259" t="s">
        <v>130</v>
      </c>
      <c r="D259" t="s">
        <v>130</v>
      </c>
      <c r="E259">
        <v>1020962</v>
      </c>
      <c r="F259" s="20">
        <v>44010</v>
      </c>
      <c r="G259">
        <v>647951</v>
      </c>
      <c r="H259">
        <v>351940</v>
      </c>
      <c r="I259">
        <v>33001</v>
      </c>
      <c r="J259">
        <v>500</v>
      </c>
      <c r="K259">
        <v>32469</v>
      </c>
      <c r="L259">
        <v>21656</v>
      </c>
    </row>
    <row r="260" spans="1:12">
      <c r="A260" t="s">
        <v>792</v>
      </c>
      <c r="B260" t="s">
        <v>792</v>
      </c>
      <c r="C260" t="s">
        <v>179</v>
      </c>
      <c r="D260" t="s">
        <v>179</v>
      </c>
      <c r="E260">
        <v>1254377</v>
      </c>
      <c r="F260" s="20">
        <v>44010</v>
      </c>
      <c r="G260">
        <v>852473</v>
      </c>
      <c r="H260">
        <v>497674</v>
      </c>
      <c r="I260">
        <v>43951</v>
      </c>
      <c r="J260">
        <v>429</v>
      </c>
      <c r="K260">
        <v>43501</v>
      </c>
      <c r="L260">
        <v>37064</v>
      </c>
    </row>
    <row r="261" spans="1:12">
      <c r="A261" t="s">
        <v>792</v>
      </c>
      <c r="B261" t="s">
        <v>792</v>
      </c>
      <c r="C261" t="s">
        <v>132</v>
      </c>
      <c r="D261" t="s">
        <v>132</v>
      </c>
      <c r="E261">
        <v>1137753</v>
      </c>
      <c r="F261" s="20">
        <v>44010</v>
      </c>
      <c r="G261">
        <v>737417</v>
      </c>
      <c r="H261">
        <v>346002</v>
      </c>
      <c r="I261">
        <v>51126</v>
      </c>
      <c r="J261">
        <v>395</v>
      </c>
      <c r="K261">
        <v>50662</v>
      </c>
      <c r="L261">
        <v>31030</v>
      </c>
    </row>
    <row r="262" spans="1:12">
      <c r="A262" t="s">
        <v>792</v>
      </c>
      <c r="B262" t="s">
        <v>792</v>
      </c>
      <c r="C262" t="s">
        <v>124</v>
      </c>
      <c r="D262" t="s">
        <v>124</v>
      </c>
      <c r="E262">
        <v>1660378</v>
      </c>
      <c r="F262" s="20">
        <v>44010</v>
      </c>
      <c r="G262">
        <v>1020280</v>
      </c>
      <c r="H262">
        <v>618156</v>
      </c>
      <c r="I262">
        <v>36666</v>
      </c>
      <c r="J262">
        <v>206</v>
      </c>
      <c r="K262">
        <v>36412</v>
      </c>
      <c r="L262">
        <v>22726</v>
      </c>
    </row>
    <row r="263" spans="1:12">
      <c r="A263" t="s">
        <v>792</v>
      </c>
      <c r="B263" t="s">
        <v>792</v>
      </c>
      <c r="C263" t="s">
        <v>407</v>
      </c>
      <c r="D263" t="s">
        <v>407</v>
      </c>
      <c r="E263">
        <v>2083625</v>
      </c>
      <c r="F263" s="20">
        <v>44091</v>
      </c>
      <c r="G263">
        <v>1531107</v>
      </c>
      <c r="H263">
        <v>848253</v>
      </c>
      <c r="I263">
        <v>115478</v>
      </c>
      <c r="J263">
        <v>1680</v>
      </c>
      <c r="K263">
        <v>113515</v>
      </c>
      <c r="L263">
        <v>189020</v>
      </c>
    </row>
    <row r="264" spans="1:12">
      <c r="A264" t="s">
        <v>792</v>
      </c>
      <c r="B264" t="s">
        <v>792</v>
      </c>
      <c r="C264" t="s">
        <v>183</v>
      </c>
      <c r="D264" t="s">
        <v>183</v>
      </c>
      <c r="E264">
        <v>1946905</v>
      </c>
      <c r="F264" s="20">
        <v>44010</v>
      </c>
      <c r="G264">
        <v>1016827</v>
      </c>
      <c r="H264">
        <v>495371</v>
      </c>
      <c r="I264">
        <v>50989</v>
      </c>
      <c r="J264">
        <v>608</v>
      </c>
      <c r="K264">
        <v>50359</v>
      </c>
      <c r="L264">
        <v>42977</v>
      </c>
    </row>
    <row r="265" spans="1:12">
      <c r="A265" t="s">
        <v>792</v>
      </c>
      <c r="B265" t="s">
        <v>792</v>
      </c>
      <c r="C265" t="s">
        <v>410</v>
      </c>
      <c r="D265" t="s">
        <v>410</v>
      </c>
      <c r="E265">
        <v>1846993</v>
      </c>
      <c r="F265" s="20">
        <v>44117</v>
      </c>
      <c r="G265">
        <v>1212295</v>
      </c>
      <c r="H265">
        <v>561504</v>
      </c>
      <c r="I265">
        <v>60970</v>
      </c>
      <c r="J265">
        <v>1315</v>
      </c>
      <c r="K265">
        <v>59639</v>
      </c>
      <c r="L265">
        <v>168181</v>
      </c>
    </row>
    <row r="266" spans="1:12">
      <c r="A266" t="s">
        <v>792</v>
      </c>
      <c r="B266" t="s">
        <v>792</v>
      </c>
      <c r="C266" t="s">
        <v>148</v>
      </c>
      <c r="D266" t="s">
        <v>148</v>
      </c>
      <c r="E266">
        <v>1065235</v>
      </c>
      <c r="F266" s="20">
        <v>44010</v>
      </c>
      <c r="G266">
        <v>691646</v>
      </c>
      <c r="H266">
        <v>328477</v>
      </c>
      <c r="I266">
        <v>26066</v>
      </c>
      <c r="J266">
        <v>319</v>
      </c>
      <c r="K266">
        <v>25747</v>
      </c>
      <c r="L266">
        <v>21937</v>
      </c>
    </row>
    <row r="267" spans="1:12">
      <c r="A267" t="s">
        <v>792</v>
      </c>
      <c r="B267" t="s">
        <v>792</v>
      </c>
      <c r="C267" t="s">
        <v>154</v>
      </c>
      <c r="D267" t="s">
        <v>154</v>
      </c>
      <c r="E267">
        <v>1776221</v>
      </c>
      <c r="F267" s="20">
        <v>44010</v>
      </c>
      <c r="G267">
        <v>1224599</v>
      </c>
      <c r="H267">
        <v>614828</v>
      </c>
      <c r="I267">
        <v>111785</v>
      </c>
      <c r="J267">
        <v>1256</v>
      </c>
      <c r="K267">
        <v>110294</v>
      </c>
      <c r="L267">
        <v>66692</v>
      </c>
    </row>
    <row r="268" spans="1:12">
      <c r="A268" t="s">
        <v>792</v>
      </c>
      <c r="B268" t="s">
        <v>792</v>
      </c>
      <c r="C268" t="s">
        <v>160</v>
      </c>
      <c r="D268" t="s">
        <v>160</v>
      </c>
      <c r="E268">
        <v>1598506</v>
      </c>
      <c r="F268" s="20">
        <v>44010</v>
      </c>
      <c r="G268">
        <v>999178</v>
      </c>
      <c r="H268">
        <v>383705</v>
      </c>
      <c r="I268">
        <v>21947</v>
      </c>
      <c r="J268">
        <v>644</v>
      </c>
      <c r="K268">
        <v>21301</v>
      </c>
      <c r="L268">
        <v>22687</v>
      </c>
    </row>
    <row r="269" spans="1:12">
      <c r="A269" t="s">
        <v>792</v>
      </c>
      <c r="B269" t="s">
        <v>792</v>
      </c>
      <c r="C269" t="s">
        <v>612</v>
      </c>
      <c r="D269" t="s">
        <v>612</v>
      </c>
      <c r="E269">
        <v>2564892</v>
      </c>
      <c r="F269" s="20">
        <v>44226</v>
      </c>
      <c r="G269">
        <v>1323039</v>
      </c>
      <c r="H269">
        <v>641641</v>
      </c>
      <c r="I269">
        <v>61926</v>
      </c>
      <c r="J269">
        <v>819</v>
      </c>
      <c r="K269">
        <v>61087</v>
      </c>
      <c r="L269">
        <v>440559</v>
      </c>
    </row>
    <row r="270" spans="1:12">
      <c r="A270" t="s">
        <v>792</v>
      </c>
      <c r="B270" t="s">
        <v>792</v>
      </c>
      <c r="C270" t="s">
        <v>420</v>
      </c>
      <c r="D270" t="s">
        <v>420</v>
      </c>
      <c r="E270">
        <v>554762</v>
      </c>
      <c r="F270" s="20">
        <v>44227</v>
      </c>
      <c r="G270">
        <v>385482</v>
      </c>
      <c r="H270">
        <v>212033</v>
      </c>
      <c r="I270">
        <v>37095</v>
      </c>
      <c r="J270">
        <v>329</v>
      </c>
      <c r="K270">
        <v>36616</v>
      </c>
      <c r="L270">
        <v>162529</v>
      </c>
    </row>
    <row r="271" spans="1:12">
      <c r="A271" t="s">
        <v>792</v>
      </c>
      <c r="B271" t="s">
        <v>792</v>
      </c>
      <c r="C271" t="s">
        <v>350</v>
      </c>
      <c r="D271" t="s">
        <v>350</v>
      </c>
      <c r="E271">
        <v>1540231</v>
      </c>
      <c r="F271" s="20">
        <v>44118</v>
      </c>
      <c r="G271">
        <v>991957</v>
      </c>
      <c r="H271">
        <v>625918</v>
      </c>
      <c r="I271">
        <v>46916</v>
      </c>
      <c r="J271">
        <v>638</v>
      </c>
      <c r="K271">
        <v>46266</v>
      </c>
      <c r="L271">
        <v>115382</v>
      </c>
    </row>
    <row r="272" spans="1:12">
      <c r="A272" t="s">
        <v>792</v>
      </c>
      <c r="B272" t="s">
        <v>792</v>
      </c>
      <c r="C272" t="s">
        <v>147</v>
      </c>
      <c r="D272" t="s">
        <v>147</v>
      </c>
      <c r="E272">
        <v>1391292</v>
      </c>
      <c r="F272" s="20">
        <v>44010</v>
      </c>
      <c r="G272">
        <v>814373</v>
      </c>
      <c r="H272">
        <v>411092</v>
      </c>
      <c r="I272">
        <v>35198</v>
      </c>
      <c r="J272">
        <v>521</v>
      </c>
      <c r="K272">
        <v>34660</v>
      </c>
      <c r="L272">
        <v>26307</v>
      </c>
    </row>
    <row r="273" spans="1:12">
      <c r="A273" t="s">
        <v>792</v>
      </c>
      <c r="B273" t="s">
        <v>792</v>
      </c>
      <c r="C273" t="s">
        <v>176</v>
      </c>
      <c r="D273" t="s">
        <v>176</v>
      </c>
      <c r="E273">
        <v>1808680</v>
      </c>
      <c r="F273" s="20">
        <v>44010</v>
      </c>
      <c r="G273">
        <v>1189318</v>
      </c>
      <c r="H273">
        <v>659066</v>
      </c>
      <c r="I273">
        <v>73753</v>
      </c>
      <c r="J273">
        <v>650</v>
      </c>
      <c r="K273">
        <v>73029</v>
      </c>
      <c r="L273">
        <v>51750</v>
      </c>
    </row>
    <row r="274" spans="1:12">
      <c r="A274" t="s">
        <v>792</v>
      </c>
      <c r="B274" t="s">
        <v>792</v>
      </c>
      <c r="C274" t="s">
        <v>375</v>
      </c>
      <c r="D274" t="s">
        <v>375</v>
      </c>
      <c r="E274">
        <v>2994744</v>
      </c>
      <c r="F274" s="20">
        <v>44074</v>
      </c>
      <c r="G274">
        <v>2141764</v>
      </c>
      <c r="H274">
        <v>1239770</v>
      </c>
      <c r="I274">
        <v>179167</v>
      </c>
      <c r="J274">
        <v>2416</v>
      </c>
      <c r="K274">
        <v>176447</v>
      </c>
      <c r="L274">
        <v>196921</v>
      </c>
    </row>
    <row r="275" spans="1:12">
      <c r="A275" t="s">
        <v>792</v>
      </c>
      <c r="B275" t="s">
        <v>792</v>
      </c>
      <c r="C275" t="s">
        <v>192</v>
      </c>
      <c r="D275" t="s">
        <v>192</v>
      </c>
      <c r="E275">
        <v>1924773</v>
      </c>
      <c r="F275" s="20">
        <v>44010</v>
      </c>
      <c r="G275">
        <v>1021603</v>
      </c>
      <c r="H275">
        <v>448501</v>
      </c>
      <c r="I275">
        <v>39973</v>
      </c>
      <c r="J275">
        <v>331</v>
      </c>
      <c r="K275">
        <v>39641</v>
      </c>
      <c r="L275">
        <v>40997</v>
      </c>
    </row>
    <row r="276" spans="1:12">
      <c r="A276" t="s">
        <v>792</v>
      </c>
      <c r="B276" t="s">
        <v>792</v>
      </c>
      <c r="C276" t="s">
        <v>369</v>
      </c>
      <c r="D276" t="s">
        <v>369</v>
      </c>
      <c r="E276">
        <v>1082739</v>
      </c>
      <c r="F276" s="20">
        <v>44160</v>
      </c>
      <c r="G276">
        <v>754463</v>
      </c>
      <c r="H276">
        <v>469335</v>
      </c>
      <c r="I276">
        <v>24204</v>
      </c>
      <c r="J276">
        <v>320</v>
      </c>
      <c r="K276">
        <v>23869</v>
      </c>
      <c r="L276">
        <v>115501</v>
      </c>
    </row>
    <row r="277" spans="1:12">
      <c r="A277" t="s">
        <v>792</v>
      </c>
      <c r="B277" t="s">
        <v>792</v>
      </c>
      <c r="C277" t="s">
        <v>262</v>
      </c>
      <c r="D277" t="s">
        <v>262</v>
      </c>
      <c r="E277">
        <v>1755512</v>
      </c>
      <c r="F277" s="20">
        <v>44064</v>
      </c>
      <c r="G277">
        <v>1162073</v>
      </c>
      <c r="H277">
        <v>535447</v>
      </c>
      <c r="I277">
        <v>69444</v>
      </c>
      <c r="J277">
        <v>1088</v>
      </c>
      <c r="K277">
        <v>68239</v>
      </c>
      <c r="L277">
        <v>83482</v>
      </c>
    </row>
    <row r="278" spans="1:12">
      <c r="A278" t="s">
        <v>792</v>
      </c>
      <c r="B278" t="s">
        <v>792</v>
      </c>
      <c r="C278" t="s">
        <v>373</v>
      </c>
      <c r="D278" t="s">
        <v>373</v>
      </c>
      <c r="E278">
        <v>2681449</v>
      </c>
      <c r="F278" s="20">
        <v>44098</v>
      </c>
      <c r="G278">
        <v>1672730</v>
      </c>
      <c r="H278">
        <v>881580</v>
      </c>
      <c r="I278">
        <v>120836</v>
      </c>
      <c r="J278">
        <v>1127</v>
      </c>
      <c r="K278">
        <v>119420</v>
      </c>
      <c r="L278">
        <v>166982</v>
      </c>
    </row>
    <row r="279" spans="1:12">
      <c r="A279" t="s">
        <v>792</v>
      </c>
      <c r="B279" t="s">
        <v>792</v>
      </c>
      <c r="C279" t="s">
        <v>342</v>
      </c>
      <c r="D279" t="s">
        <v>342</v>
      </c>
      <c r="E279">
        <v>1177908</v>
      </c>
      <c r="F279" s="20">
        <v>44087</v>
      </c>
      <c r="G279">
        <v>919074</v>
      </c>
      <c r="H279">
        <v>529427</v>
      </c>
      <c r="I279">
        <v>76718</v>
      </c>
      <c r="J279">
        <v>489</v>
      </c>
      <c r="K279">
        <v>76181</v>
      </c>
      <c r="L279">
        <v>124451</v>
      </c>
    </row>
    <row r="280" spans="1:12">
      <c r="A280" t="s">
        <v>792</v>
      </c>
      <c r="B280" t="s">
        <v>792</v>
      </c>
      <c r="C280" t="s">
        <v>172</v>
      </c>
      <c r="D280" t="s">
        <v>172</v>
      </c>
      <c r="E280">
        <v>1353299</v>
      </c>
      <c r="F280" s="20">
        <v>44010</v>
      </c>
      <c r="G280">
        <v>980496</v>
      </c>
      <c r="H280">
        <v>505589</v>
      </c>
      <c r="I280">
        <v>56218</v>
      </c>
      <c r="J280">
        <v>766</v>
      </c>
      <c r="K280">
        <v>55339</v>
      </c>
      <c r="L280">
        <v>41942</v>
      </c>
    </row>
    <row r="281" spans="1:12">
      <c r="A281" t="s">
        <v>792</v>
      </c>
      <c r="B281" t="s">
        <v>792</v>
      </c>
      <c r="C281" t="s">
        <v>208</v>
      </c>
      <c r="D281" t="s">
        <v>208</v>
      </c>
      <c r="E281">
        <v>2175102</v>
      </c>
      <c r="F281" s="20">
        <v>44010</v>
      </c>
      <c r="G281">
        <v>1535235</v>
      </c>
      <c r="H281">
        <v>634270</v>
      </c>
      <c r="I281">
        <v>36267</v>
      </c>
      <c r="J281">
        <v>495</v>
      </c>
      <c r="K281">
        <v>35764</v>
      </c>
      <c r="L281">
        <v>43241</v>
      </c>
    </row>
    <row r="282" spans="1:12">
      <c r="A282" t="s">
        <v>792</v>
      </c>
      <c r="B282" t="s">
        <v>792</v>
      </c>
      <c r="C282" t="s">
        <v>482</v>
      </c>
      <c r="D282" t="s">
        <v>482</v>
      </c>
      <c r="E282">
        <v>1172985</v>
      </c>
      <c r="F282" s="20">
        <v>44227</v>
      </c>
      <c r="G282">
        <v>708887</v>
      </c>
      <c r="H282">
        <v>348094</v>
      </c>
      <c r="I282">
        <v>27545</v>
      </c>
      <c r="J282">
        <v>207</v>
      </c>
      <c r="K282">
        <v>27337</v>
      </c>
      <c r="L282">
        <v>235257</v>
      </c>
    </row>
    <row r="283" spans="1:12">
      <c r="A283" t="s">
        <v>793</v>
      </c>
      <c r="B283" t="s">
        <v>793</v>
      </c>
      <c r="C283" t="s">
        <v>741</v>
      </c>
      <c r="D283" t="s">
        <v>741</v>
      </c>
      <c r="E283">
        <v>2121943</v>
      </c>
      <c r="G283">
        <v>1518055</v>
      </c>
      <c r="H283">
        <v>855411</v>
      </c>
      <c r="I283">
        <v>316160</v>
      </c>
      <c r="J283">
        <v>1862</v>
      </c>
      <c r="K283">
        <v>313515</v>
      </c>
      <c r="L283">
        <v>1197832</v>
      </c>
    </row>
    <row r="284" spans="1:12">
      <c r="A284" t="s">
        <v>793</v>
      </c>
      <c r="B284" t="s">
        <v>793</v>
      </c>
      <c r="C284" t="s">
        <v>759</v>
      </c>
      <c r="D284" t="s">
        <v>759</v>
      </c>
      <c r="E284">
        <v>3279860</v>
      </c>
      <c r="G284">
        <v>2953482</v>
      </c>
      <c r="H284">
        <v>1759232</v>
      </c>
      <c r="I284">
        <v>602800</v>
      </c>
      <c r="J284">
        <v>3555</v>
      </c>
      <c r="K284">
        <v>583842</v>
      </c>
      <c r="L284">
        <v>1908531</v>
      </c>
    </row>
    <row r="285" spans="1:12">
      <c r="A285" t="s">
        <v>793</v>
      </c>
      <c r="B285" t="s">
        <v>793</v>
      </c>
      <c r="C285" t="s">
        <v>496</v>
      </c>
      <c r="D285" t="s">
        <v>496</v>
      </c>
      <c r="E285">
        <v>1107453</v>
      </c>
      <c r="F285" s="20">
        <v>44197</v>
      </c>
      <c r="G285">
        <v>859116</v>
      </c>
      <c r="H285">
        <v>481911</v>
      </c>
      <c r="I285">
        <v>147118</v>
      </c>
      <c r="J285">
        <v>519</v>
      </c>
      <c r="K285">
        <v>140292</v>
      </c>
      <c r="L285">
        <v>311250</v>
      </c>
    </row>
    <row r="286" spans="1:12">
      <c r="A286" t="s">
        <v>793</v>
      </c>
      <c r="B286" t="s">
        <v>793</v>
      </c>
      <c r="C286" t="s">
        <v>603</v>
      </c>
      <c r="D286" t="s">
        <v>603</v>
      </c>
      <c r="E286">
        <v>2525637</v>
      </c>
      <c r="F286" s="20">
        <v>44197</v>
      </c>
      <c r="G286">
        <v>1891004</v>
      </c>
      <c r="H286">
        <v>959656</v>
      </c>
      <c r="I286">
        <v>275264</v>
      </c>
      <c r="J286">
        <v>2325</v>
      </c>
      <c r="K286">
        <v>269475</v>
      </c>
      <c r="L286">
        <v>529768</v>
      </c>
    </row>
    <row r="287" spans="1:12">
      <c r="A287" t="s">
        <v>793</v>
      </c>
      <c r="B287" t="s">
        <v>793</v>
      </c>
      <c r="C287" t="s">
        <v>684</v>
      </c>
      <c r="D287" t="s">
        <v>684</v>
      </c>
      <c r="E287">
        <v>1302600</v>
      </c>
      <c r="G287">
        <v>910194</v>
      </c>
      <c r="H287">
        <v>521754</v>
      </c>
      <c r="I287">
        <v>138815</v>
      </c>
      <c r="J287">
        <v>617</v>
      </c>
      <c r="K287">
        <v>134824</v>
      </c>
      <c r="L287">
        <v>707681</v>
      </c>
    </row>
    <row r="288" spans="1:12">
      <c r="A288" t="s">
        <v>793</v>
      </c>
      <c r="B288" t="s">
        <v>793</v>
      </c>
      <c r="C288" t="s">
        <v>749</v>
      </c>
      <c r="D288" t="s">
        <v>749</v>
      </c>
      <c r="E288">
        <v>2629703</v>
      </c>
      <c r="G288">
        <v>1951077</v>
      </c>
      <c r="H288">
        <v>1047951</v>
      </c>
      <c r="I288">
        <v>390872</v>
      </c>
      <c r="J288">
        <v>2451</v>
      </c>
      <c r="K288">
        <v>383923</v>
      </c>
      <c r="L288">
        <v>1483990</v>
      </c>
    </row>
    <row r="289" spans="1:12">
      <c r="A289" t="s">
        <v>793</v>
      </c>
      <c r="B289" t="s">
        <v>793</v>
      </c>
      <c r="C289" t="s">
        <v>739</v>
      </c>
      <c r="D289" t="s">
        <v>739</v>
      </c>
      <c r="E289">
        <v>1979384</v>
      </c>
      <c r="G289">
        <v>1477425</v>
      </c>
      <c r="H289">
        <v>841596</v>
      </c>
      <c r="I289">
        <v>322484</v>
      </c>
      <c r="J289">
        <v>1356</v>
      </c>
      <c r="K289">
        <v>315759</v>
      </c>
      <c r="L289">
        <v>1131140</v>
      </c>
    </row>
    <row r="290" spans="1:12">
      <c r="A290" t="s">
        <v>793</v>
      </c>
      <c r="B290" t="s">
        <v>793</v>
      </c>
      <c r="C290" t="s">
        <v>737</v>
      </c>
      <c r="D290" t="s">
        <v>737</v>
      </c>
      <c r="E290">
        <v>3089543</v>
      </c>
      <c r="F290" s="20">
        <v>44197</v>
      </c>
      <c r="G290">
        <v>2341296</v>
      </c>
      <c r="H290">
        <v>1154561</v>
      </c>
      <c r="I290">
        <v>527346</v>
      </c>
      <c r="J290">
        <v>3374</v>
      </c>
      <c r="K290">
        <v>519030</v>
      </c>
      <c r="L290">
        <v>1218733</v>
      </c>
    </row>
    <row r="291" spans="1:12">
      <c r="A291" t="s">
        <v>793</v>
      </c>
      <c r="B291" t="s">
        <v>793</v>
      </c>
      <c r="C291" t="s">
        <v>637</v>
      </c>
      <c r="D291" t="s">
        <v>637</v>
      </c>
      <c r="E291">
        <v>4110956</v>
      </c>
      <c r="F291" s="20">
        <v>44195</v>
      </c>
      <c r="G291">
        <v>2833303</v>
      </c>
      <c r="H291">
        <v>1103557</v>
      </c>
      <c r="I291">
        <v>567584</v>
      </c>
      <c r="J291">
        <v>2576</v>
      </c>
      <c r="K291">
        <v>562111</v>
      </c>
      <c r="L291">
        <v>753642</v>
      </c>
    </row>
    <row r="292" spans="1:12">
      <c r="A292" t="s">
        <v>793</v>
      </c>
      <c r="B292" t="s">
        <v>793</v>
      </c>
      <c r="C292" t="s">
        <v>488</v>
      </c>
      <c r="D292" t="s">
        <v>488</v>
      </c>
      <c r="E292">
        <v>2810892</v>
      </c>
      <c r="F292" s="20">
        <v>44123</v>
      </c>
      <c r="G292">
        <v>1989222</v>
      </c>
      <c r="H292">
        <v>950909</v>
      </c>
      <c r="I292">
        <v>373839</v>
      </c>
      <c r="J292">
        <v>2881</v>
      </c>
      <c r="K292">
        <v>364351</v>
      </c>
      <c r="L292">
        <v>413481</v>
      </c>
    </row>
    <row r="293" spans="1:12">
      <c r="A293" t="s">
        <v>793</v>
      </c>
      <c r="B293" t="s">
        <v>793</v>
      </c>
      <c r="C293" t="s">
        <v>551</v>
      </c>
      <c r="D293" t="s">
        <v>551</v>
      </c>
      <c r="E293">
        <v>1195537</v>
      </c>
      <c r="F293" s="20">
        <v>44197</v>
      </c>
      <c r="G293">
        <v>1048352</v>
      </c>
      <c r="H293">
        <v>677224</v>
      </c>
      <c r="I293">
        <v>193406</v>
      </c>
      <c r="J293">
        <v>1076</v>
      </c>
      <c r="K293">
        <v>184979</v>
      </c>
      <c r="L293">
        <v>402737</v>
      </c>
    </row>
    <row r="294" spans="1:12">
      <c r="A294" t="s">
        <v>793</v>
      </c>
      <c r="B294" t="s">
        <v>793</v>
      </c>
      <c r="C294" t="s">
        <v>619</v>
      </c>
      <c r="D294" t="s">
        <v>619</v>
      </c>
      <c r="E294">
        <v>3307284</v>
      </c>
      <c r="F294" s="20">
        <v>44127</v>
      </c>
      <c r="G294">
        <v>2578575</v>
      </c>
      <c r="H294">
        <v>1562343</v>
      </c>
      <c r="I294">
        <v>463977</v>
      </c>
      <c r="J294">
        <v>4996</v>
      </c>
      <c r="K294">
        <v>448304</v>
      </c>
      <c r="L294">
        <v>668649</v>
      </c>
    </row>
    <row r="295" spans="1:12">
      <c r="A295" t="s">
        <v>793</v>
      </c>
      <c r="B295" t="s">
        <v>793</v>
      </c>
      <c r="C295" t="s">
        <v>685</v>
      </c>
      <c r="D295" t="s">
        <v>685</v>
      </c>
      <c r="E295">
        <v>3110327</v>
      </c>
      <c r="F295" s="20">
        <v>44197</v>
      </c>
      <c r="G295">
        <v>2295947</v>
      </c>
      <c r="H295">
        <v>1305873</v>
      </c>
      <c r="I295">
        <v>523260</v>
      </c>
      <c r="J295">
        <v>3575</v>
      </c>
      <c r="K295">
        <v>515481</v>
      </c>
      <c r="L295">
        <v>900685</v>
      </c>
    </row>
    <row r="296" spans="1:12">
      <c r="A296" t="s">
        <v>793</v>
      </c>
      <c r="B296" t="s">
        <v>793</v>
      </c>
      <c r="C296" t="s">
        <v>474</v>
      </c>
      <c r="D296" t="s">
        <v>474</v>
      </c>
      <c r="E296">
        <v>816558</v>
      </c>
      <c r="F296" s="20">
        <v>44197</v>
      </c>
      <c r="G296">
        <v>659451</v>
      </c>
      <c r="H296">
        <v>436359</v>
      </c>
      <c r="I296">
        <v>125732</v>
      </c>
      <c r="J296">
        <v>518</v>
      </c>
      <c r="K296">
        <v>121295</v>
      </c>
      <c r="L296">
        <v>274819</v>
      </c>
    </row>
    <row r="297" spans="1:12">
      <c r="A297" t="s">
        <v>810</v>
      </c>
      <c r="B297" t="s">
        <v>810</v>
      </c>
      <c r="C297" t="s">
        <v>231</v>
      </c>
      <c r="D297" t="s">
        <v>231</v>
      </c>
      <c r="E297">
        <v>143000</v>
      </c>
      <c r="F297" s="20">
        <v>44210</v>
      </c>
      <c r="G297">
        <v>87221</v>
      </c>
      <c r="H297">
        <v>64300</v>
      </c>
      <c r="I297">
        <v>3619</v>
      </c>
      <c r="J297">
        <v>58</v>
      </c>
      <c r="K297">
        <v>3556</v>
      </c>
      <c r="L297">
        <v>39280</v>
      </c>
    </row>
    <row r="298" spans="1:12">
      <c r="A298" t="s">
        <v>810</v>
      </c>
      <c r="B298" t="s">
        <v>810</v>
      </c>
      <c r="C298" t="s">
        <v>318</v>
      </c>
      <c r="D298" t="s">
        <v>318</v>
      </c>
      <c r="E298">
        <v>147000</v>
      </c>
      <c r="F298" s="20">
        <v>44210</v>
      </c>
      <c r="G298">
        <v>121577</v>
      </c>
      <c r="H298">
        <v>87980</v>
      </c>
      <c r="I298">
        <v>17343</v>
      </c>
      <c r="J298">
        <v>150</v>
      </c>
      <c r="K298">
        <v>17131</v>
      </c>
      <c r="L298">
        <v>81268</v>
      </c>
    </row>
    <row r="299" spans="1:12">
      <c r="A299" t="s">
        <v>512</v>
      </c>
      <c r="B299" t="s">
        <v>512</v>
      </c>
      <c r="C299" t="s">
        <v>512</v>
      </c>
      <c r="D299" t="s">
        <v>512</v>
      </c>
      <c r="E299">
        <v>64473</v>
      </c>
      <c r="F299" s="20">
        <v>44500</v>
      </c>
      <c r="G299">
        <v>55129</v>
      </c>
      <c r="H299">
        <v>45951</v>
      </c>
      <c r="I299">
        <v>10365</v>
      </c>
      <c r="J299">
        <v>51</v>
      </c>
      <c r="K299">
        <v>10270</v>
      </c>
      <c r="L299">
        <v>268723</v>
      </c>
    </row>
    <row r="300" spans="1:12">
      <c r="A300" t="s">
        <v>794</v>
      </c>
      <c r="B300" t="s">
        <v>794</v>
      </c>
      <c r="C300" t="s">
        <v>589</v>
      </c>
      <c r="D300" t="s">
        <v>589</v>
      </c>
      <c r="E300">
        <v>728677</v>
      </c>
      <c r="G300">
        <v>369571</v>
      </c>
      <c r="H300">
        <v>114601</v>
      </c>
      <c r="I300">
        <v>3505</v>
      </c>
      <c r="J300">
        <v>48</v>
      </c>
      <c r="K300">
        <v>3453</v>
      </c>
      <c r="L300">
        <v>358804</v>
      </c>
    </row>
    <row r="301" spans="1:12">
      <c r="A301" t="s">
        <v>794</v>
      </c>
      <c r="B301" t="s">
        <v>794</v>
      </c>
      <c r="C301" t="s">
        <v>116</v>
      </c>
      <c r="D301" t="s">
        <v>116</v>
      </c>
      <c r="E301">
        <v>749521</v>
      </c>
      <c r="F301" s="20">
        <v>44093</v>
      </c>
      <c r="G301">
        <v>481238</v>
      </c>
      <c r="H301">
        <v>164712</v>
      </c>
      <c r="I301">
        <v>9238</v>
      </c>
      <c r="J301">
        <v>89</v>
      </c>
      <c r="K301">
        <v>9140</v>
      </c>
      <c r="L301">
        <v>8043</v>
      </c>
    </row>
    <row r="302" spans="1:12">
      <c r="A302" t="s">
        <v>794</v>
      </c>
      <c r="B302" t="s">
        <v>794</v>
      </c>
      <c r="C302" t="s">
        <v>284</v>
      </c>
      <c r="D302" t="s">
        <v>284</v>
      </c>
      <c r="E302">
        <v>844979</v>
      </c>
      <c r="F302" s="20">
        <v>44227</v>
      </c>
      <c r="G302">
        <v>550087</v>
      </c>
      <c r="H302">
        <v>186066</v>
      </c>
      <c r="I302">
        <v>3670</v>
      </c>
      <c r="J302">
        <v>57</v>
      </c>
      <c r="K302">
        <v>3613</v>
      </c>
      <c r="L302">
        <v>57627</v>
      </c>
    </row>
    <row r="303" spans="1:12">
      <c r="A303" t="s">
        <v>794</v>
      </c>
      <c r="B303" t="s">
        <v>794</v>
      </c>
      <c r="C303" t="s">
        <v>149</v>
      </c>
      <c r="D303" t="s">
        <v>149</v>
      </c>
      <c r="E303">
        <v>1701156</v>
      </c>
      <c r="F303" s="20">
        <v>44062</v>
      </c>
      <c r="G303">
        <v>1278183</v>
      </c>
      <c r="H303">
        <v>549643</v>
      </c>
      <c r="I303">
        <v>9100</v>
      </c>
      <c r="J303">
        <v>64</v>
      </c>
      <c r="K303">
        <v>9017</v>
      </c>
      <c r="L303">
        <v>14204</v>
      </c>
    </row>
    <row r="304" spans="1:12">
      <c r="A304" t="s">
        <v>794</v>
      </c>
      <c r="B304" t="s">
        <v>794</v>
      </c>
      <c r="C304" t="s">
        <v>241</v>
      </c>
      <c r="D304" t="s">
        <v>241</v>
      </c>
      <c r="E304">
        <v>1385659</v>
      </c>
      <c r="F304" s="20">
        <v>44154</v>
      </c>
      <c r="G304">
        <v>788872</v>
      </c>
      <c r="H304">
        <v>225336</v>
      </c>
      <c r="I304">
        <v>8366</v>
      </c>
      <c r="J304">
        <v>90</v>
      </c>
      <c r="K304">
        <v>8267</v>
      </c>
      <c r="L304">
        <v>45771</v>
      </c>
    </row>
    <row r="305" spans="1:12">
      <c r="A305" t="s">
        <v>794</v>
      </c>
      <c r="B305" t="s">
        <v>794</v>
      </c>
      <c r="C305" t="s">
        <v>312</v>
      </c>
      <c r="D305" t="s">
        <v>312</v>
      </c>
      <c r="E305">
        <v>1575247</v>
      </c>
      <c r="F305" s="20">
        <v>44227</v>
      </c>
      <c r="G305">
        <v>1042931</v>
      </c>
      <c r="H305">
        <v>343674</v>
      </c>
      <c r="I305">
        <v>12905</v>
      </c>
      <c r="J305">
        <v>277</v>
      </c>
      <c r="K305">
        <v>12590</v>
      </c>
      <c r="L305">
        <v>74488</v>
      </c>
    </row>
    <row r="306" spans="1:12">
      <c r="A306" t="s">
        <v>794</v>
      </c>
      <c r="B306" t="s">
        <v>794</v>
      </c>
      <c r="C306" t="s">
        <v>249</v>
      </c>
      <c r="D306" t="s">
        <v>249</v>
      </c>
      <c r="E306">
        <v>1703562</v>
      </c>
      <c r="F306" s="20">
        <v>44151</v>
      </c>
      <c r="G306">
        <v>1034374</v>
      </c>
      <c r="H306">
        <v>351065</v>
      </c>
      <c r="I306">
        <v>2995</v>
      </c>
      <c r="J306">
        <v>32</v>
      </c>
      <c r="K306">
        <v>2960</v>
      </c>
      <c r="L306">
        <v>45892</v>
      </c>
    </row>
    <row r="307" spans="1:12">
      <c r="A307" t="s">
        <v>794</v>
      </c>
      <c r="B307" t="s">
        <v>794</v>
      </c>
      <c r="C307" t="s">
        <v>501</v>
      </c>
      <c r="D307" t="s">
        <v>501</v>
      </c>
      <c r="E307">
        <v>2368145</v>
      </c>
      <c r="F307" s="20">
        <v>44093</v>
      </c>
      <c r="G307">
        <v>2012966</v>
      </c>
      <c r="H307">
        <v>1168682</v>
      </c>
      <c r="I307">
        <v>123552</v>
      </c>
      <c r="J307">
        <v>972</v>
      </c>
      <c r="K307">
        <v>122121</v>
      </c>
      <c r="L307">
        <v>306942</v>
      </c>
    </row>
    <row r="308" spans="1:12">
      <c r="A308" t="s">
        <v>794</v>
      </c>
      <c r="B308" t="s">
        <v>794</v>
      </c>
      <c r="C308" t="s">
        <v>169</v>
      </c>
      <c r="D308" t="s">
        <v>169</v>
      </c>
      <c r="E308">
        <v>756993</v>
      </c>
      <c r="F308" s="20">
        <v>44061</v>
      </c>
      <c r="G308">
        <v>493618</v>
      </c>
      <c r="H308">
        <v>220909</v>
      </c>
      <c r="I308">
        <v>2568</v>
      </c>
      <c r="J308">
        <v>39</v>
      </c>
      <c r="K308">
        <v>2529</v>
      </c>
      <c r="L308">
        <v>14324</v>
      </c>
    </row>
    <row r="309" spans="1:12">
      <c r="A309" t="s">
        <v>794</v>
      </c>
      <c r="B309" t="s">
        <v>794</v>
      </c>
      <c r="C309" t="s">
        <v>266</v>
      </c>
      <c r="D309" t="s">
        <v>266</v>
      </c>
      <c r="E309">
        <v>1762857</v>
      </c>
      <c r="F309" s="20">
        <v>44174</v>
      </c>
      <c r="G309">
        <v>1093616</v>
      </c>
      <c r="H309">
        <v>336309</v>
      </c>
      <c r="I309">
        <v>7609</v>
      </c>
      <c r="J309">
        <v>91</v>
      </c>
      <c r="K309">
        <v>7506</v>
      </c>
      <c r="L309">
        <v>54322</v>
      </c>
    </row>
    <row r="310" spans="1:12">
      <c r="A310" t="s">
        <v>794</v>
      </c>
      <c r="B310" t="s">
        <v>794</v>
      </c>
      <c r="C310" t="s">
        <v>328</v>
      </c>
      <c r="D310" t="s">
        <v>328</v>
      </c>
      <c r="E310">
        <v>2090306</v>
      </c>
      <c r="F310" s="20">
        <v>44227</v>
      </c>
      <c r="G310">
        <v>1624355</v>
      </c>
      <c r="H310">
        <v>591843</v>
      </c>
      <c r="I310">
        <v>6734</v>
      </c>
      <c r="J310">
        <v>120</v>
      </c>
      <c r="K310">
        <v>6612</v>
      </c>
      <c r="L310">
        <v>82457</v>
      </c>
    </row>
    <row r="311" spans="1:12">
      <c r="A311" t="s">
        <v>794</v>
      </c>
      <c r="B311" t="s">
        <v>794</v>
      </c>
      <c r="C311" t="s">
        <v>180</v>
      </c>
      <c r="D311" t="s">
        <v>180</v>
      </c>
      <c r="E311">
        <v>1263703</v>
      </c>
      <c r="F311" s="20">
        <v>44093</v>
      </c>
      <c r="G311">
        <v>844557</v>
      </c>
      <c r="H311">
        <v>326505</v>
      </c>
      <c r="I311">
        <v>8120</v>
      </c>
      <c r="J311">
        <v>186</v>
      </c>
      <c r="K311">
        <v>7841</v>
      </c>
      <c r="L311">
        <v>20624</v>
      </c>
    </row>
    <row r="312" spans="1:12">
      <c r="A312" t="s">
        <v>794</v>
      </c>
      <c r="B312" t="s">
        <v>794</v>
      </c>
      <c r="C312" t="s">
        <v>238</v>
      </c>
      <c r="D312" t="s">
        <v>238</v>
      </c>
      <c r="E312">
        <v>786375</v>
      </c>
      <c r="F312" s="20">
        <v>44169</v>
      </c>
      <c r="G312">
        <v>560238</v>
      </c>
      <c r="H312">
        <v>296233</v>
      </c>
      <c r="I312">
        <v>6959</v>
      </c>
      <c r="J312">
        <v>78</v>
      </c>
      <c r="K312">
        <v>6874</v>
      </c>
      <c r="L312">
        <v>43801</v>
      </c>
    </row>
    <row r="313" spans="1:12">
      <c r="A313" t="s">
        <v>794</v>
      </c>
      <c r="B313" t="s">
        <v>794</v>
      </c>
      <c r="C313" t="s">
        <v>358</v>
      </c>
      <c r="D313" t="s">
        <v>358</v>
      </c>
      <c r="E313">
        <v>1563107</v>
      </c>
      <c r="F313" s="20">
        <v>44227</v>
      </c>
      <c r="G313">
        <v>1005266</v>
      </c>
      <c r="H313">
        <v>477219</v>
      </c>
      <c r="I313">
        <v>7723</v>
      </c>
      <c r="J313">
        <v>51</v>
      </c>
      <c r="K313">
        <v>7672</v>
      </c>
      <c r="L313">
        <v>100016</v>
      </c>
    </row>
    <row r="314" spans="1:12">
      <c r="A314" t="s">
        <v>794</v>
      </c>
      <c r="B314" t="s">
        <v>794</v>
      </c>
      <c r="C314" t="s">
        <v>298</v>
      </c>
      <c r="D314" t="s">
        <v>298</v>
      </c>
      <c r="E314">
        <v>2184672</v>
      </c>
      <c r="F314" s="20">
        <v>44167</v>
      </c>
      <c r="G314">
        <v>1371226</v>
      </c>
      <c r="H314">
        <v>536214</v>
      </c>
      <c r="I314">
        <v>12572</v>
      </c>
      <c r="J314">
        <v>130</v>
      </c>
      <c r="K314">
        <v>12388</v>
      </c>
      <c r="L314">
        <v>68883</v>
      </c>
    </row>
    <row r="315" spans="1:12">
      <c r="A315" t="s">
        <v>794</v>
      </c>
      <c r="B315" t="s">
        <v>794</v>
      </c>
      <c r="C315" t="s">
        <v>117</v>
      </c>
      <c r="D315" t="s">
        <v>117</v>
      </c>
      <c r="E315">
        <v>704218</v>
      </c>
      <c r="F315" s="20">
        <v>44020</v>
      </c>
      <c r="G315">
        <v>481366</v>
      </c>
      <c r="H315">
        <v>186341</v>
      </c>
      <c r="I315">
        <v>4623</v>
      </c>
      <c r="J315">
        <v>29</v>
      </c>
      <c r="K315">
        <v>4588</v>
      </c>
      <c r="L315">
        <v>5868</v>
      </c>
    </row>
    <row r="316" spans="1:12">
      <c r="A316" t="s">
        <v>794</v>
      </c>
      <c r="B316" t="s">
        <v>794</v>
      </c>
      <c r="C316" t="s">
        <v>237</v>
      </c>
      <c r="D316" t="s">
        <v>237</v>
      </c>
      <c r="E316">
        <v>1240938</v>
      </c>
      <c r="F316" s="20">
        <v>44169</v>
      </c>
      <c r="G316">
        <v>821399</v>
      </c>
      <c r="H316">
        <v>284155</v>
      </c>
      <c r="I316">
        <v>5132</v>
      </c>
      <c r="J316">
        <v>44</v>
      </c>
      <c r="K316">
        <v>5085</v>
      </c>
      <c r="L316">
        <v>42795</v>
      </c>
    </row>
    <row r="317" spans="1:12">
      <c r="A317" t="s">
        <v>794</v>
      </c>
      <c r="B317" t="s">
        <v>794</v>
      </c>
      <c r="C317" t="s">
        <v>470</v>
      </c>
      <c r="D317" t="s">
        <v>470</v>
      </c>
      <c r="E317">
        <v>2030543</v>
      </c>
      <c r="F317" s="20">
        <v>44169</v>
      </c>
      <c r="G317">
        <v>1452149</v>
      </c>
      <c r="H317">
        <v>730150</v>
      </c>
      <c r="I317">
        <v>53106</v>
      </c>
      <c r="J317">
        <v>633</v>
      </c>
      <c r="K317">
        <v>52427</v>
      </c>
      <c r="L317">
        <v>233249</v>
      </c>
    </row>
    <row r="318" spans="1:12">
      <c r="A318" t="s">
        <v>794</v>
      </c>
      <c r="B318" t="s">
        <v>794</v>
      </c>
      <c r="C318" t="s">
        <v>230</v>
      </c>
      <c r="D318" t="s">
        <v>230</v>
      </c>
      <c r="E318">
        <v>570302</v>
      </c>
      <c r="F318" s="20">
        <v>44167</v>
      </c>
      <c r="G318">
        <v>394641</v>
      </c>
      <c r="H318">
        <v>159293</v>
      </c>
      <c r="I318">
        <v>5055</v>
      </c>
      <c r="J318">
        <v>96</v>
      </c>
      <c r="K318">
        <v>4954</v>
      </c>
      <c r="L318">
        <v>39235</v>
      </c>
    </row>
    <row r="319" spans="1:12">
      <c r="A319" t="s">
        <v>794</v>
      </c>
      <c r="B319" t="s">
        <v>794</v>
      </c>
      <c r="C319" t="s">
        <v>255</v>
      </c>
      <c r="D319" t="s">
        <v>255</v>
      </c>
      <c r="E319">
        <v>1240975</v>
      </c>
      <c r="F319" s="20">
        <v>44169</v>
      </c>
      <c r="G319">
        <v>865566</v>
      </c>
      <c r="H319">
        <v>369945</v>
      </c>
      <c r="I319">
        <v>10688</v>
      </c>
      <c r="J319">
        <v>99</v>
      </c>
      <c r="K319">
        <v>10570</v>
      </c>
      <c r="L319">
        <v>51638</v>
      </c>
    </row>
    <row r="320" spans="1:12">
      <c r="A320" t="s">
        <v>794</v>
      </c>
      <c r="B320" t="s">
        <v>794</v>
      </c>
      <c r="C320" t="s">
        <v>714</v>
      </c>
      <c r="D320" t="s">
        <v>714</v>
      </c>
      <c r="E320">
        <v>3272335</v>
      </c>
      <c r="F320" s="20">
        <v>44227</v>
      </c>
      <c r="G320">
        <v>2951024</v>
      </c>
      <c r="H320">
        <v>1728945</v>
      </c>
      <c r="I320">
        <v>153230</v>
      </c>
      <c r="J320">
        <v>1391</v>
      </c>
      <c r="K320">
        <v>151410</v>
      </c>
      <c r="L320">
        <v>856881</v>
      </c>
    </row>
    <row r="321" spans="1:12">
      <c r="A321" t="s">
        <v>794</v>
      </c>
      <c r="B321" t="s">
        <v>794</v>
      </c>
      <c r="C321" t="s">
        <v>537</v>
      </c>
      <c r="D321" t="s">
        <v>537</v>
      </c>
      <c r="E321">
        <v>2460714</v>
      </c>
      <c r="F321" s="20">
        <v>44228</v>
      </c>
      <c r="G321">
        <v>1957070</v>
      </c>
      <c r="H321">
        <v>1099359</v>
      </c>
      <c r="I321">
        <v>50779</v>
      </c>
      <c r="J321">
        <v>670</v>
      </c>
      <c r="K321">
        <v>49896</v>
      </c>
      <c r="L321">
        <v>319312</v>
      </c>
    </row>
    <row r="322" spans="1:12">
      <c r="A322" t="s">
        <v>794</v>
      </c>
      <c r="B322" t="s">
        <v>794</v>
      </c>
      <c r="C322" t="s">
        <v>271</v>
      </c>
      <c r="D322" t="s">
        <v>271</v>
      </c>
      <c r="E322">
        <v>1024091</v>
      </c>
      <c r="F322" s="20">
        <v>44169</v>
      </c>
      <c r="G322">
        <v>607542</v>
      </c>
      <c r="H322">
        <v>185320</v>
      </c>
      <c r="I322">
        <v>7691</v>
      </c>
      <c r="J322">
        <v>64</v>
      </c>
      <c r="K322">
        <v>7619</v>
      </c>
      <c r="L322">
        <v>55991</v>
      </c>
    </row>
    <row r="323" spans="1:12">
      <c r="A323" t="s">
        <v>794</v>
      </c>
      <c r="B323" t="s">
        <v>794</v>
      </c>
      <c r="C323" t="s">
        <v>286</v>
      </c>
      <c r="D323" t="s">
        <v>286</v>
      </c>
      <c r="E323">
        <v>1291684</v>
      </c>
      <c r="F323" s="20">
        <v>44183</v>
      </c>
      <c r="G323">
        <v>865274</v>
      </c>
      <c r="H323">
        <v>306259</v>
      </c>
      <c r="I323">
        <v>9366</v>
      </c>
      <c r="J323">
        <v>120</v>
      </c>
      <c r="K323">
        <v>9242</v>
      </c>
      <c r="L323">
        <v>61511</v>
      </c>
    </row>
    <row r="324" spans="1:12">
      <c r="A324" t="s">
        <v>794</v>
      </c>
      <c r="B324" t="s">
        <v>794</v>
      </c>
      <c r="C324" t="s">
        <v>181</v>
      </c>
      <c r="D324" t="s">
        <v>181</v>
      </c>
      <c r="E324">
        <v>1309443</v>
      </c>
      <c r="F324" s="20">
        <v>44067</v>
      </c>
      <c r="G324">
        <v>862885</v>
      </c>
      <c r="H324">
        <v>310248</v>
      </c>
      <c r="I324">
        <v>4044</v>
      </c>
      <c r="J324">
        <v>94</v>
      </c>
      <c r="K324">
        <v>3946</v>
      </c>
      <c r="L324">
        <v>19112</v>
      </c>
    </row>
    <row r="325" spans="1:12">
      <c r="A325" t="s">
        <v>794</v>
      </c>
      <c r="B325" t="s">
        <v>794</v>
      </c>
      <c r="C325" t="s">
        <v>234</v>
      </c>
      <c r="D325" t="s">
        <v>234</v>
      </c>
      <c r="E325">
        <v>1872413</v>
      </c>
      <c r="F325" s="20">
        <v>44093</v>
      </c>
      <c r="G325">
        <v>1147444</v>
      </c>
      <c r="H325">
        <v>411114</v>
      </c>
      <c r="I325">
        <v>13970</v>
      </c>
      <c r="J325">
        <v>239</v>
      </c>
      <c r="K325">
        <v>13716</v>
      </c>
      <c r="L325">
        <v>45398</v>
      </c>
    </row>
    <row r="326" spans="1:12">
      <c r="A326" t="s">
        <v>794</v>
      </c>
      <c r="B326" t="s">
        <v>794</v>
      </c>
      <c r="C326" t="s">
        <v>657</v>
      </c>
      <c r="D326" t="s">
        <v>657</v>
      </c>
      <c r="E326">
        <v>1053522</v>
      </c>
      <c r="G326">
        <v>684882</v>
      </c>
      <c r="H326">
        <v>246724</v>
      </c>
      <c r="I326">
        <v>5188</v>
      </c>
      <c r="J326">
        <v>25</v>
      </c>
      <c r="K326">
        <v>5159</v>
      </c>
      <c r="L326">
        <v>518819</v>
      </c>
    </row>
    <row r="327" spans="1:12">
      <c r="A327" t="s">
        <v>794</v>
      </c>
      <c r="B327" t="s">
        <v>794</v>
      </c>
      <c r="C327" t="s">
        <v>274</v>
      </c>
      <c r="D327" t="s">
        <v>274</v>
      </c>
      <c r="E327">
        <v>1339832</v>
      </c>
      <c r="F327" s="20">
        <v>44169</v>
      </c>
      <c r="G327">
        <v>948065</v>
      </c>
      <c r="H327">
        <v>330902</v>
      </c>
      <c r="I327">
        <v>8637</v>
      </c>
      <c r="J327">
        <v>84</v>
      </c>
      <c r="K327">
        <v>8552</v>
      </c>
      <c r="L327">
        <v>57051</v>
      </c>
    </row>
    <row r="328" spans="1:12">
      <c r="A328" t="s">
        <v>794</v>
      </c>
      <c r="B328" t="s">
        <v>794</v>
      </c>
      <c r="C328" t="s">
        <v>349</v>
      </c>
      <c r="D328" t="s">
        <v>349</v>
      </c>
      <c r="E328">
        <v>1965137</v>
      </c>
      <c r="F328" s="20">
        <v>44228</v>
      </c>
      <c r="G328">
        <v>1295658</v>
      </c>
      <c r="H328">
        <v>582833</v>
      </c>
      <c r="I328">
        <v>8236</v>
      </c>
      <c r="J328">
        <v>95</v>
      </c>
      <c r="K328">
        <v>8135</v>
      </c>
      <c r="L328">
        <v>95085</v>
      </c>
    </row>
    <row r="329" spans="1:12">
      <c r="A329" t="s">
        <v>794</v>
      </c>
      <c r="B329" t="s">
        <v>794</v>
      </c>
      <c r="C329" t="s">
        <v>348</v>
      </c>
      <c r="D329" t="s">
        <v>348</v>
      </c>
      <c r="E329">
        <v>1092141</v>
      </c>
      <c r="F329" s="20">
        <v>44226</v>
      </c>
      <c r="G329">
        <v>803225</v>
      </c>
      <c r="H329">
        <v>318284</v>
      </c>
      <c r="I329">
        <v>11209</v>
      </c>
      <c r="J329">
        <v>81</v>
      </c>
      <c r="K329">
        <v>11115</v>
      </c>
      <c r="L329">
        <v>96204</v>
      </c>
    </row>
    <row r="330" spans="1:12">
      <c r="A330" t="s">
        <v>794</v>
      </c>
      <c r="B330" t="s">
        <v>794</v>
      </c>
      <c r="C330" t="s">
        <v>288</v>
      </c>
      <c r="D330" t="s">
        <v>288</v>
      </c>
      <c r="E330">
        <v>825958</v>
      </c>
      <c r="F330" s="20">
        <v>44169</v>
      </c>
      <c r="G330">
        <v>579489</v>
      </c>
      <c r="H330">
        <v>229183</v>
      </c>
      <c r="I330">
        <v>7926</v>
      </c>
      <c r="J330">
        <v>84</v>
      </c>
      <c r="K330">
        <v>7828</v>
      </c>
      <c r="L330">
        <v>61255</v>
      </c>
    </row>
    <row r="331" spans="1:12">
      <c r="A331" t="s">
        <v>794</v>
      </c>
      <c r="B331" t="s">
        <v>794</v>
      </c>
      <c r="C331" t="s">
        <v>198</v>
      </c>
      <c r="D331" t="s">
        <v>198</v>
      </c>
      <c r="E331">
        <v>46069</v>
      </c>
      <c r="F331" s="20">
        <v>44164</v>
      </c>
      <c r="G331">
        <v>0</v>
      </c>
      <c r="H331">
        <v>0</v>
      </c>
      <c r="I331">
        <v>3715</v>
      </c>
      <c r="J331">
        <v>48</v>
      </c>
      <c r="K331">
        <v>3654</v>
      </c>
      <c r="L331">
        <v>24431</v>
      </c>
    </row>
    <row r="332" spans="1:12">
      <c r="A332" t="s">
        <v>794</v>
      </c>
      <c r="B332" t="s">
        <v>794</v>
      </c>
      <c r="C332" t="s">
        <v>649</v>
      </c>
      <c r="D332" t="s">
        <v>649</v>
      </c>
      <c r="E332">
        <v>1016028</v>
      </c>
      <c r="G332">
        <v>600823</v>
      </c>
      <c r="H332">
        <v>168120</v>
      </c>
      <c r="I332">
        <v>7331</v>
      </c>
      <c r="J332">
        <v>63</v>
      </c>
      <c r="K332">
        <v>7250</v>
      </c>
      <c r="L332">
        <v>501519</v>
      </c>
    </row>
    <row r="333" spans="1:12">
      <c r="A333" t="s">
        <v>794</v>
      </c>
      <c r="B333" t="s">
        <v>794</v>
      </c>
      <c r="C333" t="s">
        <v>248</v>
      </c>
      <c r="D333" t="s">
        <v>248</v>
      </c>
      <c r="E333">
        <v>1331699</v>
      </c>
      <c r="F333" s="20">
        <v>44164</v>
      </c>
      <c r="G333">
        <v>885585</v>
      </c>
      <c r="H333">
        <v>333022</v>
      </c>
      <c r="I333">
        <v>9238</v>
      </c>
      <c r="J333">
        <v>194</v>
      </c>
      <c r="K333">
        <v>9030</v>
      </c>
      <c r="L333">
        <v>48962</v>
      </c>
    </row>
    <row r="334" spans="1:12">
      <c r="A334" t="s">
        <v>794</v>
      </c>
      <c r="B334" t="s">
        <v>794</v>
      </c>
      <c r="C334" t="s">
        <v>256</v>
      </c>
      <c r="D334" t="s">
        <v>256</v>
      </c>
      <c r="E334">
        <v>1546541</v>
      </c>
      <c r="F334" s="20">
        <v>44169</v>
      </c>
      <c r="G334">
        <v>1025584</v>
      </c>
      <c r="H334">
        <v>450099</v>
      </c>
      <c r="I334">
        <v>8729</v>
      </c>
      <c r="J334">
        <v>172</v>
      </c>
      <c r="K334">
        <v>8490</v>
      </c>
      <c r="L334">
        <v>50968</v>
      </c>
    </row>
    <row r="335" spans="1:12">
      <c r="A335" t="s">
        <v>794</v>
      </c>
      <c r="B335" t="s">
        <v>794</v>
      </c>
      <c r="C335" t="s">
        <v>267</v>
      </c>
      <c r="D335" t="s">
        <v>267</v>
      </c>
      <c r="E335">
        <v>1454483</v>
      </c>
      <c r="F335" s="20">
        <v>44164</v>
      </c>
      <c r="G335">
        <v>1026416</v>
      </c>
      <c r="H335">
        <v>457972</v>
      </c>
      <c r="I335">
        <v>17860</v>
      </c>
      <c r="J335">
        <v>385</v>
      </c>
      <c r="K335">
        <v>17438</v>
      </c>
      <c r="L335">
        <v>60666</v>
      </c>
    </row>
    <row r="336" spans="1:12">
      <c r="A336" t="s">
        <v>794</v>
      </c>
      <c r="B336" t="s">
        <v>794</v>
      </c>
      <c r="C336" t="s">
        <v>199</v>
      </c>
      <c r="D336" t="s">
        <v>199</v>
      </c>
      <c r="E336">
        <v>2363744</v>
      </c>
      <c r="F336" s="20">
        <v>44061</v>
      </c>
      <c r="G336">
        <v>1639826</v>
      </c>
      <c r="H336">
        <v>674779</v>
      </c>
      <c r="I336">
        <v>16433</v>
      </c>
      <c r="J336">
        <v>155</v>
      </c>
      <c r="K336">
        <v>16270</v>
      </c>
      <c r="L336">
        <v>30906</v>
      </c>
    </row>
    <row r="337" spans="1:12">
      <c r="A337" t="s">
        <v>794</v>
      </c>
      <c r="B337" t="s">
        <v>794</v>
      </c>
      <c r="C337" t="s">
        <v>302</v>
      </c>
      <c r="D337" t="s">
        <v>302</v>
      </c>
      <c r="E337">
        <v>2378295</v>
      </c>
      <c r="F337" s="20">
        <v>44093</v>
      </c>
      <c r="G337">
        <v>1563245</v>
      </c>
      <c r="H337">
        <v>760746</v>
      </c>
      <c r="I337">
        <v>16622</v>
      </c>
      <c r="J337">
        <v>390</v>
      </c>
      <c r="K337">
        <v>16154</v>
      </c>
      <c r="L337">
        <v>73112</v>
      </c>
    </row>
    <row r="338" spans="1:12">
      <c r="A338" t="s">
        <v>794</v>
      </c>
      <c r="B338" t="s">
        <v>794</v>
      </c>
      <c r="C338" t="s">
        <v>217</v>
      </c>
      <c r="D338" t="s">
        <v>217</v>
      </c>
      <c r="E338">
        <v>2228619</v>
      </c>
      <c r="F338" s="20">
        <v>44093</v>
      </c>
      <c r="G338">
        <v>1532585</v>
      </c>
      <c r="H338">
        <v>481540</v>
      </c>
      <c r="I338">
        <v>11965</v>
      </c>
      <c r="J338">
        <v>133</v>
      </c>
      <c r="K338">
        <v>11829</v>
      </c>
      <c r="L338">
        <v>34141</v>
      </c>
    </row>
    <row r="339" spans="1:12">
      <c r="A339" t="s">
        <v>794</v>
      </c>
      <c r="B339" t="s">
        <v>794</v>
      </c>
      <c r="C339" t="s">
        <v>251</v>
      </c>
      <c r="D339" t="s">
        <v>251</v>
      </c>
      <c r="E339">
        <v>1311008</v>
      </c>
      <c r="F339" s="20">
        <v>44164</v>
      </c>
      <c r="G339">
        <v>909045</v>
      </c>
      <c r="H339">
        <v>396375</v>
      </c>
      <c r="I339">
        <v>10136</v>
      </c>
      <c r="J339">
        <v>73</v>
      </c>
      <c r="K339">
        <v>10057</v>
      </c>
      <c r="L339">
        <v>50129</v>
      </c>
    </row>
    <row r="340" spans="1:12">
      <c r="A340" t="s">
        <v>794</v>
      </c>
      <c r="B340" t="s">
        <v>794</v>
      </c>
      <c r="C340" t="s">
        <v>178</v>
      </c>
      <c r="D340" t="s">
        <v>178</v>
      </c>
      <c r="E340">
        <v>1378876</v>
      </c>
      <c r="F340" s="20">
        <v>44093</v>
      </c>
      <c r="G340">
        <v>945564</v>
      </c>
      <c r="H340">
        <v>341871</v>
      </c>
      <c r="I340">
        <v>6775</v>
      </c>
      <c r="J340">
        <v>28</v>
      </c>
      <c r="K340">
        <v>6739</v>
      </c>
      <c r="L340">
        <v>18411</v>
      </c>
    </row>
    <row r="341" spans="1:12">
      <c r="A341" t="s">
        <v>794</v>
      </c>
      <c r="B341" t="s">
        <v>794</v>
      </c>
      <c r="C341" t="s">
        <v>185</v>
      </c>
      <c r="D341" t="s">
        <v>185</v>
      </c>
      <c r="E341">
        <v>1064989</v>
      </c>
      <c r="F341" s="20">
        <v>44093</v>
      </c>
      <c r="G341">
        <v>723227</v>
      </c>
      <c r="H341">
        <v>337272</v>
      </c>
      <c r="I341">
        <v>10085</v>
      </c>
      <c r="J341">
        <v>118</v>
      </c>
      <c r="K341">
        <v>9958</v>
      </c>
      <c r="L341">
        <v>23219</v>
      </c>
    </row>
    <row r="342" spans="1:12">
      <c r="A342" t="s">
        <v>794</v>
      </c>
      <c r="B342" t="s">
        <v>794</v>
      </c>
      <c r="C342" t="s">
        <v>285</v>
      </c>
      <c r="D342" t="s">
        <v>285</v>
      </c>
      <c r="E342">
        <v>1512353</v>
      </c>
      <c r="F342" s="20">
        <v>44228</v>
      </c>
      <c r="G342">
        <v>620316</v>
      </c>
      <c r="H342">
        <v>278912</v>
      </c>
      <c r="I342">
        <v>6349</v>
      </c>
      <c r="J342">
        <v>74</v>
      </c>
      <c r="K342">
        <v>6273</v>
      </c>
      <c r="L342">
        <v>59979</v>
      </c>
    </row>
    <row r="343" spans="1:12">
      <c r="A343" t="s">
        <v>794</v>
      </c>
      <c r="B343" t="s">
        <v>794</v>
      </c>
      <c r="C343" t="s">
        <v>221</v>
      </c>
      <c r="D343" t="s">
        <v>221</v>
      </c>
      <c r="E343">
        <v>687952</v>
      </c>
      <c r="F343" s="20">
        <v>44164</v>
      </c>
      <c r="G343">
        <v>413195</v>
      </c>
      <c r="H343">
        <v>140296</v>
      </c>
      <c r="I343">
        <v>4000</v>
      </c>
      <c r="J343">
        <v>78</v>
      </c>
      <c r="K343">
        <v>3919</v>
      </c>
      <c r="L343">
        <v>33449</v>
      </c>
    </row>
    <row r="344" spans="1:12">
      <c r="A344" t="s">
        <v>794</v>
      </c>
      <c r="B344" t="s">
        <v>794</v>
      </c>
      <c r="C344" t="s">
        <v>259</v>
      </c>
      <c r="D344" t="s">
        <v>259</v>
      </c>
      <c r="E344">
        <v>1725818</v>
      </c>
      <c r="F344" s="20">
        <v>44154</v>
      </c>
      <c r="G344">
        <v>1109976</v>
      </c>
      <c r="H344">
        <v>391707</v>
      </c>
      <c r="I344">
        <v>12398</v>
      </c>
      <c r="J344">
        <v>125</v>
      </c>
      <c r="K344">
        <v>12261</v>
      </c>
      <c r="L344">
        <v>53469</v>
      </c>
    </row>
    <row r="345" spans="1:12">
      <c r="A345" t="s">
        <v>794</v>
      </c>
      <c r="B345" t="s">
        <v>794</v>
      </c>
      <c r="C345" t="s">
        <v>126</v>
      </c>
      <c r="D345" t="s">
        <v>126</v>
      </c>
      <c r="E345">
        <v>1126515</v>
      </c>
      <c r="F345" s="20">
        <v>44038</v>
      </c>
      <c r="G345">
        <v>679862</v>
      </c>
      <c r="H345">
        <v>226632</v>
      </c>
      <c r="I345">
        <v>9219</v>
      </c>
      <c r="J345">
        <v>87</v>
      </c>
      <c r="K345">
        <v>9132</v>
      </c>
      <c r="L345">
        <v>9269</v>
      </c>
    </row>
    <row r="346" spans="1:12">
      <c r="A346" t="s">
        <v>794</v>
      </c>
      <c r="B346" t="s">
        <v>794</v>
      </c>
      <c r="C346" t="s">
        <v>673</v>
      </c>
      <c r="D346" t="s">
        <v>673</v>
      </c>
      <c r="E346">
        <v>1178132</v>
      </c>
      <c r="G346">
        <v>740335</v>
      </c>
      <c r="H346">
        <v>224966</v>
      </c>
      <c r="I346">
        <v>8801</v>
      </c>
      <c r="J346">
        <v>82</v>
      </c>
      <c r="K346">
        <v>8706</v>
      </c>
      <c r="L346">
        <v>581685</v>
      </c>
    </row>
    <row r="347" spans="1:12">
      <c r="A347" t="s">
        <v>794</v>
      </c>
      <c r="B347" t="s">
        <v>794</v>
      </c>
      <c r="C347" t="s">
        <v>247</v>
      </c>
      <c r="D347" t="s">
        <v>247</v>
      </c>
      <c r="E347">
        <v>1444920</v>
      </c>
      <c r="F347" s="20">
        <v>44164</v>
      </c>
      <c r="G347">
        <v>919592</v>
      </c>
      <c r="H347">
        <v>293885</v>
      </c>
      <c r="I347">
        <v>6863</v>
      </c>
      <c r="J347">
        <v>114</v>
      </c>
      <c r="K347">
        <v>6742</v>
      </c>
      <c r="L347">
        <v>46442</v>
      </c>
    </row>
    <row r="348" spans="1:12">
      <c r="A348" t="s">
        <v>794</v>
      </c>
      <c r="B348" t="s">
        <v>794</v>
      </c>
      <c r="C348" t="s">
        <v>222</v>
      </c>
      <c r="D348" t="s">
        <v>222</v>
      </c>
      <c r="E348">
        <v>1986864</v>
      </c>
      <c r="F348" s="20">
        <v>44093</v>
      </c>
      <c r="G348">
        <v>1452247</v>
      </c>
      <c r="H348">
        <v>836514</v>
      </c>
      <c r="I348">
        <v>18903</v>
      </c>
      <c r="J348">
        <v>172</v>
      </c>
      <c r="K348">
        <v>18720</v>
      </c>
      <c r="L348">
        <v>41082</v>
      </c>
    </row>
    <row r="349" spans="1:12">
      <c r="A349" t="s">
        <v>794</v>
      </c>
      <c r="B349" t="s">
        <v>794</v>
      </c>
      <c r="C349" t="s">
        <v>282</v>
      </c>
      <c r="D349" t="s">
        <v>282</v>
      </c>
      <c r="E349">
        <v>643579</v>
      </c>
      <c r="F349" s="20">
        <v>44154</v>
      </c>
      <c r="G349">
        <v>455492</v>
      </c>
      <c r="H349">
        <v>196492</v>
      </c>
      <c r="I349">
        <v>6294</v>
      </c>
      <c r="J349">
        <v>63</v>
      </c>
      <c r="K349">
        <v>6224</v>
      </c>
      <c r="L349">
        <v>57958</v>
      </c>
    </row>
    <row r="350" spans="1:12">
      <c r="A350" t="s">
        <v>794</v>
      </c>
      <c r="B350" t="s">
        <v>794</v>
      </c>
      <c r="C350" t="s">
        <v>303</v>
      </c>
      <c r="D350" t="s">
        <v>303</v>
      </c>
      <c r="E350">
        <v>1458212</v>
      </c>
      <c r="F350" s="20">
        <v>44169</v>
      </c>
      <c r="G350">
        <v>975291</v>
      </c>
      <c r="H350">
        <v>349024</v>
      </c>
      <c r="I350">
        <v>11922</v>
      </c>
      <c r="J350">
        <v>237</v>
      </c>
      <c r="K350">
        <v>11677</v>
      </c>
      <c r="L350">
        <v>71896</v>
      </c>
    </row>
    <row r="351" spans="1:12">
      <c r="A351" t="s">
        <v>795</v>
      </c>
      <c r="B351" t="s">
        <v>795</v>
      </c>
      <c r="C351" t="s">
        <v>156</v>
      </c>
      <c r="D351" t="s">
        <v>156</v>
      </c>
      <c r="E351">
        <v>4543083</v>
      </c>
      <c r="F351" s="20">
        <v>44031</v>
      </c>
      <c r="G351">
        <v>2468837</v>
      </c>
      <c r="H351">
        <v>881402</v>
      </c>
      <c r="I351">
        <v>339457</v>
      </c>
      <c r="J351">
        <v>7043</v>
      </c>
      <c r="K351">
        <v>330122</v>
      </c>
      <c r="L351">
        <v>180805</v>
      </c>
    </row>
    <row r="352" spans="1:12">
      <c r="A352" t="s">
        <v>795</v>
      </c>
      <c r="B352" t="s">
        <v>795</v>
      </c>
      <c r="C352" t="s">
        <v>731</v>
      </c>
      <c r="D352" t="s">
        <v>731</v>
      </c>
      <c r="E352">
        <v>1818617</v>
      </c>
      <c r="G352">
        <v>760099</v>
      </c>
      <c r="H352">
        <v>357931</v>
      </c>
      <c r="I352">
        <v>58764</v>
      </c>
      <c r="J352">
        <v>1425</v>
      </c>
      <c r="K352">
        <v>57318</v>
      </c>
      <c r="L352">
        <v>920504</v>
      </c>
    </row>
    <row r="353" spans="1:12">
      <c r="A353" t="s">
        <v>795</v>
      </c>
      <c r="B353" t="s">
        <v>795</v>
      </c>
      <c r="C353" t="s">
        <v>755</v>
      </c>
      <c r="D353" t="s">
        <v>755</v>
      </c>
      <c r="E353">
        <v>2887826</v>
      </c>
      <c r="G353">
        <v>1241168</v>
      </c>
      <c r="H353">
        <v>548807</v>
      </c>
      <c r="I353">
        <v>96231</v>
      </c>
      <c r="J353">
        <v>1594</v>
      </c>
      <c r="K353">
        <v>94618</v>
      </c>
      <c r="L353">
        <v>1463150</v>
      </c>
    </row>
    <row r="354" spans="1:12">
      <c r="A354" t="s">
        <v>795</v>
      </c>
      <c r="B354" t="s">
        <v>795</v>
      </c>
      <c r="C354" t="s">
        <v>162</v>
      </c>
      <c r="D354" t="s">
        <v>162</v>
      </c>
      <c r="E354">
        <v>3695928</v>
      </c>
      <c r="F354" s="20">
        <v>43981</v>
      </c>
      <c r="G354">
        <v>1772420</v>
      </c>
      <c r="H354">
        <v>723304</v>
      </c>
      <c r="I354">
        <v>155331</v>
      </c>
      <c r="J354">
        <v>4251</v>
      </c>
      <c r="K354">
        <v>150615</v>
      </c>
      <c r="L354">
        <v>89465</v>
      </c>
    </row>
    <row r="355" spans="1:12">
      <c r="A355" t="s">
        <v>795</v>
      </c>
      <c r="B355" t="s">
        <v>795</v>
      </c>
      <c r="C355" t="s">
        <v>379</v>
      </c>
      <c r="D355" t="s">
        <v>379</v>
      </c>
      <c r="E355">
        <v>2585962</v>
      </c>
      <c r="F355" s="20">
        <v>44115</v>
      </c>
      <c r="G355">
        <v>1145382</v>
      </c>
      <c r="H355">
        <v>485615</v>
      </c>
      <c r="I355">
        <v>103749</v>
      </c>
      <c r="J355">
        <v>2806</v>
      </c>
      <c r="K355">
        <v>100803</v>
      </c>
      <c r="L355">
        <v>163362</v>
      </c>
    </row>
    <row r="356" spans="1:12">
      <c r="A356" t="s">
        <v>795</v>
      </c>
      <c r="B356" t="s">
        <v>795</v>
      </c>
      <c r="C356" t="s">
        <v>280</v>
      </c>
      <c r="D356" t="s">
        <v>280</v>
      </c>
      <c r="E356">
        <v>1198810</v>
      </c>
      <c r="F356" s="20">
        <v>44115</v>
      </c>
      <c r="G356">
        <v>825867</v>
      </c>
      <c r="H356">
        <v>421585</v>
      </c>
      <c r="I356">
        <v>60080</v>
      </c>
      <c r="J356">
        <v>1123</v>
      </c>
      <c r="K356">
        <v>58945</v>
      </c>
      <c r="L356">
        <v>84235</v>
      </c>
    </row>
    <row r="357" spans="1:12">
      <c r="A357" t="s">
        <v>795</v>
      </c>
      <c r="B357" t="s">
        <v>795</v>
      </c>
      <c r="C357" t="s">
        <v>383</v>
      </c>
      <c r="D357" t="s">
        <v>383</v>
      </c>
      <c r="E357">
        <v>2588039</v>
      </c>
      <c r="F357" s="20">
        <v>44226</v>
      </c>
      <c r="G357">
        <v>1136679</v>
      </c>
      <c r="H357">
        <v>512944</v>
      </c>
      <c r="I357">
        <v>85520</v>
      </c>
      <c r="J357">
        <v>797</v>
      </c>
      <c r="K357">
        <v>84710</v>
      </c>
      <c r="L357">
        <v>158634</v>
      </c>
    </row>
    <row r="358" spans="1:12">
      <c r="A358" t="s">
        <v>795</v>
      </c>
      <c r="B358" t="s">
        <v>795</v>
      </c>
      <c r="C358" t="s">
        <v>462</v>
      </c>
      <c r="D358" t="s">
        <v>462</v>
      </c>
      <c r="E358">
        <v>2194262</v>
      </c>
      <c r="F358" s="20">
        <v>44226</v>
      </c>
      <c r="G358">
        <v>1335017</v>
      </c>
      <c r="H358">
        <v>458690</v>
      </c>
      <c r="I358">
        <v>88968</v>
      </c>
      <c r="J358">
        <v>1560</v>
      </c>
      <c r="K358">
        <v>87387</v>
      </c>
      <c r="L358">
        <v>244293</v>
      </c>
    </row>
    <row r="359" spans="1:12">
      <c r="A359" t="s">
        <v>795</v>
      </c>
      <c r="B359" t="s">
        <v>795</v>
      </c>
      <c r="C359" t="s">
        <v>346</v>
      </c>
      <c r="D359" t="s">
        <v>346</v>
      </c>
      <c r="E359">
        <v>2048781</v>
      </c>
      <c r="F359" s="20">
        <v>44115</v>
      </c>
      <c r="G359">
        <v>1007007</v>
      </c>
      <c r="H359">
        <v>476051</v>
      </c>
      <c r="I359">
        <v>46172</v>
      </c>
      <c r="J359">
        <v>654</v>
      </c>
      <c r="K359">
        <v>45501</v>
      </c>
      <c r="L359">
        <v>113178</v>
      </c>
    </row>
    <row r="360" spans="1:12">
      <c r="A360" t="s">
        <v>795</v>
      </c>
      <c r="B360" t="s">
        <v>795</v>
      </c>
      <c r="C360" t="s">
        <v>163</v>
      </c>
      <c r="D360" t="s">
        <v>163</v>
      </c>
      <c r="E360">
        <v>1071795</v>
      </c>
      <c r="F360" s="20">
        <v>44035</v>
      </c>
      <c r="G360">
        <v>540319</v>
      </c>
      <c r="H360">
        <v>231208</v>
      </c>
      <c r="I360">
        <v>30440</v>
      </c>
      <c r="J360">
        <v>669</v>
      </c>
      <c r="K360">
        <v>29735</v>
      </c>
      <c r="L360">
        <v>27213</v>
      </c>
    </row>
    <row r="361" spans="1:12">
      <c r="A361" t="s">
        <v>795</v>
      </c>
      <c r="B361" t="s">
        <v>795</v>
      </c>
      <c r="C361" t="s">
        <v>405</v>
      </c>
      <c r="D361" t="s">
        <v>405</v>
      </c>
      <c r="E361">
        <v>1322331</v>
      </c>
      <c r="F361" s="20">
        <v>44225</v>
      </c>
      <c r="G361">
        <v>888961</v>
      </c>
      <c r="H361">
        <v>469980</v>
      </c>
      <c r="I361">
        <v>40519</v>
      </c>
      <c r="J361">
        <v>569</v>
      </c>
      <c r="K361">
        <v>39941</v>
      </c>
      <c r="L361">
        <v>150405</v>
      </c>
    </row>
    <row r="362" spans="1:12">
      <c r="A362" t="s">
        <v>795</v>
      </c>
      <c r="B362" t="s">
        <v>795</v>
      </c>
      <c r="C362" t="s">
        <v>140</v>
      </c>
      <c r="D362" t="s">
        <v>140</v>
      </c>
      <c r="E362">
        <v>1178973</v>
      </c>
      <c r="F362" s="20">
        <v>44046</v>
      </c>
      <c r="G362">
        <v>537442</v>
      </c>
      <c r="H362">
        <v>201000</v>
      </c>
      <c r="I362">
        <v>18475</v>
      </c>
      <c r="J362">
        <v>506</v>
      </c>
      <c r="K362">
        <v>17949</v>
      </c>
      <c r="L362">
        <v>16034</v>
      </c>
    </row>
    <row r="363" spans="1:12">
      <c r="A363" t="s">
        <v>795</v>
      </c>
      <c r="B363" t="s">
        <v>795</v>
      </c>
      <c r="C363" t="s">
        <v>616</v>
      </c>
      <c r="D363" t="s">
        <v>616</v>
      </c>
      <c r="E363">
        <v>4224442</v>
      </c>
      <c r="F363" s="20">
        <v>44226</v>
      </c>
      <c r="G363">
        <v>2085101</v>
      </c>
      <c r="H363">
        <v>699544</v>
      </c>
      <c r="I363">
        <v>139934</v>
      </c>
      <c r="J363">
        <v>2714</v>
      </c>
      <c r="K363">
        <v>137178</v>
      </c>
      <c r="L363">
        <v>499165</v>
      </c>
    </row>
    <row r="364" spans="1:12">
      <c r="A364" t="s">
        <v>795</v>
      </c>
      <c r="B364" t="s">
        <v>795</v>
      </c>
      <c r="C364" t="s">
        <v>386</v>
      </c>
      <c r="D364" t="s">
        <v>386</v>
      </c>
      <c r="E364">
        <v>1958483</v>
      </c>
      <c r="F364" s="20">
        <v>44226</v>
      </c>
      <c r="G364">
        <v>1081253</v>
      </c>
      <c r="H364">
        <v>413822</v>
      </c>
      <c r="I364">
        <v>60615</v>
      </c>
      <c r="J364">
        <v>1209</v>
      </c>
      <c r="K364">
        <v>59382</v>
      </c>
      <c r="L364">
        <v>147354</v>
      </c>
    </row>
    <row r="365" spans="1:12">
      <c r="A365" t="s">
        <v>795</v>
      </c>
      <c r="B365" t="s">
        <v>795</v>
      </c>
      <c r="C365" t="s">
        <v>764</v>
      </c>
      <c r="D365" t="s">
        <v>764</v>
      </c>
      <c r="E365">
        <v>3874015</v>
      </c>
      <c r="G365">
        <v>2536731</v>
      </c>
      <c r="H365">
        <v>1043329</v>
      </c>
      <c r="I365">
        <v>206671</v>
      </c>
      <c r="J365">
        <v>5847</v>
      </c>
      <c r="K365">
        <v>200699</v>
      </c>
      <c r="L365">
        <v>2001602</v>
      </c>
    </row>
    <row r="366" spans="1:12">
      <c r="A366" t="s">
        <v>795</v>
      </c>
      <c r="B366" t="s">
        <v>795</v>
      </c>
      <c r="C366" t="s">
        <v>744</v>
      </c>
      <c r="D366" t="s">
        <v>744</v>
      </c>
      <c r="E366">
        <v>2455543</v>
      </c>
      <c r="G366">
        <v>1182476</v>
      </c>
      <c r="H366">
        <v>507616</v>
      </c>
      <c r="I366">
        <v>92133</v>
      </c>
      <c r="J366">
        <v>2437</v>
      </c>
      <c r="K366">
        <v>89608</v>
      </c>
      <c r="L366">
        <v>1249282</v>
      </c>
    </row>
    <row r="367" spans="1:12">
      <c r="A367" t="s">
        <v>795</v>
      </c>
      <c r="B367" t="s">
        <v>795</v>
      </c>
      <c r="C367" t="s">
        <v>776</v>
      </c>
      <c r="D367" t="s">
        <v>776</v>
      </c>
      <c r="E367">
        <v>12442373</v>
      </c>
      <c r="F367" s="20">
        <v>44225</v>
      </c>
      <c r="G367">
        <v>9115615</v>
      </c>
      <c r="H367">
        <v>5564204</v>
      </c>
      <c r="I367">
        <v>756749</v>
      </c>
      <c r="J367">
        <v>16247</v>
      </c>
      <c r="K367">
        <v>733318</v>
      </c>
      <c r="L367">
        <v>3168087</v>
      </c>
    </row>
    <row r="368" spans="1:12">
      <c r="A368" t="s">
        <v>795</v>
      </c>
      <c r="B368" t="s">
        <v>795</v>
      </c>
      <c r="C368" t="s">
        <v>599</v>
      </c>
      <c r="D368" t="s">
        <v>599</v>
      </c>
      <c r="E368">
        <v>4653171</v>
      </c>
      <c r="F368" s="20">
        <v>44122</v>
      </c>
      <c r="G368">
        <v>3006439</v>
      </c>
      <c r="H368">
        <v>1460890</v>
      </c>
      <c r="I368">
        <v>493607</v>
      </c>
      <c r="J368">
        <v>9128</v>
      </c>
      <c r="K368">
        <v>484334</v>
      </c>
      <c r="L368">
        <v>628886</v>
      </c>
    </row>
    <row r="369" spans="1:12">
      <c r="A369" t="s">
        <v>795</v>
      </c>
      <c r="B369" t="s">
        <v>795</v>
      </c>
      <c r="C369" t="s">
        <v>387</v>
      </c>
      <c r="D369" t="s">
        <v>387</v>
      </c>
      <c r="E369">
        <v>3356566</v>
      </c>
      <c r="F369" s="20">
        <v>44138</v>
      </c>
      <c r="G369">
        <v>1560558</v>
      </c>
      <c r="H369">
        <v>560812</v>
      </c>
      <c r="I369">
        <v>90409</v>
      </c>
      <c r="J369">
        <v>2658</v>
      </c>
      <c r="K369">
        <v>87721</v>
      </c>
      <c r="L369">
        <v>162523</v>
      </c>
    </row>
    <row r="370" spans="1:12">
      <c r="A370" t="s">
        <v>795</v>
      </c>
      <c r="B370" t="s">
        <v>795</v>
      </c>
      <c r="C370" t="s">
        <v>233</v>
      </c>
      <c r="D370" t="s">
        <v>233</v>
      </c>
      <c r="E370">
        <v>1646177</v>
      </c>
      <c r="F370" s="20">
        <v>44177</v>
      </c>
      <c r="G370">
        <v>723850</v>
      </c>
      <c r="H370">
        <v>342054</v>
      </c>
      <c r="I370">
        <v>40006</v>
      </c>
      <c r="J370">
        <v>948</v>
      </c>
      <c r="K370">
        <v>39054</v>
      </c>
      <c r="L370">
        <v>57743</v>
      </c>
    </row>
    <row r="371" spans="1:12">
      <c r="A371" t="s">
        <v>795</v>
      </c>
      <c r="B371" t="s">
        <v>795</v>
      </c>
      <c r="C371" t="s">
        <v>651</v>
      </c>
      <c r="D371" t="s">
        <v>651</v>
      </c>
      <c r="E371">
        <v>6109052</v>
      </c>
      <c r="F371" s="20">
        <v>44226</v>
      </c>
      <c r="G371">
        <v>3471046</v>
      </c>
      <c r="H371">
        <v>1299122</v>
      </c>
      <c r="I371">
        <v>410681</v>
      </c>
      <c r="J371">
        <v>8679</v>
      </c>
      <c r="K371">
        <v>401418</v>
      </c>
      <c r="L371">
        <v>703737</v>
      </c>
    </row>
    <row r="372" spans="1:12">
      <c r="A372" t="s">
        <v>795</v>
      </c>
      <c r="B372" t="s">
        <v>795</v>
      </c>
      <c r="C372" t="s">
        <v>376</v>
      </c>
      <c r="D372" t="s">
        <v>376</v>
      </c>
      <c r="E372">
        <v>1660311</v>
      </c>
      <c r="F372" s="20">
        <v>44203</v>
      </c>
      <c r="G372">
        <v>803192</v>
      </c>
      <c r="H372">
        <v>308210</v>
      </c>
      <c r="I372">
        <v>67828</v>
      </c>
      <c r="J372">
        <v>1963</v>
      </c>
      <c r="K372">
        <v>65577</v>
      </c>
      <c r="L372">
        <v>143364</v>
      </c>
    </row>
    <row r="373" spans="1:12">
      <c r="A373" t="s">
        <v>795</v>
      </c>
      <c r="B373" t="s">
        <v>795</v>
      </c>
      <c r="C373" t="s">
        <v>565</v>
      </c>
      <c r="D373" t="s">
        <v>565</v>
      </c>
      <c r="E373">
        <v>2990116</v>
      </c>
      <c r="F373" s="20">
        <v>44226</v>
      </c>
      <c r="G373">
        <v>1869199</v>
      </c>
      <c r="H373">
        <v>678741</v>
      </c>
      <c r="I373">
        <v>138013</v>
      </c>
      <c r="J373">
        <v>3282</v>
      </c>
      <c r="K373">
        <v>134309</v>
      </c>
      <c r="L373">
        <v>388730</v>
      </c>
    </row>
    <row r="374" spans="1:12">
      <c r="A374" t="s">
        <v>795</v>
      </c>
      <c r="B374" t="s">
        <v>795</v>
      </c>
      <c r="C374" t="s">
        <v>377</v>
      </c>
      <c r="D374" t="s">
        <v>377</v>
      </c>
      <c r="E374">
        <v>1835982</v>
      </c>
      <c r="F374" s="20">
        <v>44226</v>
      </c>
      <c r="G374">
        <v>905874</v>
      </c>
      <c r="H374">
        <v>378183</v>
      </c>
      <c r="I374">
        <v>52362</v>
      </c>
      <c r="J374">
        <v>1233</v>
      </c>
      <c r="K374">
        <v>51078</v>
      </c>
      <c r="L374">
        <v>137118</v>
      </c>
    </row>
    <row r="375" spans="1:12">
      <c r="A375" t="s">
        <v>795</v>
      </c>
      <c r="B375" t="s">
        <v>795</v>
      </c>
      <c r="C375" t="s">
        <v>359</v>
      </c>
      <c r="D375" t="s">
        <v>359</v>
      </c>
      <c r="E375">
        <v>9426959</v>
      </c>
      <c r="F375" s="20">
        <v>44208</v>
      </c>
      <c r="G375">
        <v>7843130</v>
      </c>
      <c r="H375">
        <v>4264808</v>
      </c>
      <c r="I375">
        <v>1154776</v>
      </c>
      <c r="J375">
        <v>19594</v>
      </c>
      <c r="K375">
        <v>1131401</v>
      </c>
      <c r="L375">
        <v>674515</v>
      </c>
    </row>
    <row r="376" spans="1:12">
      <c r="A376" t="s">
        <v>795</v>
      </c>
      <c r="B376" t="s">
        <v>795</v>
      </c>
      <c r="C376" t="s">
        <v>549</v>
      </c>
      <c r="D376" t="s">
        <v>549</v>
      </c>
      <c r="E376">
        <v>2635394</v>
      </c>
      <c r="F376" s="20">
        <v>44224</v>
      </c>
      <c r="G376">
        <v>1859507</v>
      </c>
      <c r="H376">
        <v>774913</v>
      </c>
      <c r="I376">
        <v>195958</v>
      </c>
      <c r="J376">
        <v>4551</v>
      </c>
      <c r="K376">
        <v>190759</v>
      </c>
      <c r="L376">
        <v>402067</v>
      </c>
    </row>
    <row r="377" spans="1:12">
      <c r="A377" t="s">
        <v>795</v>
      </c>
      <c r="B377" t="s">
        <v>795</v>
      </c>
      <c r="C377" t="s">
        <v>718</v>
      </c>
      <c r="D377" t="s">
        <v>718</v>
      </c>
      <c r="E377">
        <v>1612672</v>
      </c>
      <c r="G377">
        <v>920151</v>
      </c>
      <c r="H377">
        <v>388703</v>
      </c>
      <c r="I377">
        <v>78950</v>
      </c>
      <c r="J377">
        <v>2478</v>
      </c>
      <c r="K377">
        <v>76292</v>
      </c>
      <c r="L377">
        <v>829684</v>
      </c>
    </row>
    <row r="378" spans="1:12">
      <c r="A378" t="s">
        <v>795</v>
      </c>
      <c r="B378" t="s">
        <v>795</v>
      </c>
      <c r="C378" t="s">
        <v>751</v>
      </c>
      <c r="D378" t="s">
        <v>751</v>
      </c>
      <c r="E378">
        <v>2820575</v>
      </c>
      <c r="G378">
        <v>1810980</v>
      </c>
      <c r="H378">
        <v>802877</v>
      </c>
      <c r="I378">
        <v>209771</v>
      </c>
      <c r="J378">
        <v>5613</v>
      </c>
      <c r="K378">
        <v>203673</v>
      </c>
      <c r="L378">
        <v>1486967</v>
      </c>
    </row>
    <row r="379" spans="1:12">
      <c r="A379" t="s">
        <v>795</v>
      </c>
      <c r="B379" t="s">
        <v>795</v>
      </c>
      <c r="C379" t="s">
        <v>558</v>
      </c>
      <c r="D379" t="s">
        <v>558</v>
      </c>
      <c r="E379">
        <v>3003922</v>
      </c>
      <c r="F379" s="20">
        <v>44226</v>
      </c>
      <c r="G379">
        <v>1963730</v>
      </c>
      <c r="H379">
        <v>865197</v>
      </c>
      <c r="I379">
        <v>250414</v>
      </c>
      <c r="J379">
        <v>6428</v>
      </c>
      <c r="K379">
        <v>243482</v>
      </c>
      <c r="L379">
        <v>437949</v>
      </c>
    </row>
    <row r="380" spans="1:12">
      <c r="A380" t="s">
        <v>795</v>
      </c>
      <c r="B380" t="s">
        <v>795</v>
      </c>
      <c r="C380" t="s">
        <v>613</v>
      </c>
      <c r="D380" t="s">
        <v>613</v>
      </c>
      <c r="E380">
        <v>848868</v>
      </c>
      <c r="G380">
        <v>524896</v>
      </c>
      <c r="H380">
        <v>279051</v>
      </c>
      <c r="I380">
        <v>52783</v>
      </c>
      <c r="J380">
        <v>1434</v>
      </c>
      <c r="K380">
        <v>50987</v>
      </c>
      <c r="L380">
        <v>442336</v>
      </c>
    </row>
    <row r="381" spans="1:12">
      <c r="A381" t="s">
        <v>795</v>
      </c>
      <c r="B381" t="s">
        <v>795</v>
      </c>
      <c r="C381" t="s">
        <v>683</v>
      </c>
      <c r="D381" t="s">
        <v>683</v>
      </c>
      <c r="E381">
        <v>4315527</v>
      </c>
      <c r="F381" s="20">
        <v>44226</v>
      </c>
      <c r="G381">
        <v>2242339</v>
      </c>
      <c r="H381">
        <v>690069</v>
      </c>
      <c r="I381">
        <v>210466</v>
      </c>
      <c r="J381">
        <v>5551</v>
      </c>
      <c r="K381">
        <v>204364</v>
      </c>
      <c r="L381">
        <v>734499</v>
      </c>
    </row>
    <row r="382" spans="1:12">
      <c r="A382" t="s">
        <v>795</v>
      </c>
      <c r="B382" t="s">
        <v>795</v>
      </c>
      <c r="C382" t="s">
        <v>745</v>
      </c>
      <c r="D382" t="s">
        <v>745</v>
      </c>
      <c r="E382">
        <v>11060148</v>
      </c>
      <c r="F382" s="20">
        <v>44139</v>
      </c>
      <c r="G382">
        <v>5484839</v>
      </c>
      <c r="H382">
        <v>2751182</v>
      </c>
      <c r="I382">
        <v>610128</v>
      </c>
      <c r="J382">
        <v>11462</v>
      </c>
      <c r="K382">
        <v>597141</v>
      </c>
      <c r="L382">
        <v>1534689</v>
      </c>
    </row>
    <row r="383" spans="1:12">
      <c r="A383" t="s">
        <v>795</v>
      </c>
      <c r="B383" t="s">
        <v>795</v>
      </c>
      <c r="C383" t="s">
        <v>272</v>
      </c>
      <c r="D383" t="s">
        <v>272</v>
      </c>
      <c r="E383">
        <v>1296157</v>
      </c>
      <c r="F383" s="20">
        <v>44135</v>
      </c>
      <c r="G383">
        <v>755863</v>
      </c>
      <c r="H383">
        <v>314899</v>
      </c>
      <c r="I383">
        <v>57344</v>
      </c>
      <c r="J383">
        <v>1217</v>
      </c>
      <c r="K383">
        <v>55956</v>
      </c>
      <c r="L383">
        <v>81037</v>
      </c>
    </row>
    <row r="384" spans="1:12">
      <c r="A384" t="s">
        <v>795</v>
      </c>
      <c r="B384" t="s">
        <v>795</v>
      </c>
      <c r="C384" t="s">
        <v>675</v>
      </c>
      <c r="D384" t="s">
        <v>675</v>
      </c>
      <c r="E384">
        <v>1196714</v>
      </c>
      <c r="G384">
        <v>579042</v>
      </c>
      <c r="H384">
        <v>321710</v>
      </c>
      <c r="I384">
        <v>41663</v>
      </c>
      <c r="J384">
        <v>637</v>
      </c>
      <c r="K384">
        <v>41020</v>
      </c>
      <c r="L384">
        <v>607221</v>
      </c>
    </row>
    <row r="385" spans="1:12">
      <c r="A385" t="s">
        <v>795</v>
      </c>
      <c r="B385" t="s">
        <v>795</v>
      </c>
      <c r="C385" t="s">
        <v>416</v>
      </c>
      <c r="D385" t="s">
        <v>416</v>
      </c>
      <c r="E385">
        <v>2775457</v>
      </c>
      <c r="F385" s="20">
        <v>44225</v>
      </c>
      <c r="G385">
        <v>1211321</v>
      </c>
      <c r="H385">
        <v>496306</v>
      </c>
      <c r="I385">
        <v>75967</v>
      </c>
      <c r="J385">
        <v>1798</v>
      </c>
      <c r="K385">
        <v>74159</v>
      </c>
      <c r="L385">
        <v>179534</v>
      </c>
    </row>
    <row r="386" spans="1:12">
      <c r="A386" t="s">
        <v>796</v>
      </c>
      <c r="B386" t="s">
        <v>796</v>
      </c>
      <c r="C386" t="s">
        <v>388</v>
      </c>
      <c r="D386" t="s">
        <v>388</v>
      </c>
      <c r="E386">
        <v>240363</v>
      </c>
      <c r="G386">
        <v>128902</v>
      </c>
      <c r="H386">
        <v>64791</v>
      </c>
      <c r="I386">
        <v>0</v>
      </c>
      <c r="J386">
        <v>0</v>
      </c>
      <c r="K386">
        <v>0</v>
      </c>
      <c r="L386">
        <v>117777</v>
      </c>
    </row>
    <row r="387" spans="1:12">
      <c r="A387" t="s">
        <v>796</v>
      </c>
      <c r="B387" t="s">
        <v>796</v>
      </c>
      <c r="C387" t="s">
        <v>316</v>
      </c>
      <c r="D387" t="s">
        <v>316</v>
      </c>
      <c r="E387">
        <v>144028</v>
      </c>
      <c r="G387">
        <v>26634</v>
      </c>
      <c r="H387">
        <v>15197</v>
      </c>
      <c r="I387">
        <v>0</v>
      </c>
      <c r="J387">
        <v>0</v>
      </c>
      <c r="K387">
        <v>0</v>
      </c>
      <c r="L387">
        <v>70573</v>
      </c>
    </row>
    <row r="388" spans="1:12">
      <c r="A388" t="s">
        <v>796</v>
      </c>
      <c r="B388" t="s">
        <v>796</v>
      </c>
      <c r="C388" t="s">
        <v>171</v>
      </c>
      <c r="D388" t="s">
        <v>171</v>
      </c>
      <c r="E388">
        <v>271274</v>
      </c>
      <c r="F388" s="20">
        <v>44097</v>
      </c>
      <c r="G388">
        <v>104247</v>
      </c>
      <c r="H388">
        <v>62208</v>
      </c>
      <c r="I388">
        <v>0</v>
      </c>
      <c r="J388">
        <v>0</v>
      </c>
      <c r="K388">
        <v>0</v>
      </c>
      <c r="L388">
        <v>13542</v>
      </c>
    </row>
    <row r="389" spans="1:12">
      <c r="A389" t="s">
        <v>796</v>
      </c>
      <c r="B389" t="s">
        <v>796</v>
      </c>
      <c r="C389" t="s">
        <v>485</v>
      </c>
      <c r="D389" t="s">
        <v>485</v>
      </c>
      <c r="E389">
        <v>452661</v>
      </c>
      <c r="G389">
        <v>251626</v>
      </c>
      <c r="H389">
        <v>148953</v>
      </c>
      <c r="I389">
        <v>0</v>
      </c>
      <c r="J389">
        <v>0</v>
      </c>
      <c r="K389">
        <v>0</v>
      </c>
      <c r="L389">
        <v>221803</v>
      </c>
    </row>
    <row r="390" spans="1:12">
      <c r="A390" t="s">
        <v>796</v>
      </c>
      <c r="B390" t="s">
        <v>796</v>
      </c>
      <c r="C390" t="s">
        <v>505</v>
      </c>
      <c r="D390" t="s">
        <v>505</v>
      </c>
      <c r="E390">
        <v>514683</v>
      </c>
      <c r="G390">
        <v>308782</v>
      </c>
      <c r="H390">
        <v>199404</v>
      </c>
      <c r="I390">
        <v>0</v>
      </c>
      <c r="J390">
        <v>0</v>
      </c>
      <c r="K390">
        <v>0</v>
      </c>
      <c r="L390">
        <v>252194</v>
      </c>
    </row>
    <row r="391" spans="1:12">
      <c r="A391" t="s">
        <v>796</v>
      </c>
      <c r="B391" t="s">
        <v>796</v>
      </c>
      <c r="C391" t="s">
        <v>194</v>
      </c>
      <c r="D391" t="s">
        <v>194</v>
      </c>
      <c r="E391">
        <v>43818</v>
      </c>
      <c r="G391">
        <v>27911</v>
      </c>
      <c r="H391">
        <v>17262</v>
      </c>
      <c r="I391">
        <v>0</v>
      </c>
      <c r="J391">
        <v>0</v>
      </c>
      <c r="K391">
        <v>0</v>
      </c>
      <c r="L391">
        <v>21470</v>
      </c>
    </row>
    <row r="392" spans="1:12">
      <c r="A392" t="s">
        <v>796</v>
      </c>
      <c r="B392" t="s">
        <v>796</v>
      </c>
      <c r="C392" t="s">
        <v>305</v>
      </c>
      <c r="D392" t="s">
        <v>305</v>
      </c>
      <c r="E392">
        <v>135481</v>
      </c>
      <c r="G392">
        <v>84702</v>
      </c>
      <c r="H392">
        <v>49653</v>
      </c>
      <c r="I392">
        <v>0</v>
      </c>
      <c r="J392">
        <v>0</v>
      </c>
      <c r="K392">
        <v>0</v>
      </c>
      <c r="L392">
        <v>66385</v>
      </c>
    </row>
    <row r="393" spans="1:12">
      <c r="A393" t="s">
        <v>796</v>
      </c>
      <c r="B393" t="s">
        <v>796</v>
      </c>
      <c r="C393" t="s">
        <v>197</v>
      </c>
      <c r="D393" t="s">
        <v>197</v>
      </c>
      <c r="E393">
        <v>45616</v>
      </c>
      <c r="G393">
        <v>10502</v>
      </c>
      <c r="H393">
        <v>5370</v>
      </c>
      <c r="I393">
        <v>0</v>
      </c>
      <c r="J393">
        <v>0</v>
      </c>
      <c r="K393">
        <v>0</v>
      </c>
      <c r="L393">
        <v>22351</v>
      </c>
    </row>
    <row r="394" spans="1:12">
      <c r="A394" t="s">
        <v>796</v>
      </c>
      <c r="B394" t="s">
        <v>796</v>
      </c>
      <c r="C394" t="s">
        <v>200</v>
      </c>
      <c r="D394" t="s">
        <v>200</v>
      </c>
      <c r="E394">
        <v>47250</v>
      </c>
      <c r="G394">
        <v>12417</v>
      </c>
      <c r="H394">
        <v>9888</v>
      </c>
      <c r="I394">
        <v>0</v>
      </c>
      <c r="J394">
        <v>0</v>
      </c>
      <c r="K394">
        <v>0</v>
      </c>
      <c r="L394">
        <v>23152</v>
      </c>
    </row>
    <row r="395" spans="1:12">
      <c r="A395" t="s">
        <v>796</v>
      </c>
      <c r="B395" t="s">
        <v>796</v>
      </c>
      <c r="C395" t="s">
        <v>446</v>
      </c>
      <c r="D395" t="s">
        <v>446</v>
      </c>
      <c r="E395">
        <v>354772</v>
      </c>
      <c r="G395">
        <v>28247</v>
      </c>
      <c r="H395">
        <v>18288</v>
      </c>
      <c r="I395">
        <v>0</v>
      </c>
      <c r="J395">
        <v>0</v>
      </c>
      <c r="K395">
        <v>0</v>
      </c>
      <c r="L395">
        <v>173838</v>
      </c>
    </row>
    <row r="396" spans="1:12">
      <c r="A396" t="s">
        <v>796</v>
      </c>
      <c r="B396" t="s">
        <v>796</v>
      </c>
      <c r="C396" t="s">
        <v>314</v>
      </c>
      <c r="D396" t="s">
        <v>314</v>
      </c>
      <c r="E396">
        <v>140143</v>
      </c>
      <c r="G396">
        <v>19931</v>
      </c>
      <c r="H396">
        <v>10361</v>
      </c>
      <c r="I396">
        <v>0</v>
      </c>
      <c r="J396">
        <v>0</v>
      </c>
      <c r="K396">
        <v>0</v>
      </c>
      <c r="L396">
        <v>68670</v>
      </c>
    </row>
    <row r="397" spans="1:12">
      <c r="A397" t="s">
        <v>796</v>
      </c>
      <c r="B397" t="s">
        <v>796</v>
      </c>
      <c r="C397" t="s">
        <v>469</v>
      </c>
      <c r="D397" t="s">
        <v>469</v>
      </c>
      <c r="E397">
        <v>420517</v>
      </c>
      <c r="G397">
        <v>141308</v>
      </c>
      <c r="H397">
        <v>62279</v>
      </c>
      <c r="I397">
        <v>0</v>
      </c>
      <c r="J397">
        <v>0</v>
      </c>
      <c r="K397">
        <v>0</v>
      </c>
      <c r="L397">
        <v>206053</v>
      </c>
    </row>
    <row r="398" spans="1:12">
      <c r="A398" t="s">
        <v>796</v>
      </c>
      <c r="B398" t="s">
        <v>796</v>
      </c>
      <c r="C398" t="s">
        <v>345</v>
      </c>
      <c r="D398" t="s">
        <v>345</v>
      </c>
      <c r="E398">
        <v>183115</v>
      </c>
      <c r="G398">
        <v>22193</v>
      </c>
      <c r="H398">
        <v>14759</v>
      </c>
      <c r="I398">
        <v>0</v>
      </c>
      <c r="J398">
        <v>0</v>
      </c>
      <c r="K398">
        <v>0</v>
      </c>
      <c r="L398">
        <v>89726</v>
      </c>
    </row>
    <row r="399" spans="1:12">
      <c r="A399" t="s">
        <v>797</v>
      </c>
      <c r="B399" t="s">
        <v>797</v>
      </c>
      <c r="C399" t="s">
        <v>431</v>
      </c>
      <c r="D399" t="s">
        <v>431</v>
      </c>
      <c r="E399">
        <v>317618</v>
      </c>
      <c r="G399">
        <v>47655</v>
      </c>
      <c r="H399">
        <v>20648</v>
      </c>
      <c r="I399">
        <v>1867</v>
      </c>
      <c r="J399">
        <v>13</v>
      </c>
      <c r="K399">
        <v>1844</v>
      </c>
      <c r="L399">
        <v>156566</v>
      </c>
    </row>
    <row r="400" spans="1:12">
      <c r="A400" t="s">
        <v>797</v>
      </c>
      <c r="B400" t="s">
        <v>797</v>
      </c>
      <c r="C400" t="s">
        <v>294</v>
      </c>
      <c r="D400" t="s">
        <v>294</v>
      </c>
      <c r="E400">
        <v>122436</v>
      </c>
      <c r="G400">
        <v>64432</v>
      </c>
      <c r="H400">
        <v>33259</v>
      </c>
      <c r="I400">
        <v>2430</v>
      </c>
      <c r="J400">
        <v>31</v>
      </c>
      <c r="K400">
        <v>2395</v>
      </c>
      <c r="L400">
        <v>61208</v>
      </c>
    </row>
    <row r="401" spans="1:12">
      <c r="A401" t="s">
        <v>797</v>
      </c>
      <c r="B401" t="s">
        <v>797</v>
      </c>
      <c r="C401" t="s">
        <v>611</v>
      </c>
      <c r="D401" t="s">
        <v>611</v>
      </c>
      <c r="E401">
        <v>824059</v>
      </c>
      <c r="G401">
        <v>318381</v>
      </c>
      <c r="H401">
        <v>225526</v>
      </c>
      <c r="I401">
        <v>41025</v>
      </c>
      <c r="J401">
        <v>987</v>
      </c>
      <c r="K401">
        <v>39754</v>
      </c>
      <c r="L401">
        <v>424301</v>
      </c>
    </row>
    <row r="402" spans="1:12">
      <c r="A402" t="s">
        <v>797</v>
      </c>
      <c r="B402" t="s">
        <v>797</v>
      </c>
      <c r="C402" t="s">
        <v>290</v>
      </c>
      <c r="D402" t="s">
        <v>290</v>
      </c>
      <c r="E402">
        <v>118325</v>
      </c>
      <c r="G402">
        <v>62675</v>
      </c>
      <c r="H402">
        <v>28288</v>
      </c>
      <c r="I402">
        <v>1685</v>
      </c>
      <c r="J402">
        <v>8</v>
      </c>
      <c r="K402">
        <v>1674</v>
      </c>
      <c r="L402">
        <v>58821</v>
      </c>
    </row>
    <row r="403" spans="1:12">
      <c r="A403" t="s">
        <v>797</v>
      </c>
      <c r="B403" t="s">
        <v>797</v>
      </c>
      <c r="C403" t="s">
        <v>403</v>
      </c>
      <c r="D403" t="s">
        <v>403</v>
      </c>
      <c r="E403">
        <v>258380</v>
      </c>
      <c r="G403">
        <v>92049</v>
      </c>
      <c r="H403">
        <v>48460</v>
      </c>
      <c r="I403">
        <v>9697</v>
      </c>
      <c r="J403">
        <v>89</v>
      </c>
      <c r="K403">
        <v>9584</v>
      </c>
      <c r="L403">
        <v>131454</v>
      </c>
    </row>
    <row r="404" spans="1:12">
      <c r="A404" t="s">
        <v>797</v>
      </c>
      <c r="B404" t="s">
        <v>797</v>
      </c>
      <c r="C404" t="s">
        <v>315</v>
      </c>
      <c r="D404" t="s">
        <v>315</v>
      </c>
      <c r="E404">
        <v>142574</v>
      </c>
      <c r="G404">
        <v>40103</v>
      </c>
      <c r="H404">
        <v>18937</v>
      </c>
      <c r="I404">
        <v>1216</v>
      </c>
      <c r="J404">
        <v>12</v>
      </c>
      <c r="K404">
        <v>1203</v>
      </c>
      <c r="L404">
        <v>70469</v>
      </c>
    </row>
    <row r="405" spans="1:12">
      <c r="A405" t="s">
        <v>797</v>
      </c>
      <c r="B405" t="s">
        <v>797</v>
      </c>
      <c r="C405" t="s">
        <v>339</v>
      </c>
      <c r="D405" t="s">
        <v>339</v>
      </c>
      <c r="E405">
        <v>172495</v>
      </c>
      <c r="G405">
        <v>73397</v>
      </c>
      <c r="H405">
        <v>39210</v>
      </c>
      <c r="I405">
        <v>1872</v>
      </c>
      <c r="J405">
        <v>17</v>
      </c>
      <c r="K405">
        <v>1852</v>
      </c>
      <c r="L405">
        <v>85458</v>
      </c>
    </row>
    <row r="406" spans="1:12">
      <c r="A406" t="s">
        <v>797</v>
      </c>
      <c r="B406" t="s">
        <v>797</v>
      </c>
      <c r="C406" t="s">
        <v>279</v>
      </c>
      <c r="D406" t="s">
        <v>279</v>
      </c>
      <c r="E406">
        <v>110152</v>
      </c>
      <c r="G406">
        <v>33372</v>
      </c>
      <c r="H406">
        <v>17117</v>
      </c>
      <c r="I406">
        <v>2548</v>
      </c>
      <c r="J406">
        <v>17</v>
      </c>
      <c r="K406">
        <v>2525</v>
      </c>
      <c r="L406">
        <v>55248</v>
      </c>
    </row>
    <row r="407" spans="1:12">
      <c r="A407" t="s">
        <v>797</v>
      </c>
      <c r="B407" t="s">
        <v>797</v>
      </c>
      <c r="C407" t="s">
        <v>563</v>
      </c>
      <c r="D407" t="s">
        <v>563</v>
      </c>
      <c r="E407">
        <v>642923</v>
      </c>
      <c r="G407">
        <v>209662</v>
      </c>
      <c r="H407">
        <v>119725</v>
      </c>
      <c r="I407">
        <v>9027</v>
      </c>
      <c r="J407">
        <v>72</v>
      </c>
      <c r="K407">
        <v>8943</v>
      </c>
      <c r="L407">
        <v>319545</v>
      </c>
    </row>
    <row r="408" spans="1:12">
      <c r="A408" t="s">
        <v>797</v>
      </c>
      <c r="B408" t="s">
        <v>797</v>
      </c>
      <c r="C408" t="s">
        <v>409</v>
      </c>
      <c r="D408" t="s">
        <v>409</v>
      </c>
      <c r="E408">
        <v>270352</v>
      </c>
      <c r="G408">
        <v>84529</v>
      </c>
      <c r="H408">
        <v>47646</v>
      </c>
      <c r="I408">
        <v>6803</v>
      </c>
      <c r="J408">
        <v>133</v>
      </c>
      <c r="K408">
        <v>6642</v>
      </c>
      <c r="L408">
        <v>135873</v>
      </c>
    </row>
    <row r="409" spans="1:12">
      <c r="A409" t="s">
        <v>797</v>
      </c>
      <c r="B409" t="s">
        <v>797</v>
      </c>
      <c r="C409" t="s">
        <v>455</v>
      </c>
      <c r="D409" t="s">
        <v>455</v>
      </c>
      <c r="E409">
        <v>385601</v>
      </c>
      <c r="G409">
        <v>77018</v>
      </c>
      <c r="H409">
        <v>43000</v>
      </c>
      <c r="I409">
        <v>5457</v>
      </c>
      <c r="J409">
        <v>71</v>
      </c>
      <c r="K409">
        <v>5330</v>
      </c>
      <c r="L409">
        <v>191672</v>
      </c>
    </row>
    <row r="410" spans="1:12">
      <c r="A410" t="s">
        <v>798</v>
      </c>
      <c r="B410" t="s">
        <v>798</v>
      </c>
      <c r="C410" t="s">
        <v>457</v>
      </c>
      <c r="D410" t="s">
        <v>457</v>
      </c>
      <c r="E410">
        <v>404054</v>
      </c>
      <c r="G410">
        <v>315706</v>
      </c>
      <c r="H410">
        <v>239593</v>
      </c>
      <c r="I410">
        <v>75111</v>
      </c>
      <c r="J410">
        <v>300</v>
      </c>
      <c r="K410">
        <v>71337</v>
      </c>
      <c r="L410">
        <v>235541</v>
      </c>
    </row>
    <row r="411" spans="1:12">
      <c r="A411" t="s">
        <v>798</v>
      </c>
      <c r="B411" t="s">
        <v>798</v>
      </c>
      <c r="C411" t="s">
        <v>295</v>
      </c>
      <c r="D411" t="s">
        <v>295</v>
      </c>
      <c r="E411">
        <v>125370</v>
      </c>
      <c r="G411">
        <v>74122</v>
      </c>
      <c r="H411">
        <v>55251</v>
      </c>
      <c r="I411">
        <v>5188</v>
      </c>
      <c r="J411">
        <v>11</v>
      </c>
      <c r="K411">
        <v>4745</v>
      </c>
      <c r="L411">
        <v>64025</v>
      </c>
    </row>
    <row r="412" spans="1:12">
      <c r="A412" t="s">
        <v>798</v>
      </c>
      <c r="B412" t="s">
        <v>798</v>
      </c>
      <c r="C412" t="s">
        <v>239</v>
      </c>
      <c r="D412" t="s">
        <v>239</v>
      </c>
      <c r="E412">
        <v>83054</v>
      </c>
      <c r="G412">
        <v>50525</v>
      </c>
      <c r="H412">
        <v>33101</v>
      </c>
      <c r="I412">
        <v>7721</v>
      </c>
      <c r="J412">
        <v>30</v>
      </c>
      <c r="K412">
        <v>7561</v>
      </c>
      <c r="L412">
        <v>44556</v>
      </c>
    </row>
    <row r="413" spans="1:12">
      <c r="A413" t="s">
        <v>798</v>
      </c>
      <c r="B413" t="s">
        <v>798</v>
      </c>
      <c r="C413" t="s">
        <v>289</v>
      </c>
      <c r="D413" t="s">
        <v>289</v>
      </c>
      <c r="E413">
        <v>117444</v>
      </c>
      <c r="G413">
        <v>55877</v>
      </c>
      <c r="H413">
        <v>25870</v>
      </c>
      <c r="I413">
        <v>6740</v>
      </c>
      <c r="J413">
        <v>23</v>
      </c>
      <c r="K413">
        <v>6553</v>
      </c>
      <c r="L413">
        <v>60917</v>
      </c>
    </row>
    <row r="414" spans="1:12">
      <c r="A414" t="s">
        <v>798</v>
      </c>
      <c r="B414" t="s">
        <v>798</v>
      </c>
      <c r="C414" t="s">
        <v>323</v>
      </c>
      <c r="D414" t="s">
        <v>323</v>
      </c>
      <c r="E414">
        <v>154094</v>
      </c>
      <c r="G414">
        <v>95129</v>
      </c>
      <c r="H414">
        <v>73298</v>
      </c>
      <c r="I414">
        <v>9842</v>
      </c>
      <c r="J414">
        <v>27</v>
      </c>
      <c r="K414">
        <v>9053</v>
      </c>
      <c r="L414">
        <v>80427</v>
      </c>
    </row>
    <row r="415" spans="1:12">
      <c r="A415" t="s">
        <v>798</v>
      </c>
      <c r="B415" t="s">
        <v>798</v>
      </c>
      <c r="C415" t="s">
        <v>244</v>
      </c>
      <c r="D415" t="s">
        <v>244</v>
      </c>
      <c r="E415">
        <v>85757</v>
      </c>
      <c r="G415">
        <v>43678</v>
      </c>
      <c r="H415">
        <v>28873</v>
      </c>
      <c r="I415">
        <v>4854</v>
      </c>
      <c r="J415">
        <v>12</v>
      </c>
      <c r="K415">
        <v>4448</v>
      </c>
      <c r="L415">
        <v>44447</v>
      </c>
    </row>
    <row r="416" spans="1:12">
      <c r="A416" t="s">
        <v>798</v>
      </c>
      <c r="B416" t="s">
        <v>798</v>
      </c>
      <c r="C416" t="s">
        <v>214</v>
      </c>
      <c r="D416" t="s">
        <v>214</v>
      </c>
      <c r="E416">
        <v>56366</v>
      </c>
      <c r="G416">
        <v>34626</v>
      </c>
      <c r="H416">
        <v>19984</v>
      </c>
      <c r="I416">
        <v>5469</v>
      </c>
      <c r="J416">
        <v>14</v>
      </c>
      <c r="K416">
        <v>5304</v>
      </c>
      <c r="L416">
        <v>30353</v>
      </c>
    </row>
    <row r="417" spans="1:12">
      <c r="A417" t="s">
        <v>798</v>
      </c>
      <c r="B417" t="s">
        <v>798</v>
      </c>
      <c r="C417" t="s">
        <v>223</v>
      </c>
      <c r="D417" t="s">
        <v>223</v>
      </c>
      <c r="E417">
        <v>64875</v>
      </c>
      <c r="G417">
        <v>41932</v>
      </c>
      <c r="H417">
        <v>36047</v>
      </c>
      <c r="I417">
        <v>4210</v>
      </c>
      <c r="J417">
        <v>10</v>
      </c>
      <c r="K417">
        <v>3646</v>
      </c>
      <c r="L417">
        <v>33893</v>
      </c>
    </row>
    <row r="418" spans="1:12">
      <c r="A418" t="s">
        <v>799</v>
      </c>
      <c r="B418" t="s">
        <v>799</v>
      </c>
      <c r="C418" t="s">
        <v>258</v>
      </c>
      <c r="D418" t="s">
        <v>258</v>
      </c>
      <c r="E418">
        <v>379769</v>
      </c>
      <c r="F418" s="20">
        <v>44176</v>
      </c>
      <c r="G418">
        <v>268405</v>
      </c>
      <c r="H418">
        <v>175502</v>
      </c>
      <c r="I418">
        <v>14684</v>
      </c>
      <c r="J418">
        <v>421</v>
      </c>
      <c r="K418">
        <v>13471</v>
      </c>
      <c r="L418">
        <v>54362</v>
      </c>
    </row>
    <row r="419" spans="1:12">
      <c r="A419" t="s">
        <v>799</v>
      </c>
      <c r="B419" t="s">
        <v>799</v>
      </c>
      <c r="C419" t="s">
        <v>82</v>
      </c>
      <c r="D419" t="s">
        <v>82</v>
      </c>
      <c r="E419">
        <v>74033</v>
      </c>
      <c r="F419" s="20">
        <v>44176</v>
      </c>
      <c r="G419">
        <v>13017</v>
      </c>
      <c r="H419">
        <v>8141</v>
      </c>
      <c r="I419">
        <v>258</v>
      </c>
      <c r="J419">
        <v>9</v>
      </c>
      <c r="K419">
        <v>246</v>
      </c>
      <c r="L419">
        <v>1131</v>
      </c>
    </row>
    <row r="420" spans="1:12">
      <c r="A420" t="s">
        <v>799</v>
      </c>
      <c r="B420" t="s">
        <v>799</v>
      </c>
      <c r="C420" t="s">
        <v>226</v>
      </c>
      <c r="D420" t="s">
        <v>226</v>
      </c>
      <c r="E420">
        <v>270063</v>
      </c>
      <c r="F420" s="20">
        <v>44176</v>
      </c>
      <c r="G420">
        <v>105758</v>
      </c>
      <c r="H420">
        <v>82602</v>
      </c>
      <c r="I420">
        <v>9461</v>
      </c>
      <c r="J420">
        <v>123</v>
      </c>
      <c r="K420">
        <v>9095</v>
      </c>
      <c r="L420">
        <v>38716</v>
      </c>
    </row>
    <row r="421" spans="1:12">
      <c r="A421" t="s">
        <v>799</v>
      </c>
      <c r="B421" t="s">
        <v>799</v>
      </c>
      <c r="C421" t="s">
        <v>85</v>
      </c>
      <c r="D421" t="s">
        <v>85</v>
      </c>
      <c r="E421">
        <v>50593</v>
      </c>
      <c r="F421" s="20">
        <v>44176</v>
      </c>
      <c r="G421">
        <v>20577</v>
      </c>
      <c r="H421">
        <v>15446</v>
      </c>
      <c r="I421">
        <v>307</v>
      </c>
      <c r="J421">
        <v>2</v>
      </c>
      <c r="K421">
        <v>286</v>
      </c>
      <c r="L421">
        <v>1346</v>
      </c>
    </row>
    <row r="422" spans="1:12">
      <c r="A422" t="s">
        <v>799</v>
      </c>
      <c r="B422" t="s">
        <v>799</v>
      </c>
      <c r="C422" t="s">
        <v>120</v>
      </c>
      <c r="D422" t="s">
        <v>120</v>
      </c>
      <c r="E422">
        <v>193171</v>
      </c>
      <c r="F422" s="20">
        <v>44176</v>
      </c>
      <c r="G422">
        <v>69198</v>
      </c>
      <c r="H422">
        <v>54730</v>
      </c>
      <c r="I422">
        <v>2333</v>
      </c>
      <c r="J422">
        <v>54</v>
      </c>
      <c r="K422">
        <v>2186</v>
      </c>
      <c r="L422">
        <v>5142</v>
      </c>
    </row>
    <row r="423" spans="1:12">
      <c r="A423" t="s">
        <v>799</v>
      </c>
      <c r="B423" t="s">
        <v>799</v>
      </c>
      <c r="C423" t="s">
        <v>166</v>
      </c>
      <c r="D423" t="s">
        <v>166</v>
      </c>
      <c r="E423">
        <v>259604</v>
      </c>
      <c r="F423" s="20">
        <v>44176</v>
      </c>
      <c r="G423">
        <v>70054</v>
      </c>
      <c r="H423">
        <v>48331</v>
      </c>
      <c r="I423">
        <v>1159</v>
      </c>
      <c r="J423">
        <v>14</v>
      </c>
      <c r="K423">
        <v>1124</v>
      </c>
      <c r="L423">
        <v>12857</v>
      </c>
    </row>
    <row r="424" spans="1:12">
      <c r="A424" t="s">
        <v>799</v>
      </c>
      <c r="B424" t="s">
        <v>799</v>
      </c>
      <c r="C424" t="s">
        <v>133</v>
      </c>
      <c r="D424" t="s">
        <v>133</v>
      </c>
      <c r="E424">
        <v>163294</v>
      </c>
      <c r="F424" s="20">
        <v>44176</v>
      </c>
      <c r="G424">
        <v>19956</v>
      </c>
      <c r="H424">
        <v>12514</v>
      </c>
      <c r="I424">
        <v>920</v>
      </c>
      <c r="J424">
        <v>6</v>
      </c>
      <c r="K424">
        <v>897</v>
      </c>
      <c r="L424">
        <v>6177</v>
      </c>
    </row>
    <row r="425" spans="1:12">
      <c r="A425" t="s">
        <v>799</v>
      </c>
      <c r="B425" t="s">
        <v>799</v>
      </c>
      <c r="C425" t="s">
        <v>108</v>
      </c>
      <c r="D425" t="s">
        <v>108</v>
      </c>
      <c r="E425">
        <v>163294</v>
      </c>
      <c r="F425" s="20">
        <v>44176</v>
      </c>
      <c r="G425">
        <v>31241</v>
      </c>
      <c r="H425">
        <v>20746</v>
      </c>
      <c r="I425">
        <v>601</v>
      </c>
      <c r="J425">
        <v>18</v>
      </c>
      <c r="K425">
        <v>568</v>
      </c>
      <c r="L425">
        <v>3079</v>
      </c>
    </row>
    <row r="426" spans="1:12">
      <c r="A426" t="s">
        <v>799</v>
      </c>
      <c r="B426" t="s">
        <v>799</v>
      </c>
      <c r="C426" t="s">
        <v>127</v>
      </c>
      <c r="D426" t="s">
        <v>127</v>
      </c>
      <c r="E426">
        <v>414801</v>
      </c>
      <c r="F426" s="20">
        <v>44176</v>
      </c>
      <c r="G426">
        <v>38130</v>
      </c>
      <c r="H426">
        <v>26725</v>
      </c>
      <c r="I426">
        <v>1094</v>
      </c>
      <c r="J426">
        <v>12</v>
      </c>
      <c r="K426">
        <v>1077</v>
      </c>
      <c r="L426">
        <v>5434</v>
      </c>
    </row>
    <row r="427" spans="1:12">
      <c r="A427" t="s">
        <v>799</v>
      </c>
      <c r="B427" t="s">
        <v>799</v>
      </c>
      <c r="C427" t="s">
        <v>88</v>
      </c>
      <c r="D427" t="s">
        <v>88</v>
      </c>
      <c r="E427">
        <v>166239</v>
      </c>
      <c r="F427" s="20">
        <v>44176</v>
      </c>
      <c r="G427">
        <v>35138</v>
      </c>
      <c r="H427">
        <v>23577</v>
      </c>
      <c r="I427">
        <v>402</v>
      </c>
      <c r="J427">
        <v>11</v>
      </c>
      <c r="K427">
        <v>361</v>
      </c>
      <c r="L427">
        <v>1591</v>
      </c>
    </row>
    <row r="428" spans="1:12">
      <c r="A428" t="s">
        <v>799</v>
      </c>
      <c r="B428" t="s">
        <v>799</v>
      </c>
      <c r="C428" t="s">
        <v>102</v>
      </c>
      <c r="D428" t="s">
        <v>102</v>
      </c>
      <c r="E428">
        <v>141014</v>
      </c>
      <c r="F428" s="20">
        <v>44176</v>
      </c>
      <c r="G428">
        <v>38077</v>
      </c>
      <c r="H428">
        <v>22337</v>
      </c>
      <c r="I428">
        <v>623</v>
      </c>
      <c r="J428">
        <v>15</v>
      </c>
      <c r="K428">
        <v>593</v>
      </c>
      <c r="L428">
        <v>2442</v>
      </c>
    </row>
    <row r="429" spans="1:12">
      <c r="A429" t="s">
        <v>813</v>
      </c>
      <c r="B429" t="s">
        <v>813</v>
      </c>
      <c r="C429" t="s">
        <v>444</v>
      </c>
      <c r="D429" t="s">
        <v>444</v>
      </c>
      <c r="E429">
        <v>1271703</v>
      </c>
      <c r="F429" s="20">
        <v>44223</v>
      </c>
      <c r="G429">
        <v>786278</v>
      </c>
      <c r="H429">
        <v>291800</v>
      </c>
      <c r="I429">
        <v>43920</v>
      </c>
      <c r="J429">
        <v>393</v>
      </c>
      <c r="K429">
        <v>43506</v>
      </c>
      <c r="L429">
        <v>194833</v>
      </c>
    </row>
    <row r="430" spans="1:12">
      <c r="A430" t="s">
        <v>813</v>
      </c>
      <c r="B430" t="s">
        <v>813</v>
      </c>
      <c r="C430" t="s">
        <v>343</v>
      </c>
      <c r="D430" t="s">
        <v>343</v>
      </c>
      <c r="E430">
        <v>1648574</v>
      </c>
      <c r="F430" s="20">
        <v>44115</v>
      </c>
      <c r="G430">
        <v>960786</v>
      </c>
      <c r="H430">
        <v>299153</v>
      </c>
      <c r="I430">
        <v>23397</v>
      </c>
      <c r="J430">
        <v>126</v>
      </c>
      <c r="K430">
        <v>23257</v>
      </c>
      <c r="L430">
        <v>99565</v>
      </c>
    </row>
    <row r="431" spans="1:12">
      <c r="A431" t="s">
        <v>813</v>
      </c>
      <c r="B431" t="s">
        <v>813</v>
      </c>
      <c r="C431" t="s">
        <v>150</v>
      </c>
      <c r="D431" t="s">
        <v>150</v>
      </c>
      <c r="E431">
        <v>2317419</v>
      </c>
      <c r="F431" s="20">
        <v>43968</v>
      </c>
      <c r="G431">
        <v>1351099</v>
      </c>
      <c r="H431">
        <v>534318</v>
      </c>
      <c r="I431">
        <v>40787</v>
      </c>
      <c r="J431">
        <v>299</v>
      </c>
      <c r="K431">
        <v>40389</v>
      </c>
      <c r="L431">
        <v>30236</v>
      </c>
    </row>
    <row r="432" spans="1:12">
      <c r="A432" t="s">
        <v>813</v>
      </c>
      <c r="B432" t="s">
        <v>813</v>
      </c>
      <c r="C432" t="s">
        <v>702</v>
      </c>
      <c r="D432" t="s">
        <v>702</v>
      </c>
      <c r="E432">
        <v>1478833</v>
      </c>
      <c r="G432">
        <v>829092</v>
      </c>
      <c r="H432">
        <v>283966</v>
      </c>
      <c r="I432">
        <v>31126</v>
      </c>
      <c r="J432">
        <v>335</v>
      </c>
      <c r="K432">
        <v>30762</v>
      </c>
      <c r="L432">
        <v>740191</v>
      </c>
    </row>
    <row r="433" spans="1:12">
      <c r="A433" t="s">
        <v>813</v>
      </c>
      <c r="B433" t="s">
        <v>813</v>
      </c>
      <c r="C433" t="s">
        <v>508</v>
      </c>
      <c r="D433" t="s">
        <v>508</v>
      </c>
      <c r="E433">
        <v>1506522</v>
      </c>
      <c r="F433" s="20">
        <v>44227</v>
      </c>
      <c r="G433">
        <v>1026493</v>
      </c>
      <c r="H433">
        <v>367945</v>
      </c>
      <c r="I433">
        <v>26480</v>
      </c>
      <c r="J433">
        <v>150</v>
      </c>
      <c r="K433">
        <v>26260</v>
      </c>
      <c r="L433">
        <v>271413</v>
      </c>
    </row>
    <row r="434" spans="1:12">
      <c r="A434" t="s">
        <v>813</v>
      </c>
      <c r="B434" t="s">
        <v>813</v>
      </c>
      <c r="C434" t="s">
        <v>76</v>
      </c>
      <c r="D434" t="s">
        <v>76</v>
      </c>
      <c r="E434">
        <v>439917</v>
      </c>
      <c r="F434" s="20">
        <v>43968</v>
      </c>
      <c r="G434">
        <v>259325</v>
      </c>
      <c r="H434">
        <v>92297</v>
      </c>
      <c r="I434">
        <v>12634</v>
      </c>
      <c r="J434">
        <v>112</v>
      </c>
      <c r="K434">
        <v>12488</v>
      </c>
      <c r="L434">
        <v>6813</v>
      </c>
    </row>
    <row r="435" spans="1:12">
      <c r="A435" t="s">
        <v>813</v>
      </c>
      <c r="B435" t="s">
        <v>813</v>
      </c>
      <c r="C435" t="s">
        <v>134</v>
      </c>
      <c r="D435" t="s">
        <v>134</v>
      </c>
      <c r="E435">
        <v>2618708</v>
      </c>
      <c r="F435" s="20">
        <v>43968</v>
      </c>
      <c r="G435">
        <v>1434524</v>
      </c>
      <c r="H435">
        <v>702278</v>
      </c>
      <c r="I435">
        <v>94631</v>
      </c>
      <c r="J435">
        <v>857</v>
      </c>
      <c r="K435">
        <v>93404</v>
      </c>
      <c r="L435">
        <v>53035</v>
      </c>
    </row>
    <row r="436" spans="1:12">
      <c r="A436" t="s">
        <v>813</v>
      </c>
      <c r="B436" t="s">
        <v>813</v>
      </c>
      <c r="C436" t="s">
        <v>79</v>
      </c>
      <c r="D436" t="s">
        <v>79</v>
      </c>
      <c r="E436">
        <v>312164</v>
      </c>
      <c r="F436" s="20">
        <v>43968</v>
      </c>
      <c r="G436">
        <v>223405</v>
      </c>
      <c r="H436">
        <v>63727</v>
      </c>
      <c r="I436">
        <v>6553</v>
      </c>
      <c r="J436">
        <v>50</v>
      </c>
      <c r="K436">
        <v>6460</v>
      </c>
      <c r="L436">
        <v>3958</v>
      </c>
    </row>
    <row r="437" spans="1:12">
      <c r="A437" t="s">
        <v>813</v>
      </c>
      <c r="B437" t="s">
        <v>813</v>
      </c>
      <c r="C437" t="s">
        <v>449</v>
      </c>
      <c r="D437" t="s">
        <v>449</v>
      </c>
      <c r="E437">
        <v>1192948</v>
      </c>
      <c r="F437" s="20">
        <v>44227</v>
      </c>
      <c r="G437">
        <v>738406</v>
      </c>
      <c r="H437">
        <v>282859</v>
      </c>
      <c r="I437">
        <v>19871</v>
      </c>
      <c r="J437">
        <v>243</v>
      </c>
      <c r="K437">
        <v>19598</v>
      </c>
      <c r="L437">
        <v>189412</v>
      </c>
    </row>
    <row r="438" spans="1:12">
      <c r="A438" t="s">
        <v>813</v>
      </c>
      <c r="B438" t="s">
        <v>813</v>
      </c>
      <c r="C438" t="s">
        <v>80</v>
      </c>
      <c r="D438" t="s">
        <v>80</v>
      </c>
      <c r="E438">
        <v>575880</v>
      </c>
      <c r="F438" s="20">
        <v>43968</v>
      </c>
      <c r="G438">
        <v>288963</v>
      </c>
      <c r="H438">
        <v>115535</v>
      </c>
      <c r="I438">
        <v>9657</v>
      </c>
      <c r="J438">
        <v>84</v>
      </c>
      <c r="K438">
        <v>9555</v>
      </c>
      <c r="L438">
        <v>5543</v>
      </c>
    </row>
    <row r="439" spans="1:12">
      <c r="A439" t="s">
        <v>813</v>
      </c>
      <c r="B439" t="s">
        <v>813</v>
      </c>
      <c r="C439" t="s">
        <v>711</v>
      </c>
      <c r="D439" t="s">
        <v>711</v>
      </c>
      <c r="E439">
        <v>3520151</v>
      </c>
      <c r="F439" s="20">
        <v>44227</v>
      </c>
      <c r="G439">
        <v>2214981</v>
      </c>
      <c r="H439">
        <v>1698328</v>
      </c>
      <c r="I439">
        <v>33849</v>
      </c>
      <c r="J439">
        <v>485</v>
      </c>
      <c r="K439">
        <v>33342</v>
      </c>
      <c r="L439">
        <v>767366</v>
      </c>
    </row>
    <row r="440" spans="1:12">
      <c r="A440" t="s">
        <v>813</v>
      </c>
      <c r="B440" t="s">
        <v>813</v>
      </c>
      <c r="C440" t="s">
        <v>257</v>
      </c>
      <c r="D440" t="s">
        <v>257</v>
      </c>
      <c r="E440">
        <v>1136604</v>
      </c>
      <c r="F440" s="20">
        <v>44089</v>
      </c>
      <c r="G440">
        <v>677675</v>
      </c>
      <c r="H440">
        <v>272499</v>
      </c>
      <c r="I440">
        <v>27920</v>
      </c>
      <c r="J440">
        <v>316</v>
      </c>
      <c r="K440">
        <v>27510</v>
      </c>
      <c r="L440">
        <v>60608</v>
      </c>
    </row>
    <row r="441" spans="1:12">
      <c r="A441" t="s">
        <v>813</v>
      </c>
      <c r="B441" t="s">
        <v>813</v>
      </c>
      <c r="C441" t="s">
        <v>94</v>
      </c>
      <c r="D441" t="s">
        <v>94</v>
      </c>
      <c r="E441">
        <v>579499</v>
      </c>
      <c r="F441" s="20">
        <v>43968</v>
      </c>
      <c r="G441">
        <v>399523</v>
      </c>
      <c r="H441">
        <v>189682</v>
      </c>
      <c r="I441">
        <v>23863</v>
      </c>
      <c r="J441">
        <v>176</v>
      </c>
      <c r="K441">
        <v>23673</v>
      </c>
      <c r="L441">
        <v>13594</v>
      </c>
    </row>
    <row r="442" spans="1:12">
      <c r="A442" t="s">
        <v>813</v>
      </c>
      <c r="B442" t="s">
        <v>813</v>
      </c>
      <c r="C442" t="s">
        <v>90</v>
      </c>
      <c r="D442" t="s">
        <v>90</v>
      </c>
      <c r="E442">
        <v>1573054</v>
      </c>
      <c r="F442" s="20">
        <v>43968</v>
      </c>
      <c r="G442">
        <v>921185</v>
      </c>
      <c r="H442">
        <v>304778</v>
      </c>
      <c r="I442">
        <v>24314</v>
      </c>
      <c r="J442">
        <v>210</v>
      </c>
      <c r="K442">
        <v>24082</v>
      </c>
      <c r="L442">
        <v>13615</v>
      </c>
    </row>
    <row r="443" spans="1:12">
      <c r="A443" t="s">
        <v>813</v>
      </c>
      <c r="B443" t="s">
        <v>813</v>
      </c>
      <c r="C443" t="s">
        <v>92</v>
      </c>
      <c r="D443" t="s">
        <v>92</v>
      </c>
      <c r="E443">
        <v>731952</v>
      </c>
      <c r="F443" s="20">
        <v>43968</v>
      </c>
      <c r="G443">
        <v>384009</v>
      </c>
      <c r="H443">
        <v>150737</v>
      </c>
      <c r="I443">
        <v>11537</v>
      </c>
      <c r="J443">
        <v>83</v>
      </c>
      <c r="K443">
        <v>11453</v>
      </c>
      <c r="L443">
        <v>7284</v>
      </c>
    </row>
    <row r="444" spans="1:12">
      <c r="A444" t="s">
        <v>813</v>
      </c>
      <c r="B444" t="s">
        <v>813</v>
      </c>
      <c r="C444" t="s">
        <v>600</v>
      </c>
      <c r="D444" t="s">
        <v>600</v>
      </c>
      <c r="E444">
        <v>1439891</v>
      </c>
      <c r="F444" s="20">
        <v>44123</v>
      </c>
      <c r="G444">
        <v>916169</v>
      </c>
      <c r="H444">
        <v>347854</v>
      </c>
      <c r="I444">
        <v>24860</v>
      </c>
      <c r="J444">
        <v>252</v>
      </c>
      <c r="K444">
        <v>24545</v>
      </c>
      <c r="L444">
        <v>395162</v>
      </c>
    </row>
    <row r="445" spans="1:12">
      <c r="A445" t="s">
        <v>813</v>
      </c>
      <c r="B445" t="s">
        <v>813</v>
      </c>
      <c r="C445" t="s">
        <v>639</v>
      </c>
      <c r="D445" t="s">
        <v>639</v>
      </c>
      <c r="E445">
        <v>1802777</v>
      </c>
      <c r="F445" s="20">
        <v>44228</v>
      </c>
      <c r="G445">
        <v>1087285</v>
      </c>
      <c r="H445">
        <v>376311</v>
      </c>
      <c r="I445">
        <v>20980</v>
      </c>
      <c r="J445">
        <v>175</v>
      </c>
      <c r="K445">
        <v>20798</v>
      </c>
      <c r="L445">
        <v>484994</v>
      </c>
    </row>
    <row r="446" spans="1:12">
      <c r="A446" t="s">
        <v>813</v>
      </c>
      <c r="B446" t="s">
        <v>813</v>
      </c>
      <c r="C446" t="s">
        <v>742</v>
      </c>
      <c r="D446" t="s">
        <v>742</v>
      </c>
      <c r="E446">
        <v>2246341</v>
      </c>
      <c r="G446">
        <v>2063646</v>
      </c>
      <c r="H446">
        <v>1502538</v>
      </c>
      <c r="I446">
        <v>175335</v>
      </c>
      <c r="J446">
        <v>1552</v>
      </c>
      <c r="K446">
        <v>171938</v>
      </c>
      <c r="L446">
        <v>1188374</v>
      </c>
    </row>
    <row r="447" spans="1:12">
      <c r="A447" t="s">
        <v>813</v>
      </c>
      <c r="B447" t="s">
        <v>813</v>
      </c>
      <c r="C447" t="s">
        <v>89</v>
      </c>
      <c r="D447" t="s">
        <v>89</v>
      </c>
      <c r="E447">
        <v>1376934</v>
      </c>
      <c r="F447" s="20">
        <v>43968</v>
      </c>
      <c r="G447">
        <v>860773</v>
      </c>
      <c r="H447">
        <v>399063</v>
      </c>
      <c r="I447">
        <v>19137</v>
      </c>
      <c r="J447">
        <v>78</v>
      </c>
      <c r="K447">
        <v>19044</v>
      </c>
      <c r="L447">
        <v>10969</v>
      </c>
    </row>
    <row r="448" spans="1:12">
      <c r="A448" t="s">
        <v>813</v>
      </c>
      <c r="B448" t="s">
        <v>813</v>
      </c>
      <c r="C448" t="s">
        <v>97</v>
      </c>
      <c r="D448" t="s">
        <v>97</v>
      </c>
      <c r="E448">
        <v>612727</v>
      </c>
      <c r="F448" s="20">
        <v>43968</v>
      </c>
      <c r="G448">
        <v>391790</v>
      </c>
      <c r="H448">
        <v>137925</v>
      </c>
      <c r="I448">
        <v>11667</v>
      </c>
      <c r="J448">
        <v>49</v>
      </c>
      <c r="K448">
        <v>11613</v>
      </c>
      <c r="L448">
        <v>7674</v>
      </c>
    </row>
    <row r="449" spans="1:12">
      <c r="A449" t="s">
        <v>813</v>
      </c>
      <c r="B449" t="s">
        <v>813</v>
      </c>
      <c r="C449" t="s">
        <v>114</v>
      </c>
      <c r="D449" t="s">
        <v>114</v>
      </c>
      <c r="E449">
        <v>2513895</v>
      </c>
      <c r="F449" s="20">
        <v>43968</v>
      </c>
      <c r="G449">
        <v>1222153</v>
      </c>
      <c r="H449">
        <v>413698</v>
      </c>
      <c r="I449">
        <v>40844</v>
      </c>
      <c r="J449">
        <v>286</v>
      </c>
      <c r="K449">
        <v>40416</v>
      </c>
      <c r="L449">
        <v>23729</v>
      </c>
    </row>
    <row r="450" spans="1:12">
      <c r="A450" t="s">
        <v>813</v>
      </c>
      <c r="B450" t="s">
        <v>813</v>
      </c>
      <c r="C450" t="s">
        <v>438</v>
      </c>
      <c r="D450" t="s">
        <v>438</v>
      </c>
      <c r="E450">
        <v>1218762</v>
      </c>
      <c r="F450" s="20">
        <v>44221</v>
      </c>
      <c r="G450">
        <v>675601</v>
      </c>
      <c r="H450">
        <v>188457</v>
      </c>
      <c r="I450">
        <v>23549</v>
      </c>
      <c r="J450">
        <v>86</v>
      </c>
      <c r="K450">
        <v>23461</v>
      </c>
      <c r="L450">
        <v>173928</v>
      </c>
    </row>
    <row r="451" spans="1:12">
      <c r="A451" t="s">
        <v>813</v>
      </c>
      <c r="B451" t="s">
        <v>813</v>
      </c>
      <c r="C451" t="s">
        <v>83</v>
      </c>
      <c r="D451" t="s">
        <v>83</v>
      </c>
      <c r="E451">
        <v>962215</v>
      </c>
      <c r="F451" s="20">
        <v>43968</v>
      </c>
      <c r="G451">
        <v>593612</v>
      </c>
      <c r="H451">
        <v>222606</v>
      </c>
      <c r="I451">
        <v>23505</v>
      </c>
      <c r="J451">
        <v>212</v>
      </c>
      <c r="K451">
        <v>23261</v>
      </c>
      <c r="L451">
        <v>12856</v>
      </c>
    </row>
    <row r="452" spans="1:12">
      <c r="A452" t="s">
        <v>813</v>
      </c>
      <c r="B452" t="s">
        <v>813</v>
      </c>
      <c r="C452" t="s">
        <v>75</v>
      </c>
      <c r="D452" t="s">
        <v>75</v>
      </c>
      <c r="E452">
        <v>606490</v>
      </c>
      <c r="F452" s="20">
        <v>43968</v>
      </c>
      <c r="G452">
        <v>402248</v>
      </c>
      <c r="H452">
        <v>129685</v>
      </c>
      <c r="I452">
        <v>22924</v>
      </c>
      <c r="J452">
        <v>84</v>
      </c>
      <c r="K452">
        <v>22803</v>
      </c>
      <c r="L452">
        <v>11772</v>
      </c>
    </row>
    <row r="453" spans="1:12">
      <c r="A453" t="s">
        <v>813</v>
      </c>
      <c r="B453" t="s">
        <v>813</v>
      </c>
      <c r="C453" t="s">
        <v>445</v>
      </c>
      <c r="D453" t="s">
        <v>445</v>
      </c>
      <c r="E453">
        <v>1697983</v>
      </c>
      <c r="F453" s="20">
        <v>44166</v>
      </c>
      <c r="G453">
        <v>1078666</v>
      </c>
      <c r="H453">
        <v>523160</v>
      </c>
      <c r="I453">
        <v>45431</v>
      </c>
      <c r="J453">
        <v>459</v>
      </c>
      <c r="K453">
        <v>44903</v>
      </c>
      <c r="L453">
        <v>196055</v>
      </c>
    </row>
    <row r="454" spans="1:12">
      <c r="A454" t="s">
        <v>813</v>
      </c>
      <c r="B454" t="s">
        <v>813</v>
      </c>
      <c r="C454" t="s">
        <v>78</v>
      </c>
      <c r="D454" t="s">
        <v>78</v>
      </c>
      <c r="E454">
        <v>961959</v>
      </c>
      <c r="F454" s="20">
        <v>43968</v>
      </c>
      <c r="G454">
        <v>549767</v>
      </c>
      <c r="H454">
        <v>184420</v>
      </c>
      <c r="I454">
        <v>20224</v>
      </c>
      <c r="J454">
        <v>167</v>
      </c>
      <c r="K454">
        <v>19981</v>
      </c>
      <c r="L454">
        <v>10690</v>
      </c>
    </row>
    <row r="455" spans="1:12">
      <c r="A455" t="s">
        <v>813</v>
      </c>
      <c r="B455" t="s">
        <v>813</v>
      </c>
      <c r="C455" t="s">
        <v>99</v>
      </c>
      <c r="D455" t="s">
        <v>99</v>
      </c>
      <c r="E455">
        <v>1044410</v>
      </c>
      <c r="F455" s="20">
        <v>43968</v>
      </c>
      <c r="G455">
        <v>768989</v>
      </c>
      <c r="H455">
        <v>418110</v>
      </c>
      <c r="I455">
        <v>31651</v>
      </c>
      <c r="J455">
        <v>240</v>
      </c>
      <c r="K455">
        <v>31315</v>
      </c>
      <c r="L455">
        <v>17832</v>
      </c>
    </row>
    <row r="456" spans="1:12">
      <c r="A456" t="s">
        <v>813</v>
      </c>
      <c r="B456" t="s">
        <v>813</v>
      </c>
      <c r="C456" t="s">
        <v>564</v>
      </c>
      <c r="D456" t="s">
        <v>564</v>
      </c>
      <c r="E456">
        <v>652107</v>
      </c>
      <c r="G456">
        <v>418336</v>
      </c>
      <c r="H456">
        <v>192102</v>
      </c>
      <c r="I456">
        <v>13187</v>
      </c>
      <c r="J456">
        <v>61</v>
      </c>
      <c r="K456">
        <v>13115</v>
      </c>
      <c r="L456">
        <v>326125</v>
      </c>
    </row>
    <row r="457" spans="1:12">
      <c r="A457" t="s">
        <v>813</v>
      </c>
      <c r="B457" t="s">
        <v>813</v>
      </c>
      <c r="C457" t="s">
        <v>740</v>
      </c>
      <c r="D457" t="s">
        <v>740</v>
      </c>
      <c r="E457">
        <v>2080664</v>
      </c>
      <c r="G457">
        <v>1122762</v>
      </c>
      <c r="H457">
        <v>490428</v>
      </c>
      <c r="I457">
        <v>61841</v>
      </c>
      <c r="J457">
        <v>594</v>
      </c>
      <c r="K457">
        <v>61167</v>
      </c>
      <c r="L457">
        <v>1050445</v>
      </c>
    </row>
    <row r="458" spans="1:12">
      <c r="A458" t="s">
        <v>614</v>
      </c>
      <c r="B458" t="s">
        <v>614</v>
      </c>
      <c r="C458" t="s">
        <v>320</v>
      </c>
      <c r="D458" t="s">
        <v>320</v>
      </c>
      <c r="E458">
        <v>200222</v>
      </c>
      <c r="F458" s="20">
        <v>44223</v>
      </c>
      <c r="G458">
        <v>111152</v>
      </c>
      <c r="H458">
        <v>57491</v>
      </c>
      <c r="I458">
        <v>16488</v>
      </c>
      <c r="J458">
        <v>250</v>
      </c>
      <c r="K458">
        <v>16150</v>
      </c>
      <c r="L458">
        <v>81386</v>
      </c>
    </row>
    <row r="459" spans="1:12">
      <c r="A459" t="s">
        <v>614</v>
      </c>
      <c r="B459" t="s">
        <v>614</v>
      </c>
      <c r="C459" t="s">
        <v>245</v>
      </c>
      <c r="D459" t="s">
        <v>245</v>
      </c>
      <c r="E459">
        <v>41816</v>
      </c>
      <c r="F459" s="20">
        <v>44223</v>
      </c>
      <c r="G459">
        <v>34018</v>
      </c>
      <c r="H459">
        <v>25943</v>
      </c>
      <c r="I459">
        <v>5867</v>
      </c>
      <c r="J459">
        <v>47</v>
      </c>
      <c r="K459">
        <v>5744</v>
      </c>
      <c r="L459">
        <v>45348</v>
      </c>
    </row>
    <row r="460" spans="1:12">
      <c r="A460" t="s">
        <v>614</v>
      </c>
      <c r="B460" t="s">
        <v>614</v>
      </c>
      <c r="C460" t="s">
        <v>614</v>
      </c>
      <c r="D460" t="s">
        <v>614</v>
      </c>
      <c r="E460">
        <v>950289</v>
      </c>
      <c r="F460" s="20">
        <v>44223</v>
      </c>
      <c r="G460">
        <v>558708</v>
      </c>
      <c r="H460">
        <v>305464</v>
      </c>
      <c r="I460">
        <v>98885</v>
      </c>
      <c r="J460">
        <v>1453</v>
      </c>
      <c r="K460">
        <v>97171</v>
      </c>
      <c r="L460">
        <v>475081</v>
      </c>
    </row>
    <row r="461" spans="1:12">
      <c r="A461" t="s">
        <v>800</v>
      </c>
      <c r="B461" t="s">
        <v>800</v>
      </c>
      <c r="C461" t="s">
        <v>344</v>
      </c>
      <c r="D461" t="s">
        <v>344</v>
      </c>
      <c r="E461">
        <v>2490891</v>
      </c>
      <c r="F461" s="20">
        <v>44076</v>
      </c>
      <c r="G461">
        <v>1263073</v>
      </c>
      <c r="H461">
        <v>446487</v>
      </c>
      <c r="I461">
        <v>47379</v>
      </c>
      <c r="J461">
        <v>1598</v>
      </c>
      <c r="K461">
        <v>45757</v>
      </c>
      <c r="L461">
        <v>112916</v>
      </c>
    </row>
    <row r="462" spans="1:12">
      <c r="A462" t="s">
        <v>800</v>
      </c>
      <c r="B462" t="s">
        <v>800</v>
      </c>
      <c r="C462" t="s">
        <v>299</v>
      </c>
      <c r="D462" t="s">
        <v>299</v>
      </c>
      <c r="E462">
        <v>596294</v>
      </c>
      <c r="F462" s="20">
        <v>44185</v>
      </c>
      <c r="G462">
        <v>328464</v>
      </c>
      <c r="H462">
        <v>104197</v>
      </c>
      <c r="I462">
        <v>5950</v>
      </c>
      <c r="J462">
        <v>244</v>
      </c>
      <c r="K462">
        <v>5696</v>
      </c>
      <c r="L462">
        <v>66422</v>
      </c>
    </row>
    <row r="463" spans="1:12">
      <c r="A463" t="s">
        <v>800</v>
      </c>
      <c r="B463" t="s">
        <v>800</v>
      </c>
      <c r="C463" t="s">
        <v>389</v>
      </c>
      <c r="D463" t="s">
        <v>389</v>
      </c>
      <c r="E463">
        <v>1388859</v>
      </c>
      <c r="F463" s="20">
        <v>44185</v>
      </c>
      <c r="G463">
        <v>623604</v>
      </c>
      <c r="H463">
        <v>202311</v>
      </c>
      <c r="I463">
        <v>41728</v>
      </c>
      <c r="J463">
        <v>1042</v>
      </c>
      <c r="K463">
        <v>40668</v>
      </c>
      <c r="L463">
        <v>139353</v>
      </c>
    </row>
    <row r="464" spans="1:12">
      <c r="A464" t="s">
        <v>800</v>
      </c>
      <c r="B464" t="s">
        <v>800</v>
      </c>
      <c r="C464" t="s">
        <v>202</v>
      </c>
      <c r="D464" t="s">
        <v>202</v>
      </c>
      <c r="E464">
        <v>618008</v>
      </c>
      <c r="F464" s="20">
        <v>44076</v>
      </c>
      <c r="G464">
        <v>330654</v>
      </c>
      <c r="H464">
        <v>128653</v>
      </c>
      <c r="I464">
        <v>13927</v>
      </c>
      <c r="J464">
        <v>315</v>
      </c>
      <c r="K464">
        <v>13602</v>
      </c>
      <c r="L464">
        <v>30598</v>
      </c>
    </row>
    <row r="465" spans="1:12">
      <c r="A465" t="s">
        <v>800</v>
      </c>
      <c r="B465" t="s">
        <v>800</v>
      </c>
      <c r="C465" t="s">
        <v>313</v>
      </c>
      <c r="D465" t="s">
        <v>313</v>
      </c>
      <c r="E465">
        <v>599814</v>
      </c>
      <c r="F465" s="20">
        <v>44185</v>
      </c>
      <c r="G465">
        <v>354921</v>
      </c>
      <c r="H465">
        <v>135247</v>
      </c>
      <c r="I465">
        <v>8876</v>
      </c>
      <c r="J465">
        <v>335</v>
      </c>
      <c r="K465">
        <v>8538</v>
      </c>
      <c r="L465">
        <v>72874</v>
      </c>
    </row>
    <row r="466" spans="1:12">
      <c r="A466" t="s">
        <v>800</v>
      </c>
      <c r="B466" t="s">
        <v>800</v>
      </c>
      <c r="C466" t="s">
        <v>300</v>
      </c>
      <c r="D466" t="s">
        <v>300</v>
      </c>
      <c r="E466">
        <v>1180483</v>
      </c>
      <c r="F466" s="20">
        <v>44175</v>
      </c>
      <c r="G466">
        <v>490080</v>
      </c>
      <c r="H466">
        <v>131519</v>
      </c>
      <c r="I466">
        <v>20271</v>
      </c>
      <c r="J466">
        <v>528</v>
      </c>
      <c r="K466">
        <v>19729</v>
      </c>
      <c r="L466">
        <v>73724</v>
      </c>
    </row>
    <row r="467" spans="1:12">
      <c r="A467" t="s">
        <v>800</v>
      </c>
      <c r="B467" t="s">
        <v>800</v>
      </c>
      <c r="C467" t="s">
        <v>322</v>
      </c>
      <c r="D467" t="s">
        <v>322</v>
      </c>
      <c r="E467">
        <v>2026831</v>
      </c>
      <c r="F467" s="20">
        <v>44185</v>
      </c>
      <c r="G467">
        <v>476343</v>
      </c>
      <c r="H467">
        <v>128043</v>
      </c>
      <c r="I467">
        <v>14347</v>
      </c>
      <c r="J467">
        <v>504</v>
      </c>
      <c r="K467">
        <v>13832</v>
      </c>
      <c r="L467">
        <v>82053</v>
      </c>
    </row>
    <row r="468" spans="1:12">
      <c r="A468" t="s">
        <v>800</v>
      </c>
      <c r="B468" t="s">
        <v>800</v>
      </c>
      <c r="C468" t="s">
        <v>503</v>
      </c>
      <c r="D468" t="s">
        <v>503</v>
      </c>
      <c r="E468">
        <v>2299026</v>
      </c>
      <c r="F468" s="20">
        <v>44185</v>
      </c>
      <c r="G468">
        <v>862133</v>
      </c>
      <c r="H468">
        <v>415351</v>
      </c>
      <c r="I468">
        <v>22381</v>
      </c>
      <c r="J468">
        <v>801</v>
      </c>
      <c r="K468">
        <v>21576</v>
      </c>
      <c r="L468">
        <v>260229</v>
      </c>
    </row>
    <row r="469" spans="1:12">
      <c r="A469" t="s">
        <v>800</v>
      </c>
      <c r="B469" t="s">
        <v>800</v>
      </c>
      <c r="C469" t="s">
        <v>481</v>
      </c>
      <c r="D469" t="s">
        <v>481</v>
      </c>
      <c r="E469">
        <v>1582793</v>
      </c>
      <c r="F469" s="20">
        <v>44185</v>
      </c>
      <c r="G469">
        <v>1000636</v>
      </c>
      <c r="H469">
        <v>574716</v>
      </c>
      <c r="I469">
        <v>30822</v>
      </c>
      <c r="J469">
        <v>986</v>
      </c>
      <c r="K469">
        <v>29828</v>
      </c>
      <c r="L469">
        <v>236672</v>
      </c>
    </row>
    <row r="470" spans="1:12">
      <c r="A470" t="s">
        <v>800</v>
      </c>
      <c r="B470" t="s">
        <v>800</v>
      </c>
      <c r="C470" t="s">
        <v>624</v>
      </c>
      <c r="D470" t="s">
        <v>624</v>
      </c>
      <c r="E470">
        <v>2181753</v>
      </c>
      <c r="F470" s="20">
        <v>44185</v>
      </c>
      <c r="G470">
        <v>1433553</v>
      </c>
      <c r="H470">
        <v>681370</v>
      </c>
      <c r="I470">
        <v>63396</v>
      </c>
      <c r="J470">
        <v>1496</v>
      </c>
      <c r="K470">
        <v>61864</v>
      </c>
      <c r="L470">
        <v>475433</v>
      </c>
    </row>
    <row r="471" spans="1:12">
      <c r="A471" t="s">
        <v>800</v>
      </c>
      <c r="B471" t="s">
        <v>800</v>
      </c>
      <c r="C471" t="s">
        <v>235</v>
      </c>
      <c r="D471" t="s">
        <v>235</v>
      </c>
      <c r="E471">
        <v>817668</v>
      </c>
      <c r="F471" s="20">
        <v>44076</v>
      </c>
      <c r="G471">
        <v>465285</v>
      </c>
      <c r="H471">
        <v>187476</v>
      </c>
      <c r="I471">
        <v>17852</v>
      </c>
      <c r="J471">
        <v>556</v>
      </c>
      <c r="K471">
        <v>17294</v>
      </c>
      <c r="L471">
        <v>47584</v>
      </c>
    </row>
    <row r="472" spans="1:12">
      <c r="A472" t="s">
        <v>800</v>
      </c>
      <c r="B472" t="s">
        <v>800</v>
      </c>
      <c r="C472" t="s">
        <v>656</v>
      </c>
      <c r="D472" t="s">
        <v>656</v>
      </c>
      <c r="E472">
        <v>3487882</v>
      </c>
      <c r="F472" s="20">
        <v>44185</v>
      </c>
      <c r="G472">
        <v>2473646</v>
      </c>
      <c r="H472">
        <v>943401</v>
      </c>
      <c r="I472">
        <v>87608</v>
      </c>
      <c r="J472">
        <v>2106</v>
      </c>
      <c r="K472">
        <v>85484</v>
      </c>
      <c r="L472">
        <v>558495</v>
      </c>
    </row>
    <row r="473" spans="1:12">
      <c r="A473" t="s">
        <v>800</v>
      </c>
      <c r="B473" t="s">
        <v>800</v>
      </c>
      <c r="C473" t="s">
        <v>212</v>
      </c>
      <c r="D473" t="s">
        <v>212</v>
      </c>
      <c r="E473">
        <v>768808</v>
      </c>
      <c r="F473" s="20">
        <v>44076</v>
      </c>
      <c r="G473">
        <v>372366</v>
      </c>
      <c r="H473">
        <v>89830</v>
      </c>
      <c r="I473">
        <v>15606</v>
      </c>
      <c r="J473">
        <v>380</v>
      </c>
      <c r="K473">
        <v>15226</v>
      </c>
      <c r="L473">
        <v>34681</v>
      </c>
    </row>
    <row r="474" spans="1:12">
      <c r="A474" t="s">
        <v>800</v>
      </c>
      <c r="B474" t="s">
        <v>800</v>
      </c>
      <c r="C474" t="s">
        <v>326</v>
      </c>
      <c r="D474" t="s">
        <v>326</v>
      </c>
      <c r="E474">
        <v>992289</v>
      </c>
      <c r="F474" s="20">
        <v>44185</v>
      </c>
      <c r="G474">
        <v>541556</v>
      </c>
      <c r="H474">
        <v>178908</v>
      </c>
      <c r="I474">
        <v>8675</v>
      </c>
      <c r="J474">
        <v>233</v>
      </c>
      <c r="K474">
        <v>8440</v>
      </c>
      <c r="L474">
        <v>81644</v>
      </c>
    </row>
    <row r="475" spans="1:12">
      <c r="A475" t="s">
        <v>800</v>
      </c>
      <c r="B475" t="s">
        <v>800</v>
      </c>
      <c r="C475" t="s">
        <v>220</v>
      </c>
      <c r="D475" t="s">
        <v>220</v>
      </c>
      <c r="E475">
        <v>626154</v>
      </c>
      <c r="F475" s="20">
        <v>44076</v>
      </c>
      <c r="G475">
        <v>424889</v>
      </c>
      <c r="H475">
        <v>196822</v>
      </c>
      <c r="I475">
        <v>18814</v>
      </c>
      <c r="J475">
        <v>419</v>
      </c>
      <c r="K475">
        <v>18373</v>
      </c>
      <c r="L475">
        <v>38519</v>
      </c>
    </row>
    <row r="476" spans="1:12">
      <c r="A476" t="s">
        <v>800</v>
      </c>
      <c r="B476" t="s">
        <v>800</v>
      </c>
      <c r="C476" t="s">
        <v>523</v>
      </c>
      <c r="D476" t="s">
        <v>523</v>
      </c>
      <c r="E476">
        <v>2892282</v>
      </c>
      <c r="F476" s="20">
        <v>44185</v>
      </c>
      <c r="G476">
        <v>1051467</v>
      </c>
      <c r="H476">
        <v>396473</v>
      </c>
      <c r="I476">
        <v>48927</v>
      </c>
      <c r="J476">
        <v>1358</v>
      </c>
      <c r="K476">
        <v>47561</v>
      </c>
      <c r="L476">
        <v>297807</v>
      </c>
    </row>
    <row r="477" spans="1:12">
      <c r="A477" t="s">
        <v>800</v>
      </c>
      <c r="B477" t="s">
        <v>800</v>
      </c>
      <c r="C477" t="s">
        <v>362</v>
      </c>
      <c r="D477" t="s">
        <v>362</v>
      </c>
      <c r="E477">
        <v>683349</v>
      </c>
      <c r="F477" s="20">
        <v>44185</v>
      </c>
      <c r="G477">
        <v>384637</v>
      </c>
      <c r="H477">
        <v>182919</v>
      </c>
      <c r="I477">
        <v>12963</v>
      </c>
      <c r="J477">
        <v>423</v>
      </c>
      <c r="K477">
        <v>12517</v>
      </c>
      <c r="L477">
        <v>104226</v>
      </c>
    </row>
    <row r="478" spans="1:12">
      <c r="A478" t="s">
        <v>800</v>
      </c>
      <c r="B478" t="s">
        <v>800</v>
      </c>
      <c r="C478" t="s">
        <v>240</v>
      </c>
      <c r="D478" t="s">
        <v>240</v>
      </c>
      <c r="E478">
        <v>986147</v>
      </c>
      <c r="F478" s="20">
        <v>44076</v>
      </c>
      <c r="G478">
        <v>872096</v>
      </c>
      <c r="H478">
        <v>402212</v>
      </c>
      <c r="I478">
        <v>68821</v>
      </c>
      <c r="J478">
        <v>1068</v>
      </c>
      <c r="K478">
        <v>67726</v>
      </c>
      <c r="L478">
        <v>75942</v>
      </c>
    </row>
    <row r="479" spans="1:12">
      <c r="A479" t="s">
        <v>800</v>
      </c>
      <c r="B479" t="s">
        <v>800</v>
      </c>
      <c r="C479" t="s">
        <v>441</v>
      </c>
      <c r="D479" t="s">
        <v>441</v>
      </c>
      <c r="E479">
        <v>1654408</v>
      </c>
      <c r="F479" s="20">
        <v>44184</v>
      </c>
      <c r="G479">
        <v>730511</v>
      </c>
      <c r="H479">
        <v>218820</v>
      </c>
      <c r="I479">
        <v>15762</v>
      </c>
      <c r="J479">
        <v>875</v>
      </c>
      <c r="K479">
        <v>14884</v>
      </c>
      <c r="L479">
        <v>174213</v>
      </c>
    </row>
    <row r="480" spans="1:12">
      <c r="A480" t="s">
        <v>800</v>
      </c>
      <c r="B480" t="s">
        <v>800</v>
      </c>
      <c r="C480" t="s">
        <v>327</v>
      </c>
      <c r="D480" t="s">
        <v>327</v>
      </c>
      <c r="E480">
        <v>614362</v>
      </c>
      <c r="F480" s="20">
        <v>44185</v>
      </c>
      <c r="G480">
        <v>392113</v>
      </c>
      <c r="H480">
        <v>172294</v>
      </c>
      <c r="I480">
        <v>11469</v>
      </c>
      <c r="J480">
        <v>388</v>
      </c>
      <c r="K480">
        <v>11080</v>
      </c>
      <c r="L480">
        <v>83449</v>
      </c>
    </row>
    <row r="481" spans="1:12">
      <c r="A481" t="s">
        <v>800</v>
      </c>
      <c r="B481" t="s">
        <v>800</v>
      </c>
      <c r="C481" t="s">
        <v>311</v>
      </c>
      <c r="D481" t="s">
        <v>311</v>
      </c>
      <c r="E481">
        <v>902702</v>
      </c>
      <c r="F481" s="20">
        <v>44177</v>
      </c>
      <c r="G481">
        <v>473193</v>
      </c>
      <c r="H481">
        <v>142901</v>
      </c>
      <c r="I481">
        <v>18784</v>
      </c>
      <c r="J481">
        <v>524</v>
      </c>
      <c r="K481">
        <v>18257</v>
      </c>
      <c r="L481">
        <v>77371</v>
      </c>
    </row>
    <row r="482" spans="1:12">
      <c r="A482" t="s">
        <v>800</v>
      </c>
      <c r="B482" t="s">
        <v>800</v>
      </c>
      <c r="C482" t="s">
        <v>378</v>
      </c>
      <c r="D482" t="s">
        <v>378</v>
      </c>
      <c r="E482">
        <v>1120070</v>
      </c>
      <c r="F482" s="20">
        <v>44183</v>
      </c>
      <c r="G482">
        <v>597303</v>
      </c>
      <c r="H482">
        <v>178839</v>
      </c>
      <c r="I482">
        <v>8043</v>
      </c>
      <c r="J482">
        <v>380</v>
      </c>
      <c r="K482">
        <v>7659</v>
      </c>
      <c r="L482">
        <v>115467</v>
      </c>
    </row>
    <row r="483" spans="1:12">
      <c r="A483" t="s">
        <v>801</v>
      </c>
      <c r="B483" t="s">
        <v>801</v>
      </c>
      <c r="C483" t="s">
        <v>510</v>
      </c>
      <c r="D483" t="s">
        <v>510</v>
      </c>
      <c r="E483">
        <v>2584913</v>
      </c>
      <c r="F483" s="20">
        <v>44228</v>
      </c>
      <c r="G483">
        <v>1752308</v>
      </c>
      <c r="H483">
        <v>1042482</v>
      </c>
      <c r="I483">
        <v>37769</v>
      </c>
      <c r="J483">
        <v>410</v>
      </c>
      <c r="K483">
        <v>37352</v>
      </c>
      <c r="L483">
        <v>280099</v>
      </c>
    </row>
    <row r="484" spans="1:12">
      <c r="A484" t="s">
        <v>801</v>
      </c>
      <c r="B484" t="s">
        <v>801</v>
      </c>
      <c r="C484" t="s">
        <v>533</v>
      </c>
      <c r="D484" t="s">
        <v>533</v>
      </c>
      <c r="E484">
        <v>3671999</v>
      </c>
      <c r="F484" s="20">
        <v>44228</v>
      </c>
      <c r="G484">
        <v>2237787</v>
      </c>
      <c r="H484">
        <v>1029095</v>
      </c>
      <c r="I484">
        <v>59694</v>
      </c>
      <c r="J484">
        <v>307</v>
      </c>
      <c r="K484">
        <v>59387</v>
      </c>
      <c r="L484">
        <v>321726</v>
      </c>
    </row>
    <row r="485" spans="1:12">
      <c r="A485" t="s">
        <v>801</v>
      </c>
      <c r="B485" t="s">
        <v>801</v>
      </c>
      <c r="C485" t="s">
        <v>263</v>
      </c>
      <c r="D485" t="s">
        <v>263</v>
      </c>
      <c r="E485">
        <v>1798194</v>
      </c>
      <c r="F485" s="20">
        <v>44228</v>
      </c>
      <c r="G485">
        <v>1024293</v>
      </c>
      <c r="H485">
        <v>525793</v>
      </c>
      <c r="I485">
        <v>10005</v>
      </c>
      <c r="J485">
        <v>104</v>
      </c>
      <c r="K485">
        <v>9901</v>
      </c>
      <c r="L485">
        <v>53783</v>
      </c>
    </row>
    <row r="486" spans="1:12">
      <c r="A486" t="s">
        <v>801</v>
      </c>
      <c r="B486" t="s">
        <v>801</v>
      </c>
      <c r="C486" t="s">
        <v>254</v>
      </c>
      <c r="D486" t="s">
        <v>254</v>
      </c>
      <c r="E486">
        <v>1223921</v>
      </c>
      <c r="F486" s="20">
        <v>44228</v>
      </c>
      <c r="G486">
        <v>763006</v>
      </c>
      <c r="H486">
        <v>297741</v>
      </c>
      <c r="I486">
        <v>11996</v>
      </c>
      <c r="J486">
        <v>61</v>
      </c>
      <c r="K486">
        <v>11934</v>
      </c>
      <c r="L486">
        <v>52166</v>
      </c>
    </row>
    <row r="487" spans="1:12">
      <c r="A487" t="s">
        <v>801</v>
      </c>
      <c r="B487" t="s">
        <v>801</v>
      </c>
      <c r="C487" t="s">
        <v>381</v>
      </c>
      <c r="D487" t="s">
        <v>381</v>
      </c>
      <c r="E487">
        <v>2604453</v>
      </c>
      <c r="F487" s="20">
        <v>44228</v>
      </c>
      <c r="G487">
        <v>1455732</v>
      </c>
      <c r="H487">
        <v>621465</v>
      </c>
      <c r="I487">
        <v>15563</v>
      </c>
      <c r="J487">
        <v>185</v>
      </c>
      <c r="K487">
        <v>15377</v>
      </c>
      <c r="L487">
        <v>121649</v>
      </c>
    </row>
    <row r="488" spans="1:12">
      <c r="A488" t="s">
        <v>801</v>
      </c>
      <c r="B488" t="s">
        <v>801</v>
      </c>
      <c r="C488" t="s">
        <v>465</v>
      </c>
      <c r="D488" t="s">
        <v>465</v>
      </c>
      <c r="E488">
        <v>2549121</v>
      </c>
      <c r="F488" s="20">
        <v>44228</v>
      </c>
      <c r="G488">
        <v>1351114</v>
      </c>
      <c r="H488">
        <v>590401</v>
      </c>
      <c r="I488">
        <v>19601</v>
      </c>
      <c r="J488">
        <v>260</v>
      </c>
      <c r="K488">
        <v>19341</v>
      </c>
      <c r="L488">
        <v>211241</v>
      </c>
    </row>
    <row r="489" spans="1:12">
      <c r="A489" t="s">
        <v>801</v>
      </c>
      <c r="B489" t="s">
        <v>801</v>
      </c>
      <c r="C489" t="s">
        <v>426</v>
      </c>
      <c r="D489" t="s">
        <v>426</v>
      </c>
      <c r="E489">
        <v>2410459</v>
      </c>
      <c r="F489" s="20">
        <v>44228</v>
      </c>
      <c r="G489">
        <v>1525323</v>
      </c>
      <c r="H489">
        <v>723691</v>
      </c>
      <c r="I489">
        <v>29781</v>
      </c>
      <c r="J489">
        <v>156</v>
      </c>
      <c r="K489">
        <v>29625</v>
      </c>
      <c r="L489">
        <v>163654</v>
      </c>
    </row>
    <row r="490" spans="1:12">
      <c r="A490" t="s">
        <v>801</v>
      </c>
      <c r="B490" t="s">
        <v>801</v>
      </c>
      <c r="C490" t="s">
        <v>528</v>
      </c>
      <c r="D490" t="s">
        <v>528</v>
      </c>
      <c r="E490">
        <v>2367745</v>
      </c>
      <c r="F490" s="20">
        <v>44228</v>
      </c>
      <c r="G490">
        <v>1461174</v>
      </c>
      <c r="H490">
        <v>714590</v>
      </c>
      <c r="I490">
        <v>40339</v>
      </c>
      <c r="J490">
        <v>545</v>
      </c>
      <c r="K490">
        <v>39792</v>
      </c>
      <c r="L490">
        <v>298471</v>
      </c>
    </row>
    <row r="491" spans="1:12">
      <c r="A491" t="s">
        <v>801</v>
      </c>
      <c r="B491" t="s">
        <v>801</v>
      </c>
      <c r="C491" t="s">
        <v>291</v>
      </c>
      <c r="D491" t="s">
        <v>291</v>
      </c>
      <c r="E491">
        <v>1113725</v>
      </c>
      <c r="F491" s="20">
        <v>44228</v>
      </c>
      <c r="G491">
        <v>709316</v>
      </c>
      <c r="H491">
        <v>362835</v>
      </c>
      <c r="I491">
        <v>7967</v>
      </c>
      <c r="J491">
        <v>48</v>
      </c>
      <c r="K491">
        <v>7919</v>
      </c>
      <c r="L491">
        <v>62150</v>
      </c>
    </row>
    <row r="492" spans="1:12">
      <c r="A492" t="s">
        <v>801</v>
      </c>
      <c r="B492" t="s">
        <v>801</v>
      </c>
      <c r="C492" t="s">
        <v>384</v>
      </c>
      <c r="D492" t="s">
        <v>384</v>
      </c>
      <c r="E492">
        <v>1544392</v>
      </c>
      <c r="F492" s="20">
        <v>44228</v>
      </c>
      <c r="G492">
        <v>978713</v>
      </c>
      <c r="H492">
        <v>482350</v>
      </c>
      <c r="I492">
        <v>19809</v>
      </c>
      <c r="J492">
        <v>139</v>
      </c>
      <c r="K492">
        <v>19670</v>
      </c>
      <c r="L492">
        <v>125906</v>
      </c>
    </row>
    <row r="493" spans="1:12">
      <c r="A493" t="s">
        <v>801</v>
      </c>
      <c r="B493" t="s">
        <v>801</v>
      </c>
      <c r="C493" t="s">
        <v>408</v>
      </c>
      <c r="D493" t="s">
        <v>408</v>
      </c>
      <c r="E493">
        <v>2041172</v>
      </c>
      <c r="F493" s="20">
        <v>44228</v>
      </c>
      <c r="G493">
        <v>1301558</v>
      </c>
      <c r="H493">
        <v>582443</v>
      </c>
      <c r="I493">
        <v>16720</v>
      </c>
      <c r="J493">
        <v>107</v>
      </c>
      <c r="K493">
        <v>16613</v>
      </c>
      <c r="L493">
        <v>140060</v>
      </c>
    </row>
    <row r="494" spans="1:12">
      <c r="A494" t="s">
        <v>801</v>
      </c>
      <c r="B494" t="s">
        <v>801</v>
      </c>
      <c r="C494" t="s">
        <v>297</v>
      </c>
      <c r="D494" t="s">
        <v>297</v>
      </c>
      <c r="E494">
        <v>1637226</v>
      </c>
      <c r="F494" s="20">
        <v>44228</v>
      </c>
      <c r="G494">
        <v>941513</v>
      </c>
      <c r="H494">
        <v>395584</v>
      </c>
      <c r="I494">
        <v>13351</v>
      </c>
      <c r="J494">
        <v>62</v>
      </c>
      <c r="K494">
        <v>13289</v>
      </c>
      <c r="L494">
        <v>68355</v>
      </c>
    </row>
    <row r="495" spans="1:12">
      <c r="A495" t="s">
        <v>801</v>
      </c>
      <c r="B495" t="s">
        <v>801</v>
      </c>
      <c r="C495" t="s">
        <v>393</v>
      </c>
      <c r="D495" t="s">
        <v>393</v>
      </c>
      <c r="E495">
        <v>1207293</v>
      </c>
      <c r="F495" s="20">
        <v>44228</v>
      </c>
      <c r="G495">
        <v>660103</v>
      </c>
      <c r="H495">
        <v>279501</v>
      </c>
      <c r="I495">
        <v>11010</v>
      </c>
      <c r="J495">
        <v>48</v>
      </c>
      <c r="K495">
        <v>10962</v>
      </c>
      <c r="L495">
        <v>126813</v>
      </c>
    </row>
    <row r="496" spans="1:12">
      <c r="A496" t="s">
        <v>801</v>
      </c>
      <c r="B496" t="s">
        <v>801</v>
      </c>
      <c r="C496" t="s">
        <v>394</v>
      </c>
      <c r="D496" t="s">
        <v>394</v>
      </c>
      <c r="E496">
        <v>1388906</v>
      </c>
      <c r="F496" s="20">
        <v>44228</v>
      </c>
      <c r="G496">
        <v>737200</v>
      </c>
      <c r="H496">
        <v>349762</v>
      </c>
      <c r="I496">
        <v>18407</v>
      </c>
      <c r="J496">
        <v>131</v>
      </c>
      <c r="K496">
        <v>18276</v>
      </c>
      <c r="L496">
        <v>131120</v>
      </c>
    </row>
    <row r="497" spans="1:12">
      <c r="A497" t="s">
        <v>801</v>
      </c>
      <c r="B497" t="s">
        <v>801</v>
      </c>
      <c r="C497" t="s">
        <v>333</v>
      </c>
      <c r="D497" t="s">
        <v>333</v>
      </c>
      <c r="E497">
        <v>1969520</v>
      </c>
      <c r="F497" s="20">
        <v>44228</v>
      </c>
      <c r="G497">
        <v>1278952</v>
      </c>
      <c r="H497">
        <v>525137</v>
      </c>
      <c r="I497">
        <v>19354</v>
      </c>
      <c r="J497">
        <v>150</v>
      </c>
      <c r="K497">
        <v>19203</v>
      </c>
      <c r="L497">
        <v>90383</v>
      </c>
    </row>
    <row r="498" spans="1:12">
      <c r="A498" t="s">
        <v>801</v>
      </c>
      <c r="B498" t="s">
        <v>801</v>
      </c>
      <c r="C498" t="s">
        <v>335</v>
      </c>
      <c r="D498" t="s">
        <v>335</v>
      </c>
      <c r="E498">
        <v>1779650</v>
      </c>
      <c r="F498" s="20">
        <v>44228</v>
      </c>
      <c r="G498">
        <v>1230511</v>
      </c>
      <c r="H498">
        <v>588688</v>
      </c>
      <c r="I498">
        <v>16053</v>
      </c>
      <c r="J498">
        <v>111</v>
      </c>
      <c r="K498">
        <v>15942</v>
      </c>
      <c r="L498">
        <v>90568</v>
      </c>
    </row>
    <row r="499" spans="1:12">
      <c r="A499" t="s">
        <v>801</v>
      </c>
      <c r="B499" t="s">
        <v>801</v>
      </c>
      <c r="C499" t="s">
        <v>738</v>
      </c>
      <c r="D499" t="s">
        <v>738</v>
      </c>
      <c r="E499">
        <v>6663971</v>
      </c>
      <c r="F499" s="20">
        <v>44228</v>
      </c>
      <c r="G499">
        <v>4582410</v>
      </c>
      <c r="H499">
        <v>2189042</v>
      </c>
      <c r="I499">
        <v>187804</v>
      </c>
      <c r="J499">
        <v>1970</v>
      </c>
      <c r="K499">
        <v>185816</v>
      </c>
      <c r="L499">
        <v>1062685</v>
      </c>
    </row>
    <row r="500" spans="1:12">
      <c r="A500" t="s">
        <v>801</v>
      </c>
      <c r="B500" t="s">
        <v>801</v>
      </c>
      <c r="C500" t="s">
        <v>331</v>
      </c>
      <c r="D500" t="s">
        <v>331</v>
      </c>
      <c r="E500">
        <v>672008</v>
      </c>
      <c r="F500" s="20">
        <v>44228</v>
      </c>
      <c r="G500">
        <v>416014</v>
      </c>
      <c r="H500">
        <v>194163</v>
      </c>
      <c r="I500">
        <v>13639</v>
      </c>
      <c r="J500">
        <v>66</v>
      </c>
      <c r="K500">
        <v>13573</v>
      </c>
      <c r="L500">
        <v>86901</v>
      </c>
    </row>
    <row r="501" spans="1:12">
      <c r="A501" t="s">
        <v>801</v>
      </c>
      <c r="B501" t="s">
        <v>801</v>
      </c>
      <c r="C501" t="s">
        <v>278</v>
      </c>
      <c r="D501" t="s">
        <v>278</v>
      </c>
      <c r="E501">
        <v>1826275</v>
      </c>
      <c r="F501" s="20">
        <v>44066</v>
      </c>
      <c r="G501">
        <v>1087735</v>
      </c>
      <c r="H501">
        <v>383313</v>
      </c>
      <c r="I501">
        <v>43735</v>
      </c>
      <c r="J501">
        <v>172</v>
      </c>
      <c r="K501">
        <v>43461</v>
      </c>
      <c r="L501">
        <v>75823</v>
      </c>
    </row>
    <row r="502" spans="1:12">
      <c r="A502" t="s">
        <v>801</v>
      </c>
      <c r="B502" t="s">
        <v>801</v>
      </c>
      <c r="C502" t="s">
        <v>451</v>
      </c>
      <c r="D502" t="s">
        <v>451</v>
      </c>
      <c r="E502">
        <v>1830151</v>
      </c>
      <c r="F502" s="20">
        <v>44228</v>
      </c>
      <c r="G502">
        <v>987519</v>
      </c>
      <c r="H502">
        <v>393953</v>
      </c>
      <c r="I502">
        <v>10067</v>
      </c>
      <c r="J502">
        <v>72</v>
      </c>
      <c r="K502">
        <v>9995</v>
      </c>
      <c r="L502">
        <v>189205</v>
      </c>
    </row>
    <row r="503" spans="1:12">
      <c r="A503" t="s">
        <v>801</v>
      </c>
      <c r="B503" t="s">
        <v>801</v>
      </c>
      <c r="C503" t="s">
        <v>360</v>
      </c>
      <c r="D503" t="s">
        <v>360</v>
      </c>
      <c r="E503">
        <v>1411327</v>
      </c>
      <c r="F503" s="20">
        <v>44228</v>
      </c>
      <c r="G503">
        <v>922646</v>
      </c>
      <c r="H503">
        <v>363082</v>
      </c>
      <c r="I503">
        <v>13612</v>
      </c>
      <c r="J503">
        <v>187</v>
      </c>
      <c r="K503">
        <v>13425</v>
      </c>
      <c r="L503">
        <v>103969</v>
      </c>
    </row>
    <row r="504" spans="1:12">
      <c r="A504" t="s">
        <v>801</v>
      </c>
      <c r="B504" t="s">
        <v>801</v>
      </c>
      <c r="C504" t="s">
        <v>400</v>
      </c>
      <c r="D504" t="s">
        <v>400</v>
      </c>
      <c r="E504">
        <v>2139658</v>
      </c>
      <c r="F504" s="20">
        <v>44228</v>
      </c>
      <c r="G504">
        <v>1449967</v>
      </c>
      <c r="H504">
        <v>787196</v>
      </c>
      <c r="I504">
        <v>14811</v>
      </c>
      <c r="J504">
        <v>158</v>
      </c>
      <c r="K504">
        <v>14653</v>
      </c>
      <c r="L504">
        <v>130838</v>
      </c>
    </row>
    <row r="505" spans="1:12">
      <c r="A505" t="s">
        <v>801</v>
      </c>
      <c r="B505" t="s">
        <v>801</v>
      </c>
      <c r="C505" t="s">
        <v>679</v>
      </c>
      <c r="D505" t="s">
        <v>679</v>
      </c>
      <c r="E505">
        <v>3685681</v>
      </c>
      <c r="F505" s="20">
        <v>44228</v>
      </c>
      <c r="G505">
        <v>2263325</v>
      </c>
      <c r="H505">
        <v>1036743</v>
      </c>
      <c r="I505">
        <v>112412</v>
      </c>
      <c r="J505">
        <v>1103</v>
      </c>
      <c r="K505">
        <v>111308</v>
      </c>
      <c r="L505">
        <v>657165</v>
      </c>
    </row>
    <row r="506" spans="1:12">
      <c r="A506" t="s">
        <v>801</v>
      </c>
      <c r="B506" t="s">
        <v>801</v>
      </c>
      <c r="C506" t="s">
        <v>301</v>
      </c>
      <c r="D506" t="s">
        <v>301</v>
      </c>
      <c r="E506">
        <v>1458459</v>
      </c>
      <c r="F506" s="20">
        <v>44228</v>
      </c>
      <c r="G506">
        <v>813922</v>
      </c>
      <c r="H506">
        <v>395700</v>
      </c>
      <c r="I506">
        <v>7156</v>
      </c>
      <c r="J506">
        <v>70</v>
      </c>
      <c r="K506">
        <v>7086</v>
      </c>
      <c r="L506">
        <v>68059</v>
      </c>
    </row>
    <row r="507" spans="1:12">
      <c r="A507" t="s">
        <v>801</v>
      </c>
      <c r="B507" t="s">
        <v>801</v>
      </c>
      <c r="C507" t="s">
        <v>585</v>
      </c>
      <c r="D507" t="s">
        <v>585</v>
      </c>
      <c r="E507">
        <v>1950491</v>
      </c>
      <c r="F507" s="20">
        <v>44228</v>
      </c>
      <c r="G507">
        <v>1269245</v>
      </c>
      <c r="H507">
        <v>655588</v>
      </c>
      <c r="I507">
        <v>57053</v>
      </c>
      <c r="J507">
        <v>449</v>
      </c>
      <c r="K507">
        <v>56603</v>
      </c>
      <c r="L507">
        <v>384035</v>
      </c>
    </row>
    <row r="508" spans="1:12">
      <c r="A508" t="s">
        <v>801</v>
      </c>
      <c r="B508" t="s">
        <v>801</v>
      </c>
      <c r="C508" t="s">
        <v>490</v>
      </c>
      <c r="D508" t="s">
        <v>490</v>
      </c>
      <c r="E508">
        <v>3309234</v>
      </c>
      <c r="F508" s="20">
        <v>44228</v>
      </c>
      <c r="G508">
        <v>2077555</v>
      </c>
      <c r="H508">
        <v>1016874</v>
      </c>
      <c r="I508">
        <v>17737</v>
      </c>
      <c r="J508">
        <v>177</v>
      </c>
      <c r="K508">
        <v>17560</v>
      </c>
      <c r="L508">
        <v>238690</v>
      </c>
    </row>
    <row r="509" spans="1:12">
      <c r="A509" t="s">
        <v>801</v>
      </c>
      <c r="B509" t="s">
        <v>801</v>
      </c>
      <c r="C509" t="s">
        <v>448</v>
      </c>
      <c r="D509" t="s">
        <v>448</v>
      </c>
      <c r="E509">
        <v>2038533</v>
      </c>
      <c r="F509" s="20">
        <v>44228</v>
      </c>
      <c r="G509">
        <v>1200554</v>
      </c>
      <c r="H509">
        <v>513058</v>
      </c>
      <c r="I509">
        <v>27324</v>
      </c>
      <c r="J509">
        <v>287</v>
      </c>
      <c r="K509">
        <v>27037</v>
      </c>
      <c r="L509">
        <v>193125</v>
      </c>
    </row>
    <row r="510" spans="1:12">
      <c r="A510" t="s">
        <v>801</v>
      </c>
      <c r="B510" t="s">
        <v>801</v>
      </c>
      <c r="C510" t="s">
        <v>351</v>
      </c>
      <c r="D510" t="s">
        <v>351</v>
      </c>
      <c r="E510">
        <v>1158283</v>
      </c>
      <c r="F510" s="20">
        <v>44228</v>
      </c>
      <c r="G510">
        <v>691497</v>
      </c>
      <c r="H510">
        <v>299553</v>
      </c>
      <c r="I510">
        <v>17044</v>
      </c>
      <c r="J510">
        <v>169</v>
      </c>
      <c r="K510">
        <v>16875</v>
      </c>
      <c r="L510">
        <v>100497</v>
      </c>
    </row>
    <row r="511" spans="1:12">
      <c r="A511" t="s">
        <v>801</v>
      </c>
      <c r="B511" t="s">
        <v>801</v>
      </c>
      <c r="C511" t="s">
        <v>341</v>
      </c>
      <c r="D511" t="s">
        <v>341</v>
      </c>
      <c r="E511">
        <v>1338114</v>
      </c>
      <c r="F511" s="20">
        <v>44228</v>
      </c>
      <c r="G511">
        <v>756544</v>
      </c>
      <c r="H511">
        <v>347992</v>
      </c>
      <c r="I511">
        <v>10618</v>
      </c>
      <c r="J511">
        <v>61</v>
      </c>
      <c r="K511">
        <v>10557</v>
      </c>
      <c r="L511">
        <v>89992</v>
      </c>
    </row>
    <row r="512" spans="1:12">
      <c r="A512" t="s">
        <v>801</v>
      </c>
      <c r="B512" t="s">
        <v>801</v>
      </c>
      <c r="C512" t="s">
        <v>440</v>
      </c>
      <c r="D512" t="s">
        <v>440</v>
      </c>
      <c r="E512">
        <v>2677737</v>
      </c>
      <c r="F512" s="20">
        <v>44228</v>
      </c>
      <c r="G512">
        <v>1838263</v>
      </c>
      <c r="H512">
        <v>821713</v>
      </c>
      <c r="I512">
        <v>30618</v>
      </c>
      <c r="J512">
        <v>335</v>
      </c>
      <c r="K512">
        <v>30283</v>
      </c>
      <c r="L512">
        <v>180351</v>
      </c>
    </row>
    <row r="513" spans="1:12">
      <c r="A513" t="s">
        <v>801</v>
      </c>
      <c r="B513" t="s">
        <v>801</v>
      </c>
      <c r="C513" t="s">
        <v>340</v>
      </c>
      <c r="D513" t="s">
        <v>340</v>
      </c>
      <c r="E513">
        <v>1037185</v>
      </c>
      <c r="F513" s="20">
        <v>44228</v>
      </c>
      <c r="G513">
        <v>610090</v>
      </c>
      <c r="H513">
        <v>348789</v>
      </c>
      <c r="I513">
        <v>13732</v>
      </c>
      <c r="J513">
        <v>79</v>
      </c>
      <c r="K513">
        <v>13653</v>
      </c>
      <c r="L513">
        <v>91482</v>
      </c>
    </row>
    <row r="514" spans="1:12">
      <c r="A514" t="s">
        <v>801</v>
      </c>
      <c r="B514" t="s">
        <v>801</v>
      </c>
      <c r="C514" t="s">
        <v>321</v>
      </c>
      <c r="D514" t="s">
        <v>321</v>
      </c>
      <c r="E514">
        <v>1421711</v>
      </c>
      <c r="F514" s="20">
        <v>44228</v>
      </c>
      <c r="G514">
        <v>884688</v>
      </c>
      <c r="H514">
        <v>419023</v>
      </c>
      <c r="I514">
        <v>9498</v>
      </c>
      <c r="J514">
        <v>92</v>
      </c>
      <c r="K514">
        <v>9406</v>
      </c>
      <c r="L514">
        <v>78974</v>
      </c>
    </row>
    <row r="515" spans="1:12">
      <c r="A515" t="s">
        <v>801</v>
      </c>
      <c r="B515" t="s">
        <v>801</v>
      </c>
      <c r="C515" t="s">
        <v>504</v>
      </c>
      <c r="D515" t="s">
        <v>504</v>
      </c>
      <c r="E515">
        <v>3067549</v>
      </c>
      <c r="F515" s="20">
        <v>44228</v>
      </c>
      <c r="G515">
        <v>1715072</v>
      </c>
      <c r="H515">
        <v>854773</v>
      </c>
      <c r="I515">
        <v>56405</v>
      </c>
      <c r="J515">
        <v>753</v>
      </c>
      <c r="K515">
        <v>55652</v>
      </c>
      <c r="L515">
        <v>279724</v>
      </c>
    </row>
    <row r="516" spans="1:12">
      <c r="A516" t="s">
        <v>802</v>
      </c>
      <c r="B516" t="s">
        <v>802</v>
      </c>
      <c r="C516" t="s">
        <v>411</v>
      </c>
      <c r="D516" t="s">
        <v>411</v>
      </c>
      <c r="E516">
        <v>281293</v>
      </c>
      <c r="G516">
        <v>263526</v>
      </c>
      <c r="H516">
        <v>229361</v>
      </c>
      <c r="I516">
        <v>0</v>
      </c>
      <c r="J516">
        <v>0</v>
      </c>
      <c r="K516">
        <v>0</v>
      </c>
      <c r="L516">
        <v>137833</v>
      </c>
    </row>
    <row r="517" spans="1:12">
      <c r="A517" t="s">
        <v>802</v>
      </c>
      <c r="B517" t="s">
        <v>802</v>
      </c>
      <c r="C517" t="s">
        <v>193</v>
      </c>
      <c r="D517" t="s">
        <v>193</v>
      </c>
      <c r="E517">
        <v>43354</v>
      </c>
      <c r="G517">
        <v>33137</v>
      </c>
      <c r="H517">
        <v>27820</v>
      </c>
      <c r="I517">
        <v>0</v>
      </c>
      <c r="J517">
        <v>0</v>
      </c>
      <c r="K517">
        <v>0</v>
      </c>
      <c r="L517">
        <v>21243</v>
      </c>
    </row>
    <row r="518" spans="1:12">
      <c r="A518" t="s">
        <v>802</v>
      </c>
      <c r="B518" t="s">
        <v>802</v>
      </c>
      <c r="C518" t="s">
        <v>317</v>
      </c>
      <c r="D518" t="s">
        <v>317</v>
      </c>
      <c r="E518">
        <v>146742</v>
      </c>
      <c r="G518">
        <v>121481</v>
      </c>
      <c r="H518">
        <v>105432</v>
      </c>
      <c r="I518">
        <v>0</v>
      </c>
      <c r="J518">
        <v>0</v>
      </c>
      <c r="K518">
        <v>0</v>
      </c>
      <c r="L518">
        <v>71903</v>
      </c>
    </row>
    <row r="519" spans="1:12">
      <c r="A519" t="s">
        <v>802</v>
      </c>
      <c r="B519" t="s">
        <v>802</v>
      </c>
      <c r="C519" t="s">
        <v>306</v>
      </c>
      <c r="D519" t="s">
        <v>306</v>
      </c>
      <c r="E519">
        <v>136299</v>
      </c>
      <c r="G519">
        <v>103619</v>
      </c>
      <c r="H519">
        <v>88896</v>
      </c>
      <c r="I519">
        <v>0</v>
      </c>
      <c r="J519">
        <v>0</v>
      </c>
      <c r="K519">
        <v>0</v>
      </c>
      <c r="L519">
        <v>66786</v>
      </c>
    </row>
    <row r="520" spans="1:12">
      <c r="A520" t="s">
        <v>803</v>
      </c>
      <c r="B520" t="s">
        <v>803</v>
      </c>
      <c r="C520" t="s">
        <v>186</v>
      </c>
      <c r="D520" t="s">
        <v>186</v>
      </c>
      <c r="E520">
        <v>752481</v>
      </c>
      <c r="F520" s="20">
        <v>44035</v>
      </c>
      <c r="G520">
        <v>475390</v>
      </c>
      <c r="H520">
        <v>157166</v>
      </c>
      <c r="I520">
        <v>16854</v>
      </c>
      <c r="J520">
        <v>261</v>
      </c>
      <c r="K520">
        <v>16548</v>
      </c>
      <c r="L520">
        <v>26712</v>
      </c>
    </row>
    <row r="521" spans="1:12">
      <c r="A521" t="s">
        <v>803</v>
      </c>
      <c r="B521" t="s">
        <v>803</v>
      </c>
      <c r="C521" t="s">
        <v>269</v>
      </c>
      <c r="D521" t="s">
        <v>269</v>
      </c>
      <c r="E521">
        <v>2556244</v>
      </c>
      <c r="F521" s="20">
        <v>44035</v>
      </c>
      <c r="G521">
        <v>1337641</v>
      </c>
      <c r="H521">
        <v>604784</v>
      </c>
      <c r="I521">
        <v>171777</v>
      </c>
      <c r="J521">
        <v>2506</v>
      </c>
      <c r="K521">
        <v>168327</v>
      </c>
      <c r="L521">
        <v>137659</v>
      </c>
    </row>
    <row r="522" spans="1:12">
      <c r="A522" t="s">
        <v>803</v>
      </c>
      <c r="B522" t="s">
        <v>803</v>
      </c>
      <c r="C522" t="s">
        <v>774</v>
      </c>
      <c r="D522" t="s">
        <v>774</v>
      </c>
      <c r="E522">
        <v>7100000</v>
      </c>
      <c r="F522" s="20">
        <v>44228</v>
      </c>
      <c r="G522">
        <v>4532809</v>
      </c>
      <c r="H522">
        <v>2671294</v>
      </c>
      <c r="I522">
        <v>554672</v>
      </c>
      <c r="J522">
        <v>8546</v>
      </c>
      <c r="K522">
        <v>544701</v>
      </c>
      <c r="L522">
        <v>2945113</v>
      </c>
    </row>
    <row r="523" spans="1:12">
      <c r="A523" t="s">
        <v>803</v>
      </c>
      <c r="B523" t="s">
        <v>803</v>
      </c>
      <c r="C523" t="s">
        <v>368</v>
      </c>
      <c r="D523" t="s">
        <v>368</v>
      </c>
      <c r="E523">
        <v>3472578</v>
      </c>
      <c r="F523" s="20">
        <v>44035</v>
      </c>
      <c r="G523">
        <v>2717202</v>
      </c>
      <c r="H523">
        <v>1205484</v>
      </c>
      <c r="I523">
        <v>246780</v>
      </c>
      <c r="J523">
        <v>2416</v>
      </c>
      <c r="K523">
        <v>243070</v>
      </c>
      <c r="L523">
        <v>225497</v>
      </c>
    </row>
    <row r="524" spans="1:12">
      <c r="A524" t="s">
        <v>803</v>
      </c>
      <c r="B524" t="s">
        <v>803</v>
      </c>
      <c r="C524" t="s">
        <v>229</v>
      </c>
      <c r="D524" t="s">
        <v>229</v>
      </c>
      <c r="E524">
        <v>2600880</v>
      </c>
      <c r="F524" s="20">
        <v>44035</v>
      </c>
      <c r="G524">
        <v>1529591</v>
      </c>
      <c r="H524">
        <v>646400</v>
      </c>
      <c r="I524">
        <v>64085</v>
      </c>
      <c r="J524">
        <v>867</v>
      </c>
      <c r="K524">
        <v>62997</v>
      </c>
      <c r="L524">
        <v>68476</v>
      </c>
    </row>
    <row r="525" spans="1:12">
      <c r="A525" t="s">
        <v>803</v>
      </c>
      <c r="B525" t="s">
        <v>803</v>
      </c>
      <c r="C525" t="s">
        <v>439</v>
      </c>
      <c r="D525" t="s">
        <v>439</v>
      </c>
      <c r="E525">
        <v>1502900</v>
      </c>
      <c r="F525" s="20">
        <v>44187</v>
      </c>
      <c r="G525">
        <v>770955</v>
      </c>
      <c r="H525">
        <v>279901</v>
      </c>
      <c r="I525">
        <v>28425</v>
      </c>
      <c r="J525">
        <v>274</v>
      </c>
      <c r="K525">
        <v>27957</v>
      </c>
      <c r="L525">
        <v>178015</v>
      </c>
    </row>
    <row r="526" spans="1:12">
      <c r="A526" t="s">
        <v>803</v>
      </c>
      <c r="B526" t="s">
        <v>803</v>
      </c>
      <c r="C526" t="s">
        <v>215</v>
      </c>
      <c r="D526" t="s">
        <v>215</v>
      </c>
      <c r="E526">
        <v>2161367</v>
      </c>
      <c r="F526" s="20">
        <v>44035</v>
      </c>
      <c r="G526">
        <v>1236504</v>
      </c>
      <c r="H526">
        <v>493453</v>
      </c>
      <c r="I526">
        <v>33099</v>
      </c>
      <c r="J526">
        <v>645</v>
      </c>
      <c r="K526">
        <v>32348</v>
      </c>
      <c r="L526">
        <v>44349</v>
      </c>
    </row>
    <row r="527" spans="1:12">
      <c r="A527" t="s">
        <v>803</v>
      </c>
      <c r="B527" t="s">
        <v>803</v>
      </c>
      <c r="C527" t="s">
        <v>304</v>
      </c>
      <c r="D527" t="s">
        <v>304</v>
      </c>
      <c r="E527">
        <v>2259608</v>
      </c>
      <c r="F527" s="20">
        <v>44035</v>
      </c>
      <c r="G527">
        <v>1370925</v>
      </c>
      <c r="H527">
        <v>552624</v>
      </c>
      <c r="I527">
        <v>104303</v>
      </c>
      <c r="J527">
        <v>686</v>
      </c>
      <c r="K527">
        <v>102836</v>
      </c>
      <c r="L527">
        <v>118391</v>
      </c>
    </row>
    <row r="528" spans="1:12">
      <c r="A528" t="s">
        <v>803</v>
      </c>
      <c r="B528" t="s">
        <v>803</v>
      </c>
      <c r="C528" t="s">
        <v>218</v>
      </c>
      <c r="D528" t="s">
        <v>218</v>
      </c>
      <c r="E528">
        <v>1370281</v>
      </c>
      <c r="F528" s="20">
        <v>44035</v>
      </c>
      <c r="G528">
        <v>696213</v>
      </c>
      <c r="H528">
        <v>299822</v>
      </c>
      <c r="I528">
        <v>31364</v>
      </c>
      <c r="J528">
        <v>210</v>
      </c>
      <c r="K528">
        <v>31056</v>
      </c>
      <c r="L528">
        <v>43996</v>
      </c>
    </row>
    <row r="529" spans="1:12">
      <c r="A529" t="s">
        <v>803</v>
      </c>
      <c r="B529" t="s">
        <v>803</v>
      </c>
      <c r="C529" t="s">
        <v>232</v>
      </c>
      <c r="D529" t="s">
        <v>232</v>
      </c>
      <c r="E529">
        <v>1166401</v>
      </c>
      <c r="F529" s="20">
        <v>44035</v>
      </c>
      <c r="G529">
        <v>663206</v>
      </c>
      <c r="H529">
        <v>250181</v>
      </c>
      <c r="I529">
        <v>74970</v>
      </c>
      <c r="J529">
        <v>1258</v>
      </c>
      <c r="K529">
        <v>73386</v>
      </c>
      <c r="L529">
        <v>74990</v>
      </c>
    </row>
    <row r="530" spans="1:12">
      <c r="A530" t="s">
        <v>803</v>
      </c>
      <c r="B530" t="s">
        <v>803</v>
      </c>
      <c r="C530" t="s">
        <v>329</v>
      </c>
      <c r="D530" t="s">
        <v>329</v>
      </c>
      <c r="E530">
        <v>1863178</v>
      </c>
      <c r="F530" s="20">
        <v>44035</v>
      </c>
      <c r="G530">
        <v>1100888</v>
      </c>
      <c r="H530">
        <v>450620</v>
      </c>
      <c r="I530">
        <v>62362</v>
      </c>
      <c r="J530">
        <v>1048</v>
      </c>
      <c r="K530">
        <v>61112</v>
      </c>
      <c r="L530">
        <v>110781</v>
      </c>
    </row>
    <row r="531" spans="1:12">
      <c r="A531" t="s">
        <v>803</v>
      </c>
      <c r="B531" t="s">
        <v>803</v>
      </c>
      <c r="C531" t="s">
        <v>182</v>
      </c>
      <c r="D531" t="s">
        <v>182</v>
      </c>
      <c r="E531">
        <v>1076588</v>
      </c>
      <c r="F531" s="20">
        <v>44035</v>
      </c>
      <c r="G531">
        <v>626136</v>
      </c>
      <c r="H531">
        <v>289120</v>
      </c>
      <c r="I531">
        <v>24091</v>
      </c>
      <c r="J531">
        <v>356</v>
      </c>
      <c r="K531">
        <v>23523</v>
      </c>
      <c r="L531">
        <v>29235</v>
      </c>
    </row>
    <row r="532" spans="1:12">
      <c r="A532" t="s">
        <v>803</v>
      </c>
      <c r="B532" t="s">
        <v>803</v>
      </c>
      <c r="C532" t="s">
        <v>174</v>
      </c>
      <c r="D532" t="s">
        <v>174</v>
      </c>
      <c r="E532">
        <v>1883731</v>
      </c>
      <c r="F532" s="20">
        <v>44035</v>
      </c>
      <c r="G532">
        <v>1040491</v>
      </c>
      <c r="H532">
        <v>407695</v>
      </c>
      <c r="I532">
        <v>43570</v>
      </c>
      <c r="J532">
        <v>348</v>
      </c>
      <c r="K532">
        <v>43036</v>
      </c>
      <c r="L532">
        <v>36069</v>
      </c>
    </row>
    <row r="533" spans="1:12">
      <c r="A533" t="s">
        <v>803</v>
      </c>
      <c r="B533" t="s">
        <v>803</v>
      </c>
      <c r="C533" t="s">
        <v>361</v>
      </c>
      <c r="D533" t="s">
        <v>361</v>
      </c>
      <c r="E533">
        <v>3991038</v>
      </c>
      <c r="F533" s="20">
        <v>44035</v>
      </c>
      <c r="G533">
        <v>1500331</v>
      </c>
      <c r="H533">
        <v>583138</v>
      </c>
      <c r="I533">
        <v>75215</v>
      </c>
      <c r="J533">
        <v>1172</v>
      </c>
      <c r="K533">
        <v>73853</v>
      </c>
      <c r="L533">
        <v>134886</v>
      </c>
    </row>
    <row r="534" spans="1:12">
      <c r="A534" t="s">
        <v>803</v>
      </c>
      <c r="B534" t="s">
        <v>803</v>
      </c>
      <c r="C534" t="s">
        <v>622</v>
      </c>
      <c r="D534" t="s">
        <v>622</v>
      </c>
      <c r="E534">
        <v>901000</v>
      </c>
      <c r="G534">
        <v>0</v>
      </c>
      <c r="H534">
        <v>0</v>
      </c>
      <c r="I534">
        <v>23280</v>
      </c>
      <c r="J534">
        <v>316</v>
      </c>
      <c r="K534">
        <v>22878</v>
      </c>
      <c r="L534">
        <v>453130</v>
      </c>
    </row>
    <row r="535" spans="1:12">
      <c r="A535" t="s">
        <v>803</v>
      </c>
      <c r="B535" t="s">
        <v>803</v>
      </c>
      <c r="C535" t="s">
        <v>191</v>
      </c>
      <c r="D535" t="s">
        <v>191</v>
      </c>
      <c r="E535">
        <v>1614069</v>
      </c>
      <c r="F535" s="20">
        <v>44035</v>
      </c>
      <c r="G535">
        <v>813495</v>
      </c>
      <c r="H535">
        <v>289588</v>
      </c>
      <c r="I535">
        <v>21074</v>
      </c>
      <c r="J535">
        <v>346</v>
      </c>
      <c r="K535">
        <v>20561</v>
      </c>
      <c r="L535">
        <v>31521</v>
      </c>
    </row>
    <row r="536" spans="1:12">
      <c r="A536" t="s">
        <v>803</v>
      </c>
      <c r="B536" t="s">
        <v>803</v>
      </c>
      <c r="C536" t="s">
        <v>207</v>
      </c>
      <c r="D536" t="s">
        <v>207</v>
      </c>
      <c r="E536">
        <v>1721179</v>
      </c>
      <c r="F536" s="20">
        <v>44035</v>
      </c>
      <c r="G536">
        <v>987830</v>
      </c>
      <c r="H536">
        <v>397079</v>
      </c>
      <c r="I536">
        <v>52245</v>
      </c>
      <c r="J536">
        <v>498</v>
      </c>
      <c r="K536">
        <v>51253</v>
      </c>
      <c r="L536">
        <v>50880</v>
      </c>
    </row>
    <row r="537" spans="1:12">
      <c r="A537" t="s">
        <v>803</v>
      </c>
      <c r="B537" t="s">
        <v>803</v>
      </c>
      <c r="C537" t="s">
        <v>252</v>
      </c>
      <c r="D537" t="s">
        <v>252</v>
      </c>
      <c r="E537">
        <v>735071</v>
      </c>
      <c r="F537" s="20">
        <v>44035</v>
      </c>
      <c r="G537">
        <v>501986</v>
      </c>
      <c r="H537">
        <v>343811</v>
      </c>
      <c r="I537">
        <v>33566</v>
      </c>
      <c r="J537">
        <v>212</v>
      </c>
      <c r="K537">
        <v>33164</v>
      </c>
      <c r="L537">
        <v>62622</v>
      </c>
    </row>
    <row r="538" spans="1:12">
      <c r="A538" t="s">
        <v>803</v>
      </c>
      <c r="B538" t="s">
        <v>803</v>
      </c>
      <c r="C538" t="s">
        <v>145</v>
      </c>
      <c r="D538" t="s">
        <v>145</v>
      </c>
      <c r="E538">
        <v>564511</v>
      </c>
      <c r="F538" s="20">
        <v>44035</v>
      </c>
      <c r="G538">
        <v>326872</v>
      </c>
      <c r="H538">
        <v>136491</v>
      </c>
      <c r="I538">
        <v>12067</v>
      </c>
      <c r="J538">
        <v>243</v>
      </c>
      <c r="K538">
        <v>11790</v>
      </c>
      <c r="L538">
        <v>14014</v>
      </c>
    </row>
    <row r="539" spans="1:12">
      <c r="A539" t="s">
        <v>803</v>
      </c>
      <c r="B539" t="s">
        <v>803</v>
      </c>
      <c r="C539" t="s">
        <v>190</v>
      </c>
      <c r="D539" t="s">
        <v>190</v>
      </c>
      <c r="E539">
        <v>1918725</v>
      </c>
      <c r="F539" s="20">
        <v>44035</v>
      </c>
      <c r="G539">
        <v>827320</v>
      </c>
      <c r="H539">
        <v>314780</v>
      </c>
      <c r="I539">
        <v>30183</v>
      </c>
      <c r="J539">
        <v>416</v>
      </c>
      <c r="K539">
        <v>29627</v>
      </c>
      <c r="L539">
        <v>35926</v>
      </c>
    </row>
    <row r="540" spans="1:12">
      <c r="A540" t="s">
        <v>803</v>
      </c>
      <c r="B540" t="s">
        <v>803</v>
      </c>
      <c r="C540" t="s">
        <v>201</v>
      </c>
      <c r="D540" t="s">
        <v>201</v>
      </c>
      <c r="E540">
        <v>1337560</v>
      </c>
      <c r="F540" s="20">
        <v>44035</v>
      </c>
      <c r="G540">
        <v>660673</v>
      </c>
      <c r="H540">
        <v>280037</v>
      </c>
      <c r="I540">
        <v>20564</v>
      </c>
      <c r="J540">
        <v>357</v>
      </c>
      <c r="K540">
        <v>20158</v>
      </c>
      <c r="L540">
        <v>33671</v>
      </c>
    </row>
    <row r="541" spans="1:12">
      <c r="A541" t="s">
        <v>803</v>
      </c>
      <c r="B541" t="s">
        <v>803</v>
      </c>
      <c r="C541" t="s">
        <v>189</v>
      </c>
      <c r="D541" t="s">
        <v>189</v>
      </c>
      <c r="E541">
        <v>1210277</v>
      </c>
      <c r="F541" s="20">
        <v>44035</v>
      </c>
      <c r="G541">
        <v>557267</v>
      </c>
      <c r="H541">
        <v>174051</v>
      </c>
      <c r="I541">
        <v>43436</v>
      </c>
      <c r="J541">
        <v>775</v>
      </c>
      <c r="K541">
        <v>42557</v>
      </c>
      <c r="L541">
        <v>41836</v>
      </c>
    </row>
    <row r="542" spans="1:12">
      <c r="A542" t="s">
        <v>803</v>
      </c>
      <c r="B542" t="s">
        <v>803</v>
      </c>
      <c r="C542" t="s">
        <v>330</v>
      </c>
      <c r="D542" t="s">
        <v>330</v>
      </c>
      <c r="E542">
        <v>3480008</v>
      </c>
      <c r="F542" s="20">
        <v>44035</v>
      </c>
      <c r="G542">
        <v>1925084</v>
      </c>
      <c r="H542">
        <v>791376</v>
      </c>
      <c r="I542">
        <v>99893</v>
      </c>
      <c r="J542">
        <v>1685</v>
      </c>
      <c r="K542">
        <v>97619</v>
      </c>
      <c r="L542">
        <v>129606</v>
      </c>
    </row>
    <row r="543" spans="1:12">
      <c r="A543" t="s">
        <v>803</v>
      </c>
      <c r="B543" t="s">
        <v>803</v>
      </c>
      <c r="C543" t="s">
        <v>209</v>
      </c>
      <c r="D543" t="s">
        <v>209</v>
      </c>
      <c r="E543">
        <v>1341250</v>
      </c>
      <c r="F543" s="20">
        <v>44035</v>
      </c>
      <c r="G543">
        <v>726010</v>
      </c>
      <c r="H543">
        <v>287468</v>
      </c>
      <c r="I543">
        <v>20195</v>
      </c>
      <c r="J543">
        <v>206</v>
      </c>
      <c r="K543">
        <v>19854</v>
      </c>
      <c r="L543">
        <v>35921</v>
      </c>
    </row>
    <row r="544" spans="1:12">
      <c r="A544" t="s">
        <v>803</v>
      </c>
      <c r="B544" t="s">
        <v>803</v>
      </c>
      <c r="C544" t="s">
        <v>211</v>
      </c>
      <c r="D544" t="s">
        <v>211</v>
      </c>
      <c r="E544">
        <v>1407627</v>
      </c>
      <c r="F544" s="20">
        <v>44035</v>
      </c>
      <c r="G544">
        <v>736882</v>
      </c>
      <c r="H544">
        <v>233177</v>
      </c>
      <c r="I544">
        <v>27357</v>
      </c>
      <c r="J544">
        <v>484</v>
      </c>
      <c r="K544">
        <v>26834</v>
      </c>
      <c r="L544">
        <v>40016</v>
      </c>
    </row>
    <row r="545" spans="1:12">
      <c r="A545" t="s">
        <v>803</v>
      </c>
      <c r="B545" t="s">
        <v>803</v>
      </c>
      <c r="C545" t="s">
        <v>308</v>
      </c>
      <c r="D545" t="s">
        <v>308</v>
      </c>
      <c r="E545">
        <v>2402781</v>
      </c>
      <c r="F545" s="20">
        <v>44035</v>
      </c>
      <c r="G545">
        <v>1224986</v>
      </c>
      <c r="H545">
        <v>486660</v>
      </c>
      <c r="I545">
        <v>75352</v>
      </c>
      <c r="J545">
        <v>972</v>
      </c>
      <c r="K545">
        <v>73874</v>
      </c>
      <c r="L545">
        <v>105121</v>
      </c>
    </row>
    <row r="546" spans="1:12">
      <c r="A546" t="s">
        <v>803</v>
      </c>
      <c r="B546" t="s">
        <v>803</v>
      </c>
      <c r="C546" t="s">
        <v>253</v>
      </c>
      <c r="D546" t="s">
        <v>253</v>
      </c>
      <c r="E546">
        <v>1243684</v>
      </c>
      <c r="F546" s="20">
        <v>44035</v>
      </c>
      <c r="G546">
        <v>660187</v>
      </c>
      <c r="H546">
        <v>304832</v>
      </c>
      <c r="I546">
        <v>43571</v>
      </c>
      <c r="J546">
        <v>521</v>
      </c>
      <c r="K546">
        <v>43018</v>
      </c>
      <c r="L546">
        <v>67624</v>
      </c>
    </row>
    <row r="547" spans="1:12">
      <c r="A547" t="s">
        <v>803</v>
      </c>
      <c r="B547" t="s">
        <v>803</v>
      </c>
      <c r="C547" t="s">
        <v>310</v>
      </c>
      <c r="D547" t="s">
        <v>310</v>
      </c>
      <c r="E547">
        <v>3725697</v>
      </c>
      <c r="F547" s="20">
        <v>44035</v>
      </c>
      <c r="G547">
        <v>1425728</v>
      </c>
      <c r="H547">
        <v>563426</v>
      </c>
      <c r="I547">
        <v>119370</v>
      </c>
      <c r="J547">
        <v>1842</v>
      </c>
      <c r="K547">
        <v>117138</v>
      </c>
      <c r="L547">
        <v>127633</v>
      </c>
    </row>
    <row r="548" spans="1:12">
      <c r="A548" t="s">
        <v>803</v>
      </c>
      <c r="B548" t="s">
        <v>803</v>
      </c>
      <c r="C548" t="s">
        <v>307</v>
      </c>
      <c r="D548" t="s">
        <v>307</v>
      </c>
      <c r="E548">
        <v>1268094</v>
      </c>
      <c r="F548" s="20">
        <v>44035</v>
      </c>
      <c r="G548">
        <v>630274</v>
      </c>
      <c r="H548">
        <v>246969</v>
      </c>
      <c r="I548">
        <v>41461</v>
      </c>
      <c r="J548">
        <v>442</v>
      </c>
      <c r="K548">
        <v>40760</v>
      </c>
      <c r="L548">
        <v>88175</v>
      </c>
    </row>
    <row r="549" spans="1:12">
      <c r="A549" t="s">
        <v>803</v>
      </c>
      <c r="B549" t="s">
        <v>803</v>
      </c>
      <c r="C549" t="s">
        <v>264</v>
      </c>
      <c r="D549" t="s">
        <v>264</v>
      </c>
      <c r="E549">
        <v>1738376</v>
      </c>
      <c r="F549" s="20">
        <v>44035</v>
      </c>
      <c r="G549">
        <v>984706</v>
      </c>
      <c r="H549">
        <v>328797</v>
      </c>
      <c r="I549">
        <v>56304</v>
      </c>
      <c r="J549">
        <v>409</v>
      </c>
      <c r="K549">
        <v>55757</v>
      </c>
      <c r="L549">
        <v>77440</v>
      </c>
    </row>
    <row r="550" spans="1:12">
      <c r="A550" t="s">
        <v>803</v>
      </c>
      <c r="B550" t="s">
        <v>803</v>
      </c>
      <c r="C550" t="s">
        <v>353</v>
      </c>
      <c r="D550" t="s">
        <v>353</v>
      </c>
      <c r="E550">
        <v>2713858</v>
      </c>
      <c r="F550" s="20">
        <v>44050</v>
      </c>
      <c r="G550">
        <v>1468456</v>
      </c>
      <c r="H550">
        <v>636356</v>
      </c>
      <c r="I550">
        <v>77534</v>
      </c>
      <c r="J550">
        <v>1059</v>
      </c>
      <c r="K550">
        <v>76038</v>
      </c>
      <c r="L550">
        <v>131353</v>
      </c>
    </row>
    <row r="551" spans="1:12">
      <c r="A551" t="s">
        <v>803</v>
      </c>
      <c r="B551" t="s">
        <v>803</v>
      </c>
      <c r="C551" t="s">
        <v>281</v>
      </c>
      <c r="D551" t="s">
        <v>281</v>
      </c>
      <c r="E551">
        <v>1665253</v>
      </c>
      <c r="F551" s="20">
        <v>44035</v>
      </c>
      <c r="G551">
        <v>815687</v>
      </c>
      <c r="H551">
        <v>275985</v>
      </c>
      <c r="I551">
        <v>49374</v>
      </c>
      <c r="J551">
        <v>432</v>
      </c>
      <c r="K551">
        <v>48812</v>
      </c>
      <c r="L551">
        <v>78895</v>
      </c>
    </row>
    <row r="552" spans="1:12">
      <c r="A552" t="s">
        <v>803</v>
      </c>
      <c r="B552" t="s">
        <v>803</v>
      </c>
      <c r="C552" t="s">
        <v>204</v>
      </c>
      <c r="D552" t="s">
        <v>204</v>
      </c>
      <c r="E552">
        <v>1111812</v>
      </c>
      <c r="F552" s="20">
        <v>44035</v>
      </c>
      <c r="G552">
        <v>541496</v>
      </c>
      <c r="H552">
        <v>205219</v>
      </c>
      <c r="I552">
        <v>29301</v>
      </c>
      <c r="J552">
        <v>625</v>
      </c>
      <c r="K552">
        <v>28600</v>
      </c>
      <c r="L552">
        <v>38648</v>
      </c>
    </row>
    <row r="553" spans="1:12">
      <c r="A553" t="s">
        <v>803</v>
      </c>
      <c r="B553" t="s">
        <v>803</v>
      </c>
      <c r="C553" t="s">
        <v>228</v>
      </c>
      <c r="D553" t="s">
        <v>228</v>
      </c>
      <c r="E553">
        <v>2471222</v>
      </c>
      <c r="F553" s="20">
        <v>44035</v>
      </c>
      <c r="G553">
        <v>1671392</v>
      </c>
      <c r="H553">
        <v>611015</v>
      </c>
      <c r="I553">
        <v>95405</v>
      </c>
      <c r="J553">
        <v>979</v>
      </c>
      <c r="K553">
        <v>93683</v>
      </c>
      <c r="L553">
        <v>84003</v>
      </c>
    </row>
    <row r="554" spans="1:12">
      <c r="A554" t="s">
        <v>803</v>
      </c>
      <c r="B554" t="s">
        <v>803</v>
      </c>
      <c r="C554" t="s">
        <v>325</v>
      </c>
      <c r="D554" t="s">
        <v>325</v>
      </c>
      <c r="E554">
        <v>2468965</v>
      </c>
      <c r="F554" s="20">
        <v>44035</v>
      </c>
      <c r="G554">
        <v>1270049</v>
      </c>
      <c r="H554">
        <v>533376</v>
      </c>
      <c r="I554">
        <v>54968</v>
      </c>
      <c r="J554">
        <v>667</v>
      </c>
      <c r="K554">
        <v>54122</v>
      </c>
      <c r="L554">
        <v>103654</v>
      </c>
    </row>
    <row r="555" spans="1:12">
      <c r="A555" t="s">
        <v>803</v>
      </c>
      <c r="B555" t="s">
        <v>803</v>
      </c>
      <c r="C555" t="s">
        <v>261</v>
      </c>
      <c r="D555" t="s">
        <v>261</v>
      </c>
      <c r="E555">
        <v>1614242</v>
      </c>
      <c r="F555" s="20">
        <v>44035</v>
      </c>
      <c r="G555">
        <v>763735</v>
      </c>
      <c r="H555">
        <v>336366</v>
      </c>
      <c r="I555">
        <v>49864</v>
      </c>
      <c r="J555">
        <v>1131</v>
      </c>
      <c r="K555">
        <v>48564</v>
      </c>
      <c r="L555">
        <v>72868</v>
      </c>
    </row>
    <row r="556" spans="1:12">
      <c r="A556" t="s">
        <v>803</v>
      </c>
      <c r="B556" t="s">
        <v>803</v>
      </c>
      <c r="C556" t="s">
        <v>270</v>
      </c>
      <c r="D556" t="s">
        <v>270</v>
      </c>
      <c r="E556">
        <v>2093003</v>
      </c>
      <c r="F556" s="20">
        <v>44035</v>
      </c>
      <c r="G556">
        <v>1085842</v>
      </c>
      <c r="H556">
        <v>444502</v>
      </c>
      <c r="I556">
        <v>45857</v>
      </c>
      <c r="J556">
        <v>356</v>
      </c>
      <c r="K556">
        <v>45382</v>
      </c>
      <c r="L556">
        <v>74992</v>
      </c>
    </row>
    <row r="557" spans="1:12">
      <c r="A557" t="s">
        <v>803</v>
      </c>
      <c r="B557" t="s">
        <v>803</v>
      </c>
      <c r="C557" t="s">
        <v>219</v>
      </c>
      <c r="D557" t="s">
        <v>219</v>
      </c>
      <c r="E557">
        <v>1943309</v>
      </c>
      <c r="F557" s="20">
        <v>44035</v>
      </c>
      <c r="G557">
        <v>1072788</v>
      </c>
      <c r="H557">
        <v>505098</v>
      </c>
      <c r="I557">
        <v>46294</v>
      </c>
      <c r="J557">
        <v>548</v>
      </c>
      <c r="K557">
        <v>45687</v>
      </c>
      <c r="L557">
        <v>51767</v>
      </c>
    </row>
    <row r="558" spans="1:12">
      <c r="A558" t="s">
        <v>811</v>
      </c>
      <c r="B558" t="s">
        <v>811</v>
      </c>
      <c r="C558" t="s">
        <v>580</v>
      </c>
      <c r="D558" t="s">
        <v>580</v>
      </c>
      <c r="E558">
        <v>708952</v>
      </c>
      <c r="G558">
        <v>376263</v>
      </c>
      <c r="H558">
        <v>89337</v>
      </c>
      <c r="I558">
        <v>0</v>
      </c>
      <c r="J558">
        <v>0</v>
      </c>
      <c r="K558">
        <v>0</v>
      </c>
      <c r="L558">
        <v>347386</v>
      </c>
    </row>
    <row r="559" spans="1:12">
      <c r="A559" t="s">
        <v>811</v>
      </c>
      <c r="B559" t="s">
        <v>811</v>
      </c>
      <c r="C559" t="s">
        <v>686</v>
      </c>
      <c r="D559" t="s">
        <v>686</v>
      </c>
      <c r="E559">
        <v>1304811</v>
      </c>
      <c r="G559">
        <v>599183</v>
      </c>
      <c r="H559">
        <v>204318</v>
      </c>
      <c r="I559">
        <v>0</v>
      </c>
      <c r="J559">
        <v>0</v>
      </c>
      <c r="K559">
        <v>0</v>
      </c>
      <c r="L559">
        <v>639357</v>
      </c>
    </row>
    <row r="560" spans="1:12">
      <c r="A560" t="s">
        <v>811</v>
      </c>
      <c r="B560" t="s">
        <v>811</v>
      </c>
      <c r="C560" t="s">
        <v>760</v>
      </c>
      <c r="D560" t="s">
        <v>760</v>
      </c>
      <c r="E560">
        <v>3441992</v>
      </c>
      <c r="G560">
        <v>3150245</v>
      </c>
      <c r="H560">
        <v>1893217</v>
      </c>
      <c r="I560">
        <v>0</v>
      </c>
      <c r="J560">
        <v>0</v>
      </c>
      <c r="K560">
        <v>0</v>
      </c>
      <c r="L560">
        <v>1686576</v>
      </c>
    </row>
    <row r="561" spans="1:12">
      <c r="A561" t="s">
        <v>811</v>
      </c>
      <c r="B561" t="s">
        <v>811</v>
      </c>
      <c r="C561" t="s">
        <v>642</v>
      </c>
      <c r="D561" t="s">
        <v>642</v>
      </c>
      <c r="E561">
        <v>983414</v>
      </c>
      <c r="G561">
        <v>580926</v>
      </c>
      <c r="H561">
        <v>190526</v>
      </c>
      <c r="I561">
        <v>0</v>
      </c>
      <c r="J561">
        <v>0</v>
      </c>
      <c r="K561">
        <v>0</v>
      </c>
      <c r="L561">
        <v>481872</v>
      </c>
    </row>
    <row r="562" spans="1:12">
      <c r="A562" t="s">
        <v>811</v>
      </c>
      <c r="B562" t="s">
        <v>811</v>
      </c>
      <c r="C562" t="s">
        <v>530</v>
      </c>
      <c r="D562" t="s">
        <v>530</v>
      </c>
      <c r="E562">
        <v>582457</v>
      </c>
      <c r="G562">
        <v>327527</v>
      </c>
      <c r="H562">
        <v>128207</v>
      </c>
      <c r="I562">
        <v>0</v>
      </c>
      <c r="J562">
        <v>0</v>
      </c>
      <c r="K562">
        <v>0</v>
      </c>
      <c r="L562">
        <v>285403</v>
      </c>
    </row>
    <row r="563" spans="1:12">
      <c r="A563" t="s">
        <v>811</v>
      </c>
      <c r="B563" t="s">
        <v>811</v>
      </c>
      <c r="C563" t="s">
        <v>582</v>
      </c>
      <c r="D563" t="s">
        <v>582</v>
      </c>
      <c r="E563">
        <v>712257</v>
      </c>
      <c r="G563">
        <v>262313</v>
      </c>
      <c r="H563">
        <v>127108</v>
      </c>
      <c r="I563">
        <v>0</v>
      </c>
      <c r="J563">
        <v>0</v>
      </c>
      <c r="K563">
        <v>0</v>
      </c>
      <c r="L563">
        <v>349005</v>
      </c>
    </row>
    <row r="564" spans="1:12">
      <c r="A564" t="s">
        <v>811</v>
      </c>
      <c r="B564" t="s">
        <v>811</v>
      </c>
      <c r="C564" t="s">
        <v>572</v>
      </c>
      <c r="D564" t="s">
        <v>572</v>
      </c>
      <c r="E564">
        <v>664971</v>
      </c>
      <c r="G564">
        <v>306919</v>
      </c>
      <c r="H564">
        <v>59886</v>
      </c>
      <c r="I564">
        <v>0</v>
      </c>
      <c r="J564">
        <v>0</v>
      </c>
      <c r="K564">
        <v>0</v>
      </c>
      <c r="L564">
        <v>325835</v>
      </c>
    </row>
    <row r="565" spans="1:12">
      <c r="A565" t="s">
        <v>811</v>
      </c>
      <c r="B565" t="s">
        <v>811</v>
      </c>
      <c r="C565" t="s">
        <v>640</v>
      </c>
      <c r="D565" t="s">
        <v>640</v>
      </c>
      <c r="E565">
        <v>972625</v>
      </c>
      <c r="G565">
        <v>557684</v>
      </c>
      <c r="H565">
        <v>183176</v>
      </c>
      <c r="I565">
        <v>0</v>
      </c>
      <c r="J565">
        <v>0</v>
      </c>
      <c r="K565">
        <v>0</v>
      </c>
      <c r="L565">
        <v>476586</v>
      </c>
    </row>
    <row r="566" spans="1:12">
      <c r="A566" t="s">
        <v>811</v>
      </c>
      <c r="B566" t="s">
        <v>811</v>
      </c>
      <c r="C566" t="s">
        <v>650</v>
      </c>
      <c r="D566" t="s">
        <v>650</v>
      </c>
      <c r="E566">
        <v>1016063</v>
      </c>
      <c r="G566">
        <v>657167</v>
      </c>
      <c r="H566">
        <v>384862</v>
      </c>
      <c r="I566">
        <v>0</v>
      </c>
      <c r="J566">
        <v>0</v>
      </c>
      <c r="K566">
        <v>0</v>
      </c>
      <c r="L566">
        <v>497870</v>
      </c>
    </row>
    <row r="567" spans="1:12">
      <c r="A567" t="s">
        <v>811</v>
      </c>
      <c r="B567" t="s">
        <v>811</v>
      </c>
      <c r="C567" t="s">
        <v>696</v>
      </c>
      <c r="D567" t="s">
        <v>696</v>
      </c>
      <c r="E567">
        <v>1401639</v>
      </c>
      <c r="G567">
        <v>856707</v>
      </c>
      <c r="H567">
        <v>333812</v>
      </c>
      <c r="I567">
        <v>0</v>
      </c>
      <c r="J567">
        <v>0</v>
      </c>
      <c r="K567">
        <v>0</v>
      </c>
      <c r="L567">
        <v>686803</v>
      </c>
    </row>
    <row r="568" spans="1:12">
      <c r="A568" t="s">
        <v>811</v>
      </c>
      <c r="B568" t="s">
        <v>811</v>
      </c>
      <c r="C568" t="s">
        <v>506</v>
      </c>
      <c r="D568" t="s">
        <v>506</v>
      </c>
      <c r="E568">
        <v>515835</v>
      </c>
      <c r="G568">
        <v>275644</v>
      </c>
      <c r="H568">
        <v>51593</v>
      </c>
      <c r="I568">
        <v>0</v>
      </c>
      <c r="J568">
        <v>0</v>
      </c>
      <c r="K568">
        <v>0</v>
      </c>
      <c r="L568">
        <v>252759</v>
      </c>
    </row>
    <row r="569" spans="1:12">
      <c r="A569" t="s">
        <v>811</v>
      </c>
      <c r="B569" t="s">
        <v>811</v>
      </c>
      <c r="C569" t="s">
        <v>688</v>
      </c>
      <c r="D569" t="s">
        <v>688</v>
      </c>
      <c r="E569">
        <v>1318110</v>
      </c>
      <c r="G569">
        <v>468199</v>
      </c>
      <c r="H569">
        <v>172007</v>
      </c>
      <c r="I569">
        <v>0</v>
      </c>
      <c r="J569">
        <v>0</v>
      </c>
      <c r="K569">
        <v>0</v>
      </c>
      <c r="L569">
        <v>645873</v>
      </c>
    </row>
    <row r="570" spans="1:12">
      <c r="A570" t="s">
        <v>811</v>
      </c>
      <c r="B570" t="s">
        <v>811</v>
      </c>
      <c r="C570" t="s">
        <v>605</v>
      </c>
      <c r="D570" t="s">
        <v>605</v>
      </c>
      <c r="E570">
        <v>807037</v>
      </c>
      <c r="G570">
        <v>480069</v>
      </c>
      <c r="H570">
        <v>170258</v>
      </c>
      <c r="I570">
        <v>0</v>
      </c>
      <c r="J570">
        <v>0</v>
      </c>
      <c r="K570">
        <v>0</v>
      </c>
      <c r="L570">
        <v>395448</v>
      </c>
    </row>
    <row r="571" spans="1:12">
      <c r="A571" t="s">
        <v>811</v>
      </c>
      <c r="B571" t="s">
        <v>811</v>
      </c>
      <c r="C571" t="s">
        <v>596</v>
      </c>
      <c r="D571" t="s">
        <v>596</v>
      </c>
      <c r="E571">
        <v>767428</v>
      </c>
      <c r="G571">
        <v>458648</v>
      </c>
      <c r="H571">
        <v>140778</v>
      </c>
      <c r="I571">
        <v>0</v>
      </c>
      <c r="J571">
        <v>0</v>
      </c>
      <c r="K571">
        <v>0</v>
      </c>
      <c r="L571">
        <v>376039</v>
      </c>
    </row>
    <row r="572" spans="1:12">
      <c r="A572" t="s">
        <v>811</v>
      </c>
      <c r="B572" t="s">
        <v>811</v>
      </c>
      <c r="C572" t="s">
        <v>747</v>
      </c>
      <c r="D572" t="s">
        <v>747</v>
      </c>
      <c r="E572">
        <v>2542203</v>
      </c>
      <c r="G572">
        <v>2149958</v>
      </c>
      <c r="H572">
        <v>1317832</v>
      </c>
      <c r="I572">
        <v>0</v>
      </c>
      <c r="J572">
        <v>0</v>
      </c>
      <c r="K572">
        <v>0</v>
      </c>
      <c r="L572">
        <v>1245679</v>
      </c>
    </row>
    <row r="573" spans="1:12">
      <c r="A573" t="s">
        <v>811</v>
      </c>
      <c r="B573" t="s">
        <v>811</v>
      </c>
      <c r="C573" t="s">
        <v>421</v>
      </c>
      <c r="D573" t="s">
        <v>421</v>
      </c>
      <c r="E573">
        <v>294671</v>
      </c>
      <c r="G573">
        <v>186104</v>
      </c>
      <c r="H573">
        <v>76648</v>
      </c>
      <c r="I573">
        <v>0</v>
      </c>
      <c r="J573">
        <v>0</v>
      </c>
      <c r="K573">
        <v>0</v>
      </c>
      <c r="L573">
        <v>144388</v>
      </c>
    </row>
    <row r="574" spans="1:12">
      <c r="A574" t="s">
        <v>811</v>
      </c>
      <c r="B574" t="s">
        <v>811</v>
      </c>
      <c r="C574" t="s">
        <v>621</v>
      </c>
      <c r="D574" t="s">
        <v>621</v>
      </c>
      <c r="E574">
        <v>893308</v>
      </c>
      <c r="G574">
        <v>464888</v>
      </c>
      <c r="H574">
        <v>106589</v>
      </c>
      <c r="I574">
        <v>0</v>
      </c>
      <c r="J574">
        <v>0</v>
      </c>
      <c r="K574">
        <v>0</v>
      </c>
      <c r="L574">
        <v>437720</v>
      </c>
    </row>
    <row r="575" spans="1:12">
      <c r="A575" t="s">
        <v>811</v>
      </c>
      <c r="B575" t="s">
        <v>811</v>
      </c>
      <c r="C575" t="s">
        <v>722</v>
      </c>
      <c r="D575" t="s">
        <v>722</v>
      </c>
      <c r="E575">
        <v>1631399</v>
      </c>
      <c r="G575">
        <v>891308</v>
      </c>
      <c r="H575">
        <v>254218</v>
      </c>
      <c r="I575">
        <v>0</v>
      </c>
      <c r="J575">
        <v>0</v>
      </c>
      <c r="K575">
        <v>0</v>
      </c>
      <c r="L575">
        <v>799385</v>
      </c>
    </row>
    <row r="576" spans="1:12">
      <c r="A576" t="s">
        <v>811</v>
      </c>
      <c r="B576" t="s">
        <v>811</v>
      </c>
      <c r="C576" t="s">
        <v>527</v>
      </c>
      <c r="D576" t="s">
        <v>527</v>
      </c>
      <c r="E576">
        <v>566874</v>
      </c>
      <c r="G576">
        <v>288388</v>
      </c>
      <c r="H576">
        <v>50219</v>
      </c>
      <c r="I576">
        <v>0</v>
      </c>
      <c r="J576">
        <v>0</v>
      </c>
      <c r="K576">
        <v>0</v>
      </c>
      <c r="L576">
        <v>277768</v>
      </c>
    </row>
    <row r="577" spans="1:12">
      <c r="A577" t="s">
        <v>811</v>
      </c>
      <c r="B577" t="s">
        <v>811</v>
      </c>
      <c r="C577" t="s">
        <v>581</v>
      </c>
      <c r="D577" t="s">
        <v>581</v>
      </c>
      <c r="E577">
        <v>709415</v>
      </c>
      <c r="G577">
        <v>378315</v>
      </c>
      <c r="H577">
        <v>130107</v>
      </c>
      <c r="I577">
        <v>0</v>
      </c>
      <c r="J577">
        <v>0</v>
      </c>
      <c r="K577">
        <v>0</v>
      </c>
      <c r="L577">
        <v>347613</v>
      </c>
    </row>
    <row r="578" spans="1:12">
      <c r="A578" t="s">
        <v>811</v>
      </c>
      <c r="B578" t="s">
        <v>811</v>
      </c>
      <c r="C578" t="s">
        <v>712</v>
      </c>
      <c r="D578" t="s">
        <v>712</v>
      </c>
      <c r="E578">
        <v>1534428</v>
      </c>
      <c r="G578">
        <v>858574</v>
      </c>
      <c r="H578">
        <v>250862</v>
      </c>
      <c r="I578">
        <v>0</v>
      </c>
      <c r="J578">
        <v>0</v>
      </c>
      <c r="K578">
        <v>0</v>
      </c>
      <c r="L578">
        <v>751869</v>
      </c>
    </row>
    <row r="579" spans="1:12">
      <c r="A579" t="s">
        <v>811</v>
      </c>
      <c r="B579" t="s">
        <v>811</v>
      </c>
      <c r="C579" t="s">
        <v>602</v>
      </c>
      <c r="D579" t="s">
        <v>602</v>
      </c>
      <c r="E579">
        <v>795332</v>
      </c>
      <c r="G579">
        <v>463510</v>
      </c>
      <c r="H579">
        <v>201940</v>
      </c>
      <c r="I579">
        <v>0</v>
      </c>
      <c r="J579">
        <v>0</v>
      </c>
      <c r="K579">
        <v>0</v>
      </c>
      <c r="L579">
        <v>389712</v>
      </c>
    </row>
    <row r="580" spans="1:12">
      <c r="A580" t="s">
        <v>811</v>
      </c>
      <c r="B580" t="s">
        <v>811</v>
      </c>
      <c r="C580" t="s">
        <v>518</v>
      </c>
      <c r="D580" t="s">
        <v>518</v>
      </c>
      <c r="E580">
        <v>546121</v>
      </c>
      <c r="G580">
        <v>372065</v>
      </c>
      <c r="H580">
        <v>144680</v>
      </c>
      <c r="I580">
        <v>0</v>
      </c>
      <c r="J580">
        <v>0</v>
      </c>
      <c r="K580">
        <v>0</v>
      </c>
      <c r="L580">
        <v>267599</v>
      </c>
    </row>
    <row r="581" spans="1:12">
      <c r="A581" t="s">
        <v>811</v>
      </c>
      <c r="B581" t="s">
        <v>811</v>
      </c>
      <c r="C581" t="s">
        <v>748</v>
      </c>
      <c r="D581" t="s">
        <v>748</v>
      </c>
      <c r="E581">
        <v>2551731</v>
      </c>
      <c r="G581">
        <v>2348542</v>
      </c>
      <c r="H581">
        <v>1291404</v>
      </c>
      <c r="I581">
        <v>0</v>
      </c>
      <c r="J581">
        <v>0</v>
      </c>
      <c r="K581">
        <v>0</v>
      </c>
      <c r="L581">
        <v>1250348</v>
      </c>
    </row>
    <row r="582" spans="1:12">
      <c r="A582" t="s">
        <v>811</v>
      </c>
      <c r="B582" t="s">
        <v>811</v>
      </c>
      <c r="C582" t="s">
        <v>710</v>
      </c>
      <c r="D582" t="s">
        <v>710</v>
      </c>
      <c r="E582">
        <v>1527628</v>
      </c>
      <c r="G582">
        <v>851395</v>
      </c>
      <c r="H582">
        <v>299316</v>
      </c>
      <c r="I582">
        <v>0</v>
      </c>
      <c r="J582">
        <v>0</v>
      </c>
      <c r="K582">
        <v>0</v>
      </c>
      <c r="L582">
        <v>748537</v>
      </c>
    </row>
    <row r="583" spans="1:12">
      <c r="A583" t="s">
        <v>811</v>
      </c>
      <c r="B583" t="s">
        <v>811</v>
      </c>
      <c r="C583" t="s">
        <v>644</v>
      </c>
      <c r="D583" t="s">
        <v>644</v>
      </c>
      <c r="E583">
        <v>993376</v>
      </c>
      <c r="G583">
        <v>582450</v>
      </c>
      <c r="H583">
        <v>242462</v>
      </c>
      <c r="I583">
        <v>0</v>
      </c>
      <c r="J583">
        <v>0</v>
      </c>
      <c r="K583">
        <v>0</v>
      </c>
      <c r="L583">
        <v>486754</v>
      </c>
    </row>
    <row r="584" spans="1:12">
      <c r="A584" t="s">
        <v>811</v>
      </c>
      <c r="B584" t="s">
        <v>811</v>
      </c>
      <c r="C584" t="s">
        <v>664</v>
      </c>
      <c r="D584" t="s">
        <v>664</v>
      </c>
      <c r="E584">
        <v>1099560</v>
      </c>
      <c r="G584">
        <v>610724</v>
      </c>
      <c r="H584">
        <v>208278</v>
      </c>
      <c r="I584">
        <v>0</v>
      </c>
      <c r="J584">
        <v>0</v>
      </c>
      <c r="K584">
        <v>0</v>
      </c>
      <c r="L584">
        <v>538784</v>
      </c>
    </row>
    <row r="585" spans="1:12">
      <c r="A585" t="s">
        <v>811</v>
      </c>
      <c r="B585" t="s">
        <v>811</v>
      </c>
      <c r="C585" t="s">
        <v>617</v>
      </c>
      <c r="D585" t="s">
        <v>617</v>
      </c>
      <c r="E585">
        <v>881250</v>
      </c>
      <c r="G585">
        <v>427669</v>
      </c>
      <c r="H585">
        <v>87989</v>
      </c>
      <c r="I585">
        <v>0</v>
      </c>
      <c r="J585">
        <v>0</v>
      </c>
      <c r="K585">
        <v>0</v>
      </c>
      <c r="L585">
        <v>431812</v>
      </c>
    </row>
    <row r="586" spans="1:12">
      <c r="A586" t="s">
        <v>811</v>
      </c>
      <c r="B586" t="s">
        <v>811</v>
      </c>
      <c r="C586" t="s">
        <v>593</v>
      </c>
      <c r="D586" t="s">
        <v>593</v>
      </c>
      <c r="E586">
        <v>751553</v>
      </c>
      <c r="G586">
        <v>289412</v>
      </c>
      <c r="H586">
        <v>81870</v>
      </c>
      <c r="I586">
        <v>0</v>
      </c>
      <c r="J586">
        <v>0</v>
      </c>
      <c r="K586">
        <v>0</v>
      </c>
      <c r="L586">
        <v>368260</v>
      </c>
    </row>
    <row r="587" spans="1:12">
      <c r="A587" t="s">
        <v>811</v>
      </c>
      <c r="B587" t="s">
        <v>811</v>
      </c>
      <c r="C587" t="s">
        <v>583</v>
      </c>
      <c r="D587" t="s">
        <v>583</v>
      </c>
      <c r="E587">
        <v>716457</v>
      </c>
      <c r="G587">
        <v>342881</v>
      </c>
      <c r="H587">
        <v>105289</v>
      </c>
      <c r="I587">
        <v>0</v>
      </c>
      <c r="J587">
        <v>0</v>
      </c>
      <c r="K587">
        <v>0</v>
      </c>
      <c r="L587">
        <v>351063</v>
      </c>
    </row>
    <row r="588" spans="1:12">
      <c r="A588" t="s">
        <v>811</v>
      </c>
      <c r="B588" t="s">
        <v>811</v>
      </c>
      <c r="C588" t="s">
        <v>668</v>
      </c>
      <c r="D588" t="s">
        <v>668</v>
      </c>
      <c r="E588">
        <v>1135707</v>
      </c>
      <c r="G588">
        <v>687410</v>
      </c>
      <c r="H588">
        <v>418947</v>
      </c>
      <c r="I588">
        <v>0</v>
      </c>
      <c r="J588">
        <v>0</v>
      </c>
      <c r="K588">
        <v>0</v>
      </c>
      <c r="L588">
        <v>556496</v>
      </c>
    </row>
    <row r="589" spans="1:12">
      <c r="A589" t="s">
        <v>811</v>
      </c>
      <c r="B589" t="s">
        <v>811</v>
      </c>
      <c r="C589" t="s">
        <v>587</v>
      </c>
      <c r="D589" t="s">
        <v>587</v>
      </c>
      <c r="E589">
        <v>726465</v>
      </c>
      <c r="G589">
        <v>463854</v>
      </c>
      <c r="H589">
        <v>223506</v>
      </c>
      <c r="I589">
        <v>0</v>
      </c>
      <c r="J589">
        <v>0</v>
      </c>
      <c r="K589">
        <v>0</v>
      </c>
      <c r="L589">
        <v>355967</v>
      </c>
    </row>
    <row r="590" spans="1:12">
      <c r="A590" t="s">
        <v>804</v>
      </c>
      <c r="B590" t="s">
        <v>804</v>
      </c>
      <c r="C590" t="s">
        <v>296</v>
      </c>
      <c r="D590" t="s">
        <v>296</v>
      </c>
      <c r="E590">
        <v>377988</v>
      </c>
      <c r="F590" s="20">
        <v>44229</v>
      </c>
      <c r="G590">
        <v>258334</v>
      </c>
      <c r="H590">
        <v>164654</v>
      </c>
      <c r="I590">
        <v>7037</v>
      </c>
      <c r="J590">
        <v>35</v>
      </c>
      <c r="K590">
        <v>7000</v>
      </c>
      <c r="L590">
        <v>65100</v>
      </c>
    </row>
    <row r="591" spans="1:12">
      <c r="A591" t="s">
        <v>804</v>
      </c>
      <c r="B591" t="s">
        <v>804</v>
      </c>
      <c r="C591" t="s">
        <v>260</v>
      </c>
      <c r="D591" t="s">
        <v>260</v>
      </c>
      <c r="E591">
        <v>436868</v>
      </c>
      <c r="F591" s="20">
        <v>44229</v>
      </c>
      <c r="G591">
        <v>279099</v>
      </c>
      <c r="H591">
        <v>161408</v>
      </c>
      <c r="I591">
        <v>8134</v>
      </c>
      <c r="J591">
        <v>74</v>
      </c>
      <c r="K591">
        <v>8043</v>
      </c>
      <c r="L591">
        <v>51504</v>
      </c>
    </row>
    <row r="592" spans="1:12">
      <c r="A592" t="s">
        <v>804</v>
      </c>
      <c r="B592" t="s">
        <v>804</v>
      </c>
      <c r="C592" t="s">
        <v>205</v>
      </c>
      <c r="D592" t="s">
        <v>205</v>
      </c>
      <c r="E592">
        <v>327391</v>
      </c>
      <c r="F592" s="20">
        <v>44229</v>
      </c>
      <c r="G592">
        <v>202148</v>
      </c>
      <c r="H592">
        <v>111955</v>
      </c>
      <c r="I592">
        <v>4559</v>
      </c>
      <c r="J592">
        <v>54</v>
      </c>
      <c r="K592">
        <v>4500</v>
      </c>
      <c r="L592">
        <v>26325</v>
      </c>
    </row>
    <row r="593" spans="1:12">
      <c r="A593" t="s">
        <v>804</v>
      </c>
      <c r="B593" t="s">
        <v>804</v>
      </c>
      <c r="C593" t="s">
        <v>366</v>
      </c>
      <c r="D593" t="s">
        <v>366</v>
      </c>
      <c r="E593">
        <v>415946</v>
      </c>
      <c r="F593" s="20">
        <v>44229</v>
      </c>
      <c r="G593">
        <v>283802</v>
      </c>
      <c r="H593">
        <v>190594</v>
      </c>
      <c r="I593">
        <v>7250</v>
      </c>
      <c r="J593">
        <v>34</v>
      </c>
      <c r="K593">
        <v>7199</v>
      </c>
      <c r="L593">
        <v>104556</v>
      </c>
    </row>
    <row r="594" spans="1:12">
      <c r="A594" t="s">
        <v>804</v>
      </c>
      <c r="B594" t="s">
        <v>804</v>
      </c>
      <c r="C594" t="s">
        <v>276</v>
      </c>
      <c r="D594" t="s">
        <v>276</v>
      </c>
      <c r="E594">
        <v>484233</v>
      </c>
      <c r="F594" s="20">
        <v>44229</v>
      </c>
      <c r="G594">
        <v>330932</v>
      </c>
      <c r="H594">
        <v>211903</v>
      </c>
      <c r="I594">
        <v>6360</v>
      </c>
      <c r="J594">
        <v>75</v>
      </c>
      <c r="K594">
        <v>6273</v>
      </c>
      <c r="L594">
        <v>56247</v>
      </c>
    </row>
    <row r="595" spans="1:12">
      <c r="A595" t="s">
        <v>804</v>
      </c>
      <c r="B595" t="s">
        <v>804</v>
      </c>
      <c r="C595" t="s">
        <v>337</v>
      </c>
      <c r="D595" t="s">
        <v>337</v>
      </c>
      <c r="E595">
        <v>433737</v>
      </c>
      <c r="F595" s="20">
        <v>44229</v>
      </c>
      <c r="G595">
        <v>303987</v>
      </c>
      <c r="H595">
        <v>209259</v>
      </c>
      <c r="I595">
        <v>10168</v>
      </c>
      <c r="J595">
        <v>53</v>
      </c>
      <c r="K595">
        <v>10104</v>
      </c>
      <c r="L595">
        <v>88114</v>
      </c>
    </row>
    <row r="596" spans="1:12">
      <c r="A596" t="s">
        <v>804</v>
      </c>
      <c r="B596" t="s">
        <v>804</v>
      </c>
      <c r="C596" t="s">
        <v>227</v>
      </c>
      <c r="D596" t="s">
        <v>227</v>
      </c>
      <c r="E596">
        <v>277335</v>
      </c>
      <c r="F596" s="20">
        <v>44229</v>
      </c>
      <c r="G596">
        <v>173390</v>
      </c>
      <c r="H596">
        <v>101178</v>
      </c>
      <c r="I596">
        <v>8609</v>
      </c>
      <c r="J596">
        <v>68</v>
      </c>
      <c r="K596">
        <v>8530</v>
      </c>
      <c r="L596">
        <v>39234</v>
      </c>
    </row>
    <row r="597" spans="1:12">
      <c r="A597" t="s">
        <v>804</v>
      </c>
      <c r="B597" t="s">
        <v>804</v>
      </c>
      <c r="C597" t="s">
        <v>466</v>
      </c>
      <c r="D597" t="s">
        <v>466</v>
      </c>
      <c r="E597">
        <v>917534</v>
      </c>
      <c r="F597" s="20">
        <v>44229</v>
      </c>
      <c r="G597">
        <v>676784</v>
      </c>
      <c r="H597">
        <v>470030</v>
      </c>
      <c r="I597">
        <v>32351</v>
      </c>
      <c r="J597">
        <v>420</v>
      </c>
      <c r="K597">
        <v>31817</v>
      </c>
      <c r="L597">
        <v>219114</v>
      </c>
    </row>
    <row r="598" spans="1:12">
      <c r="A598" t="s">
        <v>806</v>
      </c>
      <c r="B598" t="s">
        <v>806</v>
      </c>
      <c r="C598" t="s">
        <v>645</v>
      </c>
      <c r="D598" t="s">
        <v>645</v>
      </c>
      <c r="E598">
        <v>4380793</v>
      </c>
      <c r="F598" s="20">
        <v>44227</v>
      </c>
      <c r="G598">
        <v>2172907</v>
      </c>
      <c r="H598">
        <v>746386</v>
      </c>
      <c r="I598">
        <v>25765</v>
      </c>
      <c r="J598">
        <v>457</v>
      </c>
      <c r="K598">
        <v>25308</v>
      </c>
      <c r="L598">
        <v>504243</v>
      </c>
    </row>
    <row r="599" spans="1:12">
      <c r="A599" t="s">
        <v>806</v>
      </c>
      <c r="B599" t="s">
        <v>806</v>
      </c>
      <c r="C599" t="s">
        <v>643</v>
      </c>
      <c r="D599" t="s">
        <v>643</v>
      </c>
      <c r="E599">
        <v>3673849</v>
      </c>
      <c r="F599" s="20">
        <v>44227</v>
      </c>
      <c r="G599">
        <v>1589498</v>
      </c>
      <c r="H599">
        <v>498586</v>
      </c>
      <c r="I599">
        <v>21280</v>
      </c>
      <c r="J599">
        <v>108</v>
      </c>
      <c r="K599">
        <v>21172</v>
      </c>
      <c r="L599">
        <v>493465</v>
      </c>
    </row>
    <row r="600" spans="1:12">
      <c r="A600" t="s">
        <v>806</v>
      </c>
      <c r="B600" t="s">
        <v>806</v>
      </c>
      <c r="C600" t="s">
        <v>398</v>
      </c>
      <c r="D600" t="s">
        <v>398</v>
      </c>
      <c r="E600">
        <v>2398709</v>
      </c>
      <c r="F600" s="20">
        <v>44227</v>
      </c>
      <c r="G600">
        <v>1135268</v>
      </c>
      <c r="H600">
        <v>349925</v>
      </c>
      <c r="I600">
        <v>5040</v>
      </c>
      <c r="J600">
        <v>152</v>
      </c>
      <c r="K600">
        <v>4885</v>
      </c>
      <c r="L600">
        <v>125671</v>
      </c>
    </row>
    <row r="601" spans="1:12">
      <c r="A601" t="s">
        <v>806</v>
      </c>
      <c r="B601" t="s">
        <v>806</v>
      </c>
      <c r="C601" t="s">
        <v>515</v>
      </c>
      <c r="D601" t="s">
        <v>515</v>
      </c>
      <c r="E601">
        <v>2549935</v>
      </c>
      <c r="F601" s="20">
        <v>44227</v>
      </c>
      <c r="G601">
        <v>1015454</v>
      </c>
      <c r="H601">
        <v>375261</v>
      </c>
      <c r="I601">
        <v>9972</v>
      </c>
      <c r="J601">
        <v>143</v>
      </c>
      <c r="K601">
        <v>9828</v>
      </c>
      <c r="L601">
        <v>272000</v>
      </c>
    </row>
    <row r="602" spans="1:12">
      <c r="A602" t="s">
        <v>806</v>
      </c>
      <c r="B602" t="s">
        <v>806</v>
      </c>
      <c r="C602" t="s">
        <v>507</v>
      </c>
      <c r="D602" t="s">
        <v>507</v>
      </c>
      <c r="E602">
        <v>1838771</v>
      </c>
      <c r="F602" s="20">
        <v>44209</v>
      </c>
      <c r="G602">
        <v>871164</v>
      </c>
      <c r="H602">
        <v>265607</v>
      </c>
      <c r="I602">
        <v>16616</v>
      </c>
      <c r="J602">
        <v>203</v>
      </c>
      <c r="K602">
        <v>16412</v>
      </c>
      <c r="L602">
        <v>262346</v>
      </c>
    </row>
    <row r="603" spans="1:12">
      <c r="A603" t="s">
        <v>806</v>
      </c>
      <c r="B603" t="s">
        <v>806</v>
      </c>
      <c r="C603" t="s">
        <v>374</v>
      </c>
      <c r="D603" t="s">
        <v>374</v>
      </c>
      <c r="E603">
        <v>1372287</v>
      </c>
      <c r="F603" s="20">
        <v>44206</v>
      </c>
      <c r="G603">
        <v>614711</v>
      </c>
      <c r="H603">
        <v>180775</v>
      </c>
      <c r="I603">
        <v>10090</v>
      </c>
      <c r="J603">
        <v>203</v>
      </c>
      <c r="K603">
        <v>9887</v>
      </c>
      <c r="L603">
        <v>112124</v>
      </c>
    </row>
    <row r="604" spans="1:12">
      <c r="A604" t="s">
        <v>806</v>
      </c>
      <c r="B604" t="s">
        <v>806</v>
      </c>
      <c r="C604" t="s">
        <v>597</v>
      </c>
      <c r="D604" t="s">
        <v>597</v>
      </c>
      <c r="E604">
        <v>2468371</v>
      </c>
      <c r="F604" s="20">
        <v>44227</v>
      </c>
      <c r="G604">
        <v>1270889</v>
      </c>
      <c r="H604">
        <v>418182</v>
      </c>
      <c r="I604">
        <v>16919</v>
      </c>
      <c r="J604">
        <v>290</v>
      </c>
      <c r="K604">
        <v>16629</v>
      </c>
      <c r="L604">
        <v>385194</v>
      </c>
    </row>
    <row r="605" spans="1:12">
      <c r="A605" t="s">
        <v>806</v>
      </c>
      <c r="B605" t="s">
        <v>806</v>
      </c>
      <c r="C605" t="s">
        <v>167</v>
      </c>
      <c r="D605" t="s">
        <v>167</v>
      </c>
      <c r="E605">
        <v>4616509</v>
      </c>
      <c r="F605" s="20">
        <v>44192</v>
      </c>
      <c r="G605">
        <v>2165409</v>
      </c>
      <c r="H605">
        <v>643824</v>
      </c>
      <c r="I605">
        <v>17906</v>
      </c>
      <c r="J605">
        <v>228</v>
      </c>
      <c r="K605">
        <v>17675</v>
      </c>
      <c r="L605">
        <v>21427</v>
      </c>
    </row>
    <row r="606" spans="1:12">
      <c r="A606" t="s">
        <v>806</v>
      </c>
      <c r="B606" t="s">
        <v>806</v>
      </c>
      <c r="C606" t="s">
        <v>573</v>
      </c>
      <c r="D606" t="s">
        <v>573</v>
      </c>
      <c r="E606">
        <v>1302156</v>
      </c>
      <c r="F606" s="20">
        <v>44227</v>
      </c>
      <c r="G606">
        <v>692255</v>
      </c>
      <c r="H606">
        <v>337171</v>
      </c>
      <c r="I606">
        <v>9132</v>
      </c>
      <c r="J606">
        <v>141</v>
      </c>
      <c r="K606">
        <v>8991</v>
      </c>
      <c r="L606">
        <v>331758</v>
      </c>
    </row>
    <row r="607" spans="1:12">
      <c r="A607" t="s">
        <v>806</v>
      </c>
      <c r="B607" t="s">
        <v>806</v>
      </c>
      <c r="C607" t="s">
        <v>554</v>
      </c>
      <c r="D607" t="s">
        <v>554</v>
      </c>
      <c r="E607">
        <v>2384239</v>
      </c>
      <c r="F607" s="20">
        <v>44227</v>
      </c>
      <c r="G607">
        <v>1752196</v>
      </c>
      <c r="H607">
        <v>642554</v>
      </c>
      <c r="I607">
        <v>11549</v>
      </c>
      <c r="J607">
        <v>178</v>
      </c>
      <c r="K607">
        <v>11371</v>
      </c>
      <c r="L607">
        <v>313999</v>
      </c>
    </row>
    <row r="608" spans="1:12">
      <c r="A608" t="s">
        <v>806</v>
      </c>
      <c r="B608" t="s">
        <v>806</v>
      </c>
      <c r="C608" t="s">
        <v>517</v>
      </c>
      <c r="D608" t="s">
        <v>517</v>
      </c>
      <c r="E608">
        <v>3223642</v>
      </c>
      <c r="F608" s="20">
        <v>44227</v>
      </c>
      <c r="G608">
        <v>1433455</v>
      </c>
      <c r="H608">
        <v>388341</v>
      </c>
      <c r="I608">
        <v>21610</v>
      </c>
      <c r="J608">
        <v>234</v>
      </c>
      <c r="K608">
        <v>21376</v>
      </c>
      <c r="L608">
        <v>278225</v>
      </c>
    </row>
    <row r="609" spans="1:12">
      <c r="A609" t="s">
        <v>806</v>
      </c>
      <c r="B609" t="s">
        <v>806</v>
      </c>
      <c r="C609" t="s">
        <v>526</v>
      </c>
      <c r="D609" t="s">
        <v>526</v>
      </c>
      <c r="E609">
        <v>2149066</v>
      </c>
      <c r="F609" s="20">
        <v>44227</v>
      </c>
      <c r="G609">
        <v>995084</v>
      </c>
      <c r="H609">
        <v>438892</v>
      </c>
      <c r="I609">
        <v>7494</v>
      </c>
      <c r="J609">
        <v>138</v>
      </c>
      <c r="K609">
        <v>7354</v>
      </c>
      <c r="L609">
        <v>279984</v>
      </c>
    </row>
    <row r="610" spans="1:12">
      <c r="A610" t="s">
        <v>806</v>
      </c>
      <c r="B610" t="s">
        <v>806</v>
      </c>
      <c r="C610" t="s">
        <v>547</v>
      </c>
      <c r="D610" t="s">
        <v>547</v>
      </c>
      <c r="E610">
        <v>1799541</v>
      </c>
      <c r="F610" s="20">
        <v>44206</v>
      </c>
      <c r="G610">
        <v>795903</v>
      </c>
      <c r="H610">
        <v>236840</v>
      </c>
      <c r="I610">
        <v>10992</v>
      </c>
      <c r="J610">
        <v>158</v>
      </c>
      <c r="K610">
        <v>10832</v>
      </c>
      <c r="L610">
        <v>308681</v>
      </c>
    </row>
    <row r="611" spans="1:12">
      <c r="A611" t="s">
        <v>806</v>
      </c>
      <c r="B611" t="s">
        <v>806</v>
      </c>
      <c r="C611" t="s">
        <v>424</v>
      </c>
      <c r="D611" t="s">
        <v>424</v>
      </c>
      <c r="E611">
        <v>3257983</v>
      </c>
      <c r="F611" s="20">
        <v>44226</v>
      </c>
      <c r="G611">
        <v>1589704</v>
      </c>
      <c r="H611">
        <v>448292</v>
      </c>
      <c r="I611">
        <v>19850</v>
      </c>
      <c r="J611">
        <v>225</v>
      </c>
      <c r="K611">
        <v>19624</v>
      </c>
      <c r="L611">
        <v>157347</v>
      </c>
    </row>
    <row r="612" spans="1:12">
      <c r="A612" t="s">
        <v>806</v>
      </c>
      <c r="B612" t="s">
        <v>806</v>
      </c>
      <c r="C612" t="s">
        <v>633</v>
      </c>
      <c r="D612" t="s">
        <v>633</v>
      </c>
      <c r="E612">
        <v>4465344</v>
      </c>
      <c r="F612" s="20">
        <v>44209</v>
      </c>
      <c r="G612">
        <v>2221830</v>
      </c>
      <c r="H612">
        <v>749751</v>
      </c>
      <c r="I612">
        <v>44028</v>
      </c>
      <c r="J612">
        <v>377</v>
      </c>
      <c r="K612">
        <v>43650</v>
      </c>
      <c r="L612">
        <v>487223</v>
      </c>
    </row>
    <row r="613" spans="1:12">
      <c r="A613" t="s">
        <v>806</v>
      </c>
      <c r="B613" t="s">
        <v>806</v>
      </c>
      <c r="C613" t="s">
        <v>540</v>
      </c>
      <c r="D613" t="s">
        <v>540</v>
      </c>
      <c r="E613">
        <v>2461056</v>
      </c>
      <c r="F613" s="20">
        <v>44227</v>
      </c>
      <c r="G613">
        <v>1189235</v>
      </c>
      <c r="H613">
        <v>399451</v>
      </c>
      <c r="I613">
        <v>11717</v>
      </c>
      <c r="J613">
        <v>330</v>
      </c>
      <c r="K613">
        <v>11385</v>
      </c>
      <c r="L613">
        <v>302428</v>
      </c>
    </row>
    <row r="614" spans="1:12">
      <c r="A614" t="s">
        <v>806</v>
      </c>
      <c r="B614" t="s">
        <v>806</v>
      </c>
      <c r="C614" t="s">
        <v>391</v>
      </c>
      <c r="D614" t="s">
        <v>391</v>
      </c>
      <c r="E614">
        <v>1554203</v>
      </c>
      <c r="F614" s="20">
        <v>44227</v>
      </c>
      <c r="G614">
        <v>793094</v>
      </c>
      <c r="H614">
        <v>244431</v>
      </c>
      <c r="I614">
        <v>7720</v>
      </c>
      <c r="J614">
        <v>163</v>
      </c>
      <c r="K614">
        <v>7557</v>
      </c>
      <c r="L614">
        <v>122883</v>
      </c>
    </row>
    <row r="615" spans="1:12">
      <c r="A615" t="s">
        <v>806</v>
      </c>
      <c r="B615" t="s">
        <v>806</v>
      </c>
      <c r="C615" t="s">
        <v>560</v>
      </c>
      <c r="D615" t="s">
        <v>560</v>
      </c>
      <c r="E615">
        <v>3683896</v>
      </c>
      <c r="F615" s="20">
        <v>44226</v>
      </c>
      <c r="G615">
        <v>1756682</v>
      </c>
      <c r="H615">
        <v>600482</v>
      </c>
      <c r="I615">
        <v>14794</v>
      </c>
      <c r="J615">
        <v>126</v>
      </c>
      <c r="K615">
        <v>14668</v>
      </c>
      <c r="L615">
        <v>320382</v>
      </c>
    </row>
    <row r="616" spans="1:12">
      <c r="A616" t="s">
        <v>806</v>
      </c>
      <c r="B616" t="s">
        <v>806</v>
      </c>
      <c r="C616" t="s">
        <v>486</v>
      </c>
      <c r="D616" t="s">
        <v>486</v>
      </c>
      <c r="E616">
        <v>3712738</v>
      </c>
      <c r="F616" s="20">
        <v>44219</v>
      </c>
      <c r="G616">
        <v>1408673</v>
      </c>
      <c r="H616">
        <v>364360</v>
      </c>
      <c r="I616">
        <v>14941</v>
      </c>
      <c r="J616">
        <v>98</v>
      </c>
      <c r="K616">
        <v>14843</v>
      </c>
      <c r="L616">
        <v>231677</v>
      </c>
    </row>
    <row r="617" spans="1:12">
      <c r="A617" t="s">
        <v>806</v>
      </c>
      <c r="B617" t="s">
        <v>806</v>
      </c>
      <c r="C617" t="s">
        <v>519</v>
      </c>
      <c r="D617" t="s">
        <v>519</v>
      </c>
      <c r="E617">
        <v>3498507</v>
      </c>
      <c r="F617" s="20">
        <v>44172</v>
      </c>
      <c r="G617">
        <v>1647985</v>
      </c>
      <c r="H617">
        <v>646236</v>
      </c>
      <c r="I617">
        <v>20215</v>
      </c>
      <c r="J617">
        <v>243</v>
      </c>
      <c r="K617">
        <v>19972</v>
      </c>
      <c r="L617">
        <v>279197</v>
      </c>
    </row>
    <row r="618" spans="1:12">
      <c r="A618" t="s">
        <v>806</v>
      </c>
      <c r="B618" t="s">
        <v>806</v>
      </c>
      <c r="C618" t="s">
        <v>473</v>
      </c>
      <c r="D618" t="s">
        <v>473</v>
      </c>
      <c r="E618">
        <v>1952713</v>
      </c>
      <c r="F618" s="20">
        <v>44227</v>
      </c>
      <c r="G618">
        <v>939599</v>
      </c>
      <c r="H618">
        <v>238646</v>
      </c>
      <c r="I618">
        <v>16208</v>
      </c>
      <c r="J618">
        <v>356</v>
      </c>
      <c r="K618">
        <v>15852</v>
      </c>
      <c r="L618">
        <v>219353</v>
      </c>
    </row>
    <row r="619" spans="1:12">
      <c r="A619" t="s">
        <v>806</v>
      </c>
      <c r="B619" t="s">
        <v>806</v>
      </c>
      <c r="C619" t="s">
        <v>494</v>
      </c>
      <c r="D619" t="s">
        <v>494</v>
      </c>
      <c r="E619">
        <v>990626</v>
      </c>
      <c r="F619" s="20">
        <v>44206</v>
      </c>
      <c r="G619">
        <v>447303</v>
      </c>
      <c r="H619">
        <v>129157</v>
      </c>
      <c r="I619">
        <v>7110</v>
      </c>
      <c r="J619">
        <v>79</v>
      </c>
      <c r="K619">
        <v>7031</v>
      </c>
      <c r="L619">
        <v>237615</v>
      </c>
    </row>
    <row r="620" spans="1:12">
      <c r="A620" t="s">
        <v>806</v>
      </c>
      <c r="B620" t="s">
        <v>806</v>
      </c>
      <c r="C620" t="s">
        <v>550</v>
      </c>
      <c r="D620" t="s">
        <v>550</v>
      </c>
      <c r="E620">
        <v>3098637</v>
      </c>
      <c r="F620" s="20">
        <v>44227</v>
      </c>
      <c r="G620">
        <v>1597034</v>
      </c>
      <c r="H620">
        <v>537293</v>
      </c>
      <c r="I620">
        <v>20223</v>
      </c>
      <c r="J620">
        <v>220</v>
      </c>
      <c r="K620">
        <v>20003</v>
      </c>
      <c r="L620">
        <v>314631</v>
      </c>
    </row>
    <row r="621" spans="1:12">
      <c r="A621" t="s">
        <v>806</v>
      </c>
      <c r="B621" t="s">
        <v>806</v>
      </c>
      <c r="C621" t="s">
        <v>511</v>
      </c>
      <c r="D621" t="s">
        <v>511</v>
      </c>
      <c r="E621">
        <v>1761152</v>
      </c>
      <c r="F621" s="20">
        <v>44227</v>
      </c>
      <c r="G621">
        <v>788675</v>
      </c>
      <c r="H621">
        <v>213371</v>
      </c>
      <c r="I621">
        <v>9968</v>
      </c>
      <c r="J621">
        <v>99</v>
      </c>
      <c r="K621">
        <v>9868</v>
      </c>
      <c r="L621">
        <v>268279</v>
      </c>
    </row>
    <row r="622" spans="1:12">
      <c r="A622" t="s">
        <v>806</v>
      </c>
      <c r="B622" t="s">
        <v>806</v>
      </c>
      <c r="C622" t="s">
        <v>541</v>
      </c>
      <c r="D622" t="s">
        <v>541</v>
      </c>
      <c r="E622">
        <v>1579160</v>
      </c>
      <c r="F622" s="20">
        <v>44206</v>
      </c>
      <c r="G622">
        <v>708258</v>
      </c>
      <c r="H622">
        <v>253661</v>
      </c>
      <c r="I622">
        <v>13933</v>
      </c>
      <c r="J622">
        <v>293</v>
      </c>
      <c r="K622">
        <v>13640</v>
      </c>
      <c r="L622">
        <v>304727</v>
      </c>
    </row>
    <row r="623" spans="1:12">
      <c r="A623" t="s">
        <v>806</v>
      </c>
      <c r="B623" t="s">
        <v>806</v>
      </c>
      <c r="C623" t="s">
        <v>492</v>
      </c>
      <c r="D623" t="s">
        <v>492</v>
      </c>
      <c r="E623">
        <v>1887577</v>
      </c>
      <c r="F623" s="20">
        <v>44206</v>
      </c>
      <c r="G623">
        <v>833824</v>
      </c>
      <c r="H623">
        <v>229745</v>
      </c>
      <c r="I623">
        <v>10348</v>
      </c>
      <c r="J623">
        <v>194</v>
      </c>
      <c r="K623">
        <v>10153</v>
      </c>
      <c r="L623">
        <v>237030</v>
      </c>
    </row>
    <row r="624" spans="1:12">
      <c r="A624" t="s">
        <v>806</v>
      </c>
      <c r="B624" t="s">
        <v>806</v>
      </c>
      <c r="C624" t="s">
        <v>336</v>
      </c>
      <c r="D624" t="s">
        <v>336</v>
      </c>
      <c r="E624">
        <v>2632684</v>
      </c>
      <c r="F624" s="20">
        <v>44206</v>
      </c>
      <c r="G624">
        <v>1246314</v>
      </c>
      <c r="H624">
        <v>410120</v>
      </c>
      <c r="I624">
        <v>6814</v>
      </c>
      <c r="J624">
        <v>139</v>
      </c>
      <c r="K624">
        <v>6674</v>
      </c>
      <c r="L624">
        <v>86335</v>
      </c>
    </row>
    <row r="625" spans="1:12">
      <c r="A625" t="s">
        <v>806</v>
      </c>
      <c r="B625" t="s">
        <v>806</v>
      </c>
      <c r="C625" t="s">
        <v>568</v>
      </c>
      <c r="D625" t="s">
        <v>568</v>
      </c>
      <c r="E625">
        <v>2496761</v>
      </c>
      <c r="F625" s="20">
        <v>44227</v>
      </c>
      <c r="G625">
        <v>1005224</v>
      </c>
      <c r="H625">
        <v>328351</v>
      </c>
      <c r="I625">
        <v>8720</v>
      </c>
      <c r="J625">
        <v>135</v>
      </c>
      <c r="K625">
        <v>8585</v>
      </c>
      <c r="L625">
        <v>327016</v>
      </c>
    </row>
    <row r="626" spans="1:12">
      <c r="A626" t="s">
        <v>806</v>
      </c>
      <c r="B626" t="s">
        <v>806</v>
      </c>
      <c r="C626" t="s">
        <v>692</v>
      </c>
      <c r="D626" t="s">
        <v>692</v>
      </c>
      <c r="E626">
        <v>1674714</v>
      </c>
      <c r="F626" s="20">
        <v>44220</v>
      </c>
      <c r="G626">
        <v>1799728</v>
      </c>
      <c r="H626">
        <v>974353</v>
      </c>
      <c r="I626">
        <v>63353</v>
      </c>
      <c r="J626">
        <v>467</v>
      </c>
      <c r="K626">
        <v>62876</v>
      </c>
      <c r="L626">
        <v>707072</v>
      </c>
    </row>
    <row r="627" spans="1:12">
      <c r="A627" t="s">
        <v>806</v>
      </c>
      <c r="B627" t="s">
        <v>806</v>
      </c>
      <c r="C627" t="s">
        <v>699</v>
      </c>
      <c r="D627" t="s">
        <v>699</v>
      </c>
      <c r="E627">
        <v>4661452</v>
      </c>
      <c r="F627" s="20">
        <v>44220</v>
      </c>
      <c r="G627">
        <v>2247039</v>
      </c>
      <c r="H627">
        <v>1071908</v>
      </c>
      <c r="I627">
        <v>55673</v>
      </c>
      <c r="J627">
        <v>461</v>
      </c>
      <c r="K627">
        <v>55207</v>
      </c>
      <c r="L627">
        <v>740447</v>
      </c>
    </row>
    <row r="628" spans="1:12">
      <c r="A628" t="s">
        <v>806</v>
      </c>
      <c r="B628" t="s">
        <v>806</v>
      </c>
      <c r="C628" t="s">
        <v>513</v>
      </c>
      <c r="D628" t="s">
        <v>513</v>
      </c>
      <c r="E628">
        <v>3622727</v>
      </c>
      <c r="F628" s="20">
        <v>44227</v>
      </c>
      <c r="G628">
        <v>1690195</v>
      </c>
      <c r="H628">
        <v>509886</v>
      </c>
      <c r="I628">
        <v>21641</v>
      </c>
      <c r="J628">
        <v>282</v>
      </c>
      <c r="K628">
        <v>21359</v>
      </c>
      <c r="L628">
        <v>276557</v>
      </c>
    </row>
    <row r="629" spans="1:12">
      <c r="A629" t="s">
        <v>806</v>
      </c>
      <c r="B629" t="s">
        <v>806</v>
      </c>
      <c r="C629" t="s">
        <v>500</v>
      </c>
      <c r="D629" t="s">
        <v>500</v>
      </c>
      <c r="E629">
        <v>3431386</v>
      </c>
      <c r="F629" s="20">
        <v>44227</v>
      </c>
      <c r="G629">
        <v>1604382</v>
      </c>
      <c r="H629">
        <v>555773</v>
      </c>
      <c r="I629">
        <v>12282</v>
      </c>
      <c r="J629">
        <v>266</v>
      </c>
      <c r="K629">
        <v>12016</v>
      </c>
      <c r="L629">
        <v>247375</v>
      </c>
    </row>
    <row r="630" spans="1:12">
      <c r="A630" t="s">
        <v>806</v>
      </c>
      <c r="B630" t="s">
        <v>806</v>
      </c>
      <c r="C630" t="s">
        <v>641</v>
      </c>
      <c r="D630" t="s">
        <v>641</v>
      </c>
      <c r="E630">
        <v>4436275</v>
      </c>
      <c r="F630" s="20">
        <v>44227</v>
      </c>
      <c r="G630">
        <v>2347051</v>
      </c>
      <c r="H630">
        <v>889085</v>
      </c>
      <c r="I630">
        <v>59439</v>
      </c>
      <c r="J630">
        <v>848</v>
      </c>
      <c r="K630">
        <v>58588</v>
      </c>
      <c r="L630">
        <v>510255</v>
      </c>
    </row>
    <row r="631" spans="1:12">
      <c r="A631" t="s">
        <v>806</v>
      </c>
      <c r="B631" t="s">
        <v>806</v>
      </c>
      <c r="C631" t="s">
        <v>499</v>
      </c>
      <c r="D631" t="s">
        <v>499</v>
      </c>
      <c r="E631">
        <v>1104021</v>
      </c>
      <c r="F631" s="20">
        <v>44206</v>
      </c>
      <c r="G631">
        <v>561456</v>
      </c>
      <c r="H631">
        <v>185949</v>
      </c>
      <c r="I631">
        <v>5232</v>
      </c>
      <c r="J631">
        <v>102</v>
      </c>
      <c r="K631">
        <v>5130</v>
      </c>
      <c r="L631">
        <v>242998</v>
      </c>
    </row>
    <row r="632" spans="1:12">
      <c r="A632" t="s">
        <v>806</v>
      </c>
      <c r="B632" t="s">
        <v>806</v>
      </c>
      <c r="C632" t="s">
        <v>543</v>
      </c>
      <c r="D632" t="s">
        <v>543</v>
      </c>
      <c r="E632">
        <v>1338211</v>
      </c>
      <c r="F632" s="20">
        <v>44199</v>
      </c>
      <c r="G632">
        <v>658863</v>
      </c>
      <c r="H632">
        <v>254519</v>
      </c>
      <c r="I632">
        <v>12638</v>
      </c>
      <c r="J632">
        <v>217</v>
      </c>
      <c r="K632">
        <v>12421</v>
      </c>
      <c r="L632">
        <v>306044</v>
      </c>
    </row>
    <row r="633" spans="1:12">
      <c r="A633" t="s">
        <v>806</v>
      </c>
      <c r="B633" t="s">
        <v>806</v>
      </c>
      <c r="C633" t="s">
        <v>487</v>
      </c>
      <c r="D633" t="s">
        <v>487</v>
      </c>
      <c r="E633">
        <v>4091380</v>
      </c>
      <c r="F633" s="20">
        <v>44226</v>
      </c>
      <c r="G633">
        <v>1852490</v>
      </c>
      <c r="H633">
        <v>537647</v>
      </c>
      <c r="I633">
        <v>13755</v>
      </c>
      <c r="J633">
        <v>349</v>
      </c>
      <c r="K633">
        <v>13406</v>
      </c>
      <c r="L633">
        <v>231661</v>
      </c>
    </row>
    <row r="634" spans="1:12">
      <c r="A634" t="s">
        <v>806</v>
      </c>
      <c r="B634" t="s">
        <v>806</v>
      </c>
      <c r="C634" t="s">
        <v>509</v>
      </c>
      <c r="D634" t="s">
        <v>509</v>
      </c>
      <c r="E634">
        <v>1565678</v>
      </c>
      <c r="F634" s="20">
        <v>44227</v>
      </c>
      <c r="G634">
        <v>701190</v>
      </c>
      <c r="H634">
        <v>234481</v>
      </c>
      <c r="I634">
        <v>2920</v>
      </c>
      <c r="J634">
        <v>43</v>
      </c>
      <c r="K634">
        <v>2877</v>
      </c>
      <c r="L634">
        <v>261985</v>
      </c>
    </row>
    <row r="635" spans="1:12">
      <c r="A635" t="s">
        <v>806</v>
      </c>
      <c r="B635" t="s">
        <v>806</v>
      </c>
      <c r="C635" t="s">
        <v>484</v>
      </c>
      <c r="D635" t="s">
        <v>484</v>
      </c>
      <c r="E635">
        <v>1670718</v>
      </c>
      <c r="F635" s="20">
        <v>44206</v>
      </c>
      <c r="G635">
        <v>819651</v>
      </c>
      <c r="H635">
        <v>251406</v>
      </c>
      <c r="I635">
        <v>11687</v>
      </c>
      <c r="J635">
        <v>202</v>
      </c>
      <c r="K635">
        <v>11482</v>
      </c>
      <c r="L635">
        <v>227562</v>
      </c>
    </row>
    <row r="636" spans="1:12">
      <c r="A636" t="s">
        <v>806</v>
      </c>
      <c r="B636" t="s">
        <v>806</v>
      </c>
      <c r="C636" t="s">
        <v>569</v>
      </c>
      <c r="D636" t="s">
        <v>569</v>
      </c>
      <c r="E636">
        <v>4476072</v>
      </c>
      <c r="F636" s="20">
        <v>44216</v>
      </c>
      <c r="G636">
        <v>2189622</v>
      </c>
      <c r="H636">
        <v>667013</v>
      </c>
      <c r="I636">
        <v>22584</v>
      </c>
      <c r="J636">
        <v>235</v>
      </c>
      <c r="K636">
        <v>22349</v>
      </c>
      <c r="L636">
        <v>334116</v>
      </c>
    </row>
    <row r="637" spans="1:12">
      <c r="A637" t="s">
        <v>806</v>
      </c>
      <c r="B637" t="s">
        <v>806</v>
      </c>
      <c r="C637" t="s">
        <v>557</v>
      </c>
      <c r="D637" t="s">
        <v>557</v>
      </c>
      <c r="E637">
        <v>2000755</v>
      </c>
      <c r="F637" s="20">
        <v>44161</v>
      </c>
      <c r="G637">
        <v>1132511</v>
      </c>
      <c r="H637">
        <v>379818</v>
      </c>
      <c r="I637">
        <v>36556</v>
      </c>
      <c r="J637">
        <v>663</v>
      </c>
      <c r="K637">
        <v>35892</v>
      </c>
      <c r="L637">
        <v>330818</v>
      </c>
    </row>
    <row r="638" spans="1:12">
      <c r="A638" t="s">
        <v>806</v>
      </c>
      <c r="B638" t="s">
        <v>806</v>
      </c>
      <c r="C638" t="s">
        <v>401</v>
      </c>
      <c r="D638" t="s">
        <v>401</v>
      </c>
      <c r="E638">
        <v>1658005</v>
      </c>
      <c r="F638" s="20">
        <v>44206</v>
      </c>
      <c r="G638">
        <v>755119</v>
      </c>
      <c r="H638">
        <v>257048</v>
      </c>
      <c r="I638">
        <v>9231</v>
      </c>
      <c r="J638">
        <v>114</v>
      </c>
      <c r="K638">
        <v>9115</v>
      </c>
      <c r="L638">
        <v>128634</v>
      </c>
    </row>
    <row r="639" spans="1:12">
      <c r="A639" t="s">
        <v>806</v>
      </c>
      <c r="B639" t="s">
        <v>806</v>
      </c>
      <c r="C639" t="s">
        <v>579</v>
      </c>
      <c r="D639" t="s">
        <v>579</v>
      </c>
      <c r="E639">
        <v>1795092</v>
      </c>
      <c r="F639" s="20">
        <v>44206</v>
      </c>
      <c r="G639">
        <v>923661</v>
      </c>
      <c r="H639">
        <v>290898</v>
      </c>
      <c r="I639">
        <v>6197</v>
      </c>
      <c r="J639">
        <v>110</v>
      </c>
      <c r="K639">
        <v>6087</v>
      </c>
      <c r="L639">
        <v>347795</v>
      </c>
    </row>
    <row r="640" spans="1:12">
      <c r="A640" t="s">
        <v>806</v>
      </c>
      <c r="B640" t="s">
        <v>806</v>
      </c>
      <c r="C640" t="s">
        <v>695</v>
      </c>
      <c r="D640" t="s">
        <v>695</v>
      </c>
      <c r="E640">
        <v>4572951</v>
      </c>
      <c r="F640" s="20">
        <v>44206</v>
      </c>
      <c r="G640">
        <v>2251558</v>
      </c>
      <c r="H640">
        <v>859280</v>
      </c>
      <c r="I640">
        <v>82933</v>
      </c>
      <c r="J640">
        <v>1905</v>
      </c>
      <c r="K640">
        <v>81024</v>
      </c>
      <c r="L640">
        <v>727286</v>
      </c>
    </row>
    <row r="641" spans="1:12">
      <c r="A641" t="s">
        <v>806</v>
      </c>
      <c r="B641" t="s">
        <v>806</v>
      </c>
      <c r="C641" t="s">
        <v>520</v>
      </c>
      <c r="D641" t="s">
        <v>520</v>
      </c>
      <c r="E641">
        <v>1438156</v>
      </c>
      <c r="F641" s="20">
        <v>44227</v>
      </c>
      <c r="G641">
        <v>608818</v>
      </c>
      <c r="H641">
        <v>147948</v>
      </c>
      <c r="I641">
        <v>4250</v>
      </c>
      <c r="J641">
        <v>53</v>
      </c>
      <c r="K641">
        <v>4197</v>
      </c>
      <c r="L641">
        <v>274094</v>
      </c>
    </row>
    <row r="642" spans="1:12">
      <c r="A642" t="s">
        <v>806</v>
      </c>
      <c r="B642" t="s">
        <v>806</v>
      </c>
      <c r="C642" t="s">
        <v>471</v>
      </c>
      <c r="D642" t="s">
        <v>471</v>
      </c>
      <c r="E642">
        <v>1596909</v>
      </c>
      <c r="F642" s="20">
        <v>44210</v>
      </c>
      <c r="G642">
        <v>760960</v>
      </c>
      <c r="H642">
        <v>218775</v>
      </c>
      <c r="I642">
        <v>4424</v>
      </c>
      <c r="J642">
        <v>70</v>
      </c>
      <c r="K642">
        <v>4353</v>
      </c>
      <c r="L642">
        <v>209276</v>
      </c>
    </row>
    <row r="643" spans="1:12">
      <c r="A643" t="s">
        <v>806</v>
      </c>
      <c r="B643" t="s">
        <v>806</v>
      </c>
      <c r="C643" t="s">
        <v>562</v>
      </c>
      <c r="D643" t="s">
        <v>562</v>
      </c>
      <c r="E643">
        <v>3560830</v>
      </c>
      <c r="F643" s="20">
        <v>44226</v>
      </c>
      <c r="G643">
        <v>1632782</v>
      </c>
      <c r="H643">
        <v>458054</v>
      </c>
      <c r="I643">
        <v>15617</v>
      </c>
      <c r="J643">
        <v>228</v>
      </c>
      <c r="K643">
        <v>15389</v>
      </c>
      <c r="L643">
        <v>322580</v>
      </c>
    </row>
    <row r="644" spans="1:12">
      <c r="A644" t="s">
        <v>806</v>
      </c>
      <c r="B644" t="s">
        <v>806</v>
      </c>
      <c r="C644" t="s">
        <v>594</v>
      </c>
      <c r="D644" t="s">
        <v>594</v>
      </c>
      <c r="E644">
        <v>4013634</v>
      </c>
      <c r="F644" s="20">
        <v>44226</v>
      </c>
      <c r="G644">
        <v>1829019</v>
      </c>
      <c r="H644">
        <v>382178</v>
      </c>
      <c r="I644">
        <v>24410</v>
      </c>
      <c r="J644">
        <v>292</v>
      </c>
      <c r="K644">
        <v>24117</v>
      </c>
      <c r="L644">
        <v>380738</v>
      </c>
    </row>
    <row r="645" spans="1:12">
      <c r="A645" t="s">
        <v>806</v>
      </c>
      <c r="B645" t="s">
        <v>806</v>
      </c>
      <c r="C645" t="s">
        <v>195</v>
      </c>
      <c r="D645" t="s">
        <v>195</v>
      </c>
      <c r="E645">
        <v>1218002</v>
      </c>
      <c r="F645" s="20">
        <v>44050</v>
      </c>
      <c r="G645">
        <v>627553</v>
      </c>
      <c r="H645">
        <v>143519</v>
      </c>
      <c r="I645">
        <v>12742</v>
      </c>
      <c r="J645">
        <v>128</v>
      </c>
      <c r="K645">
        <v>12613</v>
      </c>
      <c r="L645">
        <v>28152</v>
      </c>
    </row>
    <row r="646" spans="1:12">
      <c r="A646" t="s">
        <v>806</v>
      </c>
      <c r="B646" t="s">
        <v>806</v>
      </c>
      <c r="C646" t="s">
        <v>746</v>
      </c>
      <c r="D646" t="s">
        <v>746</v>
      </c>
      <c r="E646">
        <v>4588455</v>
      </c>
      <c r="F646" s="20">
        <v>44178</v>
      </c>
      <c r="G646">
        <v>3106658</v>
      </c>
      <c r="H646">
        <v>1488333</v>
      </c>
      <c r="I646">
        <v>238839</v>
      </c>
      <c r="J646">
        <v>2651</v>
      </c>
      <c r="K646">
        <v>236165</v>
      </c>
      <c r="L646">
        <v>1357002</v>
      </c>
    </row>
    <row r="647" spans="1:12">
      <c r="A647" t="s">
        <v>806</v>
      </c>
      <c r="B647" t="s">
        <v>806</v>
      </c>
      <c r="C647" t="s">
        <v>575</v>
      </c>
      <c r="D647" t="s">
        <v>575</v>
      </c>
      <c r="E647">
        <v>2665292</v>
      </c>
      <c r="F647" s="20">
        <v>44227</v>
      </c>
      <c r="G647">
        <v>1283534</v>
      </c>
      <c r="H647">
        <v>372559</v>
      </c>
      <c r="I647">
        <v>12440</v>
      </c>
      <c r="J647">
        <v>140</v>
      </c>
      <c r="K647">
        <v>12300</v>
      </c>
      <c r="L647">
        <v>340936</v>
      </c>
    </row>
    <row r="648" spans="1:12">
      <c r="A648" t="s">
        <v>806</v>
      </c>
      <c r="B648" t="s">
        <v>806</v>
      </c>
      <c r="C648" t="s">
        <v>418</v>
      </c>
      <c r="D648" t="s">
        <v>418</v>
      </c>
      <c r="E648">
        <v>876055</v>
      </c>
      <c r="F648" s="20">
        <v>44206</v>
      </c>
      <c r="G648">
        <v>444352</v>
      </c>
      <c r="H648">
        <v>148388</v>
      </c>
      <c r="I648">
        <v>4268</v>
      </c>
      <c r="J648">
        <v>86</v>
      </c>
      <c r="K648">
        <v>4182</v>
      </c>
      <c r="L648">
        <v>145126</v>
      </c>
    </row>
    <row r="649" spans="1:12">
      <c r="A649" t="s">
        <v>806</v>
      </c>
      <c r="B649" t="s">
        <v>806</v>
      </c>
      <c r="C649" t="s">
        <v>489</v>
      </c>
      <c r="D649" t="s">
        <v>489</v>
      </c>
      <c r="E649">
        <v>1847194</v>
      </c>
      <c r="F649" s="20">
        <v>44227</v>
      </c>
      <c r="G649">
        <v>860461</v>
      </c>
      <c r="H649">
        <v>219990</v>
      </c>
      <c r="I649">
        <v>10028</v>
      </c>
      <c r="J649">
        <v>182</v>
      </c>
      <c r="K649">
        <v>9846</v>
      </c>
      <c r="L649">
        <v>233510</v>
      </c>
    </row>
    <row r="650" spans="1:12">
      <c r="A650" t="s">
        <v>806</v>
      </c>
      <c r="B650" t="s">
        <v>806</v>
      </c>
      <c r="C650" t="s">
        <v>458</v>
      </c>
      <c r="D650" t="s">
        <v>458</v>
      </c>
      <c r="E650">
        <v>2541894</v>
      </c>
      <c r="F650" s="20">
        <v>44225</v>
      </c>
      <c r="G650">
        <v>1207578</v>
      </c>
      <c r="H650">
        <v>418117</v>
      </c>
      <c r="I650">
        <v>20297</v>
      </c>
      <c r="J650">
        <v>402</v>
      </c>
      <c r="K650">
        <v>19893</v>
      </c>
      <c r="L650">
        <v>208527</v>
      </c>
    </row>
    <row r="651" spans="1:12">
      <c r="A651" t="s">
        <v>806</v>
      </c>
      <c r="B651" t="s">
        <v>806</v>
      </c>
      <c r="C651" t="s">
        <v>529</v>
      </c>
      <c r="D651" t="s">
        <v>529</v>
      </c>
      <c r="E651">
        <v>2205170</v>
      </c>
      <c r="F651" s="20">
        <v>44227</v>
      </c>
      <c r="G651">
        <v>1017497</v>
      </c>
      <c r="H651">
        <v>307052</v>
      </c>
      <c r="I651">
        <v>8333</v>
      </c>
      <c r="J651">
        <v>80</v>
      </c>
      <c r="K651">
        <v>8252</v>
      </c>
      <c r="L651">
        <v>285611</v>
      </c>
    </row>
    <row r="652" spans="1:12">
      <c r="A652" t="s">
        <v>806</v>
      </c>
      <c r="B652" t="s">
        <v>806</v>
      </c>
      <c r="C652" t="s">
        <v>721</v>
      </c>
      <c r="D652" t="s">
        <v>721</v>
      </c>
      <c r="E652">
        <v>3447405</v>
      </c>
      <c r="F652" s="20">
        <v>44227</v>
      </c>
      <c r="G652">
        <v>1764744</v>
      </c>
      <c r="H652">
        <v>842448</v>
      </c>
      <c r="I652">
        <v>69480</v>
      </c>
      <c r="J652">
        <v>898</v>
      </c>
      <c r="K652">
        <v>68567</v>
      </c>
      <c r="L652">
        <v>833144</v>
      </c>
    </row>
    <row r="653" spans="1:12">
      <c r="A653" t="s">
        <v>806</v>
      </c>
      <c r="B653" t="s">
        <v>806</v>
      </c>
      <c r="C653" t="s">
        <v>559</v>
      </c>
      <c r="D653" t="s">
        <v>559</v>
      </c>
      <c r="E653">
        <v>2494533</v>
      </c>
      <c r="F653" s="20">
        <v>44227</v>
      </c>
      <c r="G653">
        <v>1335308</v>
      </c>
      <c r="H653">
        <v>462157</v>
      </c>
      <c r="I653">
        <v>11088</v>
      </c>
      <c r="J653">
        <v>116</v>
      </c>
      <c r="K653">
        <v>10972</v>
      </c>
      <c r="L653">
        <v>318308</v>
      </c>
    </row>
    <row r="654" spans="1:12">
      <c r="A654" t="s">
        <v>806</v>
      </c>
      <c r="B654" t="s">
        <v>806</v>
      </c>
      <c r="C654" t="s">
        <v>607</v>
      </c>
      <c r="D654" t="s">
        <v>607</v>
      </c>
      <c r="E654">
        <v>4773138</v>
      </c>
      <c r="F654" s="20">
        <v>44209</v>
      </c>
      <c r="G654">
        <v>1390249</v>
      </c>
      <c r="H654">
        <v>443211</v>
      </c>
      <c r="I654">
        <v>39102</v>
      </c>
      <c r="J654">
        <v>349</v>
      </c>
      <c r="K654">
        <v>38752</v>
      </c>
      <c r="L654">
        <v>420010</v>
      </c>
    </row>
    <row r="655" spans="1:12">
      <c r="A655" t="s">
        <v>806</v>
      </c>
      <c r="B655" t="s">
        <v>806</v>
      </c>
      <c r="C655" t="s">
        <v>436</v>
      </c>
      <c r="D655" t="s">
        <v>436</v>
      </c>
      <c r="E655">
        <v>4138605</v>
      </c>
      <c r="F655" s="20">
        <v>44221</v>
      </c>
      <c r="G655">
        <v>1264005</v>
      </c>
      <c r="H655">
        <v>467387</v>
      </c>
      <c r="I655">
        <v>31009</v>
      </c>
      <c r="J655">
        <v>269</v>
      </c>
      <c r="K655">
        <v>30737</v>
      </c>
      <c r="L655">
        <v>177208</v>
      </c>
    </row>
    <row r="656" spans="1:12">
      <c r="A656" t="s">
        <v>806</v>
      </c>
      <c r="B656" t="s">
        <v>806</v>
      </c>
      <c r="C656" t="s">
        <v>532</v>
      </c>
      <c r="D656" t="s">
        <v>532</v>
      </c>
      <c r="E656">
        <v>2037225</v>
      </c>
      <c r="F656" s="20">
        <v>44209</v>
      </c>
      <c r="G656">
        <v>978332</v>
      </c>
      <c r="H656">
        <v>256931</v>
      </c>
      <c r="I656">
        <v>11032</v>
      </c>
      <c r="J656">
        <v>193</v>
      </c>
      <c r="K656">
        <v>10838</v>
      </c>
      <c r="L656">
        <v>297054</v>
      </c>
    </row>
    <row r="657" spans="1:12">
      <c r="A657" t="s">
        <v>806</v>
      </c>
      <c r="B657" t="s">
        <v>806</v>
      </c>
      <c r="C657" t="s">
        <v>365</v>
      </c>
      <c r="D657" t="s">
        <v>365</v>
      </c>
      <c r="E657">
        <v>3173752</v>
      </c>
      <c r="F657" s="20">
        <v>44210</v>
      </c>
      <c r="G657">
        <v>1480021</v>
      </c>
      <c r="H657">
        <v>456869</v>
      </c>
      <c r="I657">
        <v>16038</v>
      </c>
      <c r="J657">
        <v>163</v>
      </c>
      <c r="K657">
        <v>15875</v>
      </c>
      <c r="L657">
        <v>108519</v>
      </c>
    </row>
    <row r="658" spans="1:12">
      <c r="A658" t="s">
        <v>806</v>
      </c>
      <c r="B658" t="s">
        <v>806</v>
      </c>
      <c r="C658" t="s">
        <v>703</v>
      </c>
      <c r="D658" t="s">
        <v>703</v>
      </c>
      <c r="E658">
        <v>5959798</v>
      </c>
      <c r="F658" s="20">
        <v>44210</v>
      </c>
      <c r="G658">
        <v>2731341</v>
      </c>
      <c r="H658">
        <v>862244</v>
      </c>
      <c r="I658">
        <v>78699</v>
      </c>
      <c r="J658">
        <v>1088</v>
      </c>
      <c r="K658">
        <v>77609</v>
      </c>
      <c r="L658">
        <v>768649</v>
      </c>
    </row>
    <row r="659" spans="1:12">
      <c r="A659" t="s">
        <v>806</v>
      </c>
      <c r="B659" t="s">
        <v>806</v>
      </c>
      <c r="C659" t="s">
        <v>601</v>
      </c>
      <c r="D659" t="s">
        <v>601</v>
      </c>
      <c r="E659">
        <v>3404004</v>
      </c>
      <c r="F659" s="20">
        <v>44226</v>
      </c>
      <c r="G659">
        <v>1436175</v>
      </c>
      <c r="H659">
        <v>344694</v>
      </c>
      <c r="I659">
        <v>17104</v>
      </c>
      <c r="J659">
        <v>343</v>
      </c>
      <c r="K659">
        <v>16761</v>
      </c>
      <c r="L659">
        <v>395960</v>
      </c>
    </row>
    <row r="660" spans="1:12">
      <c r="A660" t="s">
        <v>806</v>
      </c>
      <c r="B660" t="s">
        <v>806</v>
      </c>
      <c r="C660" t="s">
        <v>524</v>
      </c>
      <c r="D660" t="s">
        <v>524</v>
      </c>
      <c r="E660">
        <v>2335398</v>
      </c>
      <c r="F660" s="20">
        <v>44212</v>
      </c>
      <c r="G660">
        <v>989666</v>
      </c>
      <c r="H660">
        <v>250420</v>
      </c>
      <c r="I660">
        <v>11826</v>
      </c>
      <c r="J660">
        <v>148</v>
      </c>
      <c r="K660">
        <v>11676</v>
      </c>
      <c r="L660">
        <v>280201</v>
      </c>
    </row>
    <row r="661" spans="1:12">
      <c r="A661" t="s">
        <v>806</v>
      </c>
      <c r="B661" t="s">
        <v>806</v>
      </c>
      <c r="C661" t="s">
        <v>514</v>
      </c>
      <c r="D661" t="s">
        <v>514</v>
      </c>
      <c r="E661">
        <v>3464228</v>
      </c>
      <c r="F661" s="20">
        <v>44226</v>
      </c>
      <c r="G661">
        <v>1638111</v>
      </c>
      <c r="H661">
        <v>576986</v>
      </c>
      <c r="I661">
        <v>32730</v>
      </c>
      <c r="J661">
        <v>420</v>
      </c>
      <c r="K661">
        <v>32309</v>
      </c>
      <c r="L661">
        <v>282752</v>
      </c>
    </row>
    <row r="662" spans="1:12">
      <c r="A662" t="s">
        <v>806</v>
      </c>
      <c r="B662" t="s">
        <v>806</v>
      </c>
      <c r="C662" t="s">
        <v>555</v>
      </c>
      <c r="D662" t="s">
        <v>555</v>
      </c>
      <c r="E662">
        <v>2217020</v>
      </c>
      <c r="F662" s="20">
        <v>44209</v>
      </c>
      <c r="G662">
        <v>893786</v>
      </c>
      <c r="H662">
        <v>204352</v>
      </c>
      <c r="I662">
        <v>9438</v>
      </c>
      <c r="J662">
        <v>106</v>
      </c>
      <c r="K662">
        <v>9331</v>
      </c>
      <c r="L662">
        <v>314052</v>
      </c>
    </row>
    <row r="663" spans="1:12">
      <c r="A663" t="s">
        <v>806</v>
      </c>
      <c r="B663" t="s">
        <v>806</v>
      </c>
      <c r="C663" t="s">
        <v>535</v>
      </c>
      <c r="D663" t="s">
        <v>535</v>
      </c>
      <c r="E663">
        <v>1714300</v>
      </c>
      <c r="F663" s="20">
        <v>44227</v>
      </c>
      <c r="G663">
        <v>799506</v>
      </c>
      <c r="H663">
        <v>195105</v>
      </c>
      <c r="I663">
        <v>8159</v>
      </c>
      <c r="J663">
        <v>98</v>
      </c>
      <c r="K663">
        <v>8061</v>
      </c>
      <c r="L663">
        <v>296685</v>
      </c>
    </row>
    <row r="664" spans="1:12">
      <c r="A664" t="s">
        <v>806</v>
      </c>
      <c r="B664" t="s">
        <v>806</v>
      </c>
      <c r="C664" t="s">
        <v>620</v>
      </c>
      <c r="D664" t="s">
        <v>620</v>
      </c>
      <c r="E664">
        <v>3002376</v>
      </c>
      <c r="F664" s="20">
        <v>44209</v>
      </c>
      <c r="G664">
        <v>1743273</v>
      </c>
      <c r="H664">
        <v>538827</v>
      </c>
      <c r="I664">
        <v>20361</v>
      </c>
      <c r="J664">
        <v>444</v>
      </c>
      <c r="K664">
        <v>19916</v>
      </c>
      <c r="L664">
        <v>447375</v>
      </c>
    </row>
    <row r="665" spans="1:12">
      <c r="A665" t="s">
        <v>806</v>
      </c>
      <c r="B665" t="s">
        <v>806</v>
      </c>
      <c r="C665" t="s">
        <v>502</v>
      </c>
      <c r="D665" t="s">
        <v>502</v>
      </c>
      <c r="E665">
        <v>1274815</v>
      </c>
      <c r="F665" s="20">
        <v>44227</v>
      </c>
      <c r="G665">
        <v>604968</v>
      </c>
      <c r="H665">
        <v>206438</v>
      </c>
      <c r="I665">
        <v>12976</v>
      </c>
      <c r="J665">
        <v>45</v>
      </c>
      <c r="K665">
        <v>12931</v>
      </c>
      <c r="L665">
        <v>253085</v>
      </c>
    </row>
    <row r="666" spans="1:12">
      <c r="A666" t="s">
        <v>806</v>
      </c>
      <c r="B666" t="s">
        <v>806</v>
      </c>
      <c r="C666" t="s">
        <v>483</v>
      </c>
      <c r="D666" t="s">
        <v>483</v>
      </c>
      <c r="E666">
        <v>1114615</v>
      </c>
      <c r="F666" s="20">
        <v>44227</v>
      </c>
      <c r="G666">
        <v>515155</v>
      </c>
      <c r="H666">
        <v>181654</v>
      </c>
      <c r="I666">
        <v>4388</v>
      </c>
      <c r="J666">
        <v>35</v>
      </c>
      <c r="K666">
        <v>4353</v>
      </c>
      <c r="L666">
        <v>223760</v>
      </c>
    </row>
    <row r="667" spans="1:12">
      <c r="A667" t="s">
        <v>806</v>
      </c>
      <c r="B667" t="s">
        <v>806</v>
      </c>
      <c r="C667" t="s">
        <v>539</v>
      </c>
      <c r="D667" t="s">
        <v>539</v>
      </c>
      <c r="E667">
        <v>2553526</v>
      </c>
      <c r="F667" s="20">
        <v>44227</v>
      </c>
      <c r="G667">
        <v>1225133</v>
      </c>
      <c r="H667">
        <v>479630</v>
      </c>
      <c r="I667">
        <v>9373</v>
      </c>
      <c r="J667">
        <v>100</v>
      </c>
      <c r="K667">
        <v>9273</v>
      </c>
      <c r="L667">
        <v>299733</v>
      </c>
    </row>
    <row r="668" spans="1:12">
      <c r="A668" t="s">
        <v>806</v>
      </c>
      <c r="B668" t="s">
        <v>806</v>
      </c>
      <c r="C668" t="s">
        <v>531</v>
      </c>
      <c r="D668" t="s">
        <v>531</v>
      </c>
      <c r="E668">
        <v>4474446</v>
      </c>
      <c r="F668" s="20">
        <v>44224</v>
      </c>
      <c r="G668">
        <v>2139996</v>
      </c>
      <c r="H668">
        <v>497241</v>
      </c>
      <c r="I668">
        <v>12398</v>
      </c>
      <c r="J668">
        <v>185</v>
      </c>
      <c r="K668">
        <v>12211</v>
      </c>
      <c r="L668">
        <v>295672</v>
      </c>
    </row>
    <row r="669" spans="1:12">
      <c r="A669" t="s">
        <v>806</v>
      </c>
      <c r="B669" t="s">
        <v>806</v>
      </c>
      <c r="C669" t="s">
        <v>552</v>
      </c>
      <c r="D669" t="s">
        <v>552</v>
      </c>
      <c r="E669">
        <v>1862612</v>
      </c>
      <c r="F669" s="20">
        <v>44227</v>
      </c>
      <c r="G669">
        <v>812891</v>
      </c>
      <c r="H669">
        <v>236871</v>
      </c>
      <c r="I669">
        <v>16807</v>
      </c>
      <c r="J669">
        <v>251</v>
      </c>
      <c r="K669">
        <v>16556</v>
      </c>
      <c r="L669">
        <v>314578</v>
      </c>
    </row>
    <row r="670" spans="1:12">
      <c r="A670" t="s">
        <v>806</v>
      </c>
      <c r="B670" t="s">
        <v>806</v>
      </c>
      <c r="C670" t="s">
        <v>556</v>
      </c>
      <c r="D670" t="s">
        <v>556</v>
      </c>
      <c r="E670">
        <v>3790922</v>
      </c>
      <c r="F670" s="20">
        <v>44227</v>
      </c>
      <c r="G670">
        <v>1178195</v>
      </c>
      <c r="H670">
        <v>370998</v>
      </c>
      <c r="I670">
        <v>14915</v>
      </c>
      <c r="J670">
        <v>138</v>
      </c>
      <c r="K670">
        <v>14777</v>
      </c>
      <c r="L670">
        <v>316852</v>
      </c>
    </row>
    <row r="671" spans="1:12">
      <c r="A671" t="s">
        <v>806</v>
      </c>
      <c r="B671" t="s">
        <v>806</v>
      </c>
      <c r="C671" t="s">
        <v>542</v>
      </c>
      <c r="D671" t="s">
        <v>542</v>
      </c>
      <c r="E671">
        <v>3110595</v>
      </c>
      <c r="F671" s="20">
        <v>44206</v>
      </c>
      <c r="G671">
        <v>1554190</v>
      </c>
      <c r="H671">
        <v>420513</v>
      </c>
      <c r="I671">
        <v>15011</v>
      </c>
      <c r="J671">
        <v>254</v>
      </c>
      <c r="K671">
        <v>14757</v>
      </c>
      <c r="L671">
        <v>306391</v>
      </c>
    </row>
    <row r="672" spans="1:12">
      <c r="A672" t="s">
        <v>806</v>
      </c>
      <c r="B672" t="s">
        <v>806</v>
      </c>
      <c r="C672" t="s">
        <v>677</v>
      </c>
      <c r="D672" t="s">
        <v>677</v>
      </c>
      <c r="E672">
        <v>3682194</v>
      </c>
      <c r="F672" s="20">
        <v>44227</v>
      </c>
      <c r="G672">
        <v>2109381</v>
      </c>
      <c r="H672">
        <v>843905</v>
      </c>
      <c r="I672">
        <v>85501</v>
      </c>
      <c r="J672">
        <v>971</v>
      </c>
      <c r="K672">
        <v>84528</v>
      </c>
      <c r="L672">
        <v>638260</v>
      </c>
    </row>
    <row r="673" spans="1:12">
      <c r="A673" t="s">
        <v>805</v>
      </c>
      <c r="B673" t="s">
        <v>805</v>
      </c>
      <c r="C673" t="s">
        <v>338</v>
      </c>
      <c r="D673" t="s">
        <v>338</v>
      </c>
      <c r="E673">
        <v>621927</v>
      </c>
      <c r="F673" s="20">
        <v>44226</v>
      </c>
      <c r="G673">
        <v>378242</v>
      </c>
      <c r="H673">
        <v>215715</v>
      </c>
      <c r="I673">
        <v>12190</v>
      </c>
      <c r="J673">
        <v>196</v>
      </c>
      <c r="K673">
        <v>11378</v>
      </c>
      <c r="L673">
        <v>90538</v>
      </c>
    </row>
    <row r="674" spans="1:12">
      <c r="A674" t="s">
        <v>805</v>
      </c>
      <c r="B674" t="s">
        <v>805</v>
      </c>
      <c r="C674" t="s">
        <v>283</v>
      </c>
      <c r="D674" t="s">
        <v>283</v>
      </c>
      <c r="E674">
        <v>259840</v>
      </c>
      <c r="F674" s="20">
        <v>44226</v>
      </c>
      <c r="G674">
        <v>183447</v>
      </c>
      <c r="H674">
        <v>131244</v>
      </c>
      <c r="I674">
        <v>5764</v>
      </c>
      <c r="J674">
        <v>60</v>
      </c>
      <c r="K674">
        <v>5678</v>
      </c>
      <c r="L674">
        <v>58508</v>
      </c>
    </row>
    <row r="675" spans="1:12">
      <c r="A675" t="s">
        <v>805</v>
      </c>
      <c r="B675" t="s">
        <v>805</v>
      </c>
      <c r="C675" t="s">
        <v>347</v>
      </c>
      <c r="D675" t="s">
        <v>347</v>
      </c>
      <c r="E675">
        <v>391114</v>
      </c>
      <c r="F675" s="20">
        <v>44226</v>
      </c>
      <c r="G675">
        <v>273850</v>
      </c>
      <c r="H675">
        <v>191420</v>
      </c>
      <c r="I675">
        <v>12242</v>
      </c>
      <c r="J675">
        <v>62</v>
      </c>
      <c r="K675">
        <v>11972</v>
      </c>
      <c r="L675">
        <v>96511</v>
      </c>
    </row>
    <row r="676" spans="1:12">
      <c r="A676" t="s">
        <v>805</v>
      </c>
      <c r="B676" t="s">
        <v>805</v>
      </c>
      <c r="C676" t="s">
        <v>357</v>
      </c>
      <c r="D676" t="s">
        <v>357</v>
      </c>
      <c r="E676">
        <v>259315</v>
      </c>
      <c r="F676" s="20">
        <v>44226</v>
      </c>
      <c r="G676">
        <v>183354</v>
      </c>
      <c r="H676">
        <v>119870</v>
      </c>
      <c r="I676">
        <v>7603</v>
      </c>
      <c r="J676">
        <v>53</v>
      </c>
      <c r="K676">
        <v>7358</v>
      </c>
      <c r="L676">
        <v>98869</v>
      </c>
    </row>
    <row r="677" spans="1:12">
      <c r="A677" t="s">
        <v>805</v>
      </c>
      <c r="B677" t="s">
        <v>805</v>
      </c>
      <c r="C677" t="s">
        <v>609</v>
      </c>
      <c r="D677" t="s">
        <v>609</v>
      </c>
      <c r="E677">
        <v>1698560</v>
      </c>
      <c r="F677" s="20">
        <v>44226</v>
      </c>
      <c r="G677">
        <v>1465464</v>
      </c>
      <c r="H677">
        <v>793803</v>
      </c>
      <c r="I677">
        <v>112363</v>
      </c>
      <c r="J677">
        <v>2521</v>
      </c>
      <c r="K677">
        <v>108137</v>
      </c>
      <c r="L677">
        <v>457677</v>
      </c>
    </row>
    <row r="678" spans="1:12">
      <c r="A678" t="s">
        <v>805</v>
      </c>
      <c r="B678" t="s">
        <v>805</v>
      </c>
      <c r="C678" t="s">
        <v>595</v>
      </c>
      <c r="D678" t="s">
        <v>595</v>
      </c>
      <c r="E678">
        <v>1927029</v>
      </c>
      <c r="F678" s="20">
        <v>44226</v>
      </c>
      <c r="G678">
        <v>1456257</v>
      </c>
      <c r="H678">
        <v>635360</v>
      </c>
      <c r="I678">
        <v>51498</v>
      </c>
      <c r="J678">
        <v>1019</v>
      </c>
      <c r="K678">
        <v>49096</v>
      </c>
      <c r="L678">
        <v>395291</v>
      </c>
    </row>
    <row r="679" spans="1:12">
      <c r="A679" t="s">
        <v>805</v>
      </c>
      <c r="B679" t="s">
        <v>805</v>
      </c>
      <c r="C679" t="s">
        <v>467</v>
      </c>
      <c r="D679" t="s">
        <v>467</v>
      </c>
      <c r="E679">
        <v>955128</v>
      </c>
      <c r="F679" s="20">
        <v>44226</v>
      </c>
      <c r="G679">
        <v>722854</v>
      </c>
      <c r="H679">
        <v>398680</v>
      </c>
      <c r="I679">
        <v>39232</v>
      </c>
      <c r="J679">
        <v>944</v>
      </c>
      <c r="K679">
        <v>38140</v>
      </c>
      <c r="L679">
        <v>224038</v>
      </c>
    </row>
    <row r="680" spans="1:12">
      <c r="A680" t="s">
        <v>805</v>
      </c>
      <c r="B680" t="s">
        <v>805</v>
      </c>
      <c r="C680" t="s">
        <v>413</v>
      </c>
      <c r="D680" t="s">
        <v>413</v>
      </c>
      <c r="E680">
        <v>686527</v>
      </c>
      <c r="F680" s="20">
        <v>44226</v>
      </c>
      <c r="G680">
        <v>431320</v>
      </c>
      <c r="H680">
        <v>229262</v>
      </c>
      <c r="I680">
        <v>17686</v>
      </c>
      <c r="J680">
        <v>315</v>
      </c>
      <c r="K680">
        <v>16668</v>
      </c>
      <c r="L680">
        <v>147721</v>
      </c>
    </row>
    <row r="681" spans="1:12">
      <c r="A681" t="s">
        <v>805</v>
      </c>
      <c r="B681" t="s">
        <v>805</v>
      </c>
      <c r="C681" t="s">
        <v>319</v>
      </c>
      <c r="D681" t="s">
        <v>319</v>
      </c>
      <c r="E681">
        <v>485993</v>
      </c>
      <c r="F681" s="20">
        <v>44226</v>
      </c>
      <c r="G681">
        <v>318644</v>
      </c>
      <c r="H681">
        <v>183765</v>
      </c>
      <c r="I681">
        <v>10260</v>
      </c>
      <c r="J681">
        <v>181</v>
      </c>
      <c r="K681">
        <v>9962</v>
      </c>
      <c r="L681">
        <v>77816</v>
      </c>
    </row>
    <row r="682" spans="1:12">
      <c r="A682" t="s">
        <v>805</v>
      </c>
      <c r="B682" t="s">
        <v>805</v>
      </c>
      <c r="C682" t="s">
        <v>273</v>
      </c>
      <c r="D682" t="s">
        <v>273</v>
      </c>
      <c r="E682">
        <v>236857</v>
      </c>
      <c r="F682" s="20">
        <v>44226</v>
      </c>
      <c r="G682">
        <v>170911</v>
      </c>
      <c r="H682">
        <v>113480</v>
      </c>
      <c r="I682">
        <v>8800</v>
      </c>
      <c r="J682">
        <v>106</v>
      </c>
      <c r="K682">
        <v>8535</v>
      </c>
      <c r="L682">
        <v>56778</v>
      </c>
    </row>
    <row r="683" spans="1:12">
      <c r="A683" t="s">
        <v>805</v>
      </c>
      <c r="B683" t="s">
        <v>805</v>
      </c>
      <c r="C683" t="s">
        <v>372</v>
      </c>
      <c r="D683" t="s">
        <v>372</v>
      </c>
      <c r="E683">
        <v>616409</v>
      </c>
      <c r="F683" s="20">
        <v>44226</v>
      </c>
      <c r="G683">
        <v>381493</v>
      </c>
      <c r="H683">
        <v>206527</v>
      </c>
      <c r="I683">
        <v>15835</v>
      </c>
      <c r="J683">
        <v>108</v>
      </c>
      <c r="K683">
        <v>14827</v>
      </c>
      <c r="L683">
        <v>113028</v>
      </c>
    </row>
    <row r="684" spans="1:12">
      <c r="A684" t="s">
        <v>805</v>
      </c>
      <c r="B684" t="s">
        <v>805</v>
      </c>
      <c r="C684" t="s">
        <v>577</v>
      </c>
      <c r="D684" t="s">
        <v>577</v>
      </c>
      <c r="E684">
        <v>1648367</v>
      </c>
      <c r="F684" s="20">
        <v>44226</v>
      </c>
      <c r="G684">
        <v>1277738</v>
      </c>
      <c r="H684">
        <v>518326</v>
      </c>
      <c r="I684">
        <v>37875</v>
      </c>
      <c r="J684">
        <v>761</v>
      </c>
      <c r="K684">
        <v>36315</v>
      </c>
      <c r="L684">
        <v>356229</v>
      </c>
    </row>
    <row r="685" spans="1:12">
      <c r="A685" t="s">
        <v>805</v>
      </c>
      <c r="B685" t="s">
        <v>805</v>
      </c>
      <c r="C685" t="s">
        <v>392</v>
      </c>
      <c r="D685" t="s">
        <v>392</v>
      </c>
      <c r="E685">
        <v>329686</v>
      </c>
      <c r="F685" s="20">
        <v>44226</v>
      </c>
      <c r="G685">
        <v>234425</v>
      </c>
      <c r="H685">
        <v>160687</v>
      </c>
      <c r="I685">
        <v>12548</v>
      </c>
      <c r="J685">
        <v>74</v>
      </c>
      <c r="K685">
        <v>12129</v>
      </c>
      <c r="L685">
        <v>126300</v>
      </c>
    </row>
    <row r="686" spans="1:12">
      <c r="A686" t="s">
        <v>807</v>
      </c>
      <c r="B686" t="s">
        <v>807</v>
      </c>
      <c r="C686" t="s">
        <v>725</v>
      </c>
      <c r="D686" t="s">
        <v>725</v>
      </c>
      <c r="E686">
        <v>1700000</v>
      </c>
      <c r="G686">
        <v>949775</v>
      </c>
      <c r="H686">
        <v>353666</v>
      </c>
      <c r="I686">
        <v>15589</v>
      </c>
      <c r="J686">
        <v>102</v>
      </c>
      <c r="K686">
        <v>15441</v>
      </c>
      <c r="L686">
        <v>840794</v>
      </c>
    </row>
    <row r="687" spans="1:12">
      <c r="A687" t="s">
        <v>807</v>
      </c>
      <c r="B687" t="s">
        <v>807</v>
      </c>
      <c r="C687" t="s">
        <v>762</v>
      </c>
      <c r="D687" t="s">
        <v>762</v>
      </c>
      <c r="E687">
        <v>3596292</v>
      </c>
      <c r="G687">
        <v>2245147</v>
      </c>
      <c r="H687">
        <v>706177</v>
      </c>
      <c r="I687">
        <v>36313</v>
      </c>
      <c r="J687">
        <v>274</v>
      </c>
      <c r="K687">
        <v>35839</v>
      </c>
      <c r="L687">
        <v>1780339</v>
      </c>
    </row>
    <row r="688" spans="1:12">
      <c r="A688" t="s">
        <v>807</v>
      </c>
      <c r="B688" t="s">
        <v>807</v>
      </c>
      <c r="C688" t="s">
        <v>761</v>
      </c>
      <c r="D688" t="s">
        <v>761</v>
      </c>
      <c r="E688">
        <v>3502387</v>
      </c>
      <c r="G688">
        <v>2152966</v>
      </c>
      <c r="H688">
        <v>846286</v>
      </c>
      <c r="I688">
        <v>41197</v>
      </c>
      <c r="J688">
        <v>286</v>
      </c>
      <c r="K688">
        <v>40727</v>
      </c>
      <c r="L688">
        <v>1736768</v>
      </c>
    </row>
    <row r="689" spans="1:12">
      <c r="A689" t="s">
        <v>807</v>
      </c>
      <c r="B689" t="s">
        <v>807</v>
      </c>
      <c r="C689" t="s">
        <v>752</v>
      </c>
      <c r="D689" t="s">
        <v>752</v>
      </c>
      <c r="E689">
        <v>2822780</v>
      </c>
      <c r="G689">
        <v>1444232</v>
      </c>
      <c r="H689">
        <v>421663</v>
      </c>
      <c r="I689">
        <v>29275</v>
      </c>
      <c r="J689">
        <v>97</v>
      </c>
      <c r="K689">
        <v>29060</v>
      </c>
      <c r="L689">
        <v>1397799</v>
      </c>
    </row>
    <row r="690" spans="1:12">
      <c r="A690" t="s">
        <v>807</v>
      </c>
      <c r="B690" t="s">
        <v>807</v>
      </c>
      <c r="C690" t="s">
        <v>723</v>
      </c>
      <c r="D690" t="s">
        <v>723</v>
      </c>
      <c r="E690">
        <v>1670931</v>
      </c>
      <c r="G690">
        <v>1063493</v>
      </c>
      <c r="H690">
        <v>363056</v>
      </c>
      <c r="I690">
        <v>17889</v>
      </c>
      <c r="J690">
        <v>170</v>
      </c>
      <c r="K690">
        <v>17573</v>
      </c>
      <c r="L690">
        <v>827700</v>
      </c>
    </row>
    <row r="691" spans="1:12">
      <c r="A691" t="s">
        <v>807</v>
      </c>
      <c r="B691" t="s">
        <v>807</v>
      </c>
      <c r="C691" t="s">
        <v>732</v>
      </c>
      <c r="D691" t="s">
        <v>732</v>
      </c>
      <c r="E691">
        <v>1842034</v>
      </c>
      <c r="G691">
        <v>1324555</v>
      </c>
      <c r="H691">
        <v>664306</v>
      </c>
      <c r="I691">
        <v>57143</v>
      </c>
      <c r="J691">
        <v>539</v>
      </c>
      <c r="K691">
        <v>56326</v>
      </c>
      <c r="L691">
        <v>931168</v>
      </c>
    </row>
    <row r="692" spans="1:12">
      <c r="A692" t="s">
        <v>807</v>
      </c>
      <c r="B692" t="s">
        <v>807</v>
      </c>
      <c r="C692" t="s">
        <v>775</v>
      </c>
      <c r="D692" t="s">
        <v>775</v>
      </c>
      <c r="E692">
        <v>5520389</v>
      </c>
      <c r="G692">
        <v>3368156</v>
      </c>
      <c r="H692">
        <v>1343978</v>
      </c>
      <c r="I692">
        <v>86300</v>
      </c>
      <c r="J692">
        <v>990</v>
      </c>
      <c r="K692">
        <v>84650</v>
      </c>
      <c r="L692">
        <v>2748140</v>
      </c>
    </row>
    <row r="693" spans="1:12">
      <c r="A693" t="s">
        <v>807</v>
      </c>
      <c r="B693" t="s">
        <v>807</v>
      </c>
      <c r="C693" t="s">
        <v>770</v>
      </c>
      <c r="D693" t="s">
        <v>770</v>
      </c>
      <c r="E693">
        <v>4841638</v>
      </c>
      <c r="G693">
        <v>2905925</v>
      </c>
      <c r="H693">
        <v>1254076</v>
      </c>
      <c r="I693">
        <v>98757</v>
      </c>
      <c r="J693">
        <v>1524</v>
      </c>
      <c r="K693">
        <v>96567</v>
      </c>
      <c r="L693">
        <v>2421781</v>
      </c>
    </row>
    <row r="694" spans="1:12">
      <c r="A694" t="s">
        <v>807</v>
      </c>
      <c r="B694" t="s">
        <v>807</v>
      </c>
      <c r="C694" t="s">
        <v>763</v>
      </c>
      <c r="D694" t="s">
        <v>763</v>
      </c>
      <c r="E694">
        <v>3869675</v>
      </c>
      <c r="G694">
        <v>1144138</v>
      </c>
      <c r="H694">
        <v>410719</v>
      </c>
      <c r="I694">
        <v>41982</v>
      </c>
      <c r="J694">
        <v>572</v>
      </c>
      <c r="K694">
        <v>41256</v>
      </c>
      <c r="L694">
        <v>1917131</v>
      </c>
    </row>
    <row r="695" spans="1:12">
      <c r="A695" t="s">
        <v>807</v>
      </c>
      <c r="B695" t="s">
        <v>807</v>
      </c>
      <c r="C695" t="s">
        <v>669</v>
      </c>
      <c r="D695" t="s">
        <v>669</v>
      </c>
      <c r="E695">
        <v>1136548</v>
      </c>
      <c r="G695">
        <v>714456</v>
      </c>
      <c r="H695">
        <v>211586</v>
      </c>
      <c r="I695">
        <v>12135</v>
      </c>
      <c r="J695">
        <v>27</v>
      </c>
      <c r="K695">
        <v>12063</v>
      </c>
      <c r="L695">
        <v>562976</v>
      </c>
    </row>
    <row r="696" spans="1:12">
      <c r="A696" t="s">
        <v>807</v>
      </c>
      <c r="B696" t="s">
        <v>807</v>
      </c>
      <c r="C696" t="s">
        <v>399</v>
      </c>
      <c r="D696" t="s">
        <v>399</v>
      </c>
      <c r="E696">
        <v>251642</v>
      </c>
      <c r="G696">
        <v>180713</v>
      </c>
      <c r="H696">
        <v>124420</v>
      </c>
      <c r="I696">
        <v>7036</v>
      </c>
      <c r="J696">
        <v>54</v>
      </c>
      <c r="K696">
        <v>6950</v>
      </c>
      <c r="L696">
        <v>126822</v>
      </c>
    </row>
    <row r="697" spans="1:12">
      <c r="A697" t="s">
        <v>807</v>
      </c>
      <c r="B697" t="s">
        <v>807</v>
      </c>
      <c r="C697" t="s">
        <v>768</v>
      </c>
      <c r="D697" t="s">
        <v>768</v>
      </c>
      <c r="E697">
        <v>4486679</v>
      </c>
      <c r="G697">
        <v>4784084</v>
      </c>
      <c r="H697">
        <v>3039486</v>
      </c>
      <c r="I697">
        <v>322541</v>
      </c>
      <c r="J697">
        <v>5152</v>
      </c>
      <c r="K697">
        <v>315146</v>
      </c>
      <c r="L697">
        <v>2359743</v>
      </c>
    </row>
    <row r="698" spans="1:12">
      <c r="A698" t="s">
        <v>807</v>
      </c>
      <c r="B698" t="s">
        <v>807</v>
      </c>
      <c r="C698" t="s">
        <v>766</v>
      </c>
      <c r="D698" t="s">
        <v>766</v>
      </c>
      <c r="E698">
        <v>3997970</v>
      </c>
      <c r="G698">
        <v>2029144</v>
      </c>
      <c r="H698">
        <v>590497</v>
      </c>
      <c r="I698">
        <v>33406</v>
      </c>
      <c r="J698">
        <v>186</v>
      </c>
      <c r="K698">
        <v>33121</v>
      </c>
      <c r="L698">
        <v>1975708</v>
      </c>
    </row>
    <row r="699" spans="1:12">
      <c r="A699" t="s">
        <v>807</v>
      </c>
      <c r="B699" t="s">
        <v>807</v>
      </c>
      <c r="C699" t="s">
        <v>777</v>
      </c>
      <c r="D699" t="s">
        <v>777</v>
      </c>
      <c r="E699">
        <v>7102430</v>
      </c>
      <c r="G699">
        <v>3952659</v>
      </c>
      <c r="H699">
        <v>976111</v>
      </c>
      <c r="I699">
        <v>33993</v>
      </c>
      <c r="J699">
        <v>328</v>
      </c>
      <c r="K699">
        <v>33605</v>
      </c>
      <c r="L699">
        <v>3497187</v>
      </c>
    </row>
    <row r="700" spans="1:12">
      <c r="A700" t="s">
        <v>807</v>
      </c>
      <c r="B700" t="s">
        <v>807</v>
      </c>
      <c r="C700" t="s">
        <v>772</v>
      </c>
      <c r="D700" t="s">
        <v>772</v>
      </c>
      <c r="E700">
        <v>5168488</v>
      </c>
      <c r="G700">
        <v>2798942</v>
      </c>
      <c r="H700">
        <v>884320</v>
      </c>
      <c r="I700">
        <v>73333</v>
      </c>
      <c r="J700">
        <v>859</v>
      </c>
      <c r="K700">
        <v>72054</v>
      </c>
      <c r="L700">
        <v>2569225</v>
      </c>
    </row>
    <row r="701" spans="1:12">
      <c r="A701" t="s">
        <v>807</v>
      </c>
      <c r="B701" t="s">
        <v>807</v>
      </c>
      <c r="C701" t="s">
        <v>779</v>
      </c>
      <c r="D701" t="s">
        <v>779</v>
      </c>
      <c r="E701">
        <v>10082852</v>
      </c>
      <c r="G701">
        <v>6547702</v>
      </c>
      <c r="H701">
        <v>2720315</v>
      </c>
      <c r="I701">
        <v>329257</v>
      </c>
      <c r="J701">
        <v>4833</v>
      </c>
      <c r="K701">
        <v>323097</v>
      </c>
      <c r="L701">
        <v>5105225</v>
      </c>
    </row>
    <row r="702" spans="1:12">
      <c r="A702" t="s">
        <v>807</v>
      </c>
      <c r="B702" t="s">
        <v>807</v>
      </c>
      <c r="C702" t="s">
        <v>754</v>
      </c>
      <c r="D702" t="s">
        <v>754</v>
      </c>
      <c r="E702">
        <v>2882031</v>
      </c>
      <c r="G702">
        <v>1789611</v>
      </c>
      <c r="H702">
        <v>677747</v>
      </c>
      <c r="I702">
        <v>57778</v>
      </c>
      <c r="J702">
        <v>356</v>
      </c>
      <c r="K702">
        <v>57184</v>
      </c>
      <c r="L702">
        <v>1441084</v>
      </c>
    </row>
    <row r="703" spans="1:12">
      <c r="A703" t="s">
        <v>807</v>
      </c>
      <c r="B703" t="s">
        <v>807</v>
      </c>
      <c r="C703" t="s">
        <v>771</v>
      </c>
      <c r="D703" t="s">
        <v>771</v>
      </c>
      <c r="E703">
        <v>5094238</v>
      </c>
      <c r="G703">
        <v>2758576</v>
      </c>
      <c r="H703">
        <v>877978</v>
      </c>
      <c r="I703">
        <v>53581</v>
      </c>
      <c r="J703">
        <v>507</v>
      </c>
      <c r="K703">
        <v>52820</v>
      </c>
      <c r="L703">
        <v>2522967</v>
      </c>
    </row>
    <row r="704" spans="1:12">
      <c r="A704" t="s">
        <v>807</v>
      </c>
      <c r="B704" t="s">
        <v>807</v>
      </c>
      <c r="C704" t="s">
        <v>769</v>
      </c>
      <c r="D704" t="s">
        <v>769</v>
      </c>
      <c r="E704">
        <v>4835532</v>
      </c>
      <c r="G704">
        <v>2596246</v>
      </c>
      <c r="H704">
        <v>859528</v>
      </c>
      <c r="I704">
        <v>42005</v>
      </c>
      <c r="J704">
        <v>198</v>
      </c>
      <c r="K704">
        <v>41588</v>
      </c>
      <c r="L704">
        <v>2390413</v>
      </c>
    </row>
    <row r="705" spans="1:12">
      <c r="A705" t="s">
        <v>807</v>
      </c>
      <c r="B705" t="s">
        <v>807</v>
      </c>
      <c r="C705" t="s">
        <v>767</v>
      </c>
      <c r="D705" t="s">
        <v>767</v>
      </c>
      <c r="E705">
        <v>4417377</v>
      </c>
      <c r="G705">
        <v>3560589</v>
      </c>
      <c r="H705">
        <v>1471674</v>
      </c>
      <c r="I705">
        <v>63098</v>
      </c>
      <c r="J705">
        <v>397</v>
      </c>
      <c r="K705">
        <v>62549</v>
      </c>
      <c r="L705">
        <v>2196063</v>
      </c>
    </row>
    <row r="706" spans="1:12">
      <c r="A706" t="s">
        <v>807</v>
      </c>
      <c r="B706" t="s">
        <v>807</v>
      </c>
      <c r="C706" t="s">
        <v>757</v>
      </c>
      <c r="D706" t="s">
        <v>757</v>
      </c>
      <c r="E706">
        <v>2927965</v>
      </c>
      <c r="G706">
        <v>1679941</v>
      </c>
      <c r="H706">
        <v>492310</v>
      </c>
      <c r="I706">
        <v>19419</v>
      </c>
      <c r="J706">
        <v>113</v>
      </c>
      <c r="K706">
        <v>19283</v>
      </c>
      <c r="L706">
        <v>1444412</v>
      </c>
    </row>
    <row r="707" spans="1:12">
      <c r="A707" t="s">
        <v>807</v>
      </c>
      <c r="B707" t="s">
        <v>807</v>
      </c>
      <c r="C707" t="s">
        <v>778</v>
      </c>
      <c r="D707" t="s">
        <v>778</v>
      </c>
      <c r="E707">
        <v>8153176</v>
      </c>
      <c r="G707">
        <v>4850898</v>
      </c>
      <c r="H707">
        <v>1832073</v>
      </c>
      <c r="I707">
        <v>100957</v>
      </c>
      <c r="J707">
        <v>1336</v>
      </c>
      <c r="K707">
        <v>98950</v>
      </c>
      <c r="L707">
        <v>4045534</v>
      </c>
    </row>
    <row r="708" spans="1:12">
      <c r="A708" t="s">
        <v>807</v>
      </c>
      <c r="B708" t="s">
        <v>807</v>
      </c>
      <c r="C708" t="s">
        <v>758</v>
      </c>
      <c r="D708" t="s">
        <v>758</v>
      </c>
      <c r="E708">
        <v>3000849</v>
      </c>
      <c r="G708">
        <v>1341457</v>
      </c>
      <c r="H708">
        <v>436182</v>
      </c>
      <c r="I708">
        <v>19858</v>
      </c>
      <c r="J708">
        <v>238</v>
      </c>
      <c r="K708">
        <v>19559</v>
      </c>
      <c r="L708">
        <v>1480345</v>
      </c>
    </row>
  </sheetData>
  <autoFilter ref="A1:L708" xr:uid="{D63AD6EB-0E4D-4619-9C7A-9819086A788E}">
    <sortState xmlns:xlrd2="http://schemas.microsoft.com/office/spreadsheetml/2017/richdata2" ref="A2:L708">
      <sortCondition ref="A2:A708"/>
      <sortCondition ref="C2:C708"/>
    </sortState>
  </autoFilter>
  <mergeCells count="2">
    <mergeCell ref="AH45:AJ45"/>
    <mergeCell ref="X55:X56"/>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C39FA-6889-4E43-AA46-038023BAE544}">
  <dimension ref="A1:R614"/>
  <sheetViews>
    <sheetView workbookViewId="0">
      <selection activeCell="AG29" sqref="AG29"/>
    </sheetView>
  </sheetViews>
  <sheetFormatPr baseColWidth="10" defaultColWidth="8.83203125" defaultRowHeight="15"/>
  <cols>
    <col min="1" max="1" width="7.1640625" customWidth="1"/>
    <col min="2" max="3" width="14.5" customWidth="1"/>
    <col min="4" max="4" width="18" customWidth="1"/>
    <col min="5" max="5" width="17.83203125" customWidth="1"/>
    <col min="6" max="6" width="17.1640625" customWidth="1"/>
    <col min="7" max="7" width="17.6640625" customWidth="1"/>
    <col min="8" max="8" width="14.33203125" customWidth="1"/>
    <col min="9" max="10" width="19.1640625" customWidth="1"/>
    <col min="13" max="13" width="16.33203125" bestFit="1" customWidth="1"/>
    <col min="14" max="14" width="19.33203125" bestFit="1" customWidth="1"/>
    <col min="15" max="16" width="20.6640625" bestFit="1" customWidth="1"/>
    <col min="17" max="17" width="19.33203125" bestFit="1" customWidth="1"/>
    <col min="18" max="18" width="18.6640625" bestFit="1" customWidth="1"/>
    <col min="19" max="19" width="16.33203125" customWidth="1"/>
    <col min="20" max="617" width="16.33203125" bestFit="1" customWidth="1"/>
    <col min="618" max="618" width="11.33203125" bestFit="1" customWidth="1"/>
  </cols>
  <sheetData>
    <row r="1" spans="1:18">
      <c r="A1" t="s">
        <v>0</v>
      </c>
      <c r="B1" t="s">
        <v>1</v>
      </c>
      <c r="C1" t="s">
        <v>67</v>
      </c>
      <c r="D1" t="s">
        <v>2</v>
      </c>
      <c r="E1" t="s">
        <v>3</v>
      </c>
      <c r="F1" t="s">
        <v>5</v>
      </c>
      <c r="G1" t="s">
        <v>7</v>
      </c>
      <c r="H1" t="s">
        <v>9</v>
      </c>
      <c r="I1" t="s">
        <v>11</v>
      </c>
      <c r="J1" t="s">
        <v>13</v>
      </c>
      <c r="M1" s="18" t="s">
        <v>0</v>
      </c>
      <c r="N1" s="19">
        <v>2020</v>
      </c>
    </row>
    <row r="2" spans="1:18">
      <c r="A2">
        <v>2020</v>
      </c>
      <c r="B2" t="s">
        <v>16</v>
      </c>
      <c r="C2">
        <v>1</v>
      </c>
      <c r="D2">
        <v>5</v>
      </c>
      <c r="E2">
        <v>2</v>
      </c>
      <c r="F2">
        <v>0</v>
      </c>
      <c r="G2">
        <v>0</v>
      </c>
      <c r="H2">
        <v>0</v>
      </c>
      <c r="I2">
        <v>0</v>
      </c>
      <c r="J2">
        <v>0</v>
      </c>
      <c r="M2" s="18" t="s">
        <v>1</v>
      </c>
      <c r="N2" t="s">
        <v>51</v>
      </c>
    </row>
    <row r="3" spans="1:18">
      <c r="A3">
        <v>2020</v>
      </c>
      <c r="B3" t="s">
        <v>18</v>
      </c>
      <c r="C3">
        <v>2</v>
      </c>
      <c r="D3">
        <v>1</v>
      </c>
      <c r="E3">
        <v>2</v>
      </c>
      <c r="F3">
        <v>0</v>
      </c>
      <c r="G3">
        <v>0</v>
      </c>
      <c r="H3">
        <v>0</v>
      </c>
      <c r="I3">
        <v>0</v>
      </c>
      <c r="J3">
        <v>0</v>
      </c>
      <c r="M3" s="18" t="s">
        <v>2</v>
      </c>
      <c r="N3" s="19">
        <v>3</v>
      </c>
    </row>
    <row r="4" spans="1:18">
      <c r="A4">
        <v>2020</v>
      </c>
      <c r="B4" t="s">
        <v>18</v>
      </c>
      <c r="C4">
        <v>2</v>
      </c>
      <c r="D4">
        <v>1</v>
      </c>
      <c r="E4">
        <v>2</v>
      </c>
      <c r="F4">
        <v>0</v>
      </c>
      <c r="G4">
        <v>0</v>
      </c>
      <c r="H4">
        <v>0</v>
      </c>
      <c r="I4">
        <v>0</v>
      </c>
      <c r="J4">
        <v>0</v>
      </c>
    </row>
    <row r="5" spans="1:18">
      <c r="A5">
        <v>2020</v>
      </c>
      <c r="B5" t="s">
        <v>18</v>
      </c>
      <c r="C5">
        <v>2</v>
      </c>
      <c r="D5">
        <v>2</v>
      </c>
      <c r="E5">
        <v>0</v>
      </c>
      <c r="F5">
        <v>0</v>
      </c>
      <c r="G5">
        <v>6</v>
      </c>
      <c r="H5">
        <v>0</v>
      </c>
      <c r="I5">
        <v>0</v>
      </c>
      <c r="J5">
        <v>0</v>
      </c>
      <c r="M5" t="s">
        <v>19</v>
      </c>
      <c r="N5" t="s">
        <v>21</v>
      </c>
      <c r="O5" t="s">
        <v>23</v>
      </c>
      <c r="P5" t="s">
        <v>25</v>
      </c>
      <c r="Q5" t="s">
        <v>27</v>
      </c>
      <c r="R5" t="s">
        <v>29</v>
      </c>
    </row>
    <row r="6" spans="1:18">
      <c r="A6">
        <v>2020</v>
      </c>
      <c r="B6" t="s">
        <v>31</v>
      </c>
      <c r="C6">
        <v>3</v>
      </c>
      <c r="D6">
        <v>1</v>
      </c>
      <c r="E6">
        <v>4</v>
      </c>
      <c r="F6">
        <v>0</v>
      </c>
      <c r="G6">
        <v>0</v>
      </c>
      <c r="H6">
        <v>0</v>
      </c>
      <c r="I6">
        <v>0</v>
      </c>
      <c r="J6">
        <v>0</v>
      </c>
      <c r="M6">
        <v>15177635</v>
      </c>
      <c r="N6">
        <v>1266358</v>
      </c>
      <c r="O6">
        <v>0</v>
      </c>
      <c r="P6">
        <v>0</v>
      </c>
      <c r="Q6">
        <v>1276942</v>
      </c>
      <c r="R6">
        <v>16314</v>
      </c>
    </row>
    <row r="7" spans="1:18">
      <c r="A7">
        <v>2020</v>
      </c>
      <c r="B7" t="s">
        <v>31</v>
      </c>
      <c r="C7">
        <v>3</v>
      </c>
      <c r="D7">
        <v>1</v>
      </c>
      <c r="E7">
        <v>2</v>
      </c>
      <c r="F7">
        <v>0</v>
      </c>
      <c r="G7">
        <v>0</v>
      </c>
      <c r="H7">
        <v>0</v>
      </c>
      <c r="I7">
        <v>0</v>
      </c>
      <c r="J7">
        <v>0</v>
      </c>
    </row>
    <row r="8" spans="1:18">
      <c r="A8">
        <v>2020</v>
      </c>
      <c r="B8" t="s">
        <v>31</v>
      </c>
      <c r="C8">
        <v>3</v>
      </c>
      <c r="D8">
        <v>1</v>
      </c>
      <c r="E8">
        <v>44</v>
      </c>
      <c r="F8">
        <v>0</v>
      </c>
      <c r="G8">
        <v>0</v>
      </c>
      <c r="H8">
        <v>0</v>
      </c>
      <c r="I8">
        <v>0</v>
      </c>
      <c r="J8">
        <v>0</v>
      </c>
    </row>
    <row r="9" spans="1:18">
      <c r="A9">
        <v>2020</v>
      </c>
      <c r="B9" t="s">
        <v>31</v>
      </c>
      <c r="C9">
        <v>3</v>
      </c>
      <c r="D9">
        <v>1</v>
      </c>
      <c r="E9">
        <v>4</v>
      </c>
      <c r="F9">
        <v>0</v>
      </c>
      <c r="G9">
        <v>0</v>
      </c>
      <c r="H9">
        <v>0</v>
      </c>
      <c r="I9">
        <v>0</v>
      </c>
      <c r="J9">
        <v>0</v>
      </c>
    </row>
    <row r="10" spans="1:18">
      <c r="A10">
        <v>2020</v>
      </c>
      <c r="B10" t="s">
        <v>31</v>
      </c>
      <c r="C10">
        <v>3</v>
      </c>
      <c r="D10">
        <v>1</v>
      </c>
      <c r="E10">
        <v>2</v>
      </c>
      <c r="F10">
        <v>0</v>
      </c>
      <c r="G10">
        <v>0</v>
      </c>
      <c r="H10">
        <v>0</v>
      </c>
      <c r="I10">
        <v>0</v>
      </c>
      <c r="J10">
        <v>0</v>
      </c>
    </row>
    <row r="11" spans="1:18">
      <c r="A11">
        <v>2020</v>
      </c>
      <c r="B11" t="s">
        <v>31</v>
      </c>
      <c r="C11">
        <v>3</v>
      </c>
      <c r="D11">
        <v>1</v>
      </c>
      <c r="E11">
        <v>6</v>
      </c>
      <c r="F11">
        <v>0</v>
      </c>
      <c r="G11">
        <v>0</v>
      </c>
      <c r="H11">
        <v>0</v>
      </c>
      <c r="I11">
        <v>0</v>
      </c>
      <c r="J11">
        <v>0</v>
      </c>
    </row>
    <row r="12" spans="1:18">
      <c r="A12">
        <v>2020</v>
      </c>
      <c r="B12" t="s">
        <v>31</v>
      </c>
      <c r="C12">
        <v>3</v>
      </c>
      <c r="D12">
        <v>2</v>
      </c>
      <c r="E12">
        <v>10</v>
      </c>
      <c r="F12">
        <v>0</v>
      </c>
      <c r="G12">
        <v>0</v>
      </c>
      <c r="H12">
        <v>0</v>
      </c>
      <c r="I12">
        <v>0</v>
      </c>
      <c r="J12">
        <v>0</v>
      </c>
    </row>
    <row r="13" spans="1:18">
      <c r="A13">
        <v>2020</v>
      </c>
      <c r="B13" t="s">
        <v>31</v>
      </c>
      <c r="C13">
        <v>3</v>
      </c>
      <c r="D13">
        <v>2</v>
      </c>
      <c r="E13">
        <v>18</v>
      </c>
      <c r="F13">
        <v>0</v>
      </c>
      <c r="G13">
        <v>0</v>
      </c>
      <c r="H13">
        <v>0</v>
      </c>
      <c r="I13">
        <v>0</v>
      </c>
      <c r="J13">
        <v>0</v>
      </c>
      <c r="M13" s="18" t="s">
        <v>0</v>
      </c>
      <c r="N13" s="19">
        <v>2021</v>
      </c>
    </row>
    <row r="14" spans="1:18">
      <c r="A14">
        <v>2020</v>
      </c>
      <c r="B14" t="s">
        <v>31</v>
      </c>
      <c r="C14">
        <v>3</v>
      </c>
      <c r="D14">
        <v>2</v>
      </c>
      <c r="E14">
        <v>30</v>
      </c>
      <c r="F14">
        <v>0</v>
      </c>
      <c r="G14">
        <v>0</v>
      </c>
      <c r="H14">
        <v>0</v>
      </c>
      <c r="I14">
        <v>0</v>
      </c>
      <c r="J14">
        <v>0</v>
      </c>
      <c r="M14" s="18" t="s">
        <v>1</v>
      </c>
      <c r="N14" t="s">
        <v>52</v>
      </c>
    </row>
    <row r="15" spans="1:18">
      <c r="A15">
        <v>2020</v>
      </c>
      <c r="B15" t="s">
        <v>31</v>
      </c>
      <c r="C15">
        <v>3</v>
      </c>
      <c r="D15">
        <v>2</v>
      </c>
      <c r="E15">
        <v>16</v>
      </c>
      <c r="F15">
        <v>0</v>
      </c>
      <c r="G15">
        <v>0</v>
      </c>
      <c r="H15">
        <v>0</v>
      </c>
      <c r="I15">
        <v>0</v>
      </c>
      <c r="J15">
        <v>0</v>
      </c>
      <c r="M15" s="18" t="s">
        <v>2</v>
      </c>
      <c r="N15" s="19">
        <v>4</v>
      </c>
    </row>
    <row r="16" spans="1:18">
      <c r="A16">
        <v>2020</v>
      </c>
      <c r="B16" t="s">
        <v>31</v>
      </c>
      <c r="C16">
        <v>3</v>
      </c>
      <c r="D16">
        <v>2</v>
      </c>
      <c r="E16">
        <v>20</v>
      </c>
      <c r="F16">
        <v>0</v>
      </c>
      <c r="G16">
        <v>0</v>
      </c>
      <c r="H16">
        <v>0</v>
      </c>
      <c r="I16">
        <v>0</v>
      </c>
      <c r="J16">
        <v>0</v>
      </c>
    </row>
    <row r="17" spans="1:18">
      <c r="A17">
        <v>2020</v>
      </c>
      <c r="B17" t="s">
        <v>31</v>
      </c>
      <c r="C17">
        <v>3</v>
      </c>
      <c r="D17">
        <v>2</v>
      </c>
      <c r="E17">
        <v>20</v>
      </c>
      <c r="F17">
        <v>2</v>
      </c>
      <c r="G17">
        <v>0</v>
      </c>
      <c r="H17">
        <v>6500</v>
      </c>
      <c r="I17">
        <v>0</v>
      </c>
      <c r="J17">
        <v>0</v>
      </c>
      <c r="M17" t="s">
        <v>19</v>
      </c>
      <c r="N17" t="s">
        <v>21</v>
      </c>
      <c r="O17" t="s">
        <v>23</v>
      </c>
      <c r="P17" t="s">
        <v>25</v>
      </c>
      <c r="Q17" t="s">
        <v>27</v>
      </c>
      <c r="R17" t="s">
        <v>29</v>
      </c>
    </row>
    <row r="18" spans="1:18">
      <c r="A18">
        <v>2020</v>
      </c>
      <c r="B18" t="s">
        <v>31</v>
      </c>
      <c r="C18">
        <v>3</v>
      </c>
      <c r="D18">
        <v>2</v>
      </c>
      <c r="E18">
        <v>22</v>
      </c>
      <c r="F18">
        <v>0</v>
      </c>
      <c r="G18">
        <v>0</v>
      </c>
      <c r="H18">
        <v>0</v>
      </c>
      <c r="I18">
        <v>0</v>
      </c>
      <c r="J18">
        <v>0</v>
      </c>
      <c r="M18">
        <v>17980522</v>
      </c>
      <c r="N18">
        <v>206138</v>
      </c>
      <c r="O18">
        <v>34117851</v>
      </c>
      <c r="P18">
        <v>50474038</v>
      </c>
      <c r="Q18">
        <v>226266</v>
      </c>
      <c r="R18">
        <v>8294</v>
      </c>
    </row>
    <row r="19" spans="1:18">
      <c r="A19">
        <v>2020</v>
      </c>
      <c r="B19" t="s">
        <v>31</v>
      </c>
      <c r="C19">
        <v>3</v>
      </c>
      <c r="D19">
        <v>3</v>
      </c>
      <c r="E19">
        <v>20</v>
      </c>
      <c r="F19">
        <v>0</v>
      </c>
      <c r="G19">
        <v>0</v>
      </c>
      <c r="H19">
        <v>0</v>
      </c>
      <c r="I19">
        <v>0</v>
      </c>
      <c r="J19">
        <v>0</v>
      </c>
    </row>
    <row r="20" spans="1:18">
      <c r="A20">
        <v>2020</v>
      </c>
      <c r="B20" t="s">
        <v>31</v>
      </c>
      <c r="C20">
        <v>3</v>
      </c>
      <c r="D20">
        <v>3</v>
      </c>
      <c r="E20">
        <v>28</v>
      </c>
      <c r="F20">
        <v>0</v>
      </c>
      <c r="G20">
        <v>0</v>
      </c>
      <c r="H20">
        <v>0</v>
      </c>
      <c r="I20">
        <v>0</v>
      </c>
      <c r="J20">
        <v>0</v>
      </c>
    </row>
    <row r="21" spans="1:18">
      <c r="A21">
        <v>2020</v>
      </c>
      <c r="B21" t="s">
        <v>31</v>
      </c>
      <c r="C21">
        <v>3</v>
      </c>
      <c r="D21">
        <v>3</v>
      </c>
      <c r="E21">
        <v>40</v>
      </c>
      <c r="F21">
        <v>0</v>
      </c>
      <c r="G21">
        <v>0</v>
      </c>
      <c r="H21">
        <v>0</v>
      </c>
      <c r="I21">
        <v>0</v>
      </c>
      <c r="J21">
        <v>0</v>
      </c>
    </row>
    <row r="22" spans="1:18">
      <c r="A22">
        <v>2020</v>
      </c>
      <c r="B22" t="s">
        <v>31</v>
      </c>
      <c r="C22">
        <v>3</v>
      </c>
      <c r="D22">
        <v>3</v>
      </c>
      <c r="E22">
        <v>50</v>
      </c>
      <c r="F22">
        <v>0</v>
      </c>
      <c r="G22">
        <v>0</v>
      </c>
      <c r="H22">
        <v>6625</v>
      </c>
      <c r="I22">
        <v>0</v>
      </c>
      <c r="J22">
        <v>0</v>
      </c>
      <c r="N22" s="3"/>
      <c r="O22" s="3" t="s">
        <v>62</v>
      </c>
      <c r="P22" s="3" t="s">
        <v>63</v>
      </c>
    </row>
    <row r="23" spans="1:18">
      <c r="A23">
        <v>2020</v>
      </c>
      <c r="B23" t="s">
        <v>31</v>
      </c>
      <c r="C23">
        <v>3</v>
      </c>
      <c r="D23">
        <v>3</v>
      </c>
      <c r="E23">
        <v>54</v>
      </c>
      <c r="F23">
        <v>0</v>
      </c>
      <c r="G23">
        <v>0</v>
      </c>
      <c r="H23">
        <v>1050</v>
      </c>
      <c r="I23">
        <v>0</v>
      </c>
      <c r="J23">
        <v>0</v>
      </c>
      <c r="N23" s="3" t="s">
        <v>35</v>
      </c>
      <c r="O23" s="3">
        <f>GETPIVOTDATA("Sum of daily_tested",$M$5)</f>
        <v>15177635</v>
      </c>
      <c r="P23" s="3">
        <f>GETPIVOTDATA("Sum of daily_tested",$M$17)</f>
        <v>17980522</v>
      </c>
    </row>
    <row r="24" spans="1:18">
      <c r="A24">
        <v>2020</v>
      </c>
      <c r="B24" t="s">
        <v>31</v>
      </c>
      <c r="C24">
        <v>3</v>
      </c>
      <c r="D24">
        <v>3</v>
      </c>
      <c r="E24">
        <v>116</v>
      </c>
      <c r="F24">
        <v>0</v>
      </c>
      <c r="G24">
        <v>2</v>
      </c>
      <c r="H24">
        <v>1229</v>
      </c>
      <c r="I24">
        <v>0</v>
      </c>
      <c r="J24">
        <v>0</v>
      </c>
      <c r="N24" s="3" t="s">
        <v>37</v>
      </c>
      <c r="O24" s="3">
        <f>GETPIVOTDATA("Sum of daily_confirmed",$M$5)</f>
        <v>1266358</v>
      </c>
      <c r="P24" s="3">
        <f>GETPIVOTDATA("Sum of daily_confirmed",$M$17)</f>
        <v>206138</v>
      </c>
    </row>
    <row r="25" spans="1:18">
      <c r="A25">
        <v>2020</v>
      </c>
      <c r="B25" t="s">
        <v>31</v>
      </c>
      <c r="C25">
        <v>3</v>
      </c>
      <c r="D25">
        <v>3</v>
      </c>
      <c r="E25">
        <v>156</v>
      </c>
      <c r="F25">
        <v>0</v>
      </c>
      <c r="G25">
        <v>0</v>
      </c>
      <c r="H25">
        <v>1507</v>
      </c>
      <c r="I25">
        <v>0</v>
      </c>
      <c r="J25">
        <v>0</v>
      </c>
      <c r="N25" s="3" t="s">
        <v>60</v>
      </c>
      <c r="O25" s="3">
        <f>GETPIVOTDATA("Sum of daily_vaccinated1",$M$5)</f>
        <v>0</v>
      </c>
      <c r="P25" s="3">
        <f>GETPIVOTDATA("Sum of daily_vaccinated1",$M$17)</f>
        <v>34117851</v>
      </c>
    </row>
    <row r="26" spans="1:18">
      <c r="A26">
        <v>2020</v>
      </c>
      <c r="B26" t="s">
        <v>31</v>
      </c>
      <c r="C26">
        <v>3</v>
      </c>
      <c r="D26">
        <v>4</v>
      </c>
      <c r="E26">
        <v>138</v>
      </c>
      <c r="F26">
        <v>0</v>
      </c>
      <c r="G26">
        <v>0</v>
      </c>
      <c r="H26">
        <v>1216</v>
      </c>
      <c r="I26">
        <v>0</v>
      </c>
      <c r="J26">
        <v>0</v>
      </c>
      <c r="N26" s="3" t="s">
        <v>61</v>
      </c>
      <c r="O26" s="3">
        <f>GETPIVOTDATA("Sum of daily_vaccinated2",$M$5)</f>
        <v>0</v>
      </c>
      <c r="P26" s="3">
        <f>GETPIVOTDATA("Sum of daily_vaccinated2",$M$17)</f>
        <v>50474038</v>
      </c>
    </row>
    <row r="27" spans="1:18">
      <c r="A27">
        <v>2020</v>
      </c>
      <c r="B27" t="s">
        <v>31</v>
      </c>
      <c r="C27">
        <v>3</v>
      </c>
      <c r="D27">
        <v>4</v>
      </c>
      <c r="E27">
        <v>188</v>
      </c>
      <c r="F27">
        <v>0</v>
      </c>
      <c r="G27">
        <v>0</v>
      </c>
      <c r="H27">
        <v>2580</v>
      </c>
      <c r="I27">
        <v>0</v>
      </c>
      <c r="J27">
        <v>0</v>
      </c>
      <c r="N27" s="3" t="s">
        <v>41</v>
      </c>
      <c r="O27" s="3">
        <f>GETPIVOTDATA("Sum of daily_recovered",$M$5)</f>
        <v>1276942</v>
      </c>
      <c r="P27" s="3">
        <f>GETPIVOTDATA("Sum of daily_recovered",$M$17)</f>
        <v>226266</v>
      </c>
    </row>
    <row r="28" spans="1:18">
      <c r="A28">
        <v>2020</v>
      </c>
      <c r="B28" t="s">
        <v>31</v>
      </c>
      <c r="C28">
        <v>3</v>
      </c>
      <c r="D28">
        <v>4</v>
      </c>
      <c r="E28">
        <v>148</v>
      </c>
      <c r="F28">
        <v>0</v>
      </c>
      <c r="G28">
        <v>4</v>
      </c>
      <c r="H28">
        <v>1987</v>
      </c>
      <c r="I28">
        <v>0</v>
      </c>
      <c r="J28">
        <v>0</v>
      </c>
      <c r="N28" s="3" t="s">
        <v>43</v>
      </c>
      <c r="O28" s="3">
        <f>GETPIVOTDATA("Sum of daily_deceased",$M$5)</f>
        <v>16314</v>
      </c>
      <c r="P28" s="3">
        <f>GETPIVOTDATA("Sum of daily_deceased",$M$17)</f>
        <v>8294</v>
      </c>
    </row>
    <row r="29" spans="1:18">
      <c r="A29">
        <v>2020</v>
      </c>
      <c r="B29" t="s">
        <v>31</v>
      </c>
      <c r="C29">
        <v>3</v>
      </c>
      <c r="D29">
        <v>4</v>
      </c>
      <c r="E29">
        <v>172</v>
      </c>
      <c r="F29">
        <v>0</v>
      </c>
      <c r="G29">
        <v>0</v>
      </c>
      <c r="H29">
        <v>2450</v>
      </c>
      <c r="I29">
        <v>0</v>
      </c>
      <c r="J29">
        <v>0</v>
      </c>
    </row>
    <row r="30" spans="1:18">
      <c r="A30">
        <v>2020</v>
      </c>
      <c r="B30" t="s">
        <v>31</v>
      </c>
      <c r="C30">
        <v>3</v>
      </c>
      <c r="D30">
        <v>4</v>
      </c>
      <c r="E30">
        <v>146</v>
      </c>
      <c r="F30">
        <v>2</v>
      </c>
      <c r="G30">
        <v>0</v>
      </c>
      <c r="H30">
        <v>2544</v>
      </c>
      <c r="I30">
        <v>0</v>
      </c>
      <c r="J30">
        <v>0</v>
      </c>
    </row>
    <row r="31" spans="1:18">
      <c r="A31">
        <v>2020</v>
      </c>
      <c r="B31" t="s">
        <v>31</v>
      </c>
      <c r="C31">
        <v>3</v>
      </c>
      <c r="D31">
        <v>4</v>
      </c>
      <c r="E31">
        <v>306</v>
      </c>
      <c r="F31">
        <v>2</v>
      </c>
      <c r="G31">
        <v>4</v>
      </c>
      <c r="H31">
        <v>0</v>
      </c>
      <c r="I31">
        <v>0</v>
      </c>
      <c r="J31">
        <v>0</v>
      </c>
    </row>
    <row r="32" spans="1:18">
      <c r="A32">
        <v>2020</v>
      </c>
      <c r="B32" t="s">
        <v>31</v>
      </c>
      <c r="C32">
        <v>3</v>
      </c>
      <c r="D32">
        <v>4</v>
      </c>
      <c r="E32">
        <v>272</v>
      </c>
      <c r="F32">
        <v>0</v>
      </c>
      <c r="G32">
        <v>0</v>
      </c>
      <c r="H32">
        <v>0</v>
      </c>
      <c r="I32">
        <v>0</v>
      </c>
      <c r="J32">
        <v>0</v>
      </c>
    </row>
    <row r="33" spans="1:10">
      <c r="A33">
        <v>2020</v>
      </c>
      <c r="B33" t="s">
        <v>31</v>
      </c>
      <c r="C33">
        <v>3</v>
      </c>
      <c r="D33">
        <v>5</v>
      </c>
      <c r="E33">
        <v>240</v>
      </c>
      <c r="F33">
        <v>50</v>
      </c>
      <c r="G33">
        <v>182</v>
      </c>
      <c r="H33">
        <v>0</v>
      </c>
      <c r="I33">
        <v>0</v>
      </c>
      <c r="J33">
        <v>0</v>
      </c>
    </row>
    <row r="34" spans="1:10">
      <c r="A34">
        <v>2020</v>
      </c>
      <c r="B34" t="s">
        <v>31</v>
      </c>
      <c r="C34">
        <v>3</v>
      </c>
      <c r="D34">
        <v>5</v>
      </c>
      <c r="E34">
        <v>374</v>
      </c>
      <c r="F34">
        <v>26</v>
      </c>
      <c r="G34">
        <v>84</v>
      </c>
      <c r="H34">
        <v>10754</v>
      </c>
      <c r="I34">
        <v>0</v>
      </c>
      <c r="J34">
        <v>0</v>
      </c>
    </row>
    <row r="35" spans="1:10">
      <c r="A35">
        <v>2020</v>
      </c>
      <c r="B35" t="s">
        <v>31</v>
      </c>
      <c r="C35">
        <v>3</v>
      </c>
      <c r="D35">
        <v>5</v>
      </c>
      <c r="E35">
        <v>618</v>
      </c>
      <c r="F35">
        <v>12</v>
      </c>
      <c r="G35">
        <v>38</v>
      </c>
      <c r="H35">
        <v>4346</v>
      </c>
      <c r="I35">
        <v>0</v>
      </c>
      <c r="J35">
        <v>0</v>
      </c>
    </row>
    <row r="36" spans="1:10">
      <c r="A36">
        <v>2020</v>
      </c>
      <c r="B36" t="s">
        <v>47</v>
      </c>
      <c r="C36">
        <v>4</v>
      </c>
      <c r="D36">
        <v>1</v>
      </c>
      <c r="E36">
        <v>848</v>
      </c>
      <c r="F36">
        <v>22</v>
      </c>
      <c r="G36">
        <v>18</v>
      </c>
      <c r="H36">
        <v>16408</v>
      </c>
      <c r="I36">
        <v>0</v>
      </c>
      <c r="J36">
        <v>0</v>
      </c>
    </row>
    <row r="37" spans="1:10">
      <c r="A37">
        <v>2020</v>
      </c>
      <c r="B37" t="s">
        <v>47</v>
      </c>
      <c r="C37">
        <v>4</v>
      </c>
      <c r="D37">
        <v>1</v>
      </c>
      <c r="E37">
        <v>972</v>
      </c>
      <c r="F37">
        <v>22</v>
      </c>
      <c r="G37">
        <v>44</v>
      </c>
      <c r="H37">
        <v>14841</v>
      </c>
      <c r="I37">
        <v>0</v>
      </c>
      <c r="J37">
        <v>0</v>
      </c>
    </row>
    <row r="38" spans="1:10">
      <c r="A38">
        <v>2020</v>
      </c>
      <c r="B38" t="s">
        <v>47</v>
      </c>
      <c r="C38">
        <v>4</v>
      </c>
      <c r="D38">
        <v>1</v>
      </c>
      <c r="E38">
        <v>1120</v>
      </c>
      <c r="F38">
        <v>28</v>
      </c>
      <c r="G38">
        <v>78</v>
      </c>
      <c r="H38">
        <v>25068</v>
      </c>
      <c r="I38">
        <v>0</v>
      </c>
      <c r="J38">
        <v>0</v>
      </c>
    </row>
    <row r="39" spans="1:10">
      <c r="A39">
        <v>2020</v>
      </c>
      <c r="B39" t="s">
        <v>47</v>
      </c>
      <c r="C39">
        <v>4</v>
      </c>
      <c r="D39">
        <v>1</v>
      </c>
      <c r="E39">
        <v>1158</v>
      </c>
      <c r="F39">
        <v>26</v>
      </c>
      <c r="G39">
        <v>112</v>
      </c>
      <c r="H39">
        <v>11693</v>
      </c>
      <c r="I39">
        <v>0</v>
      </c>
      <c r="J39">
        <v>0</v>
      </c>
    </row>
    <row r="40" spans="1:10">
      <c r="A40">
        <v>2020</v>
      </c>
      <c r="B40" t="s">
        <v>47</v>
      </c>
      <c r="C40">
        <v>4</v>
      </c>
      <c r="D40">
        <v>1</v>
      </c>
      <c r="E40">
        <v>1218</v>
      </c>
      <c r="F40">
        <v>44</v>
      </c>
      <c r="G40">
        <v>86</v>
      </c>
      <c r="H40">
        <v>37173</v>
      </c>
      <c r="I40">
        <v>0</v>
      </c>
      <c r="J40">
        <v>0</v>
      </c>
    </row>
    <row r="41" spans="1:10">
      <c r="A41">
        <v>2020</v>
      </c>
      <c r="B41" t="s">
        <v>47</v>
      </c>
      <c r="C41">
        <v>4</v>
      </c>
      <c r="D41">
        <v>1</v>
      </c>
      <c r="E41">
        <v>968</v>
      </c>
      <c r="F41">
        <v>32</v>
      </c>
      <c r="G41">
        <v>130</v>
      </c>
      <c r="H41">
        <v>13961</v>
      </c>
      <c r="I41">
        <v>0</v>
      </c>
      <c r="J41">
        <v>0</v>
      </c>
    </row>
    <row r="42" spans="1:10">
      <c r="A42">
        <v>2020</v>
      </c>
      <c r="B42" t="s">
        <v>47</v>
      </c>
      <c r="C42">
        <v>4</v>
      </c>
      <c r="D42">
        <v>1</v>
      </c>
      <c r="E42">
        <v>1146</v>
      </c>
      <c r="F42">
        <v>54</v>
      </c>
      <c r="G42">
        <v>150</v>
      </c>
      <c r="H42">
        <v>46824</v>
      </c>
      <c r="I42">
        <v>0</v>
      </c>
      <c r="J42">
        <v>0</v>
      </c>
    </row>
    <row r="43" spans="1:10">
      <c r="A43">
        <v>2020</v>
      </c>
      <c r="B43" t="s">
        <v>47</v>
      </c>
      <c r="C43">
        <v>4</v>
      </c>
      <c r="D43">
        <v>2</v>
      </c>
      <c r="E43">
        <v>1130</v>
      </c>
      <c r="F43">
        <v>40</v>
      </c>
      <c r="G43">
        <v>192</v>
      </c>
      <c r="H43">
        <v>24444</v>
      </c>
      <c r="I43">
        <v>0</v>
      </c>
      <c r="J43">
        <v>0</v>
      </c>
    </row>
    <row r="44" spans="1:10">
      <c r="A44">
        <v>2020</v>
      </c>
      <c r="B44" t="s">
        <v>47</v>
      </c>
      <c r="C44">
        <v>4</v>
      </c>
      <c r="D44">
        <v>2</v>
      </c>
      <c r="E44">
        <v>1626</v>
      </c>
      <c r="F44">
        <v>92</v>
      </c>
      <c r="G44">
        <v>140</v>
      </c>
      <c r="H44">
        <v>29575</v>
      </c>
      <c r="I44">
        <v>0</v>
      </c>
      <c r="J44">
        <v>0</v>
      </c>
    </row>
    <row r="45" spans="1:10">
      <c r="A45">
        <v>2020</v>
      </c>
      <c r="B45" t="s">
        <v>47</v>
      </c>
      <c r="C45">
        <v>4</v>
      </c>
      <c r="D45">
        <v>2</v>
      </c>
      <c r="E45">
        <v>1742</v>
      </c>
      <c r="F45">
        <v>44</v>
      </c>
      <c r="G45">
        <v>302</v>
      </c>
      <c r="H45">
        <v>54335</v>
      </c>
      <c r="I45">
        <v>0</v>
      </c>
      <c r="J45">
        <v>0</v>
      </c>
    </row>
    <row r="46" spans="1:10">
      <c r="A46">
        <v>2020</v>
      </c>
      <c r="B46" t="s">
        <v>47</v>
      </c>
      <c r="C46">
        <v>4</v>
      </c>
      <c r="D46">
        <v>2</v>
      </c>
      <c r="E46">
        <v>1708</v>
      </c>
      <c r="F46">
        <v>82</v>
      </c>
      <c r="G46">
        <v>372</v>
      </c>
      <c r="H46">
        <v>34273</v>
      </c>
      <c r="I46">
        <v>0</v>
      </c>
      <c r="J46">
        <v>0</v>
      </c>
    </row>
    <row r="47" spans="1:10">
      <c r="A47">
        <v>2020</v>
      </c>
      <c r="B47" t="s">
        <v>47</v>
      </c>
      <c r="C47">
        <v>4</v>
      </c>
      <c r="D47">
        <v>2</v>
      </c>
      <c r="E47">
        <v>1516</v>
      </c>
      <c r="F47">
        <v>84</v>
      </c>
      <c r="G47">
        <v>228</v>
      </c>
      <c r="H47">
        <v>36443</v>
      </c>
      <c r="I47">
        <v>0</v>
      </c>
      <c r="J47">
        <v>0</v>
      </c>
    </row>
    <row r="48" spans="1:10">
      <c r="A48">
        <v>2020</v>
      </c>
      <c r="B48" t="s">
        <v>47</v>
      </c>
      <c r="C48">
        <v>4</v>
      </c>
      <c r="D48">
        <v>2</v>
      </c>
      <c r="E48">
        <v>2486</v>
      </c>
      <c r="F48">
        <v>54</v>
      </c>
      <c r="G48">
        <v>224</v>
      </c>
      <c r="H48">
        <v>43745</v>
      </c>
      <c r="I48">
        <v>0</v>
      </c>
      <c r="J48">
        <v>0</v>
      </c>
    </row>
    <row r="49" spans="1:10">
      <c r="A49">
        <v>2020</v>
      </c>
      <c r="B49" t="s">
        <v>47</v>
      </c>
      <c r="C49">
        <v>4</v>
      </c>
      <c r="D49">
        <v>2</v>
      </c>
      <c r="E49">
        <v>2062</v>
      </c>
      <c r="F49">
        <v>74</v>
      </c>
      <c r="G49">
        <v>334</v>
      </c>
      <c r="H49">
        <v>48958</v>
      </c>
      <c r="I49">
        <v>0</v>
      </c>
      <c r="J49">
        <v>0</v>
      </c>
    </row>
    <row r="50" spans="1:10">
      <c r="A50">
        <v>2020</v>
      </c>
      <c r="B50" t="s">
        <v>47</v>
      </c>
      <c r="C50">
        <v>4</v>
      </c>
      <c r="D50">
        <v>3</v>
      </c>
      <c r="E50">
        <v>1772</v>
      </c>
      <c r="F50">
        <v>54</v>
      </c>
      <c r="G50">
        <v>288</v>
      </c>
      <c r="H50">
        <v>58092</v>
      </c>
      <c r="I50">
        <v>0</v>
      </c>
      <c r="J50">
        <v>0</v>
      </c>
    </row>
    <row r="51" spans="1:10">
      <c r="A51">
        <v>2020</v>
      </c>
      <c r="B51" t="s">
        <v>47</v>
      </c>
      <c r="C51">
        <v>4</v>
      </c>
      <c r="D51">
        <v>3</v>
      </c>
      <c r="E51">
        <v>2122</v>
      </c>
      <c r="F51">
        <v>52</v>
      </c>
      <c r="G51">
        <v>516</v>
      </c>
      <c r="H51">
        <v>67134</v>
      </c>
      <c r="I51">
        <v>0</v>
      </c>
      <c r="J51">
        <v>0</v>
      </c>
    </row>
    <row r="52" spans="1:10">
      <c r="A52">
        <v>2020</v>
      </c>
      <c r="B52" t="s">
        <v>47</v>
      </c>
      <c r="C52">
        <v>4</v>
      </c>
      <c r="D52">
        <v>3</v>
      </c>
      <c r="E52">
        <v>1844</v>
      </c>
      <c r="F52">
        <v>76</v>
      </c>
      <c r="G52">
        <v>546</v>
      </c>
      <c r="H52">
        <v>64978</v>
      </c>
      <c r="I52">
        <v>0</v>
      </c>
      <c r="J52">
        <v>0</v>
      </c>
    </row>
    <row r="53" spans="1:10">
      <c r="A53">
        <v>2020</v>
      </c>
      <c r="B53" t="s">
        <v>47</v>
      </c>
      <c r="C53">
        <v>4</v>
      </c>
      <c r="D53">
        <v>3</v>
      </c>
      <c r="E53">
        <v>2742</v>
      </c>
      <c r="F53">
        <v>70</v>
      </c>
      <c r="G53">
        <v>852</v>
      </c>
      <c r="H53">
        <v>68697</v>
      </c>
      <c r="I53">
        <v>0</v>
      </c>
      <c r="J53">
        <v>0</v>
      </c>
    </row>
    <row r="54" spans="1:10">
      <c r="A54">
        <v>2020</v>
      </c>
      <c r="B54" t="s">
        <v>47</v>
      </c>
      <c r="C54">
        <v>4</v>
      </c>
      <c r="D54">
        <v>3</v>
      </c>
      <c r="E54">
        <v>3160</v>
      </c>
      <c r="F54">
        <v>76</v>
      </c>
      <c r="G54">
        <v>776</v>
      </c>
      <c r="H54">
        <v>88950</v>
      </c>
      <c r="I54">
        <v>0</v>
      </c>
      <c r="J54">
        <v>0</v>
      </c>
    </row>
    <row r="55" spans="1:10">
      <c r="A55">
        <v>2020</v>
      </c>
      <c r="B55" t="s">
        <v>47</v>
      </c>
      <c r="C55">
        <v>4</v>
      </c>
      <c r="D55">
        <v>3</v>
      </c>
      <c r="E55">
        <v>2478</v>
      </c>
      <c r="F55">
        <v>66</v>
      </c>
      <c r="G55">
        <v>838</v>
      </c>
      <c r="H55">
        <v>38964</v>
      </c>
      <c r="I55">
        <v>0</v>
      </c>
      <c r="J55">
        <v>0</v>
      </c>
    </row>
    <row r="56" spans="1:10">
      <c r="A56">
        <v>2020</v>
      </c>
      <c r="B56" t="s">
        <v>47</v>
      </c>
      <c r="C56">
        <v>4</v>
      </c>
      <c r="D56">
        <v>3</v>
      </c>
      <c r="E56">
        <v>3074</v>
      </c>
      <c r="F56">
        <v>106</v>
      </c>
      <c r="G56">
        <v>1406</v>
      </c>
      <c r="H56">
        <v>102445</v>
      </c>
      <c r="I56">
        <v>0</v>
      </c>
      <c r="J56">
        <v>0</v>
      </c>
    </row>
    <row r="57" spans="1:10">
      <c r="A57">
        <v>2020</v>
      </c>
      <c r="B57" t="s">
        <v>47</v>
      </c>
      <c r="C57">
        <v>4</v>
      </c>
      <c r="D57">
        <v>4</v>
      </c>
      <c r="E57">
        <v>2584</v>
      </c>
      <c r="F57">
        <v>72</v>
      </c>
      <c r="G57">
        <v>788</v>
      </c>
      <c r="H57">
        <v>84970</v>
      </c>
      <c r="I57">
        <v>0</v>
      </c>
      <c r="J57">
        <v>0</v>
      </c>
    </row>
    <row r="58" spans="1:10">
      <c r="A58">
        <v>2020</v>
      </c>
      <c r="B58" t="s">
        <v>47</v>
      </c>
      <c r="C58">
        <v>4</v>
      </c>
      <c r="D58">
        <v>4</v>
      </c>
      <c r="E58">
        <v>3334</v>
      </c>
      <c r="F58">
        <v>80</v>
      </c>
      <c r="G58">
        <v>1284</v>
      </c>
      <c r="H58">
        <v>88882</v>
      </c>
      <c r="I58">
        <v>0</v>
      </c>
      <c r="J58">
        <v>0</v>
      </c>
    </row>
    <row r="59" spans="1:10">
      <c r="A59">
        <v>2020</v>
      </c>
      <c r="B59" t="s">
        <v>47</v>
      </c>
      <c r="C59">
        <v>4</v>
      </c>
      <c r="D59">
        <v>4</v>
      </c>
      <c r="E59">
        <v>2816</v>
      </c>
      <c r="F59">
        <v>118</v>
      </c>
      <c r="G59">
        <v>968</v>
      </c>
      <c r="H59">
        <v>96577</v>
      </c>
      <c r="I59">
        <v>0</v>
      </c>
      <c r="J59">
        <v>0</v>
      </c>
    </row>
    <row r="60" spans="1:10">
      <c r="A60">
        <v>2020</v>
      </c>
      <c r="B60" t="s">
        <v>47</v>
      </c>
      <c r="C60">
        <v>4</v>
      </c>
      <c r="D60">
        <v>4</v>
      </c>
      <c r="E60">
        <v>3670</v>
      </c>
      <c r="F60">
        <v>88</v>
      </c>
      <c r="G60">
        <v>884</v>
      </c>
      <c r="H60">
        <v>95691</v>
      </c>
      <c r="I60">
        <v>0</v>
      </c>
      <c r="J60">
        <v>0</v>
      </c>
    </row>
    <row r="61" spans="1:10">
      <c r="A61">
        <v>2020</v>
      </c>
      <c r="B61" t="s">
        <v>47</v>
      </c>
      <c r="C61">
        <v>4</v>
      </c>
      <c r="D61">
        <v>4</v>
      </c>
      <c r="E61">
        <v>3214</v>
      </c>
      <c r="F61">
        <v>112</v>
      </c>
      <c r="G61">
        <v>1170</v>
      </c>
      <c r="H61">
        <v>88954</v>
      </c>
      <c r="I61">
        <v>0</v>
      </c>
      <c r="J61">
        <v>0</v>
      </c>
    </row>
    <row r="62" spans="1:10">
      <c r="A62">
        <v>2020</v>
      </c>
      <c r="B62" t="s">
        <v>47</v>
      </c>
      <c r="C62">
        <v>4</v>
      </c>
      <c r="D62">
        <v>4</v>
      </c>
      <c r="E62">
        <v>3136</v>
      </c>
      <c r="F62">
        <v>116</v>
      </c>
      <c r="G62">
        <v>1160</v>
      </c>
      <c r="H62">
        <v>104817</v>
      </c>
      <c r="I62">
        <v>0</v>
      </c>
      <c r="J62">
        <v>0</v>
      </c>
    </row>
    <row r="63" spans="1:10">
      <c r="A63">
        <v>2020</v>
      </c>
      <c r="B63" t="s">
        <v>47</v>
      </c>
      <c r="C63">
        <v>4</v>
      </c>
      <c r="D63">
        <v>4</v>
      </c>
      <c r="E63">
        <v>3804</v>
      </c>
      <c r="F63">
        <v>138</v>
      </c>
      <c r="G63">
        <v>1272</v>
      </c>
      <c r="H63">
        <v>111884</v>
      </c>
      <c r="I63">
        <v>0</v>
      </c>
      <c r="J63">
        <v>0</v>
      </c>
    </row>
    <row r="64" spans="1:10">
      <c r="A64">
        <v>2020</v>
      </c>
      <c r="B64" t="s">
        <v>47</v>
      </c>
      <c r="C64">
        <v>4</v>
      </c>
      <c r="D64">
        <v>5</v>
      </c>
      <c r="E64">
        <v>3410</v>
      </c>
      <c r="F64">
        <v>142</v>
      </c>
      <c r="G64">
        <v>1380</v>
      </c>
      <c r="H64">
        <v>123620</v>
      </c>
      <c r="I64">
        <v>0</v>
      </c>
      <c r="J64">
        <v>0</v>
      </c>
    </row>
    <row r="65" spans="1:10">
      <c r="A65">
        <v>2020</v>
      </c>
      <c r="B65" t="s">
        <v>47</v>
      </c>
      <c r="C65">
        <v>4</v>
      </c>
      <c r="D65">
        <v>5</v>
      </c>
      <c r="E65">
        <v>3604</v>
      </c>
      <c r="F65">
        <v>150</v>
      </c>
      <c r="G65">
        <v>1260</v>
      </c>
      <c r="H65">
        <v>140722</v>
      </c>
      <c r="I65">
        <v>0</v>
      </c>
      <c r="J65">
        <v>0</v>
      </c>
    </row>
    <row r="66" spans="1:10">
      <c r="A66">
        <v>2020</v>
      </c>
      <c r="B66" t="s">
        <v>17</v>
      </c>
      <c r="C66">
        <v>5</v>
      </c>
      <c r="D66">
        <v>1</v>
      </c>
      <c r="E66">
        <v>4792</v>
      </c>
      <c r="F66">
        <v>154</v>
      </c>
      <c r="G66">
        <v>1924</v>
      </c>
      <c r="H66">
        <v>140237</v>
      </c>
      <c r="I66">
        <v>0</v>
      </c>
      <c r="J66">
        <v>0</v>
      </c>
    </row>
    <row r="67" spans="1:10">
      <c r="A67">
        <v>2020</v>
      </c>
      <c r="B67" t="s">
        <v>17</v>
      </c>
      <c r="C67">
        <v>5</v>
      </c>
      <c r="D67">
        <v>1</v>
      </c>
      <c r="E67">
        <v>5128</v>
      </c>
      <c r="F67">
        <v>184</v>
      </c>
      <c r="G67">
        <v>1662</v>
      </c>
      <c r="H67">
        <v>144889</v>
      </c>
      <c r="I67">
        <v>0</v>
      </c>
      <c r="J67">
        <v>0</v>
      </c>
    </row>
    <row r="68" spans="1:10">
      <c r="A68">
        <v>2020</v>
      </c>
      <c r="B68" t="s">
        <v>17</v>
      </c>
      <c r="C68">
        <v>5</v>
      </c>
      <c r="D68">
        <v>1</v>
      </c>
      <c r="E68">
        <v>5904</v>
      </c>
      <c r="F68">
        <v>280</v>
      </c>
      <c r="G68">
        <v>1822</v>
      </c>
      <c r="H68">
        <v>137827</v>
      </c>
      <c r="I68">
        <v>0</v>
      </c>
      <c r="J68">
        <v>0</v>
      </c>
    </row>
    <row r="69" spans="1:10">
      <c r="A69">
        <v>2020</v>
      </c>
      <c r="B69" t="s">
        <v>17</v>
      </c>
      <c r="C69">
        <v>5</v>
      </c>
      <c r="D69">
        <v>1</v>
      </c>
      <c r="E69">
        <v>7312</v>
      </c>
      <c r="F69">
        <v>206</v>
      </c>
      <c r="G69">
        <v>2164</v>
      </c>
      <c r="H69">
        <v>161706</v>
      </c>
      <c r="I69">
        <v>0</v>
      </c>
      <c r="J69">
        <v>0</v>
      </c>
    </row>
    <row r="70" spans="1:10">
      <c r="A70">
        <v>2020</v>
      </c>
      <c r="B70" t="s">
        <v>17</v>
      </c>
      <c r="C70">
        <v>5</v>
      </c>
      <c r="D70">
        <v>1</v>
      </c>
      <c r="E70">
        <v>5942</v>
      </c>
      <c r="F70">
        <v>256</v>
      </c>
      <c r="G70">
        <v>2590</v>
      </c>
      <c r="H70">
        <v>160826</v>
      </c>
      <c r="I70">
        <v>0</v>
      </c>
      <c r="J70">
        <v>0</v>
      </c>
    </row>
    <row r="71" spans="1:10">
      <c r="A71">
        <v>2020</v>
      </c>
      <c r="B71" t="s">
        <v>17</v>
      </c>
      <c r="C71">
        <v>5</v>
      </c>
      <c r="D71">
        <v>1</v>
      </c>
      <c r="E71">
        <v>7204</v>
      </c>
      <c r="F71">
        <v>182</v>
      </c>
      <c r="G71">
        <v>2322</v>
      </c>
      <c r="H71">
        <v>150112</v>
      </c>
      <c r="I71">
        <v>0</v>
      </c>
      <c r="J71">
        <v>0</v>
      </c>
    </row>
    <row r="72" spans="1:10">
      <c r="A72">
        <v>2020</v>
      </c>
      <c r="B72" t="s">
        <v>17</v>
      </c>
      <c r="C72">
        <v>5</v>
      </c>
      <c r="D72">
        <v>1</v>
      </c>
      <c r="E72">
        <v>6688</v>
      </c>
      <c r="F72">
        <v>208</v>
      </c>
      <c r="G72">
        <v>2950</v>
      </c>
      <c r="H72">
        <v>161621</v>
      </c>
      <c r="I72">
        <v>0</v>
      </c>
      <c r="J72">
        <v>0</v>
      </c>
    </row>
    <row r="73" spans="1:10">
      <c r="A73">
        <v>2020</v>
      </c>
      <c r="B73" t="s">
        <v>17</v>
      </c>
      <c r="C73">
        <v>5</v>
      </c>
      <c r="D73">
        <v>2</v>
      </c>
      <c r="E73">
        <v>6678</v>
      </c>
      <c r="F73">
        <v>194</v>
      </c>
      <c r="G73">
        <v>2222</v>
      </c>
      <c r="H73">
        <v>169610</v>
      </c>
      <c r="I73">
        <v>0</v>
      </c>
      <c r="J73">
        <v>0</v>
      </c>
    </row>
    <row r="74" spans="1:10">
      <c r="A74">
        <v>2020</v>
      </c>
      <c r="B74" t="s">
        <v>17</v>
      </c>
      <c r="C74">
        <v>5</v>
      </c>
      <c r="D74">
        <v>2</v>
      </c>
      <c r="E74">
        <v>6350</v>
      </c>
      <c r="F74">
        <v>232</v>
      </c>
      <c r="G74">
        <v>2828</v>
      </c>
      <c r="H74">
        <v>171076</v>
      </c>
      <c r="I74">
        <v>0</v>
      </c>
      <c r="J74">
        <v>0</v>
      </c>
    </row>
    <row r="75" spans="1:10">
      <c r="A75">
        <v>2020</v>
      </c>
      <c r="B75" t="s">
        <v>17</v>
      </c>
      <c r="C75">
        <v>5</v>
      </c>
      <c r="D75">
        <v>2</v>
      </c>
      <c r="E75">
        <v>8622</v>
      </c>
      <c r="F75">
        <v>224</v>
      </c>
      <c r="G75">
        <v>3338</v>
      </c>
      <c r="H75">
        <v>161028</v>
      </c>
      <c r="I75">
        <v>0</v>
      </c>
      <c r="J75">
        <v>0</v>
      </c>
    </row>
    <row r="76" spans="1:10">
      <c r="A76">
        <v>2020</v>
      </c>
      <c r="B76" t="s">
        <v>17</v>
      </c>
      <c r="C76">
        <v>5</v>
      </c>
      <c r="D76">
        <v>2</v>
      </c>
      <c r="E76">
        <v>7184</v>
      </c>
      <c r="F76">
        <v>162</v>
      </c>
      <c r="G76">
        <v>3158</v>
      </c>
      <c r="H76">
        <v>152513</v>
      </c>
      <c r="I76">
        <v>0</v>
      </c>
      <c r="J76">
        <v>0</v>
      </c>
    </row>
    <row r="77" spans="1:10">
      <c r="A77">
        <v>2020</v>
      </c>
      <c r="B77" t="s">
        <v>17</v>
      </c>
      <c r="C77">
        <v>5</v>
      </c>
      <c r="D77">
        <v>2</v>
      </c>
      <c r="E77">
        <v>7124</v>
      </c>
      <c r="F77">
        <v>240</v>
      </c>
      <c r="G77">
        <v>3810</v>
      </c>
      <c r="H77">
        <v>184348</v>
      </c>
      <c r="I77">
        <v>0</v>
      </c>
      <c r="J77">
        <v>0</v>
      </c>
    </row>
    <row r="78" spans="1:10">
      <c r="A78">
        <v>2020</v>
      </c>
      <c r="B78" t="s">
        <v>17</v>
      </c>
      <c r="C78">
        <v>5</v>
      </c>
      <c r="D78">
        <v>2</v>
      </c>
      <c r="E78">
        <v>7452</v>
      </c>
      <c r="F78">
        <v>274</v>
      </c>
      <c r="G78">
        <v>3926</v>
      </c>
      <c r="H78">
        <v>187617</v>
      </c>
      <c r="I78">
        <v>0</v>
      </c>
      <c r="J78">
        <v>0</v>
      </c>
    </row>
    <row r="79" spans="1:10">
      <c r="A79">
        <v>2020</v>
      </c>
      <c r="B79" t="s">
        <v>17</v>
      </c>
      <c r="C79">
        <v>5</v>
      </c>
      <c r="D79">
        <v>2</v>
      </c>
      <c r="E79">
        <v>7982</v>
      </c>
      <c r="F79">
        <v>194</v>
      </c>
      <c r="G79">
        <v>3188</v>
      </c>
      <c r="H79">
        <v>195775</v>
      </c>
      <c r="I79">
        <v>0</v>
      </c>
      <c r="J79">
        <v>0</v>
      </c>
    </row>
    <row r="80" spans="1:10">
      <c r="A80">
        <v>2020</v>
      </c>
      <c r="B80" t="s">
        <v>17</v>
      </c>
      <c r="C80">
        <v>5</v>
      </c>
      <c r="D80">
        <v>3</v>
      </c>
      <c r="E80">
        <v>7616</v>
      </c>
      <c r="F80">
        <v>208</v>
      </c>
      <c r="G80">
        <v>4468</v>
      </c>
      <c r="H80">
        <v>194504</v>
      </c>
      <c r="I80">
        <v>0</v>
      </c>
      <c r="J80">
        <v>0</v>
      </c>
    </row>
    <row r="81" spans="1:10">
      <c r="A81">
        <v>2020</v>
      </c>
      <c r="B81" t="s">
        <v>17</v>
      </c>
      <c r="C81">
        <v>5</v>
      </c>
      <c r="D81">
        <v>3</v>
      </c>
      <c r="E81">
        <v>9588</v>
      </c>
      <c r="F81">
        <v>240</v>
      </c>
      <c r="G81">
        <v>8024</v>
      </c>
      <c r="H81">
        <v>198953</v>
      </c>
      <c r="I81">
        <v>0</v>
      </c>
      <c r="J81">
        <v>0</v>
      </c>
    </row>
    <row r="82" spans="1:10">
      <c r="A82">
        <v>2020</v>
      </c>
      <c r="B82" t="s">
        <v>17</v>
      </c>
      <c r="C82">
        <v>5</v>
      </c>
      <c r="D82">
        <v>3</v>
      </c>
      <c r="E82">
        <v>10098</v>
      </c>
      <c r="F82">
        <v>304</v>
      </c>
      <c r="G82">
        <v>5076</v>
      </c>
      <c r="H82">
        <v>193873</v>
      </c>
      <c r="I82">
        <v>0</v>
      </c>
      <c r="J82">
        <v>0</v>
      </c>
    </row>
    <row r="83" spans="1:10">
      <c r="A83">
        <v>2020</v>
      </c>
      <c r="B83" t="s">
        <v>17</v>
      </c>
      <c r="C83">
        <v>5</v>
      </c>
      <c r="D83">
        <v>3</v>
      </c>
      <c r="E83">
        <v>9256</v>
      </c>
      <c r="F83">
        <v>262</v>
      </c>
      <c r="G83">
        <v>4964</v>
      </c>
      <c r="H83">
        <v>209796</v>
      </c>
      <c r="I83">
        <v>0</v>
      </c>
      <c r="J83">
        <v>0</v>
      </c>
    </row>
    <row r="84" spans="1:10">
      <c r="A84">
        <v>2020</v>
      </c>
      <c r="B84" t="s">
        <v>17</v>
      </c>
      <c r="C84">
        <v>5</v>
      </c>
      <c r="D84">
        <v>3</v>
      </c>
      <c r="E84">
        <v>12308</v>
      </c>
      <c r="F84">
        <v>292</v>
      </c>
      <c r="G84">
        <v>6064</v>
      </c>
      <c r="H84">
        <v>224601</v>
      </c>
      <c r="I84">
        <v>0</v>
      </c>
      <c r="J84">
        <v>0</v>
      </c>
    </row>
    <row r="85" spans="1:10">
      <c r="A85">
        <v>2020</v>
      </c>
      <c r="B85" t="s">
        <v>17</v>
      </c>
      <c r="C85">
        <v>5</v>
      </c>
      <c r="D85">
        <v>3</v>
      </c>
      <c r="E85">
        <v>11440</v>
      </c>
      <c r="F85">
        <v>268</v>
      </c>
      <c r="G85">
        <v>6226</v>
      </c>
      <c r="H85">
        <v>221886</v>
      </c>
      <c r="I85">
        <v>0</v>
      </c>
      <c r="J85">
        <v>0</v>
      </c>
    </row>
    <row r="86" spans="1:10">
      <c r="A86">
        <v>2020</v>
      </c>
      <c r="B86" t="s">
        <v>17</v>
      </c>
      <c r="C86">
        <v>5</v>
      </c>
      <c r="D86">
        <v>3</v>
      </c>
      <c r="E86">
        <v>12046</v>
      </c>
      <c r="F86">
        <v>296</v>
      </c>
      <c r="G86">
        <v>6262</v>
      </c>
      <c r="H86">
        <v>226192</v>
      </c>
      <c r="I86">
        <v>0</v>
      </c>
      <c r="J86">
        <v>0</v>
      </c>
    </row>
    <row r="87" spans="1:10">
      <c r="A87">
        <v>2020</v>
      </c>
      <c r="B87" t="s">
        <v>17</v>
      </c>
      <c r="C87">
        <v>5</v>
      </c>
      <c r="D87">
        <v>4</v>
      </c>
      <c r="E87">
        <v>13072</v>
      </c>
      <c r="F87">
        <v>284</v>
      </c>
      <c r="G87">
        <v>6560</v>
      </c>
      <c r="H87">
        <v>240570</v>
      </c>
      <c r="I87">
        <v>0</v>
      </c>
      <c r="J87">
        <v>0</v>
      </c>
    </row>
    <row r="88" spans="1:10">
      <c r="A88">
        <v>2020</v>
      </c>
      <c r="B88" t="s">
        <v>17</v>
      </c>
      <c r="C88">
        <v>5</v>
      </c>
      <c r="D88">
        <v>4</v>
      </c>
      <c r="E88">
        <v>13330</v>
      </c>
      <c r="F88">
        <v>284</v>
      </c>
      <c r="G88">
        <v>5152</v>
      </c>
      <c r="H88">
        <v>236187</v>
      </c>
      <c r="I88">
        <v>0</v>
      </c>
      <c r="J88">
        <v>0</v>
      </c>
    </row>
    <row r="89" spans="1:10">
      <c r="A89">
        <v>2020</v>
      </c>
      <c r="B89" t="s">
        <v>17</v>
      </c>
      <c r="C89">
        <v>5</v>
      </c>
      <c r="D89">
        <v>4</v>
      </c>
      <c r="E89">
        <v>14222</v>
      </c>
      <c r="F89">
        <v>312</v>
      </c>
      <c r="G89">
        <v>6570</v>
      </c>
      <c r="H89">
        <v>220803</v>
      </c>
      <c r="I89">
        <v>0</v>
      </c>
      <c r="J89">
        <v>0</v>
      </c>
    </row>
    <row r="90" spans="1:10">
      <c r="A90">
        <v>2020</v>
      </c>
      <c r="B90" t="s">
        <v>17</v>
      </c>
      <c r="C90">
        <v>5</v>
      </c>
      <c r="D90">
        <v>4</v>
      </c>
      <c r="E90">
        <v>12828</v>
      </c>
      <c r="F90">
        <v>298</v>
      </c>
      <c r="G90">
        <v>6024</v>
      </c>
      <c r="H90">
        <v>211522</v>
      </c>
      <c r="I90">
        <v>0</v>
      </c>
      <c r="J90">
        <v>0</v>
      </c>
    </row>
    <row r="91" spans="1:10">
      <c r="A91">
        <v>2020</v>
      </c>
      <c r="B91" t="s">
        <v>17</v>
      </c>
      <c r="C91">
        <v>5</v>
      </c>
      <c r="D91">
        <v>4</v>
      </c>
      <c r="E91">
        <v>11814</v>
      </c>
      <c r="F91">
        <v>346</v>
      </c>
      <c r="G91">
        <v>7170</v>
      </c>
      <c r="H91">
        <v>222584</v>
      </c>
      <c r="I91">
        <v>0</v>
      </c>
      <c r="J91">
        <v>0</v>
      </c>
    </row>
    <row r="92" spans="1:10">
      <c r="A92">
        <v>2020</v>
      </c>
      <c r="B92" t="s">
        <v>17</v>
      </c>
      <c r="C92">
        <v>5</v>
      </c>
      <c r="D92">
        <v>4</v>
      </c>
      <c r="E92">
        <v>14492</v>
      </c>
      <c r="F92">
        <v>376</v>
      </c>
      <c r="G92">
        <v>6868</v>
      </c>
      <c r="H92">
        <v>237058</v>
      </c>
      <c r="I92">
        <v>0</v>
      </c>
      <c r="J92">
        <v>0</v>
      </c>
    </row>
    <row r="93" spans="1:10">
      <c r="A93">
        <v>2020</v>
      </c>
      <c r="B93" t="s">
        <v>17</v>
      </c>
      <c r="C93">
        <v>5</v>
      </c>
      <c r="D93">
        <v>4</v>
      </c>
      <c r="E93">
        <v>14508</v>
      </c>
      <c r="F93">
        <v>352</v>
      </c>
      <c r="G93">
        <v>6342</v>
      </c>
      <c r="H93">
        <v>257359</v>
      </c>
      <c r="I93">
        <v>0</v>
      </c>
      <c r="J93">
        <v>0</v>
      </c>
    </row>
    <row r="94" spans="1:10">
      <c r="A94">
        <v>2020</v>
      </c>
      <c r="B94" t="s">
        <v>17</v>
      </c>
      <c r="C94">
        <v>5</v>
      </c>
      <c r="D94">
        <v>5</v>
      </c>
      <c r="E94">
        <v>16276</v>
      </c>
      <c r="F94">
        <v>536</v>
      </c>
      <c r="G94">
        <v>23470</v>
      </c>
      <c r="H94">
        <v>288933</v>
      </c>
      <c r="I94">
        <v>0</v>
      </c>
      <c r="J94">
        <v>0</v>
      </c>
    </row>
    <row r="95" spans="1:10">
      <c r="A95">
        <v>2020</v>
      </c>
      <c r="B95" t="s">
        <v>17</v>
      </c>
      <c r="C95">
        <v>5</v>
      </c>
      <c r="D95">
        <v>5</v>
      </c>
      <c r="E95">
        <v>16728</v>
      </c>
      <c r="F95">
        <v>410</v>
      </c>
      <c r="G95">
        <v>8606</v>
      </c>
      <c r="H95">
        <v>273774</v>
      </c>
      <c r="I95">
        <v>0</v>
      </c>
      <c r="J95">
        <v>0</v>
      </c>
    </row>
    <row r="96" spans="1:10">
      <c r="A96">
        <v>2020</v>
      </c>
      <c r="B96" t="s">
        <v>17</v>
      </c>
      <c r="C96">
        <v>5</v>
      </c>
      <c r="D96">
        <v>5</v>
      </c>
      <c r="E96">
        <v>17578</v>
      </c>
      <c r="F96">
        <v>444</v>
      </c>
      <c r="G96">
        <v>9856</v>
      </c>
      <c r="H96">
        <v>244946</v>
      </c>
      <c r="I96">
        <v>0</v>
      </c>
      <c r="J96">
        <v>0</v>
      </c>
    </row>
    <row r="97" spans="1:10">
      <c r="A97">
        <v>2020</v>
      </c>
      <c r="B97" t="s">
        <v>48</v>
      </c>
      <c r="C97">
        <v>6</v>
      </c>
      <c r="D97">
        <v>1</v>
      </c>
      <c r="E97">
        <v>15448</v>
      </c>
      <c r="F97">
        <v>402</v>
      </c>
      <c r="G97">
        <v>7764</v>
      </c>
      <c r="H97">
        <v>251761</v>
      </c>
      <c r="I97">
        <v>0</v>
      </c>
      <c r="J97">
        <v>0</v>
      </c>
    </row>
    <row r="98" spans="1:10">
      <c r="A98">
        <v>2020</v>
      </c>
      <c r="B98" t="s">
        <v>48</v>
      </c>
      <c r="C98">
        <v>6</v>
      </c>
      <c r="D98">
        <v>1</v>
      </c>
      <c r="E98">
        <v>17624</v>
      </c>
      <c r="F98">
        <v>444</v>
      </c>
      <c r="G98">
        <v>9062</v>
      </c>
      <c r="H98">
        <v>289612</v>
      </c>
      <c r="I98">
        <v>0</v>
      </c>
      <c r="J98">
        <v>0</v>
      </c>
    </row>
    <row r="99" spans="1:10">
      <c r="A99">
        <v>2020</v>
      </c>
      <c r="B99" t="s">
        <v>48</v>
      </c>
      <c r="C99">
        <v>6</v>
      </c>
      <c r="D99">
        <v>1</v>
      </c>
      <c r="E99">
        <v>19376</v>
      </c>
      <c r="F99">
        <v>518</v>
      </c>
      <c r="G99">
        <v>7578</v>
      </c>
      <c r="H99">
        <v>298140</v>
      </c>
      <c r="I99">
        <v>0</v>
      </c>
      <c r="J99">
        <v>0</v>
      </c>
    </row>
    <row r="100" spans="1:10">
      <c r="A100">
        <v>2020</v>
      </c>
      <c r="B100" t="s">
        <v>48</v>
      </c>
      <c r="C100">
        <v>6</v>
      </c>
      <c r="D100">
        <v>1</v>
      </c>
      <c r="E100">
        <v>19694</v>
      </c>
      <c r="F100">
        <v>548</v>
      </c>
      <c r="G100">
        <v>8780</v>
      </c>
      <c r="H100">
        <v>294048</v>
      </c>
      <c r="I100">
        <v>0</v>
      </c>
      <c r="J100">
        <v>0</v>
      </c>
    </row>
    <row r="101" spans="1:10">
      <c r="A101">
        <v>2020</v>
      </c>
      <c r="B101" t="s">
        <v>48</v>
      </c>
      <c r="C101">
        <v>6</v>
      </c>
      <c r="D101">
        <v>1</v>
      </c>
      <c r="E101">
        <v>18944</v>
      </c>
      <c r="F101">
        <v>572</v>
      </c>
      <c r="G101">
        <v>9542</v>
      </c>
      <c r="H101">
        <v>290371</v>
      </c>
      <c r="I101">
        <v>0</v>
      </c>
      <c r="J101">
        <v>0</v>
      </c>
    </row>
    <row r="102" spans="1:10">
      <c r="A102">
        <v>2020</v>
      </c>
      <c r="B102" t="s">
        <v>48</v>
      </c>
      <c r="C102">
        <v>6</v>
      </c>
      <c r="D102">
        <v>1</v>
      </c>
      <c r="E102">
        <v>20816</v>
      </c>
      <c r="F102">
        <v>594</v>
      </c>
      <c r="G102">
        <v>10866</v>
      </c>
      <c r="H102">
        <v>303109</v>
      </c>
      <c r="I102">
        <v>0</v>
      </c>
      <c r="J102">
        <v>0</v>
      </c>
    </row>
    <row r="103" spans="1:10">
      <c r="A103">
        <v>2020</v>
      </c>
      <c r="B103" t="s">
        <v>48</v>
      </c>
      <c r="C103">
        <v>6</v>
      </c>
      <c r="D103">
        <v>1</v>
      </c>
      <c r="E103">
        <v>21764</v>
      </c>
      <c r="F103">
        <v>522</v>
      </c>
      <c r="G103">
        <v>10382</v>
      </c>
      <c r="H103">
        <v>269265</v>
      </c>
      <c r="I103">
        <v>0</v>
      </c>
      <c r="J103">
        <v>0</v>
      </c>
    </row>
    <row r="104" spans="1:10">
      <c r="A104">
        <v>2020</v>
      </c>
      <c r="B104" t="s">
        <v>48</v>
      </c>
      <c r="C104">
        <v>6</v>
      </c>
      <c r="D104">
        <v>2</v>
      </c>
      <c r="E104">
        <v>17072</v>
      </c>
      <c r="F104">
        <v>542</v>
      </c>
      <c r="G104">
        <v>10342</v>
      </c>
      <c r="H104">
        <v>294113</v>
      </c>
      <c r="I104">
        <v>0</v>
      </c>
      <c r="J104">
        <v>0</v>
      </c>
    </row>
    <row r="105" spans="1:10">
      <c r="A105">
        <v>2020</v>
      </c>
      <c r="B105" t="s">
        <v>48</v>
      </c>
      <c r="C105">
        <v>6</v>
      </c>
      <c r="D105">
        <v>2</v>
      </c>
      <c r="E105">
        <v>19962</v>
      </c>
      <c r="F105">
        <v>544</v>
      </c>
      <c r="G105">
        <v>11268</v>
      </c>
      <c r="H105">
        <v>305461</v>
      </c>
      <c r="I105">
        <v>0</v>
      </c>
      <c r="J105">
        <v>0</v>
      </c>
    </row>
    <row r="106" spans="1:10">
      <c r="A106">
        <v>2020</v>
      </c>
      <c r="B106" t="s">
        <v>48</v>
      </c>
      <c r="C106">
        <v>6</v>
      </c>
      <c r="D106">
        <v>2</v>
      </c>
      <c r="E106">
        <v>22312</v>
      </c>
      <c r="F106">
        <v>716</v>
      </c>
      <c r="G106">
        <v>12550</v>
      </c>
      <c r="H106">
        <v>305473</v>
      </c>
      <c r="I106">
        <v>0</v>
      </c>
      <c r="J106">
        <v>0</v>
      </c>
    </row>
    <row r="107" spans="1:10">
      <c r="A107">
        <v>2020</v>
      </c>
      <c r="B107" t="s">
        <v>48</v>
      </c>
      <c r="C107">
        <v>6</v>
      </c>
      <c r="D107">
        <v>2</v>
      </c>
      <c r="E107">
        <v>22270</v>
      </c>
      <c r="F107">
        <v>788</v>
      </c>
      <c r="G107">
        <v>12088</v>
      </c>
      <c r="H107">
        <v>319844</v>
      </c>
      <c r="I107">
        <v>0</v>
      </c>
      <c r="J107">
        <v>0</v>
      </c>
    </row>
    <row r="108" spans="1:10">
      <c r="A108">
        <v>2020</v>
      </c>
      <c r="B108" t="s">
        <v>48</v>
      </c>
      <c r="C108">
        <v>6</v>
      </c>
      <c r="D108">
        <v>2</v>
      </c>
      <c r="E108">
        <v>22612</v>
      </c>
      <c r="F108">
        <v>776</v>
      </c>
      <c r="G108">
        <v>14526</v>
      </c>
      <c r="H108">
        <v>304876</v>
      </c>
      <c r="I108">
        <v>0</v>
      </c>
      <c r="J108">
        <v>0</v>
      </c>
    </row>
    <row r="109" spans="1:10">
      <c r="A109">
        <v>2020</v>
      </c>
      <c r="B109" t="s">
        <v>48</v>
      </c>
      <c r="C109">
        <v>6</v>
      </c>
      <c r="D109">
        <v>2</v>
      </c>
      <c r="E109">
        <v>24078</v>
      </c>
      <c r="F109">
        <v>618</v>
      </c>
      <c r="G109">
        <v>16182</v>
      </c>
      <c r="H109">
        <v>315247</v>
      </c>
      <c r="I109">
        <v>0</v>
      </c>
      <c r="J109">
        <v>0</v>
      </c>
    </row>
    <row r="110" spans="1:10">
      <c r="A110">
        <v>2020</v>
      </c>
      <c r="B110" t="s">
        <v>48</v>
      </c>
      <c r="C110">
        <v>6</v>
      </c>
      <c r="D110">
        <v>2</v>
      </c>
      <c r="E110">
        <v>22808</v>
      </c>
      <c r="F110">
        <v>648</v>
      </c>
      <c r="G110">
        <v>14716</v>
      </c>
      <c r="H110">
        <v>284207</v>
      </c>
      <c r="I110">
        <v>0</v>
      </c>
      <c r="J110">
        <v>0</v>
      </c>
    </row>
    <row r="111" spans="1:10">
      <c r="A111">
        <v>2020</v>
      </c>
      <c r="B111" t="s">
        <v>48</v>
      </c>
      <c r="C111">
        <v>6</v>
      </c>
      <c r="D111">
        <v>3</v>
      </c>
      <c r="E111">
        <v>20064</v>
      </c>
      <c r="F111">
        <v>792</v>
      </c>
      <c r="G111">
        <v>21280</v>
      </c>
      <c r="H111">
        <v>305455</v>
      </c>
      <c r="I111">
        <v>0</v>
      </c>
      <c r="J111">
        <v>0</v>
      </c>
    </row>
    <row r="112" spans="1:10">
      <c r="A112">
        <v>2020</v>
      </c>
      <c r="B112" t="s">
        <v>48</v>
      </c>
      <c r="C112">
        <v>6</v>
      </c>
      <c r="D112">
        <v>3</v>
      </c>
      <c r="E112">
        <v>22170</v>
      </c>
      <c r="F112">
        <v>4008</v>
      </c>
      <c r="G112">
        <v>14452</v>
      </c>
      <c r="H112">
        <v>350974</v>
      </c>
      <c r="I112">
        <v>0</v>
      </c>
      <c r="J112">
        <v>0</v>
      </c>
    </row>
    <row r="113" spans="1:10">
      <c r="A113">
        <v>2020</v>
      </c>
      <c r="B113" t="s">
        <v>48</v>
      </c>
      <c r="C113">
        <v>6</v>
      </c>
      <c r="D113">
        <v>3</v>
      </c>
      <c r="E113">
        <v>26216</v>
      </c>
      <c r="F113">
        <v>682</v>
      </c>
      <c r="G113">
        <v>13780</v>
      </c>
      <c r="H113">
        <v>337447</v>
      </c>
      <c r="I113">
        <v>0</v>
      </c>
      <c r="J113">
        <v>0</v>
      </c>
    </row>
    <row r="114" spans="1:10">
      <c r="A114">
        <v>2020</v>
      </c>
      <c r="B114" t="s">
        <v>48</v>
      </c>
      <c r="C114">
        <v>6</v>
      </c>
      <c r="D114">
        <v>3</v>
      </c>
      <c r="E114">
        <v>27658</v>
      </c>
      <c r="F114">
        <v>686</v>
      </c>
      <c r="G114">
        <v>21482</v>
      </c>
      <c r="H114">
        <v>390435</v>
      </c>
      <c r="I114">
        <v>0</v>
      </c>
      <c r="J114">
        <v>0</v>
      </c>
    </row>
    <row r="115" spans="1:10">
      <c r="A115">
        <v>2020</v>
      </c>
      <c r="B115" t="s">
        <v>48</v>
      </c>
      <c r="C115">
        <v>6</v>
      </c>
      <c r="D115">
        <v>3</v>
      </c>
      <c r="E115">
        <v>29480</v>
      </c>
      <c r="F115">
        <v>728</v>
      </c>
      <c r="G115">
        <v>18058</v>
      </c>
      <c r="H115">
        <v>399777</v>
      </c>
      <c r="I115">
        <v>0</v>
      </c>
      <c r="J115">
        <v>0</v>
      </c>
    </row>
    <row r="116" spans="1:10">
      <c r="A116">
        <v>2020</v>
      </c>
      <c r="B116" t="s">
        <v>48</v>
      </c>
      <c r="C116">
        <v>6</v>
      </c>
      <c r="D116">
        <v>3</v>
      </c>
      <c r="E116">
        <v>31836</v>
      </c>
      <c r="F116">
        <v>616</v>
      </c>
      <c r="G116">
        <v>27948</v>
      </c>
      <c r="H116">
        <v>408571</v>
      </c>
      <c r="I116">
        <v>0</v>
      </c>
      <c r="J116">
        <v>0</v>
      </c>
    </row>
    <row r="117" spans="1:10">
      <c r="A117">
        <v>2020</v>
      </c>
      <c r="B117" t="s">
        <v>48</v>
      </c>
      <c r="C117">
        <v>6</v>
      </c>
      <c r="D117">
        <v>3</v>
      </c>
      <c r="E117">
        <v>30302</v>
      </c>
      <c r="F117">
        <v>852</v>
      </c>
      <c r="G117">
        <v>18150</v>
      </c>
      <c r="H117">
        <v>372622</v>
      </c>
      <c r="I117">
        <v>0</v>
      </c>
      <c r="J117">
        <v>0</v>
      </c>
    </row>
    <row r="118" spans="1:10">
      <c r="A118">
        <v>2020</v>
      </c>
      <c r="B118" t="s">
        <v>48</v>
      </c>
      <c r="C118">
        <v>6</v>
      </c>
      <c r="D118">
        <v>4</v>
      </c>
      <c r="E118">
        <v>27120</v>
      </c>
      <c r="F118">
        <v>624</v>
      </c>
      <c r="G118">
        <v>21758</v>
      </c>
      <c r="H118">
        <v>373027</v>
      </c>
      <c r="I118">
        <v>0</v>
      </c>
      <c r="J118">
        <v>0</v>
      </c>
    </row>
    <row r="119" spans="1:10">
      <c r="A119">
        <v>2020</v>
      </c>
      <c r="B119" t="s">
        <v>48</v>
      </c>
      <c r="C119">
        <v>6</v>
      </c>
      <c r="D119">
        <v>4</v>
      </c>
      <c r="E119">
        <v>31312</v>
      </c>
      <c r="F119">
        <v>936</v>
      </c>
      <c r="G119">
        <v>20924</v>
      </c>
      <c r="H119">
        <v>431350</v>
      </c>
      <c r="I119">
        <v>0</v>
      </c>
      <c r="J119">
        <v>0</v>
      </c>
    </row>
    <row r="120" spans="1:10">
      <c r="A120">
        <v>2020</v>
      </c>
      <c r="B120" t="s">
        <v>48</v>
      </c>
      <c r="C120">
        <v>6</v>
      </c>
      <c r="D120">
        <v>4</v>
      </c>
      <c r="E120">
        <v>33736</v>
      </c>
      <c r="F120">
        <v>848</v>
      </c>
      <c r="G120">
        <v>26178</v>
      </c>
      <c r="H120">
        <v>449549</v>
      </c>
      <c r="I120">
        <v>0</v>
      </c>
      <c r="J120">
        <v>0</v>
      </c>
    </row>
    <row r="121" spans="1:10">
      <c r="A121">
        <v>2020</v>
      </c>
      <c r="B121" t="s">
        <v>48</v>
      </c>
      <c r="C121">
        <v>6</v>
      </c>
      <c r="D121">
        <v>4</v>
      </c>
      <c r="E121">
        <v>36410</v>
      </c>
      <c r="F121">
        <v>802</v>
      </c>
      <c r="G121">
        <v>27966</v>
      </c>
      <c r="H121">
        <v>454114</v>
      </c>
      <c r="I121">
        <v>0</v>
      </c>
      <c r="J121">
        <v>0</v>
      </c>
    </row>
    <row r="122" spans="1:10">
      <c r="A122">
        <v>2020</v>
      </c>
      <c r="B122" t="s">
        <v>48</v>
      </c>
      <c r="C122">
        <v>6</v>
      </c>
      <c r="D122">
        <v>4</v>
      </c>
      <c r="E122">
        <v>36510</v>
      </c>
      <c r="F122">
        <v>762</v>
      </c>
      <c r="G122">
        <v>20492</v>
      </c>
      <c r="H122">
        <v>461469</v>
      </c>
      <c r="I122">
        <v>0</v>
      </c>
      <c r="J122">
        <v>0</v>
      </c>
    </row>
    <row r="123" spans="1:10">
      <c r="A123">
        <v>2020</v>
      </c>
      <c r="B123" t="s">
        <v>48</v>
      </c>
      <c r="C123">
        <v>6</v>
      </c>
      <c r="D123">
        <v>4</v>
      </c>
      <c r="E123">
        <v>40284</v>
      </c>
      <c r="F123">
        <v>828</v>
      </c>
      <c r="G123">
        <v>28458</v>
      </c>
      <c r="H123">
        <v>485808</v>
      </c>
      <c r="I123">
        <v>0</v>
      </c>
      <c r="J123">
        <v>0</v>
      </c>
    </row>
    <row r="124" spans="1:10">
      <c r="A124">
        <v>2020</v>
      </c>
      <c r="B124" t="s">
        <v>48</v>
      </c>
      <c r="C124">
        <v>6</v>
      </c>
      <c r="D124">
        <v>4</v>
      </c>
      <c r="E124">
        <v>39220</v>
      </c>
      <c r="F124">
        <v>768</v>
      </c>
      <c r="G124">
        <v>23262</v>
      </c>
      <c r="H124">
        <v>413102</v>
      </c>
      <c r="I124">
        <v>0</v>
      </c>
      <c r="J124">
        <v>0</v>
      </c>
    </row>
    <row r="125" spans="1:10">
      <c r="A125">
        <v>2020</v>
      </c>
      <c r="B125" t="s">
        <v>48</v>
      </c>
      <c r="C125">
        <v>6</v>
      </c>
      <c r="D125">
        <v>5</v>
      </c>
      <c r="E125">
        <v>36678</v>
      </c>
      <c r="F125">
        <v>834</v>
      </c>
      <c r="G125">
        <v>26994</v>
      </c>
      <c r="H125">
        <v>437042</v>
      </c>
      <c r="I125">
        <v>0</v>
      </c>
      <c r="J125">
        <v>0</v>
      </c>
    </row>
    <row r="126" spans="1:10">
      <c r="A126">
        <v>2020</v>
      </c>
      <c r="B126" t="s">
        <v>48</v>
      </c>
      <c r="C126">
        <v>6</v>
      </c>
      <c r="D126">
        <v>5</v>
      </c>
      <c r="E126">
        <v>36510</v>
      </c>
      <c r="F126">
        <v>1012</v>
      </c>
      <c r="G126">
        <v>25130</v>
      </c>
      <c r="H126">
        <v>457736</v>
      </c>
      <c r="I126">
        <v>0</v>
      </c>
      <c r="J126">
        <v>0</v>
      </c>
    </row>
    <row r="127" spans="1:10">
      <c r="A127">
        <v>2020</v>
      </c>
      <c r="B127" t="s">
        <v>49</v>
      </c>
      <c r="C127">
        <v>7</v>
      </c>
      <c r="D127">
        <v>1</v>
      </c>
      <c r="E127">
        <v>38860</v>
      </c>
      <c r="F127">
        <v>876</v>
      </c>
      <c r="G127">
        <v>24128</v>
      </c>
      <c r="H127">
        <v>487906</v>
      </c>
      <c r="I127">
        <v>0</v>
      </c>
      <c r="J127">
        <v>0</v>
      </c>
    </row>
    <row r="128" spans="1:10">
      <c r="A128">
        <v>2020</v>
      </c>
      <c r="B128" t="s">
        <v>49</v>
      </c>
      <c r="C128">
        <v>7</v>
      </c>
      <c r="D128">
        <v>1</v>
      </c>
      <c r="E128">
        <v>43894</v>
      </c>
      <c r="F128">
        <v>756</v>
      </c>
      <c r="G128">
        <v>39998</v>
      </c>
      <c r="H128">
        <v>494984</v>
      </c>
      <c r="I128">
        <v>0</v>
      </c>
      <c r="J128">
        <v>0</v>
      </c>
    </row>
    <row r="129" spans="1:10">
      <c r="A129">
        <v>2020</v>
      </c>
      <c r="B129" t="s">
        <v>49</v>
      </c>
      <c r="C129">
        <v>7</v>
      </c>
      <c r="D129">
        <v>1</v>
      </c>
      <c r="E129">
        <v>45436</v>
      </c>
      <c r="F129">
        <v>888</v>
      </c>
      <c r="G129">
        <v>28834</v>
      </c>
      <c r="H129">
        <v>547244</v>
      </c>
      <c r="I129">
        <v>0</v>
      </c>
      <c r="J129">
        <v>0</v>
      </c>
    </row>
    <row r="130" spans="1:10">
      <c r="A130">
        <v>2020</v>
      </c>
      <c r="B130" t="s">
        <v>49</v>
      </c>
      <c r="C130">
        <v>7</v>
      </c>
      <c r="D130">
        <v>1</v>
      </c>
      <c r="E130">
        <v>48036</v>
      </c>
      <c r="F130">
        <v>1222</v>
      </c>
      <c r="G130">
        <v>29492</v>
      </c>
      <c r="H130">
        <v>535948</v>
      </c>
      <c r="I130">
        <v>0</v>
      </c>
      <c r="J130">
        <v>0</v>
      </c>
    </row>
    <row r="131" spans="1:10">
      <c r="A131">
        <v>2020</v>
      </c>
      <c r="B131" t="s">
        <v>49</v>
      </c>
      <c r="C131">
        <v>7</v>
      </c>
      <c r="D131">
        <v>1</v>
      </c>
      <c r="E131">
        <v>47884</v>
      </c>
      <c r="F131">
        <v>842</v>
      </c>
      <c r="G131">
        <v>31658</v>
      </c>
      <c r="H131">
        <v>478500</v>
      </c>
      <c r="I131">
        <v>0</v>
      </c>
      <c r="J131">
        <v>0</v>
      </c>
    </row>
    <row r="132" spans="1:10">
      <c r="A132">
        <v>2020</v>
      </c>
      <c r="B132" t="s">
        <v>49</v>
      </c>
      <c r="C132">
        <v>7</v>
      </c>
      <c r="D132">
        <v>1</v>
      </c>
      <c r="E132">
        <v>45000</v>
      </c>
      <c r="F132">
        <v>946</v>
      </c>
      <c r="G132">
        <v>30630</v>
      </c>
      <c r="H132">
        <v>485587</v>
      </c>
      <c r="I132">
        <v>0</v>
      </c>
      <c r="J132">
        <v>0</v>
      </c>
    </row>
    <row r="133" spans="1:10">
      <c r="A133">
        <v>2020</v>
      </c>
      <c r="B133" t="s">
        <v>49</v>
      </c>
      <c r="C133">
        <v>7</v>
      </c>
      <c r="D133">
        <v>1</v>
      </c>
      <c r="E133">
        <v>46296</v>
      </c>
      <c r="F133">
        <v>958</v>
      </c>
      <c r="G133">
        <v>33676</v>
      </c>
      <c r="H133">
        <v>543933</v>
      </c>
      <c r="I133">
        <v>0</v>
      </c>
      <c r="J133">
        <v>0</v>
      </c>
    </row>
    <row r="134" spans="1:10">
      <c r="A134">
        <v>2020</v>
      </c>
      <c r="B134" t="s">
        <v>49</v>
      </c>
      <c r="C134">
        <v>7</v>
      </c>
      <c r="D134">
        <v>2</v>
      </c>
      <c r="E134">
        <v>51122</v>
      </c>
      <c r="F134">
        <v>984</v>
      </c>
      <c r="G134">
        <v>39016</v>
      </c>
      <c r="H134">
        <v>580832</v>
      </c>
      <c r="I134">
        <v>0</v>
      </c>
      <c r="J134">
        <v>0</v>
      </c>
    </row>
    <row r="135" spans="1:10">
      <c r="A135">
        <v>2020</v>
      </c>
      <c r="B135" t="s">
        <v>49</v>
      </c>
      <c r="C135">
        <v>7</v>
      </c>
      <c r="D135">
        <v>2</v>
      </c>
      <c r="E135">
        <v>51580</v>
      </c>
      <c r="F135">
        <v>958</v>
      </c>
      <c r="G135">
        <v>38816</v>
      </c>
      <c r="H135">
        <v>608224</v>
      </c>
      <c r="I135">
        <v>0</v>
      </c>
      <c r="J135">
        <v>0</v>
      </c>
    </row>
    <row r="136" spans="1:10">
      <c r="A136">
        <v>2020</v>
      </c>
      <c r="B136" t="s">
        <v>49</v>
      </c>
      <c r="C136">
        <v>7</v>
      </c>
      <c r="D136">
        <v>2</v>
      </c>
      <c r="E136">
        <v>55498</v>
      </c>
      <c r="F136">
        <v>1040</v>
      </c>
      <c r="G136">
        <v>40578</v>
      </c>
      <c r="H136">
        <v>607896</v>
      </c>
      <c r="I136">
        <v>0</v>
      </c>
      <c r="J136">
        <v>0</v>
      </c>
    </row>
    <row r="137" spans="1:10">
      <c r="A137">
        <v>2020</v>
      </c>
      <c r="B137" t="s">
        <v>49</v>
      </c>
      <c r="C137">
        <v>7</v>
      </c>
      <c r="D137">
        <v>2</v>
      </c>
      <c r="E137">
        <v>55508</v>
      </c>
      <c r="F137">
        <v>1082</v>
      </c>
      <c r="G137">
        <v>39962</v>
      </c>
      <c r="H137">
        <v>617606</v>
      </c>
      <c r="I137">
        <v>0</v>
      </c>
      <c r="J137">
        <v>0</v>
      </c>
    </row>
    <row r="138" spans="1:10">
      <c r="A138">
        <v>2020</v>
      </c>
      <c r="B138" t="s">
        <v>49</v>
      </c>
      <c r="C138">
        <v>7</v>
      </c>
      <c r="D138">
        <v>2</v>
      </c>
      <c r="E138">
        <v>58212</v>
      </c>
      <c r="F138">
        <v>994</v>
      </c>
      <c r="G138">
        <v>36396</v>
      </c>
      <c r="H138">
        <v>541254</v>
      </c>
      <c r="I138">
        <v>0</v>
      </c>
      <c r="J138">
        <v>0</v>
      </c>
    </row>
    <row r="139" spans="1:10">
      <c r="A139">
        <v>2020</v>
      </c>
      <c r="B139" t="s">
        <v>49</v>
      </c>
      <c r="C139">
        <v>7</v>
      </c>
      <c r="D139">
        <v>2</v>
      </c>
      <c r="E139">
        <v>56356</v>
      </c>
      <c r="F139">
        <v>1082</v>
      </c>
      <c r="G139">
        <v>35366</v>
      </c>
      <c r="H139">
        <v>531686</v>
      </c>
      <c r="I139">
        <v>0</v>
      </c>
      <c r="J139">
        <v>0</v>
      </c>
    </row>
    <row r="140" spans="1:10">
      <c r="A140">
        <v>2020</v>
      </c>
      <c r="B140" t="s">
        <v>49</v>
      </c>
      <c r="C140">
        <v>7</v>
      </c>
      <c r="D140">
        <v>2</v>
      </c>
      <c r="E140">
        <v>59834</v>
      </c>
      <c r="F140">
        <v>1164</v>
      </c>
      <c r="G140">
        <v>41952</v>
      </c>
      <c r="H140">
        <v>666316</v>
      </c>
      <c r="I140">
        <v>0</v>
      </c>
      <c r="J140">
        <v>0</v>
      </c>
    </row>
    <row r="141" spans="1:10">
      <c r="A141">
        <v>2020</v>
      </c>
      <c r="B141" t="s">
        <v>49</v>
      </c>
      <c r="C141">
        <v>7</v>
      </c>
      <c r="D141">
        <v>3</v>
      </c>
      <c r="E141">
        <v>65214</v>
      </c>
      <c r="F141">
        <v>1228</v>
      </c>
      <c r="G141">
        <v>41292</v>
      </c>
      <c r="H141">
        <v>704455</v>
      </c>
      <c r="I141">
        <v>0</v>
      </c>
      <c r="J141">
        <v>0</v>
      </c>
    </row>
    <row r="142" spans="1:10">
      <c r="A142">
        <v>2020</v>
      </c>
      <c r="B142" t="s">
        <v>49</v>
      </c>
      <c r="C142">
        <v>7</v>
      </c>
      <c r="D142">
        <v>3</v>
      </c>
      <c r="E142">
        <v>70936</v>
      </c>
      <c r="F142">
        <v>1360</v>
      </c>
      <c r="G142">
        <v>45734</v>
      </c>
      <c r="H142">
        <v>714401</v>
      </c>
      <c r="I142">
        <v>0</v>
      </c>
      <c r="J142">
        <v>0</v>
      </c>
    </row>
    <row r="143" spans="1:10">
      <c r="A143">
        <v>2020</v>
      </c>
      <c r="B143" t="s">
        <v>49</v>
      </c>
      <c r="C143">
        <v>7</v>
      </c>
      <c r="D143">
        <v>3</v>
      </c>
      <c r="E143">
        <v>69648</v>
      </c>
      <c r="F143">
        <v>1352</v>
      </c>
      <c r="G143">
        <v>34972</v>
      </c>
      <c r="H143">
        <v>759439</v>
      </c>
      <c r="I143">
        <v>0</v>
      </c>
      <c r="J143">
        <v>0</v>
      </c>
    </row>
    <row r="144" spans="1:10">
      <c r="A144">
        <v>2020</v>
      </c>
      <c r="B144" t="s">
        <v>49</v>
      </c>
      <c r="C144">
        <v>7</v>
      </c>
      <c r="D144">
        <v>3</v>
      </c>
      <c r="E144">
        <v>74822</v>
      </c>
      <c r="F144">
        <v>1086</v>
      </c>
      <c r="G144">
        <v>47164</v>
      </c>
      <c r="H144">
        <v>778553</v>
      </c>
      <c r="I144">
        <v>0</v>
      </c>
      <c r="J144">
        <v>0</v>
      </c>
    </row>
    <row r="145" spans="1:10">
      <c r="A145">
        <v>2020</v>
      </c>
      <c r="B145" t="s">
        <v>49</v>
      </c>
      <c r="C145">
        <v>7</v>
      </c>
      <c r="D145">
        <v>3</v>
      </c>
      <c r="E145">
        <v>80470</v>
      </c>
      <c r="F145">
        <v>1350</v>
      </c>
      <c r="G145">
        <v>45460</v>
      </c>
      <c r="H145">
        <v>654566</v>
      </c>
      <c r="I145">
        <v>0</v>
      </c>
      <c r="J145">
        <v>0</v>
      </c>
    </row>
    <row r="146" spans="1:10">
      <c r="A146">
        <v>2020</v>
      </c>
      <c r="B146" t="s">
        <v>49</v>
      </c>
      <c r="C146">
        <v>7</v>
      </c>
      <c r="D146">
        <v>3</v>
      </c>
      <c r="E146">
        <v>73612</v>
      </c>
      <c r="F146">
        <v>1192</v>
      </c>
      <c r="G146">
        <v>48606</v>
      </c>
      <c r="H146">
        <v>708451</v>
      </c>
      <c r="I146">
        <v>0</v>
      </c>
      <c r="J146">
        <v>0</v>
      </c>
    </row>
    <row r="147" spans="1:10">
      <c r="A147">
        <v>2020</v>
      </c>
      <c r="B147" t="s">
        <v>49</v>
      </c>
      <c r="C147">
        <v>7</v>
      </c>
      <c r="D147">
        <v>3</v>
      </c>
      <c r="E147">
        <v>78340</v>
      </c>
      <c r="F147">
        <v>1342</v>
      </c>
      <c r="G147">
        <v>55178</v>
      </c>
      <c r="H147">
        <v>768496</v>
      </c>
      <c r="I147">
        <v>0</v>
      </c>
      <c r="J147">
        <v>0</v>
      </c>
    </row>
    <row r="148" spans="1:10">
      <c r="A148">
        <v>2020</v>
      </c>
      <c r="B148" t="s">
        <v>49</v>
      </c>
      <c r="C148">
        <v>7</v>
      </c>
      <c r="D148">
        <v>4</v>
      </c>
      <c r="E148">
        <v>91202</v>
      </c>
      <c r="F148">
        <v>2260</v>
      </c>
      <c r="G148">
        <v>63750</v>
      </c>
      <c r="H148">
        <v>806412</v>
      </c>
      <c r="I148">
        <v>0</v>
      </c>
      <c r="J148">
        <v>0</v>
      </c>
    </row>
    <row r="149" spans="1:10">
      <c r="A149">
        <v>2020</v>
      </c>
      <c r="B149" t="s">
        <v>49</v>
      </c>
      <c r="C149">
        <v>7</v>
      </c>
      <c r="D149">
        <v>4</v>
      </c>
      <c r="E149">
        <v>96886</v>
      </c>
      <c r="F149">
        <v>1510</v>
      </c>
      <c r="G149">
        <v>66652</v>
      </c>
      <c r="H149">
        <v>846826</v>
      </c>
      <c r="I149">
        <v>0</v>
      </c>
      <c r="J149">
        <v>0</v>
      </c>
    </row>
    <row r="150" spans="1:10">
      <c r="A150">
        <v>2020</v>
      </c>
      <c r="B150" t="s">
        <v>49</v>
      </c>
      <c r="C150">
        <v>7</v>
      </c>
      <c r="D150">
        <v>4</v>
      </c>
      <c r="E150">
        <v>97776</v>
      </c>
      <c r="F150">
        <v>1526</v>
      </c>
      <c r="G150">
        <v>65028</v>
      </c>
      <c r="H150">
        <v>863677</v>
      </c>
      <c r="I150">
        <v>0</v>
      </c>
      <c r="J150">
        <v>0</v>
      </c>
    </row>
    <row r="151" spans="1:10">
      <c r="A151">
        <v>2020</v>
      </c>
      <c r="B151" t="s">
        <v>49</v>
      </c>
      <c r="C151">
        <v>7</v>
      </c>
      <c r="D151">
        <v>4</v>
      </c>
      <c r="E151">
        <v>100144</v>
      </c>
      <c r="F151">
        <v>1406</v>
      </c>
      <c r="G151">
        <v>74250</v>
      </c>
      <c r="H151">
        <v>955520</v>
      </c>
      <c r="I151">
        <v>0</v>
      </c>
      <c r="J151">
        <v>0</v>
      </c>
    </row>
    <row r="152" spans="1:10">
      <c r="A152">
        <v>2020</v>
      </c>
      <c r="B152" t="s">
        <v>49</v>
      </c>
      <c r="C152">
        <v>7</v>
      </c>
      <c r="D152">
        <v>4</v>
      </c>
      <c r="E152">
        <v>97864</v>
      </c>
      <c r="F152">
        <v>1408</v>
      </c>
      <c r="G152">
        <v>63024</v>
      </c>
      <c r="H152">
        <v>1001447</v>
      </c>
      <c r="I152">
        <v>0</v>
      </c>
      <c r="J152">
        <v>0</v>
      </c>
    </row>
    <row r="153" spans="1:10">
      <c r="A153">
        <v>2020</v>
      </c>
      <c r="B153" t="s">
        <v>49</v>
      </c>
      <c r="C153">
        <v>7</v>
      </c>
      <c r="D153">
        <v>4</v>
      </c>
      <c r="E153">
        <v>92968</v>
      </c>
      <c r="F153">
        <v>1284</v>
      </c>
      <c r="G153">
        <v>68708</v>
      </c>
      <c r="H153">
        <v>1023452</v>
      </c>
      <c r="I153">
        <v>0</v>
      </c>
      <c r="J153">
        <v>0</v>
      </c>
    </row>
    <row r="154" spans="1:10">
      <c r="A154">
        <v>2020</v>
      </c>
      <c r="B154" t="s">
        <v>49</v>
      </c>
      <c r="C154">
        <v>7</v>
      </c>
      <c r="D154">
        <v>4</v>
      </c>
      <c r="E154">
        <v>99262</v>
      </c>
      <c r="F154">
        <v>1548</v>
      </c>
      <c r="G154">
        <v>71366</v>
      </c>
      <c r="H154">
        <v>944078</v>
      </c>
      <c r="I154">
        <v>0</v>
      </c>
      <c r="J154">
        <v>0</v>
      </c>
    </row>
    <row r="155" spans="1:10">
      <c r="A155">
        <v>2020</v>
      </c>
      <c r="B155" t="s">
        <v>49</v>
      </c>
      <c r="C155">
        <v>7</v>
      </c>
      <c r="D155">
        <v>5</v>
      </c>
      <c r="E155">
        <v>104958</v>
      </c>
      <c r="F155">
        <v>1550</v>
      </c>
      <c r="G155">
        <v>65772</v>
      </c>
      <c r="H155">
        <v>1027633</v>
      </c>
      <c r="I155">
        <v>0</v>
      </c>
      <c r="J155">
        <v>0</v>
      </c>
    </row>
    <row r="156" spans="1:10">
      <c r="A156">
        <v>2020</v>
      </c>
      <c r="B156" t="s">
        <v>49</v>
      </c>
      <c r="C156">
        <v>7</v>
      </c>
      <c r="D156">
        <v>5</v>
      </c>
      <c r="E156">
        <v>109936</v>
      </c>
      <c r="F156">
        <v>1568</v>
      </c>
      <c r="G156">
        <v>74850</v>
      </c>
      <c r="H156">
        <v>1258972</v>
      </c>
      <c r="I156">
        <v>0</v>
      </c>
      <c r="J156">
        <v>0</v>
      </c>
    </row>
    <row r="157" spans="1:10">
      <c r="A157">
        <v>2020</v>
      </c>
      <c r="B157" t="s">
        <v>49</v>
      </c>
      <c r="C157">
        <v>7</v>
      </c>
      <c r="D157">
        <v>5</v>
      </c>
      <c r="E157">
        <v>114972</v>
      </c>
      <c r="F157">
        <v>1530</v>
      </c>
      <c r="G157">
        <v>73108</v>
      </c>
      <c r="H157">
        <v>1156170</v>
      </c>
      <c r="I157">
        <v>0</v>
      </c>
      <c r="J157">
        <v>0</v>
      </c>
    </row>
    <row r="158" spans="1:10">
      <c r="A158">
        <v>2020</v>
      </c>
      <c r="B158" t="s">
        <v>50</v>
      </c>
      <c r="C158">
        <v>8</v>
      </c>
      <c r="D158">
        <v>1</v>
      </c>
      <c r="E158">
        <v>110234</v>
      </c>
      <c r="F158">
        <v>1708</v>
      </c>
      <c r="G158">
        <v>102736</v>
      </c>
      <c r="H158">
        <v>1075152</v>
      </c>
      <c r="I158">
        <v>0</v>
      </c>
      <c r="J158">
        <v>0</v>
      </c>
    </row>
    <row r="159" spans="1:10">
      <c r="A159">
        <v>2020</v>
      </c>
      <c r="B159" t="s">
        <v>50</v>
      </c>
      <c r="C159">
        <v>8</v>
      </c>
      <c r="D159">
        <v>1</v>
      </c>
      <c r="E159">
        <v>105344</v>
      </c>
      <c r="F159">
        <v>1520</v>
      </c>
      <c r="G159">
        <v>80710</v>
      </c>
      <c r="H159">
        <v>971046</v>
      </c>
      <c r="I159">
        <v>0</v>
      </c>
      <c r="J159">
        <v>0</v>
      </c>
    </row>
    <row r="160" spans="1:10">
      <c r="A160">
        <v>2020</v>
      </c>
      <c r="B160" t="s">
        <v>50</v>
      </c>
      <c r="C160">
        <v>8</v>
      </c>
      <c r="D160">
        <v>1</v>
      </c>
      <c r="E160">
        <v>100982</v>
      </c>
      <c r="F160">
        <v>1612</v>
      </c>
      <c r="G160">
        <v>86140</v>
      </c>
      <c r="H160">
        <v>1188564</v>
      </c>
      <c r="I160">
        <v>0</v>
      </c>
      <c r="J160">
        <v>0</v>
      </c>
    </row>
    <row r="161" spans="1:10">
      <c r="A161">
        <v>2020</v>
      </c>
      <c r="B161" t="s">
        <v>50</v>
      </c>
      <c r="C161">
        <v>8</v>
      </c>
      <c r="D161">
        <v>1</v>
      </c>
      <c r="E161">
        <v>102564</v>
      </c>
      <c r="F161">
        <v>1698</v>
      </c>
      <c r="G161">
        <v>102440</v>
      </c>
      <c r="H161">
        <v>1184823</v>
      </c>
      <c r="I161">
        <v>0</v>
      </c>
      <c r="J161">
        <v>0</v>
      </c>
    </row>
    <row r="162" spans="1:10">
      <c r="A162">
        <v>2020</v>
      </c>
      <c r="B162" t="s">
        <v>50</v>
      </c>
      <c r="C162">
        <v>8</v>
      </c>
      <c r="D162">
        <v>1</v>
      </c>
      <c r="E162">
        <v>113252</v>
      </c>
      <c r="F162">
        <v>1838</v>
      </c>
      <c r="G162">
        <v>91166</v>
      </c>
      <c r="H162">
        <v>1234791</v>
      </c>
      <c r="I162">
        <v>0</v>
      </c>
      <c r="J162">
        <v>0</v>
      </c>
    </row>
    <row r="163" spans="1:10">
      <c r="A163">
        <v>2020</v>
      </c>
      <c r="B163" t="s">
        <v>50</v>
      </c>
      <c r="C163">
        <v>8</v>
      </c>
      <c r="D163">
        <v>1</v>
      </c>
      <c r="E163">
        <v>124340</v>
      </c>
      <c r="F163">
        <v>1798</v>
      </c>
      <c r="G163">
        <v>100282</v>
      </c>
      <c r="H163">
        <v>1356545</v>
      </c>
      <c r="I163">
        <v>0</v>
      </c>
      <c r="J163">
        <v>0</v>
      </c>
    </row>
    <row r="164" spans="1:10">
      <c r="A164">
        <v>2020</v>
      </c>
      <c r="B164" t="s">
        <v>50</v>
      </c>
      <c r="C164">
        <v>8</v>
      </c>
      <c r="D164">
        <v>1</v>
      </c>
      <c r="E164">
        <v>122910</v>
      </c>
      <c r="F164">
        <v>1872</v>
      </c>
      <c r="G164">
        <v>100774</v>
      </c>
      <c r="H164">
        <v>1344387</v>
      </c>
      <c r="I164">
        <v>0</v>
      </c>
      <c r="J164">
        <v>0</v>
      </c>
    </row>
    <row r="165" spans="1:10">
      <c r="A165">
        <v>2020</v>
      </c>
      <c r="B165" t="s">
        <v>50</v>
      </c>
      <c r="C165">
        <v>8</v>
      </c>
      <c r="D165">
        <v>2</v>
      </c>
      <c r="E165">
        <v>130312</v>
      </c>
      <c r="F165">
        <v>1750</v>
      </c>
      <c r="G165">
        <v>104270</v>
      </c>
      <c r="H165">
        <v>1475801</v>
      </c>
      <c r="I165">
        <v>0</v>
      </c>
      <c r="J165">
        <v>0</v>
      </c>
    </row>
    <row r="166" spans="1:10">
      <c r="A166">
        <v>2020</v>
      </c>
      <c r="B166" t="s">
        <v>50</v>
      </c>
      <c r="C166">
        <v>8</v>
      </c>
      <c r="D166">
        <v>2</v>
      </c>
      <c r="E166">
        <v>124234</v>
      </c>
      <c r="F166">
        <v>2026</v>
      </c>
      <c r="G166">
        <v>108948</v>
      </c>
      <c r="H166">
        <v>1201940</v>
      </c>
      <c r="I166">
        <v>0</v>
      </c>
      <c r="J166">
        <v>0</v>
      </c>
    </row>
    <row r="167" spans="1:10">
      <c r="A167">
        <v>2020</v>
      </c>
      <c r="B167" t="s">
        <v>50</v>
      </c>
      <c r="C167">
        <v>8</v>
      </c>
      <c r="D167">
        <v>2</v>
      </c>
      <c r="E167">
        <v>106032</v>
      </c>
      <c r="F167">
        <v>1774</v>
      </c>
      <c r="G167">
        <v>94724</v>
      </c>
      <c r="H167">
        <v>1323804</v>
      </c>
      <c r="I167">
        <v>0</v>
      </c>
      <c r="J167">
        <v>0</v>
      </c>
    </row>
    <row r="168" spans="1:10">
      <c r="A168">
        <v>2020</v>
      </c>
      <c r="B168" t="s">
        <v>50</v>
      </c>
      <c r="C168">
        <v>8</v>
      </c>
      <c r="D168">
        <v>2</v>
      </c>
      <c r="E168">
        <v>122504</v>
      </c>
      <c r="F168">
        <v>1670</v>
      </c>
      <c r="G168">
        <v>112922</v>
      </c>
      <c r="H168">
        <v>1498659</v>
      </c>
      <c r="I168">
        <v>0</v>
      </c>
      <c r="J168">
        <v>0</v>
      </c>
    </row>
    <row r="169" spans="1:10">
      <c r="A169">
        <v>2020</v>
      </c>
      <c r="B169" t="s">
        <v>50</v>
      </c>
      <c r="C169">
        <v>8</v>
      </c>
      <c r="D169">
        <v>2</v>
      </c>
      <c r="E169">
        <v>134132</v>
      </c>
      <c r="F169">
        <v>1900</v>
      </c>
      <c r="G169">
        <v>115518</v>
      </c>
      <c r="H169">
        <v>1732736</v>
      </c>
      <c r="I169">
        <v>0</v>
      </c>
      <c r="J169">
        <v>0</v>
      </c>
    </row>
    <row r="170" spans="1:10">
      <c r="A170">
        <v>2020</v>
      </c>
      <c r="B170" t="s">
        <v>50</v>
      </c>
      <c r="C170">
        <v>8</v>
      </c>
      <c r="D170">
        <v>2</v>
      </c>
      <c r="E170">
        <v>128282</v>
      </c>
      <c r="F170">
        <v>2012</v>
      </c>
      <c r="G170">
        <v>109552</v>
      </c>
      <c r="H170">
        <v>1664247</v>
      </c>
      <c r="I170">
        <v>0</v>
      </c>
      <c r="J170">
        <v>0</v>
      </c>
    </row>
    <row r="171" spans="1:10">
      <c r="A171">
        <v>2020</v>
      </c>
      <c r="B171" t="s">
        <v>50</v>
      </c>
      <c r="C171">
        <v>8</v>
      </c>
      <c r="D171">
        <v>2</v>
      </c>
      <c r="E171">
        <v>131220</v>
      </c>
      <c r="F171">
        <v>1978</v>
      </c>
      <c r="G171">
        <v>113840</v>
      </c>
      <c r="H171">
        <v>1743109</v>
      </c>
      <c r="I171">
        <v>0</v>
      </c>
      <c r="J171">
        <v>0</v>
      </c>
    </row>
    <row r="172" spans="1:10">
      <c r="A172">
        <v>2020</v>
      </c>
      <c r="B172" t="s">
        <v>50</v>
      </c>
      <c r="C172">
        <v>8</v>
      </c>
      <c r="D172">
        <v>3</v>
      </c>
      <c r="E172">
        <v>127972</v>
      </c>
      <c r="F172">
        <v>1904</v>
      </c>
      <c r="G172">
        <v>106232</v>
      </c>
      <c r="H172">
        <v>1554154</v>
      </c>
      <c r="I172">
        <v>0</v>
      </c>
      <c r="J172">
        <v>0</v>
      </c>
    </row>
    <row r="173" spans="1:10">
      <c r="A173">
        <v>2020</v>
      </c>
      <c r="B173" t="s">
        <v>50</v>
      </c>
      <c r="C173">
        <v>8</v>
      </c>
      <c r="D173">
        <v>3</v>
      </c>
      <c r="E173">
        <v>116192</v>
      </c>
      <c r="F173">
        <v>1904</v>
      </c>
      <c r="G173">
        <v>114808</v>
      </c>
      <c r="H173">
        <v>1411290</v>
      </c>
      <c r="I173">
        <v>0</v>
      </c>
      <c r="J173">
        <v>0</v>
      </c>
    </row>
    <row r="174" spans="1:10">
      <c r="A174">
        <v>2020</v>
      </c>
      <c r="B174" t="s">
        <v>50</v>
      </c>
      <c r="C174">
        <v>8</v>
      </c>
      <c r="D174">
        <v>3</v>
      </c>
      <c r="E174">
        <v>108596</v>
      </c>
      <c r="F174">
        <v>1760</v>
      </c>
      <c r="G174">
        <v>116344</v>
      </c>
      <c r="H174">
        <v>1621330</v>
      </c>
      <c r="I174">
        <v>0</v>
      </c>
      <c r="J174">
        <v>0</v>
      </c>
    </row>
    <row r="175" spans="1:10">
      <c r="A175">
        <v>2020</v>
      </c>
      <c r="B175" t="s">
        <v>50</v>
      </c>
      <c r="C175">
        <v>8</v>
      </c>
      <c r="D175">
        <v>3</v>
      </c>
      <c r="E175">
        <v>130048</v>
      </c>
      <c r="F175">
        <v>2198</v>
      </c>
      <c r="G175">
        <v>120910</v>
      </c>
      <c r="H175">
        <v>1670001</v>
      </c>
      <c r="I175">
        <v>0</v>
      </c>
      <c r="J175">
        <v>0</v>
      </c>
    </row>
    <row r="176" spans="1:10">
      <c r="A176">
        <v>2020</v>
      </c>
      <c r="B176" t="s">
        <v>50</v>
      </c>
      <c r="C176">
        <v>8</v>
      </c>
      <c r="D176">
        <v>3</v>
      </c>
      <c r="E176">
        <v>138392</v>
      </c>
      <c r="F176">
        <v>1958</v>
      </c>
      <c r="G176">
        <v>118730</v>
      </c>
      <c r="H176">
        <v>1821066</v>
      </c>
      <c r="I176">
        <v>0</v>
      </c>
      <c r="J176">
        <v>0</v>
      </c>
    </row>
    <row r="177" spans="1:10">
      <c r="A177">
        <v>2020</v>
      </c>
      <c r="B177" t="s">
        <v>50</v>
      </c>
      <c r="C177">
        <v>8</v>
      </c>
      <c r="D177">
        <v>3</v>
      </c>
      <c r="E177">
        <v>137036</v>
      </c>
      <c r="F177">
        <v>1962</v>
      </c>
      <c r="G177">
        <v>123746</v>
      </c>
      <c r="H177">
        <v>1711390</v>
      </c>
      <c r="I177">
        <v>0</v>
      </c>
      <c r="J177">
        <v>0</v>
      </c>
    </row>
    <row r="178" spans="1:10">
      <c r="A178">
        <v>2020</v>
      </c>
      <c r="B178" t="s">
        <v>50</v>
      </c>
      <c r="C178">
        <v>8</v>
      </c>
      <c r="D178">
        <v>3</v>
      </c>
      <c r="E178">
        <v>138058</v>
      </c>
      <c r="F178">
        <v>1906</v>
      </c>
      <c r="G178">
        <v>125716</v>
      </c>
      <c r="H178">
        <v>1978145</v>
      </c>
      <c r="I178">
        <v>0</v>
      </c>
      <c r="J178">
        <v>0</v>
      </c>
    </row>
    <row r="179" spans="1:10">
      <c r="A179">
        <v>2020</v>
      </c>
      <c r="B179" t="s">
        <v>50</v>
      </c>
      <c r="C179">
        <v>8</v>
      </c>
      <c r="D179">
        <v>4</v>
      </c>
      <c r="E179">
        <v>140134</v>
      </c>
      <c r="F179">
        <v>1836</v>
      </c>
      <c r="G179">
        <v>118202</v>
      </c>
      <c r="H179">
        <v>1757100</v>
      </c>
      <c r="I179">
        <v>0</v>
      </c>
      <c r="J179">
        <v>0</v>
      </c>
    </row>
    <row r="180" spans="1:10">
      <c r="A180">
        <v>2020</v>
      </c>
      <c r="B180" t="s">
        <v>50</v>
      </c>
      <c r="C180">
        <v>8</v>
      </c>
      <c r="D180">
        <v>4</v>
      </c>
      <c r="E180">
        <v>123498</v>
      </c>
      <c r="F180">
        <v>1692</v>
      </c>
      <c r="G180">
        <v>113792</v>
      </c>
      <c r="H180">
        <v>1471784</v>
      </c>
      <c r="I180">
        <v>0</v>
      </c>
      <c r="J180">
        <v>0</v>
      </c>
    </row>
    <row r="181" spans="1:10">
      <c r="A181">
        <v>2020</v>
      </c>
      <c r="B181" t="s">
        <v>50</v>
      </c>
      <c r="C181">
        <v>8</v>
      </c>
      <c r="D181">
        <v>4</v>
      </c>
      <c r="E181">
        <v>119392</v>
      </c>
      <c r="F181">
        <v>1708</v>
      </c>
      <c r="G181">
        <v>132610</v>
      </c>
      <c r="H181">
        <v>1709980</v>
      </c>
      <c r="I181">
        <v>0</v>
      </c>
      <c r="J181">
        <v>0</v>
      </c>
    </row>
    <row r="182" spans="1:10">
      <c r="A182">
        <v>2020</v>
      </c>
      <c r="B182" t="s">
        <v>50</v>
      </c>
      <c r="C182">
        <v>8</v>
      </c>
      <c r="D182">
        <v>4</v>
      </c>
      <c r="E182">
        <v>133746</v>
      </c>
      <c r="F182">
        <v>2132</v>
      </c>
      <c r="G182">
        <v>128302</v>
      </c>
      <c r="H182">
        <v>1738611</v>
      </c>
      <c r="I182">
        <v>0</v>
      </c>
      <c r="J182">
        <v>0</v>
      </c>
    </row>
    <row r="183" spans="1:10">
      <c r="A183">
        <v>2020</v>
      </c>
      <c r="B183" t="s">
        <v>50</v>
      </c>
      <c r="C183">
        <v>8</v>
      </c>
      <c r="D183">
        <v>4</v>
      </c>
      <c r="E183">
        <v>151990</v>
      </c>
      <c r="F183">
        <v>2034</v>
      </c>
      <c r="G183">
        <v>112382</v>
      </c>
      <c r="H183">
        <v>2010490</v>
      </c>
      <c r="I183">
        <v>0</v>
      </c>
      <c r="J183">
        <v>0</v>
      </c>
    </row>
    <row r="184" spans="1:10">
      <c r="A184">
        <v>2020</v>
      </c>
      <c r="B184" t="s">
        <v>50</v>
      </c>
      <c r="C184">
        <v>8</v>
      </c>
      <c r="D184">
        <v>4</v>
      </c>
      <c r="E184">
        <v>153654</v>
      </c>
      <c r="F184">
        <v>2132</v>
      </c>
      <c r="G184">
        <v>119240</v>
      </c>
      <c r="H184">
        <v>1960294</v>
      </c>
      <c r="I184">
        <v>0</v>
      </c>
      <c r="J184">
        <v>0</v>
      </c>
    </row>
    <row r="185" spans="1:10">
      <c r="A185">
        <v>2020</v>
      </c>
      <c r="B185" t="s">
        <v>50</v>
      </c>
      <c r="C185">
        <v>8</v>
      </c>
      <c r="D185">
        <v>4</v>
      </c>
      <c r="E185">
        <v>153314</v>
      </c>
      <c r="F185">
        <v>2038</v>
      </c>
      <c r="G185">
        <v>128950</v>
      </c>
      <c r="H185">
        <v>1968078</v>
      </c>
      <c r="I185">
        <v>0</v>
      </c>
      <c r="J185">
        <v>0</v>
      </c>
    </row>
    <row r="186" spans="1:10">
      <c r="A186">
        <v>2020</v>
      </c>
      <c r="B186" t="s">
        <v>50</v>
      </c>
      <c r="C186">
        <v>8</v>
      </c>
      <c r="D186">
        <v>5</v>
      </c>
      <c r="E186">
        <v>156958</v>
      </c>
      <c r="F186">
        <v>1886</v>
      </c>
      <c r="G186">
        <v>129964</v>
      </c>
      <c r="H186">
        <v>2118903</v>
      </c>
      <c r="I186">
        <v>0</v>
      </c>
      <c r="J186">
        <v>0</v>
      </c>
    </row>
    <row r="187" spans="1:10">
      <c r="A187">
        <v>2020</v>
      </c>
      <c r="B187" t="s">
        <v>50</v>
      </c>
      <c r="C187">
        <v>8</v>
      </c>
      <c r="D187">
        <v>5</v>
      </c>
      <c r="E187">
        <v>158922</v>
      </c>
      <c r="F187">
        <v>1920</v>
      </c>
      <c r="G187">
        <v>120844</v>
      </c>
      <c r="H187">
        <v>1872952</v>
      </c>
      <c r="I187">
        <v>0</v>
      </c>
      <c r="J187">
        <v>0</v>
      </c>
    </row>
    <row r="188" spans="1:10">
      <c r="A188">
        <v>2020</v>
      </c>
      <c r="B188" t="s">
        <v>50</v>
      </c>
      <c r="C188">
        <v>8</v>
      </c>
      <c r="D188">
        <v>5</v>
      </c>
      <c r="E188">
        <v>137532</v>
      </c>
      <c r="F188">
        <v>1632</v>
      </c>
      <c r="G188">
        <v>128870</v>
      </c>
      <c r="H188">
        <v>2033164</v>
      </c>
      <c r="I188">
        <v>0</v>
      </c>
      <c r="J188">
        <v>0</v>
      </c>
    </row>
    <row r="189" spans="1:10">
      <c r="A189">
        <v>2020</v>
      </c>
      <c r="B189" t="s">
        <v>51</v>
      </c>
      <c r="C189">
        <v>9</v>
      </c>
      <c r="D189">
        <v>1</v>
      </c>
      <c r="E189">
        <v>156336</v>
      </c>
      <c r="F189">
        <v>2054</v>
      </c>
      <c r="G189">
        <v>124294</v>
      </c>
      <c r="H189">
        <v>2053776</v>
      </c>
      <c r="I189">
        <v>0</v>
      </c>
      <c r="J189">
        <v>0</v>
      </c>
    </row>
    <row r="190" spans="1:10">
      <c r="A190">
        <v>2020</v>
      </c>
      <c r="B190" t="s">
        <v>51</v>
      </c>
      <c r="C190">
        <v>9</v>
      </c>
      <c r="D190">
        <v>1</v>
      </c>
      <c r="E190">
        <v>165730</v>
      </c>
      <c r="F190">
        <v>2052</v>
      </c>
      <c r="G190">
        <v>135752</v>
      </c>
      <c r="H190">
        <v>2234482</v>
      </c>
      <c r="I190">
        <v>0</v>
      </c>
      <c r="J190">
        <v>0</v>
      </c>
    </row>
    <row r="191" spans="1:10">
      <c r="A191">
        <v>2020</v>
      </c>
      <c r="B191" t="s">
        <v>51</v>
      </c>
      <c r="C191">
        <v>9</v>
      </c>
      <c r="D191">
        <v>1</v>
      </c>
      <c r="E191">
        <v>168318</v>
      </c>
      <c r="F191">
        <v>2166</v>
      </c>
      <c r="G191">
        <v>135020</v>
      </c>
      <c r="H191">
        <v>2295337</v>
      </c>
      <c r="I191">
        <v>0</v>
      </c>
      <c r="J191">
        <v>0</v>
      </c>
    </row>
    <row r="192" spans="1:10">
      <c r="A192">
        <v>2020</v>
      </c>
      <c r="B192" t="s">
        <v>51</v>
      </c>
      <c r="C192">
        <v>9</v>
      </c>
      <c r="D192">
        <v>1</v>
      </c>
      <c r="E192">
        <v>174214</v>
      </c>
      <c r="F192">
        <v>2132</v>
      </c>
      <c r="G192">
        <v>139208</v>
      </c>
      <c r="H192">
        <v>2204052</v>
      </c>
      <c r="I192">
        <v>0</v>
      </c>
      <c r="J192">
        <v>0</v>
      </c>
    </row>
    <row r="193" spans="1:10">
      <c r="A193">
        <v>2020</v>
      </c>
      <c r="B193" t="s">
        <v>51</v>
      </c>
      <c r="C193">
        <v>9</v>
      </c>
      <c r="D193">
        <v>1</v>
      </c>
      <c r="E193">
        <v>181212</v>
      </c>
      <c r="F193">
        <v>2088</v>
      </c>
      <c r="G193">
        <v>146330</v>
      </c>
      <c r="H193">
        <v>2271104</v>
      </c>
      <c r="I193">
        <v>0</v>
      </c>
      <c r="J193">
        <v>0</v>
      </c>
    </row>
    <row r="194" spans="1:10">
      <c r="A194">
        <v>2020</v>
      </c>
      <c r="B194" t="s">
        <v>51</v>
      </c>
      <c r="C194">
        <v>9</v>
      </c>
      <c r="D194">
        <v>1</v>
      </c>
      <c r="E194">
        <v>183450</v>
      </c>
      <c r="F194">
        <v>2010</v>
      </c>
      <c r="G194">
        <v>139260</v>
      </c>
      <c r="H194">
        <v>1877011</v>
      </c>
      <c r="I194">
        <v>0</v>
      </c>
      <c r="J194">
        <v>0</v>
      </c>
    </row>
    <row r="195" spans="1:10">
      <c r="A195">
        <v>2020</v>
      </c>
      <c r="B195" t="s">
        <v>51</v>
      </c>
      <c r="C195">
        <v>9</v>
      </c>
      <c r="D195">
        <v>1</v>
      </c>
      <c r="E195">
        <v>150030</v>
      </c>
      <c r="F195">
        <v>2258</v>
      </c>
      <c r="G195">
        <v>148232</v>
      </c>
      <c r="H195">
        <v>2056518</v>
      </c>
      <c r="I195">
        <v>0</v>
      </c>
      <c r="J195">
        <v>0</v>
      </c>
    </row>
    <row r="196" spans="1:10">
      <c r="A196">
        <v>2020</v>
      </c>
      <c r="B196" t="s">
        <v>51</v>
      </c>
      <c r="C196">
        <v>9</v>
      </c>
      <c r="D196">
        <v>2</v>
      </c>
      <c r="E196">
        <v>179710</v>
      </c>
      <c r="F196">
        <v>2214</v>
      </c>
      <c r="G196">
        <v>149216</v>
      </c>
      <c r="H196">
        <v>2360944</v>
      </c>
      <c r="I196">
        <v>0</v>
      </c>
      <c r="J196">
        <v>0</v>
      </c>
    </row>
    <row r="197" spans="1:10">
      <c r="A197">
        <v>2020</v>
      </c>
      <c r="B197" t="s">
        <v>51</v>
      </c>
      <c r="C197">
        <v>9</v>
      </c>
      <c r="D197">
        <v>2</v>
      </c>
      <c r="E197">
        <v>191072</v>
      </c>
      <c r="F197">
        <v>2336</v>
      </c>
      <c r="G197">
        <v>146124</v>
      </c>
      <c r="H197">
        <v>2299719</v>
      </c>
      <c r="I197">
        <v>0</v>
      </c>
      <c r="J197">
        <v>0</v>
      </c>
    </row>
    <row r="198" spans="1:10">
      <c r="A198">
        <v>2020</v>
      </c>
      <c r="B198" t="s">
        <v>51</v>
      </c>
      <c r="C198">
        <v>9</v>
      </c>
      <c r="D198">
        <v>2</v>
      </c>
      <c r="E198">
        <v>193524</v>
      </c>
      <c r="F198">
        <v>2426</v>
      </c>
      <c r="G198">
        <v>141808</v>
      </c>
      <c r="H198">
        <v>2305022</v>
      </c>
      <c r="I198">
        <v>0</v>
      </c>
      <c r="J198">
        <v>0</v>
      </c>
    </row>
    <row r="199" spans="1:10">
      <c r="A199">
        <v>2020</v>
      </c>
      <c r="B199" t="s">
        <v>51</v>
      </c>
      <c r="C199">
        <v>9</v>
      </c>
      <c r="D199">
        <v>2</v>
      </c>
      <c r="E199">
        <v>195310</v>
      </c>
      <c r="F199">
        <v>2404</v>
      </c>
      <c r="G199">
        <v>162912</v>
      </c>
      <c r="H199">
        <v>2246284</v>
      </c>
      <c r="I199">
        <v>0</v>
      </c>
      <c r="J199">
        <v>0</v>
      </c>
    </row>
    <row r="200" spans="1:10">
      <c r="A200">
        <v>2020</v>
      </c>
      <c r="B200" t="s">
        <v>51</v>
      </c>
      <c r="C200">
        <v>9</v>
      </c>
      <c r="D200">
        <v>2</v>
      </c>
      <c r="E200">
        <v>188828</v>
      </c>
      <c r="F200">
        <v>2222</v>
      </c>
      <c r="G200">
        <v>155724</v>
      </c>
      <c r="H200">
        <v>2239245</v>
      </c>
      <c r="I200">
        <v>0</v>
      </c>
      <c r="J200">
        <v>0</v>
      </c>
    </row>
    <row r="201" spans="1:10">
      <c r="A201">
        <v>2020</v>
      </c>
      <c r="B201" t="s">
        <v>51</v>
      </c>
      <c r="C201">
        <v>9</v>
      </c>
      <c r="D201">
        <v>2</v>
      </c>
      <c r="E201">
        <v>186440</v>
      </c>
      <c r="F201">
        <v>2280</v>
      </c>
      <c r="G201">
        <v>155496</v>
      </c>
      <c r="H201">
        <v>2095080</v>
      </c>
      <c r="I201">
        <v>0</v>
      </c>
      <c r="J201">
        <v>0</v>
      </c>
    </row>
    <row r="202" spans="1:10">
      <c r="A202">
        <v>2020</v>
      </c>
      <c r="B202" t="s">
        <v>51</v>
      </c>
      <c r="C202">
        <v>9</v>
      </c>
      <c r="D202">
        <v>2</v>
      </c>
      <c r="E202">
        <v>163818</v>
      </c>
      <c r="F202">
        <v>2108</v>
      </c>
      <c r="G202">
        <v>158416</v>
      </c>
      <c r="H202">
        <v>2040693</v>
      </c>
      <c r="I202">
        <v>0</v>
      </c>
      <c r="J202">
        <v>0</v>
      </c>
    </row>
    <row r="203" spans="1:10">
      <c r="A203">
        <v>2020</v>
      </c>
      <c r="B203" t="s">
        <v>51</v>
      </c>
      <c r="C203">
        <v>9</v>
      </c>
      <c r="D203">
        <v>3</v>
      </c>
      <c r="E203">
        <v>182194</v>
      </c>
      <c r="F203">
        <v>2562</v>
      </c>
      <c r="G203">
        <v>165708</v>
      </c>
      <c r="H203">
        <v>2293208</v>
      </c>
      <c r="I203">
        <v>0</v>
      </c>
      <c r="J203">
        <v>0</v>
      </c>
    </row>
    <row r="204" spans="1:10">
      <c r="A204">
        <v>2020</v>
      </c>
      <c r="B204" t="s">
        <v>51</v>
      </c>
      <c r="C204">
        <v>9</v>
      </c>
      <c r="D204">
        <v>3</v>
      </c>
      <c r="E204">
        <v>195720</v>
      </c>
      <c r="F204">
        <v>2280</v>
      </c>
      <c r="G204">
        <v>165848</v>
      </c>
      <c r="H204">
        <v>2369168</v>
      </c>
      <c r="I204">
        <v>0</v>
      </c>
      <c r="J204">
        <v>0</v>
      </c>
    </row>
    <row r="205" spans="1:10">
      <c r="A205">
        <v>2020</v>
      </c>
      <c r="B205" t="s">
        <v>51</v>
      </c>
      <c r="C205">
        <v>9</v>
      </c>
      <c r="D205">
        <v>3</v>
      </c>
      <c r="E205">
        <v>193574</v>
      </c>
      <c r="F205">
        <v>2350</v>
      </c>
      <c r="G205">
        <v>175576</v>
      </c>
      <c r="H205">
        <v>2207808</v>
      </c>
      <c r="I205">
        <v>0</v>
      </c>
      <c r="J205">
        <v>0</v>
      </c>
    </row>
    <row r="206" spans="1:10">
      <c r="A206">
        <v>2020</v>
      </c>
      <c r="B206" t="s">
        <v>51</v>
      </c>
      <c r="C206">
        <v>9</v>
      </c>
      <c r="D206">
        <v>3</v>
      </c>
      <c r="E206">
        <v>185946</v>
      </c>
      <c r="F206">
        <v>2442</v>
      </c>
      <c r="G206">
        <v>191030</v>
      </c>
      <c r="H206">
        <v>2038126</v>
      </c>
      <c r="I206">
        <v>0</v>
      </c>
      <c r="J206">
        <v>0</v>
      </c>
    </row>
    <row r="207" spans="1:10">
      <c r="A207">
        <v>2020</v>
      </c>
      <c r="B207" t="s">
        <v>51</v>
      </c>
      <c r="C207">
        <v>9</v>
      </c>
      <c r="D207">
        <v>3</v>
      </c>
      <c r="E207">
        <v>185148</v>
      </c>
      <c r="F207">
        <v>2298</v>
      </c>
      <c r="G207">
        <v>188778</v>
      </c>
      <c r="H207">
        <v>2382864</v>
      </c>
      <c r="I207">
        <v>0</v>
      </c>
      <c r="J207">
        <v>0</v>
      </c>
    </row>
    <row r="208" spans="1:10">
      <c r="A208">
        <v>2020</v>
      </c>
      <c r="B208" t="s">
        <v>51</v>
      </c>
      <c r="C208">
        <v>9</v>
      </c>
      <c r="D208">
        <v>3</v>
      </c>
      <c r="E208">
        <v>174790</v>
      </c>
      <c r="F208">
        <v>2270</v>
      </c>
      <c r="G208">
        <v>185852</v>
      </c>
      <c r="H208">
        <v>1962658</v>
      </c>
      <c r="I208">
        <v>0</v>
      </c>
      <c r="J208">
        <v>0</v>
      </c>
    </row>
    <row r="209" spans="1:10">
      <c r="A209">
        <v>2020</v>
      </c>
      <c r="B209" t="s">
        <v>51</v>
      </c>
      <c r="C209">
        <v>9</v>
      </c>
      <c r="D209">
        <v>3</v>
      </c>
      <c r="E209">
        <v>148986</v>
      </c>
      <c r="F209">
        <v>2112</v>
      </c>
      <c r="G209">
        <v>204150</v>
      </c>
      <c r="H209">
        <v>1923803</v>
      </c>
      <c r="I209">
        <v>0</v>
      </c>
      <c r="J209">
        <v>0</v>
      </c>
    </row>
    <row r="210" spans="1:10">
      <c r="A210">
        <v>2020</v>
      </c>
      <c r="B210" t="s">
        <v>51</v>
      </c>
      <c r="C210">
        <v>9</v>
      </c>
      <c r="D210">
        <v>4</v>
      </c>
      <c r="E210">
        <v>166724</v>
      </c>
      <c r="F210">
        <v>2170</v>
      </c>
      <c r="G210">
        <v>179314</v>
      </c>
      <c r="H210">
        <v>2188114</v>
      </c>
      <c r="I210">
        <v>0</v>
      </c>
      <c r="J210">
        <v>0</v>
      </c>
    </row>
    <row r="211" spans="1:10">
      <c r="A211">
        <v>2020</v>
      </c>
      <c r="B211" t="s">
        <v>51</v>
      </c>
      <c r="C211">
        <v>9</v>
      </c>
      <c r="D211">
        <v>4</v>
      </c>
      <c r="E211">
        <v>173406</v>
      </c>
      <c r="F211">
        <v>2246</v>
      </c>
      <c r="G211">
        <v>174918</v>
      </c>
      <c r="H211">
        <v>2393047</v>
      </c>
      <c r="I211">
        <v>0</v>
      </c>
      <c r="J211">
        <v>0</v>
      </c>
    </row>
    <row r="212" spans="1:10">
      <c r="A212">
        <v>2020</v>
      </c>
      <c r="B212" t="s">
        <v>51</v>
      </c>
      <c r="C212">
        <v>9</v>
      </c>
      <c r="D212">
        <v>4</v>
      </c>
      <c r="E212">
        <v>171842</v>
      </c>
      <c r="F212">
        <v>2288</v>
      </c>
      <c r="G212">
        <v>162284</v>
      </c>
      <c r="H212">
        <v>2708146</v>
      </c>
      <c r="I212">
        <v>0</v>
      </c>
      <c r="J212">
        <v>0</v>
      </c>
    </row>
    <row r="213" spans="1:10">
      <c r="A213">
        <v>2020</v>
      </c>
      <c r="B213" t="s">
        <v>51</v>
      </c>
      <c r="C213">
        <v>9</v>
      </c>
      <c r="D213">
        <v>4</v>
      </c>
      <c r="E213">
        <v>171434</v>
      </c>
      <c r="F213">
        <v>2186</v>
      </c>
      <c r="G213">
        <v>186662</v>
      </c>
      <c r="H213">
        <v>2568006</v>
      </c>
      <c r="I213">
        <v>0</v>
      </c>
      <c r="J213">
        <v>0</v>
      </c>
    </row>
    <row r="214" spans="1:10">
      <c r="A214">
        <v>2020</v>
      </c>
      <c r="B214" t="s">
        <v>51</v>
      </c>
      <c r="C214">
        <v>9</v>
      </c>
      <c r="D214">
        <v>4</v>
      </c>
      <c r="E214">
        <v>177518</v>
      </c>
      <c r="F214">
        <v>2248</v>
      </c>
      <c r="G214">
        <v>184730</v>
      </c>
      <c r="H214">
        <v>2221576</v>
      </c>
      <c r="I214">
        <v>0</v>
      </c>
      <c r="J214">
        <v>0</v>
      </c>
    </row>
    <row r="215" spans="1:10">
      <c r="A215">
        <v>2020</v>
      </c>
      <c r="B215" t="s">
        <v>51</v>
      </c>
      <c r="C215">
        <v>9</v>
      </c>
      <c r="D215">
        <v>4</v>
      </c>
      <c r="E215">
        <v>165540</v>
      </c>
      <c r="F215">
        <v>2080</v>
      </c>
      <c r="G215">
        <v>149382</v>
      </c>
      <c r="H215">
        <v>1956156</v>
      </c>
      <c r="I215">
        <v>0</v>
      </c>
      <c r="J215">
        <v>0</v>
      </c>
    </row>
    <row r="216" spans="1:10">
      <c r="A216">
        <v>2020</v>
      </c>
      <c r="B216" t="s">
        <v>51</v>
      </c>
      <c r="C216">
        <v>9</v>
      </c>
      <c r="D216">
        <v>4</v>
      </c>
      <c r="E216">
        <v>139338</v>
      </c>
      <c r="F216">
        <v>1550</v>
      </c>
      <c r="G216">
        <v>170396</v>
      </c>
      <c r="H216">
        <v>2312203</v>
      </c>
      <c r="I216">
        <v>0</v>
      </c>
      <c r="J216">
        <v>0</v>
      </c>
    </row>
    <row r="217" spans="1:10">
      <c r="A217">
        <v>2020</v>
      </c>
      <c r="B217" t="s">
        <v>51</v>
      </c>
      <c r="C217">
        <v>9</v>
      </c>
      <c r="D217">
        <v>5</v>
      </c>
      <c r="E217">
        <v>161000</v>
      </c>
      <c r="F217">
        <v>2356</v>
      </c>
      <c r="G217">
        <v>172300</v>
      </c>
      <c r="H217">
        <v>2385933</v>
      </c>
      <c r="I217">
        <v>0</v>
      </c>
      <c r="J217">
        <v>0</v>
      </c>
    </row>
    <row r="218" spans="1:10">
      <c r="A218">
        <v>2020</v>
      </c>
      <c r="B218" t="s">
        <v>51</v>
      </c>
      <c r="C218">
        <v>9</v>
      </c>
      <c r="D218">
        <v>5</v>
      </c>
      <c r="E218">
        <v>173496</v>
      </c>
      <c r="F218">
        <v>2358</v>
      </c>
      <c r="G218">
        <v>170548</v>
      </c>
      <c r="H218">
        <v>2758124</v>
      </c>
      <c r="I218">
        <v>0</v>
      </c>
      <c r="J218">
        <v>0</v>
      </c>
    </row>
    <row r="219" spans="1:10">
      <c r="A219">
        <v>2020</v>
      </c>
      <c r="B219" t="s">
        <v>52</v>
      </c>
      <c r="C219">
        <v>10</v>
      </c>
      <c r="D219">
        <v>1</v>
      </c>
      <c r="E219">
        <v>163570</v>
      </c>
      <c r="F219">
        <v>2198</v>
      </c>
      <c r="G219">
        <v>157462</v>
      </c>
      <c r="H219">
        <v>2305856</v>
      </c>
      <c r="I219">
        <v>0</v>
      </c>
      <c r="J219">
        <v>0</v>
      </c>
    </row>
    <row r="220" spans="1:10">
      <c r="A220">
        <v>2020</v>
      </c>
      <c r="B220" t="s">
        <v>52</v>
      </c>
      <c r="C220">
        <v>10</v>
      </c>
      <c r="D220">
        <v>1</v>
      </c>
      <c r="E220">
        <v>159770</v>
      </c>
      <c r="F220">
        <v>2136</v>
      </c>
      <c r="G220">
        <v>152680</v>
      </c>
      <c r="H220">
        <v>2311147</v>
      </c>
      <c r="I220">
        <v>0</v>
      </c>
      <c r="J220">
        <v>0</v>
      </c>
    </row>
    <row r="221" spans="1:10">
      <c r="A221">
        <v>2020</v>
      </c>
      <c r="B221" t="s">
        <v>52</v>
      </c>
      <c r="C221">
        <v>10</v>
      </c>
      <c r="D221">
        <v>1</v>
      </c>
      <c r="E221">
        <v>150958</v>
      </c>
      <c r="F221">
        <v>1874</v>
      </c>
      <c r="G221">
        <v>163310</v>
      </c>
      <c r="H221">
        <v>2223859</v>
      </c>
      <c r="I221">
        <v>0</v>
      </c>
      <c r="J221">
        <v>0</v>
      </c>
    </row>
    <row r="222" spans="1:10">
      <c r="A222">
        <v>2020</v>
      </c>
      <c r="B222" t="s">
        <v>52</v>
      </c>
      <c r="C222">
        <v>10</v>
      </c>
      <c r="D222">
        <v>1</v>
      </c>
      <c r="E222">
        <v>149540</v>
      </c>
      <c r="F222">
        <v>1806</v>
      </c>
      <c r="G222">
        <v>153430</v>
      </c>
      <c r="H222">
        <v>2147263</v>
      </c>
      <c r="I222">
        <v>0</v>
      </c>
      <c r="J222">
        <v>0</v>
      </c>
    </row>
    <row r="223" spans="1:10">
      <c r="A223">
        <v>2020</v>
      </c>
      <c r="B223" t="s">
        <v>52</v>
      </c>
      <c r="C223">
        <v>10</v>
      </c>
      <c r="D223">
        <v>1</v>
      </c>
      <c r="E223">
        <v>120260</v>
      </c>
      <c r="F223">
        <v>1772</v>
      </c>
      <c r="G223">
        <v>151714</v>
      </c>
      <c r="H223">
        <v>2044472</v>
      </c>
      <c r="I223">
        <v>0</v>
      </c>
      <c r="J223">
        <v>0</v>
      </c>
    </row>
    <row r="224" spans="1:10">
      <c r="A224">
        <v>2020</v>
      </c>
      <c r="B224" t="s">
        <v>52</v>
      </c>
      <c r="C224">
        <v>10</v>
      </c>
      <c r="D224">
        <v>1</v>
      </c>
      <c r="E224">
        <v>143738</v>
      </c>
      <c r="F224">
        <v>1980</v>
      </c>
      <c r="G224">
        <v>163890</v>
      </c>
      <c r="H224">
        <v>2346738</v>
      </c>
      <c r="I224">
        <v>0</v>
      </c>
      <c r="J224">
        <v>0</v>
      </c>
    </row>
    <row r="225" spans="1:10">
      <c r="A225">
        <v>2020</v>
      </c>
      <c r="B225" t="s">
        <v>52</v>
      </c>
      <c r="C225">
        <v>10</v>
      </c>
      <c r="D225">
        <v>1</v>
      </c>
      <c r="E225">
        <v>157618</v>
      </c>
      <c r="F225">
        <v>1926</v>
      </c>
      <c r="G225">
        <v>166420</v>
      </c>
      <c r="H225">
        <v>2384716</v>
      </c>
      <c r="I225">
        <v>0</v>
      </c>
      <c r="J225">
        <v>0</v>
      </c>
    </row>
    <row r="226" spans="1:10">
      <c r="A226">
        <v>2020</v>
      </c>
      <c r="B226" t="s">
        <v>52</v>
      </c>
      <c r="C226">
        <v>10</v>
      </c>
      <c r="D226">
        <v>2</v>
      </c>
      <c r="E226">
        <v>141596</v>
      </c>
      <c r="F226">
        <v>1934</v>
      </c>
      <c r="G226">
        <v>157490</v>
      </c>
      <c r="H226">
        <v>2365563</v>
      </c>
      <c r="I226">
        <v>0</v>
      </c>
      <c r="J226">
        <v>0</v>
      </c>
    </row>
    <row r="227" spans="1:10">
      <c r="A227">
        <v>2020</v>
      </c>
      <c r="B227" t="s">
        <v>52</v>
      </c>
      <c r="C227">
        <v>10</v>
      </c>
      <c r="D227">
        <v>2</v>
      </c>
      <c r="E227">
        <v>146610</v>
      </c>
      <c r="F227">
        <v>1858</v>
      </c>
      <c r="G227">
        <v>165256</v>
      </c>
      <c r="H227">
        <v>2379025</v>
      </c>
      <c r="I227">
        <v>0</v>
      </c>
      <c r="J227">
        <v>0</v>
      </c>
    </row>
    <row r="228" spans="1:10">
      <c r="A228">
        <v>2020</v>
      </c>
      <c r="B228" t="s">
        <v>52</v>
      </c>
      <c r="C228">
        <v>10</v>
      </c>
      <c r="D228">
        <v>2</v>
      </c>
      <c r="E228">
        <v>148836</v>
      </c>
      <c r="F228">
        <v>1842</v>
      </c>
      <c r="G228">
        <v>178048</v>
      </c>
      <c r="H228">
        <v>2297584</v>
      </c>
      <c r="I228">
        <v>0</v>
      </c>
      <c r="J228">
        <v>0</v>
      </c>
    </row>
    <row r="229" spans="1:10">
      <c r="A229">
        <v>2020</v>
      </c>
      <c r="B229" t="s">
        <v>52</v>
      </c>
      <c r="C229">
        <v>10</v>
      </c>
      <c r="D229">
        <v>2</v>
      </c>
      <c r="E229">
        <v>135578</v>
      </c>
      <c r="F229">
        <v>1626</v>
      </c>
      <c r="G229">
        <v>143130</v>
      </c>
      <c r="H229">
        <v>2102667</v>
      </c>
      <c r="I229">
        <v>0</v>
      </c>
      <c r="J229">
        <v>0</v>
      </c>
    </row>
    <row r="230" spans="1:10">
      <c r="A230">
        <v>2020</v>
      </c>
      <c r="B230" t="s">
        <v>52</v>
      </c>
      <c r="C230">
        <v>10</v>
      </c>
      <c r="D230">
        <v>2</v>
      </c>
      <c r="E230">
        <v>108524</v>
      </c>
      <c r="F230">
        <v>1420</v>
      </c>
      <c r="G230">
        <v>156730</v>
      </c>
      <c r="H230">
        <v>2104207</v>
      </c>
      <c r="I230">
        <v>0</v>
      </c>
      <c r="J230">
        <v>0</v>
      </c>
    </row>
    <row r="231" spans="1:10">
      <c r="A231">
        <v>2020</v>
      </c>
      <c r="B231" t="s">
        <v>52</v>
      </c>
      <c r="C231">
        <v>10</v>
      </c>
      <c r="D231">
        <v>2</v>
      </c>
      <c r="E231">
        <v>127434</v>
      </c>
      <c r="F231">
        <v>1454</v>
      </c>
      <c r="G231">
        <v>148158</v>
      </c>
      <c r="H231">
        <v>2343245</v>
      </c>
      <c r="I231">
        <v>0</v>
      </c>
      <c r="J231">
        <v>0</v>
      </c>
    </row>
    <row r="232" spans="1:10">
      <c r="A232">
        <v>2020</v>
      </c>
      <c r="B232" t="s">
        <v>52</v>
      </c>
      <c r="C232">
        <v>10</v>
      </c>
      <c r="D232">
        <v>2</v>
      </c>
      <c r="E232">
        <v>135622</v>
      </c>
      <c r="F232">
        <v>1380</v>
      </c>
      <c r="G232">
        <v>163164</v>
      </c>
      <c r="H232">
        <v>2396607</v>
      </c>
      <c r="I232">
        <v>0</v>
      </c>
      <c r="J232">
        <v>0</v>
      </c>
    </row>
    <row r="233" spans="1:10">
      <c r="A233">
        <v>2020</v>
      </c>
      <c r="B233" t="s">
        <v>52</v>
      </c>
      <c r="C233">
        <v>10</v>
      </c>
      <c r="D233">
        <v>3</v>
      </c>
      <c r="E233">
        <v>126882</v>
      </c>
      <c r="F233">
        <v>1764</v>
      </c>
      <c r="G233">
        <v>141584</v>
      </c>
      <c r="H233">
        <v>2168358</v>
      </c>
      <c r="I233">
        <v>0</v>
      </c>
      <c r="J233">
        <v>0</v>
      </c>
    </row>
    <row r="234" spans="1:10">
      <c r="A234">
        <v>2020</v>
      </c>
      <c r="B234" t="s">
        <v>52</v>
      </c>
      <c r="C234">
        <v>10</v>
      </c>
      <c r="D234">
        <v>3</v>
      </c>
      <c r="E234">
        <v>124608</v>
      </c>
      <c r="F234">
        <v>1680</v>
      </c>
      <c r="G234">
        <v>141136</v>
      </c>
      <c r="H234">
        <v>2172078</v>
      </c>
      <c r="I234">
        <v>0</v>
      </c>
      <c r="J234">
        <v>0</v>
      </c>
    </row>
    <row r="235" spans="1:10">
      <c r="A235">
        <v>2020</v>
      </c>
      <c r="B235" t="s">
        <v>52</v>
      </c>
      <c r="C235">
        <v>10</v>
      </c>
      <c r="D235">
        <v>3</v>
      </c>
      <c r="E235">
        <v>123786</v>
      </c>
      <c r="F235">
        <v>2064</v>
      </c>
      <c r="G235">
        <v>145166</v>
      </c>
      <c r="H235">
        <v>2117397</v>
      </c>
      <c r="I235">
        <v>0</v>
      </c>
      <c r="J235">
        <v>0</v>
      </c>
    </row>
    <row r="236" spans="1:10">
      <c r="A236">
        <v>2020</v>
      </c>
      <c r="B236" t="s">
        <v>52</v>
      </c>
      <c r="C236">
        <v>10</v>
      </c>
      <c r="D236">
        <v>3</v>
      </c>
      <c r="E236">
        <v>113038</v>
      </c>
      <c r="F236">
        <v>1164</v>
      </c>
      <c r="G236">
        <v>132836</v>
      </c>
      <c r="H236">
        <v>1954413</v>
      </c>
      <c r="I236">
        <v>0</v>
      </c>
      <c r="J236">
        <v>0</v>
      </c>
    </row>
    <row r="237" spans="1:10">
      <c r="A237">
        <v>2020</v>
      </c>
      <c r="B237" t="s">
        <v>52</v>
      </c>
      <c r="C237">
        <v>10</v>
      </c>
      <c r="D237">
        <v>3</v>
      </c>
      <c r="E237">
        <v>91012</v>
      </c>
      <c r="F237">
        <v>1178</v>
      </c>
      <c r="G237">
        <v>139600</v>
      </c>
      <c r="H237">
        <v>1993644</v>
      </c>
      <c r="I237">
        <v>0</v>
      </c>
      <c r="J237">
        <v>0</v>
      </c>
    </row>
    <row r="238" spans="1:10">
      <c r="A238">
        <v>2020</v>
      </c>
      <c r="B238" t="s">
        <v>52</v>
      </c>
      <c r="C238">
        <v>10</v>
      </c>
      <c r="D238">
        <v>3</v>
      </c>
      <c r="E238">
        <v>108696</v>
      </c>
      <c r="F238">
        <v>1428</v>
      </c>
      <c r="G238">
        <v>123656</v>
      </c>
      <c r="H238">
        <v>2212563</v>
      </c>
      <c r="I238">
        <v>0</v>
      </c>
      <c r="J238">
        <v>0</v>
      </c>
    </row>
    <row r="239" spans="1:10">
      <c r="A239">
        <v>2020</v>
      </c>
      <c r="B239" t="s">
        <v>52</v>
      </c>
      <c r="C239">
        <v>10</v>
      </c>
      <c r="D239">
        <v>3</v>
      </c>
      <c r="E239">
        <v>112528</v>
      </c>
      <c r="F239">
        <v>1402</v>
      </c>
      <c r="G239">
        <v>159122</v>
      </c>
      <c r="H239">
        <v>2702058</v>
      </c>
      <c r="I239">
        <v>0</v>
      </c>
      <c r="J239">
        <v>0</v>
      </c>
    </row>
    <row r="240" spans="1:10">
      <c r="A240">
        <v>2020</v>
      </c>
      <c r="B240" t="s">
        <v>52</v>
      </c>
      <c r="C240">
        <v>10</v>
      </c>
      <c r="D240">
        <v>4</v>
      </c>
      <c r="E240">
        <v>108742</v>
      </c>
      <c r="F240">
        <v>1372</v>
      </c>
      <c r="G240">
        <v>149138</v>
      </c>
      <c r="H240">
        <v>2626437</v>
      </c>
      <c r="I240">
        <v>0</v>
      </c>
      <c r="J240">
        <v>0</v>
      </c>
    </row>
    <row r="241" spans="1:10">
      <c r="A241">
        <v>2020</v>
      </c>
      <c r="B241" t="s">
        <v>52</v>
      </c>
      <c r="C241">
        <v>10</v>
      </c>
      <c r="D241">
        <v>4</v>
      </c>
      <c r="E241">
        <v>107862</v>
      </c>
      <c r="F241">
        <v>1310</v>
      </c>
      <c r="G241">
        <v>133988</v>
      </c>
      <c r="H241">
        <v>2465554</v>
      </c>
      <c r="I241">
        <v>0</v>
      </c>
      <c r="J241">
        <v>0</v>
      </c>
    </row>
    <row r="242" spans="1:10">
      <c r="A242">
        <v>2020</v>
      </c>
      <c r="B242" t="s">
        <v>52</v>
      </c>
      <c r="C242">
        <v>10</v>
      </c>
      <c r="D242">
        <v>4</v>
      </c>
      <c r="E242">
        <v>100732</v>
      </c>
      <c r="F242">
        <v>1156</v>
      </c>
      <c r="G242">
        <v>124540</v>
      </c>
      <c r="H242">
        <v>2292866</v>
      </c>
      <c r="I242">
        <v>0</v>
      </c>
      <c r="J242">
        <v>0</v>
      </c>
    </row>
    <row r="243" spans="1:10">
      <c r="A243">
        <v>2020</v>
      </c>
      <c r="B243" t="s">
        <v>52</v>
      </c>
      <c r="C243">
        <v>10</v>
      </c>
      <c r="D243">
        <v>4</v>
      </c>
      <c r="E243">
        <v>91844</v>
      </c>
      <c r="F243">
        <v>966</v>
      </c>
      <c r="G243">
        <v>118608</v>
      </c>
      <c r="H243">
        <v>1944306</v>
      </c>
      <c r="I243">
        <v>0</v>
      </c>
      <c r="J243">
        <v>0</v>
      </c>
    </row>
    <row r="244" spans="1:10">
      <c r="A244">
        <v>2020</v>
      </c>
      <c r="B244" t="s">
        <v>52</v>
      </c>
      <c r="C244">
        <v>10</v>
      </c>
      <c r="D244">
        <v>4</v>
      </c>
      <c r="E244">
        <v>72208</v>
      </c>
      <c r="F244">
        <v>982</v>
      </c>
      <c r="G244">
        <v>127746</v>
      </c>
      <c r="H244">
        <v>1788912</v>
      </c>
      <c r="I244">
        <v>0</v>
      </c>
      <c r="J244">
        <v>0</v>
      </c>
    </row>
    <row r="245" spans="1:10">
      <c r="A245">
        <v>2020</v>
      </c>
      <c r="B245" t="s">
        <v>52</v>
      </c>
      <c r="C245">
        <v>10</v>
      </c>
      <c r="D245">
        <v>4</v>
      </c>
      <c r="E245">
        <v>86072</v>
      </c>
      <c r="F245">
        <v>1022</v>
      </c>
      <c r="G245">
        <v>116858</v>
      </c>
      <c r="H245">
        <v>2068378</v>
      </c>
      <c r="I245">
        <v>0</v>
      </c>
      <c r="J245">
        <v>0</v>
      </c>
    </row>
    <row r="246" spans="1:10">
      <c r="A246">
        <v>2020</v>
      </c>
      <c r="B246" t="s">
        <v>52</v>
      </c>
      <c r="C246">
        <v>10</v>
      </c>
      <c r="D246">
        <v>4</v>
      </c>
      <c r="E246">
        <v>100376</v>
      </c>
      <c r="F246">
        <v>1030</v>
      </c>
      <c r="G246">
        <v>113188</v>
      </c>
      <c r="H246">
        <v>2217895</v>
      </c>
      <c r="I246">
        <v>0</v>
      </c>
      <c r="J246">
        <v>0</v>
      </c>
    </row>
    <row r="247" spans="1:10">
      <c r="A247">
        <v>2020</v>
      </c>
      <c r="B247" t="s">
        <v>52</v>
      </c>
      <c r="C247">
        <v>10</v>
      </c>
      <c r="D247">
        <v>5</v>
      </c>
      <c r="E247">
        <v>97530</v>
      </c>
      <c r="F247">
        <v>1124</v>
      </c>
      <c r="G247">
        <v>115734</v>
      </c>
      <c r="H247">
        <v>2308243</v>
      </c>
      <c r="I247">
        <v>0</v>
      </c>
      <c r="J247">
        <v>0</v>
      </c>
    </row>
    <row r="248" spans="1:10">
      <c r="A248">
        <v>2020</v>
      </c>
      <c r="B248" t="s">
        <v>52</v>
      </c>
      <c r="C248">
        <v>10</v>
      </c>
      <c r="D248">
        <v>5</v>
      </c>
      <c r="E248">
        <v>96234</v>
      </c>
      <c r="F248">
        <v>1100</v>
      </c>
      <c r="G248">
        <v>118010</v>
      </c>
      <c r="H248">
        <v>2192863</v>
      </c>
      <c r="I248">
        <v>0</v>
      </c>
      <c r="J248">
        <v>0</v>
      </c>
    </row>
    <row r="249" spans="1:10">
      <c r="A249">
        <v>2020</v>
      </c>
      <c r="B249" t="s">
        <v>52</v>
      </c>
      <c r="C249">
        <v>10</v>
      </c>
      <c r="D249">
        <v>5</v>
      </c>
      <c r="E249">
        <v>94456</v>
      </c>
      <c r="F249">
        <v>938</v>
      </c>
      <c r="G249">
        <v>117364</v>
      </c>
      <c r="H249">
        <v>2263727</v>
      </c>
      <c r="I249">
        <v>0</v>
      </c>
      <c r="J249">
        <v>0</v>
      </c>
    </row>
    <row r="250" spans="1:10">
      <c r="A250">
        <v>2020</v>
      </c>
      <c r="B250" t="s">
        <v>53</v>
      </c>
      <c r="C250">
        <v>11</v>
      </c>
      <c r="D250">
        <v>1</v>
      </c>
      <c r="E250">
        <v>91856</v>
      </c>
      <c r="F250">
        <v>982</v>
      </c>
      <c r="G250">
        <v>106624</v>
      </c>
      <c r="H250">
        <v>1955682</v>
      </c>
      <c r="I250">
        <v>0</v>
      </c>
      <c r="J250">
        <v>0</v>
      </c>
    </row>
    <row r="251" spans="1:10">
      <c r="A251">
        <v>2020</v>
      </c>
      <c r="B251" t="s">
        <v>53</v>
      </c>
      <c r="C251">
        <v>11</v>
      </c>
      <c r="D251">
        <v>1</v>
      </c>
      <c r="E251">
        <v>75184</v>
      </c>
      <c r="F251">
        <v>996</v>
      </c>
      <c r="G251">
        <v>117048</v>
      </c>
      <c r="H251">
        <v>1978837</v>
      </c>
      <c r="I251">
        <v>0</v>
      </c>
      <c r="J251">
        <v>0</v>
      </c>
    </row>
    <row r="252" spans="1:10">
      <c r="A252">
        <v>2020</v>
      </c>
      <c r="B252" t="s">
        <v>53</v>
      </c>
      <c r="C252">
        <v>11</v>
      </c>
      <c r="D252">
        <v>1</v>
      </c>
      <c r="E252">
        <v>92054</v>
      </c>
      <c r="F252">
        <v>1020</v>
      </c>
      <c r="G252">
        <v>106656</v>
      </c>
      <c r="H252">
        <v>2358956</v>
      </c>
      <c r="I252">
        <v>0</v>
      </c>
      <c r="J252">
        <v>0</v>
      </c>
    </row>
    <row r="253" spans="1:10">
      <c r="A253">
        <v>2020</v>
      </c>
      <c r="B253" t="s">
        <v>53</v>
      </c>
      <c r="C253">
        <v>11</v>
      </c>
      <c r="D253">
        <v>1</v>
      </c>
      <c r="E253">
        <v>100930</v>
      </c>
      <c r="F253">
        <v>1414</v>
      </c>
      <c r="G253">
        <v>111746</v>
      </c>
      <c r="H253">
        <v>2371643</v>
      </c>
      <c r="I253">
        <v>0</v>
      </c>
      <c r="J253">
        <v>0</v>
      </c>
    </row>
    <row r="254" spans="1:10">
      <c r="A254">
        <v>2020</v>
      </c>
      <c r="B254" t="s">
        <v>53</v>
      </c>
      <c r="C254">
        <v>11</v>
      </c>
      <c r="D254">
        <v>1</v>
      </c>
      <c r="E254">
        <v>95256</v>
      </c>
      <c r="F254">
        <v>1344</v>
      </c>
      <c r="G254">
        <v>108266</v>
      </c>
      <c r="H254">
        <v>2386685</v>
      </c>
      <c r="I254">
        <v>0</v>
      </c>
      <c r="J254">
        <v>0</v>
      </c>
    </row>
    <row r="255" spans="1:10">
      <c r="A255">
        <v>2020</v>
      </c>
      <c r="B255" t="s">
        <v>53</v>
      </c>
      <c r="C255">
        <v>11</v>
      </c>
      <c r="D255">
        <v>1</v>
      </c>
      <c r="E255">
        <v>100718</v>
      </c>
      <c r="F255">
        <v>1154</v>
      </c>
      <c r="G255">
        <v>107984</v>
      </c>
      <c r="H255">
        <v>2311644</v>
      </c>
      <c r="I255">
        <v>0</v>
      </c>
      <c r="J255">
        <v>0</v>
      </c>
    </row>
    <row r="256" spans="1:10">
      <c r="A256">
        <v>2020</v>
      </c>
      <c r="B256" t="s">
        <v>53</v>
      </c>
      <c r="C256">
        <v>11</v>
      </c>
      <c r="D256">
        <v>1</v>
      </c>
      <c r="E256">
        <v>91622</v>
      </c>
      <c r="F256">
        <v>1114</v>
      </c>
      <c r="G256">
        <v>97072</v>
      </c>
      <c r="H256">
        <v>2356053</v>
      </c>
      <c r="I256">
        <v>0</v>
      </c>
      <c r="J256">
        <v>0</v>
      </c>
    </row>
    <row r="257" spans="1:10">
      <c r="A257">
        <v>2020</v>
      </c>
      <c r="B257" t="s">
        <v>53</v>
      </c>
      <c r="C257">
        <v>11</v>
      </c>
      <c r="D257">
        <v>2</v>
      </c>
      <c r="E257">
        <v>93414</v>
      </c>
      <c r="F257">
        <v>980</v>
      </c>
      <c r="G257">
        <v>96930</v>
      </c>
      <c r="H257">
        <v>1948083</v>
      </c>
      <c r="I257">
        <v>0</v>
      </c>
      <c r="J257">
        <v>0</v>
      </c>
    </row>
    <row r="258" spans="1:10">
      <c r="A258">
        <v>2020</v>
      </c>
      <c r="B258" t="s">
        <v>53</v>
      </c>
      <c r="C258">
        <v>11</v>
      </c>
      <c r="D258">
        <v>2</v>
      </c>
      <c r="E258">
        <v>74238</v>
      </c>
      <c r="F258">
        <v>900</v>
      </c>
      <c r="G258">
        <v>82898</v>
      </c>
      <c r="H258">
        <v>1990582</v>
      </c>
      <c r="I258">
        <v>0</v>
      </c>
      <c r="J258">
        <v>0</v>
      </c>
    </row>
    <row r="259" spans="1:10">
      <c r="A259">
        <v>2020</v>
      </c>
      <c r="B259" t="s">
        <v>53</v>
      </c>
      <c r="C259">
        <v>11</v>
      </c>
      <c r="D259">
        <v>2</v>
      </c>
      <c r="E259">
        <v>89448</v>
      </c>
      <c r="F259">
        <v>1022</v>
      </c>
      <c r="G259">
        <v>109278</v>
      </c>
      <c r="H259">
        <v>2278510</v>
      </c>
      <c r="I259">
        <v>0</v>
      </c>
      <c r="J259">
        <v>0</v>
      </c>
    </row>
    <row r="260" spans="1:10">
      <c r="A260">
        <v>2020</v>
      </c>
      <c r="B260" t="s">
        <v>53</v>
      </c>
      <c r="C260">
        <v>11</v>
      </c>
      <c r="D260">
        <v>2</v>
      </c>
      <c r="E260">
        <v>96570</v>
      </c>
      <c r="F260">
        <v>1100</v>
      </c>
      <c r="G260">
        <v>105408</v>
      </c>
      <c r="H260">
        <v>2357705</v>
      </c>
      <c r="I260">
        <v>0</v>
      </c>
      <c r="J260">
        <v>0</v>
      </c>
    </row>
    <row r="261" spans="1:10">
      <c r="A261">
        <v>2020</v>
      </c>
      <c r="B261" t="s">
        <v>53</v>
      </c>
      <c r="C261">
        <v>11</v>
      </c>
      <c r="D261">
        <v>2</v>
      </c>
      <c r="E261">
        <v>89168</v>
      </c>
      <c r="F261">
        <v>1088</v>
      </c>
      <c r="G261">
        <v>98708</v>
      </c>
      <c r="H261">
        <v>2298857</v>
      </c>
      <c r="I261">
        <v>0</v>
      </c>
      <c r="J261">
        <v>0</v>
      </c>
    </row>
    <row r="262" spans="1:10">
      <c r="A262">
        <v>2020</v>
      </c>
      <c r="B262" t="s">
        <v>53</v>
      </c>
      <c r="C262">
        <v>11</v>
      </c>
      <c r="D262">
        <v>2</v>
      </c>
      <c r="E262">
        <v>89240</v>
      </c>
      <c r="F262">
        <v>1034</v>
      </c>
      <c r="G262">
        <v>95240</v>
      </c>
      <c r="H262">
        <v>2083832</v>
      </c>
      <c r="I262">
        <v>0</v>
      </c>
      <c r="J262">
        <v>0</v>
      </c>
    </row>
    <row r="263" spans="1:10">
      <c r="A263">
        <v>2020</v>
      </c>
      <c r="B263" t="s">
        <v>53</v>
      </c>
      <c r="C263">
        <v>11</v>
      </c>
      <c r="D263">
        <v>2</v>
      </c>
      <c r="E263">
        <v>83384</v>
      </c>
      <c r="F263">
        <v>900</v>
      </c>
      <c r="G263">
        <v>84634</v>
      </c>
      <c r="H263">
        <v>1792071</v>
      </c>
      <c r="I263">
        <v>0</v>
      </c>
      <c r="J263">
        <v>0</v>
      </c>
    </row>
    <row r="264" spans="1:10">
      <c r="A264">
        <v>2020</v>
      </c>
      <c r="B264" t="s">
        <v>53</v>
      </c>
      <c r="C264">
        <v>11</v>
      </c>
      <c r="D264">
        <v>3</v>
      </c>
      <c r="E264">
        <v>61362</v>
      </c>
      <c r="F264">
        <v>868</v>
      </c>
      <c r="G264">
        <v>88222</v>
      </c>
      <c r="H264">
        <v>1578485</v>
      </c>
      <c r="I264">
        <v>0</v>
      </c>
      <c r="J264">
        <v>0</v>
      </c>
    </row>
    <row r="265" spans="1:10">
      <c r="A265">
        <v>2020</v>
      </c>
      <c r="B265" t="s">
        <v>53</v>
      </c>
      <c r="C265">
        <v>11</v>
      </c>
      <c r="D265">
        <v>3</v>
      </c>
      <c r="E265">
        <v>57218</v>
      </c>
      <c r="F265">
        <v>902</v>
      </c>
      <c r="G265">
        <v>80784</v>
      </c>
      <c r="H265">
        <v>1524699</v>
      </c>
      <c r="I265">
        <v>0</v>
      </c>
      <c r="J265">
        <v>0</v>
      </c>
    </row>
    <row r="266" spans="1:10">
      <c r="A266">
        <v>2020</v>
      </c>
      <c r="B266" t="s">
        <v>53</v>
      </c>
      <c r="C266">
        <v>11</v>
      </c>
      <c r="D266">
        <v>3</v>
      </c>
      <c r="E266">
        <v>77096</v>
      </c>
      <c r="F266">
        <v>944</v>
      </c>
      <c r="G266">
        <v>89506</v>
      </c>
      <c r="H266">
        <v>1953727</v>
      </c>
      <c r="I266">
        <v>0</v>
      </c>
      <c r="J266">
        <v>0</v>
      </c>
    </row>
    <row r="267" spans="1:10">
      <c r="A267">
        <v>2020</v>
      </c>
      <c r="B267" t="s">
        <v>53</v>
      </c>
      <c r="C267">
        <v>11</v>
      </c>
      <c r="D267">
        <v>3</v>
      </c>
      <c r="E267">
        <v>90732</v>
      </c>
      <c r="F267">
        <v>1172</v>
      </c>
      <c r="G267">
        <v>97350</v>
      </c>
      <c r="H267">
        <v>2076670</v>
      </c>
      <c r="I267">
        <v>0</v>
      </c>
      <c r="J267">
        <v>0</v>
      </c>
    </row>
    <row r="268" spans="1:10">
      <c r="A268">
        <v>2020</v>
      </c>
      <c r="B268" t="s">
        <v>53</v>
      </c>
      <c r="C268">
        <v>11</v>
      </c>
      <c r="D268">
        <v>3</v>
      </c>
      <c r="E268">
        <v>92370</v>
      </c>
      <c r="F268">
        <v>1164</v>
      </c>
      <c r="G268">
        <v>90492</v>
      </c>
      <c r="H268">
        <v>2241737</v>
      </c>
      <c r="I268">
        <v>0</v>
      </c>
      <c r="J268">
        <v>0</v>
      </c>
    </row>
    <row r="269" spans="1:10">
      <c r="A269">
        <v>2020</v>
      </c>
      <c r="B269" t="s">
        <v>53</v>
      </c>
      <c r="C269">
        <v>11</v>
      </c>
      <c r="D269">
        <v>3</v>
      </c>
      <c r="E269">
        <v>92566</v>
      </c>
      <c r="F269">
        <v>1128</v>
      </c>
      <c r="G269">
        <v>97936</v>
      </c>
      <c r="H269">
        <v>2220243</v>
      </c>
      <c r="I269">
        <v>0</v>
      </c>
      <c r="J269">
        <v>0</v>
      </c>
    </row>
    <row r="270" spans="1:10">
      <c r="A270">
        <v>2020</v>
      </c>
      <c r="B270" t="s">
        <v>53</v>
      </c>
      <c r="C270">
        <v>11</v>
      </c>
      <c r="D270">
        <v>3</v>
      </c>
      <c r="E270">
        <v>90602</v>
      </c>
      <c r="F270">
        <v>998</v>
      </c>
      <c r="G270">
        <v>88110</v>
      </c>
      <c r="H270">
        <v>2243541</v>
      </c>
      <c r="I270">
        <v>0</v>
      </c>
      <c r="J270">
        <v>0</v>
      </c>
    </row>
    <row r="271" spans="1:10">
      <c r="A271">
        <v>2020</v>
      </c>
      <c r="B271" t="s">
        <v>53</v>
      </c>
      <c r="C271">
        <v>11</v>
      </c>
      <c r="D271">
        <v>4</v>
      </c>
      <c r="E271">
        <v>88808</v>
      </c>
      <c r="F271">
        <v>1020</v>
      </c>
      <c r="G271">
        <v>82810</v>
      </c>
      <c r="H271">
        <v>1995016</v>
      </c>
      <c r="I271">
        <v>0</v>
      </c>
      <c r="J271">
        <v>0</v>
      </c>
    </row>
    <row r="272" spans="1:10">
      <c r="A272">
        <v>2020</v>
      </c>
      <c r="B272" t="s">
        <v>53</v>
      </c>
      <c r="C272">
        <v>11</v>
      </c>
      <c r="D272">
        <v>4</v>
      </c>
      <c r="E272">
        <v>74882</v>
      </c>
      <c r="F272">
        <v>962</v>
      </c>
      <c r="G272">
        <v>84390</v>
      </c>
      <c r="H272">
        <v>2071110</v>
      </c>
      <c r="I272">
        <v>0</v>
      </c>
      <c r="J272">
        <v>0</v>
      </c>
    </row>
    <row r="273" spans="1:10">
      <c r="A273">
        <v>2020</v>
      </c>
      <c r="B273" t="s">
        <v>53</v>
      </c>
      <c r="C273">
        <v>11</v>
      </c>
      <c r="D273">
        <v>4</v>
      </c>
      <c r="E273">
        <v>88490</v>
      </c>
      <c r="F273">
        <v>978</v>
      </c>
      <c r="G273">
        <v>75530</v>
      </c>
      <c r="H273">
        <v>2389032</v>
      </c>
      <c r="I273">
        <v>0</v>
      </c>
      <c r="J273">
        <v>0</v>
      </c>
    </row>
    <row r="274" spans="1:10">
      <c r="A274">
        <v>2020</v>
      </c>
      <c r="B274" t="s">
        <v>53</v>
      </c>
      <c r="C274">
        <v>11</v>
      </c>
      <c r="D274">
        <v>4</v>
      </c>
      <c r="E274">
        <v>89398</v>
      </c>
      <c r="F274">
        <v>1036</v>
      </c>
      <c r="G274">
        <v>73164</v>
      </c>
      <c r="H274">
        <v>2363033</v>
      </c>
      <c r="I274">
        <v>0</v>
      </c>
      <c r="J274">
        <v>0</v>
      </c>
    </row>
    <row r="275" spans="1:10">
      <c r="A275">
        <v>2020</v>
      </c>
      <c r="B275" t="s">
        <v>53</v>
      </c>
      <c r="C275">
        <v>11</v>
      </c>
      <c r="D275">
        <v>4</v>
      </c>
      <c r="E275">
        <v>86348</v>
      </c>
      <c r="F275">
        <v>982</v>
      </c>
      <c r="G275">
        <v>79446</v>
      </c>
      <c r="H275">
        <v>2385565</v>
      </c>
      <c r="I275">
        <v>0</v>
      </c>
      <c r="J275">
        <v>0</v>
      </c>
    </row>
    <row r="276" spans="1:10">
      <c r="A276">
        <v>2020</v>
      </c>
      <c r="B276" t="s">
        <v>53</v>
      </c>
      <c r="C276">
        <v>11</v>
      </c>
      <c r="D276">
        <v>4</v>
      </c>
      <c r="E276">
        <v>82706</v>
      </c>
      <c r="F276">
        <v>972</v>
      </c>
      <c r="G276">
        <v>82354</v>
      </c>
      <c r="H276">
        <v>2385560</v>
      </c>
      <c r="I276">
        <v>0</v>
      </c>
      <c r="J276">
        <v>0</v>
      </c>
    </row>
    <row r="277" spans="1:10">
      <c r="A277">
        <v>2020</v>
      </c>
      <c r="B277" t="s">
        <v>53</v>
      </c>
      <c r="C277">
        <v>11</v>
      </c>
      <c r="D277">
        <v>4</v>
      </c>
      <c r="E277">
        <v>83630</v>
      </c>
      <c r="F277">
        <v>990</v>
      </c>
      <c r="G277">
        <v>84550</v>
      </c>
      <c r="H277">
        <v>2524727</v>
      </c>
      <c r="I277">
        <v>0</v>
      </c>
      <c r="J277">
        <v>0</v>
      </c>
    </row>
    <row r="278" spans="1:10">
      <c r="A278">
        <v>2020</v>
      </c>
      <c r="B278" t="s">
        <v>53</v>
      </c>
      <c r="C278">
        <v>11</v>
      </c>
      <c r="D278">
        <v>5</v>
      </c>
      <c r="E278">
        <v>78072</v>
      </c>
      <c r="F278">
        <v>888</v>
      </c>
      <c r="G278">
        <v>90304</v>
      </c>
      <c r="H278">
        <v>2222616</v>
      </c>
      <c r="I278">
        <v>0</v>
      </c>
      <c r="J278">
        <v>0</v>
      </c>
    </row>
    <row r="279" spans="1:10">
      <c r="A279">
        <v>2020</v>
      </c>
      <c r="B279" t="s">
        <v>53</v>
      </c>
      <c r="C279">
        <v>11</v>
      </c>
      <c r="D279">
        <v>5</v>
      </c>
      <c r="E279">
        <v>62358</v>
      </c>
      <c r="F279">
        <v>964</v>
      </c>
      <c r="G279">
        <v>84564</v>
      </c>
      <c r="H279">
        <v>1969426</v>
      </c>
      <c r="I279">
        <v>0</v>
      </c>
      <c r="J279">
        <v>0</v>
      </c>
    </row>
    <row r="280" spans="1:10">
      <c r="A280">
        <v>2020</v>
      </c>
      <c r="B280" t="s">
        <v>54</v>
      </c>
      <c r="C280">
        <v>12</v>
      </c>
      <c r="D280">
        <v>1</v>
      </c>
      <c r="E280">
        <v>72948</v>
      </c>
      <c r="F280">
        <v>1002</v>
      </c>
      <c r="G280">
        <v>86416</v>
      </c>
      <c r="H280">
        <v>2210040</v>
      </c>
      <c r="I280">
        <v>0</v>
      </c>
      <c r="J280">
        <v>0</v>
      </c>
    </row>
    <row r="281" spans="1:10">
      <c r="A281">
        <v>2020</v>
      </c>
      <c r="B281" t="s">
        <v>54</v>
      </c>
      <c r="C281">
        <v>12</v>
      </c>
      <c r="D281">
        <v>1</v>
      </c>
      <c r="E281">
        <v>71012</v>
      </c>
      <c r="F281">
        <v>1052</v>
      </c>
      <c r="G281">
        <v>81816</v>
      </c>
      <c r="H281">
        <v>2305723</v>
      </c>
      <c r="I281">
        <v>0</v>
      </c>
      <c r="J281">
        <v>0</v>
      </c>
    </row>
    <row r="282" spans="1:10">
      <c r="A282">
        <v>2020</v>
      </c>
      <c r="B282" t="s">
        <v>54</v>
      </c>
      <c r="C282">
        <v>12</v>
      </c>
      <c r="D282">
        <v>1</v>
      </c>
      <c r="E282">
        <v>73148</v>
      </c>
      <c r="F282">
        <v>1082</v>
      </c>
      <c r="G282">
        <v>85982</v>
      </c>
      <c r="H282">
        <v>2426602</v>
      </c>
      <c r="I282">
        <v>0</v>
      </c>
      <c r="J282">
        <v>0</v>
      </c>
    </row>
    <row r="283" spans="1:10">
      <c r="A283">
        <v>2020</v>
      </c>
      <c r="B283" t="s">
        <v>54</v>
      </c>
      <c r="C283">
        <v>12</v>
      </c>
      <c r="D283">
        <v>1</v>
      </c>
      <c r="E283">
        <v>73422</v>
      </c>
      <c r="F283">
        <v>1022</v>
      </c>
      <c r="G283">
        <v>84718</v>
      </c>
      <c r="H283">
        <v>2405677</v>
      </c>
      <c r="I283">
        <v>0</v>
      </c>
      <c r="J283">
        <v>0</v>
      </c>
    </row>
    <row r="284" spans="1:10">
      <c r="A284">
        <v>2020</v>
      </c>
      <c r="B284" t="s">
        <v>54</v>
      </c>
      <c r="C284">
        <v>12</v>
      </c>
      <c r="D284">
        <v>1</v>
      </c>
      <c r="E284">
        <v>72020</v>
      </c>
      <c r="F284">
        <v>964</v>
      </c>
      <c r="G284">
        <v>83770</v>
      </c>
      <c r="H284">
        <v>2344038</v>
      </c>
      <c r="I284">
        <v>0</v>
      </c>
      <c r="J284">
        <v>0</v>
      </c>
    </row>
    <row r="285" spans="1:10">
      <c r="A285">
        <v>2020</v>
      </c>
      <c r="B285" t="s">
        <v>54</v>
      </c>
      <c r="C285">
        <v>12</v>
      </c>
      <c r="D285">
        <v>1</v>
      </c>
      <c r="E285">
        <v>66356</v>
      </c>
      <c r="F285">
        <v>780</v>
      </c>
      <c r="G285">
        <v>78156</v>
      </c>
      <c r="H285">
        <v>1985312</v>
      </c>
      <c r="I285">
        <v>0</v>
      </c>
      <c r="J285">
        <v>0</v>
      </c>
    </row>
    <row r="286" spans="1:10">
      <c r="A286">
        <v>2020</v>
      </c>
      <c r="B286" t="s">
        <v>54</v>
      </c>
      <c r="C286">
        <v>12</v>
      </c>
      <c r="D286">
        <v>1</v>
      </c>
      <c r="E286">
        <v>52454</v>
      </c>
      <c r="F286">
        <v>772</v>
      </c>
      <c r="G286">
        <v>78586</v>
      </c>
      <c r="H286">
        <v>1984600</v>
      </c>
      <c r="I286">
        <v>0</v>
      </c>
      <c r="J286">
        <v>0</v>
      </c>
    </row>
    <row r="287" spans="1:10">
      <c r="A287">
        <v>2020</v>
      </c>
      <c r="B287" t="s">
        <v>54</v>
      </c>
      <c r="C287">
        <v>12</v>
      </c>
      <c r="D287">
        <v>2</v>
      </c>
      <c r="E287">
        <v>64166</v>
      </c>
      <c r="F287">
        <v>804</v>
      </c>
      <c r="G287">
        <v>73166</v>
      </c>
      <c r="H287">
        <v>2192394</v>
      </c>
      <c r="I287">
        <v>0</v>
      </c>
      <c r="J287">
        <v>0</v>
      </c>
    </row>
    <row r="288" spans="1:10">
      <c r="A288">
        <v>2020</v>
      </c>
      <c r="B288" t="s">
        <v>54</v>
      </c>
      <c r="C288">
        <v>12</v>
      </c>
      <c r="D288">
        <v>2</v>
      </c>
      <c r="E288">
        <v>63274</v>
      </c>
      <c r="F288">
        <v>826</v>
      </c>
      <c r="G288">
        <v>75386</v>
      </c>
      <c r="H288">
        <v>2063530</v>
      </c>
      <c r="I288">
        <v>0</v>
      </c>
      <c r="J288">
        <v>0</v>
      </c>
    </row>
    <row r="289" spans="1:10">
      <c r="A289">
        <v>2020</v>
      </c>
      <c r="B289" t="s">
        <v>54</v>
      </c>
      <c r="C289">
        <v>12</v>
      </c>
      <c r="D289">
        <v>2</v>
      </c>
      <c r="E289">
        <v>58822</v>
      </c>
      <c r="F289">
        <v>822</v>
      </c>
      <c r="G289">
        <v>75414</v>
      </c>
      <c r="H289">
        <v>2003523</v>
      </c>
      <c r="I289">
        <v>0</v>
      </c>
      <c r="J289">
        <v>0</v>
      </c>
    </row>
    <row r="290" spans="1:10">
      <c r="A290">
        <v>2020</v>
      </c>
      <c r="B290" t="s">
        <v>54</v>
      </c>
      <c r="C290">
        <v>12</v>
      </c>
      <c r="D290">
        <v>2</v>
      </c>
      <c r="E290">
        <v>59922</v>
      </c>
      <c r="F290">
        <v>884</v>
      </c>
      <c r="G290">
        <v>66984</v>
      </c>
      <c r="H290">
        <v>2231536</v>
      </c>
      <c r="I290">
        <v>0</v>
      </c>
      <c r="J290">
        <v>0</v>
      </c>
    </row>
    <row r="291" spans="1:10">
      <c r="A291">
        <v>2020</v>
      </c>
      <c r="B291" t="s">
        <v>54</v>
      </c>
      <c r="C291">
        <v>12</v>
      </c>
      <c r="D291">
        <v>2</v>
      </c>
      <c r="E291">
        <v>60708</v>
      </c>
      <c r="F291">
        <v>782</v>
      </c>
      <c r="G291">
        <v>66174</v>
      </c>
      <c r="H291">
        <v>2113802</v>
      </c>
      <c r="I291">
        <v>0</v>
      </c>
      <c r="J291">
        <v>0</v>
      </c>
    </row>
    <row r="292" spans="1:10">
      <c r="A292">
        <v>2020</v>
      </c>
      <c r="B292" t="s">
        <v>54</v>
      </c>
      <c r="C292">
        <v>12</v>
      </c>
      <c r="D292">
        <v>2</v>
      </c>
      <c r="E292">
        <v>54672</v>
      </c>
      <c r="F292">
        <v>676</v>
      </c>
      <c r="G292">
        <v>61280</v>
      </c>
      <c r="H292">
        <v>1964825</v>
      </c>
      <c r="I292">
        <v>0</v>
      </c>
      <c r="J292">
        <v>0</v>
      </c>
    </row>
    <row r="293" spans="1:10">
      <c r="A293">
        <v>2020</v>
      </c>
      <c r="B293" t="s">
        <v>54</v>
      </c>
      <c r="C293">
        <v>12</v>
      </c>
      <c r="D293">
        <v>2</v>
      </c>
      <c r="E293">
        <v>43882</v>
      </c>
      <c r="F293">
        <v>708</v>
      </c>
      <c r="G293">
        <v>68842</v>
      </c>
      <c r="H293">
        <v>1926068</v>
      </c>
      <c r="I293">
        <v>0</v>
      </c>
      <c r="J293">
        <v>0</v>
      </c>
    </row>
    <row r="294" spans="1:10">
      <c r="A294">
        <v>2020</v>
      </c>
      <c r="B294" t="s">
        <v>54</v>
      </c>
      <c r="C294">
        <v>12</v>
      </c>
      <c r="D294">
        <v>3</v>
      </c>
      <c r="E294">
        <v>52502</v>
      </c>
      <c r="F294">
        <v>768</v>
      </c>
      <c r="G294">
        <v>67706</v>
      </c>
      <c r="H294">
        <v>2203796</v>
      </c>
      <c r="I294">
        <v>0</v>
      </c>
      <c r="J294">
        <v>0</v>
      </c>
    </row>
    <row r="295" spans="1:10">
      <c r="A295">
        <v>2020</v>
      </c>
      <c r="B295" t="s">
        <v>54</v>
      </c>
      <c r="C295">
        <v>12</v>
      </c>
      <c r="D295">
        <v>3</v>
      </c>
      <c r="E295">
        <v>36344</v>
      </c>
      <c r="F295">
        <v>712</v>
      </c>
      <c r="G295">
        <v>66720</v>
      </c>
      <c r="H295">
        <v>2327126</v>
      </c>
      <c r="I295">
        <v>0</v>
      </c>
      <c r="J295">
        <v>0</v>
      </c>
    </row>
    <row r="296" spans="1:10">
      <c r="A296">
        <v>2020</v>
      </c>
      <c r="B296" t="s">
        <v>54</v>
      </c>
      <c r="C296">
        <v>12</v>
      </c>
      <c r="D296">
        <v>3</v>
      </c>
      <c r="E296">
        <v>53508</v>
      </c>
      <c r="F296">
        <v>684</v>
      </c>
      <c r="G296">
        <v>61782</v>
      </c>
      <c r="H296">
        <v>2295418</v>
      </c>
      <c r="I296">
        <v>0</v>
      </c>
      <c r="J296">
        <v>0</v>
      </c>
    </row>
    <row r="297" spans="1:10">
      <c r="A297">
        <v>2020</v>
      </c>
      <c r="B297" t="s">
        <v>54</v>
      </c>
      <c r="C297">
        <v>12</v>
      </c>
      <c r="D297">
        <v>3</v>
      </c>
      <c r="E297">
        <v>53982</v>
      </c>
      <c r="F297">
        <v>684</v>
      </c>
      <c r="G297">
        <v>59758</v>
      </c>
      <c r="H297">
        <v>2333628</v>
      </c>
      <c r="I297">
        <v>0</v>
      </c>
      <c r="J297">
        <v>0</v>
      </c>
    </row>
    <row r="298" spans="1:10">
      <c r="A298">
        <v>2020</v>
      </c>
      <c r="B298" t="s">
        <v>54</v>
      </c>
      <c r="C298">
        <v>12</v>
      </c>
      <c r="D298">
        <v>3</v>
      </c>
      <c r="E298">
        <v>53668</v>
      </c>
      <c r="F298">
        <v>684</v>
      </c>
      <c r="G298">
        <v>59516</v>
      </c>
      <c r="H298">
        <v>2265576</v>
      </c>
      <c r="I298">
        <v>0</v>
      </c>
      <c r="J298">
        <v>0</v>
      </c>
    </row>
    <row r="299" spans="1:10">
      <c r="A299">
        <v>2020</v>
      </c>
      <c r="B299" t="s">
        <v>54</v>
      </c>
      <c r="C299">
        <v>12</v>
      </c>
      <c r="D299">
        <v>3</v>
      </c>
      <c r="E299">
        <v>49244</v>
      </c>
      <c r="F299">
        <v>664</v>
      </c>
      <c r="G299">
        <v>51468</v>
      </c>
      <c r="H299">
        <v>1989510</v>
      </c>
      <c r="I299">
        <v>0</v>
      </c>
      <c r="J299">
        <v>0</v>
      </c>
    </row>
    <row r="300" spans="1:10">
      <c r="A300">
        <v>2020</v>
      </c>
      <c r="B300" t="s">
        <v>54</v>
      </c>
      <c r="C300">
        <v>12</v>
      </c>
      <c r="D300">
        <v>3</v>
      </c>
      <c r="E300">
        <v>38294</v>
      </c>
      <c r="F300">
        <v>604</v>
      </c>
      <c r="G300">
        <v>60500</v>
      </c>
      <c r="H300">
        <v>1967526</v>
      </c>
      <c r="I300">
        <v>0</v>
      </c>
      <c r="J300">
        <v>0</v>
      </c>
    </row>
    <row r="301" spans="1:10">
      <c r="A301">
        <v>2020</v>
      </c>
      <c r="B301" t="s">
        <v>54</v>
      </c>
      <c r="C301">
        <v>12</v>
      </c>
      <c r="D301">
        <v>4</v>
      </c>
      <c r="E301">
        <v>47760</v>
      </c>
      <c r="F301">
        <v>658</v>
      </c>
      <c r="G301">
        <v>54064</v>
      </c>
      <c r="H301">
        <v>2204451</v>
      </c>
      <c r="I301">
        <v>0</v>
      </c>
      <c r="J301">
        <v>0</v>
      </c>
    </row>
    <row r="302" spans="1:10">
      <c r="A302">
        <v>2020</v>
      </c>
      <c r="B302" t="s">
        <v>54</v>
      </c>
      <c r="C302">
        <v>12</v>
      </c>
      <c r="D302">
        <v>4</v>
      </c>
      <c r="E302">
        <v>49432</v>
      </c>
      <c r="F302">
        <v>630</v>
      </c>
      <c r="G302">
        <v>59892</v>
      </c>
      <c r="H302">
        <v>2112212</v>
      </c>
      <c r="I302">
        <v>0</v>
      </c>
      <c r="J302">
        <v>0</v>
      </c>
    </row>
    <row r="303" spans="1:10">
      <c r="A303">
        <v>2020</v>
      </c>
      <c r="B303" t="s">
        <v>54</v>
      </c>
      <c r="C303">
        <v>12</v>
      </c>
      <c r="D303">
        <v>4</v>
      </c>
      <c r="E303">
        <v>46888</v>
      </c>
      <c r="F303">
        <v>674</v>
      </c>
      <c r="G303">
        <v>49110</v>
      </c>
      <c r="H303">
        <v>2205067</v>
      </c>
      <c r="I303">
        <v>0</v>
      </c>
      <c r="J303">
        <v>0</v>
      </c>
    </row>
    <row r="304" spans="1:10">
      <c r="A304">
        <v>2020</v>
      </c>
      <c r="B304" t="s">
        <v>54</v>
      </c>
      <c r="C304">
        <v>12</v>
      </c>
      <c r="D304">
        <v>4</v>
      </c>
      <c r="E304">
        <v>44698</v>
      </c>
      <c r="F304">
        <v>502</v>
      </c>
      <c r="G304">
        <v>44368</v>
      </c>
      <c r="H304">
        <v>1925525</v>
      </c>
      <c r="I304">
        <v>0</v>
      </c>
      <c r="J304">
        <v>0</v>
      </c>
    </row>
    <row r="305" spans="1:10">
      <c r="A305">
        <v>2020</v>
      </c>
      <c r="B305" t="s">
        <v>54</v>
      </c>
      <c r="C305">
        <v>12</v>
      </c>
      <c r="D305">
        <v>4</v>
      </c>
      <c r="E305">
        <v>37150</v>
      </c>
      <c r="F305">
        <v>560</v>
      </c>
      <c r="G305">
        <v>42932</v>
      </c>
      <c r="H305">
        <v>1871205</v>
      </c>
      <c r="I305">
        <v>0</v>
      </c>
      <c r="J305">
        <v>0</v>
      </c>
    </row>
    <row r="306" spans="1:10">
      <c r="A306">
        <v>2020</v>
      </c>
      <c r="B306" t="s">
        <v>54</v>
      </c>
      <c r="C306">
        <v>12</v>
      </c>
      <c r="D306">
        <v>4</v>
      </c>
      <c r="E306">
        <v>40666</v>
      </c>
      <c r="F306">
        <v>562</v>
      </c>
      <c r="G306">
        <v>42194</v>
      </c>
      <c r="H306">
        <v>1699394</v>
      </c>
      <c r="I306">
        <v>0</v>
      </c>
      <c r="J306">
        <v>0</v>
      </c>
    </row>
    <row r="307" spans="1:10">
      <c r="A307">
        <v>2020</v>
      </c>
      <c r="B307" t="s">
        <v>54</v>
      </c>
      <c r="C307">
        <v>12</v>
      </c>
      <c r="D307">
        <v>4</v>
      </c>
      <c r="E307">
        <v>32144</v>
      </c>
      <c r="F307">
        <v>500</v>
      </c>
      <c r="G307">
        <v>49644</v>
      </c>
      <c r="H307">
        <v>1834881</v>
      </c>
      <c r="I307">
        <v>0</v>
      </c>
      <c r="J307">
        <v>0</v>
      </c>
    </row>
    <row r="308" spans="1:10">
      <c r="A308">
        <v>2020</v>
      </c>
      <c r="B308" t="s">
        <v>54</v>
      </c>
      <c r="C308">
        <v>12</v>
      </c>
      <c r="D308">
        <v>5</v>
      </c>
      <c r="E308">
        <v>41084</v>
      </c>
      <c r="F308">
        <v>570</v>
      </c>
      <c r="G308">
        <v>53178</v>
      </c>
      <c r="H308">
        <v>2177602</v>
      </c>
      <c r="I308">
        <v>0</v>
      </c>
      <c r="J308">
        <v>0</v>
      </c>
    </row>
    <row r="309" spans="1:10">
      <c r="A309">
        <v>2020</v>
      </c>
      <c r="B309" t="s">
        <v>54</v>
      </c>
      <c r="C309">
        <v>12</v>
      </c>
      <c r="D309">
        <v>5</v>
      </c>
      <c r="E309">
        <v>43890</v>
      </c>
      <c r="F309">
        <v>598</v>
      </c>
      <c r="G309">
        <v>52814</v>
      </c>
      <c r="H309">
        <v>2252604</v>
      </c>
      <c r="I309">
        <v>0</v>
      </c>
      <c r="J309">
        <v>0</v>
      </c>
    </row>
    <row r="310" spans="1:10">
      <c r="A310">
        <v>2020</v>
      </c>
      <c r="B310" t="s">
        <v>54</v>
      </c>
      <c r="C310">
        <v>12</v>
      </c>
      <c r="D310">
        <v>5</v>
      </c>
      <c r="E310">
        <v>38052</v>
      </c>
      <c r="F310">
        <v>488</v>
      </c>
      <c r="G310">
        <v>43938</v>
      </c>
      <c r="H310">
        <v>2188745</v>
      </c>
      <c r="I310">
        <v>0</v>
      </c>
      <c r="J310">
        <v>0</v>
      </c>
    </row>
    <row r="311" spans="1:10">
      <c r="A311">
        <v>2021</v>
      </c>
      <c r="B311" t="s">
        <v>16</v>
      </c>
      <c r="C311">
        <v>1</v>
      </c>
      <c r="D311">
        <v>1</v>
      </c>
      <c r="E311">
        <v>40318</v>
      </c>
      <c r="F311">
        <v>474</v>
      </c>
      <c r="G311">
        <v>47676</v>
      </c>
      <c r="H311">
        <v>1907519</v>
      </c>
      <c r="I311">
        <v>0</v>
      </c>
      <c r="J311">
        <v>0</v>
      </c>
    </row>
    <row r="312" spans="1:10">
      <c r="A312">
        <v>2021</v>
      </c>
      <c r="B312" t="s">
        <v>16</v>
      </c>
      <c r="C312">
        <v>1</v>
      </c>
      <c r="D312">
        <v>1</v>
      </c>
      <c r="E312">
        <v>36288</v>
      </c>
      <c r="F312">
        <v>432</v>
      </c>
      <c r="G312">
        <v>41806</v>
      </c>
      <c r="H312">
        <v>1926582</v>
      </c>
      <c r="I312">
        <v>0</v>
      </c>
      <c r="J312">
        <v>0</v>
      </c>
    </row>
    <row r="313" spans="1:10">
      <c r="A313">
        <v>2021</v>
      </c>
      <c r="B313" t="s">
        <v>16</v>
      </c>
      <c r="C313">
        <v>1</v>
      </c>
      <c r="D313">
        <v>1</v>
      </c>
      <c r="E313">
        <v>33356</v>
      </c>
      <c r="F313">
        <v>430</v>
      </c>
      <c r="G313">
        <v>39316</v>
      </c>
      <c r="H313">
        <v>1689717</v>
      </c>
      <c r="I313">
        <v>0</v>
      </c>
      <c r="J313">
        <v>0</v>
      </c>
    </row>
    <row r="314" spans="1:10">
      <c r="A314">
        <v>2021</v>
      </c>
      <c r="B314" t="s">
        <v>16</v>
      </c>
      <c r="C314">
        <v>1</v>
      </c>
      <c r="D314">
        <v>1</v>
      </c>
      <c r="E314">
        <v>32556</v>
      </c>
      <c r="F314">
        <v>400</v>
      </c>
      <c r="G314">
        <v>58418</v>
      </c>
      <c r="H314">
        <v>1724356</v>
      </c>
      <c r="I314">
        <v>0</v>
      </c>
      <c r="J314">
        <v>0</v>
      </c>
    </row>
    <row r="315" spans="1:10">
      <c r="A315">
        <v>2021</v>
      </c>
      <c r="B315" t="s">
        <v>16</v>
      </c>
      <c r="C315">
        <v>1</v>
      </c>
      <c r="D315">
        <v>1</v>
      </c>
      <c r="E315">
        <v>35818</v>
      </c>
      <c r="F315">
        <v>530</v>
      </c>
      <c r="G315">
        <v>42322</v>
      </c>
      <c r="H315">
        <v>1956413</v>
      </c>
      <c r="I315">
        <v>0</v>
      </c>
      <c r="J315">
        <v>0</v>
      </c>
    </row>
    <row r="316" spans="1:10">
      <c r="A316">
        <v>2021</v>
      </c>
      <c r="B316" t="s">
        <v>16</v>
      </c>
      <c r="C316">
        <v>1</v>
      </c>
      <c r="D316">
        <v>1</v>
      </c>
      <c r="E316">
        <v>40944</v>
      </c>
      <c r="F316">
        <v>444</v>
      </c>
      <c r="G316">
        <v>39378</v>
      </c>
      <c r="H316">
        <v>2013524</v>
      </c>
      <c r="I316">
        <v>0</v>
      </c>
      <c r="J316">
        <v>0</v>
      </c>
    </row>
    <row r="317" spans="1:10">
      <c r="A317">
        <v>2021</v>
      </c>
      <c r="B317" t="s">
        <v>16</v>
      </c>
      <c r="C317">
        <v>1</v>
      </c>
      <c r="D317">
        <v>1</v>
      </c>
      <c r="E317">
        <v>36246</v>
      </c>
      <c r="F317">
        <v>466</v>
      </c>
      <c r="G317">
        <v>41006</v>
      </c>
      <c r="H317">
        <v>2005809</v>
      </c>
      <c r="I317">
        <v>0</v>
      </c>
      <c r="J317">
        <v>0</v>
      </c>
    </row>
    <row r="318" spans="1:10">
      <c r="A318">
        <v>2021</v>
      </c>
      <c r="B318" t="s">
        <v>16</v>
      </c>
      <c r="C318">
        <v>1</v>
      </c>
      <c r="D318">
        <v>2</v>
      </c>
      <c r="E318">
        <v>36906</v>
      </c>
      <c r="F318">
        <v>458</v>
      </c>
      <c r="G318">
        <v>38484</v>
      </c>
      <c r="H318">
        <v>1987553</v>
      </c>
      <c r="I318">
        <v>0</v>
      </c>
      <c r="J318">
        <v>0</v>
      </c>
    </row>
    <row r="319" spans="1:10">
      <c r="A319">
        <v>2021</v>
      </c>
      <c r="B319" t="s">
        <v>16</v>
      </c>
      <c r="C319">
        <v>1</v>
      </c>
      <c r="D319">
        <v>2</v>
      </c>
      <c r="E319">
        <v>37640</v>
      </c>
      <c r="F319">
        <v>426</v>
      </c>
      <c r="G319">
        <v>38920</v>
      </c>
      <c r="H319">
        <v>1895958</v>
      </c>
      <c r="I319">
        <v>0</v>
      </c>
      <c r="J319">
        <v>0</v>
      </c>
    </row>
    <row r="320" spans="1:10">
      <c r="A320">
        <v>2021</v>
      </c>
      <c r="B320" t="s">
        <v>16</v>
      </c>
      <c r="C320">
        <v>1</v>
      </c>
      <c r="D320">
        <v>2</v>
      </c>
      <c r="E320">
        <v>32172</v>
      </c>
      <c r="F320">
        <v>300</v>
      </c>
      <c r="G320">
        <v>33474</v>
      </c>
      <c r="H320">
        <v>1614172</v>
      </c>
      <c r="I320">
        <v>0</v>
      </c>
      <c r="J320">
        <v>0</v>
      </c>
    </row>
    <row r="321" spans="1:10">
      <c r="A321">
        <v>2021</v>
      </c>
      <c r="B321" t="s">
        <v>16</v>
      </c>
      <c r="C321">
        <v>1</v>
      </c>
      <c r="D321">
        <v>2</v>
      </c>
      <c r="E321">
        <v>24962</v>
      </c>
      <c r="F321">
        <v>332</v>
      </c>
      <c r="G321">
        <v>37156</v>
      </c>
      <c r="H321">
        <v>1710122</v>
      </c>
      <c r="I321">
        <v>0</v>
      </c>
      <c r="J321">
        <v>0</v>
      </c>
    </row>
    <row r="322" spans="1:10">
      <c r="A322">
        <v>2021</v>
      </c>
      <c r="B322" t="s">
        <v>16</v>
      </c>
      <c r="C322">
        <v>1</v>
      </c>
      <c r="D322">
        <v>2</v>
      </c>
      <c r="E322">
        <v>31806</v>
      </c>
      <c r="F322">
        <v>400</v>
      </c>
      <c r="G322">
        <v>35524</v>
      </c>
      <c r="H322">
        <v>1823647</v>
      </c>
      <c r="I322">
        <v>0</v>
      </c>
      <c r="J322">
        <v>0</v>
      </c>
    </row>
    <row r="323" spans="1:10">
      <c r="A323">
        <v>2021</v>
      </c>
      <c r="B323" t="s">
        <v>16</v>
      </c>
      <c r="C323">
        <v>1</v>
      </c>
      <c r="D323">
        <v>2</v>
      </c>
      <c r="E323">
        <v>34030</v>
      </c>
      <c r="F323">
        <v>402</v>
      </c>
      <c r="G323">
        <v>35594</v>
      </c>
      <c r="H323">
        <v>1749542</v>
      </c>
      <c r="I323">
        <v>0</v>
      </c>
      <c r="J323">
        <v>0</v>
      </c>
    </row>
    <row r="324" spans="1:10">
      <c r="A324">
        <v>2021</v>
      </c>
      <c r="B324" t="s">
        <v>16</v>
      </c>
      <c r="C324">
        <v>1</v>
      </c>
      <c r="D324">
        <v>2</v>
      </c>
      <c r="E324">
        <v>31354</v>
      </c>
      <c r="F324">
        <v>378</v>
      </c>
      <c r="G324">
        <v>31886</v>
      </c>
      <c r="H324">
        <v>1678004</v>
      </c>
      <c r="I324">
        <v>0</v>
      </c>
      <c r="J324">
        <v>0</v>
      </c>
    </row>
    <row r="325" spans="1:10">
      <c r="A325">
        <v>2021</v>
      </c>
      <c r="B325" t="s">
        <v>16</v>
      </c>
      <c r="C325">
        <v>1</v>
      </c>
      <c r="D325">
        <v>3</v>
      </c>
      <c r="E325">
        <v>30310</v>
      </c>
      <c r="F325">
        <v>352</v>
      </c>
      <c r="G325">
        <v>33618</v>
      </c>
      <c r="H325">
        <v>1657483</v>
      </c>
      <c r="I325">
        <v>0</v>
      </c>
      <c r="J325">
        <v>0</v>
      </c>
    </row>
    <row r="326" spans="1:10">
      <c r="A326">
        <v>2021</v>
      </c>
      <c r="B326" t="s">
        <v>16</v>
      </c>
      <c r="C326">
        <v>1</v>
      </c>
      <c r="D326">
        <v>3</v>
      </c>
      <c r="E326">
        <v>27924</v>
      </c>
      <c r="F326">
        <v>290</v>
      </c>
      <c r="G326">
        <v>29026</v>
      </c>
      <c r="H326">
        <v>1412580</v>
      </c>
      <c r="I326">
        <v>33120</v>
      </c>
      <c r="J326">
        <v>0</v>
      </c>
    </row>
    <row r="327" spans="1:10">
      <c r="A327">
        <v>2021</v>
      </c>
      <c r="B327" t="s">
        <v>16</v>
      </c>
      <c r="C327">
        <v>1</v>
      </c>
      <c r="D327">
        <v>3</v>
      </c>
      <c r="E327">
        <v>30558</v>
      </c>
      <c r="F327">
        <v>304</v>
      </c>
      <c r="G327">
        <v>40142</v>
      </c>
      <c r="H327">
        <v>1685264</v>
      </c>
      <c r="I327">
        <v>339211</v>
      </c>
      <c r="J327">
        <v>0</v>
      </c>
    </row>
    <row r="328" spans="1:10">
      <c r="A328">
        <v>2021</v>
      </c>
      <c r="B328" t="s">
        <v>16</v>
      </c>
      <c r="C328">
        <v>1</v>
      </c>
      <c r="D328">
        <v>3</v>
      </c>
      <c r="E328">
        <v>27574</v>
      </c>
      <c r="F328">
        <v>324</v>
      </c>
      <c r="G328">
        <v>34458</v>
      </c>
      <c r="H328">
        <v>1649667</v>
      </c>
      <c r="I328">
        <v>352736</v>
      </c>
      <c r="J328">
        <v>0</v>
      </c>
    </row>
    <row r="329" spans="1:10">
      <c r="A329">
        <v>2021</v>
      </c>
      <c r="B329" t="s">
        <v>16</v>
      </c>
      <c r="C329">
        <v>1</v>
      </c>
      <c r="D329">
        <v>3</v>
      </c>
      <c r="E329">
        <v>30100</v>
      </c>
      <c r="F329">
        <v>362</v>
      </c>
      <c r="G329">
        <v>34404</v>
      </c>
      <c r="H329">
        <v>1675238</v>
      </c>
      <c r="I329">
        <v>382362</v>
      </c>
      <c r="J329">
        <v>0</v>
      </c>
    </row>
    <row r="330" spans="1:10">
      <c r="A330">
        <v>2021</v>
      </c>
      <c r="B330" t="s">
        <v>16</v>
      </c>
      <c r="C330">
        <v>1</v>
      </c>
      <c r="D330">
        <v>3</v>
      </c>
      <c r="E330">
        <v>28990</v>
      </c>
      <c r="F330">
        <v>322</v>
      </c>
      <c r="G330">
        <v>35468</v>
      </c>
      <c r="H330">
        <v>1720958</v>
      </c>
      <c r="I330">
        <v>468743</v>
      </c>
      <c r="J330">
        <v>0</v>
      </c>
    </row>
    <row r="331" spans="1:10">
      <c r="A331">
        <v>2021</v>
      </c>
      <c r="B331" t="s">
        <v>16</v>
      </c>
      <c r="C331">
        <v>1</v>
      </c>
      <c r="D331">
        <v>3</v>
      </c>
      <c r="E331">
        <v>19974</v>
      </c>
      <c r="F331">
        <v>274</v>
      </c>
      <c r="G331">
        <v>34254</v>
      </c>
      <c r="H331">
        <v>1417281</v>
      </c>
      <c r="I331">
        <v>478599</v>
      </c>
      <c r="J331">
        <v>0</v>
      </c>
    </row>
    <row r="332" spans="1:10">
      <c r="A332">
        <v>2021</v>
      </c>
      <c r="B332" t="s">
        <v>16</v>
      </c>
      <c r="C332">
        <v>1</v>
      </c>
      <c r="D332">
        <v>4</v>
      </c>
      <c r="E332">
        <v>25466</v>
      </c>
      <c r="F332">
        <v>276</v>
      </c>
      <c r="G332">
        <v>26500</v>
      </c>
      <c r="H332">
        <v>1356265</v>
      </c>
      <c r="I332">
        <v>11292</v>
      </c>
      <c r="J332">
        <v>0</v>
      </c>
    </row>
    <row r="333" spans="1:10">
      <c r="A333">
        <v>2021</v>
      </c>
      <c r="B333" t="s">
        <v>16</v>
      </c>
      <c r="C333">
        <v>1</v>
      </c>
      <c r="D333">
        <v>4</v>
      </c>
      <c r="E333">
        <v>26464</v>
      </c>
      <c r="F333">
        <v>262</v>
      </c>
      <c r="G333">
        <v>26296</v>
      </c>
      <c r="H333">
        <v>1362263</v>
      </c>
      <c r="I333">
        <v>66466</v>
      </c>
      <c r="J333">
        <v>0</v>
      </c>
    </row>
    <row r="334" spans="1:10">
      <c r="A334">
        <v>2021</v>
      </c>
      <c r="B334" t="s">
        <v>16</v>
      </c>
      <c r="C334">
        <v>1</v>
      </c>
      <c r="D334">
        <v>4</v>
      </c>
      <c r="E334">
        <v>29792</v>
      </c>
      <c r="F334">
        <v>312</v>
      </c>
      <c r="G334">
        <v>32066</v>
      </c>
      <c r="H334">
        <v>1653874</v>
      </c>
      <c r="I334">
        <v>380000</v>
      </c>
      <c r="J334">
        <v>0</v>
      </c>
    </row>
    <row r="335" spans="1:10">
      <c r="A335">
        <v>2021</v>
      </c>
      <c r="B335" t="s">
        <v>16</v>
      </c>
      <c r="C335">
        <v>1</v>
      </c>
      <c r="D335">
        <v>4</v>
      </c>
      <c r="E335">
        <v>23112</v>
      </c>
      <c r="F335">
        <v>246</v>
      </c>
      <c r="G335">
        <v>28522</v>
      </c>
      <c r="H335">
        <v>1388000</v>
      </c>
      <c r="I335">
        <v>650348</v>
      </c>
      <c r="J335">
        <v>0</v>
      </c>
    </row>
    <row r="336" spans="1:10">
      <c r="A336">
        <v>2021</v>
      </c>
      <c r="B336" t="s">
        <v>16</v>
      </c>
      <c r="C336">
        <v>1</v>
      </c>
      <c r="D336">
        <v>4</v>
      </c>
      <c r="E336">
        <v>28646</v>
      </c>
      <c r="F336">
        <v>306</v>
      </c>
      <c r="G336">
        <v>34332</v>
      </c>
      <c r="H336">
        <v>1774967</v>
      </c>
      <c r="I336">
        <v>689487</v>
      </c>
      <c r="J336">
        <v>0</v>
      </c>
    </row>
    <row r="337" spans="1:10">
      <c r="A337">
        <v>2021</v>
      </c>
      <c r="B337" t="s">
        <v>16</v>
      </c>
      <c r="C337">
        <v>1</v>
      </c>
      <c r="D337">
        <v>4</v>
      </c>
      <c r="E337">
        <v>18196</v>
      </c>
      <c r="F337">
        <v>232</v>
      </c>
      <c r="G337">
        <v>32184</v>
      </c>
      <c r="H337">
        <v>1470452</v>
      </c>
      <c r="I337">
        <v>813269</v>
      </c>
      <c r="J337">
        <v>0</v>
      </c>
    </row>
    <row r="338" spans="1:10">
      <c r="A338">
        <v>2021</v>
      </c>
      <c r="B338" t="s">
        <v>16</v>
      </c>
      <c r="C338">
        <v>1</v>
      </c>
      <c r="D338">
        <v>4</v>
      </c>
      <c r="E338">
        <v>37824</v>
      </c>
      <c r="F338">
        <v>324</v>
      </c>
      <c r="G338">
        <v>40630</v>
      </c>
      <c r="H338">
        <v>1539803</v>
      </c>
      <c r="I338">
        <v>1142072</v>
      </c>
      <c r="J338">
        <v>0</v>
      </c>
    </row>
    <row r="339" spans="1:10">
      <c r="A339">
        <v>2021</v>
      </c>
      <c r="B339" t="s">
        <v>16</v>
      </c>
      <c r="C339">
        <v>1</v>
      </c>
      <c r="D339">
        <v>5</v>
      </c>
      <c r="E339">
        <v>23054</v>
      </c>
      <c r="F339">
        <v>232</v>
      </c>
      <c r="G339">
        <v>23764</v>
      </c>
      <c r="H339">
        <v>1260921</v>
      </c>
      <c r="I339">
        <v>29018</v>
      </c>
      <c r="J339">
        <v>0</v>
      </c>
    </row>
    <row r="340" spans="1:10">
      <c r="A340">
        <v>2021</v>
      </c>
      <c r="B340" t="s">
        <v>16</v>
      </c>
      <c r="C340">
        <v>1</v>
      </c>
      <c r="D340">
        <v>5</v>
      </c>
      <c r="E340">
        <v>26146</v>
      </c>
      <c r="F340">
        <v>256</v>
      </c>
      <c r="G340">
        <v>28154</v>
      </c>
      <c r="H340">
        <v>1619574</v>
      </c>
      <c r="I340">
        <v>486572</v>
      </c>
      <c r="J340">
        <v>0</v>
      </c>
    </row>
    <row r="341" spans="1:10">
      <c r="A341">
        <v>2021</v>
      </c>
      <c r="B341" t="s">
        <v>16</v>
      </c>
      <c r="C341">
        <v>1</v>
      </c>
      <c r="D341">
        <v>5</v>
      </c>
      <c r="E341">
        <v>26108</v>
      </c>
      <c r="F341">
        <v>274</v>
      </c>
      <c r="G341">
        <v>29772</v>
      </c>
      <c r="H341">
        <v>1559411</v>
      </c>
      <c r="I341">
        <v>1142271</v>
      </c>
      <c r="J341">
        <v>0</v>
      </c>
    </row>
    <row r="342" spans="1:10">
      <c r="A342">
        <v>2021</v>
      </c>
      <c r="B342" t="s">
        <v>18</v>
      </c>
      <c r="C342">
        <v>2</v>
      </c>
      <c r="D342">
        <v>1</v>
      </c>
      <c r="E342">
        <v>23572</v>
      </c>
      <c r="F342">
        <v>172</v>
      </c>
      <c r="G342">
        <v>23512</v>
      </c>
      <c r="H342">
        <v>1303674</v>
      </c>
      <c r="I342">
        <v>74080</v>
      </c>
      <c r="J342">
        <v>0</v>
      </c>
    </row>
    <row r="343" spans="1:10">
      <c r="A343">
        <v>2021</v>
      </c>
      <c r="B343" t="s">
        <v>18</v>
      </c>
      <c r="C343">
        <v>2</v>
      </c>
      <c r="D343">
        <v>1</v>
      </c>
      <c r="E343">
        <v>22002</v>
      </c>
      <c r="F343">
        <v>226</v>
      </c>
      <c r="G343">
        <v>28500</v>
      </c>
      <c r="H343">
        <v>1459601</v>
      </c>
      <c r="I343">
        <v>375937</v>
      </c>
      <c r="J343">
        <v>0</v>
      </c>
    </row>
    <row r="344" spans="1:10">
      <c r="A344">
        <v>2021</v>
      </c>
      <c r="B344" t="s">
        <v>18</v>
      </c>
      <c r="C344">
        <v>2</v>
      </c>
      <c r="D344">
        <v>1</v>
      </c>
      <c r="E344">
        <v>17158</v>
      </c>
      <c r="F344">
        <v>188</v>
      </c>
      <c r="G344">
        <v>26886</v>
      </c>
      <c r="H344">
        <v>1309224</v>
      </c>
      <c r="I344">
        <v>380727</v>
      </c>
      <c r="J344">
        <v>0</v>
      </c>
    </row>
    <row r="345" spans="1:10">
      <c r="A345">
        <v>2021</v>
      </c>
      <c r="B345" t="s">
        <v>18</v>
      </c>
      <c r="C345">
        <v>2</v>
      </c>
      <c r="D345">
        <v>1</v>
      </c>
      <c r="E345">
        <v>25850</v>
      </c>
      <c r="F345">
        <v>214</v>
      </c>
      <c r="G345">
        <v>35626</v>
      </c>
      <c r="H345">
        <v>1547348</v>
      </c>
      <c r="I345">
        <v>619662</v>
      </c>
      <c r="J345">
        <v>0</v>
      </c>
    </row>
    <row r="346" spans="1:10">
      <c r="A346">
        <v>2021</v>
      </c>
      <c r="B346" t="s">
        <v>18</v>
      </c>
      <c r="C346">
        <v>2</v>
      </c>
      <c r="D346">
        <v>1</v>
      </c>
      <c r="E346">
        <v>24138</v>
      </c>
      <c r="F346">
        <v>150</v>
      </c>
      <c r="G346">
        <v>23522</v>
      </c>
      <c r="H346">
        <v>1550943</v>
      </c>
      <c r="I346">
        <v>715396</v>
      </c>
      <c r="J346">
        <v>0</v>
      </c>
    </row>
    <row r="347" spans="1:10">
      <c r="A347">
        <v>2021</v>
      </c>
      <c r="B347" t="s">
        <v>18</v>
      </c>
      <c r="C347">
        <v>2</v>
      </c>
      <c r="D347">
        <v>1</v>
      </c>
      <c r="E347">
        <v>23422</v>
      </c>
      <c r="F347">
        <v>190</v>
      </c>
      <c r="G347">
        <v>29024</v>
      </c>
      <c r="H347">
        <v>1589459</v>
      </c>
      <c r="I347">
        <v>912707</v>
      </c>
      <c r="J347">
        <v>0</v>
      </c>
    </row>
    <row r="348" spans="1:10">
      <c r="A348">
        <v>2021</v>
      </c>
      <c r="B348" t="s">
        <v>18</v>
      </c>
      <c r="C348">
        <v>2</v>
      </c>
      <c r="D348">
        <v>1</v>
      </c>
      <c r="E348">
        <v>24802</v>
      </c>
      <c r="F348">
        <v>240</v>
      </c>
      <c r="G348">
        <v>31576</v>
      </c>
      <c r="H348">
        <v>1581515</v>
      </c>
      <c r="I348">
        <v>1018592</v>
      </c>
      <c r="J348">
        <v>0</v>
      </c>
    </row>
    <row r="349" spans="1:10">
      <c r="A349">
        <v>2021</v>
      </c>
      <c r="B349" t="s">
        <v>18</v>
      </c>
      <c r="C349">
        <v>2</v>
      </c>
      <c r="D349">
        <v>2</v>
      </c>
      <c r="E349">
        <v>23412</v>
      </c>
      <c r="F349">
        <v>182</v>
      </c>
      <c r="G349">
        <v>19000</v>
      </c>
      <c r="H349">
        <v>1200171</v>
      </c>
      <c r="I349">
        <v>40047</v>
      </c>
      <c r="J349">
        <v>1651</v>
      </c>
    </row>
    <row r="350" spans="1:10">
      <c r="A350">
        <v>2021</v>
      </c>
      <c r="B350" t="s">
        <v>18</v>
      </c>
      <c r="C350">
        <v>2</v>
      </c>
      <c r="D350">
        <v>2</v>
      </c>
      <c r="E350">
        <v>24396</v>
      </c>
      <c r="F350">
        <v>178</v>
      </c>
      <c r="G350">
        <v>22214</v>
      </c>
      <c r="H350">
        <v>1524509</v>
      </c>
      <c r="I350">
        <v>529618</v>
      </c>
      <c r="J350">
        <v>47041</v>
      </c>
    </row>
    <row r="351" spans="1:10">
      <c r="A351">
        <v>2021</v>
      </c>
      <c r="B351" t="s">
        <v>18</v>
      </c>
      <c r="C351">
        <v>2</v>
      </c>
      <c r="D351">
        <v>2</v>
      </c>
      <c r="E351">
        <v>21462</v>
      </c>
      <c r="F351">
        <v>188</v>
      </c>
      <c r="G351">
        <v>25856</v>
      </c>
      <c r="H351">
        <v>1524906</v>
      </c>
      <c r="I351">
        <v>701378</v>
      </c>
      <c r="J351">
        <v>0</v>
      </c>
    </row>
    <row r="352" spans="1:10">
      <c r="A352">
        <v>2021</v>
      </c>
      <c r="B352" t="s">
        <v>18</v>
      </c>
      <c r="C352">
        <v>2</v>
      </c>
      <c r="D352">
        <v>2</v>
      </c>
      <c r="E352">
        <v>25078</v>
      </c>
      <c r="F352">
        <v>220</v>
      </c>
      <c r="G352">
        <v>23592</v>
      </c>
      <c r="H352">
        <v>1540009</v>
      </c>
      <c r="I352">
        <v>803978</v>
      </c>
      <c r="J352">
        <v>0</v>
      </c>
    </row>
    <row r="353" spans="1:10">
      <c r="A353">
        <v>2021</v>
      </c>
      <c r="B353" t="s">
        <v>18</v>
      </c>
      <c r="C353">
        <v>2</v>
      </c>
      <c r="D353">
        <v>2</v>
      </c>
      <c r="E353">
        <v>17430</v>
      </c>
      <c r="F353">
        <v>156</v>
      </c>
      <c r="G353">
        <v>27200</v>
      </c>
      <c r="H353">
        <v>1324874</v>
      </c>
      <c r="I353">
        <v>891839</v>
      </c>
      <c r="J353">
        <v>0</v>
      </c>
    </row>
    <row r="354" spans="1:10">
      <c r="A354">
        <v>2021</v>
      </c>
      <c r="B354" t="s">
        <v>18</v>
      </c>
      <c r="C354">
        <v>2</v>
      </c>
      <c r="D354">
        <v>2</v>
      </c>
      <c r="E354">
        <v>24274</v>
      </c>
      <c r="F354">
        <v>208</v>
      </c>
      <c r="G354">
        <v>22716</v>
      </c>
      <c r="H354">
        <v>1580227</v>
      </c>
      <c r="I354">
        <v>910764</v>
      </c>
      <c r="J354">
        <v>0</v>
      </c>
    </row>
    <row r="355" spans="1:10">
      <c r="A355">
        <v>2021</v>
      </c>
      <c r="B355" t="s">
        <v>18</v>
      </c>
      <c r="C355">
        <v>2</v>
      </c>
      <c r="D355">
        <v>2</v>
      </c>
      <c r="E355">
        <v>18706</v>
      </c>
      <c r="F355">
        <v>170</v>
      </c>
      <c r="G355">
        <v>31444</v>
      </c>
      <c r="H355">
        <v>1601403</v>
      </c>
      <c r="I355">
        <v>965159</v>
      </c>
      <c r="J355">
        <v>0</v>
      </c>
    </row>
    <row r="356" spans="1:10">
      <c r="A356">
        <v>2021</v>
      </c>
      <c r="B356" t="s">
        <v>18</v>
      </c>
      <c r="C356">
        <v>2</v>
      </c>
      <c r="D356">
        <v>3</v>
      </c>
      <c r="E356">
        <v>28556</v>
      </c>
      <c r="F356">
        <v>166</v>
      </c>
      <c r="G356">
        <v>19430</v>
      </c>
      <c r="H356">
        <v>1337352</v>
      </c>
      <c r="I356">
        <v>45705</v>
      </c>
      <c r="J356">
        <v>14232</v>
      </c>
    </row>
    <row r="357" spans="1:10">
      <c r="A357">
        <v>2021</v>
      </c>
      <c r="B357" t="s">
        <v>18</v>
      </c>
      <c r="C357">
        <v>2</v>
      </c>
      <c r="D357">
        <v>3</v>
      </c>
      <c r="E357">
        <v>23184</v>
      </c>
      <c r="F357">
        <v>198</v>
      </c>
      <c r="G357">
        <v>23672</v>
      </c>
      <c r="H357">
        <v>1351626</v>
      </c>
      <c r="I357">
        <v>301425</v>
      </c>
      <c r="J357">
        <v>226338</v>
      </c>
    </row>
    <row r="358" spans="1:10">
      <c r="A358">
        <v>2021</v>
      </c>
      <c r="B358" t="s">
        <v>18</v>
      </c>
      <c r="C358">
        <v>2</v>
      </c>
      <c r="D358">
        <v>3</v>
      </c>
      <c r="E358">
        <v>27838</v>
      </c>
      <c r="F358">
        <v>178</v>
      </c>
      <c r="G358">
        <v>22826</v>
      </c>
      <c r="H358">
        <v>1440552</v>
      </c>
      <c r="I358">
        <v>471215</v>
      </c>
      <c r="J358">
        <v>222336</v>
      </c>
    </row>
    <row r="359" spans="1:10">
      <c r="A359">
        <v>2021</v>
      </c>
      <c r="B359" t="s">
        <v>18</v>
      </c>
      <c r="C359">
        <v>2</v>
      </c>
      <c r="D359">
        <v>3</v>
      </c>
      <c r="E359">
        <v>27832</v>
      </c>
      <c r="F359">
        <v>200</v>
      </c>
      <c r="G359">
        <v>20430</v>
      </c>
      <c r="H359">
        <v>1571442</v>
      </c>
      <c r="I359">
        <v>543927</v>
      </c>
      <c r="J359">
        <v>467719</v>
      </c>
    </row>
    <row r="360" spans="1:10">
      <c r="A360">
        <v>2021</v>
      </c>
      <c r="B360" t="s">
        <v>18</v>
      </c>
      <c r="C360">
        <v>2</v>
      </c>
      <c r="D360">
        <v>3</v>
      </c>
      <c r="E360">
        <v>18172</v>
      </c>
      <c r="F360">
        <v>164</v>
      </c>
      <c r="G360">
        <v>23586</v>
      </c>
      <c r="H360">
        <v>1191659</v>
      </c>
      <c r="I360">
        <v>583024</v>
      </c>
      <c r="J360">
        <v>268156</v>
      </c>
    </row>
    <row r="361" spans="1:10">
      <c r="A361">
        <v>2021</v>
      </c>
      <c r="B361" t="s">
        <v>18</v>
      </c>
      <c r="C361">
        <v>2</v>
      </c>
      <c r="D361">
        <v>3</v>
      </c>
      <c r="E361">
        <v>25724</v>
      </c>
      <c r="F361">
        <v>200</v>
      </c>
      <c r="G361">
        <v>24056</v>
      </c>
      <c r="H361">
        <v>1463010</v>
      </c>
      <c r="I361">
        <v>627562</v>
      </c>
      <c r="J361">
        <v>178509</v>
      </c>
    </row>
    <row r="362" spans="1:10">
      <c r="A362">
        <v>2021</v>
      </c>
      <c r="B362" t="s">
        <v>18</v>
      </c>
      <c r="C362">
        <v>2</v>
      </c>
      <c r="D362">
        <v>3</v>
      </c>
      <c r="E362">
        <v>26476</v>
      </c>
      <c r="F362">
        <v>200</v>
      </c>
      <c r="G362">
        <v>21826</v>
      </c>
      <c r="H362">
        <v>1521908</v>
      </c>
      <c r="I362">
        <v>1009902</v>
      </c>
      <c r="J362">
        <v>477944</v>
      </c>
    </row>
    <row r="363" spans="1:10">
      <c r="A363">
        <v>2021</v>
      </c>
      <c r="B363" t="s">
        <v>18</v>
      </c>
      <c r="C363">
        <v>2</v>
      </c>
      <c r="D363">
        <v>4</v>
      </c>
      <c r="E363">
        <v>31228</v>
      </c>
      <c r="F363">
        <v>216</v>
      </c>
      <c r="G363">
        <v>22582</v>
      </c>
      <c r="H363">
        <v>1416707</v>
      </c>
      <c r="I363">
        <v>0</v>
      </c>
      <c r="J363">
        <v>0</v>
      </c>
    </row>
    <row r="364" spans="1:10">
      <c r="A364">
        <v>2021</v>
      </c>
      <c r="B364" t="s">
        <v>18</v>
      </c>
      <c r="C364">
        <v>2</v>
      </c>
      <c r="D364">
        <v>4</v>
      </c>
      <c r="E364">
        <v>33610</v>
      </c>
      <c r="F364">
        <v>222</v>
      </c>
      <c r="G364">
        <v>23418</v>
      </c>
      <c r="H364">
        <v>1648009</v>
      </c>
      <c r="I364">
        <v>56406</v>
      </c>
      <c r="J364">
        <v>2313</v>
      </c>
    </row>
    <row r="365" spans="1:10">
      <c r="A365">
        <v>2021</v>
      </c>
      <c r="B365" t="s">
        <v>18</v>
      </c>
      <c r="C365">
        <v>2</v>
      </c>
      <c r="D365">
        <v>4</v>
      </c>
      <c r="E365">
        <v>27364</v>
      </c>
      <c r="F365">
        <v>206</v>
      </c>
      <c r="G365">
        <v>27938</v>
      </c>
      <c r="H365">
        <v>1528044</v>
      </c>
      <c r="I365">
        <v>499731</v>
      </c>
      <c r="J365">
        <v>278245</v>
      </c>
    </row>
    <row r="366" spans="1:10">
      <c r="A366">
        <v>2021</v>
      </c>
      <c r="B366" t="s">
        <v>18</v>
      </c>
      <c r="C366">
        <v>2</v>
      </c>
      <c r="D366">
        <v>4</v>
      </c>
      <c r="E366">
        <v>33860</v>
      </c>
      <c r="F366">
        <v>282</v>
      </c>
      <c r="G366">
        <v>24200</v>
      </c>
      <c r="H366">
        <v>1558656</v>
      </c>
      <c r="I366">
        <v>522957</v>
      </c>
      <c r="J366">
        <v>434012</v>
      </c>
    </row>
    <row r="367" spans="1:10">
      <c r="A367">
        <v>2021</v>
      </c>
      <c r="B367" t="s">
        <v>18</v>
      </c>
      <c r="C367">
        <v>2</v>
      </c>
      <c r="D367">
        <v>4</v>
      </c>
      <c r="E367">
        <v>20988</v>
      </c>
      <c r="F367">
        <v>152</v>
      </c>
      <c r="G367">
        <v>26466</v>
      </c>
      <c r="H367">
        <v>1293135</v>
      </c>
      <c r="I367">
        <v>629376</v>
      </c>
      <c r="J367">
        <v>577415</v>
      </c>
    </row>
    <row r="368" spans="1:10">
      <c r="A368">
        <v>2021</v>
      </c>
      <c r="B368" t="s">
        <v>18</v>
      </c>
      <c r="C368">
        <v>2</v>
      </c>
      <c r="D368">
        <v>4</v>
      </c>
      <c r="E368">
        <v>33124</v>
      </c>
      <c r="F368">
        <v>228</v>
      </c>
      <c r="G368">
        <v>25580</v>
      </c>
      <c r="H368">
        <v>1726521</v>
      </c>
      <c r="I368">
        <v>639870</v>
      </c>
      <c r="J368">
        <v>838672</v>
      </c>
    </row>
    <row r="369" spans="1:10">
      <c r="A369">
        <v>2021</v>
      </c>
      <c r="B369" t="s">
        <v>18</v>
      </c>
      <c r="C369">
        <v>2</v>
      </c>
      <c r="D369">
        <v>4</v>
      </c>
      <c r="E369">
        <v>33198</v>
      </c>
      <c r="F369">
        <v>238</v>
      </c>
      <c r="G369">
        <v>24444</v>
      </c>
      <c r="H369">
        <v>1640636</v>
      </c>
      <c r="I369">
        <v>715470</v>
      </c>
      <c r="J369">
        <v>831466</v>
      </c>
    </row>
    <row r="370" spans="1:10">
      <c r="A370">
        <v>2021</v>
      </c>
      <c r="B370" t="s">
        <v>31</v>
      </c>
      <c r="C370">
        <v>3</v>
      </c>
      <c r="D370">
        <v>1</v>
      </c>
      <c r="E370">
        <v>37300</v>
      </c>
      <c r="F370">
        <v>194</v>
      </c>
      <c r="G370">
        <v>28606</v>
      </c>
      <c r="H370">
        <v>1359734</v>
      </c>
      <c r="I370">
        <v>114059</v>
      </c>
      <c r="J370">
        <v>13843</v>
      </c>
    </row>
    <row r="371" spans="1:10">
      <c r="A371">
        <v>2021</v>
      </c>
      <c r="B371" t="s">
        <v>31</v>
      </c>
      <c r="C371">
        <v>3</v>
      </c>
      <c r="D371">
        <v>1</v>
      </c>
      <c r="E371">
        <v>24540</v>
      </c>
      <c r="F371">
        <v>184</v>
      </c>
      <c r="G371">
        <v>24944</v>
      </c>
      <c r="H371">
        <v>1401908</v>
      </c>
      <c r="I371">
        <v>752079</v>
      </c>
      <c r="J371">
        <v>280466</v>
      </c>
    </row>
    <row r="372" spans="1:10">
      <c r="A372">
        <v>2021</v>
      </c>
      <c r="B372" t="s">
        <v>31</v>
      </c>
      <c r="C372">
        <v>3</v>
      </c>
      <c r="D372">
        <v>1</v>
      </c>
      <c r="E372">
        <v>29996</v>
      </c>
      <c r="F372">
        <v>196</v>
      </c>
      <c r="G372">
        <v>26226</v>
      </c>
      <c r="H372">
        <v>1592023</v>
      </c>
      <c r="I372">
        <v>1206934</v>
      </c>
      <c r="J372">
        <v>230886</v>
      </c>
    </row>
    <row r="373" spans="1:10">
      <c r="A373">
        <v>2021</v>
      </c>
      <c r="B373" t="s">
        <v>31</v>
      </c>
      <c r="C373">
        <v>3</v>
      </c>
      <c r="D373">
        <v>1</v>
      </c>
      <c r="E373">
        <v>34850</v>
      </c>
      <c r="F373">
        <v>174</v>
      </c>
      <c r="G373">
        <v>28142</v>
      </c>
      <c r="H373">
        <v>1619923</v>
      </c>
      <c r="I373">
        <v>1577514</v>
      </c>
      <c r="J373">
        <v>324189</v>
      </c>
    </row>
    <row r="374" spans="1:10">
      <c r="A374">
        <v>2021</v>
      </c>
      <c r="B374" t="s">
        <v>31</v>
      </c>
      <c r="C374">
        <v>3</v>
      </c>
      <c r="D374">
        <v>1</v>
      </c>
      <c r="E374">
        <v>33648</v>
      </c>
      <c r="F374">
        <v>226</v>
      </c>
      <c r="G374">
        <v>27576</v>
      </c>
      <c r="H374">
        <v>1616008</v>
      </c>
      <c r="I374">
        <v>2033154</v>
      </c>
      <c r="J374">
        <v>662195</v>
      </c>
    </row>
    <row r="375" spans="1:10">
      <c r="A375">
        <v>2021</v>
      </c>
      <c r="B375" t="s">
        <v>31</v>
      </c>
      <c r="C375">
        <v>3</v>
      </c>
      <c r="D375">
        <v>1</v>
      </c>
      <c r="E375">
        <v>37448</v>
      </c>
      <c r="F375">
        <v>200</v>
      </c>
      <c r="G375">
        <v>28758</v>
      </c>
      <c r="H375">
        <v>1582651</v>
      </c>
      <c r="I375">
        <v>2278628</v>
      </c>
      <c r="J375">
        <v>504640</v>
      </c>
    </row>
    <row r="376" spans="1:10">
      <c r="A376">
        <v>2021</v>
      </c>
      <c r="B376" t="s">
        <v>31</v>
      </c>
      <c r="C376">
        <v>3</v>
      </c>
      <c r="D376">
        <v>1</v>
      </c>
      <c r="E376">
        <v>36648</v>
      </c>
      <c r="F376">
        <v>218</v>
      </c>
      <c r="G376">
        <v>28372</v>
      </c>
      <c r="H376">
        <v>1621511</v>
      </c>
      <c r="I376">
        <v>2320443</v>
      </c>
      <c r="J376">
        <v>583299</v>
      </c>
    </row>
    <row r="377" spans="1:10">
      <c r="A377">
        <v>2021</v>
      </c>
      <c r="B377" t="s">
        <v>31</v>
      </c>
      <c r="C377">
        <v>3</v>
      </c>
      <c r="D377">
        <v>2</v>
      </c>
      <c r="E377">
        <v>53026</v>
      </c>
      <c r="F377">
        <v>240</v>
      </c>
      <c r="G377">
        <v>35180</v>
      </c>
      <c r="H377">
        <v>1558359</v>
      </c>
      <c r="I377">
        <v>288959</v>
      </c>
      <c r="J377">
        <v>49193</v>
      </c>
    </row>
    <row r="378" spans="1:10">
      <c r="A378">
        <v>2021</v>
      </c>
      <c r="B378" t="s">
        <v>31</v>
      </c>
      <c r="C378">
        <v>3</v>
      </c>
      <c r="D378">
        <v>2</v>
      </c>
      <c r="E378">
        <v>46596</v>
      </c>
      <c r="F378">
        <v>238</v>
      </c>
      <c r="G378">
        <v>30184</v>
      </c>
      <c r="H378">
        <v>1607486</v>
      </c>
      <c r="I378">
        <v>781786</v>
      </c>
      <c r="J378">
        <v>147275</v>
      </c>
    </row>
    <row r="379" spans="1:10">
      <c r="A379">
        <v>2021</v>
      </c>
      <c r="B379" t="s">
        <v>31</v>
      </c>
      <c r="C379">
        <v>3</v>
      </c>
      <c r="D379">
        <v>2</v>
      </c>
      <c r="E379">
        <v>45702</v>
      </c>
      <c r="F379">
        <v>250</v>
      </c>
      <c r="G379">
        <v>36308</v>
      </c>
      <c r="H379">
        <v>1635068</v>
      </c>
      <c r="I379">
        <v>2032818</v>
      </c>
      <c r="J379">
        <v>567515</v>
      </c>
    </row>
    <row r="380" spans="1:10">
      <c r="A380">
        <v>2021</v>
      </c>
      <c r="B380" t="s">
        <v>31</v>
      </c>
      <c r="C380">
        <v>3</v>
      </c>
      <c r="D380">
        <v>2</v>
      </c>
      <c r="E380">
        <v>35746</v>
      </c>
      <c r="F380">
        <v>266</v>
      </c>
      <c r="G380">
        <v>41286</v>
      </c>
      <c r="H380">
        <v>1553973</v>
      </c>
      <c r="I380">
        <v>2081599</v>
      </c>
      <c r="J380">
        <v>593007</v>
      </c>
    </row>
    <row r="381" spans="1:10">
      <c r="A381">
        <v>2021</v>
      </c>
      <c r="B381" t="s">
        <v>31</v>
      </c>
      <c r="C381">
        <v>3</v>
      </c>
      <c r="D381">
        <v>2</v>
      </c>
      <c r="E381">
        <v>50308</v>
      </c>
      <c r="F381">
        <v>318</v>
      </c>
      <c r="G381">
        <v>33016</v>
      </c>
      <c r="H381">
        <v>1705165</v>
      </c>
      <c r="I381">
        <v>2445451</v>
      </c>
      <c r="J381">
        <v>560315</v>
      </c>
    </row>
    <row r="382" spans="1:10">
      <c r="A382">
        <v>2021</v>
      </c>
      <c r="B382" t="s">
        <v>31</v>
      </c>
      <c r="C382">
        <v>3</v>
      </c>
      <c r="D382">
        <v>2</v>
      </c>
      <c r="E382">
        <v>49690</v>
      </c>
      <c r="F382">
        <v>280</v>
      </c>
      <c r="G382">
        <v>39944</v>
      </c>
      <c r="H382">
        <v>1622987</v>
      </c>
      <c r="I382">
        <v>3264797</v>
      </c>
      <c r="J382">
        <v>817514</v>
      </c>
    </row>
    <row r="383" spans="1:10">
      <c r="A383">
        <v>2021</v>
      </c>
      <c r="B383" t="s">
        <v>31</v>
      </c>
      <c r="C383">
        <v>3</v>
      </c>
      <c r="D383">
        <v>2</v>
      </c>
      <c r="E383">
        <v>30706</v>
      </c>
      <c r="F383">
        <v>152</v>
      </c>
      <c r="G383">
        <v>33212</v>
      </c>
      <c r="H383">
        <v>1387315</v>
      </c>
      <c r="I383">
        <v>3383968</v>
      </c>
      <c r="J383">
        <v>604759</v>
      </c>
    </row>
    <row r="384" spans="1:10">
      <c r="A384">
        <v>2021</v>
      </c>
      <c r="B384" t="s">
        <v>31</v>
      </c>
      <c r="C384">
        <v>3</v>
      </c>
      <c r="D384">
        <v>3</v>
      </c>
      <c r="E384">
        <v>94018</v>
      </c>
      <c r="F384">
        <v>426</v>
      </c>
      <c r="G384">
        <v>42410</v>
      </c>
      <c r="H384">
        <v>1910708</v>
      </c>
      <c r="I384">
        <v>898230</v>
      </c>
      <c r="J384">
        <v>26084</v>
      </c>
    </row>
    <row r="385" spans="1:10">
      <c r="A385">
        <v>2021</v>
      </c>
      <c r="B385" t="s">
        <v>31</v>
      </c>
      <c r="C385">
        <v>3</v>
      </c>
      <c r="D385">
        <v>3</v>
      </c>
      <c r="E385">
        <v>71676</v>
      </c>
      <c r="F385">
        <v>342</v>
      </c>
      <c r="G385">
        <v>35586</v>
      </c>
      <c r="H385">
        <v>2048261</v>
      </c>
      <c r="I385">
        <v>3460683</v>
      </c>
      <c r="J385">
        <v>653812</v>
      </c>
    </row>
    <row r="386" spans="1:10">
      <c r="A386">
        <v>2021</v>
      </c>
      <c r="B386" t="s">
        <v>31</v>
      </c>
      <c r="C386">
        <v>3</v>
      </c>
      <c r="D386">
        <v>3</v>
      </c>
      <c r="E386">
        <v>57738</v>
      </c>
      <c r="F386">
        <v>374</v>
      </c>
      <c r="G386">
        <v>35492</v>
      </c>
      <c r="H386">
        <v>1851916</v>
      </c>
      <c r="I386">
        <v>3541676</v>
      </c>
      <c r="J386">
        <v>646419</v>
      </c>
    </row>
    <row r="387" spans="1:10">
      <c r="A387">
        <v>2021</v>
      </c>
      <c r="B387" t="s">
        <v>31</v>
      </c>
      <c r="C387">
        <v>3</v>
      </c>
      <c r="D387">
        <v>3</v>
      </c>
      <c r="E387">
        <v>79374</v>
      </c>
      <c r="F387">
        <v>312</v>
      </c>
      <c r="G387">
        <v>40712</v>
      </c>
      <c r="H387">
        <v>2070672</v>
      </c>
      <c r="I387">
        <v>3635846</v>
      </c>
      <c r="J387">
        <v>711737</v>
      </c>
    </row>
    <row r="388" spans="1:10">
      <c r="A388">
        <v>2021</v>
      </c>
      <c r="B388" t="s">
        <v>31</v>
      </c>
      <c r="C388">
        <v>3</v>
      </c>
      <c r="D388">
        <v>3</v>
      </c>
      <c r="E388">
        <v>87630</v>
      </c>
      <c r="F388">
        <v>392</v>
      </c>
      <c r="G388">
        <v>45942</v>
      </c>
      <c r="H388">
        <v>2197427</v>
      </c>
      <c r="I388">
        <v>4555781</v>
      </c>
      <c r="J388">
        <v>479119</v>
      </c>
    </row>
    <row r="389" spans="1:10">
      <c r="A389">
        <v>2021</v>
      </c>
      <c r="B389" t="s">
        <v>31</v>
      </c>
      <c r="C389">
        <v>3</v>
      </c>
      <c r="D389">
        <v>3</v>
      </c>
      <c r="E389">
        <v>81812</v>
      </c>
      <c r="F389">
        <v>376</v>
      </c>
      <c r="G389">
        <v>47246</v>
      </c>
      <c r="H389">
        <v>2081466</v>
      </c>
      <c r="I389">
        <v>4818222</v>
      </c>
      <c r="J389">
        <v>579308</v>
      </c>
    </row>
    <row r="390" spans="1:10">
      <c r="A390">
        <v>2021</v>
      </c>
      <c r="B390" t="s">
        <v>31</v>
      </c>
      <c r="C390">
        <v>3</v>
      </c>
      <c r="D390">
        <v>3</v>
      </c>
      <c r="E390">
        <v>48874</v>
      </c>
      <c r="F390">
        <v>260</v>
      </c>
      <c r="G390">
        <v>40372</v>
      </c>
      <c r="H390">
        <v>1617456</v>
      </c>
      <c r="I390">
        <v>5233677</v>
      </c>
      <c r="J390">
        <v>803617</v>
      </c>
    </row>
    <row r="391" spans="1:10">
      <c r="A391">
        <v>2021</v>
      </c>
      <c r="B391" t="s">
        <v>31</v>
      </c>
      <c r="C391">
        <v>3</v>
      </c>
      <c r="D391">
        <v>4</v>
      </c>
      <c r="E391">
        <v>136412</v>
      </c>
      <c r="F391">
        <v>590</v>
      </c>
      <c r="G391">
        <v>64538</v>
      </c>
      <c r="H391">
        <v>2058511</v>
      </c>
      <c r="I391">
        <v>430849</v>
      </c>
      <c r="J391">
        <v>46877</v>
      </c>
    </row>
    <row r="392" spans="1:10">
      <c r="A392">
        <v>2021</v>
      </c>
      <c r="B392" t="s">
        <v>31</v>
      </c>
      <c r="C392">
        <v>3</v>
      </c>
      <c r="D392">
        <v>4</v>
      </c>
      <c r="E392">
        <v>125264</v>
      </c>
      <c r="F392">
        <v>622</v>
      </c>
      <c r="G392">
        <v>57456</v>
      </c>
      <c r="H392">
        <v>2345551</v>
      </c>
      <c r="I392">
        <v>4021322</v>
      </c>
      <c r="J392">
        <v>242073</v>
      </c>
    </row>
    <row r="393" spans="1:10">
      <c r="A393">
        <v>2021</v>
      </c>
      <c r="B393" t="s">
        <v>31</v>
      </c>
      <c r="C393">
        <v>3</v>
      </c>
      <c r="D393">
        <v>4</v>
      </c>
      <c r="E393">
        <v>94478</v>
      </c>
      <c r="F393">
        <v>554</v>
      </c>
      <c r="G393">
        <v>47826</v>
      </c>
      <c r="H393">
        <v>2096072</v>
      </c>
      <c r="I393">
        <v>4185929</v>
      </c>
      <c r="J393">
        <v>436441</v>
      </c>
    </row>
    <row r="394" spans="1:10">
      <c r="A394">
        <v>2021</v>
      </c>
      <c r="B394" t="s">
        <v>31</v>
      </c>
      <c r="C394">
        <v>3</v>
      </c>
      <c r="D394">
        <v>4</v>
      </c>
      <c r="E394">
        <v>106838</v>
      </c>
      <c r="F394">
        <v>498</v>
      </c>
      <c r="G394">
        <v>53150</v>
      </c>
      <c r="H394">
        <v>2198207</v>
      </c>
      <c r="I394">
        <v>4216503</v>
      </c>
      <c r="J394">
        <v>331102</v>
      </c>
    </row>
    <row r="395" spans="1:10">
      <c r="A395">
        <v>2021</v>
      </c>
      <c r="B395" t="s">
        <v>31</v>
      </c>
      <c r="C395">
        <v>3</v>
      </c>
      <c r="D395">
        <v>4</v>
      </c>
      <c r="E395">
        <v>118170</v>
      </c>
      <c r="F395">
        <v>514</v>
      </c>
      <c r="G395">
        <v>65832</v>
      </c>
      <c r="H395">
        <v>2253543</v>
      </c>
      <c r="I395">
        <v>4298344</v>
      </c>
      <c r="J395">
        <v>364830</v>
      </c>
    </row>
    <row r="396" spans="1:10">
      <c r="A396">
        <v>2021</v>
      </c>
      <c r="B396" t="s">
        <v>31</v>
      </c>
      <c r="C396">
        <v>3</v>
      </c>
      <c r="D396">
        <v>4</v>
      </c>
      <c r="E396">
        <v>124552</v>
      </c>
      <c r="F396">
        <v>584</v>
      </c>
      <c r="G396">
        <v>60682</v>
      </c>
      <c r="H396">
        <v>2345280</v>
      </c>
      <c r="I396">
        <v>4838554</v>
      </c>
      <c r="J396">
        <v>318192</v>
      </c>
    </row>
    <row r="397" spans="1:10">
      <c r="A397">
        <v>2021</v>
      </c>
      <c r="B397" t="s">
        <v>31</v>
      </c>
      <c r="C397">
        <v>3</v>
      </c>
      <c r="D397">
        <v>4</v>
      </c>
      <c r="E397">
        <v>81272</v>
      </c>
      <c r="F397">
        <v>394</v>
      </c>
      <c r="G397">
        <v>59558</v>
      </c>
      <c r="H397">
        <v>1870628</v>
      </c>
      <c r="I397">
        <v>6102372</v>
      </c>
      <c r="J397">
        <v>696892</v>
      </c>
    </row>
    <row r="398" spans="1:10">
      <c r="A398">
        <v>2021</v>
      </c>
      <c r="B398" t="s">
        <v>31</v>
      </c>
      <c r="C398">
        <v>3</v>
      </c>
      <c r="D398">
        <v>5</v>
      </c>
      <c r="E398">
        <v>112304</v>
      </c>
      <c r="F398">
        <v>532</v>
      </c>
      <c r="G398">
        <v>73978</v>
      </c>
      <c r="H398">
        <v>1706256</v>
      </c>
      <c r="I398">
        <v>1102122</v>
      </c>
      <c r="J398">
        <v>61468</v>
      </c>
    </row>
    <row r="399" spans="1:10">
      <c r="A399">
        <v>2021</v>
      </c>
      <c r="B399" t="s">
        <v>31</v>
      </c>
      <c r="C399">
        <v>3</v>
      </c>
      <c r="D399">
        <v>5</v>
      </c>
      <c r="E399">
        <v>106474</v>
      </c>
      <c r="F399">
        <v>710</v>
      </c>
      <c r="G399">
        <v>82484</v>
      </c>
      <c r="H399">
        <v>1888921</v>
      </c>
      <c r="I399">
        <v>3553801</v>
      </c>
      <c r="J399">
        <v>312058</v>
      </c>
    </row>
    <row r="400" spans="1:10">
      <c r="A400">
        <v>2021</v>
      </c>
      <c r="B400" t="s">
        <v>31</v>
      </c>
      <c r="C400">
        <v>3</v>
      </c>
      <c r="D400">
        <v>5</v>
      </c>
      <c r="E400">
        <v>144230</v>
      </c>
      <c r="F400">
        <v>916</v>
      </c>
      <c r="G400">
        <v>80846</v>
      </c>
      <c r="H400">
        <v>2190445</v>
      </c>
      <c r="I400">
        <v>3579181</v>
      </c>
      <c r="J400">
        <v>448267</v>
      </c>
    </row>
    <row r="401" spans="1:10">
      <c r="A401">
        <v>2021</v>
      </c>
      <c r="B401" t="s">
        <v>47</v>
      </c>
      <c r="C401">
        <v>4</v>
      </c>
      <c r="D401">
        <v>1</v>
      </c>
      <c r="E401">
        <v>185988</v>
      </c>
      <c r="F401">
        <v>1028</v>
      </c>
      <c r="G401">
        <v>120118</v>
      </c>
      <c r="H401">
        <v>2424781</v>
      </c>
      <c r="I401">
        <v>5307550</v>
      </c>
      <c r="J401">
        <v>480178</v>
      </c>
    </row>
    <row r="402" spans="1:10">
      <c r="A402">
        <v>2021</v>
      </c>
      <c r="B402" t="s">
        <v>47</v>
      </c>
      <c r="C402">
        <v>4</v>
      </c>
      <c r="D402">
        <v>1</v>
      </c>
      <c r="E402">
        <v>252552</v>
      </c>
      <c r="F402">
        <v>1368</v>
      </c>
      <c r="G402">
        <v>118274</v>
      </c>
      <c r="H402">
        <v>2730904</v>
      </c>
      <c r="I402">
        <v>5629312</v>
      </c>
      <c r="J402">
        <v>541834</v>
      </c>
    </row>
    <row r="403" spans="1:10">
      <c r="A403">
        <v>2021</v>
      </c>
      <c r="B403" t="s">
        <v>47</v>
      </c>
      <c r="C403">
        <v>4</v>
      </c>
      <c r="D403">
        <v>1</v>
      </c>
      <c r="E403">
        <v>207588</v>
      </c>
      <c r="F403">
        <v>954</v>
      </c>
      <c r="G403">
        <v>105680</v>
      </c>
      <c r="H403">
        <v>2217529</v>
      </c>
      <c r="I403">
        <v>5878435</v>
      </c>
      <c r="J403">
        <v>370050</v>
      </c>
    </row>
    <row r="404" spans="1:10">
      <c r="A404">
        <v>2021</v>
      </c>
      <c r="B404" t="s">
        <v>47</v>
      </c>
      <c r="C404">
        <v>4</v>
      </c>
      <c r="D404">
        <v>1</v>
      </c>
      <c r="E404">
        <v>162796</v>
      </c>
      <c r="F404">
        <v>936</v>
      </c>
      <c r="G404">
        <v>100768</v>
      </c>
      <c r="H404">
        <v>2339392</v>
      </c>
      <c r="I404">
        <v>6721364</v>
      </c>
      <c r="J404">
        <v>539128</v>
      </c>
    </row>
    <row r="405" spans="1:10">
      <c r="A405">
        <v>2021</v>
      </c>
      <c r="B405" t="s">
        <v>47</v>
      </c>
      <c r="C405">
        <v>4</v>
      </c>
      <c r="D405">
        <v>1</v>
      </c>
      <c r="E405">
        <v>193126</v>
      </c>
      <c r="F405">
        <v>892</v>
      </c>
      <c r="G405">
        <v>100200</v>
      </c>
      <c r="H405">
        <v>2396272</v>
      </c>
      <c r="I405">
        <v>7185888</v>
      </c>
      <c r="J405">
        <v>748210</v>
      </c>
    </row>
    <row r="406" spans="1:10">
      <c r="A406">
        <v>2021</v>
      </c>
      <c r="B406" t="s">
        <v>47</v>
      </c>
      <c r="C406">
        <v>4</v>
      </c>
      <c r="D406">
        <v>1</v>
      </c>
      <c r="E406">
        <v>230624</v>
      </c>
      <c r="F406">
        <v>1260</v>
      </c>
      <c r="G406">
        <v>119428</v>
      </c>
      <c r="H406">
        <v>2652275</v>
      </c>
      <c r="I406">
        <v>7319993</v>
      </c>
      <c r="J406">
        <v>624031</v>
      </c>
    </row>
    <row r="407" spans="1:10">
      <c r="A407">
        <v>2021</v>
      </c>
      <c r="B407" t="s">
        <v>47</v>
      </c>
      <c r="C407">
        <v>4</v>
      </c>
      <c r="D407">
        <v>1</v>
      </c>
      <c r="E407">
        <v>178046</v>
      </c>
      <c r="F407">
        <v>1426</v>
      </c>
      <c r="G407">
        <v>88358</v>
      </c>
      <c r="H407">
        <v>2310882</v>
      </c>
      <c r="I407">
        <v>7864432</v>
      </c>
      <c r="J407">
        <v>658098</v>
      </c>
    </row>
    <row r="408" spans="1:10">
      <c r="A408">
        <v>2021</v>
      </c>
      <c r="B408" t="s">
        <v>47</v>
      </c>
      <c r="C408">
        <v>4</v>
      </c>
      <c r="D408">
        <v>2</v>
      </c>
      <c r="E408">
        <v>370612</v>
      </c>
      <c r="F408">
        <v>2052</v>
      </c>
      <c r="G408">
        <v>164542</v>
      </c>
      <c r="H408">
        <v>3152905</v>
      </c>
      <c r="I408">
        <v>4511761</v>
      </c>
      <c r="J408">
        <v>751302</v>
      </c>
    </row>
    <row r="409" spans="1:10">
      <c r="A409">
        <v>2021</v>
      </c>
      <c r="B409" t="s">
        <v>47</v>
      </c>
      <c r="C409">
        <v>4</v>
      </c>
      <c r="D409">
        <v>2</v>
      </c>
      <c r="E409">
        <v>339830</v>
      </c>
      <c r="F409">
        <v>1808</v>
      </c>
      <c r="G409">
        <v>150760</v>
      </c>
      <c r="H409">
        <v>2932291</v>
      </c>
      <c r="I409">
        <v>5402348</v>
      </c>
      <c r="J409">
        <v>462506</v>
      </c>
    </row>
    <row r="410" spans="1:10">
      <c r="A410">
        <v>2021</v>
      </c>
      <c r="B410" t="s">
        <v>47</v>
      </c>
      <c r="C410">
        <v>4</v>
      </c>
      <c r="D410">
        <v>2</v>
      </c>
      <c r="E410">
        <v>399168</v>
      </c>
      <c r="F410">
        <v>2076</v>
      </c>
      <c r="G410">
        <v>186850</v>
      </c>
      <c r="H410">
        <v>3041835</v>
      </c>
      <c r="I410">
        <v>5754007</v>
      </c>
      <c r="J410">
        <v>870809</v>
      </c>
    </row>
    <row r="411" spans="1:10">
      <c r="A411">
        <v>2021</v>
      </c>
      <c r="B411" t="s">
        <v>47</v>
      </c>
      <c r="C411">
        <v>4</v>
      </c>
      <c r="D411">
        <v>2</v>
      </c>
      <c r="E411">
        <v>305130</v>
      </c>
      <c r="F411">
        <v>1676</v>
      </c>
      <c r="G411">
        <v>180656</v>
      </c>
      <c r="H411">
        <v>3041615</v>
      </c>
      <c r="I411">
        <v>6236477</v>
      </c>
      <c r="J411">
        <v>769335</v>
      </c>
    </row>
    <row r="412" spans="1:10">
      <c r="A412">
        <v>2021</v>
      </c>
      <c r="B412" t="s">
        <v>47</v>
      </c>
      <c r="C412">
        <v>4</v>
      </c>
      <c r="D412">
        <v>2</v>
      </c>
      <c r="E412">
        <v>289994</v>
      </c>
      <c r="F412">
        <v>1546</v>
      </c>
      <c r="G412">
        <v>154606</v>
      </c>
      <c r="H412">
        <v>2800738</v>
      </c>
      <c r="I412">
        <v>6595214</v>
      </c>
      <c r="J412">
        <v>836200</v>
      </c>
    </row>
    <row r="413" spans="1:10">
      <c r="A413">
        <v>2021</v>
      </c>
      <c r="B413" t="s">
        <v>47</v>
      </c>
      <c r="C413">
        <v>4</v>
      </c>
      <c r="D413">
        <v>2</v>
      </c>
      <c r="E413">
        <v>321708</v>
      </c>
      <c r="F413">
        <v>1760</v>
      </c>
      <c r="G413">
        <v>193492</v>
      </c>
      <c r="H413">
        <v>2930925</v>
      </c>
      <c r="I413">
        <v>6904422</v>
      </c>
      <c r="J413">
        <v>1072177</v>
      </c>
    </row>
    <row r="414" spans="1:10">
      <c r="A414">
        <v>2021</v>
      </c>
      <c r="B414" t="s">
        <v>47</v>
      </c>
      <c r="C414">
        <v>4</v>
      </c>
      <c r="D414">
        <v>2</v>
      </c>
      <c r="E414">
        <v>263756</v>
      </c>
      <c r="F414">
        <v>1604</v>
      </c>
      <c r="G414">
        <v>123658</v>
      </c>
      <c r="H414">
        <v>2930180</v>
      </c>
      <c r="I414">
        <v>7354901</v>
      </c>
      <c r="J414">
        <v>837473</v>
      </c>
    </row>
    <row r="415" spans="1:10">
      <c r="A415">
        <v>2021</v>
      </c>
      <c r="B415" t="s">
        <v>47</v>
      </c>
      <c r="C415">
        <v>4</v>
      </c>
      <c r="D415">
        <v>3</v>
      </c>
      <c r="E415">
        <v>550166</v>
      </c>
      <c r="F415">
        <v>3240</v>
      </c>
      <c r="G415">
        <v>287678</v>
      </c>
      <c r="H415">
        <v>3248539</v>
      </c>
      <c r="I415">
        <v>1881012</v>
      </c>
      <c r="J415">
        <v>577746</v>
      </c>
    </row>
    <row r="416" spans="1:10">
      <c r="A416">
        <v>2021</v>
      </c>
      <c r="B416" t="s">
        <v>47</v>
      </c>
      <c r="C416">
        <v>4</v>
      </c>
      <c r="D416">
        <v>3</v>
      </c>
      <c r="E416">
        <v>631504</v>
      </c>
      <c r="F416">
        <v>4202</v>
      </c>
      <c r="G416">
        <v>358868</v>
      </c>
      <c r="H416">
        <v>3668570</v>
      </c>
      <c r="I416">
        <v>3002818</v>
      </c>
      <c r="J416">
        <v>1417392</v>
      </c>
    </row>
    <row r="417" spans="1:10">
      <c r="A417">
        <v>2021</v>
      </c>
      <c r="B417" t="s">
        <v>47</v>
      </c>
      <c r="C417">
        <v>4</v>
      </c>
      <c r="D417">
        <v>3</v>
      </c>
      <c r="E417">
        <v>588756</v>
      </c>
      <c r="F417">
        <v>4042</v>
      </c>
      <c r="G417">
        <v>333336</v>
      </c>
      <c r="H417">
        <v>3562527</v>
      </c>
      <c r="I417">
        <v>3967890</v>
      </c>
      <c r="J417">
        <v>1988084</v>
      </c>
    </row>
    <row r="418" spans="1:10">
      <c r="A418">
        <v>2021</v>
      </c>
      <c r="B418" t="s">
        <v>47</v>
      </c>
      <c r="C418">
        <v>4</v>
      </c>
      <c r="D418">
        <v>3</v>
      </c>
      <c r="E418">
        <v>521790</v>
      </c>
      <c r="F418">
        <v>2996</v>
      </c>
      <c r="G418">
        <v>276418</v>
      </c>
      <c r="H418">
        <v>3466244</v>
      </c>
      <c r="I418">
        <v>4039305</v>
      </c>
      <c r="J418">
        <v>1305726</v>
      </c>
    </row>
    <row r="419" spans="1:10">
      <c r="A419">
        <v>2021</v>
      </c>
      <c r="B419" t="s">
        <v>47</v>
      </c>
      <c r="C419">
        <v>4</v>
      </c>
      <c r="D419">
        <v>3</v>
      </c>
      <c r="E419">
        <v>468004</v>
      </c>
      <c r="F419">
        <v>2676</v>
      </c>
      <c r="G419">
        <v>245772</v>
      </c>
      <c r="H419">
        <v>3290339</v>
      </c>
      <c r="I419">
        <v>4111362</v>
      </c>
      <c r="J419">
        <v>1286206</v>
      </c>
    </row>
    <row r="420" spans="1:10">
      <c r="A420">
        <v>2021</v>
      </c>
      <c r="B420" t="s">
        <v>47</v>
      </c>
      <c r="C420">
        <v>4</v>
      </c>
      <c r="D420">
        <v>3</v>
      </c>
      <c r="E420">
        <v>433676</v>
      </c>
      <c r="F420">
        <v>2368</v>
      </c>
      <c r="G420">
        <v>235798</v>
      </c>
      <c r="H420">
        <v>3125623</v>
      </c>
      <c r="I420">
        <v>4333839</v>
      </c>
      <c r="J420">
        <v>1098179</v>
      </c>
    </row>
    <row r="421" spans="1:10">
      <c r="A421">
        <v>2021</v>
      </c>
      <c r="B421" t="s">
        <v>47</v>
      </c>
      <c r="C421">
        <v>4</v>
      </c>
      <c r="D421">
        <v>3</v>
      </c>
      <c r="E421">
        <v>514034</v>
      </c>
      <c r="F421">
        <v>3514</v>
      </c>
      <c r="G421">
        <v>308738</v>
      </c>
      <c r="H421">
        <v>3190904</v>
      </c>
      <c r="I421">
        <v>4570452</v>
      </c>
      <c r="J421">
        <v>1960304</v>
      </c>
    </row>
    <row r="422" spans="1:10">
      <c r="A422">
        <v>2021</v>
      </c>
      <c r="B422" t="s">
        <v>47</v>
      </c>
      <c r="C422">
        <v>4</v>
      </c>
      <c r="D422">
        <v>4</v>
      </c>
      <c r="E422">
        <v>709316</v>
      </c>
      <c r="F422">
        <v>5616</v>
      </c>
      <c r="G422">
        <v>437252</v>
      </c>
      <c r="H422">
        <v>3446337</v>
      </c>
      <c r="I422">
        <v>1370482</v>
      </c>
      <c r="J422">
        <v>617487</v>
      </c>
    </row>
    <row r="423" spans="1:10">
      <c r="A423">
        <v>2021</v>
      </c>
      <c r="B423" t="s">
        <v>47</v>
      </c>
      <c r="C423">
        <v>4</v>
      </c>
      <c r="D423">
        <v>4</v>
      </c>
      <c r="E423">
        <v>758806</v>
      </c>
      <c r="F423">
        <v>7292</v>
      </c>
      <c r="G423">
        <v>548342</v>
      </c>
      <c r="H423">
        <v>3863607</v>
      </c>
      <c r="I423">
        <v>2559692</v>
      </c>
      <c r="J423">
        <v>1812093</v>
      </c>
    </row>
    <row r="424" spans="1:10">
      <c r="A424">
        <v>2021</v>
      </c>
      <c r="B424" t="s">
        <v>47</v>
      </c>
      <c r="C424">
        <v>4</v>
      </c>
      <c r="D424">
        <v>4</v>
      </c>
      <c r="E424">
        <v>725826</v>
      </c>
      <c r="F424">
        <v>6572</v>
      </c>
      <c r="G424">
        <v>524698</v>
      </c>
      <c r="H424">
        <v>3767411</v>
      </c>
      <c r="I424">
        <v>3133328</v>
      </c>
      <c r="J424">
        <v>1962691</v>
      </c>
    </row>
    <row r="425" spans="1:10">
      <c r="A425">
        <v>2021</v>
      </c>
      <c r="B425" t="s">
        <v>47</v>
      </c>
      <c r="C425">
        <v>4</v>
      </c>
      <c r="D425">
        <v>4</v>
      </c>
      <c r="E425">
        <v>697992</v>
      </c>
      <c r="F425">
        <v>5522</v>
      </c>
      <c r="G425">
        <v>431618</v>
      </c>
      <c r="H425">
        <v>3815783</v>
      </c>
      <c r="I425">
        <v>3284028</v>
      </c>
      <c r="J425">
        <v>1775266</v>
      </c>
    </row>
    <row r="426" spans="1:10">
      <c r="A426">
        <v>2021</v>
      </c>
      <c r="B426" t="s">
        <v>47</v>
      </c>
      <c r="C426">
        <v>4</v>
      </c>
      <c r="D426">
        <v>4</v>
      </c>
      <c r="E426">
        <v>690592</v>
      </c>
      <c r="F426">
        <v>5240</v>
      </c>
      <c r="G426">
        <v>441090</v>
      </c>
      <c r="H426">
        <v>3925618</v>
      </c>
      <c r="I426">
        <v>3720684</v>
      </c>
      <c r="J426">
        <v>2059881</v>
      </c>
    </row>
    <row r="427" spans="1:10">
      <c r="A427">
        <v>2021</v>
      </c>
      <c r="B427" t="s">
        <v>47</v>
      </c>
      <c r="C427">
        <v>4</v>
      </c>
      <c r="D427">
        <v>4</v>
      </c>
      <c r="E427">
        <v>665062</v>
      </c>
      <c r="F427">
        <v>4514</v>
      </c>
      <c r="G427">
        <v>384634</v>
      </c>
      <c r="H427">
        <v>3753521</v>
      </c>
      <c r="I427">
        <v>3845289</v>
      </c>
      <c r="J427">
        <v>2425328</v>
      </c>
    </row>
    <row r="428" spans="1:10">
      <c r="A428">
        <v>2021</v>
      </c>
      <c r="B428" t="s">
        <v>47</v>
      </c>
      <c r="C428">
        <v>4</v>
      </c>
      <c r="D428">
        <v>4</v>
      </c>
      <c r="E428">
        <v>638942</v>
      </c>
      <c r="F428">
        <v>5524</v>
      </c>
      <c r="G428">
        <v>498018</v>
      </c>
      <c r="H428">
        <v>3442204</v>
      </c>
      <c r="I428">
        <v>4185876</v>
      </c>
      <c r="J428">
        <v>2518085</v>
      </c>
    </row>
    <row r="429" spans="1:10">
      <c r="A429">
        <v>2021</v>
      </c>
      <c r="B429" t="s">
        <v>47</v>
      </c>
      <c r="C429">
        <v>4</v>
      </c>
      <c r="D429">
        <v>5</v>
      </c>
      <c r="E429">
        <v>773546</v>
      </c>
      <c r="F429">
        <v>7004</v>
      </c>
      <c r="G429">
        <v>583454</v>
      </c>
      <c r="H429">
        <v>4070077</v>
      </c>
      <c r="I429">
        <v>2546354</v>
      </c>
      <c r="J429">
        <v>1889797</v>
      </c>
    </row>
    <row r="430" spans="1:10">
      <c r="A430">
        <v>2021</v>
      </c>
      <c r="B430" t="s">
        <v>47</v>
      </c>
      <c r="C430">
        <v>4</v>
      </c>
      <c r="D430">
        <v>5</v>
      </c>
      <c r="E430">
        <v>804028</v>
      </c>
      <c r="F430">
        <v>7050</v>
      </c>
      <c r="G430">
        <v>598396</v>
      </c>
      <c r="H430">
        <v>4109487</v>
      </c>
      <c r="I430">
        <v>3136639</v>
      </c>
      <c r="J430">
        <v>2339986</v>
      </c>
    </row>
    <row r="431" spans="1:10">
      <c r="A431">
        <v>2021</v>
      </c>
      <c r="B431" t="s">
        <v>17</v>
      </c>
      <c r="C431">
        <v>5</v>
      </c>
      <c r="D431">
        <v>1</v>
      </c>
      <c r="E431">
        <v>740180</v>
      </c>
      <c r="F431">
        <v>6846</v>
      </c>
      <c r="G431">
        <v>600008</v>
      </c>
      <c r="H431">
        <v>3517475</v>
      </c>
      <c r="I431">
        <v>405867</v>
      </c>
      <c r="J431">
        <v>357697</v>
      </c>
    </row>
    <row r="432" spans="1:10">
      <c r="A432">
        <v>2021</v>
      </c>
      <c r="B432" t="s">
        <v>17</v>
      </c>
      <c r="C432">
        <v>5</v>
      </c>
      <c r="D432">
        <v>1</v>
      </c>
      <c r="E432">
        <v>765694</v>
      </c>
      <c r="F432">
        <v>7572</v>
      </c>
      <c r="G432">
        <v>675396</v>
      </c>
      <c r="H432">
        <v>3595333</v>
      </c>
      <c r="I432">
        <v>1631182</v>
      </c>
      <c r="J432">
        <v>1478007</v>
      </c>
    </row>
    <row r="433" spans="1:10">
      <c r="A433">
        <v>2021</v>
      </c>
      <c r="B433" t="s">
        <v>17</v>
      </c>
      <c r="C433">
        <v>5</v>
      </c>
      <c r="D433">
        <v>1</v>
      </c>
      <c r="E433">
        <v>711538</v>
      </c>
      <c r="F433">
        <v>6878</v>
      </c>
      <c r="G433">
        <v>637820</v>
      </c>
      <c r="H433">
        <v>3491681</v>
      </c>
      <c r="I433">
        <v>1702825</v>
      </c>
      <c r="J433">
        <v>1754998</v>
      </c>
    </row>
    <row r="434" spans="1:10">
      <c r="A434">
        <v>2021</v>
      </c>
      <c r="B434" t="s">
        <v>17</v>
      </c>
      <c r="C434">
        <v>5</v>
      </c>
      <c r="D434">
        <v>1</v>
      </c>
      <c r="E434">
        <v>825248</v>
      </c>
      <c r="F434">
        <v>7958</v>
      </c>
      <c r="G434">
        <v>661436</v>
      </c>
      <c r="H434">
        <v>4059014</v>
      </c>
      <c r="I434">
        <v>1857502</v>
      </c>
      <c r="J434">
        <v>2166695</v>
      </c>
    </row>
    <row r="435" spans="1:10">
      <c r="A435">
        <v>2021</v>
      </c>
      <c r="B435" t="s">
        <v>17</v>
      </c>
      <c r="C435">
        <v>5</v>
      </c>
      <c r="D435">
        <v>1</v>
      </c>
      <c r="E435">
        <v>813802</v>
      </c>
      <c r="F435">
        <v>8466</v>
      </c>
      <c r="G435">
        <v>655350</v>
      </c>
      <c r="H435">
        <v>4046305</v>
      </c>
      <c r="I435">
        <v>2046520</v>
      </c>
      <c r="J435">
        <v>2688936</v>
      </c>
    </row>
    <row r="436" spans="1:10">
      <c r="A436">
        <v>2021</v>
      </c>
      <c r="B436" t="s">
        <v>17</v>
      </c>
      <c r="C436">
        <v>5</v>
      </c>
      <c r="D436">
        <v>1</v>
      </c>
      <c r="E436">
        <v>828560</v>
      </c>
      <c r="F436">
        <v>7846</v>
      </c>
      <c r="G436">
        <v>656698</v>
      </c>
      <c r="H436">
        <v>4054365</v>
      </c>
      <c r="I436">
        <v>2223041</v>
      </c>
      <c r="J436">
        <v>2684440</v>
      </c>
    </row>
    <row r="437" spans="1:10">
      <c r="A437">
        <v>2021</v>
      </c>
      <c r="B437" t="s">
        <v>17</v>
      </c>
      <c r="C437">
        <v>5</v>
      </c>
      <c r="D437">
        <v>1</v>
      </c>
      <c r="E437">
        <v>785152</v>
      </c>
      <c r="F437">
        <v>7370</v>
      </c>
      <c r="G437">
        <v>617376</v>
      </c>
      <c r="H437">
        <v>3973355</v>
      </c>
      <c r="I437">
        <v>2226100</v>
      </c>
      <c r="J437">
        <v>1415142</v>
      </c>
    </row>
    <row r="438" spans="1:10">
      <c r="A438">
        <v>2021</v>
      </c>
      <c r="B438" t="s">
        <v>17</v>
      </c>
      <c r="C438">
        <v>5</v>
      </c>
      <c r="D438">
        <v>2</v>
      </c>
      <c r="E438">
        <v>732910</v>
      </c>
      <c r="F438">
        <v>7498</v>
      </c>
      <c r="G438">
        <v>707554</v>
      </c>
      <c r="H438">
        <v>3446842</v>
      </c>
      <c r="I438">
        <v>848620</v>
      </c>
      <c r="J438">
        <v>625011</v>
      </c>
    </row>
    <row r="439" spans="1:10">
      <c r="A439">
        <v>2021</v>
      </c>
      <c r="B439" t="s">
        <v>17</v>
      </c>
      <c r="C439">
        <v>5</v>
      </c>
      <c r="D439">
        <v>2</v>
      </c>
      <c r="E439">
        <v>652512</v>
      </c>
      <c r="F439">
        <v>7778</v>
      </c>
      <c r="G439">
        <v>706400</v>
      </c>
      <c r="H439">
        <v>3755437</v>
      </c>
      <c r="I439">
        <v>1312538</v>
      </c>
      <c r="J439">
        <v>1005452</v>
      </c>
    </row>
    <row r="440" spans="1:10">
      <c r="A440">
        <v>2021</v>
      </c>
      <c r="B440" t="s">
        <v>17</v>
      </c>
      <c r="C440">
        <v>5</v>
      </c>
      <c r="D440">
        <v>2</v>
      </c>
      <c r="E440">
        <v>807616</v>
      </c>
      <c r="F440">
        <v>8184</v>
      </c>
      <c r="G440">
        <v>772790</v>
      </c>
      <c r="H440">
        <v>4014568</v>
      </c>
      <c r="I440">
        <v>1734254</v>
      </c>
      <c r="J440">
        <v>2443707</v>
      </c>
    </row>
    <row r="441" spans="1:10">
      <c r="A441">
        <v>2021</v>
      </c>
      <c r="B441" t="s">
        <v>17</v>
      </c>
      <c r="C441">
        <v>5</v>
      </c>
      <c r="D441">
        <v>2</v>
      </c>
      <c r="E441">
        <v>725264</v>
      </c>
      <c r="F441">
        <v>8256</v>
      </c>
      <c r="G441">
        <v>704010</v>
      </c>
      <c r="H441">
        <v>4015673</v>
      </c>
      <c r="I441">
        <v>2075285</v>
      </c>
      <c r="J441">
        <v>1872476</v>
      </c>
    </row>
    <row r="442" spans="1:10">
      <c r="A442">
        <v>2021</v>
      </c>
      <c r="B442" t="s">
        <v>17</v>
      </c>
      <c r="C442">
        <v>5</v>
      </c>
      <c r="D442">
        <v>2</v>
      </c>
      <c r="E442">
        <v>686010</v>
      </c>
      <c r="F442">
        <v>8000</v>
      </c>
      <c r="G442">
        <v>689352</v>
      </c>
      <c r="H442">
        <v>3999781</v>
      </c>
      <c r="I442">
        <v>2120299</v>
      </c>
      <c r="J442">
        <v>2041007</v>
      </c>
    </row>
    <row r="443" spans="1:10">
      <c r="A443">
        <v>2021</v>
      </c>
      <c r="B443" t="s">
        <v>17</v>
      </c>
      <c r="C443">
        <v>5</v>
      </c>
      <c r="D443">
        <v>2</v>
      </c>
      <c r="E443">
        <v>658982</v>
      </c>
      <c r="F443">
        <v>7758</v>
      </c>
      <c r="G443">
        <v>711860</v>
      </c>
      <c r="H443">
        <v>3703147</v>
      </c>
      <c r="I443">
        <v>2177063</v>
      </c>
      <c r="J443">
        <v>2880963</v>
      </c>
    </row>
    <row r="444" spans="1:10">
      <c r="A444">
        <v>2021</v>
      </c>
      <c r="B444" t="s">
        <v>17</v>
      </c>
      <c r="C444">
        <v>5</v>
      </c>
      <c r="D444">
        <v>2</v>
      </c>
      <c r="E444">
        <v>697110</v>
      </c>
      <c r="F444">
        <v>8396</v>
      </c>
      <c r="G444">
        <v>710796</v>
      </c>
      <c r="H444">
        <v>4041967</v>
      </c>
      <c r="I444">
        <v>2248566</v>
      </c>
      <c r="J444">
        <v>2792673</v>
      </c>
    </row>
    <row r="445" spans="1:10">
      <c r="A445">
        <v>2021</v>
      </c>
      <c r="B445" t="s">
        <v>17</v>
      </c>
      <c r="C445">
        <v>5</v>
      </c>
      <c r="D445">
        <v>3</v>
      </c>
      <c r="E445">
        <v>563674</v>
      </c>
      <c r="F445">
        <v>8196</v>
      </c>
      <c r="G445">
        <v>757052</v>
      </c>
      <c r="H445">
        <v>3610532</v>
      </c>
      <c r="I445">
        <v>1246485</v>
      </c>
      <c r="J445">
        <v>159052</v>
      </c>
    </row>
    <row r="446" spans="1:10">
      <c r="A446">
        <v>2021</v>
      </c>
      <c r="B446" t="s">
        <v>17</v>
      </c>
      <c r="C446">
        <v>5</v>
      </c>
      <c r="D446">
        <v>3</v>
      </c>
      <c r="E446">
        <v>552374</v>
      </c>
      <c r="F446">
        <v>7754</v>
      </c>
      <c r="G446">
        <v>738010</v>
      </c>
      <c r="H446">
        <v>4322959</v>
      </c>
      <c r="I446">
        <v>2078010</v>
      </c>
      <c r="J446">
        <v>316219</v>
      </c>
    </row>
    <row r="447" spans="1:10">
      <c r="A447">
        <v>2021</v>
      </c>
      <c r="B447" t="s">
        <v>17</v>
      </c>
      <c r="C447">
        <v>5</v>
      </c>
      <c r="D447">
        <v>3</v>
      </c>
      <c r="E447">
        <v>621514</v>
      </c>
      <c r="F447">
        <v>8154</v>
      </c>
      <c r="G447">
        <v>725094</v>
      </c>
      <c r="H447">
        <v>3837010</v>
      </c>
      <c r="I447">
        <v>2296202</v>
      </c>
      <c r="J447">
        <v>1228968</v>
      </c>
    </row>
    <row r="448" spans="1:10">
      <c r="A448">
        <v>2021</v>
      </c>
      <c r="B448" t="s">
        <v>17</v>
      </c>
      <c r="C448">
        <v>5</v>
      </c>
      <c r="D448">
        <v>3</v>
      </c>
      <c r="E448">
        <v>534492</v>
      </c>
      <c r="F448">
        <v>9058</v>
      </c>
      <c r="G448">
        <v>779516</v>
      </c>
      <c r="H448">
        <v>4154311</v>
      </c>
      <c r="I448">
        <v>2309794</v>
      </c>
      <c r="J448">
        <v>394209</v>
      </c>
    </row>
    <row r="449" spans="1:10">
      <c r="A449">
        <v>2021</v>
      </c>
      <c r="B449" t="s">
        <v>17</v>
      </c>
      <c r="C449">
        <v>5</v>
      </c>
      <c r="D449">
        <v>3</v>
      </c>
      <c r="E449">
        <v>526042</v>
      </c>
      <c r="F449">
        <v>8668</v>
      </c>
      <c r="G449">
        <v>844782</v>
      </c>
      <c r="H449">
        <v>3788477</v>
      </c>
      <c r="I449">
        <v>2559488</v>
      </c>
      <c r="J449">
        <v>486448</v>
      </c>
    </row>
    <row r="450" spans="1:10">
      <c r="A450">
        <v>2021</v>
      </c>
      <c r="B450" t="s">
        <v>17</v>
      </c>
      <c r="C450">
        <v>5</v>
      </c>
      <c r="D450">
        <v>3</v>
      </c>
      <c r="E450">
        <v>514598</v>
      </c>
      <c r="F450">
        <v>8388</v>
      </c>
      <c r="G450">
        <v>715250</v>
      </c>
      <c r="H450">
        <v>4311346</v>
      </c>
      <c r="I450">
        <v>2598532</v>
      </c>
      <c r="J450">
        <v>380988</v>
      </c>
    </row>
    <row r="451" spans="1:10">
      <c r="A451">
        <v>2021</v>
      </c>
      <c r="B451" t="s">
        <v>17</v>
      </c>
      <c r="C451">
        <v>5</v>
      </c>
      <c r="D451">
        <v>3</v>
      </c>
      <c r="E451">
        <v>518484</v>
      </c>
      <c r="F451">
        <v>8418</v>
      </c>
      <c r="G451">
        <v>714346</v>
      </c>
      <c r="H451">
        <v>4260832</v>
      </c>
      <c r="I451">
        <v>9153850</v>
      </c>
      <c r="J451">
        <v>579344</v>
      </c>
    </row>
    <row r="452" spans="1:10">
      <c r="A452">
        <v>2021</v>
      </c>
      <c r="B452" t="s">
        <v>17</v>
      </c>
      <c r="C452">
        <v>5</v>
      </c>
      <c r="D452">
        <v>4</v>
      </c>
      <c r="E452">
        <v>445668</v>
      </c>
      <c r="F452">
        <v>8908</v>
      </c>
      <c r="G452">
        <v>604506</v>
      </c>
      <c r="H452">
        <v>4099410</v>
      </c>
      <c r="I452">
        <v>1969945</v>
      </c>
      <c r="J452">
        <v>125435</v>
      </c>
    </row>
    <row r="453" spans="1:10">
      <c r="A453">
        <v>2021</v>
      </c>
      <c r="B453" t="s">
        <v>17</v>
      </c>
      <c r="C453">
        <v>5</v>
      </c>
      <c r="D453">
        <v>4</v>
      </c>
      <c r="E453">
        <v>481794</v>
      </c>
      <c r="F453">
        <v>7478</v>
      </c>
      <c r="G453">
        <v>710276</v>
      </c>
      <c r="H453">
        <v>4398503</v>
      </c>
      <c r="I453">
        <v>2886307</v>
      </c>
      <c r="J453">
        <v>371108</v>
      </c>
    </row>
    <row r="454" spans="1:10">
      <c r="A454">
        <v>2021</v>
      </c>
      <c r="B454" t="s">
        <v>17</v>
      </c>
      <c r="C454">
        <v>5</v>
      </c>
      <c r="D454">
        <v>4</v>
      </c>
      <c r="E454">
        <v>423020</v>
      </c>
      <c r="F454">
        <v>7686</v>
      </c>
      <c r="G454">
        <v>566108</v>
      </c>
      <c r="H454">
        <v>4498943</v>
      </c>
      <c r="I454">
        <v>3751219</v>
      </c>
      <c r="J454">
        <v>314586</v>
      </c>
    </row>
    <row r="455" spans="1:10">
      <c r="A455">
        <v>2021</v>
      </c>
      <c r="B455" t="s">
        <v>17</v>
      </c>
      <c r="C455">
        <v>5</v>
      </c>
      <c r="D455">
        <v>4</v>
      </c>
      <c r="E455">
        <v>417984</v>
      </c>
      <c r="F455">
        <v>8320</v>
      </c>
      <c r="G455">
        <v>590528</v>
      </c>
      <c r="H455">
        <v>4445761</v>
      </c>
      <c r="I455">
        <v>3825744</v>
      </c>
      <c r="J455">
        <v>412912</v>
      </c>
    </row>
    <row r="456" spans="1:10">
      <c r="A456">
        <v>2021</v>
      </c>
      <c r="B456" t="s">
        <v>17</v>
      </c>
      <c r="C456">
        <v>5</v>
      </c>
      <c r="D456">
        <v>4</v>
      </c>
      <c r="E456">
        <v>391714</v>
      </c>
      <c r="F456">
        <v>7018</v>
      </c>
      <c r="G456">
        <v>653474</v>
      </c>
      <c r="H456">
        <v>4119267</v>
      </c>
      <c r="I456">
        <v>4608838</v>
      </c>
      <c r="J456">
        <v>359317</v>
      </c>
    </row>
    <row r="457" spans="1:10">
      <c r="A457">
        <v>2021</v>
      </c>
      <c r="B457" t="s">
        <v>17</v>
      </c>
      <c r="C457">
        <v>5</v>
      </c>
      <c r="D457">
        <v>4</v>
      </c>
      <c r="E457">
        <v>372150</v>
      </c>
      <c r="F457">
        <v>7318</v>
      </c>
      <c r="G457">
        <v>542004</v>
      </c>
      <c r="H457">
        <v>4300755</v>
      </c>
      <c r="I457">
        <v>5647523</v>
      </c>
      <c r="J457">
        <v>395068</v>
      </c>
    </row>
    <row r="458" spans="1:10">
      <c r="A458">
        <v>2021</v>
      </c>
      <c r="B458" t="s">
        <v>17</v>
      </c>
      <c r="C458">
        <v>5</v>
      </c>
      <c r="D458">
        <v>4</v>
      </c>
      <c r="E458">
        <v>348166</v>
      </c>
      <c r="F458">
        <v>7222</v>
      </c>
      <c r="G458">
        <v>570664</v>
      </c>
      <c r="H458">
        <v>4342179</v>
      </c>
      <c r="I458">
        <v>5856736</v>
      </c>
      <c r="J458">
        <v>500363</v>
      </c>
    </row>
    <row r="459" spans="1:10">
      <c r="A459">
        <v>2021</v>
      </c>
      <c r="B459" t="s">
        <v>17</v>
      </c>
      <c r="C459">
        <v>5</v>
      </c>
      <c r="D459">
        <v>5</v>
      </c>
      <c r="E459">
        <v>306792</v>
      </c>
      <c r="F459">
        <v>6260</v>
      </c>
      <c r="G459">
        <v>475328</v>
      </c>
      <c r="H459">
        <v>3795611</v>
      </c>
      <c r="I459">
        <v>1991788</v>
      </c>
      <c r="J459">
        <v>183242</v>
      </c>
    </row>
    <row r="460" spans="1:10">
      <c r="A460">
        <v>2021</v>
      </c>
      <c r="B460" t="s">
        <v>17</v>
      </c>
      <c r="C460">
        <v>5</v>
      </c>
      <c r="D460">
        <v>5</v>
      </c>
      <c r="E460">
        <v>253766</v>
      </c>
      <c r="F460">
        <v>5566</v>
      </c>
      <c r="G460">
        <v>510250</v>
      </c>
      <c r="H460">
        <v>3874858</v>
      </c>
      <c r="I460">
        <v>5170282</v>
      </c>
      <c r="J460">
        <v>605257</v>
      </c>
    </row>
    <row r="461" spans="1:10">
      <c r="A461">
        <v>2021</v>
      </c>
      <c r="B461" t="s">
        <v>17</v>
      </c>
      <c r="C461">
        <v>5</v>
      </c>
      <c r="D461">
        <v>5</v>
      </c>
      <c r="E461">
        <v>330564</v>
      </c>
      <c r="F461">
        <v>6926</v>
      </c>
      <c r="G461">
        <v>528966</v>
      </c>
      <c r="H461">
        <v>4288249</v>
      </c>
      <c r="I461">
        <v>5676448</v>
      </c>
      <c r="J461">
        <v>651890</v>
      </c>
    </row>
    <row r="462" spans="1:10">
      <c r="A462">
        <v>2021</v>
      </c>
      <c r="B462" t="s">
        <v>48</v>
      </c>
      <c r="C462">
        <v>6</v>
      </c>
      <c r="D462">
        <v>1</v>
      </c>
      <c r="E462">
        <v>202418</v>
      </c>
      <c r="F462">
        <v>4888</v>
      </c>
      <c r="G462">
        <v>348312</v>
      </c>
      <c r="H462">
        <v>3680521</v>
      </c>
      <c r="I462">
        <v>2752427</v>
      </c>
      <c r="J462">
        <v>175300</v>
      </c>
    </row>
    <row r="463" spans="1:10">
      <c r="A463">
        <v>2021</v>
      </c>
      <c r="B463" t="s">
        <v>48</v>
      </c>
      <c r="C463">
        <v>6</v>
      </c>
      <c r="D463">
        <v>1</v>
      </c>
      <c r="E463">
        <v>266304</v>
      </c>
      <c r="F463">
        <v>6410</v>
      </c>
      <c r="G463">
        <v>462794</v>
      </c>
      <c r="H463">
        <v>5407769</v>
      </c>
      <c r="I463">
        <v>4422660</v>
      </c>
      <c r="J463">
        <v>577398</v>
      </c>
    </row>
    <row r="464" spans="1:10">
      <c r="A464">
        <v>2021</v>
      </c>
      <c r="B464" t="s">
        <v>48</v>
      </c>
      <c r="C464">
        <v>6</v>
      </c>
      <c r="D464">
        <v>1</v>
      </c>
      <c r="E464">
        <v>268088</v>
      </c>
      <c r="F464">
        <v>5796</v>
      </c>
      <c r="G464">
        <v>423780</v>
      </c>
      <c r="H464">
        <v>5964622</v>
      </c>
      <c r="I464">
        <v>4505892</v>
      </c>
      <c r="J464">
        <v>480507</v>
      </c>
    </row>
    <row r="465" spans="1:10">
      <c r="A465">
        <v>2021</v>
      </c>
      <c r="B465" t="s">
        <v>48</v>
      </c>
      <c r="C465">
        <v>6</v>
      </c>
      <c r="D465">
        <v>1</v>
      </c>
      <c r="E465">
        <v>264848</v>
      </c>
      <c r="F465">
        <v>5434</v>
      </c>
      <c r="G465">
        <v>413444</v>
      </c>
      <c r="H465">
        <v>5928849</v>
      </c>
      <c r="I465">
        <v>5640657</v>
      </c>
      <c r="J465">
        <v>485793</v>
      </c>
    </row>
    <row r="466" spans="1:10">
      <c r="A466">
        <v>2021</v>
      </c>
      <c r="B466" t="s">
        <v>48</v>
      </c>
      <c r="C466">
        <v>6</v>
      </c>
      <c r="D466">
        <v>1</v>
      </c>
      <c r="E466">
        <v>171608</v>
      </c>
      <c r="F466">
        <v>4214</v>
      </c>
      <c r="G466">
        <v>365732</v>
      </c>
      <c r="H466">
        <v>3770797</v>
      </c>
      <c r="I466">
        <v>6161352</v>
      </c>
      <c r="J466">
        <v>660271</v>
      </c>
    </row>
    <row r="467" spans="1:10">
      <c r="A467">
        <v>2021</v>
      </c>
      <c r="B467" t="s">
        <v>48</v>
      </c>
      <c r="C467">
        <v>6</v>
      </c>
      <c r="D467">
        <v>1</v>
      </c>
      <c r="E467">
        <v>228976</v>
      </c>
      <c r="F467">
        <v>5364</v>
      </c>
      <c r="G467">
        <v>378748</v>
      </c>
      <c r="H467">
        <v>5832629</v>
      </c>
      <c r="I467">
        <v>6371484</v>
      </c>
      <c r="J467">
        <v>549591</v>
      </c>
    </row>
    <row r="468" spans="1:10">
      <c r="A468">
        <v>2021</v>
      </c>
      <c r="B468" t="s">
        <v>48</v>
      </c>
      <c r="C468">
        <v>6</v>
      </c>
      <c r="D468">
        <v>1</v>
      </c>
      <c r="E468">
        <v>240908</v>
      </c>
      <c r="F468">
        <v>6744</v>
      </c>
      <c r="G468">
        <v>395526</v>
      </c>
      <c r="H468">
        <v>6021572</v>
      </c>
      <c r="I468">
        <v>6931718</v>
      </c>
      <c r="J468">
        <v>566598</v>
      </c>
    </row>
    <row r="469" spans="1:10">
      <c r="A469">
        <v>2021</v>
      </c>
      <c r="B469" t="s">
        <v>48</v>
      </c>
      <c r="C469">
        <v>6</v>
      </c>
      <c r="D469">
        <v>2</v>
      </c>
      <c r="E469">
        <v>142002</v>
      </c>
      <c r="F469">
        <v>7844</v>
      </c>
      <c r="G469">
        <v>239148</v>
      </c>
      <c r="H469">
        <v>3471615</v>
      </c>
      <c r="I469">
        <v>2952420</v>
      </c>
      <c r="J469">
        <v>354979</v>
      </c>
    </row>
    <row r="470" spans="1:10">
      <c r="A470">
        <v>2021</v>
      </c>
      <c r="B470" t="s">
        <v>48</v>
      </c>
      <c r="C470">
        <v>6</v>
      </c>
      <c r="D470">
        <v>2</v>
      </c>
      <c r="E470">
        <v>185574</v>
      </c>
      <c r="F470">
        <v>4444</v>
      </c>
      <c r="G470">
        <v>324712</v>
      </c>
      <c r="H470">
        <v>4091789</v>
      </c>
      <c r="I470">
        <v>5082772</v>
      </c>
      <c r="J470">
        <v>636496</v>
      </c>
    </row>
    <row r="471" spans="1:10">
      <c r="A471">
        <v>2021</v>
      </c>
      <c r="B471" t="s">
        <v>48</v>
      </c>
      <c r="C471">
        <v>6</v>
      </c>
      <c r="D471">
        <v>2</v>
      </c>
      <c r="E471">
        <v>183698</v>
      </c>
      <c r="F471">
        <v>6828</v>
      </c>
      <c r="G471">
        <v>270658</v>
      </c>
      <c r="H471">
        <v>4242558</v>
      </c>
      <c r="I471">
        <v>6056427</v>
      </c>
      <c r="J471">
        <v>658154</v>
      </c>
    </row>
    <row r="472" spans="1:10">
      <c r="A472">
        <v>2021</v>
      </c>
      <c r="B472" t="s">
        <v>48</v>
      </c>
      <c r="C472">
        <v>6</v>
      </c>
      <c r="D472">
        <v>2</v>
      </c>
      <c r="E472">
        <v>169148</v>
      </c>
      <c r="F472">
        <v>7992</v>
      </c>
      <c r="G472">
        <v>245370</v>
      </c>
      <c r="H472">
        <v>4218543</v>
      </c>
      <c r="I472">
        <v>6356327</v>
      </c>
      <c r="J472">
        <v>669385</v>
      </c>
    </row>
    <row r="473" spans="1:10">
      <c r="A473">
        <v>2021</v>
      </c>
      <c r="B473" t="s">
        <v>48</v>
      </c>
      <c r="C473">
        <v>6</v>
      </c>
      <c r="D473">
        <v>2</v>
      </c>
      <c r="E473">
        <v>161050</v>
      </c>
      <c r="F473">
        <v>6600</v>
      </c>
      <c r="G473">
        <v>265328</v>
      </c>
      <c r="H473">
        <v>4068055</v>
      </c>
      <c r="I473">
        <v>6406018</v>
      </c>
      <c r="J473">
        <v>780122</v>
      </c>
    </row>
    <row r="474" spans="1:10">
      <c r="A474">
        <v>2021</v>
      </c>
      <c r="B474" t="s">
        <v>48</v>
      </c>
      <c r="C474">
        <v>6</v>
      </c>
      <c r="D474">
        <v>2</v>
      </c>
      <c r="E474">
        <v>187766</v>
      </c>
      <c r="F474">
        <v>12278</v>
      </c>
      <c r="G474">
        <v>298044</v>
      </c>
      <c r="H474">
        <v>4164126</v>
      </c>
      <c r="I474">
        <v>6690794</v>
      </c>
      <c r="J474">
        <v>642489</v>
      </c>
    </row>
    <row r="475" spans="1:10">
      <c r="A475">
        <v>2021</v>
      </c>
      <c r="B475" t="s">
        <v>48</v>
      </c>
      <c r="C475">
        <v>6</v>
      </c>
      <c r="D475">
        <v>2</v>
      </c>
      <c r="E475">
        <v>120016</v>
      </c>
      <c r="F475">
        <v>5466</v>
      </c>
      <c r="G475">
        <v>234752</v>
      </c>
      <c r="H475">
        <v>3598312</v>
      </c>
      <c r="I475">
        <v>7593554</v>
      </c>
      <c r="J475">
        <v>792214</v>
      </c>
    </row>
    <row r="476" spans="1:10">
      <c r="A476">
        <v>2021</v>
      </c>
      <c r="B476" t="s">
        <v>48</v>
      </c>
      <c r="C476">
        <v>6</v>
      </c>
      <c r="D476">
        <v>3</v>
      </c>
      <c r="E476">
        <v>124434</v>
      </c>
      <c r="F476">
        <v>5080</v>
      </c>
      <c r="G476">
        <v>215552</v>
      </c>
      <c r="H476">
        <v>3922458</v>
      </c>
      <c r="I476">
        <v>5029767</v>
      </c>
      <c r="J476">
        <v>822375</v>
      </c>
    </row>
    <row r="477" spans="1:10">
      <c r="A477">
        <v>2021</v>
      </c>
      <c r="B477" t="s">
        <v>48</v>
      </c>
      <c r="C477">
        <v>6</v>
      </c>
      <c r="D477">
        <v>3</v>
      </c>
      <c r="E477">
        <v>124872</v>
      </c>
      <c r="F477">
        <v>3182</v>
      </c>
      <c r="G477">
        <v>177000</v>
      </c>
      <c r="H477">
        <v>4082534</v>
      </c>
      <c r="I477">
        <v>6051072</v>
      </c>
      <c r="J477">
        <v>831224</v>
      </c>
    </row>
    <row r="478" spans="1:10">
      <c r="A478">
        <v>2021</v>
      </c>
      <c r="B478" t="s">
        <v>48</v>
      </c>
      <c r="C478">
        <v>6</v>
      </c>
      <c r="D478">
        <v>3</v>
      </c>
      <c r="E478">
        <v>121530</v>
      </c>
      <c r="F478">
        <v>3290</v>
      </c>
      <c r="G478">
        <v>195708</v>
      </c>
      <c r="H478">
        <v>4194766</v>
      </c>
      <c r="I478">
        <v>6054572</v>
      </c>
      <c r="J478">
        <v>798818</v>
      </c>
    </row>
    <row r="479" spans="1:10">
      <c r="A479">
        <v>2021</v>
      </c>
      <c r="B479" t="s">
        <v>48</v>
      </c>
      <c r="C479">
        <v>6</v>
      </c>
      <c r="D479">
        <v>3</v>
      </c>
      <c r="E479">
        <v>105956</v>
      </c>
      <c r="F479">
        <v>2848</v>
      </c>
      <c r="G479">
        <v>156378</v>
      </c>
      <c r="H479">
        <v>3308601</v>
      </c>
      <c r="I479">
        <v>6109338</v>
      </c>
      <c r="J479">
        <v>576498</v>
      </c>
    </row>
    <row r="480" spans="1:10">
      <c r="A480">
        <v>2021</v>
      </c>
      <c r="B480" t="s">
        <v>48</v>
      </c>
      <c r="C480">
        <v>6</v>
      </c>
      <c r="D480">
        <v>3</v>
      </c>
      <c r="E480">
        <v>134578</v>
      </c>
      <c r="F480">
        <v>4658</v>
      </c>
      <c r="G480">
        <v>207800</v>
      </c>
      <c r="H480">
        <v>4042924</v>
      </c>
      <c r="I480">
        <v>6332313</v>
      </c>
      <c r="J480">
        <v>762156</v>
      </c>
    </row>
    <row r="481" spans="1:10">
      <c r="A481">
        <v>2021</v>
      </c>
      <c r="B481" t="s">
        <v>48</v>
      </c>
      <c r="C481">
        <v>6</v>
      </c>
      <c r="D481">
        <v>3</v>
      </c>
      <c r="E481">
        <v>117230</v>
      </c>
      <c r="F481">
        <v>3148</v>
      </c>
      <c r="G481">
        <v>175096</v>
      </c>
      <c r="H481">
        <v>3968178</v>
      </c>
      <c r="I481">
        <v>7571130</v>
      </c>
      <c r="J481">
        <v>1035236</v>
      </c>
    </row>
    <row r="482" spans="1:10">
      <c r="A482">
        <v>2021</v>
      </c>
      <c r="B482" t="s">
        <v>48</v>
      </c>
      <c r="C482">
        <v>6</v>
      </c>
      <c r="D482">
        <v>3</v>
      </c>
      <c r="E482">
        <v>85366</v>
      </c>
      <c r="F482">
        <v>2334</v>
      </c>
      <c r="G482">
        <v>164062</v>
      </c>
      <c r="H482">
        <v>3421963</v>
      </c>
      <c r="I482">
        <v>15878841</v>
      </c>
      <c r="J482">
        <v>1576527</v>
      </c>
    </row>
    <row r="483" spans="1:10">
      <c r="A483" s="7">
        <v>2021</v>
      </c>
      <c r="B483" s="7" t="s">
        <v>48</v>
      </c>
      <c r="C483">
        <v>6</v>
      </c>
      <c r="D483" s="7">
        <v>4</v>
      </c>
      <c r="E483" s="7">
        <v>93046</v>
      </c>
      <c r="F483" s="7">
        <v>1956</v>
      </c>
      <c r="G483" s="7">
        <v>117126</v>
      </c>
      <c r="H483" s="7">
        <v>3987272</v>
      </c>
      <c r="I483" s="7">
        <v>3097785</v>
      </c>
      <c r="J483" s="7">
        <v>705863</v>
      </c>
    </row>
    <row r="484" spans="1:10">
      <c r="A484" s="7">
        <v>2021</v>
      </c>
      <c r="B484" s="7" t="s">
        <v>48</v>
      </c>
      <c r="C484">
        <v>6</v>
      </c>
      <c r="D484" s="7">
        <v>4</v>
      </c>
      <c r="E484" s="7">
        <v>74140</v>
      </c>
      <c r="F484" s="7">
        <v>1814</v>
      </c>
      <c r="G484" s="7">
        <v>114032</v>
      </c>
      <c r="H484" s="7">
        <v>3536589</v>
      </c>
      <c r="I484" s="7">
        <v>8394918</v>
      </c>
      <c r="J484" s="7">
        <v>2337508</v>
      </c>
    </row>
    <row r="485" spans="1:10">
      <c r="A485" s="7">
        <v>2021</v>
      </c>
      <c r="B485" s="7" t="s">
        <v>48</v>
      </c>
      <c r="C485">
        <v>6</v>
      </c>
      <c r="D485" s="7">
        <v>4</v>
      </c>
      <c r="E485" s="7">
        <v>101634</v>
      </c>
      <c r="F485" s="7">
        <v>2718</v>
      </c>
      <c r="G485" s="7">
        <v>137394</v>
      </c>
      <c r="H485" s="7">
        <v>3967422</v>
      </c>
      <c r="I485" s="7">
        <v>10426032</v>
      </c>
      <c r="J485" s="7">
        <v>1320588</v>
      </c>
    </row>
    <row r="486" spans="1:10">
      <c r="A486" s="7">
        <v>2021</v>
      </c>
      <c r="B486" s="7" t="s">
        <v>48</v>
      </c>
      <c r="C486">
        <v>6</v>
      </c>
      <c r="D486" s="7">
        <v>4</v>
      </c>
      <c r="E486" s="7">
        <v>103318</v>
      </c>
      <c r="F486" s="7">
        <v>2656</v>
      </c>
      <c r="G486" s="7">
        <v>128738</v>
      </c>
      <c r="H486" s="7">
        <v>3795957</v>
      </c>
      <c r="I486" s="7">
        <v>11025566</v>
      </c>
      <c r="J486" s="7">
        <v>1617451</v>
      </c>
    </row>
    <row r="487" spans="1:10">
      <c r="A487" s="7">
        <v>2021</v>
      </c>
      <c r="B487" s="7" t="s">
        <v>48</v>
      </c>
      <c r="C487">
        <v>6</v>
      </c>
      <c r="D487" s="7">
        <v>4</v>
      </c>
      <c r="E487" s="7">
        <v>99688</v>
      </c>
      <c r="F487" s="7">
        <v>2516</v>
      </c>
      <c r="G487" s="7">
        <v>115732</v>
      </c>
      <c r="H487" s="7">
        <v>4520693</v>
      </c>
      <c r="I487" s="7">
        <v>11098783</v>
      </c>
      <c r="J487" s="7">
        <v>2326886</v>
      </c>
    </row>
    <row r="488" spans="1:10">
      <c r="A488" s="7">
        <v>2021</v>
      </c>
      <c r="B488" s="7" t="s">
        <v>48</v>
      </c>
      <c r="C488">
        <v>6</v>
      </c>
      <c r="D488" s="7">
        <v>4</v>
      </c>
      <c r="E488" s="7">
        <v>97536</v>
      </c>
      <c r="F488" s="7">
        <v>2366</v>
      </c>
      <c r="G488" s="7">
        <v>129638</v>
      </c>
      <c r="H488" s="7">
        <v>4296515</v>
      </c>
      <c r="I488" s="7">
        <v>12193802</v>
      </c>
      <c r="J488" s="7">
        <v>2000562</v>
      </c>
    </row>
    <row r="489" spans="1:10">
      <c r="A489" s="7">
        <v>2021</v>
      </c>
      <c r="B489" s="7" t="s">
        <v>48</v>
      </c>
      <c r="C489">
        <v>6</v>
      </c>
      <c r="D489" s="7">
        <v>4</v>
      </c>
      <c r="E489" s="7">
        <v>108618</v>
      </c>
      <c r="F489" s="7">
        <v>2646</v>
      </c>
      <c r="G489" s="7">
        <v>138374</v>
      </c>
      <c r="H489" s="7">
        <v>3993308</v>
      </c>
      <c r="I489" s="7">
        <v>12659560</v>
      </c>
      <c r="J489" s="7">
        <v>1307058</v>
      </c>
    </row>
    <row r="490" spans="1:10">
      <c r="A490" s="7">
        <v>2021</v>
      </c>
      <c r="B490" s="7" t="s">
        <v>48</v>
      </c>
      <c r="C490">
        <v>6</v>
      </c>
      <c r="D490" s="7">
        <v>5</v>
      </c>
      <c r="E490" s="7">
        <v>97212</v>
      </c>
      <c r="F490" s="7">
        <v>2004</v>
      </c>
      <c r="G490" s="7">
        <v>123626</v>
      </c>
      <c r="H490" s="7">
        <v>4081276</v>
      </c>
      <c r="I490" s="7">
        <v>4172138</v>
      </c>
      <c r="J490" s="7">
        <v>1548168</v>
      </c>
    </row>
    <row r="491" spans="1:10">
      <c r="A491" s="7">
        <v>2021</v>
      </c>
      <c r="B491" s="7" t="s">
        <v>48</v>
      </c>
      <c r="C491">
        <v>6</v>
      </c>
      <c r="D491" s="7">
        <v>5</v>
      </c>
      <c r="E491" s="7">
        <v>92208</v>
      </c>
      <c r="F491" s="7">
        <v>1638</v>
      </c>
      <c r="G491" s="7">
        <v>121578</v>
      </c>
      <c r="H491" s="7">
        <v>3874686</v>
      </c>
      <c r="I491" s="7">
        <v>5764052</v>
      </c>
      <c r="J491" s="7">
        <v>1884006</v>
      </c>
    </row>
    <row r="492" spans="1:10">
      <c r="A492">
        <v>2021</v>
      </c>
      <c r="B492" t="s">
        <v>49</v>
      </c>
      <c r="C492">
        <v>7</v>
      </c>
      <c r="D492">
        <v>1</v>
      </c>
      <c r="E492">
        <v>80300</v>
      </c>
      <c r="F492">
        <v>1450</v>
      </c>
      <c r="G492">
        <v>84684</v>
      </c>
      <c r="H492">
        <v>3402495</v>
      </c>
      <c r="I492">
        <v>2373042</v>
      </c>
      <c r="J492">
        <v>968438</v>
      </c>
    </row>
    <row r="493" spans="1:10">
      <c r="A493">
        <v>2021</v>
      </c>
      <c r="B493" t="s">
        <v>49</v>
      </c>
      <c r="C493">
        <v>7</v>
      </c>
      <c r="D493">
        <v>1</v>
      </c>
      <c r="E493">
        <v>91402</v>
      </c>
      <c r="F493">
        <v>1638</v>
      </c>
      <c r="G493">
        <v>89058</v>
      </c>
      <c r="H493">
        <v>4013338</v>
      </c>
      <c r="I493">
        <v>4366076</v>
      </c>
      <c r="J493">
        <v>2681926</v>
      </c>
    </row>
    <row r="494" spans="1:10">
      <c r="A494">
        <v>2021</v>
      </c>
      <c r="B494" t="s">
        <v>49</v>
      </c>
      <c r="C494">
        <v>7</v>
      </c>
      <c r="D494">
        <v>1</v>
      </c>
      <c r="E494">
        <v>87928</v>
      </c>
      <c r="F494">
        <v>1860</v>
      </c>
      <c r="G494">
        <v>94108</v>
      </c>
      <c r="H494">
        <v>3821861</v>
      </c>
      <c r="I494">
        <v>5068678</v>
      </c>
      <c r="J494">
        <v>2469658</v>
      </c>
    </row>
    <row r="495" spans="1:10">
      <c r="A495">
        <v>2021</v>
      </c>
      <c r="B495" t="s">
        <v>49</v>
      </c>
      <c r="C495">
        <v>7</v>
      </c>
      <c r="D495">
        <v>1</v>
      </c>
      <c r="E495">
        <v>68052</v>
      </c>
      <c r="F495">
        <v>1104</v>
      </c>
      <c r="G495">
        <v>103866</v>
      </c>
      <c r="H495">
        <v>3375225</v>
      </c>
      <c r="I495">
        <v>5697126</v>
      </c>
      <c r="J495">
        <v>3624344</v>
      </c>
    </row>
    <row r="496" spans="1:10">
      <c r="A496">
        <v>2021</v>
      </c>
      <c r="B496" t="s">
        <v>49</v>
      </c>
      <c r="C496">
        <v>7</v>
      </c>
      <c r="D496">
        <v>1</v>
      </c>
      <c r="E496">
        <v>88374</v>
      </c>
      <c r="F496">
        <v>1474</v>
      </c>
      <c r="G496">
        <v>114994</v>
      </c>
      <c r="H496">
        <v>4240059</v>
      </c>
      <c r="I496">
        <v>6578518</v>
      </c>
      <c r="J496">
        <v>2490232</v>
      </c>
    </row>
    <row r="497" spans="1:10">
      <c r="A497">
        <v>2021</v>
      </c>
      <c r="B497" t="s">
        <v>49</v>
      </c>
      <c r="C497">
        <v>7</v>
      </c>
      <c r="D497">
        <v>1</v>
      </c>
      <c r="E497">
        <v>93562</v>
      </c>
      <c r="F497">
        <v>1714</v>
      </c>
      <c r="G497">
        <v>118108</v>
      </c>
      <c r="H497">
        <v>4348225</v>
      </c>
      <c r="I497">
        <v>6708200</v>
      </c>
      <c r="J497">
        <v>2010877</v>
      </c>
    </row>
    <row r="498" spans="1:10">
      <c r="A498">
        <v>2021</v>
      </c>
      <c r="B498" t="s">
        <v>49</v>
      </c>
      <c r="C498">
        <v>7</v>
      </c>
      <c r="D498">
        <v>1</v>
      </c>
      <c r="E498">
        <v>86054</v>
      </c>
      <c r="F498">
        <v>1900</v>
      </c>
      <c r="G498">
        <v>104540</v>
      </c>
      <c r="H498">
        <v>3862184</v>
      </c>
      <c r="I498">
        <v>8787316</v>
      </c>
      <c r="J498">
        <v>4431770</v>
      </c>
    </row>
    <row r="499" spans="1:10">
      <c r="A499">
        <v>2021</v>
      </c>
      <c r="B499" t="s">
        <v>49</v>
      </c>
      <c r="C499">
        <v>7</v>
      </c>
      <c r="D499">
        <v>2</v>
      </c>
      <c r="E499">
        <v>75308</v>
      </c>
      <c r="F499">
        <v>1440</v>
      </c>
      <c r="G499">
        <v>79376</v>
      </c>
      <c r="H499">
        <v>3314264</v>
      </c>
      <c r="I499">
        <v>1694579</v>
      </c>
      <c r="J499">
        <v>944712</v>
      </c>
    </row>
    <row r="500" spans="1:10">
      <c r="A500">
        <v>2021</v>
      </c>
      <c r="B500" t="s">
        <v>49</v>
      </c>
      <c r="C500">
        <v>7</v>
      </c>
      <c r="D500">
        <v>2</v>
      </c>
      <c r="E500">
        <v>85320</v>
      </c>
      <c r="F500">
        <v>2414</v>
      </c>
      <c r="G500">
        <v>90582</v>
      </c>
      <c r="H500">
        <v>4057619</v>
      </c>
      <c r="I500">
        <v>4127158</v>
      </c>
      <c r="J500">
        <v>2281335</v>
      </c>
    </row>
    <row r="501" spans="1:10">
      <c r="A501">
        <v>2021</v>
      </c>
      <c r="B501" t="s">
        <v>49</v>
      </c>
      <c r="C501">
        <v>7</v>
      </c>
      <c r="D501">
        <v>2</v>
      </c>
      <c r="E501">
        <v>83518</v>
      </c>
      <c r="F501">
        <v>1156</v>
      </c>
      <c r="G501">
        <v>78586</v>
      </c>
      <c r="H501">
        <v>4090585</v>
      </c>
      <c r="I501">
        <v>4283333</v>
      </c>
      <c r="J501">
        <v>3000321</v>
      </c>
    </row>
    <row r="502" spans="1:10">
      <c r="A502">
        <v>2021</v>
      </c>
      <c r="B502" t="s">
        <v>49</v>
      </c>
      <c r="C502">
        <v>7</v>
      </c>
      <c r="D502">
        <v>2</v>
      </c>
      <c r="E502">
        <v>82988</v>
      </c>
      <c r="F502">
        <v>1796</v>
      </c>
      <c r="G502">
        <v>83022</v>
      </c>
      <c r="H502">
        <v>3947034</v>
      </c>
      <c r="I502">
        <v>4856704</v>
      </c>
      <c r="J502">
        <v>2814183</v>
      </c>
    </row>
    <row r="503" spans="1:10">
      <c r="A503">
        <v>2021</v>
      </c>
      <c r="B503" t="s">
        <v>49</v>
      </c>
      <c r="C503">
        <v>7</v>
      </c>
      <c r="D503">
        <v>2</v>
      </c>
      <c r="E503">
        <v>61636</v>
      </c>
      <c r="F503">
        <v>4048</v>
      </c>
      <c r="G503">
        <v>95088</v>
      </c>
      <c r="H503">
        <v>3471009</v>
      </c>
      <c r="I503">
        <v>5187498</v>
      </c>
      <c r="J503">
        <v>3041588</v>
      </c>
    </row>
    <row r="504" spans="1:10">
      <c r="A504">
        <v>2021</v>
      </c>
      <c r="B504" t="s">
        <v>49</v>
      </c>
      <c r="C504">
        <v>7</v>
      </c>
      <c r="D504">
        <v>2</v>
      </c>
      <c r="E504">
        <v>87008</v>
      </c>
      <c r="F504">
        <v>1816</v>
      </c>
      <c r="G504">
        <v>88408</v>
      </c>
      <c r="H504">
        <v>3823846</v>
      </c>
      <c r="I504">
        <v>5576981</v>
      </c>
      <c r="J504">
        <v>2707095</v>
      </c>
    </row>
    <row r="505" spans="1:10">
      <c r="A505">
        <v>2021</v>
      </c>
      <c r="B505" t="s">
        <v>49</v>
      </c>
      <c r="C505">
        <v>7</v>
      </c>
      <c r="D505">
        <v>2</v>
      </c>
      <c r="E505">
        <v>80628</v>
      </c>
      <c r="F505">
        <v>1250</v>
      </c>
      <c r="G505">
        <v>84872</v>
      </c>
      <c r="H505">
        <v>3857138</v>
      </c>
      <c r="I505">
        <v>9549170</v>
      </c>
      <c r="J505">
        <v>2910173</v>
      </c>
    </row>
    <row r="506" spans="1:10">
      <c r="A506">
        <v>2021</v>
      </c>
      <c r="B506" t="s">
        <v>49</v>
      </c>
      <c r="C506">
        <v>7</v>
      </c>
      <c r="D506">
        <v>3</v>
      </c>
      <c r="E506">
        <v>76660</v>
      </c>
      <c r="F506">
        <v>1002</v>
      </c>
      <c r="G506">
        <v>77090</v>
      </c>
      <c r="H506">
        <v>3452508</v>
      </c>
      <c r="I506">
        <v>2101348</v>
      </c>
      <c r="J506">
        <v>998208</v>
      </c>
    </row>
    <row r="507" spans="1:10">
      <c r="A507">
        <v>2021</v>
      </c>
      <c r="B507" t="s">
        <v>49</v>
      </c>
      <c r="C507">
        <v>7</v>
      </c>
      <c r="D507">
        <v>3</v>
      </c>
      <c r="E507">
        <v>83374</v>
      </c>
      <c r="F507">
        <v>1020</v>
      </c>
      <c r="G507">
        <v>77782</v>
      </c>
      <c r="H507">
        <v>3694941</v>
      </c>
      <c r="I507">
        <v>3085928</v>
      </c>
      <c r="J507">
        <v>1671343</v>
      </c>
    </row>
    <row r="508" spans="1:10">
      <c r="A508">
        <v>2021</v>
      </c>
      <c r="B508" t="s">
        <v>49</v>
      </c>
      <c r="C508">
        <v>7</v>
      </c>
      <c r="D508">
        <v>3</v>
      </c>
      <c r="E508">
        <v>84256</v>
      </c>
      <c r="F508">
        <v>7996</v>
      </c>
      <c r="G508">
        <v>73752</v>
      </c>
      <c r="H508">
        <v>3815560</v>
      </c>
      <c r="I508">
        <v>4646499</v>
      </c>
      <c r="J508">
        <v>2604527</v>
      </c>
    </row>
    <row r="509" spans="1:10">
      <c r="A509">
        <v>2021</v>
      </c>
      <c r="B509" t="s">
        <v>49</v>
      </c>
      <c r="C509">
        <v>7</v>
      </c>
      <c r="D509">
        <v>3</v>
      </c>
      <c r="E509">
        <v>76234</v>
      </c>
      <c r="F509">
        <v>1120</v>
      </c>
      <c r="G509">
        <v>87756</v>
      </c>
      <c r="H509">
        <v>4058036</v>
      </c>
      <c r="I509">
        <v>5097464</v>
      </c>
      <c r="J509">
        <v>3604734</v>
      </c>
    </row>
    <row r="510" spans="1:10">
      <c r="A510">
        <v>2021</v>
      </c>
      <c r="B510" t="s">
        <v>49</v>
      </c>
      <c r="C510">
        <v>7</v>
      </c>
      <c r="D510">
        <v>3</v>
      </c>
      <c r="E510">
        <v>78142</v>
      </c>
      <c r="F510">
        <v>1088</v>
      </c>
      <c r="G510">
        <v>79654</v>
      </c>
      <c r="H510">
        <v>4013927</v>
      </c>
      <c r="I510">
        <v>5172905</v>
      </c>
      <c r="J510">
        <v>2831982</v>
      </c>
    </row>
    <row r="511" spans="1:10">
      <c r="A511">
        <v>2021</v>
      </c>
      <c r="B511" t="s">
        <v>49</v>
      </c>
      <c r="C511">
        <v>7</v>
      </c>
      <c r="D511">
        <v>3</v>
      </c>
      <c r="E511">
        <v>82566</v>
      </c>
      <c r="F511">
        <v>1034</v>
      </c>
      <c r="G511">
        <v>84102</v>
      </c>
      <c r="H511">
        <v>4044420</v>
      </c>
      <c r="I511">
        <v>6456962</v>
      </c>
      <c r="J511">
        <v>4014062</v>
      </c>
    </row>
    <row r="512" spans="1:10">
      <c r="A512">
        <v>2021</v>
      </c>
      <c r="B512" t="s">
        <v>49</v>
      </c>
      <c r="C512">
        <v>7</v>
      </c>
      <c r="D512">
        <v>3</v>
      </c>
      <c r="E512">
        <v>58840</v>
      </c>
      <c r="F512">
        <v>744</v>
      </c>
      <c r="G512">
        <v>90712</v>
      </c>
      <c r="H512">
        <v>3677387</v>
      </c>
      <c r="I512">
        <v>6896365</v>
      </c>
      <c r="J512">
        <v>3831947</v>
      </c>
    </row>
    <row r="513" spans="1:10">
      <c r="A513">
        <v>2021</v>
      </c>
      <c r="B513" t="s">
        <v>49</v>
      </c>
      <c r="C513">
        <v>7</v>
      </c>
      <c r="D513">
        <v>4</v>
      </c>
      <c r="E513">
        <v>76358</v>
      </c>
      <c r="F513">
        <v>822</v>
      </c>
      <c r="G513">
        <v>71890</v>
      </c>
      <c r="H513">
        <v>3090208</v>
      </c>
      <c r="I513">
        <v>2829993</v>
      </c>
      <c r="J513">
        <v>1260112</v>
      </c>
    </row>
    <row r="514" spans="1:10">
      <c r="A514">
        <v>2021</v>
      </c>
      <c r="B514" t="s">
        <v>49</v>
      </c>
      <c r="C514">
        <v>7</v>
      </c>
      <c r="D514">
        <v>4</v>
      </c>
      <c r="E514">
        <v>85942</v>
      </c>
      <c r="F514">
        <v>1282</v>
      </c>
      <c r="G514">
        <v>83306</v>
      </c>
      <c r="H514">
        <v>3734105</v>
      </c>
      <c r="I514">
        <v>5615636</v>
      </c>
      <c r="J514">
        <v>2871802</v>
      </c>
    </row>
    <row r="515" spans="1:10">
      <c r="A515">
        <v>2021</v>
      </c>
      <c r="B515" t="s">
        <v>49</v>
      </c>
      <c r="C515">
        <v>7</v>
      </c>
      <c r="D515">
        <v>4</v>
      </c>
      <c r="E515">
        <v>79002</v>
      </c>
      <c r="F515">
        <v>1084</v>
      </c>
      <c r="G515">
        <v>70290</v>
      </c>
      <c r="H515">
        <v>3614713</v>
      </c>
      <c r="I515">
        <v>5749205</v>
      </c>
      <c r="J515">
        <v>3180255</v>
      </c>
    </row>
    <row r="516" spans="1:10">
      <c r="A516">
        <v>2021</v>
      </c>
      <c r="B516" t="s">
        <v>49</v>
      </c>
      <c r="C516">
        <v>7</v>
      </c>
      <c r="D516">
        <v>4</v>
      </c>
      <c r="E516">
        <v>86330</v>
      </c>
      <c r="F516">
        <v>1280</v>
      </c>
      <c r="G516">
        <v>77074</v>
      </c>
      <c r="H516">
        <v>3820728</v>
      </c>
      <c r="I516">
        <v>6442352</v>
      </c>
      <c r="J516">
        <v>2656142</v>
      </c>
    </row>
    <row r="517" spans="1:10">
      <c r="A517">
        <v>2021</v>
      </c>
      <c r="B517" t="s">
        <v>49</v>
      </c>
      <c r="C517">
        <v>7</v>
      </c>
      <c r="D517">
        <v>4</v>
      </c>
      <c r="E517">
        <v>80572</v>
      </c>
      <c r="F517">
        <v>1082</v>
      </c>
      <c r="G517">
        <v>80076</v>
      </c>
      <c r="H517">
        <v>3800758</v>
      </c>
      <c r="I517">
        <v>7135709</v>
      </c>
      <c r="J517">
        <v>3401096</v>
      </c>
    </row>
    <row r="518" spans="1:10">
      <c r="A518">
        <v>2021</v>
      </c>
      <c r="B518" t="s">
        <v>49</v>
      </c>
      <c r="C518">
        <v>7</v>
      </c>
      <c r="D518">
        <v>4</v>
      </c>
      <c r="E518">
        <v>69726</v>
      </c>
      <c r="F518">
        <v>960</v>
      </c>
      <c r="G518">
        <v>76806</v>
      </c>
      <c r="H518">
        <v>3964949</v>
      </c>
      <c r="I518">
        <v>7371723</v>
      </c>
      <c r="J518">
        <v>3759205</v>
      </c>
    </row>
    <row r="519" spans="1:10">
      <c r="A519">
        <v>2021</v>
      </c>
      <c r="B519" t="s">
        <v>49</v>
      </c>
      <c r="C519">
        <v>7</v>
      </c>
      <c r="D519">
        <v>4</v>
      </c>
      <c r="E519">
        <v>61640</v>
      </c>
      <c r="F519">
        <v>836</v>
      </c>
      <c r="G519">
        <v>85006</v>
      </c>
      <c r="H519">
        <v>3479613</v>
      </c>
      <c r="I519">
        <v>9426641</v>
      </c>
      <c r="J519">
        <v>4005227</v>
      </c>
    </row>
    <row r="520" spans="1:10">
      <c r="A520">
        <v>2021</v>
      </c>
      <c r="B520" t="s">
        <v>49</v>
      </c>
      <c r="C520">
        <v>7</v>
      </c>
      <c r="D520">
        <v>5</v>
      </c>
      <c r="E520">
        <v>89342</v>
      </c>
      <c r="F520">
        <v>1098</v>
      </c>
      <c r="G520">
        <v>84230</v>
      </c>
      <c r="H520">
        <v>4069461</v>
      </c>
      <c r="I520">
        <v>7190818</v>
      </c>
      <c r="J520">
        <v>3463252</v>
      </c>
    </row>
    <row r="521" spans="1:10">
      <c r="A521">
        <v>2021</v>
      </c>
      <c r="B521" t="s">
        <v>49</v>
      </c>
      <c r="C521">
        <v>7</v>
      </c>
      <c r="D521">
        <v>5</v>
      </c>
      <c r="E521">
        <v>82998</v>
      </c>
      <c r="F521">
        <v>1196</v>
      </c>
      <c r="G521">
        <v>74640</v>
      </c>
      <c r="H521">
        <v>3807728</v>
      </c>
      <c r="I521">
        <v>7358844</v>
      </c>
      <c r="J521">
        <v>3609736</v>
      </c>
    </row>
    <row r="522" spans="1:10">
      <c r="A522">
        <v>2021</v>
      </c>
      <c r="B522" t="s">
        <v>49</v>
      </c>
      <c r="C522">
        <v>7</v>
      </c>
      <c r="D522">
        <v>5</v>
      </c>
      <c r="E522">
        <v>83886</v>
      </c>
      <c r="F522">
        <v>1084</v>
      </c>
      <c r="G522">
        <v>78974</v>
      </c>
      <c r="H522">
        <v>3842299</v>
      </c>
      <c r="I522">
        <v>13971694</v>
      </c>
      <c r="J522">
        <v>3588540</v>
      </c>
    </row>
    <row r="523" spans="1:10">
      <c r="A523">
        <v>2021</v>
      </c>
      <c r="B523" t="s">
        <v>50</v>
      </c>
      <c r="C523">
        <v>8</v>
      </c>
      <c r="D523">
        <v>1</v>
      </c>
      <c r="E523">
        <v>81258</v>
      </c>
      <c r="F523">
        <v>848</v>
      </c>
      <c r="G523">
        <v>73256</v>
      </c>
      <c r="H523">
        <v>3408960</v>
      </c>
      <c r="I523">
        <v>2376852</v>
      </c>
      <c r="J523">
        <v>1473234</v>
      </c>
    </row>
    <row r="524" spans="1:10">
      <c r="A524">
        <v>2021</v>
      </c>
      <c r="B524" t="s">
        <v>50</v>
      </c>
      <c r="C524">
        <v>8</v>
      </c>
      <c r="D524">
        <v>1</v>
      </c>
      <c r="E524">
        <v>85594</v>
      </c>
      <c r="F524">
        <v>1064</v>
      </c>
      <c r="G524">
        <v>83746</v>
      </c>
      <c r="H524">
        <v>3903184</v>
      </c>
      <c r="I524">
        <v>6071142</v>
      </c>
      <c r="J524">
        <v>2039449</v>
      </c>
    </row>
    <row r="525" spans="1:10">
      <c r="A525">
        <v>2021</v>
      </c>
      <c r="B525" t="s">
        <v>50</v>
      </c>
      <c r="C525">
        <v>8</v>
      </c>
      <c r="D525">
        <v>1</v>
      </c>
      <c r="E525">
        <v>77410</v>
      </c>
      <c r="F525">
        <v>1232</v>
      </c>
      <c r="G525">
        <v>80052</v>
      </c>
      <c r="H525">
        <v>3841005</v>
      </c>
      <c r="I525">
        <v>8666299</v>
      </c>
      <c r="J525">
        <v>2542620</v>
      </c>
    </row>
    <row r="526" spans="1:10">
      <c r="A526">
        <v>2021</v>
      </c>
      <c r="B526" t="s">
        <v>50</v>
      </c>
      <c r="C526">
        <v>8</v>
      </c>
      <c r="D526">
        <v>1</v>
      </c>
      <c r="E526">
        <v>78136</v>
      </c>
      <c r="F526">
        <v>982</v>
      </c>
      <c r="G526">
        <v>87870</v>
      </c>
      <c r="H526">
        <v>3775701</v>
      </c>
      <c r="I526">
        <v>8673018</v>
      </c>
      <c r="J526">
        <v>2928082</v>
      </c>
    </row>
    <row r="527" spans="1:10">
      <c r="A527">
        <v>2021</v>
      </c>
      <c r="B527" t="s">
        <v>50</v>
      </c>
      <c r="C527">
        <v>8</v>
      </c>
      <c r="D527">
        <v>1</v>
      </c>
      <c r="E527">
        <v>90010</v>
      </c>
      <c r="F527">
        <v>930</v>
      </c>
      <c r="G527">
        <v>81812</v>
      </c>
      <c r="H527">
        <v>3780900</v>
      </c>
      <c r="I527">
        <v>9009424</v>
      </c>
      <c r="J527">
        <v>2960503</v>
      </c>
    </row>
    <row r="528" spans="1:10">
      <c r="A528">
        <v>2021</v>
      </c>
      <c r="B528" t="s">
        <v>50</v>
      </c>
      <c r="C528">
        <v>8</v>
      </c>
      <c r="D528">
        <v>1</v>
      </c>
      <c r="E528">
        <v>60170</v>
      </c>
      <c r="F528">
        <v>840</v>
      </c>
      <c r="G528">
        <v>78240</v>
      </c>
      <c r="H528">
        <v>3432737</v>
      </c>
      <c r="I528">
        <v>9264424</v>
      </c>
      <c r="J528">
        <v>3375437</v>
      </c>
    </row>
    <row r="529" spans="1:10">
      <c r="A529">
        <v>2021</v>
      </c>
      <c r="B529" t="s">
        <v>50</v>
      </c>
      <c r="C529">
        <v>8</v>
      </c>
      <c r="D529">
        <v>1</v>
      </c>
      <c r="E529">
        <v>85060</v>
      </c>
      <c r="F529">
        <v>1122</v>
      </c>
      <c r="G529">
        <v>73104</v>
      </c>
      <c r="H529">
        <v>3863000</v>
      </c>
      <c r="I529">
        <v>10927214</v>
      </c>
      <c r="J529">
        <v>2557106</v>
      </c>
    </row>
    <row r="530" spans="1:10">
      <c r="A530">
        <v>2021</v>
      </c>
      <c r="B530" t="s">
        <v>50</v>
      </c>
      <c r="C530">
        <v>8</v>
      </c>
      <c r="D530">
        <v>2</v>
      </c>
      <c r="E530">
        <v>72072</v>
      </c>
      <c r="F530">
        <v>894</v>
      </c>
      <c r="G530">
        <v>79664</v>
      </c>
      <c r="H530">
        <v>3608835</v>
      </c>
      <c r="I530">
        <v>2578884</v>
      </c>
      <c r="J530">
        <v>1129650</v>
      </c>
    </row>
    <row r="531" spans="1:10">
      <c r="A531">
        <v>2021</v>
      </c>
      <c r="B531" t="s">
        <v>50</v>
      </c>
      <c r="C531">
        <v>8</v>
      </c>
      <c r="D531">
        <v>2</v>
      </c>
      <c r="E531">
        <v>83172</v>
      </c>
      <c r="F531">
        <v>982</v>
      </c>
      <c r="G531">
        <v>78254</v>
      </c>
      <c r="H531">
        <v>4365442</v>
      </c>
      <c r="I531">
        <v>6768357</v>
      </c>
      <c r="J531">
        <v>2411829</v>
      </c>
    </row>
    <row r="532" spans="1:10">
      <c r="A532">
        <v>2021</v>
      </c>
      <c r="B532" t="s">
        <v>50</v>
      </c>
      <c r="C532">
        <v>8</v>
      </c>
      <c r="D532">
        <v>2</v>
      </c>
      <c r="E532">
        <v>76760</v>
      </c>
      <c r="F532">
        <v>992</v>
      </c>
      <c r="G532">
        <v>80194</v>
      </c>
      <c r="H532">
        <v>3617770</v>
      </c>
      <c r="I532">
        <v>6875869</v>
      </c>
      <c r="J532">
        <v>2283790</v>
      </c>
    </row>
    <row r="533" spans="1:10">
      <c r="A533">
        <v>2021</v>
      </c>
      <c r="B533" t="s">
        <v>50</v>
      </c>
      <c r="C533">
        <v>8</v>
      </c>
      <c r="D533">
        <v>2</v>
      </c>
      <c r="E533">
        <v>54856</v>
      </c>
      <c r="F533">
        <v>752</v>
      </c>
      <c r="G533">
        <v>82922</v>
      </c>
      <c r="H533">
        <v>3190265</v>
      </c>
      <c r="I533">
        <v>8980740</v>
      </c>
      <c r="J533">
        <v>2689623</v>
      </c>
    </row>
    <row r="534" spans="1:10">
      <c r="A534">
        <v>2021</v>
      </c>
      <c r="B534" t="s">
        <v>50</v>
      </c>
      <c r="C534">
        <v>8</v>
      </c>
      <c r="D534">
        <v>2</v>
      </c>
      <c r="E534">
        <v>80162</v>
      </c>
      <c r="F534">
        <v>1166</v>
      </c>
      <c r="G534">
        <v>84312</v>
      </c>
      <c r="H534">
        <v>4115837</v>
      </c>
      <c r="I534">
        <v>9297809</v>
      </c>
      <c r="J534">
        <v>2525291</v>
      </c>
    </row>
    <row r="535" spans="1:10">
      <c r="A535">
        <v>2021</v>
      </c>
      <c r="B535" t="s">
        <v>50</v>
      </c>
      <c r="C535">
        <v>8</v>
      </c>
      <c r="D535">
        <v>2</v>
      </c>
      <c r="E535">
        <v>77522</v>
      </c>
      <c r="F535">
        <v>954</v>
      </c>
      <c r="G535">
        <v>71518</v>
      </c>
      <c r="H535">
        <v>4256111</v>
      </c>
      <c r="I535">
        <v>10433518</v>
      </c>
      <c r="J535">
        <v>2780376</v>
      </c>
    </row>
    <row r="536" spans="1:10">
      <c r="A536">
        <v>2021</v>
      </c>
      <c r="B536" t="s">
        <v>50</v>
      </c>
      <c r="C536">
        <v>8</v>
      </c>
      <c r="D536">
        <v>2</v>
      </c>
      <c r="E536">
        <v>72270</v>
      </c>
      <c r="F536">
        <v>982</v>
      </c>
      <c r="G536">
        <v>75872</v>
      </c>
      <c r="H536">
        <v>3904840</v>
      </c>
      <c r="I536">
        <v>11458501</v>
      </c>
      <c r="J536">
        <v>3853860</v>
      </c>
    </row>
    <row r="537" spans="1:10">
      <c r="A537">
        <v>2021</v>
      </c>
      <c r="B537" t="s">
        <v>50</v>
      </c>
      <c r="C537">
        <v>8</v>
      </c>
      <c r="D537">
        <v>3</v>
      </c>
      <c r="E537">
        <v>66490</v>
      </c>
      <c r="F537">
        <v>842</v>
      </c>
      <c r="G537">
        <v>71872</v>
      </c>
      <c r="H537">
        <v>2729239</v>
      </c>
      <c r="I537">
        <v>2994698</v>
      </c>
      <c r="J537">
        <v>1027023</v>
      </c>
    </row>
    <row r="538" spans="1:10">
      <c r="A538">
        <v>2021</v>
      </c>
      <c r="B538" t="s">
        <v>50</v>
      </c>
      <c r="C538">
        <v>8</v>
      </c>
      <c r="D538">
        <v>3</v>
      </c>
      <c r="E538">
        <v>68616</v>
      </c>
      <c r="F538">
        <v>752</v>
      </c>
      <c r="G538">
        <v>72570</v>
      </c>
      <c r="H538">
        <v>3783582</v>
      </c>
      <c r="I538">
        <v>5634862</v>
      </c>
      <c r="J538">
        <v>2036862</v>
      </c>
    </row>
    <row r="539" spans="1:10">
      <c r="A539">
        <v>2021</v>
      </c>
      <c r="B539" t="s">
        <v>50</v>
      </c>
      <c r="C539">
        <v>8</v>
      </c>
      <c r="D539">
        <v>3</v>
      </c>
      <c r="E539">
        <v>62046</v>
      </c>
      <c r="F539">
        <v>802</v>
      </c>
      <c r="G539">
        <v>77154</v>
      </c>
      <c r="H539">
        <v>3450149</v>
      </c>
      <c r="I539">
        <v>6904225</v>
      </c>
      <c r="J539">
        <v>3838993</v>
      </c>
    </row>
    <row r="540" spans="1:10">
      <c r="A540">
        <v>2021</v>
      </c>
      <c r="B540" t="s">
        <v>50</v>
      </c>
      <c r="C540">
        <v>8</v>
      </c>
      <c r="D540">
        <v>3</v>
      </c>
      <c r="E540">
        <v>73004</v>
      </c>
      <c r="F540">
        <v>1054</v>
      </c>
      <c r="G540">
        <v>78538</v>
      </c>
      <c r="H540">
        <v>3798743</v>
      </c>
      <c r="I540">
        <v>8764226</v>
      </c>
      <c r="J540">
        <v>2908580</v>
      </c>
    </row>
    <row r="541" spans="1:10">
      <c r="A541">
        <v>2021</v>
      </c>
      <c r="B541" t="s">
        <v>50</v>
      </c>
      <c r="C541">
        <v>8</v>
      </c>
      <c r="D541">
        <v>3</v>
      </c>
      <c r="E541">
        <v>73200</v>
      </c>
      <c r="F541">
        <v>1086</v>
      </c>
      <c r="G541">
        <v>72914</v>
      </c>
      <c r="H541">
        <v>4365700</v>
      </c>
      <c r="I541">
        <v>8767540</v>
      </c>
      <c r="J541">
        <v>2817730</v>
      </c>
    </row>
    <row r="542" spans="1:10">
      <c r="A542">
        <v>2021</v>
      </c>
      <c r="B542" t="s">
        <v>50</v>
      </c>
      <c r="C542">
        <v>8</v>
      </c>
      <c r="D542">
        <v>3</v>
      </c>
      <c r="E542">
        <v>70416</v>
      </c>
      <c r="F542">
        <v>880</v>
      </c>
      <c r="G542">
        <v>74286</v>
      </c>
      <c r="H542">
        <v>3555548</v>
      </c>
      <c r="I542">
        <v>9050379</v>
      </c>
      <c r="J542">
        <v>2791962</v>
      </c>
    </row>
    <row r="543" spans="1:10">
      <c r="A543">
        <v>2021</v>
      </c>
      <c r="B543" t="s">
        <v>50</v>
      </c>
      <c r="C543">
        <v>8</v>
      </c>
      <c r="D543">
        <v>3</v>
      </c>
      <c r="E543">
        <v>49392</v>
      </c>
      <c r="F543">
        <v>876</v>
      </c>
      <c r="G543">
        <v>73742</v>
      </c>
      <c r="H543">
        <v>3542025</v>
      </c>
      <c r="I543">
        <v>14244118</v>
      </c>
      <c r="J543">
        <v>3502704</v>
      </c>
    </row>
    <row r="544" spans="1:10">
      <c r="A544">
        <v>2021</v>
      </c>
      <c r="B544" t="s">
        <v>50</v>
      </c>
      <c r="C544">
        <v>8</v>
      </c>
      <c r="D544">
        <v>4</v>
      </c>
      <c r="E544">
        <v>50840</v>
      </c>
      <c r="F544">
        <v>770</v>
      </c>
      <c r="G544">
        <v>88206</v>
      </c>
      <c r="H544">
        <v>2806035</v>
      </c>
      <c r="I544">
        <v>1515768</v>
      </c>
      <c r="J544">
        <v>604668</v>
      </c>
    </row>
    <row r="545" spans="1:10">
      <c r="A545">
        <v>2021</v>
      </c>
      <c r="B545" t="s">
        <v>50</v>
      </c>
      <c r="C545">
        <v>8</v>
      </c>
      <c r="D545">
        <v>4</v>
      </c>
      <c r="E545">
        <v>90128</v>
      </c>
      <c r="F545">
        <v>914</v>
      </c>
      <c r="G545">
        <v>71622</v>
      </c>
      <c r="H545">
        <v>3723666</v>
      </c>
      <c r="I545">
        <v>5152003</v>
      </c>
      <c r="J545">
        <v>2776790</v>
      </c>
    </row>
    <row r="546" spans="1:10">
      <c r="A546">
        <v>2021</v>
      </c>
      <c r="B546" t="s">
        <v>50</v>
      </c>
      <c r="C546">
        <v>8</v>
      </c>
      <c r="D546">
        <v>4</v>
      </c>
      <c r="E546">
        <v>49588</v>
      </c>
      <c r="F546">
        <v>714</v>
      </c>
      <c r="G546">
        <v>79106</v>
      </c>
      <c r="H546">
        <v>3196873</v>
      </c>
      <c r="I546">
        <v>9275310</v>
      </c>
      <c r="J546">
        <v>3620806</v>
      </c>
    </row>
    <row r="547" spans="1:10">
      <c r="A547">
        <v>2021</v>
      </c>
      <c r="B547" t="s">
        <v>50</v>
      </c>
      <c r="C547">
        <v>8</v>
      </c>
      <c r="D547">
        <v>4</v>
      </c>
      <c r="E547">
        <v>75478</v>
      </c>
      <c r="F547">
        <v>1300</v>
      </c>
      <c r="G547">
        <v>68296</v>
      </c>
      <c r="H547">
        <v>3591357</v>
      </c>
      <c r="I547">
        <v>9302930</v>
      </c>
      <c r="J547">
        <v>3709859</v>
      </c>
    </row>
    <row r="548" spans="1:10">
      <c r="A548">
        <v>2021</v>
      </c>
      <c r="B548" t="s">
        <v>50</v>
      </c>
      <c r="C548">
        <v>8</v>
      </c>
      <c r="D548">
        <v>4</v>
      </c>
      <c r="E548">
        <v>89100</v>
      </c>
      <c r="F548">
        <v>986</v>
      </c>
      <c r="G548">
        <v>65850</v>
      </c>
      <c r="H548">
        <v>3808968</v>
      </c>
      <c r="I548">
        <v>11915742</v>
      </c>
      <c r="J548">
        <v>4808040</v>
      </c>
    </row>
    <row r="549" spans="1:10">
      <c r="A549">
        <v>2021</v>
      </c>
      <c r="B549" t="s">
        <v>50</v>
      </c>
      <c r="C549">
        <v>8</v>
      </c>
      <c r="D549">
        <v>4</v>
      </c>
      <c r="E549">
        <v>92258</v>
      </c>
      <c r="F549">
        <v>1210</v>
      </c>
      <c r="G549">
        <v>68496</v>
      </c>
      <c r="H549">
        <v>3927607</v>
      </c>
      <c r="I549">
        <v>12156080</v>
      </c>
      <c r="J549">
        <v>4527383</v>
      </c>
    </row>
    <row r="550" spans="1:10">
      <c r="A550">
        <v>2021</v>
      </c>
      <c r="B550" t="s">
        <v>50</v>
      </c>
      <c r="C550">
        <v>8</v>
      </c>
      <c r="D550">
        <v>4</v>
      </c>
      <c r="E550">
        <v>93612</v>
      </c>
      <c r="F550">
        <v>1028</v>
      </c>
      <c r="G550">
        <v>62686</v>
      </c>
      <c r="H550">
        <v>3963597</v>
      </c>
      <c r="I550">
        <v>16075852</v>
      </c>
      <c r="J550">
        <v>5485332</v>
      </c>
    </row>
    <row r="551" spans="1:10">
      <c r="A551">
        <v>2021</v>
      </c>
      <c r="B551" t="s">
        <v>50</v>
      </c>
      <c r="C551">
        <v>8</v>
      </c>
      <c r="D551">
        <v>5</v>
      </c>
      <c r="E551">
        <v>60496</v>
      </c>
      <c r="F551">
        <v>410</v>
      </c>
      <c r="G551">
        <v>72480</v>
      </c>
      <c r="H551">
        <v>2954785</v>
      </c>
      <c r="I551">
        <v>9028954</v>
      </c>
      <c r="J551">
        <v>3265618</v>
      </c>
    </row>
    <row r="552" spans="1:10">
      <c r="A552">
        <v>2021</v>
      </c>
      <c r="B552" t="s">
        <v>50</v>
      </c>
      <c r="C552">
        <v>8</v>
      </c>
      <c r="D552">
        <v>5</v>
      </c>
      <c r="E552">
        <v>86748</v>
      </c>
      <c r="F552">
        <v>1054</v>
      </c>
      <c r="G552">
        <v>69686</v>
      </c>
      <c r="H552">
        <v>3348969</v>
      </c>
      <c r="I552">
        <v>10107070</v>
      </c>
      <c r="J552">
        <v>4748291</v>
      </c>
    </row>
    <row r="553" spans="1:10">
      <c r="A553">
        <v>2021</v>
      </c>
      <c r="B553" t="s">
        <v>50</v>
      </c>
      <c r="C553">
        <v>8</v>
      </c>
      <c r="D553">
        <v>5</v>
      </c>
      <c r="E553">
        <v>86146</v>
      </c>
      <c r="F553">
        <v>924</v>
      </c>
      <c r="G553">
        <v>68224</v>
      </c>
      <c r="H553">
        <v>3309792</v>
      </c>
      <c r="I553">
        <v>20621396</v>
      </c>
      <c r="J553">
        <v>6547844</v>
      </c>
    </row>
    <row r="554" spans="1:10">
      <c r="A554">
        <v>2021</v>
      </c>
      <c r="B554" t="s">
        <v>51</v>
      </c>
      <c r="C554">
        <v>9</v>
      </c>
      <c r="D554">
        <v>1</v>
      </c>
      <c r="E554">
        <v>79074</v>
      </c>
      <c r="F554">
        <v>436</v>
      </c>
      <c r="G554">
        <v>87844</v>
      </c>
      <c r="H554">
        <v>3207693</v>
      </c>
      <c r="I554">
        <v>3669699</v>
      </c>
      <c r="J554">
        <v>2074538</v>
      </c>
    </row>
    <row r="555" spans="1:10">
      <c r="A555">
        <v>2021</v>
      </c>
      <c r="B555" t="s">
        <v>51</v>
      </c>
      <c r="C555">
        <v>9</v>
      </c>
      <c r="D555">
        <v>1</v>
      </c>
      <c r="E555">
        <v>85334</v>
      </c>
      <c r="F555">
        <v>684</v>
      </c>
      <c r="G555">
        <v>72844</v>
      </c>
      <c r="H555">
        <v>3641603</v>
      </c>
      <c r="I555">
        <v>8669706</v>
      </c>
      <c r="J555">
        <v>3832525</v>
      </c>
    </row>
    <row r="556" spans="1:10">
      <c r="A556">
        <v>2021</v>
      </c>
      <c r="B556" t="s">
        <v>51</v>
      </c>
      <c r="C556">
        <v>9</v>
      </c>
      <c r="D556">
        <v>1</v>
      </c>
      <c r="E556">
        <v>85214</v>
      </c>
      <c r="F556">
        <v>618</v>
      </c>
      <c r="G556">
        <v>76174</v>
      </c>
      <c r="H556">
        <v>3723523</v>
      </c>
      <c r="I556">
        <v>9361434</v>
      </c>
      <c r="J556">
        <v>5555198</v>
      </c>
    </row>
    <row r="557" spans="1:10">
      <c r="A557">
        <v>2021</v>
      </c>
      <c r="B557" t="s">
        <v>51</v>
      </c>
      <c r="C557">
        <v>9</v>
      </c>
      <c r="D557">
        <v>1</v>
      </c>
      <c r="E557">
        <v>91248</v>
      </c>
      <c r="F557">
        <v>710</v>
      </c>
      <c r="G557">
        <v>69330</v>
      </c>
      <c r="H557">
        <v>3536849</v>
      </c>
      <c r="I557">
        <v>11463292</v>
      </c>
      <c r="J557">
        <v>4381681</v>
      </c>
    </row>
    <row r="558" spans="1:10">
      <c r="A558">
        <v>2021</v>
      </c>
      <c r="B558" t="s">
        <v>51</v>
      </c>
      <c r="C558">
        <v>9</v>
      </c>
      <c r="D558">
        <v>1</v>
      </c>
      <c r="E558">
        <v>76270</v>
      </c>
      <c r="F558">
        <v>736</v>
      </c>
      <c r="G558">
        <v>78202</v>
      </c>
      <c r="H558">
        <v>3488486</v>
      </c>
      <c r="I558">
        <v>11683958</v>
      </c>
      <c r="J558">
        <v>5276223</v>
      </c>
    </row>
    <row r="559" spans="1:10">
      <c r="A559">
        <v>2021</v>
      </c>
      <c r="B559" t="s">
        <v>51</v>
      </c>
      <c r="C559">
        <v>9</v>
      </c>
      <c r="D559">
        <v>1</v>
      </c>
      <c r="E559">
        <v>91950</v>
      </c>
      <c r="F559">
        <v>1014</v>
      </c>
      <c r="G559">
        <v>70182</v>
      </c>
      <c r="H559">
        <v>3503773</v>
      </c>
      <c r="I559">
        <v>12936198</v>
      </c>
      <c r="J559">
        <v>4911454</v>
      </c>
    </row>
    <row r="560" spans="1:10">
      <c r="A560">
        <v>2021</v>
      </c>
      <c r="B560" t="s">
        <v>51</v>
      </c>
      <c r="C560">
        <v>9</v>
      </c>
      <c r="D560">
        <v>1</v>
      </c>
      <c r="E560">
        <v>60328</v>
      </c>
      <c r="F560">
        <v>580</v>
      </c>
      <c r="G560">
        <v>85892</v>
      </c>
      <c r="H560">
        <v>3288020</v>
      </c>
      <c r="I560">
        <v>16668017</v>
      </c>
      <c r="J560">
        <v>6373769</v>
      </c>
    </row>
    <row r="561" spans="1:10">
      <c r="A561">
        <v>2021</v>
      </c>
      <c r="B561" t="s">
        <v>51</v>
      </c>
      <c r="C561">
        <v>9</v>
      </c>
      <c r="D561">
        <v>2</v>
      </c>
      <c r="E561">
        <v>62882</v>
      </c>
      <c r="F561">
        <v>438</v>
      </c>
      <c r="G561">
        <v>81398</v>
      </c>
      <c r="H561">
        <v>2782864</v>
      </c>
      <c r="I561">
        <v>7465485</v>
      </c>
      <c r="J561">
        <v>3794657</v>
      </c>
    </row>
    <row r="562" spans="1:10">
      <c r="A562">
        <v>2021</v>
      </c>
      <c r="B562" t="s">
        <v>51</v>
      </c>
      <c r="C562">
        <v>9</v>
      </c>
      <c r="D562">
        <v>2</v>
      </c>
      <c r="E562">
        <v>55004</v>
      </c>
      <c r="F562">
        <v>562</v>
      </c>
      <c r="G562">
        <v>75986</v>
      </c>
      <c r="H562">
        <v>3247893</v>
      </c>
      <c r="I562">
        <v>8291975</v>
      </c>
      <c r="J562">
        <v>5055608</v>
      </c>
    </row>
    <row r="563" spans="1:10">
      <c r="A563">
        <v>2021</v>
      </c>
      <c r="B563" t="s">
        <v>51</v>
      </c>
      <c r="C563">
        <v>9</v>
      </c>
      <c r="D563">
        <v>2</v>
      </c>
      <c r="E563">
        <v>62576</v>
      </c>
      <c r="F563">
        <v>676</v>
      </c>
      <c r="G563">
        <v>75772</v>
      </c>
      <c r="H563">
        <v>3304831</v>
      </c>
      <c r="I563">
        <v>9121076</v>
      </c>
      <c r="J563">
        <v>6114304</v>
      </c>
    </row>
    <row r="564" spans="1:10">
      <c r="A564">
        <v>2021</v>
      </c>
      <c r="B564" t="s">
        <v>51</v>
      </c>
      <c r="C564">
        <v>9</v>
      </c>
      <c r="D564">
        <v>2</v>
      </c>
      <c r="E564">
        <v>75750</v>
      </c>
      <c r="F564">
        <v>620</v>
      </c>
      <c r="G564">
        <v>73342</v>
      </c>
      <c r="H564">
        <v>3447892</v>
      </c>
      <c r="I564">
        <v>9396614</v>
      </c>
      <c r="J564">
        <v>4213590</v>
      </c>
    </row>
    <row r="565" spans="1:10">
      <c r="A565">
        <v>2021</v>
      </c>
      <c r="B565" t="s">
        <v>51</v>
      </c>
      <c r="C565">
        <v>9</v>
      </c>
      <c r="D565">
        <v>2</v>
      </c>
      <c r="E565">
        <v>48302</v>
      </c>
      <c r="F565">
        <v>516</v>
      </c>
      <c r="G565">
        <v>48794</v>
      </c>
      <c r="H565">
        <v>3679974</v>
      </c>
      <c r="I565">
        <v>9892106</v>
      </c>
      <c r="J565">
        <v>4481604</v>
      </c>
    </row>
    <row r="566" spans="1:10">
      <c r="A566">
        <v>2021</v>
      </c>
      <c r="B566" t="s">
        <v>51</v>
      </c>
      <c r="C566">
        <v>9</v>
      </c>
      <c r="D566">
        <v>2</v>
      </c>
      <c r="E566">
        <v>48828</v>
      </c>
      <c r="F566">
        <v>680</v>
      </c>
      <c r="G566">
        <v>79630</v>
      </c>
      <c r="H566">
        <v>2847110</v>
      </c>
      <c r="I566">
        <v>11352940</v>
      </c>
      <c r="J566">
        <v>5448177</v>
      </c>
    </row>
    <row r="567" spans="1:10">
      <c r="A567">
        <v>2021</v>
      </c>
      <c r="B567" t="s">
        <v>51</v>
      </c>
      <c r="C567">
        <v>9</v>
      </c>
      <c r="D567">
        <v>2</v>
      </c>
      <c r="E567">
        <v>86802</v>
      </c>
      <c r="F567">
        <v>678</v>
      </c>
      <c r="G567">
        <v>81240</v>
      </c>
      <c r="H567">
        <v>3747053</v>
      </c>
      <c r="I567">
        <v>12678360</v>
      </c>
      <c r="J567">
        <v>5430460</v>
      </c>
    </row>
    <row r="568" spans="1:10">
      <c r="A568">
        <v>2021</v>
      </c>
      <c r="B568" t="s">
        <v>51</v>
      </c>
      <c r="C568">
        <v>9</v>
      </c>
      <c r="D568">
        <v>3</v>
      </c>
      <c r="E568">
        <v>61656</v>
      </c>
      <c r="F568">
        <v>592</v>
      </c>
      <c r="G568">
        <v>86434</v>
      </c>
      <c r="H568">
        <v>2949386</v>
      </c>
      <c r="I568">
        <v>5240646</v>
      </c>
      <c r="J568">
        <v>3150980</v>
      </c>
    </row>
    <row r="569" spans="1:10">
      <c r="A569">
        <v>2021</v>
      </c>
      <c r="B569" t="s">
        <v>51</v>
      </c>
      <c r="C569">
        <v>9</v>
      </c>
      <c r="D569">
        <v>3</v>
      </c>
      <c r="E569">
        <v>69306</v>
      </c>
      <c r="F569">
        <v>636</v>
      </c>
      <c r="G569">
        <v>75776</v>
      </c>
      <c r="H569">
        <v>3293626</v>
      </c>
      <c r="I569">
        <v>7920308</v>
      </c>
      <c r="J569">
        <v>5496906</v>
      </c>
    </row>
    <row r="570" spans="1:10">
      <c r="A570">
        <v>2021</v>
      </c>
      <c r="B570" t="s">
        <v>51</v>
      </c>
      <c r="C570">
        <v>9</v>
      </c>
      <c r="D570">
        <v>3</v>
      </c>
      <c r="E570">
        <v>60710</v>
      </c>
      <c r="F570">
        <v>864</v>
      </c>
      <c r="G570">
        <v>76706</v>
      </c>
      <c r="H570">
        <v>3337229</v>
      </c>
      <c r="I570">
        <v>7978954</v>
      </c>
      <c r="J570">
        <v>5630402</v>
      </c>
    </row>
    <row r="571" spans="1:10">
      <c r="A571">
        <v>2021</v>
      </c>
      <c r="B571" t="s">
        <v>51</v>
      </c>
      <c r="C571">
        <v>9</v>
      </c>
      <c r="D571">
        <v>3</v>
      </c>
      <c r="E571">
        <v>54676</v>
      </c>
      <c r="F571">
        <v>770</v>
      </c>
      <c r="G571">
        <v>68320</v>
      </c>
      <c r="H571">
        <v>3520005</v>
      </c>
      <c r="I571">
        <v>9644090</v>
      </c>
      <c r="J571">
        <v>6359582</v>
      </c>
    </row>
    <row r="572" spans="1:10">
      <c r="A572">
        <v>2021</v>
      </c>
      <c r="B572" t="s">
        <v>51</v>
      </c>
      <c r="C572">
        <v>9</v>
      </c>
      <c r="D572">
        <v>3</v>
      </c>
      <c r="E572">
        <v>62260</v>
      </c>
      <c r="F572">
        <v>612</v>
      </c>
      <c r="G572">
        <v>79304</v>
      </c>
      <c r="H572">
        <v>2806054</v>
      </c>
      <c r="I572">
        <v>9909123</v>
      </c>
      <c r="J572">
        <v>8216932</v>
      </c>
    </row>
    <row r="573" spans="1:10">
      <c r="A573">
        <v>2021</v>
      </c>
      <c r="B573" t="s">
        <v>51</v>
      </c>
      <c r="C573">
        <v>9</v>
      </c>
      <c r="D573">
        <v>3</v>
      </c>
      <c r="E573">
        <v>49814</v>
      </c>
      <c r="F573">
        <v>502</v>
      </c>
      <c r="G573">
        <v>68940</v>
      </c>
      <c r="H573">
        <v>2826251</v>
      </c>
      <c r="I573">
        <v>11802774</v>
      </c>
      <c r="J573">
        <v>8088592</v>
      </c>
    </row>
    <row r="574" spans="1:10">
      <c r="A574">
        <v>2021</v>
      </c>
      <c r="B574" t="s">
        <v>51</v>
      </c>
      <c r="C574">
        <v>9</v>
      </c>
      <c r="D574">
        <v>3</v>
      </c>
      <c r="E574">
        <v>70708</v>
      </c>
      <c r="F574">
        <v>570</v>
      </c>
      <c r="G574">
        <v>67666</v>
      </c>
      <c r="H574">
        <v>3267782</v>
      </c>
      <c r="I574">
        <v>26969834</v>
      </c>
      <c r="J574">
        <v>18796422</v>
      </c>
    </row>
    <row r="575" spans="1:10">
      <c r="A575">
        <v>2021</v>
      </c>
      <c r="B575" t="s">
        <v>51</v>
      </c>
      <c r="C575">
        <v>9</v>
      </c>
      <c r="D575">
        <v>4</v>
      </c>
      <c r="E575">
        <v>53998</v>
      </c>
      <c r="F575">
        <v>552</v>
      </c>
      <c r="G575">
        <v>59250</v>
      </c>
      <c r="H575">
        <v>2753145</v>
      </c>
      <c r="I575">
        <v>4770374</v>
      </c>
      <c r="J575">
        <v>3384398</v>
      </c>
    </row>
    <row r="576" spans="1:10">
      <c r="A576">
        <v>2021</v>
      </c>
      <c r="B576" t="s">
        <v>51</v>
      </c>
      <c r="C576">
        <v>9</v>
      </c>
      <c r="D576">
        <v>4</v>
      </c>
      <c r="E576">
        <v>43796</v>
      </c>
      <c r="F576">
        <v>750</v>
      </c>
      <c r="G576">
        <v>59888</v>
      </c>
      <c r="H576">
        <v>3145340</v>
      </c>
      <c r="I576">
        <v>6497788</v>
      </c>
      <c r="J576">
        <v>5411813</v>
      </c>
    </row>
    <row r="577" spans="1:10">
      <c r="A577">
        <v>2021</v>
      </c>
      <c r="B577" t="s">
        <v>51</v>
      </c>
      <c r="C577">
        <v>9</v>
      </c>
      <c r="D577">
        <v>4</v>
      </c>
      <c r="E577">
        <v>56338</v>
      </c>
      <c r="F577">
        <v>518</v>
      </c>
      <c r="G577">
        <v>52042</v>
      </c>
      <c r="H577">
        <v>3298574</v>
      </c>
      <c r="I577">
        <v>7312411</v>
      </c>
      <c r="J577">
        <v>6992096</v>
      </c>
    </row>
    <row r="578" spans="1:10">
      <c r="A578">
        <v>2021</v>
      </c>
      <c r="B578" t="s">
        <v>51</v>
      </c>
      <c r="C578">
        <v>9</v>
      </c>
      <c r="D578">
        <v>4</v>
      </c>
      <c r="E578">
        <v>64020</v>
      </c>
      <c r="F578">
        <v>560</v>
      </c>
      <c r="G578">
        <v>63994</v>
      </c>
      <c r="H578">
        <v>3332293</v>
      </c>
      <c r="I578">
        <v>8245513</v>
      </c>
      <c r="J578">
        <v>6702826</v>
      </c>
    </row>
    <row r="579" spans="1:10">
      <c r="A579">
        <v>2021</v>
      </c>
      <c r="B579" t="s">
        <v>51</v>
      </c>
      <c r="C579">
        <v>9</v>
      </c>
      <c r="D579">
        <v>4</v>
      </c>
      <c r="E579">
        <v>59130</v>
      </c>
      <c r="F579">
        <v>582</v>
      </c>
      <c r="G579">
        <v>56098</v>
      </c>
      <c r="H579">
        <v>3447289</v>
      </c>
      <c r="I579">
        <v>8544962</v>
      </c>
      <c r="J579">
        <v>6277306</v>
      </c>
    </row>
    <row r="580" spans="1:10">
      <c r="A580">
        <v>2021</v>
      </c>
      <c r="B580" t="s">
        <v>51</v>
      </c>
      <c r="C580">
        <v>9</v>
      </c>
      <c r="D580">
        <v>4</v>
      </c>
      <c r="E580">
        <v>62822</v>
      </c>
      <c r="F580">
        <v>636</v>
      </c>
      <c r="G580">
        <v>65020</v>
      </c>
      <c r="H580">
        <v>3321215</v>
      </c>
      <c r="I580">
        <v>8778741</v>
      </c>
      <c r="J580">
        <v>6276990</v>
      </c>
    </row>
    <row r="581" spans="1:10">
      <c r="A581">
        <v>2021</v>
      </c>
      <c r="B581" t="s">
        <v>51</v>
      </c>
      <c r="C581">
        <v>9</v>
      </c>
      <c r="D581">
        <v>4</v>
      </c>
      <c r="E581">
        <v>29814</v>
      </c>
      <c r="F581">
        <v>362</v>
      </c>
      <c r="G581">
        <v>48502</v>
      </c>
      <c r="H581">
        <v>2642048</v>
      </c>
      <c r="I581">
        <v>12796717</v>
      </c>
      <c r="J581">
        <v>8302359</v>
      </c>
    </row>
    <row r="582" spans="1:10">
      <c r="A582">
        <v>2021</v>
      </c>
      <c r="B582" t="s">
        <v>51</v>
      </c>
      <c r="C582">
        <v>9</v>
      </c>
      <c r="D582">
        <v>5</v>
      </c>
      <c r="E582">
        <v>46332</v>
      </c>
      <c r="F582">
        <v>626</v>
      </c>
      <c r="G582">
        <v>57452</v>
      </c>
      <c r="H582">
        <v>3442035</v>
      </c>
      <c r="I582">
        <v>7220336</v>
      </c>
      <c r="J582">
        <v>6393690</v>
      </c>
    </row>
    <row r="583" spans="1:10">
      <c r="A583">
        <v>2021</v>
      </c>
      <c r="B583" t="s">
        <v>51</v>
      </c>
      <c r="C583">
        <v>9</v>
      </c>
      <c r="D583">
        <v>5</v>
      </c>
      <c r="E583">
        <v>54570</v>
      </c>
      <c r="F583">
        <v>556</v>
      </c>
      <c r="G583">
        <v>56408</v>
      </c>
      <c r="H583">
        <v>2833663</v>
      </c>
      <c r="I583">
        <v>7510608</v>
      </c>
      <c r="J583">
        <v>5964250</v>
      </c>
    </row>
    <row r="584" spans="1:10">
      <c r="A584">
        <v>2021</v>
      </c>
      <c r="B584" t="s">
        <v>52</v>
      </c>
      <c r="C584">
        <v>10</v>
      </c>
      <c r="D584">
        <v>1</v>
      </c>
      <c r="E584">
        <v>43288</v>
      </c>
      <c r="F584">
        <v>364</v>
      </c>
      <c r="G584">
        <v>53448</v>
      </c>
      <c r="H584">
        <v>2294823</v>
      </c>
      <c r="I584">
        <v>3074736</v>
      </c>
      <c r="J584">
        <v>2440290</v>
      </c>
    </row>
    <row r="585" spans="1:10">
      <c r="A585">
        <v>2021</v>
      </c>
      <c r="B585" t="s">
        <v>52</v>
      </c>
      <c r="C585">
        <v>10</v>
      </c>
      <c r="D585">
        <v>1</v>
      </c>
      <c r="E585">
        <v>45210</v>
      </c>
      <c r="F585">
        <v>632</v>
      </c>
      <c r="G585">
        <v>49220</v>
      </c>
      <c r="H585">
        <v>3180440</v>
      </c>
      <c r="I585">
        <v>4605602</v>
      </c>
      <c r="J585">
        <v>4600804</v>
      </c>
    </row>
    <row r="586" spans="1:10">
      <c r="A586">
        <v>2021</v>
      </c>
      <c r="B586" t="s">
        <v>52</v>
      </c>
      <c r="C586">
        <v>10</v>
      </c>
      <c r="D586">
        <v>1</v>
      </c>
      <c r="E586">
        <v>42948</v>
      </c>
      <c r="F586">
        <v>554</v>
      </c>
      <c r="G586">
        <v>49918</v>
      </c>
      <c r="H586">
        <v>2880449</v>
      </c>
      <c r="I586">
        <v>5960334</v>
      </c>
      <c r="J586">
        <v>4736529</v>
      </c>
    </row>
    <row r="587" spans="1:10">
      <c r="A587">
        <v>2021</v>
      </c>
      <c r="B587" t="s">
        <v>52</v>
      </c>
      <c r="C587">
        <v>10</v>
      </c>
      <c r="D587">
        <v>1</v>
      </c>
      <c r="E587">
        <v>38088</v>
      </c>
      <c r="F587">
        <v>552</v>
      </c>
      <c r="G587">
        <v>49522</v>
      </c>
      <c r="H587">
        <v>3006726</v>
      </c>
      <c r="I587">
        <v>6878150</v>
      </c>
      <c r="J587">
        <v>5720620</v>
      </c>
    </row>
    <row r="588" spans="1:10">
      <c r="A588">
        <v>2021</v>
      </c>
      <c r="B588" t="s">
        <v>52</v>
      </c>
      <c r="C588">
        <v>10</v>
      </c>
      <c r="D588">
        <v>1</v>
      </c>
      <c r="E588">
        <v>46378</v>
      </c>
      <c r="F588">
        <v>484</v>
      </c>
      <c r="G588">
        <v>51876</v>
      </c>
      <c r="H588">
        <v>2888316</v>
      </c>
      <c r="I588">
        <v>7892009</v>
      </c>
      <c r="J588">
        <v>7495389</v>
      </c>
    </row>
    <row r="589" spans="1:10">
      <c r="A589">
        <v>2021</v>
      </c>
      <c r="B589" t="s">
        <v>52</v>
      </c>
      <c r="C589">
        <v>10</v>
      </c>
      <c r="D589">
        <v>1</v>
      </c>
      <c r="E589">
        <v>34202</v>
      </c>
      <c r="F589">
        <v>526</v>
      </c>
      <c r="G589">
        <v>59290</v>
      </c>
      <c r="H589">
        <v>2269914</v>
      </c>
      <c r="I589">
        <v>7984520</v>
      </c>
      <c r="J589">
        <v>7081410</v>
      </c>
    </row>
    <row r="590" spans="1:10">
      <c r="A590">
        <v>2021</v>
      </c>
      <c r="B590" t="s">
        <v>52</v>
      </c>
      <c r="C590">
        <v>10</v>
      </c>
      <c r="D590">
        <v>1</v>
      </c>
      <c r="E590">
        <v>47836</v>
      </c>
      <c r="F590">
        <v>466</v>
      </c>
      <c r="G590">
        <v>50920</v>
      </c>
      <c r="H590">
        <v>3148139</v>
      </c>
      <c r="I590">
        <v>8205354</v>
      </c>
      <c r="J590">
        <v>6341455</v>
      </c>
    </row>
    <row r="591" spans="1:10">
      <c r="A591">
        <v>2021</v>
      </c>
      <c r="B591" t="s">
        <v>52</v>
      </c>
      <c r="C591">
        <v>10</v>
      </c>
      <c r="D591">
        <v>2</v>
      </c>
      <c r="E591">
        <v>33976</v>
      </c>
      <c r="F591">
        <v>756</v>
      </c>
      <c r="G591">
        <v>38740</v>
      </c>
      <c r="H591">
        <v>2469867</v>
      </c>
      <c r="I591">
        <v>2924482</v>
      </c>
      <c r="J591">
        <v>3510075</v>
      </c>
    </row>
    <row r="592" spans="1:10">
      <c r="A592">
        <v>2021</v>
      </c>
      <c r="B592" t="s">
        <v>52</v>
      </c>
      <c r="C592">
        <v>10</v>
      </c>
      <c r="D592">
        <v>2</v>
      </c>
      <c r="E592">
        <v>38386</v>
      </c>
      <c r="F592">
        <v>498</v>
      </c>
      <c r="G592">
        <v>39622</v>
      </c>
      <c r="H592">
        <v>3594484</v>
      </c>
      <c r="I592">
        <v>3567181</v>
      </c>
      <c r="J592">
        <v>4116139</v>
      </c>
    </row>
    <row r="593" spans="1:10">
      <c r="A593">
        <v>2021</v>
      </c>
      <c r="B593" t="s">
        <v>52</v>
      </c>
      <c r="C593">
        <v>10</v>
      </c>
      <c r="D593">
        <v>2</v>
      </c>
      <c r="E593">
        <v>38040</v>
      </c>
      <c r="F593">
        <v>386</v>
      </c>
      <c r="G593">
        <v>43166</v>
      </c>
      <c r="H593">
        <v>2389677</v>
      </c>
      <c r="I593">
        <v>4987268</v>
      </c>
      <c r="J593">
        <v>4961128</v>
      </c>
    </row>
    <row r="594" spans="1:10">
      <c r="A594">
        <v>2021</v>
      </c>
      <c r="B594" t="s">
        <v>52</v>
      </c>
      <c r="C594">
        <v>10</v>
      </c>
      <c r="D594">
        <v>2</v>
      </c>
      <c r="E594">
        <v>32046</v>
      </c>
      <c r="F594">
        <v>458</v>
      </c>
      <c r="G594">
        <v>45692</v>
      </c>
      <c r="H594">
        <v>1854771</v>
      </c>
      <c r="I594">
        <v>5593628</v>
      </c>
      <c r="J594">
        <v>5208698</v>
      </c>
    </row>
    <row r="595" spans="1:10">
      <c r="A595">
        <v>2021</v>
      </c>
      <c r="B595" t="s">
        <v>52</v>
      </c>
      <c r="C595">
        <v>10</v>
      </c>
      <c r="D595">
        <v>2</v>
      </c>
      <c r="E595">
        <v>26368</v>
      </c>
      <c r="F595">
        <v>354</v>
      </c>
      <c r="G595">
        <v>53146</v>
      </c>
      <c r="H595">
        <v>2427573</v>
      </c>
      <c r="I595">
        <v>7141547</v>
      </c>
      <c r="J595">
        <v>6845539</v>
      </c>
    </row>
    <row r="596" spans="1:10">
      <c r="A596">
        <v>2021</v>
      </c>
      <c r="B596" t="s">
        <v>52</v>
      </c>
      <c r="C596">
        <v>10</v>
      </c>
      <c r="D596">
        <v>2</v>
      </c>
      <c r="E596">
        <v>35862</v>
      </c>
      <c r="F596">
        <v>426</v>
      </c>
      <c r="G596">
        <v>47190</v>
      </c>
      <c r="H596">
        <v>2740441</v>
      </c>
      <c r="I596">
        <v>7356422</v>
      </c>
      <c r="J596">
        <v>6833091</v>
      </c>
    </row>
    <row r="597" spans="1:10">
      <c r="A597">
        <v>2021</v>
      </c>
      <c r="B597" t="s">
        <v>52</v>
      </c>
      <c r="C597">
        <v>10</v>
      </c>
      <c r="D597">
        <v>2</v>
      </c>
      <c r="E597">
        <v>39736</v>
      </c>
      <c r="F597">
        <v>494</v>
      </c>
      <c r="G597">
        <v>46132</v>
      </c>
      <c r="H597">
        <v>2728544</v>
      </c>
      <c r="I597">
        <v>8616950</v>
      </c>
      <c r="J597">
        <v>7778968</v>
      </c>
    </row>
    <row r="598" spans="1:10">
      <c r="A598">
        <v>2021</v>
      </c>
      <c r="B598" t="s">
        <v>52</v>
      </c>
      <c r="C598">
        <v>10</v>
      </c>
      <c r="D598">
        <v>3</v>
      </c>
      <c r="E598">
        <v>32006</v>
      </c>
      <c r="F598">
        <v>326</v>
      </c>
      <c r="G598">
        <v>35736</v>
      </c>
      <c r="H598">
        <v>2060564</v>
      </c>
      <c r="I598">
        <v>781769</v>
      </c>
      <c r="J598">
        <v>1094915</v>
      </c>
    </row>
    <row r="599" spans="1:10">
      <c r="A599">
        <v>2021</v>
      </c>
      <c r="B599" t="s">
        <v>52</v>
      </c>
      <c r="C599">
        <v>10</v>
      </c>
      <c r="D599">
        <v>3</v>
      </c>
      <c r="E599">
        <v>28572</v>
      </c>
      <c r="F599">
        <v>330</v>
      </c>
      <c r="G599">
        <v>39158</v>
      </c>
      <c r="H599">
        <v>2181147</v>
      </c>
      <c r="I599">
        <v>1314565</v>
      </c>
      <c r="J599">
        <v>1401752</v>
      </c>
    </row>
    <row r="600" spans="1:10">
      <c r="A600">
        <v>2021</v>
      </c>
      <c r="B600" t="s">
        <v>52</v>
      </c>
      <c r="C600">
        <v>10</v>
      </c>
      <c r="D600">
        <v>3</v>
      </c>
      <c r="E600">
        <v>28156</v>
      </c>
      <c r="F600">
        <v>292</v>
      </c>
      <c r="G600">
        <v>39572</v>
      </c>
      <c r="H600">
        <v>2264906</v>
      </c>
      <c r="I600">
        <v>3439578</v>
      </c>
      <c r="J600">
        <v>4985412</v>
      </c>
    </row>
    <row r="601" spans="1:10">
      <c r="A601">
        <v>2021</v>
      </c>
      <c r="B601" t="s">
        <v>52</v>
      </c>
      <c r="C601">
        <v>10</v>
      </c>
      <c r="D601">
        <v>3</v>
      </c>
      <c r="E601">
        <v>29870</v>
      </c>
      <c r="F601">
        <v>398</v>
      </c>
      <c r="G601">
        <v>38890</v>
      </c>
      <c r="H601">
        <v>2582964</v>
      </c>
      <c r="I601">
        <v>4055382</v>
      </c>
      <c r="J601">
        <v>4970362</v>
      </c>
    </row>
    <row r="602" spans="1:10">
      <c r="A602">
        <v>2021</v>
      </c>
      <c r="B602" t="s">
        <v>52</v>
      </c>
      <c r="C602">
        <v>10</v>
      </c>
      <c r="D602">
        <v>3</v>
      </c>
      <c r="E602">
        <v>31548</v>
      </c>
      <c r="F602">
        <v>464</v>
      </c>
      <c r="G602">
        <v>37284</v>
      </c>
      <c r="H602">
        <v>2805081</v>
      </c>
      <c r="I602">
        <v>7435560</v>
      </c>
      <c r="J602">
        <v>7297450</v>
      </c>
    </row>
    <row r="603" spans="1:10">
      <c r="A603">
        <v>2021</v>
      </c>
      <c r="B603" t="s">
        <v>52</v>
      </c>
      <c r="C603">
        <v>10</v>
      </c>
      <c r="D603">
        <v>3</v>
      </c>
      <c r="E603">
        <v>24678</v>
      </c>
      <c r="F603">
        <v>328</v>
      </c>
      <c r="G603">
        <v>38920</v>
      </c>
      <c r="H603">
        <v>2285216</v>
      </c>
      <c r="I603">
        <v>7451454</v>
      </c>
      <c r="J603">
        <v>10191575</v>
      </c>
    </row>
    <row r="604" spans="1:10">
      <c r="A604">
        <v>2021</v>
      </c>
      <c r="B604" t="s">
        <v>52</v>
      </c>
      <c r="C604">
        <v>10</v>
      </c>
      <c r="D604">
        <v>3</v>
      </c>
      <c r="E604">
        <v>36764</v>
      </c>
      <c r="F604">
        <v>320</v>
      </c>
      <c r="G604">
        <v>35136</v>
      </c>
      <c r="H604">
        <v>2451039</v>
      </c>
      <c r="I604">
        <v>8714541</v>
      </c>
      <c r="J604">
        <v>5462576</v>
      </c>
    </row>
    <row r="605" spans="1:10">
      <c r="A605">
        <v>2021</v>
      </c>
      <c r="B605" t="s">
        <v>52</v>
      </c>
      <c r="C605">
        <v>10</v>
      </c>
      <c r="D605">
        <v>4</v>
      </c>
      <c r="E605">
        <v>29308</v>
      </c>
      <c r="F605">
        <v>884</v>
      </c>
      <c r="G605">
        <v>37216</v>
      </c>
      <c r="H605">
        <v>2327902</v>
      </c>
      <c r="I605">
        <v>1508838</v>
      </c>
      <c r="J605">
        <v>1830436</v>
      </c>
    </row>
    <row r="606" spans="1:10">
      <c r="A606">
        <v>2021</v>
      </c>
      <c r="B606" t="s">
        <v>52</v>
      </c>
      <c r="C606">
        <v>10</v>
      </c>
      <c r="D606">
        <v>4</v>
      </c>
      <c r="E606">
        <v>32702</v>
      </c>
      <c r="F606">
        <v>1468</v>
      </c>
      <c r="G606">
        <v>34154</v>
      </c>
      <c r="H606">
        <v>2702866</v>
      </c>
      <c r="I606">
        <v>3878852</v>
      </c>
      <c r="J606">
        <v>6469740</v>
      </c>
    </row>
    <row r="607" spans="1:10">
      <c r="A607">
        <v>2021</v>
      </c>
      <c r="B607" t="s">
        <v>52</v>
      </c>
      <c r="C607">
        <v>10</v>
      </c>
      <c r="D607">
        <v>4</v>
      </c>
      <c r="E607">
        <v>26998</v>
      </c>
      <c r="F607">
        <v>1168</v>
      </c>
      <c r="G607">
        <v>28024</v>
      </c>
      <c r="H607">
        <v>2575335</v>
      </c>
      <c r="I607">
        <v>4743300</v>
      </c>
      <c r="J607">
        <v>7105616</v>
      </c>
    </row>
    <row r="608" spans="1:10">
      <c r="A608">
        <v>2021</v>
      </c>
      <c r="B608" t="s">
        <v>52</v>
      </c>
      <c r="C608">
        <v>10</v>
      </c>
      <c r="D608">
        <v>4</v>
      </c>
      <c r="E608">
        <v>23704</v>
      </c>
      <c r="F608">
        <v>714</v>
      </c>
      <c r="G608">
        <v>32204</v>
      </c>
      <c r="H608">
        <v>2212648</v>
      </c>
      <c r="I608">
        <v>5396694</v>
      </c>
      <c r="J608">
        <v>7979754</v>
      </c>
    </row>
    <row r="609" spans="1:10">
      <c r="A609">
        <v>2021</v>
      </c>
      <c r="B609" t="s">
        <v>52</v>
      </c>
      <c r="C609">
        <v>10</v>
      </c>
      <c r="D609">
        <v>4</v>
      </c>
      <c r="E609">
        <v>28614</v>
      </c>
      <c r="F609">
        <v>1610</v>
      </c>
      <c r="G609">
        <v>26378</v>
      </c>
      <c r="H609">
        <v>2791293</v>
      </c>
      <c r="I609">
        <v>5897177</v>
      </c>
      <c r="J609">
        <v>9504570</v>
      </c>
    </row>
    <row r="610" spans="1:10">
      <c r="A610">
        <v>2021</v>
      </c>
      <c r="B610" t="s">
        <v>52</v>
      </c>
      <c r="C610">
        <v>10</v>
      </c>
      <c r="D610">
        <v>4</v>
      </c>
      <c r="E610">
        <v>32654</v>
      </c>
      <c r="F610">
        <v>1332</v>
      </c>
      <c r="G610">
        <v>35272</v>
      </c>
      <c r="H610">
        <v>2718416</v>
      </c>
      <c r="I610">
        <v>6053088</v>
      </c>
      <c r="J610">
        <v>8194311</v>
      </c>
    </row>
    <row r="611" spans="1:10">
      <c r="A611">
        <v>2021</v>
      </c>
      <c r="B611" t="s">
        <v>52</v>
      </c>
      <c r="C611">
        <v>10</v>
      </c>
      <c r="D611">
        <v>4</v>
      </c>
      <c r="E611">
        <v>32158</v>
      </c>
      <c r="F611">
        <v>1118</v>
      </c>
      <c r="G611">
        <v>33018</v>
      </c>
      <c r="H611">
        <v>2652062</v>
      </c>
      <c r="I611">
        <v>6639902</v>
      </c>
      <c r="J611">
        <v>9389611</v>
      </c>
    </row>
    <row r="612" spans="1:10">
      <c r="A612">
        <v>2021</v>
      </c>
      <c r="B612" t="s">
        <v>52</v>
      </c>
      <c r="C612">
        <v>10</v>
      </c>
      <c r="D612">
        <v>5</v>
      </c>
      <c r="E612">
        <v>25814</v>
      </c>
      <c r="F612">
        <v>502</v>
      </c>
      <c r="G612">
        <v>26304</v>
      </c>
      <c r="H612">
        <v>2201999</v>
      </c>
      <c r="I612">
        <v>1500820</v>
      </c>
      <c r="J612">
        <v>1866920</v>
      </c>
    </row>
    <row r="613" spans="1:10">
      <c r="A613">
        <v>2021</v>
      </c>
      <c r="B613" t="s">
        <v>52</v>
      </c>
      <c r="C613">
        <v>10</v>
      </c>
      <c r="D613">
        <v>5</v>
      </c>
      <c r="E613">
        <v>28430</v>
      </c>
      <c r="F613">
        <v>1102</v>
      </c>
      <c r="G613">
        <v>27098</v>
      </c>
      <c r="H613">
        <v>2973320</v>
      </c>
      <c r="I613">
        <v>4988700</v>
      </c>
      <c r="J613">
        <v>7236807</v>
      </c>
    </row>
    <row r="614" spans="1:10">
      <c r="A614">
        <v>2021</v>
      </c>
      <c r="B614" t="s">
        <v>52</v>
      </c>
      <c r="C614">
        <v>10</v>
      </c>
      <c r="D614">
        <v>5</v>
      </c>
      <c r="E614">
        <v>25880</v>
      </c>
      <c r="F614">
        <v>890</v>
      </c>
      <c r="G614">
        <v>29344</v>
      </c>
      <c r="H614">
        <v>2678107</v>
      </c>
      <c r="I614">
        <v>5361980</v>
      </c>
      <c r="J614">
        <v>8890486</v>
      </c>
    </row>
  </sheetData>
  <autoFilter ref="A1:J614" xr:uid="{6AAC39FA-6889-4E43-AA46-038023BAE544}">
    <sortState xmlns:xlrd2="http://schemas.microsoft.com/office/spreadsheetml/2017/richdata2" ref="A2:J614">
      <sortCondition ref="A2:A614"/>
      <sortCondition ref="C2:C614"/>
      <sortCondition ref="D2:D614"/>
    </sortState>
  </autoFilter>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1C616E8-9F95-47F6-BBBE-D92BB77600EB}">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A116E1D-36A6-4718-9CA2-C8088B014BA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Dashboard_1</vt:lpstr>
      <vt:lpstr>Dashboard_2</vt:lpstr>
      <vt:lpstr>Map_View</vt:lpstr>
      <vt:lpstr>Testing_Ratio_Analysis</vt:lpstr>
      <vt:lpstr>Data_1</vt:lpstr>
      <vt:lpstr>Data_3</vt:lpstr>
      <vt:lpstr>Data_2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Pragya</cp:lastModifiedBy>
  <dcterms:created xsi:type="dcterms:W3CDTF">2015-06-05T18:17:20Z</dcterms:created>
  <dcterms:modified xsi:type="dcterms:W3CDTF">2023-09-29T06:55:35Z</dcterms:modified>
</cp:coreProperties>
</file>