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hidePivotFieldList="1"/>
  <xr:revisionPtr revIDLastSave="0" documentId="8_{D74AC15B-D4DC-4265-B12D-0F4803035A74}" xr6:coauthVersionLast="47" xr6:coauthVersionMax="47" xr10:uidLastSave="{00000000-0000-0000-0000-000000000000}"/>
  <bookViews>
    <workbookView xWindow="240" yWindow="105" windowWidth="14805" windowHeight="8010" firstSheet="2" activeTab="4" xr2:uid="{00000000-000D-0000-FFFF-FFFF00000000}"/>
  </bookViews>
  <sheets>
    <sheet name="Employee details" sheetId="1" r:id="rId1"/>
    <sheet name=" Job details" sheetId="2" r:id="rId2"/>
    <sheet name="18.Pivot Table" sheetId="7" r:id="rId3"/>
    <sheet name="14 Vlookup" sheetId="3" r:id="rId4"/>
    <sheet name="20.Chart Creation" sheetId="9" r:id="rId5"/>
  </sheets>
  <calcPr calcId="191028"/>
  <pivotCaches>
    <pivotCache cacheId="9299" r:id="rId6"/>
    <pivotCache cacheId="1007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" i="1"/>
  <c r="F2" i="1"/>
  <c r="B2" i="3"/>
  <c r="AA200" i="1"/>
  <c r="AA201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" i="1"/>
  <c r="K2" i="1"/>
  <c r="J3" i="1"/>
  <c r="L3" i="1" s="1" a="1"/>
  <c r="L3" i="1" s="1"/>
  <c r="J4" i="1"/>
  <c r="L4" i="1" s="1" a="1"/>
  <c r="L4" i="1" s="1"/>
  <c r="J5" i="1"/>
  <c r="L5" i="1" s="1" a="1"/>
  <c r="L5" i="1" s="1"/>
  <c r="J6" i="1"/>
  <c r="L6" i="1" s="1" a="1"/>
  <c r="L6" i="1" s="1"/>
  <c r="J7" i="1"/>
  <c r="L7" i="1" s="1" a="1"/>
  <c r="L7" i="1" s="1"/>
  <c r="J8" i="1"/>
  <c r="L8" i="1" s="1" a="1"/>
  <c r="L8" i="1" s="1"/>
  <c r="J9" i="1"/>
  <c r="L9" i="1" s="1" a="1"/>
  <c r="L9" i="1" s="1"/>
  <c r="J10" i="1"/>
  <c r="L10" i="1" s="1" a="1"/>
  <c r="L10" i="1" s="1"/>
  <c r="J11" i="1"/>
  <c r="L11" i="1" s="1" a="1"/>
  <c r="L11" i="1" s="1"/>
  <c r="J12" i="1"/>
  <c r="L12" i="1" s="1" a="1"/>
  <c r="L12" i="1" s="1"/>
  <c r="J13" i="1"/>
  <c r="L13" i="1" s="1" a="1"/>
  <c r="L13" i="1" s="1"/>
  <c r="J14" i="1"/>
  <c r="L14" i="1" s="1" a="1"/>
  <c r="L14" i="1" s="1"/>
  <c r="J15" i="1"/>
  <c r="L15" i="1" s="1" a="1"/>
  <c r="L15" i="1" s="1"/>
  <c r="J16" i="1"/>
  <c r="L16" i="1" s="1" a="1"/>
  <c r="L16" i="1" s="1"/>
  <c r="J17" i="1"/>
  <c r="L17" i="1" s="1" a="1"/>
  <c r="L17" i="1" s="1"/>
  <c r="J18" i="1"/>
  <c r="L18" i="1" s="1" a="1"/>
  <c r="L18" i="1" s="1"/>
  <c r="J19" i="1"/>
  <c r="L19" i="1" s="1" a="1"/>
  <c r="L19" i="1" s="1"/>
  <c r="J20" i="1"/>
  <c r="L20" i="1" s="1" a="1"/>
  <c r="L20" i="1" s="1"/>
  <c r="J21" i="1"/>
  <c r="L21" i="1" s="1" a="1"/>
  <c r="L21" i="1" s="1"/>
  <c r="J22" i="1"/>
  <c r="L22" i="1" s="1" a="1"/>
  <c r="L22" i="1" s="1"/>
  <c r="J23" i="1"/>
  <c r="L23" i="1" s="1" a="1"/>
  <c r="L23" i="1" s="1"/>
  <c r="J24" i="1"/>
  <c r="L24" i="1" s="1" a="1"/>
  <c r="L24" i="1" s="1"/>
  <c r="J25" i="1"/>
  <c r="L25" i="1" s="1" a="1"/>
  <c r="L25" i="1" s="1"/>
  <c r="J26" i="1"/>
  <c r="L26" i="1" s="1" a="1"/>
  <c r="L26" i="1" s="1"/>
  <c r="J27" i="1"/>
  <c r="L27" i="1" s="1" a="1"/>
  <c r="L27" i="1" s="1"/>
  <c r="J28" i="1"/>
  <c r="L28" i="1" s="1" a="1"/>
  <c r="L28" i="1" s="1"/>
  <c r="J29" i="1"/>
  <c r="L29" i="1" s="1" a="1"/>
  <c r="L29" i="1" s="1"/>
  <c r="J30" i="1"/>
  <c r="L30" i="1" s="1" a="1"/>
  <c r="L30" i="1" s="1"/>
  <c r="J31" i="1"/>
  <c r="L31" i="1" s="1" a="1"/>
  <c r="L31" i="1" s="1"/>
  <c r="J32" i="1"/>
  <c r="L32" i="1" s="1" a="1"/>
  <c r="L32" i="1" s="1"/>
  <c r="J33" i="1"/>
  <c r="L33" i="1" s="1" a="1"/>
  <c r="L33" i="1" s="1"/>
  <c r="J34" i="1"/>
  <c r="L34" i="1" s="1" a="1"/>
  <c r="L34" i="1" s="1"/>
  <c r="J35" i="1"/>
  <c r="L35" i="1" s="1" a="1"/>
  <c r="L35" i="1" s="1"/>
  <c r="J36" i="1"/>
  <c r="L36" i="1" s="1" a="1"/>
  <c r="L36" i="1" s="1"/>
  <c r="J37" i="1"/>
  <c r="L37" i="1" s="1" a="1"/>
  <c r="L37" i="1" s="1"/>
  <c r="J38" i="1"/>
  <c r="L38" i="1" s="1" a="1"/>
  <c r="L38" i="1" s="1"/>
  <c r="J39" i="1"/>
  <c r="L39" i="1" s="1" a="1"/>
  <c r="L39" i="1" s="1"/>
  <c r="J40" i="1"/>
  <c r="L40" i="1" s="1" a="1"/>
  <c r="L40" i="1" s="1"/>
  <c r="J41" i="1"/>
  <c r="L41" i="1" s="1" a="1"/>
  <c r="L41" i="1" s="1"/>
  <c r="J42" i="1"/>
  <c r="L42" i="1" s="1" a="1"/>
  <c r="L42" i="1" s="1"/>
  <c r="J43" i="1"/>
  <c r="L43" i="1" s="1" a="1"/>
  <c r="L43" i="1" s="1"/>
  <c r="J44" i="1"/>
  <c r="L44" i="1" s="1" a="1"/>
  <c r="L44" i="1" s="1"/>
  <c r="J45" i="1"/>
  <c r="L45" i="1" s="1" a="1"/>
  <c r="L45" i="1" s="1"/>
  <c r="J46" i="1"/>
  <c r="L46" i="1" s="1" a="1"/>
  <c r="L46" i="1" s="1"/>
  <c r="J47" i="1"/>
  <c r="L47" i="1" s="1" a="1"/>
  <c r="L47" i="1" s="1"/>
  <c r="J48" i="1"/>
  <c r="L48" i="1" s="1" a="1"/>
  <c r="L48" i="1" s="1"/>
  <c r="J49" i="1"/>
  <c r="L49" i="1" s="1" a="1"/>
  <c r="L49" i="1" s="1"/>
  <c r="J50" i="1"/>
  <c r="L50" i="1" s="1" a="1"/>
  <c r="L50" i="1" s="1"/>
  <c r="J51" i="1"/>
  <c r="L51" i="1" s="1" a="1"/>
  <c r="L51" i="1" s="1"/>
  <c r="J52" i="1"/>
  <c r="L52" i="1" s="1" a="1"/>
  <c r="L52" i="1" s="1"/>
  <c r="J53" i="1"/>
  <c r="L53" i="1" s="1" a="1"/>
  <c r="L53" i="1" s="1"/>
  <c r="J54" i="1"/>
  <c r="L54" i="1" s="1" a="1"/>
  <c r="L54" i="1" s="1"/>
  <c r="J55" i="1"/>
  <c r="L55" i="1" s="1" a="1"/>
  <c r="L55" i="1" s="1"/>
  <c r="J56" i="1"/>
  <c r="L56" i="1" s="1" a="1"/>
  <c r="L56" i="1" s="1"/>
  <c r="J57" i="1"/>
  <c r="L57" i="1" s="1" a="1"/>
  <c r="L57" i="1" s="1"/>
  <c r="J58" i="1"/>
  <c r="L58" i="1" s="1" a="1"/>
  <c r="L58" i="1" s="1"/>
  <c r="J59" i="1"/>
  <c r="L59" i="1" s="1" a="1"/>
  <c r="L59" i="1" s="1"/>
  <c r="J60" i="1"/>
  <c r="L60" i="1" s="1" a="1"/>
  <c r="L60" i="1" s="1"/>
  <c r="J61" i="1"/>
  <c r="L61" i="1" s="1" a="1"/>
  <c r="L61" i="1" s="1"/>
  <c r="J62" i="1"/>
  <c r="L62" i="1" s="1" a="1"/>
  <c r="L62" i="1" s="1"/>
  <c r="J63" i="1"/>
  <c r="L63" i="1" s="1" a="1"/>
  <c r="L63" i="1" s="1"/>
  <c r="J64" i="1"/>
  <c r="L64" i="1" s="1" a="1"/>
  <c r="L64" i="1" s="1"/>
  <c r="J65" i="1"/>
  <c r="L65" i="1" s="1" a="1"/>
  <c r="L65" i="1" s="1"/>
  <c r="J66" i="1"/>
  <c r="L66" i="1" s="1" a="1"/>
  <c r="L66" i="1" s="1"/>
  <c r="J67" i="1"/>
  <c r="L67" i="1" s="1" a="1"/>
  <c r="L67" i="1" s="1"/>
  <c r="J68" i="1"/>
  <c r="L68" i="1" s="1" a="1"/>
  <c r="L68" i="1" s="1"/>
  <c r="J69" i="1"/>
  <c r="L69" i="1" s="1" a="1"/>
  <c r="L69" i="1" s="1"/>
  <c r="J70" i="1"/>
  <c r="L70" i="1" s="1" a="1"/>
  <c r="L70" i="1" s="1"/>
  <c r="J71" i="1"/>
  <c r="L71" i="1" s="1" a="1"/>
  <c r="L71" i="1" s="1"/>
  <c r="J72" i="1"/>
  <c r="L72" i="1" s="1" a="1"/>
  <c r="L72" i="1" s="1"/>
  <c r="J73" i="1"/>
  <c r="L73" i="1" s="1" a="1"/>
  <c r="L73" i="1" s="1"/>
  <c r="J74" i="1"/>
  <c r="L74" i="1" s="1" a="1"/>
  <c r="L74" i="1" s="1"/>
  <c r="J75" i="1"/>
  <c r="L75" i="1" s="1" a="1"/>
  <c r="L75" i="1" s="1"/>
  <c r="J76" i="1"/>
  <c r="L76" i="1" s="1" a="1"/>
  <c r="L76" i="1" s="1"/>
  <c r="J77" i="1"/>
  <c r="L77" i="1" s="1" a="1"/>
  <c r="L77" i="1" s="1"/>
  <c r="J78" i="1"/>
  <c r="L78" i="1" s="1" a="1"/>
  <c r="L78" i="1" s="1"/>
  <c r="J79" i="1"/>
  <c r="L79" i="1" s="1" a="1"/>
  <c r="L79" i="1" s="1"/>
  <c r="J80" i="1"/>
  <c r="L80" i="1" s="1" a="1"/>
  <c r="L80" i="1" s="1"/>
  <c r="J81" i="1"/>
  <c r="L81" i="1" s="1" a="1"/>
  <c r="L81" i="1" s="1"/>
  <c r="J82" i="1"/>
  <c r="L82" i="1" s="1" a="1"/>
  <c r="L82" i="1" s="1"/>
  <c r="J83" i="1"/>
  <c r="L83" i="1" s="1" a="1"/>
  <c r="L83" i="1" s="1"/>
  <c r="J84" i="1"/>
  <c r="L84" i="1" s="1" a="1"/>
  <c r="L84" i="1" s="1"/>
  <c r="J85" i="1"/>
  <c r="L85" i="1" s="1" a="1"/>
  <c r="L85" i="1" s="1"/>
  <c r="J86" i="1"/>
  <c r="L86" i="1" s="1" a="1"/>
  <c r="L86" i="1" s="1"/>
  <c r="J87" i="1"/>
  <c r="L87" i="1" s="1" a="1"/>
  <c r="L87" i="1" s="1"/>
  <c r="J88" i="1"/>
  <c r="L88" i="1" s="1" a="1"/>
  <c r="L88" i="1" s="1"/>
  <c r="J89" i="1"/>
  <c r="L89" i="1" s="1" a="1"/>
  <c r="L89" i="1" s="1"/>
  <c r="J90" i="1"/>
  <c r="L90" i="1" s="1" a="1"/>
  <c r="L90" i="1" s="1"/>
  <c r="J91" i="1"/>
  <c r="L91" i="1" s="1" a="1"/>
  <c r="L91" i="1" s="1"/>
  <c r="J92" i="1"/>
  <c r="L92" i="1" s="1" a="1"/>
  <c r="L92" i="1" s="1"/>
  <c r="J93" i="1"/>
  <c r="L93" i="1" s="1" a="1"/>
  <c r="L93" i="1" s="1"/>
  <c r="J94" i="1"/>
  <c r="L94" i="1" s="1" a="1"/>
  <c r="L94" i="1" s="1"/>
  <c r="J95" i="1"/>
  <c r="L95" i="1" s="1" a="1"/>
  <c r="L95" i="1" s="1"/>
  <c r="J96" i="1"/>
  <c r="L96" i="1" s="1" a="1"/>
  <c r="L96" i="1" s="1"/>
  <c r="J97" i="1"/>
  <c r="L97" i="1" s="1" a="1"/>
  <c r="L97" i="1" s="1"/>
  <c r="J98" i="1"/>
  <c r="L98" i="1" s="1" a="1"/>
  <c r="L98" i="1" s="1"/>
  <c r="J99" i="1"/>
  <c r="L99" i="1" s="1" a="1"/>
  <c r="L99" i="1" s="1"/>
  <c r="J100" i="1"/>
  <c r="L100" i="1" s="1" a="1"/>
  <c r="L100" i="1" s="1"/>
  <c r="J101" i="1"/>
  <c r="L101" i="1" s="1" a="1"/>
  <c r="L101" i="1" s="1"/>
  <c r="J102" i="1"/>
  <c r="L102" i="1" s="1" a="1"/>
  <c r="L102" i="1" s="1"/>
  <c r="J103" i="1"/>
  <c r="L103" i="1" s="1" a="1"/>
  <c r="L103" i="1" s="1"/>
  <c r="J104" i="1"/>
  <c r="L104" i="1" s="1" a="1"/>
  <c r="L104" i="1" s="1"/>
  <c r="J105" i="1"/>
  <c r="L105" i="1" s="1" a="1"/>
  <c r="L105" i="1" s="1"/>
  <c r="J106" i="1"/>
  <c r="L106" i="1" s="1" a="1"/>
  <c r="L106" i="1" s="1"/>
  <c r="J107" i="1"/>
  <c r="L107" i="1" s="1" a="1"/>
  <c r="L107" i="1" s="1"/>
  <c r="J108" i="1"/>
  <c r="L108" i="1" s="1" a="1"/>
  <c r="L108" i="1" s="1"/>
  <c r="J109" i="1"/>
  <c r="L109" i="1" s="1" a="1"/>
  <c r="L109" i="1" s="1"/>
  <c r="J110" i="1"/>
  <c r="L110" i="1" s="1" a="1"/>
  <c r="L110" i="1" s="1"/>
  <c r="J111" i="1"/>
  <c r="L111" i="1" s="1" a="1"/>
  <c r="L111" i="1" s="1"/>
  <c r="J112" i="1"/>
  <c r="L112" i="1" s="1" a="1"/>
  <c r="L112" i="1" s="1"/>
  <c r="J113" i="1"/>
  <c r="L113" i="1" s="1" a="1"/>
  <c r="L113" i="1" s="1"/>
  <c r="J114" i="1"/>
  <c r="L114" i="1" s="1" a="1"/>
  <c r="L114" i="1" s="1"/>
  <c r="J115" i="1"/>
  <c r="L115" i="1" s="1" a="1"/>
  <c r="L115" i="1" s="1"/>
  <c r="J116" i="1"/>
  <c r="L116" i="1" s="1" a="1"/>
  <c r="L116" i="1" s="1"/>
  <c r="J117" i="1"/>
  <c r="L117" i="1" s="1" a="1"/>
  <c r="L117" i="1" s="1"/>
  <c r="J118" i="1"/>
  <c r="L118" i="1" s="1" a="1"/>
  <c r="L118" i="1" s="1"/>
  <c r="J119" i="1"/>
  <c r="L119" i="1" s="1" a="1"/>
  <c r="L119" i="1" s="1"/>
  <c r="J120" i="1"/>
  <c r="L120" i="1" s="1" a="1"/>
  <c r="L120" i="1" s="1"/>
  <c r="J121" i="1"/>
  <c r="L121" i="1" s="1" a="1"/>
  <c r="L121" i="1" s="1"/>
  <c r="J122" i="1"/>
  <c r="L122" i="1" s="1" a="1"/>
  <c r="L122" i="1" s="1"/>
  <c r="J123" i="1"/>
  <c r="L123" i="1" s="1" a="1"/>
  <c r="L123" i="1" s="1"/>
  <c r="J124" i="1"/>
  <c r="L124" i="1" s="1" a="1"/>
  <c r="L124" i="1" s="1"/>
  <c r="J125" i="1"/>
  <c r="L125" i="1" s="1" a="1"/>
  <c r="L125" i="1" s="1"/>
  <c r="J126" i="1"/>
  <c r="L126" i="1" s="1" a="1"/>
  <c r="L126" i="1" s="1"/>
  <c r="J127" i="1"/>
  <c r="L127" i="1" s="1" a="1"/>
  <c r="L127" i="1" s="1"/>
  <c r="J128" i="1"/>
  <c r="L128" i="1" s="1" a="1"/>
  <c r="L128" i="1" s="1"/>
  <c r="J129" i="1"/>
  <c r="L129" i="1" s="1" a="1"/>
  <c r="L129" i="1" s="1"/>
  <c r="J130" i="1"/>
  <c r="L130" i="1" s="1" a="1"/>
  <c r="L130" i="1" s="1"/>
  <c r="J131" i="1"/>
  <c r="L131" i="1" s="1" a="1"/>
  <c r="L131" i="1" s="1"/>
  <c r="J132" i="1"/>
  <c r="L132" i="1" s="1" a="1"/>
  <c r="L132" i="1" s="1"/>
  <c r="J133" i="1"/>
  <c r="L133" i="1" s="1" a="1"/>
  <c r="L133" i="1" s="1"/>
  <c r="J134" i="1"/>
  <c r="L134" i="1" s="1" a="1"/>
  <c r="L134" i="1" s="1"/>
  <c r="J135" i="1"/>
  <c r="L135" i="1" s="1" a="1"/>
  <c r="L135" i="1" s="1"/>
  <c r="J136" i="1"/>
  <c r="L136" i="1" s="1" a="1"/>
  <c r="L136" i="1" s="1"/>
  <c r="J137" i="1"/>
  <c r="L137" i="1" s="1" a="1"/>
  <c r="L137" i="1" s="1"/>
  <c r="J138" i="1"/>
  <c r="L138" i="1" s="1" a="1"/>
  <c r="L138" i="1" s="1"/>
  <c r="J139" i="1"/>
  <c r="L139" i="1" s="1" a="1"/>
  <c r="L139" i="1" s="1"/>
  <c r="J140" i="1"/>
  <c r="L140" i="1" s="1" a="1"/>
  <c r="L140" i="1" s="1"/>
  <c r="J141" i="1"/>
  <c r="L141" i="1" s="1" a="1"/>
  <c r="L141" i="1" s="1"/>
  <c r="J142" i="1"/>
  <c r="L142" i="1" s="1" a="1"/>
  <c r="L142" i="1" s="1"/>
  <c r="J143" i="1"/>
  <c r="L143" i="1" s="1" a="1"/>
  <c r="L143" i="1" s="1"/>
  <c r="J144" i="1"/>
  <c r="L144" i="1" s="1" a="1"/>
  <c r="L144" i="1" s="1"/>
  <c r="J145" i="1"/>
  <c r="L145" i="1" s="1" a="1"/>
  <c r="L145" i="1" s="1"/>
  <c r="J146" i="1"/>
  <c r="L146" i="1" s="1" a="1"/>
  <c r="L146" i="1" s="1"/>
  <c r="J147" i="1"/>
  <c r="L147" i="1" s="1" a="1"/>
  <c r="L147" i="1" s="1"/>
  <c r="J148" i="1"/>
  <c r="L148" i="1" s="1" a="1"/>
  <c r="L148" i="1" s="1"/>
  <c r="J149" i="1"/>
  <c r="L149" i="1" s="1" a="1"/>
  <c r="L149" i="1" s="1"/>
  <c r="J150" i="1"/>
  <c r="L150" i="1" s="1" a="1"/>
  <c r="L150" i="1" s="1"/>
  <c r="J151" i="1"/>
  <c r="L151" i="1" s="1" a="1"/>
  <c r="L151" i="1" s="1"/>
  <c r="J152" i="1"/>
  <c r="L152" i="1" s="1" a="1"/>
  <c r="L152" i="1" s="1"/>
  <c r="J153" i="1"/>
  <c r="L153" i="1" s="1" a="1"/>
  <c r="L153" i="1" s="1"/>
  <c r="J154" i="1"/>
  <c r="L154" i="1" s="1" a="1"/>
  <c r="L154" i="1" s="1"/>
  <c r="J155" i="1"/>
  <c r="L155" i="1" s="1" a="1"/>
  <c r="L155" i="1" s="1"/>
  <c r="J156" i="1"/>
  <c r="L156" i="1" s="1" a="1"/>
  <c r="L156" i="1" s="1"/>
  <c r="J157" i="1"/>
  <c r="L157" i="1" s="1" a="1"/>
  <c r="L157" i="1" s="1"/>
  <c r="J158" i="1"/>
  <c r="L158" i="1" s="1" a="1"/>
  <c r="L158" i="1" s="1"/>
  <c r="J159" i="1"/>
  <c r="L159" i="1" s="1" a="1"/>
  <c r="L159" i="1" s="1"/>
  <c r="J160" i="1"/>
  <c r="L160" i="1" s="1" a="1"/>
  <c r="L160" i="1" s="1"/>
  <c r="J161" i="1"/>
  <c r="L161" i="1" s="1" a="1"/>
  <c r="L161" i="1" s="1"/>
  <c r="J162" i="1"/>
  <c r="L162" i="1" s="1" a="1"/>
  <c r="L162" i="1" s="1"/>
  <c r="J163" i="1"/>
  <c r="L163" i="1" s="1" a="1"/>
  <c r="L163" i="1" s="1"/>
  <c r="J164" i="1"/>
  <c r="L164" i="1" s="1" a="1"/>
  <c r="L164" i="1" s="1"/>
  <c r="J165" i="1"/>
  <c r="L165" i="1" s="1" a="1"/>
  <c r="L165" i="1" s="1"/>
  <c r="J166" i="1"/>
  <c r="L166" i="1" s="1" a="1"/>
  <c r="L166" i="1" s="1"/>
  <c r="J167" i="1"/>
  <c r="L167" i="1" s="1" a="1"/>
  <c r="L167" i="1" s="1"/>
  <c r="J168" i="1"/>
  <c r="L168" i="1" s="1" a="1"/>
  <c r="L168" i="1" s="1"/>
  <c r="J169" i="1"/>
  <c r="L169" i="1" s="1" a="1"/>
  <c r="L169" i="1" s="1"/>
  <c r="J170" i="1"/>
  <c r="L170" i="1" s="1" a="1"/>
  <c r="L170" i="1" s="1"/>
  <c r="J171" i="1"/>
  <c r="L171" i="1" s="1" a="1"/>
  <c r="L171" i="1" s="1"/>
  <c r="J172" i="1"/>
  <c r="L172" i="1" s="1" a="1"/>
  <c r="L172" i="1" s="1"/>
  <c r="J173" i="1"/>
  <c r="L173" i="1" s="1" a="1"/>
  <c r="L173" i="1" s="1"/>
  <c r="J174" i="1"/>
  <c r="L174" i="1" s="1" a="1"/>
  <c r="L174" i="1" s="1"/>
  <c r="J175" i="1"/>
  <c r="L175" i="1" s="1" a="1"/>
  <c r="L175" i="1" s="1"/>
  <c r="J176" i="1"/>
  <c r="L176" i="1" s="1" a="1"/>
  <c r="L176" i="1" s="1"/>
  <c r="J177" i="1"/>
  <c r="L177" i="1" s="1" a="1"/>
  <c r="L177" i="1" s="1"/>
  <c r="J178" i="1"/>
  <c r="L178" i="1" s="1" a="1"/>
  <c r="L178" i="1" s="1"/>
  <c r="J179" i="1"/>
  <c r="L179" i="1" s="1" a="1"/>
  <c r="L179" i="1" s="1"/>
  <c r="J180" i="1"/>
  <c r="L180" i="1" s="1" a="1"/>
  <c r="L180" i="1" s="1"/>
  <c r="J181" i="1"/>
  <c r="L181" i="1" s="1" a="1"/>
  <c r="L181" i="1" s="1"/>
  <c r="J182" i="1"/>
  <c r="L182" i="1" s="1" a="1"/>
  <c r="L182" i="1" s="1"/>
  <c r="J183" i="1"/>
  <c r="L183" i="1" s="1" a="1"/>
  <c r="L183" i="1" s="1"/>
  <c r="J184" i="1"/>
  <c r="L184" i="1" s="1" a="1"/>
  <c r="L184" i="1" s="1"/>
  <c r="J185" i="1"/>
  <c r="L185" i="1" s="1" a="1"/>
  <c r="L185" i="1" s="1"/>
  <c r="J186" i="1"/>
  <c r="L186" i="1" s="1" a="1"/>
  <c r="L186" i="1" s="1"/>
  <c r="J187" i="1"/>
  <c r="L187" i="1" s="1" a="1"/>
  <c r="L187" i="1" s="1"/>
  <c r="J188" i="1"/>
  <c r="L188" i="1" s="1" a="1"/>
  <c r="L188" i="1" s="1"/>
  <c r="J189" i="1"/>
  <c r="L189" i="1" s="1" a="1"/>
  <c r="L189" i="1" s="1"/>
  <c r="J190" i="1"/>
  <c r="L190" i="1" s="1" a="1"/>
  <c r="L190" i="1" s="1"/>
  <c r="J191" i="1"/>
  <c r="L191" i="1" s="1" a="1"/>
  <c r="L191" i="1" s="1"/>
  <c r="J192" i="1"/>
  <c r="L192" i="1" s="1" a="1"/>
  <c r="L192" i="1" s="1"/>
  <c r="J193" i="1"/>
  <c r="L193" i="1" s="1" a="1"/>
  <c r="L193" i="1" s="1"/>
  <c r="J194" i="1"/>
  <c r="L194" i="1" s="1" a="1"/>
  <c r="L194" i="1" s="1"/>
  <c r="J195" i="1"/>
  <c r="L195" i="1" s="1" a="1"/>
  <c r="L195" i="1" s="1"/>
  <c r="J196" i="1"/>
  <c r="L196" i="1" s="1" a="1"/>
  <c r="L196" i="1" s="1"/>
  <c r="J197" i="1"/>
  <c r="L197" i="1" s="1" a="1"/>
  <c r="L197" i="1" s="1"/>
  <c r="J198" i="1"/>
  <c r="L198" i="1" s="1" a="1"/>
  <c r="L198" i="1" s="1"/>
  <c r="J199" i="1"/>
  <c r="L199" i="1" s="1" a="1"/>
  <c r="L199" i="1" s="1"/>
  <c r="J200" i="1"/>
  <c r="L200" i="1" s="1" a="1"/>
  <c r="L200" i="1" s="1"/>
  <c r="J201" i="1"/>
  <c r="L201" i="1" s="1" a="1"/>
  <c r="L201" i="1" s="1"/>
  <c r="J2" i="1"/>
  <c r="L2" i="1" s="1" a="1"/>
  <c r="L2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I3" i="1"/>
  <c r="I4" i="1"/>
  <c r="I5" i="1"/>
  <c r="I6" i="1"/>
  <c r="I7" i="1"/>
  <c r="I8" i="1"/>
  <c r="I9" i="1"/>
  <c r="I10" i="1"/>
  <c r="I11" i="1"/>
  <c r="I12" i="1"/>
  <c r="Z2" i="1" s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F3" i="1"/>
  <c r="K3" i="1" s="1"/>
  <c r="F4" i="1"/>
  <c r="K4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3" i="1"/>
  <c r="K23" i="1" s="1"/>
  <c r="F24" i="1"/>
  <c r="K24" i="1" s="1"/>
  <c r="F25" i="1"/>
  <c r="K25" i="1" s="1"/>
  <c r="F26" i="1"/>
  <c r="K26" i="1" s="1"/>
  <c r="F27" i="1"/>
  <c r="K27" i="1" s="1"/>
  <c r="F28" i="1"/>
  <c r="K28" i="1" s="1"/>
  <c r="F29" i="1"/>
  <c r="K29" i="1" s="1"/>
  <c r="F30" i="1"/>
  <c r="K30" i="1" s="1"/>
  <c r="F31" i="1"/>
  <c r="K31" i="1" s="1"/>
  <c r="F32" i="1"/>
  <c r="K32" i="1" s="1"/>
  <c r="F33" i="1"/>
  <c r="K33" i="1" s="1"/>
  <c r="F34" i="1"/>
  <c r="K34" i="1" s="1"/>
  <c r="F35" i="1"/>
  <c r="K35" i="1" s="1"/>
  <c r="F36" i="1"/>
  <c r="K36" i="1" s="1"/>
  <c r="F37" i="1"/>
  <c r="K37" i="1" s="1"/>
  <c r="F38" i="1"/>
  <c r="K38" i="1" s="1"/>
  <c r="F39" i="1"/>
  <c r="K39" i="1" s="1"/>
  <c r="F40" i="1"/>
  <c r="K40" i="1" s="1"/>
  <c r="F41" i="1"/>
  <c r="K41" i="1" s="1"/>
  <c r="F42" i="1"/>
  <c r="K42" i="1" s="1"/>
  <c r="F43" i="1"/>
  <c r="K43" i="1" s="1"/>
  <c r="F44" i="1"/>
  <c r="K44" i="1" s="1"/>
  <c r="F45" i="1"/>
  <c r="K45" i="1" s="1"/>
  <c r="F46" i="1"/>
  <c r="K46" i="1" s="1"/>
  <c r="F47" i="1"/>
  <c r="K47" i="1" s="1"/>
  <c r="F48" i="1"/>
  <c r="K48" i="1" s="1"/>
  <c r="F49" i="1"/>
  <c r="K49" i="1" s="1"/>
  <c r="F50" i="1"/>
  <c r="K50" i="1" s="1"/>
  <c r="F51" i="1"/>
  <c r="K51" i="1" s="1"/>
  <c r="F52" i="1"/>
  <c r="K52" i="1" s="1"/>
  <c r="F53" i="1"/>
  <c r="K53" i="1" s="1"/>
  <c r="F54" i="1"/>
  <c r="K54" i="1" s="1"/>
  <c r="F55" i="1"/>
  <c r="K55" i="1" s="1"/>
  <c r="F56" i="1"/>
  <c r="K56" i="1" s="1"/>
  <c r="F57" i="1"/>
  <c r="K57" i="1" s="1"/>
  <c r="F58" i="1"/>
  <c r="K58" i="1" s="1"/>
  <c r="F59" i="1"/>
  <c r="K59" i="1" s="1"/>
  <c r="F60" i="1"/>
  <c r="K60" i="1" s="1"/>
  <c r="F61" i="1"/>
  <c r="K61" i="1" s="1"/>
  <c r="F62" i="1"/>
  <c r="K62" i="1" s="1"/>
  <c r="F63" i="1"/>
  <c r="K63" i="1" s="1"/>
  <c r="F64" i="1"/>
  <c r="K64" i="1" s="1"/>
  <c r="F65" i="1"/>
  <c r="K65" i="1" s="1"/>
  <c r="F66" i="1"/>
  <c r="K66" i="1" s="1"/>
  <c r="F67" i="1"/>
  <c r="K67" i="1" s="1"/>
  <c r="F68" i="1"/>
  <c r="K68" i="1" s="1"/>
  <c r="F69" i="1"/>
  <c r="K69" i="1" s="1"/>
  <c r="F70" i="1"/>
  <c r="K70" i="1" s="1"/>
  <c r="F71" i="1"/>
  <c r="K71" i="1" s="1"/>
  <c r="F72" i="1"/>
  <c r="K72" i="1" s="1"/>
  <c r="F73" i="1"/>
  <c r="K73" i="1" s="1"/>
  <c r="F74" i="1"/>
  <c r="K74" i="1" s="1"/>
  <c r="F75" i="1"/>
  <c r="K75" i="1" s="1"/>
  <c r="F76" i="1"/>
  <c r="K76" i="1" s="1"/>
  <c r="F77" i="1"/>
  <c r="K77" i="1" s="1"/>
  <c r="F78" i="1"/>
  <c r="K78" i="1" s="1"/>
  <c r="F79" i="1"/>
  <c r="K79" i="1" s="1"/>
  <c r="F80" i="1"/>
  <c r="K80" i="1" s="1"/>
  <c r="F81" i="1"/>
  <c r="K81" i="1" s="1"/>
  <c r="F82" i="1"/>
  <c r="K82" i="1" s="1"/>
  <c r="F83" i="1"/>
  <c r="K83" i="1" s="1"/>
  <c r="F84" i="1"/>
  <c r="K84" i="1" s="1"/>
  <c r="F85" i="1"/>
  <c r="K85" i="1" s="1"/>
  <c r="F86" i="1"/>
  <c r="K86" i="1" s="1"/>
  <c r="F87" i="1"/>
  <c r="K87" i="1" s="1"/>
  <c r="F88" i="1"/>
  <c r="K88" i="1" s="1"/>
  <c r="F89" i="1"/>
  <c r="K89" i="1" s="1"/>
  <c r="F90" i="1"/>
  <c r="K90" i="1" s="1"/>
  <c r="F91" i="1"/>
  <c r="K91" i="1" s="1"/>
  <c r="F92" i="1"/>
  <c r="K92" i="1" s="1"/>
  <c r="F93" i="1"/>
  <c r="K93" i="1" s="1"/>
  <c r="F94" i="1"/>
  <c r="K94" i="1" s="1"/>
  <c r="F95" i="1"/>
  <c r="K95" i="1" s="1"/>
  <c r="F96" i="1"/>
  <c r="K96" i="1" s="1"/>
  <c r="F97" i="1"/>
  <c r="K97" i="1" s="1"/>
  <c r="F98" i="1"/>
  <c r="K98" i="1" s="1"/>
  <c r="F99" i="1"/>
  <c r="K99" i="1" s="1"/>
  <c r="F100" i="1"/>
  <c r="K100" i="1" s="1"/>
  <c r="F101" i="1"/>
  <c r="K101" i="1" s="1"/>
  <c r="F102" i="1"/>
  <c r="K102" i="1" s="1"/>
  <c r="F103" i="1"/>
  <c r="K103" i="1" s="1"/>
  <c r="F104" i="1"/>
  <c r="K104" i="1" s="1"/>
  <c r="F105" i="1"/>
  <c r="K105" i="1" s="1"/>
  <c r="F106" i="1"/>
  <c r="K106" i="1" s="1"/>
  <c r="F107" i="1"/>
  <c r="K107" i="1" s="1"/>
  <c r="F108" i="1"/>
  <c r="K108" i="1" s="1"/>
  <c r="F109" i="1"/>
  <c r="K109" i="1" s="1"/>
  <c r="F110" i="1"/>
  <c r="K110" i="1" s="1"/>
  <c r="F111" i="1"/>
  <c r="K111" i="1" s="1"/>
  <c r="F112" i="1"/>
  <c r="K112" i="1" s="1"/>
  <c r="F113" i="1"/>
  <c r="K113" i="1" s="1"/>
  <c r="F114" i="1"/>
  <c r="K114" i="1" s="1"/>
  <c r="F115" i="1"/>
  <c r="K115" i="1" s="1"/>
  <c r="F116" i="1"/>
  <c r="K116" i="1" s="1"/>
  <c r="F117" i="1"/>
  <c r="K117" i="1" s="1"/>
  <c r="F118" i="1"/>
  <c r="K118" i="1" s="1"/>
  <c r="F119" i="1"/>
  <c r="K119" i="1" s="1"/>
  <c r="F120" i="1"/>
  <c r="K120" i="1" s="1"/>
  <c r="F121" i="1"/>
  <c r="K121" i="1" s="1"/>
  <c r="F122" i="1"/>
  <c r="K122" i="1" s="1"/>
  <c r="F123" i="1"/>
  <c r="K123" i="1" s="1"/>
  <c r="F124" i="1"/>
  <c r="K124" i="1" s="1"/>
  <c r="F125" i="1"/>
  <c r="K125" i="1" s="1"/>
  <c r="F126" i="1"/>
  <c r="K126" i="1" s="1"/>
  <c r="F127" i="1"/>
  <c r="K127" i="1" s="1"/>
  <c r="F128" i="1"/>
  <c r="K128" i="1" s="1"/>
  <c r="F129" i="1"/>
  <c r="K129" i="1" s="1"/>
  <c r="F130" i="1"/>
  <c r="K130" i="1" s="1"/>
  <c r="F131" i="1"/>
  <c r="K131" i="1" s="1"/>
  <c r="F132" i="1"/>
  <c r="K132" i="1" s="1"/>
  <c r="F133" i="1"/>
  <c r="K133" i="1" s="1"/>
  <c r="F134" i="1"/>
  <c r="K134" i="1" s="1"/>
  <c r="F135" i="1"/>
  <c r="K135" i="1" s="1"/>
  <c r="F136" i="1"/>
  <c r="K136" i="1" s="1"/>
  <c r="F137" i="1"/>
  <c r="K137" i="1" s="1"/>
  <c r="F138" i="1"/>
  <c r="K138" i="1" s="1"/>
  <c r="F139" i="1"/>
  <c r="K139" i="1" s="1"/>
  <c r="F140" i="1"/>
  <c r="K140" i="1" s="1"/>
  <c r="F141" i="1"/>
  <c r="K141" i="1" s="1"/>
  <c r="F142" i="1"/>
  <c r="K142" i="1" s="1"/>
  <c r="F143" i="1"/>
  <c r="K143" i="1" s="1"/>
  <c r="F144" i="1"/>
  <c r="K144" i="1" s="1"/>
  <c r="F145" i="1"/>
  <c r="K145" i="1" s="1"/>
  <c r="F146" i="1"/>
  <c r="K146" i="1" s="1"/>
  <c r="F147" i="1"/>
  <c r="K147" i="1" s="1"/>
  <c r="F148" i="1"/>
  <c r="K148" i="1" s="1"/>
  <c r="F149" i="1"/>
  <c r="K149" i="1" s="1"/>
  <c r="F150" i="1"/>
  <c r="K150" i="1" s="1"/>
  <c r="F151" i="1"/>
  <c r="K151" i="1" s="1"/>
  <c r="F152" i="1"/>
  <c r="K152" i="1" s="1"/>
  <c r="F153" i="1"/>
  <c r="K153" i="1" s="1"/>
  <c r="F154" i="1"/>
  <c r="K154" i="1" s="1"/>
  <c r="F155" i="1"/>
  <c r="K155" i="1" s="1"/>
  <c r="F156" i="1"/>
  <c r="K156" i="1" s="1"/>
  <c r="F157" i="1"/>
  <c r="K157" i="1" s="1"/>
  <c r="F158" i="1"/>
  <c r="K158" i="1" s="1"/>
  <c r="F159" i="1"/>
  <c r="K159" i="1" s="1"/>
  <c r="F160" i="1"/>
  <c r="K160" i="1" s="1"/>
  <c r="F161" i="1"/>
  <c r="K161" i="1" s="1"/>
  <c r="F162" i="1"/>
  <c r="K162" i="1" s="1"/>
  <c r="F163" i="1"/>
  <c r="K163" i="1" s="1"/>
  <c r="F164" i="1"/>
  <c r="K164" i="1" s="1"/>
  <c r="F165" i="1"/>
  <c r="K165" i="1" s="1"/>
  <c r="F166" i="1"/>
  <c r="K166" i="1" s="1"/>
  <c r="F167" i="1"/>
  <c r="K167" i="1" s="1"/>
  <c r="F168" i="1"/>
  <c r="K168" i="1" s="1"/>
  <c r="F169" i="1"/>
  <c r="K169" i="1" s="1"/>
  <c r="F170" i="1"/>
  <c r="K170" i="1" s="1"/>
  <c r="F171" i="1"/>
  <c r="K171" i="1" s="1"/>
  <c r="F172" i="1"/>
  <c r="K172" i="1" s="1"/>
  <c r="F173" i="1"/>
  <c r="K173" i="1" s="1"/>
  <c r="F174" i="1"/>
  <c r="K174" i="1" s="1"/>
  <c r="F175" i="1"/>
  <c r="K175" i="1" s="1"/>
  <c r="F176" i="1"/>
  <c r="K176" i="1" s="1"/>
  <c r="F177" i="1"/>
  <c r="K177" i="1" s="1"/>
  <c r="F178" i="1"/>
  <c r="K178" i="1" s="1"/>
  <c r="F179" i="1"/>
  <c r="K179" i="1" s="1"/>
  <c r="F180" i="1"/>
  <c r="K180" i="1" s="1"/>
  <c r="F181" i="1"/>
  <c r="K181" i="1" s="1"/>
  <c r="F182" i="1"/>
  <c r="K182" i="1" s="1"/>
  <c r="F183" i="1"/>
  <c r="K183" i="1" s="1"/>
  <c r="F184" i="1"/>
  <c r="K184" i="1" s="1"/>
  <c r="F185" i="1"/>
  <c r="K185" i="1" s="1"/>
  <c r="F186" i="1"/>
  <c r="K186" i="1" s="1"/>
  <c r="F187" i="1"/>
  <c r="K187" i="1" s="1"/>
  <c r="F188" i="1"/>
  <c r="K188" i="1" s="1"/>
  <c r="F189" i="1"/>
  <c r="K189" i="1" s="1"/>
  <c r="F190" i="1"/>
  <c r="K190" i="1" s="1"/>
  <c r="F191" i="1"/>
  <c r="K191" i="1" s="1"/>
  <c r="F192" i="1"/>
  <c r="K192" i="1" s="1"/>
  <c r="F193" i="1"/>
  <c r="K193" i="1" s="1"/>
  <c r="F194" i="1"/>
  <c r="K194" i="1" s="1"/>
  <c r="F195" i="1"/>
  <c r="K195" i="1" s="1"/>
  <c r="F196" i="1"/>
  <c r="K196" i="1" s="1"/>
  <c r="F197" i="1"/>
  <c r="K197" i="1" s="1"/>
  <c r="F198" i="1"/>
  <c r="K198" i="1" s="1"/>
  <c r="F199" i="1"/>
  <c r="K199" i="1" s="1"/>
  <c r="F200" i="1"/>
  <c r="K200" i="1" s="1"/>
  <c r="F201" i="1"/>
  <c r="K201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P2" i="1" l="1"/>
  <c r="T2" i="1"/>
  <c r="W2" i="1"/>
  <c r="Q2" i="1"/>
  <c r="S2" i="1"/>
  <c r="R2" i="1"/>
  <c r="O2" i="1"/>
  <c r="N2" i="1"/>
  <c r="M2" i="1"/>
  <c r="O201" i="1"/>
  <c r="N201" i="1"/>
  <c r="M201" i="1"/>
  <c r="O200" i="1"/>
  <c r="N200" i="1"/>
  <c r="M200" i="1"/>
  <c r="O199" i="1"/>
  <c r="N199" i="1"/>
  <c r="M199" i="1"/>
  <c r="O198" i="1"/>
  <c r="N198" i="1"/>
  <c r="M198" i="1"/>
  <c r="O197" i="1"/>
  <c r="N197" i="1"/>
  <c r="M197" i="1"/>
  <c r="O196" i="1"/>
  <c r="N196" i="1"/>
  <c r="M196" i="1"/>
  <c r="O195" i="1"/>
  <c r="N195" i="1"/>
  <c r="M195" i="1"/>
  <c r="O194" i="1"/>
  <c r="N194" i="1"/>
  <c r="M194" i="1"/>
  <c r="O193" i="1"/>
  <c r="N193" i="1"/>
  <c r="M193" i="1"/>
  <c r="O192" i="1"/>
  <c r="N192" i="1"/>
  <c r="M192" i="1"/>
  <c r="O191" i="1"/>
  <c r="N191" i="1"/>
  <c r="M191" i="1"/>
  <c r="O190" i="1"/>
  <c r="N190" i="1"/>
  <c r="M190" i="1"/>
  <c r="O189" i="1"/>
  <c r="N189" i="1"/>
  <c r="M189" i="1"/>
  <c r="O188" i="1"/>
  <c r="N188" i="1"/>
  <c r="M188" i="1"/>
  <c r="O187" i="1"/>
  <c r="N187" i="1"/>
  <c r="M187" i="1"/>
  <c r="O186" i="1"/>
  <c r="N186" i="1"/>
  <c r="M186" i="1"/>
  <c r="O185" i="1"/>
  <c r="N185" i="1"/>
  <c r="M185" i="1"/>
  <c r="O184" i="1"/>
  <c r="N184" i="1"/>
  <c r="M184" i="1"/>
  <c r="O183" i="1"/>
  <c r="N183" i="1"/>
  <c r="M183" i="1"/>
  <c r="O182" i="1"/>
  <c r="N182" i="1"/>
  <c r="M182" i="1"/>
  <c r="O181" i="1"/>
  <c r="N181" i="1"/>
  <c r="M181" i="1"/>
  <c r="O180" i="1"/>
  <c r="N180" i="1"/>
  <c r="M180" i="1"/>
  <c r="O179" i="1"/>
  <c r="N179" i="1"/>
  <c r="M179" i="1"/>
  <c r="O178" i="1"/>
  <c r="N178" i="1"/>
  <c r="M178" i="1"/>
  <c r="O177" i="1"/>
  <c r="N177" i="1"/>
  <c r="M177" i="1"/>
  <c r="O176" i="1"/>
  <c r="N176" i="1"/>
  <c r="M176" i="1"/>
  <c r="O175" i="1"/>
  <c r="N175" i="1"/>
  <c r="M175" i="1"/>
  <c r="O174" i="1"/>
  <c r="N174" i="1"/>
  <c r="M174" i="1"/>
  <c r="O173" i="1"/>
  <c r="N173" i="1"/>
  <c r="M173" i="1"/>
  <c r="O172" i="1"/>
  <c r="N172" i="1"/>
  <c r="M172" i="1"/>
  <c r="O171" i="1"/>
  <c r="N171" i="1"/>
  <c r="M171" i="1"/>
  <c r="O170" i="1"/>
  <c r="N170" i="1"/>
  <c r="M170" i="1"/>
  <c r="O169" i="1"/>
  <c r="N169" i="1"/>
  <c r="M169" i="1"/>
  <c r="O168" i="1"/>
  <c r="N168" i="1"/>
  <c r="M168" i="1"/>
  <c r="O167" i="1"/>
  <c r="N167" i="1"/>
  <c r="M167" i="1"/>
  <c r="O166" i="1"/>
  <c r="N166" i="1"/>
  <c r="M166" i="1"/>
  <c r="O165" i="1"/>
  <c r="N165" i="1"/>
  <c r="M165" i="1"/>
  <c r="O164" i="1"/>
  <c r="N164" i="1"/>
  <c r="M164" i="1"/>
  <c r="O163" i="1"/>
  <c r="N163" i="1"/>
  <c r="M163" i="1"/>
  <c r="O162" i="1"/>
  <c r="N162" i="1"/>
  <c r="M162" i="1"/>
  <c r="O161" i="1"/>
  <c r="N161" i="1"/>
  <c r="M161" i="1"/>
  <c r="O160" i="1"/>
  <c r="N160" i="1"/>
  <c r="M160" i="1"/>
  <c r="O159" i="1"/>
  <c r="N159" i="1"/>
  <c r="M159" i="1"/>
  <c r="O158" i="1"/>
  <c r="N158" i="1"/>
  <c r="M158" i="1"/>
  <c r="O157" i="1"/>
  <c r="N157" i="1"/>
  <c r="M157" i="1"/>
  <c r="O156" i="1"/>
  <c r="N156" i="1"/>
  <c r="M156" i="1"/>
  <c r="O155" i="1"/>
  <c r="N155" i="1"/>
  <c r="M155" i="1"/>
  <c r="O154" i="1"/>
  <c r="N154" i="1"/>
  <c r="M154" i="1"/>
  <c r="O153" i="1"/>
  <c r="N153" i="1"/>
  <c r="M153" i="1"/>
  <c r="O152" i="1"/>
  <c r="N152" i="1"/>
  <c r="M152" i="1"/>
  <c r="O151" i="1"/>
  <c r="N151" i="1"/>
  <c r="M151" i="1"/>
  <c r="O150" i="1"/>
  <c r="N150" i="1"/>
  <c r="M150" i="1"/>
  <c r="O149" i="1"/>
  <c r="N149" i="1"/>
  <c r="M149" i="1"/>
  <c r="O148" i="1"/>
  <c r="N148" i="1"/>
  <c r="M148" i="1"/>
  <c r="O147" i="1"/>
  <c r="N147" i="1"/>
  <c r="M147" i="1"/>
  <c r="O146" i="1"/>
  <c r="N146" i="1"/>
  <c r="M146" i="1"/>
  <c r="O145" i="1"/>
  <c r="N145" i="1"/>
  <c r="M145" i="1"/>
  <c r="O144" i="1"/>
  <c r="N144" i="1"/>
  <c r="M144" i="1"/>
  <c r="O143" i="1"/>
  <c r="N143" i="1"/>
  <c r="M143" i="1"/>
  <c r="O142" i="1"/>
  <c r="N142" i="1"/>
  <c r="M142" i="1"/>
  <c r="O141" i="1"/>
  <c r="N141" i="1"/>
  <c r="M141" i="1"/>
  <c r="O140" i="1"/>
  <c r="N140" i="1"/>
  <c r="M140" i="1"/>
  <c r="O139" i="1"/>
  <c r="N139" i="1"/>
  <c r="M139" i="1"/>
  <c r="O138" i="1"/>
  <c r="N138" i="1"/>
  <c r="M138" i="1"/>
  <c r="O137" i="1"/>
  <c r="N137" i="1"/>
  <c r="M137" i="1"/>
  <c r="O136" i="1"/>
  <c r="N136" i="1"/>
  <c r="M136" i="1"/>
  <c r="O135" i="1"/>
  <c r="N135" i="1"/>
  <c r="M135" i="1"/>
  <c r="O134" i="1"/>
  <c r="N134" i="1"/>
  <c r="M134" i="1"/>
  <c r="O133" i="1"/>
  <c r="N133" i="1"/>
  <c r="M133" i="1"/>
  <c r="O132" i="1"/>
  <c r="N132" i="1"/>
  <c r="M132" i="1"/>
  <c r="O131" i="1"/>
  <c r="N131" i="1"/>
  <c r="M131" i="1"/>
  <c r="O130" i="1"/>
  <c r="N130" i="1"/>
  <c r="M130" i="1"/>
  <c r="O129" i="1"/>
  <c r="N129" i="1"/>
  <c r="M129" i="1"/>
  <c r="O128" i="1"/>
  <c r="N128" i="1"/>
  <c r="M128" i="1"/>
  <c r="O127" i="1"/>
  <c r="N127" i="1"/>
  <c r="M127" i="1"/>
  <c r="O126" i="1"/>
  <c r="N126" i="1"/>
  <c r="M126" i="1"/>
  <c r="O125" i="1"/>
  <c r="N125" i="1"/>
  <c r="M125" i="1"/>
  <c r="O124" i="1"/>
  <c r="N124" i="1"/>
  <c r="M124" i="1"/>
  <c r="O123" i="1"/>
  <c r="N123" i="1"/>
  <c r="M123" i="1"/>
  <c r="O122" i="1"/>
  <c r="N122" i="1"/>
  <c r="M122" i="1"/>
  <c r="O121" i="1"/>
  <c r="N121" i="1"/>
  <c r="M121" i="1"/>
  <c r="O120" i="1"/>
  <c r="N120" i="1"/>
  <c r="M120" i="1"/>
  <c r="O119" i="1"/>
  <c r="N119" i="1"/>
  <c r="M119" i="1"/>
  <c r="O118" i="1"/>
  <c r="N118" i="1"/>
  <c r="M118" i="1"/>
  <c r="O117" i="1"/>
  <c r="N117" i="1"/>
  <c r="M117" i="1"/>
  <c r="O116" i="1"/>
  <c r="N116" i="1"/>
  <c r="M116" i="1"/>
  <c r="O115" i="1"/>
  <c r="N115" i="1"/>
  <c r="M115" i="1"/>
  <c r="O114" i="1"/>
  <c r="N114" i="1"/>
  <c r="M114" i="1"/>
  <c r="O113" i="1"/>
  <c r="N113" i="1"/>
  <c r="M113" i="1"/>
  <c r="O112" i="1"/>
  <c r="N112" i="1"/>
  <c r="M112" i="1"/>
  <c r="O111" i="1"/>
  <c r="N111" i="1"/>
  <c r="M111" i="1"/>
  <c r="O110" i="1"/>
  <c r="N110" i="1"/>
  <c r="M110" i="1"/>
  <c r="O109" i="1"/>
  <c r="N109" i="1"/>
  <c r="M109" i="1"/>
  <c r="O108" i="1"/>
  <c r="N108" i="1"/>
  <c r="M108" i="1"/>
  <c r="O107" i="1"/>
  <c r="N107" i="1"/>
  <c r="M107" i="1"/>
  <c r="O106" i="1"/>
  <c r="N106" i="1"/>
  <c r="M106" i="1"/>
  <c r="O105" i="1"/>
  <c r="N105" i="1"/>
  <c r="M105" i="1"/>
  <c r="O104" i="1"/>
  <c r="N104" i="1"/>
  <c r="M104" i="1"/>
  <c r="O103" i="1"/>
  <c r="N103" i="1"/>
  <c r="M103" i="1"/>
  <c r="O102" i="1"/>
  <c r="N102" i="1"/>
  <c r="M102" i="1"/>
  <c r="O101" i="1"/>
  <c r="N101" i="1"/>
  <c r="M101" i="1"/>
  <c r="O100" i="1"/>
  <c r="N100" i="1"/>
  <c r="M100" i="1"/>
  <c r="O99" i="1"/>
  <c r="N99" i="1"/>
  <c r="M99" i="1"/>
  <c r="O98" i="1"/>
  <c r="N98" i="1"/>
  <c r="M98" i="1"/>
  <c r="O97" i="1"/>
  <c r="N97" i="1"/>
  <c r="M97" i="1"/>
  <c r="O96" i="1"/>
  <c r="N96" i="1"/>
  <c r="M96" i="1"/>
  <c r="O95" i="1"/>
  <c r="N95" i="1"/>
  <c r="M95" i="1"/>
  <c r="O94" i="1"/>
  <c r="N94" i="1"/>
  <c r="M94" i="1"/>
  <c r="O93" i="1"/>
  <c r="N93" i="1"/>
  <c r="M93" i="1"/>
  <c r="O92" i="1"/>
  <c r="N92" i="1"/>
  <c r="M92" i="1"/>
  <c r="O91" i="1"/>
  <c r="N91" i="1"/>
  <c r="M91" i="1"/>
  <c r="O90" i="1"/>
  <c r="N90" i="1"/>
  <c r="M90" i="1"/>
  <c r="O89" i="1"/>
  <c r="N89" i="1"/>
  <c r="M89" i="1"/>
  <c r="O88" i="1"/>
  <c r="N88" i="1"/>
  <c r="M88" i="1"/>
  <c r="O87" i="1"/>
  <c r="N87" i="1"/>
  <c r="M87" i="1"/>
  <c r="O86" i="1"/>
  <c r="N86" i="1"/>
  <c r="M86" i="1"/>
  <c r="O85" i="1"/>
  <c r="N85" i="1"/>
  <c r="M85" i="1"/>
  <c r="O84" i="1"/>
  <c r="N84" i="1"/>
  <c r="M84" i="1"/>
  <c r="O83" i="1"/>
  <c r="N83" i="1"/>
  <c r="M83" i="1"/>
  <c r="O82" i="1"/>
  <c r="N82" i="1"/>
  <c r="M82" i="1"/>
  <c r="O81" i="1"/>
  <c r="N81" i="1"/>
  <c r="M81" i="1"/>
  <c r="O80" i="1"/>
  <c r="N80" i="1"/>
  <c r="M80" i="1"/>
  <c r="O79" i="1"/>
  <c r="N79" i="1"/>
  <c r="M79" i="1"/>
  <c r="O78" i="1"/>
  <c r="N78" i="1"/>
  <c r="M78" i="1"/>
  <c r="O77" i="1"/>
  <c r="N77" i="1"/>
  <c r="M77" i="1"/>
  <c r="O76" i="1"/>
  <c r="N76" i="1"/>
  <c r="M76" i="1"/>
  <c r="O75" i="1"/>
  <c r="N75" i="1"/>
  <c r="M75" i="1"/>
  <c r="O74" i="1"/>
  <c r="N74" i="1"/>
  <c r="M74" i="1"/>
  <c r="O73" i="1"/>
  <c r="N73" i="1"/>
  <c r="M73" i="1"/>
  <c r="O72" i="1"/>
  <c r="N72" i="1"/>
  <c r="M72" i="1"/>
  <c r="O71" i="1"/>
  <c r="N71" i="1"/>
  <c r="M71" i="1"/>
  <c r="O70" i="1"/>
  <c r="N70" i="1"/>
  <c r="M70" i="1"/>
  <c r="O69" i="1"/>
  <c r="N69" i="1"/>
  <c r="M69" i="1"/>
  <c r="O68" i="1"/>
  <c r="N68" i="1"/>
  <c r="M68" i="1"/>
  <c r="O67" i="1"/>
  <c r="N67" i="1"/>
  <c r="M67" i="1"/>
  <c r="O66" i="1"/>
  <c r="N66" i="1"/>
  <c r="M66" i="1"/>
  <c r="O65" i="1"/>
  <c r="N65" i="1"/>
  <c r="M65" i="1"/>
  <c r="O64" i="1"/>
  <c r="N64" i="1"/>
  <c r="M64" i="1"/>
  <c r="O63" i="1"/>
  <c r="N63" i="1"/>
  <c r="M63" i="1"/>
  <c r="O62" i="1"/>
  <c r="N62" i="1"/>
  <c r="M62" i="1"/>
  <c r="O61" i="1"/>
  <c r="N61" i="1"/>
  <c r="M61" i="1"/>
  <c r="O60" i="1"/>
  <c r="N60" i="1"/>
  <c r="M60" i="1"/>
  <c r="O59" i="1"/>
  <c r="N59" i="1"/>
  <c r="M59" i="1"/>
  <c r="O58" i="1"/>
  <c r="N58" i="1"/>
  <c r="M58" i="1"/>
  <c r="O57" i="1"/>
  <c r="N57" i="1"/>
  <c r="M57" i="1"/>
  <c r="O56" i="1"/>
  <c r="N56" i="1"/>
  <c r="M56" i="1"/>
  <c r="O55" i="1"/>
  <c r="N55" i="1"/>
  <c r="M55" i="1"/>
  <c r="O54" i="1"/>
  <c r="N54" i="1"/>
  <c r="M54" i="1"/>
  <c r="O53" i="1"/>
  <c r="N53" i="1"/>
  <c r="M53" i="1"/>
  <c r="O52" i="1"/>
  <c r="N52" i="1"/>
  <c r="M52" i="1"/>
  <c r="O51" i="1"/>
  <c r="N51" i="1"/>
  <c r="M51" i="1"/>
  <c r="O50" i="1"/>
  <c r="N50" i="1"/>
  <c r="M50" i="1"/>
  <c r="O49" i="1"/>
  <c r="N49" i="1"/>
  <c r="M49" i="1"/>
  <c r="O48" i="1"/>
  <c r="N48" i="1"/>
  <c r="M48" i="1"/>
  <c r="O47" i="1"/>
  <c r="N47" i="1"/>
  <c r="M47" i="1"/>
  <c r="O46" i="1"/>
  <c r="N46" i="1"/>
  <c r="M46" i="1"/>
  <c r="O45" i="1"/>
  <c r="N45" i="1"/>
  <c r="M45" i="1"/>
  <c r="O44" i="1"/>
  <c r="N44" i="1"/>
  <c r="M44" i="1"/>
  <c r="O43" i="1"/>
  <c r="N43" i="1"/>
  <c r="M43" i="1"/>
  <c r="O42" i="1"/>
  <c r="N42" i="1"/>
  <c r="M42" i="1"/>
  <c r="O41" i="1"/>
  <c r="N41" i="1"/>
  <c r="M41" i="1"/>
  <c r="O40" i="1"/>
  <c r="N40" i="1"/>
  <c r="M40" i="1"/>
  <c r="O39" i="1"/>
  <c r="N39" i="1"/>
  <c r="M39" i="1"/>
  <c r="O38" i="1"/>
  <c r="N38" i="1"/>
  <c r="M38" i="1"/>
  <c r="O37" i="1"/>
  <c r="N37" i="1"/>
  <c r="M37" i="1"/>
  <c r="O36" i="1"/>
  <c r="N36" i="1"/>
  <c r="M36" i="1"/>
  <c r="O35" i="1"/>
  <c r="N35" i="1"/>
  <c r="M35" i="1"/>
  <c r="O34" i="1"/>
  <c r="N34" i="1"/>
  <c r="M34" i="1"/>
  <c r="O33" i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9" i="1"/>
  <c r="N19" i="1"/>
  <c r="M19" i="1"/>
  <c r="O18" i="1"/>
  <c r="N18" i="1"/>
  <c r="M18" i="1"/>
  <c r="O17" i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  <c r="O3" i="1"/>
  <c r="N3" i="1"/>
  <c r="M3" i="1"/>
  <c r="U2" i="1"/>
  <c r="V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<sst xmlns="http://schemas.openxmlformats.org/spreadsheetml/2006/main" count="885" uniqueCount="249">
  <si>
    <t>ID</t>
  </si>
  <si>
    <t>Name</t>
  </si>
  <si>
    <t>Age</t>
  </si>
  <si>
    <t>Gender</t>
  </si>
  <si>
    <t>Joining Date</t>
  </si>
  <si>
    <t>Salary</t>
  </si>
  <si>
    <t>Region</t>
  </si>
  <si>
    <t>Department</t>
  </si>
  <si>
    <t>Sales</t>
  </si>
  <si>
    <t>Project Hours</t>
  </si>
  <si>
    <t>1.Earning=$50,000</t>
  </si>
  <si>
    <t>2.Performance Rating</t>
  </si>
  <si>
    <t>3.AND fun.</t>
  </si>
  <si>
    <t>4.OR fun.</t>
  </si>
  <si>
    <t>5.NOT fun.</t>
  </si>
  <si>
    <t>6.SUMIF fun.</t>
  </si>
  <si>
    <t>7.SUMIFS fun.</t>
  </si>
  <si>
    <t>8.COUNTIF fun.</t>
  </si>
  <si>
    <t>9.COUNTIFS fun.</t>
  </si>
  <si>
    <t>10.AvgIF fun.</t>
  </si>
  <si>
    <t>11. AvgIFS fun.</t>
  </si>
  <si>
    <t>12.MAXIFS fun.</t>
  </si>
  <si>
    <t>13.MINIFS fun.</t>
  </si>
  <si>
    <t xml:space="preserve"> 14. VlookUp on Salary</t>
  </si>
  <si>
    <t>15.HlookUp</t>
  </si>
  <si>
    <t>16.Index&amp;Match fun. for name in AA3</t>
  </si>
  <si>
    <t>17. Cond. Formatting</t>
  </si>
  <si>
    <t xml:space="preserve"> </t>
  </si>
  <si>
    <t>19.Data Validation</t>
  </si>
  <si>
    <t>Joseph Little</t>
  </si>
  <si>
    <t>F</t>
  </si>
  <si>
    <t>Jennifer Jordan</t>
  </si>
  <si>
    <t>M</t>
  </si>
  <si>
    <t>,</t>
  </si>
  <si>
    <t>Jasmine Martin</t>
  </si>
  <si>
    <t>Mark Gomez</t>
  </si>
  <si>
    <t>Thomas Keith</t>
  </si>
  <si>
    <t>Derrick Ray</t>
  </si>
  <si>
    <t>Anthony Martinez</t>
  </si>
  <si>
    <t>Stephanie Murphy</t>
  </si>
  <si>
    <t>Courtney Newman</t>
  </si>
  <si>
    <t>Tanya Rodriguez</t>
  </si>
  <si>
    <t>Jeffery Foster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</si>
  <si>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</si>
  <si>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</si>
  <si>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</si>
  <si>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</si>
  <si>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</si>
  <si>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</si>
  <si>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</si>
  <si>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</si>
  <si>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</si>
  <si>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</si>
  <si>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</si>
  <si>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</si>
  <si>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</si>
  <si>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</si>
  <si>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</si>
  <si>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</si>
  <si>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</si>
  <si>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</si>
  <si>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</si>
  <si>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</si>
  <si>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</si>
  <si>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</si>
  <si>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</si>
  <si>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</si>
  <si>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</si>
  <si>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</si>
  <si>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</si>
  <si>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</si>
  <si>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</si>
  <si>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</si>
  <si>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</si>
  <si>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</si>
  <si>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</si>
  <si>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</si>
  <si>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</si>
  <si>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</si>
  <si>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</si>
  <si>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</si>
  <si>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</si>
  <si>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</si>
  <si>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</si>
  <si>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</si>
  <si>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</si>
  <si>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</si>
  <si>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</si>
  <si>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</si>
  <si>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</si>
  <si>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</si>
  <si>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</si>
  <si>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</si>
  <si>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</si>
  <si>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</si>
  <si>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</si>
  <si>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</si>
  <si>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</si>
  <si>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</si>
  <si>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</si>
  <si>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</si>
  <si>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</si>
  <si>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</si>
  <si>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</si>
  <si>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</si>
  <si>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</si>
  <si>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</si>
  <si>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</si>
  <si>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</si>
  <si>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</si>
  <si>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</si>
  <si>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</si>
  <si>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</si>
  <si>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</si>
  <si>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</si>
  <si>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</si>
  <si>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</si>
  <si>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</si>
  <si>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</si>
  <si>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</si>
  <si>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</si>
  <si>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</si>
  <si>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</si>
  <si>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</si>
  <si>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</si>
  <si>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</si>
  <si>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</si>
  <si>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</si>
  <si>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</si>
  <si>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</si>
  <si>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</si>
  <si>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</si>
  <si>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</si>
  <si>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</si>
  <si>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</si>
  <si>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</si>
  <si>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</si>
  <si>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</si>
  <si>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</si>
  <si>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</si>
  <si>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</si>
  <si>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</si>
  <si>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</si>
  <si>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</si>
  <si>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</si>
  <si>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</si>
  <si>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</si>
  <si>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</si>
  <si>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</si>
  <si>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</si>
  <si>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</si>
  <si>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</si>
  <si>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</si>
  <si>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</si>
  <si>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</si>
  <si>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</si>
  <si>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</si>
  <si>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</si>
  <si>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</si>
  <si>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</si>
  <si>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</si>
  <si>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</si>
  <si>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</si>
  <si>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</si>
  <si>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</si>
  <si>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</si>
  <si>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</si>
  <si>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</si>
  <si>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</si>
  <si>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</si>
  <si>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</si>
  <si>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</si>
  <si>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</si>
  <si>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</si>
  <si>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</si>
  <si>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</si>
  <si>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</si>
  <si>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</si>
  <si>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</si>
  <si>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</si>
  <si>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</si>
  <si>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</si>
  <si>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</si>
  <si>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</si>
  <si>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</si>
  <si>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</si>
  <si>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</si>
  <si>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</si>
  <si>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</si>
  <si>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</si>
  <si>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</si>
  <si>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</si>
  <si>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</si>
  <si>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</si>
  <si>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</si>
  <si>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</si>
  <si>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</si>
  <si>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</si>
  <si>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</si>
  <si>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</si>
  <si>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</si>
  <si>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</si>
  <si>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</si>
  <si>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</si>
  <si>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</si>
  <si>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</si>
  <si>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</si>
  <si>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</si>
  <si>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</si>
  <si>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</si>
  <si>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</si>
  <si>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</si>
  <si>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</si>
  <si>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</si>
  <si>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</si>
  <si>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</si>
  <si>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</si>
  <si>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</si>
  <si>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</si>
  <si>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</si>
  <si>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</si>
  <si>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</si>
  <si>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</si>
  <si>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</si>
  <si>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</si>
  <si>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</si>
  <si>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</si>
  <si>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</si>
  <si>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</si>
  <si>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</si>
  <si>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</si>
  <si>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IT</t>
  </si>
  <si>
    <t>North</t>
  </si>
  <si>
    <t>HR</t>
  </si>
  <si>
    <t>West</t>
  </si>
  <si>
    <t>Finance</t>
  </si>
  <si>
    <t>South</t>
  </si>
  <si>
    <t>East</t>
  </si>
  <si>
    <t>Marketing</t>
  </si>
  <si>
    <t>(All)</t>
  </si>
  <si>
    <t>Average of Sales</t>
  </si>
  <si>
    <t>Count of Department</t>
  </si>
  <si>
    <t>Sum of Sales</t>
  </si>
  <si>
    <t>East Total</t>
  </si>
  <si>
    <t>North Total</t>
  </si>
  <si>
    <t>South Total</t>
  </si>
  <si>
    <t>West Total</t>
  </si>
  <si>
    <t>Grand Total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</si>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</sst>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[data.xlsx]20.Chart Creation!PivotTable3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'20.Chart Creation'!$B$3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'20.Chart Creation'!$A$4:$A$10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  <c:pt idx="5">
                  <c:v>(blank)</c:v>
                </c:pt>
              </c:strCache>
            </c:strRef>
          </c:cat>
          <c:val>
            <c:numRef>
              <c:f>'20.Chart Creation'!$B$4:$B$10</c:f>
              <c:numCache>
                <c:formatCode>General</c:formatCode>
                <c:ptCount val="6"/>
                <c:pt idx="0">
                  <c:v>1047880</c:v>
                </c:pt>
                <c:pt idx="1">
                  <c:v>1018480</c:v>
                </c:pt>
                <c:pt idx="2">
                  <c:v>1183913</c:v>
                </c:pt>
                <c:pt idx="3">
                  <c:v>918376</c:v>
                </c:pt>
                <c:pt idx="4">
                  <c:v>753424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DC-4690-B200-130F2B3C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632967"/>
        <c:axId val="358669319"/>
      </c:barChart>
      <c:catAx>
        <c:axId val="358632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669319"/>
        <c:crosses val="autoZero"/>
        <c:auto val="1"/>
        <c:lblAlgn val="ctr"/>
        <c:lblOffset val="100"/>
        <c:noMultiLvlLbl val="0"/>
      </c:catAx>
      <c:valAx>
        <c:axId val="358669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632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</xdr:row>
      <xdr:rowOff>28575</xdr:rowOff>
    </xdr:from>
    <xdr:to>
      <xdr:col>12</xdr:col>
      <xdr:colOff>190500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27D16-5AEE-D5F0-0683-45D5E0CE6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91.70858622685" createdVersion="8" refreshedVersion="8" minRefreshableVersion="3" recordCount="200" xr:uid="{F43C565B-8DE1-41F3-839A-AB8B314BE621}">
  <cacheSource type="worksheet">
    <worksheetSource ref="G1:I201" sheet="Employee details"/>
  </cacheSource>
  <cacheFields count="3">
    <cacheField name="Region" numFmtId="0">
      <sharedItems count="4">
        <s v="North"/>
        <s v="West"/>
        <s v="South"/>
        <s v="East"/>
      </sharedItems>
    </cacheField>
    <cacheField name="Department" numFmtId="0">
      <sharedItems count="5">
        <s v="IT"/>
        <s v="Sales"/>
        <s v="HR"/>
        <s v="Finance"/>
        <s v="Marketing"/>
      </sharedItems>
    </cacheField>
    <cacheField name="Sales" numFmtId="0">
      <sharedItems containsSemiMixedTypes="0" containsString="0" containsNumber="1" containsInteger="1" minValue="10263" maxValue="39772" count="200">
        <n v="13394"/>
        <n v="28070"/>
        <n v="38327"/>
        <n v="20413"/>
        <n v="31025"/>
        <n v="12096"/>
        <n v="39507"/>
        <n v="16865"/>
        <n v="22260"/>
        <n v="19002"/>
        <n v="39772"/>
        <n v="25897"/>
        <n v="22359"/>
        <n v="14774"/>
        <n v="36836"/>
        <n v="36474"/>
        <n v="22654"/>
        <n v="24487"/>
        <n v="33987"/>
        <n v="34241"/>
        <n v="34366"/>
        <n v="16964"/>
        <n v="28846"/>
        <n v="33529"/>
        <n v="38067"/>
        <n v="39585"/>
        <n v="11271"/>
        <n v="22170"/>
        <n v="20391"/>
        <n v="20553"/>
        <n v="10664"/>
        <n v="21285"/>
        <n v="11672"/>
        <n v="24967"/>
        <n v="11978"/>
        <n v="31174"/>
        <n v="38678"/>
        <n v="31994"/>
        <n v="14870"/>
        <n v="21302"/>
        <n v="30546"/>
        <n v="22139"/>
        <n v="11264"/>
        <n v="11878"/>
        <n v="20523"/>
        <n v="10765"/>
        <n v="36637"/>
        <n v="16498"/>
        <n v="37968"/>
        <n v="17681"/>
        <n v="17012"/>
        <n v="19881"/>
        <n v="29803"/>
        <n v="19170"/>
        <n v="17352"/>
        <n v="29240"/>
        <n v="12142"/>
        <n v="31876"/>
        <n v="16927"/>
        <n v="25284"/>
        <n v="10594"/>
        <n v="13213"/>
        <n v="27273"/>
        <n v="21278"/>
        <n v="14363"/>
        <n v="32521"/>
        <n v="16011"/>
        <n v="16901"/>
        <n v="28340"/>
        <n v="31020"/>
        <n v="27123"/>
        <n v="30080"/>
        <n v="29444"/>
        <n v="29006"/>
        <n v="21871"/>
        <n v="37414"/>
        <n v="24340"/>
        <n v="16800"/>
        <n v="33597"/>
        <n v="14844"/>
        <n v="27082"/>
        <n v="35187"/>
        <n v="32084"/>
        <n v="19756"/>
        <n v="23065"/>
        <n v="16439"/>
        <n v="38522"/>
        <n v="12662"/>
        <n v="27956"/>
        <n v="11073"/>
        <n v="32024"/>
        <n v="24398"/>
        <n v="39487"/>
        <n v="38185"/>
        <n v="21575"/>
        <n v="13911"/>
        <n v="36655"/>
        <n v="21102"/>
        <n v="36315"/>
        <n v="37613"/>
        <n v="13747"/>
        <n v="22606"/>
        <n v="35571"/>
        <n v="27112"/>
        <n v="31585"/>
        <n v="18918"/>
        <n v="32242"/>
        <n v="19856"/>
        <n v="28005"/>
        <n v="15511"/>
        <n v="12276"/>
        <n v="28398"/>
        <n v="27117"/>
        <n v="13505"/>
        <n v="36502"/>
        <n v="19645"/>
        <n v="10595"/>
        <n v="14730"/>
        <n v="19419"/>
        <n v="39227"/>
        <n v="18644"/>
        <n v="30287"/>
        <n v="18177"/>
        <n v="36702"/>
        <n v="37823"/>
        <n v="12135"/>
        <n v="30782"/>
        <n v="17297"/>
        <n v="34181"/>
        <n v="35171"/>
        <n v="12270"/>
        <n v="36938"/>
        <n v="10779"/>
        <n v="30260"/>
        <n v="34641"/>
        <n v="33232"/>
        <n v="26996"/>
        <n v="16639"/>
        <n v="37582"/>
        <n v="12146"/>
        <n v="24266"/>
        <n v="34805"/>
        <n v="14122"/>
        <n v="14152"/>
        <n v="37173"/>
        <n v="11775"/>
        <n v="34271"/>
        <n v="27635"/>
        <n v="26800"/>
        <n v="16156"/>
        <n v="10425"/>
        <n v="32750"/>
        <n v="21569"/>
        <n v="18063"/>
        <n v="34507"/>
        <n v="38150"/>
        <n v="39106"/>
        <n v="37379"/>
        <n v="24748"/>
        <n v="13558"/>
        <n v="14394"/>
        <n v="23493"/>
        <n v="32807"/>
        <n v="39643"/>
        <n v="18370"/>
        <n v="20000"/>
        <n v="35960"/>
        <n v="31341"/>
        <n v="13992"/>
        <n v="36286"/>
        <n v="39466"/>
        <n v="10283"/>
        <n v="36781"/>
        <n v="35393"/>
        <n v="10726"/>
        <n v="22612"/>
        <n v="17614"/>
        <n v="12888"/>
        <n v="33112"/>
        <n v="20838"/>
        <n v="18735"/>
        <n v="39503"/>
        <n v="15952"/>
        <n v="13838"/>
        <n v="16487"/>
        <n v="27092"/>
        <n v="12903"/>
        <n v="37035"/>
        <n v="14615"/>
        <n v="29838"/>
        <n v="17507"/>
        <n v="29163"/>
        <n v="24662"/>
        <n v="10263"/>
        <n v="22041"/>
        <n v="15778"/>
        <n v="20588"/>
        <n v="32158"/>
        <n v="17883"/>
        <n v="268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91.750465509256" createdVersion="8" refreshedVersion="8" minRefreshableVersion="3" recordCount="201" xr:uid="{CCA16609-CA30-4F44-A7A2-744E659F1813}">
  <cacheSource type="worksheet">
    <worksheetSource ref="H1:I1048576" sheet="Employee details"/>
  </cacheSource>
  <cacheFields count="2">
    <cacheField name="Department" numFmtId="0">
      <sharedItems containsBlank="1" count="6">
        <s v="IT"/>
        <s v="Sales"/>
        <s v="HR"/>
        <s v="Finance"/>
        <s v="Marketing"/>
        <m/>
      </sharedItems>
    </cacheField>
    <cacheField name="Sales" numFmtId="0">
      <sharedItems containsString="0" containsBlank="1" containsNumber="1" containsInteger="1" minValue="10263" maxValue="397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x v="0"/>
  </r>
  <r>
    <x v="0"/>
    <x v="1"/>
    <x v="1"/>
  </r>
  <r>
    <x v="1"/>
    <x v="2"/>
    <x v="2"/>
  </r>
  <r>
    <x v="2"/>
    <x v="3"/>
    <x v="3"/>
  </r>
  <r>
    <x v="3"/>
    <x v="2"/>
    <x v="4"/>
  </r>
  <r>
    <x v="0"/>
    <x v="1"/>
    <x v="5"/>
  </r>
  <r>
    <x v="0"/>
    <x v="3"/>
    <x v="6"/>
  </r>
  <r>
    <x v="0"/>
    <x v="2"/>
    <x v="7"/>
  </r>
  <r>
    <x v="0"/>
    <x v="0"/>
    <x v="8"/>
  </r>
  <r>
    <x v="1"/>
    <x v="4"/>
    <x v="9"/>
  </r>
  <r>
    <x v="2"/>
    <x v="0"/>
    <x v="10"/>
  </r>
  <r>
    <x v="2"/>
    <x v="4"/>
    <x v="11"/>
  </r>
  <r>
    <x v="0"/>
    <x v="1"/>
    <x v="12"/>
  </r>
  <r>
    <x v="1"/>
    <x v="1"/>
    <x v="13"/>
  </r>
  <r>
    <x v="1"/>
    <x v="0"/>
    <x v="14"/>
  </r>
  <r>
    <x v="1"/>
    <x v="4"/>
    <x v="15"/>
  </r>
  <r>
    <x v="2"/>
    <x v="2"/>
    <x v="16"/>
  </r>
  <r>
    <x v="3"/>
    <x v="4"/>
    <x v="17"/>
  </r>
  <r>
    <x v="2"/>
    <x v="4"/>
    <x v="18"/>
  </r>
  <r>
    <x v="1"/>
    <x v="3"/>
    <x v="19"/>
  </r>
  <r>
    <x v="2"/>
    <x v="1"/>
    <x v="20"/>
  </r>
  <r>
    <x v="1"/>
    <x v="4"/>
    <x v="21"/>
  </r>
  <r>
    <x v="0"/>
    <x v="2"/>
    <x v="22"/>
  </r>
  <r>
    <x v="2"/>
    <x v="0"/>
    <x v="23"/>
  </r>
  <r>
    <x v="1"/>
    <x v="0"/>
    <x v="24"/>
  </r>
  <r>
    <x v="2"/>
    <x v="1"/>
    <x v="25"/>
  </r>
  <r>
    <x v="1"/>
    <x v="2"/>
    <x v="26"/>
  </r>
  <r>
    <x v="2"/>
    <x v="1"/>
    <x v="27"/>
  </r>
  <r>
    <x v="1"/>
    <x v="2"/>
    <x v="28"/>
  </r>
  <r>
    <x v="3"/>
    <x v="4"/>
    <x v="29"/>
  </r>
  <r>
    <x v="2"/>
    <x v="2"/>
    <x v="30"/>
  </r>
  <r>
    <x v="3"/>
    <x v="1"/>
    <x v="31"/>
  </r>
  <r>
    <x v="0"/>
    <x v="3"/>
    <x v="32"/>
  </r>
  <r>
    <x v="2"/>
    <x v="2"/>
    <x v="33"/>
  </r>
  <r>
    <x v="0"/>
    <x v="2"/>
    <x v="34"/>
  </r>
  <r>
    <x v="2"/>
    <x v="4"/>
    <x v="35"/>
  </r>
  <r>
    <x v="1"/>
    <x v="0"/>
    <x v="36"/>
  </r>
  <r>
    <x v="3"/>
    <x v="3"/>
    <x v="37"/>
  </r>
  <r>
    <x v="3"/>
    <x v="3"/>
    <x v="38"/>
  </r>
  <r>
    <x v="2"/>
    <x v="2"/>
    <x v="39"/>
  </r>
  <r>
    <x v="1"/>
    <x v="1"/>
    <x v="40"/>
  </r>
  <r>
    <x v="1"/>
    <x v="2"/>
    <x v="41"/>
  </r>
  <r>
    <x v="1"/>
    <x v="1"/>
    <x v="42"/>
  </r>
  <r>
    <x v="1"/>
    <x v="0"/>
    <x v="43"/>
  </r>
  <r>
    <x v="3"/>
    <x v="0"/>
    <x v="44"/>
  </r>
  <r>
    <x v="0"/>
    <x v="3"/>
    <x v="45"/>
  </r>
  <r>
    <x v="3"/>
    <x v="4"/>
    <x v="46"/>
  </r>
  <r>
    <x v="3"/>
    <x v="3"/>
    <x v="47"/>
  </r>
  <r>
    <x v="0"/>
    <x v="0"/>
    <x v="48"/>
  </r>
  <r>
    <x v="3"/>
    <x v="4"/>
    <x v="49"/>
  </r>
  <r>
    <x v="2"/>
    <x v="2"/>
    <x v="50"/>
  </r>
  <r>
    <x v="0"/>
    <x v="4"/>
    <x v="51"/>
  </r>
  <r>
    <x v="0"/>
    <x v="3"/>
    <x v="52"/>
  </r>
  <r>
    <x v="3"/>
    <x v="2"/>
    <x v="53"/>
  </r>
  <r>
    <x v="0"/>
    <x v="4"/>
    <x v="54"/>
  </r>
  <r>
    <x v="0"/>
    <x v="4"/>
    <x v="55"/>
  </r>
  <r>
    <x v="0"/>
    <x v="1"/>
    <x v="56"/>
  </r>
  <r>
    <x v="3"/>
    <x v="3"/>
    <x v="57"/>
  </r>
  <r>
    <x v="1"/>
    <x v="2"/>
    <x v="58"/>
  </r>
  <r>
    <x v="0"/>
    <x v="0"/>
    <x v="59"/>
  </r>
  <r>
    <x v="2"/>
    <x v="2"/>
    <x v="60"/>
  </r>
  <r>
    <x v="2"/>
    <x v="0"/>
    <x v="61"/>
  </r>
  <r>
    <x v="3"/>
    <x v="0"/>
    <x v="62"/>
  </r>
  <r>
    <x v="2"/>
    <x v="2"/>
    <x v="63"/>
  </r>
  <r>
    <x v="3"/>
    <x v="3"/>
    <x v="64"/>
  </r>
  <r>
    <x v="2"/>
    <x v="3"/>
    <x v="65"/>
  </r>
  <r>
    <x v="2"/>
    <x v="3"/>
    <x v="66"/>
  </r>
  <r>
    <x v="0"/>
    <x v="2"/>
    <x v="67"/>
  </r>
  <r>
    <x v="1"/>
    <x v="1"/>
    <x v="68"/>
  </r>
  <r>
    <x v="0"/>
    <x v="1"/>
    <x v="69"/>
  </r>
  <r>
    <x v="2"/>
    <x v="4"/>
    <x v="70"/>
  </r>
  <r>
    <x v="0"/>
    <x v="0"/>
    <x v="71"/>
  </r>
  <r>
    <x v="3"/>
    <x v="3"/>
    <x v="72"/>
  </r>
  <r>
    <x v="3"/>
    <x v="3"/>
    <x v="73"/>
  </r>
  <r>
    <x v="3"/>
    <x v="4"/>
    <x v="74"/>
  </r>
  <r>
    <x v="1"/>
    <x v="3"/>
    <x v="75"/>
  </r>
  <r>
    <x v="2"/>
    <x v="0"/>
    <x v="76"/>
  </r>
  <r>
    <x v="1"/>
    <x v="2"/>
    <x v="77"/>
  </r>
  <r>
    <x v="0"/>
    <x v="4"/>
    <x v="78"/>
  </r>
  <r>
    <x v="1"/>
    <x v="3"/>
    <x v="79"/>
  </r>
  <r>
    <x v="2"/>
    <x v="4"/>
    <x v="80"/>
  </r>
  <r>
    <x v="0"/>
    <x v="0"/>
    <x v="81"/>
  </r>
  <r>
    <x v="1"/>
    <x v="2"/>
    <x v="82"/>
  </r>
  <r>
    <x v="0"/>
    <x v="3"/>
    <x v="83"/>
  </r>
  <r>
    <x v="1"/>
    <x v="2"/>
    <x v="84"/>
  </r>
  <r>
    <x v="1"/>
    <x v="4"/>
    <x v="85"/>
  </r>
  <r>
    <x v="3"/>
    <x v="2"/>
    <x v="86"/>
  </r>
  <r>
    <x v="2"/>
    <x v="4"/>
    <x v="87"/>
  </r>
  <r>
    <x v="3"/>
    <x v="4"/>
    <x v="88"/>
  </r>
  <r>
    <x v="1"/>
    <x v="3"/>
    <x v="89"/>
  </r>
  <r>
    <x v="0"/>
    <x v="3"/>
    <x v="90"/>
  </r>
  <r>
    <x v="0"/>
    <x v="0"/>
    <x v="91"/>
  </r>
  <r>
    <x v="3"/>
    <x v="0"/>
    <x v="92"/>
  </r>
  <r>
    <x v="2"/>
    <x v="0"/>
    <x v="93"/>
  </r>
  <r>
    <x v="2"/>
    <x v="0"/>
    <x v="94"/>
  </r>
  <r>
    <x v="1"/>
    <x v="3"/>
    <x v="95"/>
  </r>
  <r>
    <x v="0"/>
    <x v="2"/>
    <x v="96"/>
  </r>
  <r>
    <x v="3"/>
    <x v="0"/>
    <x v="97"/>
  </r>
  <r>
    <x v="2"/>
    <x v="3"/>
    <x v="98"/>
  </r>
  <r>
    <x v="1"/>
    <x v="0"/>
    <x v="99"/>
  </r>
  <r>
    <x v="3"/>
    <x v="0"/>
    <x v="100"/>
  </r>
  <r>
    <x v="3"/>
    <x v="1"/>
    <x v="101"/>
  </r>
  <r>
    <x v="3"/>
    <x v="1"/>
    <x v="102"/>
  </r>
  <r>
    <x v="3"/>
    <x v="0"/>
    <x v="103"/>
  </r>
  <r>
    <x v="3"/>
    <x v="2"/>
    <x v="104"/>
  </r>
  <r>
    <x v="3"/>
    <x v="3"/>
    <x v="105"/>
  </r>
  <r>
    <x v="0"/>
    <x v="3"/>
    <x v="106"/>
  </r>
  <r>
    <x v="1"/>
    <x v="1"/>
    <x v="107"/>
  </r>
  <r>
    <x v="0"/>
    <x v="3"/>
    <x v="108"/>
  </r>
  <r>
    <x v="1"/>
    <x v="4"/>
    <x v="109"/>
  </r>
  <r>
    <x v="2"/>
    <x v="2"/>
    <x v="110"/>
  </r>
  <r>
    <x v="0"/>
    <x v="3"/>
    <x v="111"/>
  </r>
  <r>
    <x v="1"/>
    <x v="4"/>
    <x v="112"/>
  </r>
  <r>
    <x v="3"/>
    <x v="3"/>
    <x v="113"/>
  </r>
  <r>
    <x v="3"/>
    <x v="1"/>
    <x v="114"/>
  </r>
  <r>
    <x v="3"/>
    <x v="1"/>
    <x v="115"/>
  </r>
  <r>
    <x v="2"/>
    <x v="3"/>
    <x v="116"/>
  </r>
  <r>
    <x v="3"/>
    <x v="4"/>
    <x v="117"/>
  </r>
  <r>
    <x v="0"/>
    <x v="2"/>
    <x v="118"/>
  </r>
  <r>
    <x v="2"/>
    <x v="3"/>
    <x v="119"/>
  </r>
  <r>
    <x v="0"/>
    <x v="1"/>
    <x v="120"/>
  </r>
  <r>
    <x v="2"/>
    <x v="3"/>
    <x v="121"/>
  </r>
  <r>
    <x v="1"/>
    <x v="1"/>
    <x v="122"/>
  </r>
  <r>
    <x v="3"/>
    <x v="2"/>
    <x v="123"/>
  </r>
  <r>
    <x v="0"/>
    <x v="2"/>
    <x v="124"/>
  </r>
  <r>
    <x v="0"/>
    <x v="4"/>
    <x v="125"/>
  </r>
  <r>
    <x v="2"/>
    <x v="2"/>
    <x v="126"/>
  </r>
  <r>
    <x v="1"/>
    <x v="2"/>
    <x v="127"/>
  </r>
  <r>
    <x v="1"/>
    <x v="1"/>
    <x v="128"/>
  </r>
  <r>
    <x v="3"/>
    <x v="0"/>
    <x v="129"/>
  </r>
  <r>
    <x v="3"/>
    <x v="4"/>
    <x v="130"/>
  </r>
  <r>
    <x v="3"/>
    <x v="1"/>
    <x v="131"/>
  </r>
  <r>
    <x v="0"/>
    <x v="1"/>
    <x v="132"/>
  </r>
  <r>
    <x v="0"/>
    <x v="4"/>
    <x v="133"/>
  </r>
  <r>
    <x v="2"/>
    <x v="0"/>
    <x v="134"/>
  </r>
  <r>
    <x v="0"/>
    <x v="4"/>
    <x v="135"/>
  </r>
  <r>
    <x v="0"/>
    <x v="2"/>
    <x v="136"/>
  </r>
  <r>
    <x v="1"/>
    <x v="1"/>
    <x v="137"/>
  </r>
  <r>
    <x v="3"/>
    <x v="2"/>
    <x v="138"/>
  </r>
  <r>
    <x v="0"/>
    <x v="0"/>
    <x v="139"/>
  </r>
  <r>
    <x v="0"/>
    <x v="3"/>
    <x v="140"/>
  </r>
  <r>
    <x v="0"/>
    <x v="1"/>
    <x v="141"/>
  </r>
  <r>
    <x v="3"/>
    <x v="2"/>
    <x v="142"/>
  </r>
  <r>
    <x v="3"/>
    <x v="0"/>
    <x v="143"/>
  </r>
  <r>
    <x v="3"/>
    <x v="0"/>
    <x v="144"/>
  </r>
  <r>
    <x v="2"/>
    <x v="0"/>
    <x v="145"/>
  </r>
  <r>
    <x v="2"/>
    <x v="4"/>
    <x v="146"/>
  </r>
  <r>
    <x v="1"/>
    <x v="0"/>
    <x v="147"/>
  </r>
  <r>
    <x v="3"/>
    <x v="0"/>
    <x v="148"/>
  </r>
  <r>
    <x v="2"/>
    <x v="3"/>
    <x v="149"/>
  </r>
  <r>
    <x v="0"/>
    <x v="4"/>
    <x v="150"/>
  </r>
  <r>
    <x v="1"/>
    <x v="3"/>
    <x v="151"/>
  </r>
  <r>
    <x v="2"/>
    <x v="1"/>
    <x v="152"/>
  </r>
  <r>
    <x v="3"/>
    <x v="1"/>
    <x v="153"/>
  </r>
  <r>
    <x v="0"/>
    <x v="4"/>
    <x v="154"/>
  </r>
  <r>
    <x v="0"/>
    <x v="0"/>
    <x v="155"/>
  </r>
  <r>
    <x v="2"/>
    <x v="2"/>
    <x v="156"/>
  </r>
  <r>
    <x v="2"/>
    <x v="4"/>
    <x v="157"/>
  </r>
  <r>
    <x v="3"/>
    <x v="3"/>
    <x v="158"/>
  </r>
  <r>
    <x v="2"/>
    <x v="3"/>
    <x v="159"/>
  </r>
  <r>
    <x v="1"/>
    <x v="1"/>
    <x v="160"/>
  </r>
  <r>
    <x v="0"/>
    <x v="4"/>
    <x v="161"/>
  </r>
  <r>
    <x v="2"/>
    <x v="4"/>
    <x v="162"/>
  </r>
  <r>
    <x v="1"/>
    <x v="0"/>
    <x v="163"/>
  </r>
  <r>
    <x v="3"/>
    <x v="2"/>
    <x v="164"/>
  </r>
  <r>
    <x v="1"/>
    <x v="3"/>
    <x v="165"/>
  </r>
  <r>
    <x v="3"/>
    <x v="0"/>
    <x v="166"/>
  </r>
  <r>
    <x v="2"/>
    <x v="2"/>
    <x v="167"/>
  </r>
  <r>
    <x v="0"/>
    <x v="2"/>
    <x v="168"/>
  </r>
  <r>
    <x v="1"/>
    <x v="3"/>
    <x v="169"/>
  </r>
  <r>
    <x v="2"/>
    <x v="3"/>
    <x v="170"/>
  </r>
  <r>
    <x v="0"/>
    <x v="4"/>
    <x v="171"/>
  </r>
  <r>
    <x v="2"/>
    <x v="0"/>
    <x v="172"/>
  </r>
  <r>
    <x v="2"/>
    <x v="4"/>
    <x v="173"/>
  </r>
  <r>
    <x v="1"/>
    <x v="1"/>
    <x v="174"/>
  </r>
  <r>
    <x v="2"/>
    <x v="1"/>
    <x v="175"/>
  </r>
  <r>
    <x v="3"/>
    <x v="3"/>
    <x v="176"/>
  </r>
  <r>
    <x v="2"/>
    <x v="4"/>
    <x v="177"/>
  </r>
  <r>
    <x v="3"/>
    <x v="1"/>
    <x v="178"/>
  </r>
  <r>
    <x v="3"/>
    <x v="2"/>
    <x v="179"/>
  </r>
  <r>
    <x v="1"/>
    <x v="0"/>
    <x v="180"/>
  </r>
  <r>
    <x v="0"/>
    <x v="0"/>
    <x v="181"/>
  </r>
  <r>
    <x v="1"/>
    <x v="0"/>
    <x v="182"/>
  </r>
  <r>
    <x v="0"/>
    <x v="2"/>
    <x v="183"/>
  </r>
  <r>
    <x v="0"/>
    <x v="0"/>
    <x v="184"/>
  </r>
  <r>
    <x v="1"/>
    <x v="3"/>
    <x v="185"/>
  </r>
  <r>
    <x v="2"/>
    <x v="2"/>
    <x v="186"/>
  </r>
  <r>
    <x v="0"/>
    <x v="2"/>
    <x v="187"/>
  </r>
  <r>
    <x v="1"/>
    <x v="2"/>
    <x v="188"/>
  </r>
  <r>
    <x v="2"/>
    <x v="4"/>
    <x v="189"/>
  </r>
  <r>
    <x v="3"/>
    <x v="3"/>
    <x v="190"/>
  </r>
  <r>
    <x v="0"/>
    <x v="0"/>
    <x v="191"/>
  </r>
  <r>
    <x v="1"/>
    <x v="0"/>
    <x v="192"/>
  </r>
  <r>
    <x v="1"/>
    <x v="2"/>
    <x v="193"/>
  </r>
  <r>
    <x v="2"/>
    <x v="3"/>
    <x v="194"/>
  </r>
  <r>
    <x v="3"/>
    <x v="4"/>
    <x v="195"/>
  </r>
  <r>
    <x v="2"/>
    <x v="1"/>
    <x v="196"/>
  </r>
  <r>
    <x v="3"/>
    <x v="2"/>
    <x v="197"/>
  </r>
  <r>
    <x v="3"/>
    <x v="0"/>
    <x v="198"/>
  </r>
  <r>
    <x v="1"/>
    <x v="3"/>
    <x v="1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  <n v="13394"/>
  </r>
  <r>
    <x v="1"/>
    <n v="28070"/>
  </r>
  <r>
    <x v="2"/>
    <n v="38327"/>
  </r>
  <r>
    <x v="3"/>
    <n v="20413"/>
  </r>
  <r>
    <x v="2"/>
    <n v="31025"/>
  </r>
  <r>
    <x v="1"/>
    <n v="12096"/>
  </r>
  <r>
    <x v="3"/>
    <n v="39507"/>
  </r>
  <r>
    <x v="2"/>
    <n v="16865"/>
  </r>
  <r>
    <x v="0"/>
    <n v="22260"/>
  </r>
  <r>
    <x v="4"/>
    <n v="19002"/>
  </r>
  <r>
    <x v="0"/>
    <n v="39772"/>
  </r>
  <r>
    <x v="4"/>
    <n v="25897"/>
  </r>
  <r>
    <x v="1"/>
    <n v="22359"/>
  </r>
  <r>
    <x v="1"/>
    <n v="14774"/>
  </r>
  <r>
    <x v="0"/>
    <n v="36836"/>
  </r>
  <r>
    <x v="4"/>
    <n v="36474"/>
  </r>
  <r>
    <x v="2"/>
    <n v="22654"/>
  </r>
  <r>
    <x v="4"/>
    <n v="24487"/>
  </r>
  <r>
    <x v="4"/>
    <n v="33987"/>
  </r>
  <r>
    <x v="3"/>
    <n v="34241"/>
  </r>
  <r>
    <x v="1"/>
    <n v="34366"/>
  </r>
  <r>
    <x v="4"/>
    <n v="16964"/>
  </r>
  <r>
    <x v="2"/>
    <n v="28846"/>
  </r>
  <r>
    <x v="0"/>
    <n v="33529"/>
  </r>
  <r>
    <x v="0"/>
    <n v="38067"/>
  </r>
  <r>
    <x v="1"/>
    <n v="39585"/>
  </r>
  <r>
    <x v="2"/>
    <n v="11271"/>
  </r>
  <r>
    <x v="1"/>
    <n v="22170"/>
  </r>
  <r>
    <x v="2"/>
    <n v="20391"/>
  </r>
  <r>
    <x v="4"/>
    <n v="20553"/>
  </r>
  <r>
    <x v="2"/>
    <n v="10664"/>
  </r>
  <r>
    <x v="1"/>
    <n v="21285"/>
  </r>
  <r>
    <x v="3"/>
    <n v="11672"/>
  </r>
  <r>
    <x v="2"/>
    <n v="24967"/>
  </r>
  <r>
    <x v="2"/>
    <n v="11978"/>
  </r>
  <r>
    <x v="4"/>
    <n v="31174"/>
  </r>
  <r>
    <x v="0"/>
    <n v="38678"/>
  </r>
  <r>
    <x v="3"/>
    <n v="31994"/>
  </r>
  <r>
    <x v="3"/>
    <n v="14870"/>
  </r>
  <r>
    <x v="2"/>
    <n v="21302"/>
  </r>
  <r>
    <x v="1"/>
    <n v="30546"/>
  </r>
  <r>
    <x v="2"/>
    <n v="22139"/>
  </r>
  <r>
    <x v="1"/>
    <n v="11264"/>
  </r>
  <r>
    <x v="0"/>
    <n v="11878"/>
  </r>
  <r>
    <x v="0"/>
    <n v="20523"/>
  </r>
  <r>
    <x v="3"/>
    <n v="10765"/>
  </r>
  <r>
    <x v="4"/>
    <n v="36637"/>
  </r>
  <r>
    <x v="3"/>
    <n v="16498"/>
  </r>
  <r>
    <x v="0"/>
    <n v="37968"/>
  </r>
  <r>
    <x v="4"/>
    <n v="17681"/>
  </r>
  <r>
    <x v="2"/>
    <n v="17012"/>
  </r>
  <r>
    <x v="4"/>
    <n v="19881"/>
  </r>
  <r>
    <x v="3"/>
    <n v="29803"/>
  </r>
  <r>
    <x v="2"/>
    <n v="19170"/>
  </r>
  <r>
    <x v="4"/>
    <n v="17352"/>
  </r>
  <r>
    <x v="4"/>
    <n v="29240"/>
  </r>
  <r>
    <x v="1"/>
    <n v="12142"/>
  </r>
  <r>
    <x v="3"/>
    <n v="31876"/>
  </r>
  <r>
    <x v="2"/>
    <n v="16927"/>
  </r>
  <r>
    <x v="0"/>
    <n v="25284"/>
  </r>
  <r>
    <x v="2"/>
    <n v="10594"/>
  </r>
  <r>
    <x v="0"/>
    <n v="13213"/>
  </r>
  <r>
    <x v="0"/>
    <n v="27273"/>
  </r>
  <r>
    <x v="2"/>
    <n v="21278"/>
  </r>
  <r>
    <x v="3"/>
    <n v="14363"/>
  </r>
  <r>
    <x v="3"/>
    <n v="32521"/>
  </r>
  <r>
    <x v="3"/>
    <n v="16011"/>
  </r>
  <r>
    <x v="2"/>
    <n v="16901"/>
  </r>
  <r>
    <x v="1"/>
    <n v="28340"/>
  </r>
  <r>
    <x v="1"/>
    <n v="31020"/>
  </r>
  <r>
    <x v="4"/>
    <n v="27123"/>
  </r>
  <r>
    <x v="0"/>
    <n v="30080"/>
  </r>
  <r>
    <x v="3"/>
    <n v="29444"/>
  </r>
  <r>
    <x v="3"/>
    <n v="29006"/>
  </r>
  <r>
    <x v="4"/>
    <n v="21871"/>
  </r>
  <r>
    <x v="3"/>
    <n v="37414"/>
  </r>
  <r>
    <x v="0"/>
    <n v="24340"/>
  </r>
  <r>
    <x v="2"/>
    <n v="16800"/>
  </r>
  <r>
    <x v="4"/>
    <n v="33597"/>
  </r>
  <r>
    <x v="3"/>
    <n v="14844"/>
  </r>
  <r>
    <x v="4"/>
    <n v="27082"/>
  </r>
  <r>
    <x v="0"/>
    <n v="35187"/>
  </r>
  <r>
    <x v="2"/>
    <n v="32084"/>
  </r>
  <r>
    <x v="3"/>
    <n v="19756"/>
  </r>
  <r>
    <x v="2"/>
    <n v="23065"/>
  </r>
  <r>
    <x v="4"/>
    <n v="16439"/>
  </r>
  <r>
    <x v="2"/>
    <n v="38522"/>
  </r>
  <r>
    <x v="4"/>
    <n v="12662"/>
  </r>
  <r>
    <x v="4"/>
    <n v="27956"/>
  </r>
  <r>
    <x v="3"/>
    <n v="11073"/>
  </r>
  <r>
    <x v="3"/>
    <n v="32024"/>
  </r>
  <r>
    <x v="0"/>
    <n v="24398"/>
  </r>
  <r>
    <x v="0"/>
    <n v="39487"/>
  </r>
  <r>
    <x v="0"/>
    <n v="38185"/>
  </r>
  <r>
    <x v="0"/>
    <n v="21575"/>
  </r>
  <r>
    <x v="3"/>
    <n v="13911"/>
  </r>
  <r>
    <x v="2"/>
    <n v="36655"/>
  </r>
  <r>
    <x v="0"/>
    <n v="21102"/>
  </r>
  <r>
    <x v="3"/>
    <n v="36315"/>
  </r>
  <r>
    <x v="0"/>
    <n v="37613"/>
  </r>
  <r>
    <x v="0"/>
    <n v="13747"/>
  </r>
  <r>
    <x v="1"/>
    <n v="22606"/>
  </r>
  <r>
    <x v="1"/>
    <n v="35571"/>
  </r>
  <r>
    <x v="0"/>
    <n v="27112"/>
  </r>
  <r>
    <x v="2"/>
    <n v="31585"/>
  </r>
  <r>
    <x v="3"/>
    <n v="18918"/>
  </r>
  <r>
    <x v="3"/>
    <n v="32242"/>
  </r>
  <r>
    <x v="1"/>
    <n v="19856"/>
  </r>
  <r>
    <x v="3"/>
    <n v="28005"/>
  </r>
  <r>
    <x v="4"/>
    <n v="15511"/>
  </r>
  <r>
    <x v="2"/>
    <n v="12276"/>
  </r>
  <r>
    <x v="3"/>
    <n v="28398"/>
  </r>
  <r>
    <x v="4"/>
    <n v="27117"/>
  </r>
  <r>
    <x v="3"/>
    <n v="13505"/>
  </r>
  <r>
    <x v="1"/>
    <n v="36502"/>
  </r>
  <r>
    <x v="1"/>
    <n v="19645"/>
  </r>
  <r>
    <x v="3"/>
    <n v="10595"/>
  </r>
  <r>
    <x v="4"/>
    <n v="14730"/>
  </r>
  <r>
    <x v="2"/>
    <n v="19419"/>
  </r>
  <r>
    <x v="3"/>
    <n v="39227"/>
  </r>
  <r>
    <x v="1"/>
    <n v="18644"/>
  </r>
  <r>
    <x v="3"/>
    <n v="30287"/>
  </r>
  <r>
    <x v="1"/>
    <n v="18177"/>
  </r>
  <r>
    <x v="2"/>
    <n v="36702"/>
  </r>
  <r>
    <x v="2"/>
    <n v="37823"/>
  </r>
  <r>
    <x v="4"/>
    <n v="12135"/>
  </r>
  <r>
    <x v="2"/>
    <n v="30782"/>
  </r>
  <r>
    <x v="2"/>
    <n v="17297"/>
  </r>
  <r>
    <x v="1"/>
    <n v="34181"/>
  </r>
  <r>
    <x v="0"/>
    <n v="35171"/>
  </r>
  <r>
    <x v="4"/>
    <n v="12270"/>
  </r>
  <r>
    <x v="1"/>
    <n v="36938"/>
  </r>
  <r>
    <x v="1"/>
    <n v="10779"/>
  </r>
  <r>
    <x v="4"/>
    <n v="30260"/>
  </r>
  <r>
    <x v="0"/>
    <n v="34641"/>
  </r>
  <r>
    <x v="4"/>
    <n v="33232"/>
  </r>
  <r>
    <x v="2"/>
    <n v="26996"/>
  </r>
  <r>
    <x v="1"/>
    <n v="16639"/>
  </r>
  <r>
    <x v="2"/>
    <n v="37582"/>
  </r>
  <r>
    <x v="0"/>
    <n v="12146"/>
  </r>
  <r>
    <x v="3"/>
    <n v="24266"/>
  </r>
  <r>
    <x v="1"/>
    <n v="34805"/>
  </r>
  <r>
    <x v="2"/>
    <n v="14122"/>
  </r>
  <r>
    <x v="0"/>
    <n v="14152"/>
  </r>
  <r>
    <x v="0"/>
    <n v="37173"/>
  </r>
  <r>
    <x v="0"/>
    <n v="11775"/>
  </r>
  <r>
    <x v="4"/>
    <n v="34271"/>
  </r>
  <r>
    <x v="0"/>
    <n v="27635"/>
  </r>
  <r>
    <x v="0"/>
    <n v="26800"/>
  </r>
  <r>
    <x v="3"/>
    <n v="16156"/>
  </r>
  <r>
    <x v="4"/>
    <n v="10425"/>
  </r>
  <r>
    <x v="3"/>
    <n v="32750"/>
  </r>
  <r>
    <x v="1"/>
    <n v="21569"/>
  </r>
  <r>
    <x v="1"/>
    <n v="18063"/>
  </r>
  <r>
    <x v="4"/>
    <n v="34507"/>
  </r>
  <r>
    <x v="0"/>
    <n v="38150"/>
  </r>
  <r>
    <x v="2"/>
    <n v="39106"/>
  </r>
  <r>
    <x v="4"/>
    <n v="37379"/>
  </r>
  <r>
    <x v="3"/>
    <n v="24748"/>
  </r>
  <r>
    <x v="3"/>
    <n v="13558"/>
  </r>
  <r>
    <x v="1"/>
    <n v="14394"/>
  </r>
  <r>
    <x v="4"/>
    <n v="23493"/>
  </r>
  <r>
    <x v="4"/>
    <n v="32807"/>
  </r>
  <r>
    <x v="0"/>
    <n v="39643"/>
  </r>
  <r>
    <x v="2"/>
    <n v="18370"/>
  </r>
  <r>
    <x v="3"/>
    <n v="20000"/>
  </r>
  <r>
    <x v="0"/>
    <n v="35960"/>
  </r>
  <r>
    <x v="2"/>
    <n v="31341"/>
  </r>
  <r>
    <x v="2"/>
    <n v="13992"/>
  </r>
  <r>
    <x v="3"/>
    <n v="36286"/>
  </r>
  <r>
    <x v="3"/>
    <n v="39466"/>
  </r>
  <r>
    <x v="4"/>
    <n v="10283"/>
  </r>
  <r>
    <x v="0"/>
    <n v="36781"/>
  </r>
  <r>
    <x v="4"/>
    <n v="35393"/>
  </r>
  <r>
    <x v="1"/>
    <n v="10726"/>
  </r>
  <r>
    <x v="1"/>
    <n v="22612"/>
  </r>
  <r>
    <x v="3"/>
    <n v="17614"/>
  </r>
  <r>
    <x v="4"/>
    <n v="12888"/>
  </r>
  <r>
    <x v="1"/>
    <n v="33112"/>
  </r>
  <r>
    <x v="2"/>
    <n v="20838"/>
  </r>
  <r>
    <x v="0"/>
    <n v="18735"/>
  </r>
  <r>
    <x v="0"/>
    <n v="39503"/>
  </r>
  <r>
    <x v="0"/>
    <n v="15952"/>
  </r>
  <r>
    <x v="2"/>
    <n v="13838"/>
  </r>
  <r>
    <x v="0"/>
    <n v="16487"/>
  </r>
  <r>
    <x v="3"/>
    <n v="27092"/>
  </r>
  <r>
    <x v="2"/>
    <n v="12903"/>
  </r>
  <r>
    <x v="2"/>
    <n v="37035"/>
  </r>
  <r>
    <x v="2"/>
    <n v="14615"/>
  </r>
  <r>
    <x v="4"/>
    <n v="29838"/>
  </r>
  <r>
    <x v="3"/>
    <n v="17507"/>
  </r>
  <r>
    <x v="0"/>
    <n v="29163"/>
  </r>
  <r>
    <x v="0"/>
    <n v="24662"/>
  </r>
  <r>
    <x v="2"/>
    <n v="10263"/>
  </r>
  <r>
    <x v="3"/>
    <n v="22041"/>
  </r>
  <r>
    <x v="4"/>
    <n v="15778"/>
  </r>
  <r>
    <x v="1"/>
    <n v="20588"/>
  </r>
  <r>
    <x v="2"/>
    <n v="32158"/>
  </r>
  <r>
    <x v="0"/>
    <n v="17883"/>
  </r>
  <r>
    <x v="3"/>
    <n v="26898"/>
  </r>
  <r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C8261-D41F-48DF-A136-D94B5D1B650F}" name="PivotTable2" cacheId="9299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3">
  <location ref="A5:E30" firstHeaderRow="0" firstDataRow="1" firstDataCol="2" rowPageCount="1" colPageCount="1"/>
  <pivotFields count="3">
    <pivotField axis="axisRow" compact="0" outline="0" showAll="0">
      <items count="5">
        <item x="3"/>
        <item x="0"/>
        <item x="2"/>
        <item x="1"/>
        <item t="default"/>
      </items>
    </pivotField>
    <pivotField axis="axisRow" dataField="1" compact="0" outline="0" showAll="0">
      <items count="6">
        <item x="3"/>
        <item x="2"/>
        <item x="0"/>
        <item x="4"/>
        <item x="1"/>
        <item t="default"/>
      </items>
    </pivotField>
    <pivotField axis="axisPage" dataField="1" compact="0" outline="0" showAll="0">
      <items count="201">
        <item x="193"/>
        <item x="171"/>
        <item x="150"/>
        <item x="60"/>
        <item x="116"/>
        <item x="30"/>
        <item x="174"/>
        <item x="45"/>
        <item x="132"/>
        <item x="89"/>
        <item x="42"/>
        <item x="26"/>
        <item x="32"/>
        <item x="145"/>
        <item x="43"/>
        <item x="34"/>
        <item x="5"/>
        <item x="125"/>
        <item x="56"/>
        <item x="139"/>
        <item x="130"/>
        <item x="110"/>
        <item x="87"/>
        <item x="177"/>
        <item x="186"/>
        <item x="61"/>
        <item x="0"/>
        <item x="113"/>
        <item x="159"/>
        <item x="100"/>
        <item x="183"/>
        <item x="95"/>
        <item x="168"/>
        <item x="142"/>
        <item x="143"/>
        <item x="64"/>
        <item x="160"/>
        <item x="188"/>
        <item x="117"/>
        <item x="13"/>
        <item x="79"/>
        <item x="38"/>
        <item x="109"/>
        <item x="195"/>
        <item x="182"/>
        <item x="66"/>
        <item x="149"/>
        <item x="85"/>
        <item x="184"/>
        <item x="47"/>
        <item x="137"/>
        <item x="77"/>
        <item x="7"/>
        <item x="67"/>
        <item x="58"/>
        <item x="21"/>
        <item x="50"/>
        <item x="127"/>
        <item x="54"/>
        <item x="190"/>
        <item x="176"/>
        <item x="49"/>
        <item x="198"/>
        <item x="153"/>
        <item x="122"/>
        <item x="164"/>
        <item x="120"/>
        <item x="180"/>
        <item x="105"/>
        <item x="9"/>
        <item x="53"/>
        <item x="118"/>
        <item x="115"/>
        <item x="83"/>
        <item x="107"/>
        <item x="51"/>
        <item x="165"/>
        <item x="28"/>
        <item x="3"/>
        <item x="44"/>
        <item x="29"/>
        <item x="196"/>
        <item x="179"/>
        <item x="97"/>
        <item x="63"/>
        <item x="31"/>
        <item x="39"/>
        <item x="152"/>
        <item x="94"/>
        <item x="74"/>
        <item x="194"/>
        <item x="41"/>
        <item x="27"/>
        <item x="8"/>
        <item x="12"/>
        <item x="101"/>
        <item x="175"/>
        <item x="16"/>
        <item x="84"/>
        <item x="161"/>
        <item x="140"/>
        <item x="76"/>
        <item x="91"/>
        <item x="17"/>
        <item x="192"/>
        <item x="158"/>
        <item x="33"/>
        <item x="59"/>
        <item x="11"/>
        <item x="148"/>
        <item x="199"/>
        <item x="136"/>
        <item x="80"/>
        <item x="185"/>
        <item x="103"/>
        <item x="112"/>
        <item x="70"/>
        <item x="62"/>
        <item x="147"/>
        <item x="88"/>
        <item x="108"/>
        <item x="1"/>
        <item x="68"/>
        <item x="111"/>
        <item x="22"/>
        <item x="73"/>
        <item x="191"/>
        <item x="55"/>
        <item x="72"/>
        <item x="52"/>
        <item x="189"/>
        <item x="71"/>
        <item x="133"/>
        <item x="121"/>
        <item x="40"/>
        <item x="126"/>
        <item x="69"/>
        <item x="4"/>
        <item x="35"/>
        <item x="167"/>
        <item x="104"/>
        <item x="57"/>
        <item x="37"/>
        <item x="90"/>
        <item x="82"/>
        <item x="197"/>
        <item x="106"/>
        <item x="65"/>
        <item x="151"/>
        <item x="162"/>
        <item x="178"/>
        <item x="135"/>
        <item x="23"/>
        <item x="78"/>
        <item x="18"/>
        <item x="128"/>
        <item x="19"/>
        <item x="146"/>
        <item x="20"/>
        <item x="154"/>
        <item x="134"/>
        <item x="141"/>
        <item x="129"/>
        <item x="81"/>
        <item x="173"/>
        <item x="102"/>
        <item x="166"/>
        <item x="169"/>
        <item x="98"/>
        <item x="15"/>
        <item x="114"/>
        <item x="46"/>
        <item x="96"/>
        <item x="123"/>
        <item x="172"/>
        <item x="14"/>
        <item x="131"/>
        <item x="187"/>
        <item x="144"/>
        <item x="157"/>
        <item x="75"/>
        <item x="138"/>
        <item x="99"/>
        <item x="124"/>
        <item x="48"/>
        <item x="24"/>
        <item x="155"/>
        <item x="93"/>
        <item x="2"/>
        <item x="86"/>
        <item x="36"/>
        <item x="156"/>
        <item x="119"/>
        <item x="170"/>
        <item x="92"/>
        <item x="181"/>
        <item x="6"/>
        <item x="25"/>
        <item x="163"/>
        <item x="10"/>
        <item t="default"/>
      </items>
    </pivotField>
  </pivotFields>
  <rowFields count="2">
    <field x="0"/>
    <field x="1"/>
  </rowFields>
  <rowItems count="25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Average of Sales" fld="2" subtotal="average" baseField="0" baseItem="0"/>
    <dataField name="Count of Department" fld="1" subtotal="count" baseField="0" baseItem="0"/>
    <dataField name="Sum of Sales" fld="2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139A3A-15D9-4E8F-B125-0490BBF83679}" name="PivotTable3" cacheId="100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10" firstHeaderRow="1" firstDataRow="1" firstDataCol="1"/>
  <pivotFields count="2">
    <pivotField axis="axisRow" compact="0" outline="0" showAll="0">
      <items count="7">
        <item x="3"/>
        <item x="2"/>
        <item x="0"/>
        <item x="4"/>
        <item x="1"/>
        <item x="5"/>
        <item t="default"/>
      </items>
    </pivotField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"/>
  <sheetViews>
    <sheetView topLeftCell="C1" workbookViewId="0">
      <selection activeCell="H1" sqref="H1:I1048576"/>
    </sheetView>
  </sheetViews>
  <sheetFormatPr defaultRowHeight="15"/>
  <cols>
    <col min="1" max="1" width="9.140625" style="3"/>
    <col min="2" max="2" width="17.7109375" style="3" customWidth="1"/>
    <col min="3" max="4" width="9.140625" style="3"/>
    <col min="5" max="5" width="14.28515625" style="3" customWidth="1"/>
    <col min="6" max="6" width="9.140625" style="8"/>
    <col min="7" max="7" width="9.140625" style="3"/>
    <col min="8" max="8" width="13.7109375" style="8" customWidth="1"/>
    <col min="9" max="9" width="9.140625" style="3"/>
    <col min="10" max="10" width="14.5703125" style="3" customWidth="1"/>
    <col min="11" max="11" width="19.5703125" style="3" customWidth="1"/>
    <col min="12" max="12" width="22.85546875" style="3" customWidth="1"/>
    <col min="13" max="13" width="15" customWidth="1"/>
    <col min="14" max="14" width="12.42578125" style="2" customWidth="1"/>
    <col min="15" max="15" width="12" customWidth="1"/>
    <col min="16" max="16" width="14" customWidth="1"/>
    <col min="17" max="17" width="15.5703125" style="3" customWidth="1"/>
    <col min="18" max="18" width="16.5703125" customWidth="1"/>
    <col min="19" max="19" width="17.5703125" customWidth="1"/>
    <col min="20" max="20" width="14.140625" customWidth="1"/>
    <col min="21" max="21" width="14.28515625" customWidth="1"/>
    <col min="22" max="22" width="15.42578125" customWidth="1"/>
    <col min="23" max="23" width="15.85546875" customWidth="1"/>
    <col min="24" max="24" width="19.7109375" style="3" customWidth="1"/>
    <col min="25" max="25" width="16.42578125" customWidth="1"/>
    <col min="26" max="26" width="33.85546875" customWidth="1"/>
    <col min="27" max="27" width="20" style="3" customWidth="1"/>
    <col min="29" max="29" width="16.140625" customWidth="1"/>
    <col min="31" max="31" width="19.28515625" customWidth="1"/>
  </cols>
  <sheetData>
    <row r="1" spans="1:31">
      <c r="A1" s="7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t="s">
        <v>27</v>
      </c>
      <c r="AE1" s="4" t="s">
        <v>28</v>
      </c>
    </row>
    <row r="2" spans="1:31">
      <c r="A2" s="3">
        <v>1</v>
      </c>
      <c r="B2" s="3" t="s">
        <v>29</v>
      </c>
      <c r="C2" s="3">
        <v>35</v>
      </c>
      <c r="D2" s="3" t="s">
        <v>30</v>
      </c>
      <c r="E2" s="5">
        <v>44354</v>
      </c>
      <c r="F2" s="8">
        <f>VLOOKUP(A2,' Job details'!A1:G201,3,FALSE)</f>
        <v>70986</v>
      </c>
      <c r="G2" s="3" t="str">
        <f>VLOOKUP(A2,' Job details'!A1:G201,6,FALSE)</f>
        <v>North</v>
      </c>
      <c r="H2" s="8" t="str">
        <f>VLOOKUP(A2,' Job details'!A1:G202,2,FALSE)</f>
        <v>IT</v>
      </c>
      <c r="I2" s="3">
        <f>VLOOKUP(A2,' Job details'!A1:G201,5,FALSE)</f>
        <v>13394</v>
      </c>
      <c r="J2" s="3">
        <f>VLOOKUP(A2,' Job details'!A1:G201,7,FALSE)</f>
        <v>44</v>
      </c>
      <c r="K2" s="3" t="str">
        <f>IF(F2&gt;=50000,"Above","Below")</f>
        <v>Above</v>
      </c>
      <c r="L2" s="3" t="str" cm="1">
        <f t="array" ref="L2">_xlfn.IFS(J2&gt;=50,"Excellent",J2&gt;=40,"Good",J2&gt;=30,"Average",J2&lt;30,"Poor")</f>
        <v>Good</v>
      </c>
      <c r="M2" t="b">
        <f>AND(H2="HR",G2="North",F2&gt;=15000)</f>
        <v>0</v>
      </c>
      <c r="N2" s="2" t="b">
        <f>OR(H2="IT",F2&gt;60000)</f>
        <v>1</v>
      </c>
      <c r="O2" t="b">
        <f>NOT(H2="Marketing")</f>
        <v>1</v>
      </c>
      <c r="P2">
        <f>SUMIF(H2:H201,"Sales",F2:F201)</f>
        <v>1813735</v>
      </c>
      <c r="Q2" s="3">
        <f>SUMIFS(F2:F201,H2:H201,"IT",J2:J201,"&gt;35")</f>
        <v>1629219</v>
      </c>
      <c r="R2" s="3">
        <f>COUNTIF(H2:H201,"HR")</f>
        <v>44</v>
      </c>
      <c r="S2" s="3">
        <f>COUNTIFS(D2:D201,"F",H2:H201,"Finance")</f>
        <v>22</v>
      </c>
      <c r="T2" s="10">
        <f>AVERAGEIF(H2:H201,"Marketing",F2:F201)</f>
        <v>53389.473684210527</v>
      </c>
      <c r="U2" s="3">
        <f>AVERAGEIFS(I2:I201,G2:G201,"North",J2:J201,"&gt;40")</f>
        <v>22015.652173913044</v>
      </c>
      <c r="V2" s="3">
        <f>_xlfn.MAXIFS(F2:F201,G2:G201,"South")</f>
        <v>77358</v>
      </c>
      <c r="W2" s="3">
        <f>_xlfn.MINIFS(F2:F201,H2:H201,"Finance")</f>
        <v>30111</v>
      </c>
      <c r="X2" s="3">
        <f>VLOOKUP(A2,' Job details'!A1:G201,3,FALSE)</f>
        <v>70986</v>
      </c>
      <c r="Z2" s="3">
        <f>INDEX(I2:I201, MATCH(AC3,B2:B201,0))</f>
        <v>39772</v>
      </c>
      <c r="AA2" s="3">
        <f>VLOOKUP(A2,' Job details'!A1:G201,3,FALSE)</f>
        <v>70986</v>
      </c>
      <c r="AE2" s="5">
        <v>42370</v>
      </c>
    </row>
    <row r="3" spans="1:31">
      <c r="A3" s="3">
        <v>2</v>
      </c>
      <c r="B3" s="3" t="s">
        <v>31</v>
      </c>
      <c r="C3" s="3">
        <v>40</v>
      </c>
      <c r="D3" s="3" t="s">
        <v>32</v>
      </c>
      <c r="E3" s="5">
        <v>44566</v>
      </c>
      <c r="F3" s="8">
        <f>VLOOKUP(A3,' Job details'!A2:G202,3,FALSE)</f>
        <v>63849</v>
      </c>
      <c r="G3" s="3" t="str">
        <f>VLOOKUP(A3,' Job details'!A2:G202,6,FALSE)</f>
        <v>North</v>
      </c>
      <c r="H3" s="8" t="str">
        <f>VLOOKUP(A3,' Job details'!A2:G203,2,FALSE)</f>
        <v>Sales</v>
      </c>
      <c r="I3" s="3">
        <f>VLOOKUP(A3,' Job details'!A2:G202,5,FALSE)</f>
        <v>28070</v>
      </c>
      <c r="J3" s="3">
        <f>VLOOKUP(A3,' Job details'!A2:G202,7,FALSE)</f>
        <v>40</v>
      </c>
      <c r="K3" s="3" t="str">
        <f>IF(F3&gt;=50000,"Above","Below")</f>
        <v>Above</v>
      </c>
      <c r="L3" s="3" t="str" cm="1">
        <f t="array" ref="L3">_xlfn.IFS(J3&gt;=50,"Excellent",J3&gt;=40,"Good",J3&gt;=30,"Average",J3&lt;30,"Poor")</f>
        <v>Good</v>
      </c>
      <c r="M3" t="b">
        <f>AND(H3="HR",G3="North",F3&gt;=15000)</f>
        <v>0</v>
      </c>
      <c r="N3" s="2" t="b">
        <f>OR(H3="IT",F3&gt;60000)</f>
        <v>1</v>
      </c>
      <c r="O3" t="b">
        <f>NOT(H3="Marketing")</f>
        <v>1</v>
      </c>
      <c r="Q3" s="3" t="s">
        <v>33</v>
      </c>
      <c r="X3" s="3">
        <f>VLOOKUP(A3,' Job details'!A2:G202,3,FALSE)</f>
        <v>63849</v>
      </c>
      <c r="AA3" s="3">
        <f>VLOOKUP(A3,' Job details'!A2:G202,3,FALSE)</f>
        <v>63849</v>
      </c>
      <c r="AC3" s="3" t="s">
        <v>34</v>
      </c>
      <c r="AE3" s="5"/>
    </row>
    <row r="4" spans="1:31">
      <c r="A4" s="3">
        <v>3</v>
      </c>
      <c r="B4" s="3" t="s">
        <v>35</v>
      </c>
      <c r="C4" s="3">
        <v>55</v>
      </c>
      <c r="D4" s="3" t="s">
        <v>32</v>
      </c>
      <c r="E4" s="5">
        <v>44418</v>
      </c>
      <c r="F4" s="8">
        <f>VLOOKUP(A4,' Job details'!A3:G203,3,FALSE)</f>
        <v>52537</v>
      </c>
      <c r="G4" s="3" t="str">
        <f>VLOOKUP(A4,' Job details'!A3:G203,6,FALSE)</f>
        <v>West</v>
      </c>
      <c r="H4" s="8" t="str">
        <f>VLOOKUP(A4,' Job details'!A3:G204,2,FALSE)</f>
        <v>HR</v>
      </c>
      <c r="I4" s="3">
        <f>VLOOKUP(A4,' Job details'!A3:G203,5,FALSE)</f>
        <v>38327</v>
      </c>
      <c r="J4" s="3">
        <f>VLOOKUP(A4,' Job details'!A3:G203,7,FALSE)</f>
        <v>52</v>
      </c>
      <c r="K4" s="3" t="str">
        <f>IF(F4&gt;=50000,"Above","Below")</f>
        <v>Above</v>
      </c>
      <c r="L4" s="3" t="str" cm="1">
        <f t="array" ref="L4">_xlfn.IFS(J4&gt;=50,"Excellent",J4&gt;=40,"Good",J4&gt;=30,"Average",J4&lt;30,"Poor")</f>
        <v>Excellent</v>
      </c>
      <c r="M4" t="b">
        <f>AND(H4="HR",G4="North",F4&gt;=15000)</f>
        <v>0</v>
      </c>
      <c r="N4" s="2" t="b">
        <f>OR(H4="IT",F4&gt;60000)</f>
        <v>0</v>
      </c>
      <c r="O4" t="b">
        <f>NOT(H4="Marketing")</f>
        <v>1</v>
      </c>
      <c r="X4" s="3">
        <f>VLOOKUP(A4,' Job details'!A3:G203,3,FALSE)</f>
        <v>52537</v>
      </c>
      <c r="AA4" s="3">
        <f>VLOOKUP(A4,' Job details'!A3:G203,3,FALSE)</f>
        <v>52537</v>
      </c>
      <c r="AE4" s="5"/>
    </row>
    <row r="5" spans="1:31">
      <c r="A5" s="3">
        <v>4</v>
      </c>
      <c r="B5" s="3" t="s">
        <v>36</v>
      </c>
      <c r="C5" s="3">
        <v>44</v>
      </c>
      <c r="D5" s="3" t="s">
        <v>30</v>
      </c>
      <c r="E5" s="5">
        <v>43385</v>
      </c>
      <c r="F5" s="8">
        <f>VLOOKUP(A5,' Job details'!A4:G204,3,FALSE)</f>
        <v>77358</v>
      </c>
      <c r="G5" s="3" t="str">
        <f>VLOOKUP(A5,' Job details'!A4:G204,6,FALSE)</f>
        <v>South</v>
      </c>
      <c r="H5" s="8" t="str">
        <f>VLOOKUP(A5,' Job details'!A4:G205,2,FALSE)</f>
        <v>Finance</v>
      </c>
      <c r="I5" s="3">
        <f>VLOOKUP(A5,' Job details'!A4:G204,5,FALSE)</f>
        <v>20413</v>
      </c>
      <c r="J5" s="3">
        <f>VLOOKUP(A5,' Job details'!A4:G204,7,FALSE)</f>
        <v>38</v>
      </c>
      <c r="K5" s="3" t="str">
        <f>IF(F5&gt;=50000,"Above","Below")</f>
        <v>Above</v>
      </c>
      <c r="L5" s="3" t="str" cm="1">
        <f t="array" ref="L5">_xlfn.IFS(J5&gt;=50,"Excellent",J5&gt;=40,"Good",J5&gt;=30,"Average",J5&lt;30,"Poor")</f>
        <v>Average</v>
      </c>
      <c r="M5" t="b">
        <f>AND(H5="HR",G5="North",F5&gt;=15000)</f>
        <v>0</v>
      </c>
      <c r="N5" s="2" t="b">
        <f>OR(H5="IT",F5&gt;60000)</f>
        <v>1</v>
      </c>
      <c r="O5" t="b">
        <f>NOT(H5="Marketing")</f>
        <v>1</v>
      </c>
      <c r="X5" s="3">
        <f>VLOOKUP(A5,' Job details'!A4:G204,3,FALSE)</f>
        <v>77358</v>
      </c>
      <c r="AA5" s="3">
        <f>VLOOKUP(A5,' Job details'!A4:G204,3,FALSE)</f>
        <v>77358</v>
      </c>
      <c r="AE5" s="5"/>
    </row>
    <row r="6" spans="1:31">
      <c r="A6" s="3">
        <v>5</v>
      </c>
      <c r="B6" s="3" t="s">
        <v>37</v>
      </c>
      <c r="C6" s="3">
        <v>37</v>
      </c>
      <c r="D6" s="3" t="s">
        <v>32</v>
      </c>
      <c r="E6" s="5">
        <v>43945</v>
      </c>
      <c r="F6" s="8">
        <f>VLOOKUP(A6,' Job details'!A5:G205,3,FALSE)</f>
        <v>70572</v>
      </c>
      <c r="G6" s="3" t="str">
        <f>VLOOKUP(A6,' Job details'!A5:G205,6,FALSE)</f>
        <v>East</v>
      </c>
      <c r="H6" s="8" t="str">
        <f>VLOOKUP(A6,' Job details'!A5:G206,2,FALSE)</f>
        <v>HR</v>
      </c>
      <c r="I6" s="3">
        <f>VLOOKUP(A6,' Job details'!A5:G205,5,FALSE)</f>
        <v>31025</v>
      </c>
      <c r="J6" s="3">
        <f>VLOOKUP(A6,' Job details'!A5:G205,7,FALSE)</f>
        <v>33</v>
      </c>
      <c r="K6" s="3" t="str">
        <f>IF(F6&gt;=50000,"Above","Below")</f>
        <v>Above</v>
      </c>
      <c r="L6" s="3" t="str" cm="1">
        <f t="array" ref="L6">_xlfn.IFS(J6&gt;=50,"Excellent",J6&gt;=40,"Good",J6&gt;=30,"Average",J6&lt;30,"Poor")</f>
        <v>Average</v>
      </c>
      <c r="M6" t="b">
        <f>AND(H6="HR",G6="North",F6&gt;=15000)</f>
        <v>0</v>
      </c>
      <c r="N6" s="2" t="b">
        <f>OR(H6="IT",F6&gt;60000)</f>
        <v>1</v>
      </c>
      <c r="O6" t="b">
        <f>NOT(H6="Marketing")</f>
        <v>1</v>
      </c>
      <c r="X6" s="3">
        <f>VLOOKUP(A6,' Job details'!A5:G205,3,FALSE)</f>
        <v>70572</v>
      </c>
      <c r="AA6" s="3">
        <f>VLOOKUP(A6,' Job details'!A5:G205,3,FALSE)</f>
        <v>70572</v>
      </c>
      <c r="AE6" s="5"/>
    </row>
    <row r="7" spans="1:31">
      <c r="A7" s="3">
        <v>6</v>
      </c>
      <c r="B7" s="3" t="s">
        <v>38</v>
      </c>
      <c r="C7" s="3">
        <v>44</v>
      </c>
      <c r="D7" s="3" t="s">
        <v>32</v>
      </c>
      <c r="E7" s="5">
        <v>42465</v>
      </c>
      <c r="F7" s="8">
        <f>VLOOKUP(A7,' Job details'!A6:G206,3,FALSE)</f>
        <v>67081</v>
      </c>
      <c r="G7" s="3" t="str">
        <f>VLOOKUP(A7,' Job details'!A6:G206,6,FALSE)</f>
        <v>North</v>
      </c>
      <c r="H7" s="8" t="str">
        <f>VLOOKUP(A7,' Job details'!A6:G207,2,FALSE)</f>
        <v>Sales</v>
      </c>
      <c r="I7" s="3">
        <f>VLOOKUP(A7,' Job details'!A6:G206,5,FALSE)</f>
        <v>12096</v>
      </c>
      <c r="J7" s="3">
        <f>VLOOKUP(A7,' Job details'!A6:G206,7,FALSE)</f>
        <v>28</v>
      </c>
      <c r="K7" s="3" t="str">
        <f>IF(F7&gt;=50000,"Above","Below")</f>
        <v>Above</v>
      </c>
      <c r="L7" s="3" t="str" cm="1">
        <f t="array" ref="L7">_xlfn.IFS(J7&gt;=50,"Excellent",J7&gt;=40,"Good",J7&gt;=30,"Average",J7&lt;30,"Poor")</f>
        <v>Poor</v>
      </c>
      <c r="M7" t="b">
        <f>AND(H7="HR",G7="North",F7&gt;=15000)</f>
        <v>0</v>
      </c>
      <c r="N7" s="2" t="b">
        <f>OR(H7="IT",F7&gt;60000)</f>
        <v>1</v>
      </c>
      <c r="O7" t="b">
        <f>NOT(H7="Marketing")</f>
        <v>1</v>
      </c>
      <c r="X7" s="3">
        <f>VLOOKUP(A7,' Job details'!A6:G206,3,FALSE)</f>
        <v>67081</v>
      </c>
      <c r="AA7" s="3">
        <f>VLOOKUP(A7,' Job details'!A6:G206,3,FALSE)</f>
        <v>67081</v>
      </c>
      <c r="AE7" s="5"/>
    </row>
    <row r="8" spans="1:31">
      <c r="A8" s="3">
        <v>7</v>
      </c>
      <c r="B8" s="3" t="s">
        <v>39</v>
      </c>
      <c r="C8" s="3">
        <v>26</v>
      </c>
      <c r="D8" s="3" t="s">
        <v>30</v>
      </c>
      <c r="E8" s="5">
        <v>44694</v>
      </c>
      <c r="F8" s="8">
        <f>VLOOKUP(A8,' Job details'!A7:G207,3,FALSE)</f>
        <v>53813</v>
      </c>
      <c r="G8" s="3" t="str">
        <f>VLOOKUP(A8,' Job details'!A7:G207,6,FALSE)</f>
        <v>North</v>
      </c>
      <c r="H8" s="8" t="str">
        <f>VLOOKUP(A8,' Job details'!A7:G208,2,FALSE)</f>
        <v>Finance</v>
      </c>
      <c r="I8" s="3">
        <f>VLOOKUP(A8,' Job details'!A7:G207,5,FALSE)</f>
        <v>39507</v>
      </c>
      <c r="J8" s="3">
        <f>VLOOKUP(A8,' Job details'!A7:G207,7,FALSE)</f>
        <v>25</v>
      </c>
      <c r="K8" s="3" t="str">
        <f>IF(F8&gt;=50000,"Above","Below")</f>
        <v>Above</v>
      </c>
      <c r="L8" s="3" t="str" cm="1">
        <f t="array" ref="L8">_xlfn.IFS(J8&gt;=50,"Excellent",J8&gt;=40,"Good",J8&gt;=30,"Average",J8&lt;30,"Poor")</f>
        <v>Poor</v>
      </c>
      <c r="M8" t="b">
        <f>AND(H8="HR",G8="North",F8&gt;=15000)</f>
        <v>0</v>
      </c>
      <c r="N8" s="2" t="b">
        <f>OR(H8="IT",F8&gt;60000)</f>
        <v>0</v>
      </c>
      <c r="O8" t="b">
        <f>NOT(H8="Marketing")</f>
        <v>1</v>
      </c>
      <c r="X8" s="3">
        <f>VLOOKUP(A8,' Job details'!A7:G207,3,FALSE)</f>
        <v>53813</v>
      </c>
      <c r="AA8" s="3">
        <f>VLOOKUP(A8,' Job details'!A7:G207,3,FALSE)</f>
        <v>53813</v>
      </c>
      <c r="AE8" s="5"/>
    </row>
    <row r="9" spans="1:31">
      <c r="A9" s="3">
        <v>8</v>
      </c>
      <c r="B9" s="3" t="s">
        <v>40</v>
      </c>
      <c r="C9" s="3">
        <v>30</v>
      </c>
      <c r="D9" s="3" t="s">
        <v>32</v>
      </c>
      <c r="E9" s="5">
        <v>44216</v>
      </c>
      <c r="F9" s="8">
        <f>VLOOKUP(A9,' Job details'!A8:G208,3,FALSE)</f>
        <v>54706</v>
      </c>
      <c r="G9" s="3" t="str">
        <f>VLOOKUP(A9,' Job details'!A8:G208,6,FALSE)</f>
        <v>North</v>
      </c>
      <c r="H9" s="8" t="str">
        <f>VLOOKUP(A9,' Job details'!A8:G209,2,FALSE)</f>
        <v>HR</v>
      </c>
      <c r="I9" s="3">
        <f>VLOOKUP(A9,' Job details'!A8:G208,5,FALSE)</f>
        <v>16865</v>
      </c>
      <c r="J9" s="3">
        <f>VLOOKUP(A9,' Job details'!A8:G208,7,FALSE)</f>
        <v>59</v>
      </c>
      <c r="K9" s="3" t="str">
        <f>IF(F9&gt;=50000,"Above","Below")</f>
        <v>Above</v>
      </c>
      <c r="L9" s="3" t="str" cm="1">
        <f t="array" ref="L9">_xlfn.IFS(J9&gt;=50,"Excellent",J9&gt;=40,"Good",J9&gt;=30,"Average",J9&lt;30,"Poor")</f>
        <v>Excellent</v>
      </c>
      <c r="M9" t="b">
        <f>AND(H9="HR",G9="North",F9&gt;=15000)</f>
        <v>1</v>
      </c>
      <c r="N9" s="2" t="b">
        <f>OR(H9="IT",F9&gt;60000)</f>
        <v>0</v>
      </c>
      <c r="O9" t="b">
        <f>NOT(H9="Marketing")</f>
        <v>1</v>
      </c>
      <c r="X9" s="3">
        <f>VLOOKUP(A9,' Job details'!A8:G208,3,FALSE)</f>
        <v>54706</v>
      </c>
      <c r="AA9" s="3">
        <f>VLOOKUP(A9,' Job details'!A8:G208,3,FALSE)</f>
        <v>54706</v>
      </c>
      <c r="AE9" s="5"/>
    </row>
    <row r="10" spans="1:31">
      <c r="A10" s="3">
        <v>9</v>
      </c>
      <c r="B10" s="3" t="s">
        <v>41</v>
      </c>
      <c r="C10" s="3">
        <v>20</v>
      </c>
      <c r="D10" s="3" t="s">
        <v>32</v>
      </c>
      <c r="E10" s="5">
        <v>42597</v>
      </c>
      <c r="F10" s="8">
        <f>VLOOKUP(A10,' Job details'!A9:G209,3,FALSE)</f>
        <v>76304</v>
      </c>
      <c r="G10" s="3" t="str">
        <f>VLOOKUP(A10,' Job details'!A9:G209,6,FALSE)</f>
        <v>North</v>
      </c>
      <c r="H10" s="8" t="str">
        <f>VLOOKUP(A10,' Job details'!A9:G210,2,FALSE)</f>
        <v>IT</v>
      </c>
      <c r="I10" s="3">
        <f>VLOOKUP(A10,' Job details'!A9:G209,5,FALSE)</f>
        <v>22260</v>
      </c>
      <c r="J10" s="3">
        <f>VLOOKUP(A10,' Job details'!A9:G209,7,FALSE)</f>
        <v>38</v>
      </c>
      <c r="K10" s="3" t="str">
        <f>IF(F10&gt;=50000,"Above","Below")</f>
        <v>Above</v>
      </c>
      <c r="L10" s="3" t="str" cm="1">
        <f t="array" ref="L10">_xlfn.IFS(J10&gt;=50,"Excellent",J10&gt;=40,"Good",J10&gt;=30,"Average",J10&lt;30,"Poor")</f>
        <v>Average</v>
      </c>
      <c r="M10" t="b">
        <f>AND(H10="HR",G10="North",F10&gt;=15000)</f>
        <v>0</v>
      </c>
      <c r="N10" s="2" t="b">
        <f>OR(H10="IT",F10&gt;60000)</f>
        <v>1</v>
      </c>
      <c r="O10" t="b">
        <f>NOT(H10="Marketing")</f>
        <v>1</v>
      </c>
      <c r="X10" s="3">
        <f>VLOOKUP(A10,' Job details'!A9:G209,3,FALSE)</f>
        <v>76304</v>
      </c>
      <c r="AA10" s="3">
        <f>VLOOKUP(A10,' Job details'!A9:G209,3,FALSE)</f>
        <v>76304</v>
      </c>
      <c r="AE10" s="5"/>
    </row>
    <row r="11" spans="1:31">
      <c r="A11" s="3">
        <v>10</v>
      </c>
      <c r="B11" s="3" t="s">
        <v>42</v>
      </c>
      <c r="C11" s="3">
        <v>56</v>
      </c>
      <c r="D11" s="3" t="s">
        <v>30</v>
      </c>
      <c r="E11" s="5">
        <v>44690</v>
      </c>
      <c r="F11" s="8">
        <f>VLOOKUP(A11,' Job details'!A10:G210,3,FALSE)</f>
        <v>44181</v>
      </c>
      <c r="G11" s="3" t="str">
        <f>VLOOKUP(A11,' Job details'!A10:G210,6,FALSE)</f>
        <v>West</v>
      </c>
      <c r="H11" s="8" t="str">
        <f>VLOOKUP(A11,' Job details'!A10:G211,2,FALSE)</f>
        <v>Marketing</v>
      </c>
      <c r="I11" s="3">
        <f>VLOOKUP(A11,' Job details'!A10:G210,5,FALSE)</f>
        <v>19002</v>
      </c>
      <c r="J11" s="3">
        <f>VLOOKUP(A11,' Job details'!A10:G210,7,FALSE)</f>
        <v>38</v>
      </c>
      <c r="K11" s="3" t="str">
        <f>IF(F11&gt;=50000,"Above","Below")</f>
        <v>Below</v>
      </c>
      <c r="L11" s="3" t="str" cm="1">
        <f t="array" ref="L11">_xlfn.IFS(J11&gt;=50,"Excellent",J11&gt;=40,"Good",J11&gt;=30,"Average",J11&lt;30,"Poor")</f>
        <v>Average</v>
      </c>
      <c r="M11" t="b">
        <f>AND(H11="HR",G11="North",F11&gt;=15000)</f>
        <v>0</v>
      </c>
      <c r="N11" s="2" t="b">
        <f>OR(H11="IT",F11&gt;60000)</f>
        <v>0</v>
      </c>
      <c r="O11" t="b">
        <f>NOT(H11="Marketing")</f>
        <v>0</v>
      </c>
      <c r="X11" s="3">
        <f>VLOOKUP(A11,' Job details'!A10:G210,3,FALSE)</f>
        <v>44181</v>
      </c>
      <c r="AA11" s="3">
        <f>VLOOKUP(A11,' Job details'!A10:G210,3,FALSE)</f>
        <v>44181</v>
      </c>
      <c r="AE11" s="5"/>
    </row>
    <row r="12" spans="1:31">
      <c r="A12" s="3">
        <v>11</v>
      </c>
      <c r="B12" s="3" t="s">
        <v>34</v>
      </c>
      <c r="C12" s="3">
        <v>42</v>
      </c>
      <c r="D12" s="3" t="s">
        <v>30</v>
      </c>
      <c r="E12" s="5">
        <v>44064</v>
      </c>
      <c r="F12" s="8">
        <f>VLOOKUP(A12,' Job details'!A11:G211,3,FALSE)</f>
        <v>47225</v>
      </c>
      <c r="G12" s="3" t="str">
        <f>VLOOKUP(A12,' Job details'!A11:G211,6,FALSE)</f>
        <v>South</v>
      </c>
      <c r="H12" s="8" t="str">
        <f>VLOOKUP(A12,' Job details'!A11:G212,2,FALSE)</f>
        <v>IT</v>
      </c>
      <c r="I12" s="3">
        <f>VLOOKUP(A12,' Job details'!A11:G211,5,FALSE)</f>
        <v>39772</v>
      </c>
      <c r="J12" s="3">
        <f>VLOOKUP(A12,' Job details'!A11:G211,7,FALSE)</f>
        <v>41</v>
      </c>
      <c r="K12" s="3" t="str">
        <f>IF(F12&gt;=50000,"Above","Below")</f>
        <v>Below</v>
      </c>
      <c r="L12" s="3" t="str" cm="1">
        <f t="array" ref="L12">_xlfn.IFS(J12&gt;=50,"Excellent",J12&gt;=40,"Good",J12&gt;=30,"Average",J12&lt;30,"Poor")</f>
        <v>Good</v>
      </c>
      <c r="M12" t="b">
        <f>AND(H12="HR",G12="North",F12&gt;=15000)</f>
        <v>0</v>
      </c>
      <c r="N12" s="2" t="b">
        <f>OR(H12="IT",F12&gt;60000)</f>
        <v>1</v>
      </c>
      <c r="O12" t="b">
        <f>NOT(H12="Marketing")</f>
        <v>1</v>
      </c>
      <c r="X12" s="3">
        <f>VLOOKUP(A12,' Job details'!A11:G211,3,FALSE)</f>
        <v>47225</v>
      </c>
      <c r="AA12" s="3">
        <f>VLOOKUP(A12,' Job details'!A11:G211,3,FALSE)</f>
        <v>47225</v>
      </c>
      <c r="AE12" s="5"/>
    </row>
    <row r="13" spans="1:31">
      <c r="A13" s="3">
        <v>12</v>
      </c>
      <c r="B13" s="3" t="s">
        <v>43</v>
      </c>
      <c r="C13" s="3">
        <v>43</v>
      </c>
      <c r="D13" s="3" t="s">
        <v>32</v>
      </c>
      <c r="E13" s="5">
        <v>44800</v>
      </c>
      <c r="F13" s="8">
        <f>VLOOKUP(A13,' Job details'!A12:G212,3,FALSE)</f>
        <v>43769</v>
      </c>
      <c r="G13" s="3" t="str">
        <f>VLOOKUP(A13,' Job details'!A12:G212,6,FALSE)</f>
        <v>South</v>
      </c>
      <c r="H13" s="8" t="str">
        <f>VLOOKUP(A13,' Job details'!A12:G213,2,FALSE)</f>
        <v>Marketing</v>
      </c>
      <c r="I13" s="3">
        <f>VLOOKUP(A13,' Job details'!A12:G212,5,FALSE)</f>
        <v>25897</v>
      </c>
      <c r="J13" s="3">
        <f>VLOOKUP(A13,' Job details'!A12:G212,7,FALSE)</f>
        <v>56</v>
      </c>
      <c r="K13" s="3" t="str">
        <f>IF(F13&gt;=50000,"Above","Below")</f>
        <v>Below</v>
      </c>
      <c r="L13" s="3" t="str" cm="1">
        <f t="array" ref="L13">_xlfn.IFS(J13&gt;=50,"Excellent",J13&gt;=40,"Good",J13&gt;=30,"Average",J13&lt;30,"Poor")</f>
        <v>Excellent</v>
      </c>
      <c r="M13" t="b">
        <f>AND(H13="HR",G13="North",F13&gt;=15000)</f>
        <v>0</v>
      </c>
      <c r="N13" s="2" t="b">
        <f>OR(H13="IT",F13&gt;60000)</f>
        <v>0</v>
      </c>
      <c r="O13" t="b">
        <f>NOT(H13="Marketing")</f>
        <v>0</v>
      </c>
      <c r="X13" s="3">
        <f>VLOOKUP(A13,' Job details'!A12:G212,3,FALSE)</f>
        <v>43769</v>
      </c>
      <c r="AA13" s="3">
        <f>VLOOKUP(A13,' Job details'!A12:G212,3,FALSE)</f>
        <v>43769</v>
      </c>
      <c r="AE13" s="5"/>
    </row>
    <row r="14" spans="1:31">
      <c r="A14" s="3">
        <v>13</v>
      </c>
      <c r="B14" s="3" t="s">
        <v>44</v>
      </c>
      <c r="C14" s="3">
        <v>27</v>
      </c>
      <c r="D14" s="3" t="s">
        <v>30</v>
      </c>
      <c r="E14" s="5">
        <v>43650</v>
      </c>
      <c r="F14" s="8">
        <f>VLOOKUP(A14,' Job details'!A13:G213,3,FALSE)</f>
        <v>77634</v>
      </c>
      <c r="G14" s="3" t="str">
        <f>VLOOKUP(A14,' Job details'!A13:G213,6,FALSE)</f>
        <v>North</v>
      </c>
      <c r="H14" s="8" t="str">
        <f>VLOOKUP(A14,' Job details'!A13:G214,2,FALSE)</f>
        <v>Sales</v>
      </c>
      <c r="I14" s="3">
        <f>VLOOKUP(A14,' Job details'!A13:G213,5,FALSE)</f>
        <v>22359</v>
      </c>
      <c r="J14" s="3">
        <f>VLOOKUP(A14,' Job details'!A13:G213,7,FALSE)</f>
        <v>41</v>
      </c>
      <c r="K14" s="3" t="str">
        <f>IF(F14&gt;=50000,"Above","Below")</f>
        <v>Above</v>
      </c>
      <c r="L14" s="3" t="str" cm="1">
        <f t="array" ref="L14">_xlfn.IFS(J14&gt;=50,"Excellent",J14&gt;=40,"Good",J14&gt;=30,"Average",J14&lt;30,"Poor")</f>
        <v>Good</v>
      </c>
      <c r="M14" t="b">
        <f>AND(H14="HR",G14="North",F14&gt;=15000)</f>
        <v>0</v>
      </c>
      <c r="N14" s="2" t="b">
        <f>OR(H14="IT",F14&gt;60000)</f>
        <v>1</v>
      </c>
      <c r="O14" t="b">
        <f>NOT(H14="Marketing")</f>
        <v>1</v>
      </c>
      <c r="X14" s="3">
        <f>VLOOKUP(A14,' Job details'!A13:G213,3,FALSE)</f>
        <v>77634</v>
      </c>
      <c r="AA14" s="3">
        <f>VLOOKUP(A14,' Job details'!A13:G213,3,FALSE)</f>
        <v>77634</v>
      </c>
      <c r="AE14" s="5"/>
    </row>
    <row r="15" spans="1:31">
      <c r="A15" s="3">
        <v>14</v>
      </c>
      <c r="B15" s="3" t="s">
        <v>45</v>
      </c>
      <c r="C15" s="3">
        <v>55</v>
      </c>
      <c r="D15" s="3" t="s">
        <v>30</v>
      </c>
      <c r="E15" s="5">
        <v>42014</v>
      </c>
      <c r="F15" s="8">
        <f>VLOOKUP(A15,' Job details'!A14:G214,3,FALSE)</f>
        <v>46025</v>
      </c>
      <c r="G15" s="3" t="str">
        <f>VLOOKUP(A15,' Job details'!A14:G214,6,FALSE)</f>
        <v>West</v>
      </c>
      <c r="H15" s="8" t="str">
        <f>VLOOKUP(A15,' Job details'!A14:G215,2,FALSE)</f>
        <v>Sales</v>
      </c>
      <c r="I15" s="3">
        <f>VLOOKUP(A15,' Job details'!A14:G214,5,FALSE)</f>
        <v>14774</v>
      </c>
      <c r="J15" s="3">
        <f>VLOOKUP(A15,' Job details'!A14:G214,7,FALSE)</f>
        <v>44</v>
      </c>
      <c r="K15" s="3" t="str">
        <f>IF(F15&gt;=50000,"Above","Below")</f>
        <v>Below</v>
      </c>
      <c r="L15" s="3" t="str" cm="1">
        <f t="array" ref="L15">_xlfn.IFS(J15&gt;=50,"Excellent",J15&gt;=40,"Good",J15&gt;=30,"Average",J15&lt;30,"Poor")</f>
        <v>Good</v>
      </c>
      <c r="M15" t="b">
        <f>AND(H15="HR",G15="North",F15&gt;=15000)</f>
        <v>0</v>
      </c>
      <c r="N15" s="2" t="b">
        <f>OR(H15="IT",F15&gt;60000)</f>
        <v>0</v>
      </c>
      <c r="O15" t="b">
        <f>NOT(H15="Marketing")</f>
        <v>1</v>
      </c>
      <c r="X15" s="3">
        <f>VLOOKUP(A15,' Job details'!A14:G214,3,FALSE)</f>
        <v>46025</v>
      </c>
      <c r="AA15" s="3">
        <f>VLOOKUP(A15,' Job details'!A14:G214,3,FALSE)</f>
        <v>46025</v>
      </c>
      <c r="AE15" s="5"/>
    </row>
    <row r="16" spans="1:31">
      <c r="A16" s="3">
        <v>15</v>
      </c>
      <c r="B16" s="3" t="s">
        <v>46</v>
      </c>
      <c r="C16" s="3">
        <v>57</v>
      </c>
      <c r="D16" s="3" t="s">
        <v>30</v>
      </c>
      <c r="E16" s="5">
        <v>42668</v>
      </c>
      <c r="F16" s="8">
        <f>VLOOKUP(A16,' Job details'!A15:G215,3,FALSE)</f>
        <v>72009</v>
      </c>
      <c r="G16" s="3" t="str">
        <f>VLOOKUP(A16,' Job details'!A15:G215,6,FALSE)</f>
        <v>West</v>
      </c>
      <c r="H16" s="8" t="str">
        <f>VLOOKUP(A16,' Job details'!A15:G216,2,FALSE)</f>
        <v>IT</v>
      </c>
      <c r="I16" s="3">
        <f>VLOOKUP(A16,' Job details'!A15:G215,5,FALSE)</f>
        <v>36836</v>
      </c>
      <c r="J16" s="3">
        <f>VLOOKUP(A16,' Job details'!A15:G215,7,FALSE)</f>
        <v>54</v>
      </c>
      <c r="K16" s="3" t="str">
        <f>IF(F16&gt;=50000,"Above","Below")</f>
        <v>Above</v>
      </c>
      <c r="L16" s="3" t="str" cm="1">
        <f t="array" ref="L16">_xlfn.IFS(J16&gt;=50,"Excellent",J16&gt;=40,"Good",J16&gt;=30,"Average",J16&lt;30,"Poor")</f>
        <v>Excellent</v>
      </c>
      <c r="M16" t="b">
        <f>AND(H16="HR",G16="North",F16&gt;=15000)</f>
        <v>0</v>
      </c>
      <c r="N16" s="2" t="b">
        <f>OR(H16="IT",F16&gt;60000)</f>
        <v>1</v>
      </c>
      <c r="O16" t="b">
        <f>NOT(H16="Marketing")</f>
        <v>1</v>
      </c>
      <c r="X16" s="3">
        <f>VLOOKUP(A16,' Job details'!A15:G215,3,FALSE)</f>
        <v>72009</v>
      </c>
      <c r="AA16" s="3">
        <f>VLOOKUP(A16,' Job details'!A15:G215,3,FALSE)</f>
        <v>72009</v>
      </c>
      <c r="AE16" s="5"/>
    </row>
    <row r="17" spans="1:31">
      <c r="A17" s="3">
        <v>16</v>
      </c>
      <c r="B17" s="3" t="s">
        <v>47</v>
      </c>
      <c r="C17" s="3">
        <v>57</v>
      </c>
      <c r="D17" s="3" t="s">
        <v>32</v>
      </c>
      <c r="E17" s="5">
        <v>42794</v>
      </c>
      <c r="F17" s="8">
        <f>VLOOKUP(A17,' Job details'!A16:G216,3,FALSE)</f>
        <v>62745</v>
      </c>
      <c r="G17" s="3" t="str">
        <f>VLOOKUP(A17,' Job details'!A16:G216,6,FALSE)</f>
        <v>West</v>
      </c>
      <c r="H17" s="8" t="str">
        <f>VLOOKUP(A17,' Job details'!A16:G217,2,FALSE)</f>
        <v>Marketing</v>
      </c>
      <c r="I17" s="3">
        <f>VLOOKUP(A17,' Job details'!A16:G216,5,FALSE)</f>
        <v>36474</v>
      </c>
      <c r="J17" s="3">
        <f>VLOOKUP(A17,' Job details'!A16:G216,7,FALSE)</f>
        <v>60</v>
      </c>
      <c r="K17" s="3" t="str">
        <f>IF(F17&gt;=50000,"Above","Below")</f>
        <v>Above</v>
      </c>
      <c r="L17" s="3" t="str" cm="1">
        <f t="array" ref="L17">_xlfn.IFS(J17&gt;=50,"Excellent",J17&gt;=40,"Good",J17&gt;=30,"Average",J17&lt;30,"Poor")</f>
        <v>Excellent</v>
      </c>
      <c r="M17" t="b">
        <f>AND(H17="HR",G17="North",F17&gt;=15000)</f>
        <v>0</v>
      </c>
      <c r="N17" s="2" t="b">
        <f>OR(H17="IT",F17&gt;60000)</f>
        <v>1</v>
      </c>
      <c r="O17" t="b">
        <f>NOT(H17="Marketing")</f>
        <v>0</v>
      </c>
      <c r="X17" s="3">
        <f>VLOOKUP(A17,' Job details'!A16:G216,3,FALSE)</f>
        <v>62745</v>
      </c>
      <c r="AA17" s="3">
        <f>VLOOKUP(A17,' Job details'!A16:G216,3,FALSE)</f>
        <v>62745</v>
      </c>
      <c r="AE17" s="5"/>
    </row>
    <row r="18" spans="1:31">
      <c r="A18" s="3">
        <v>17</v>
      </c>
      <c r="B18" s="3" t="s">
        <v>48</v>
      </c>
      <c r="C18" s="3">
        <v>55</v>
      </c>
      <c r="D18" s="3" t="s">
        <v>30</v>
      </c>
      <c r="E18" s="5">
        <v>44822</v>
      </c>
      <c r="F18" s="8">
        <f>VLOOKUP(A18,' Job details'!A17:G217,3,FALSE)</f>
        <v>39959</v>
      </c>
      <c r="G18" s="3" t="str">
        <f>VLOOKUP(A18,' Job details'!A17:G217,6,FALSE)</f>
        <v>South</v>
      </c>
      <c r="H18" s="8" t="str">
        <f>VLOOKUP(A18,' Job details'!A17:G218,2,FALSE)</f>
        <v>HR</v>
      </c>
      <c r="I18" s="3">
        <f>VLOOKUP(A18,' Job details'!A17:G217,5,FALSE)</f>
        <v>22654</v>
      </c>
      <c r="J18" s="3">
        <f>VLOOKUP(A18,' Job details'!A17:G217,7,FALSE)</f>
        <v>47</v>
      </c>
      <c r="K18" s="3" t="str">
        <f>IF(F18&gt;=50000,"Above","Below")</f>
        <v>Below</v>
      </c>
      <c r="L18" s="3" t="str" cm="1">
        <f t="array" ref="L18">_xlfn.IFS(J18&gt;=50,"Excellent",J18&gt;=40,"Good",J18&gt;=30,"Average",J18&lt;30,"Poor")</f>
        <v>Good</v>
      </c>
      <c r="M18" t="b">
        <f>AND(H18="HR",G18="North",F18&gt;=15000)</f>
        <v>0</v>
      </c>
      <c r="N18" s="2" t="b">
        <f>OR(H18="IT",F18&gt;60000)</f>
        <v>0</v>
      </c>
      <c r="O18" t="b">
        <f>NOT(H18="Marketing")</f>
        <v>1</v>
      </c>
      <c r="X18" s="3">
        <f>VLOOKUP(A18,' Job details'!A17:G217,3,FALSE)</f>
        <v>39959</v>
      </c>
      <c r="AA18" s="3">
        <f>VLOOKUP(A18,' Job details'!A17:G217,3,FALSE)</f>
        <v>39959</v>
      </c>
      <c r="AE18" s="5"/>
    </row>
    <row r="19" spans="1:31">
      <c r="A19" s="3">
        <v>18</v>
      </c>
      <c r="B19" s="3" t="s">
        <v>49</v>
      </c>
      <c r="C19" s="3">
        <v>28</v>
      </c>
      <c r="D19" s="3" t="s">
        <v>32</v>
      </c>
      <c r="E19" s="5">
        <v>44479</v>
      </c>
      <c r="F19" s="8">
        <f>VLOOKUP(A19,' Job details'!A18:G218,3,FALSE)</f>
        <v>50794</v>
      </c>
      <c r="G19" s="3" t="str">
        <f>VLOOKUP(A19,' Job details'!A18:G218,6,FALSE)</f>
        <v>East</v>
      </c>
      <c r="H19" s="8" t="str">
        <f>VLOOKUP(A19,' Job details'!A18:G219,2,FALSE)</f>
        <v>Marketing</v>
      </c>
      <c r="I19" s="3">
        <f>VLOOKUP(A19,' Job details'!A18:G218,5,FALSE)</f>
        <v>24487</v>
      </c>
      <c r="J19" s="3">
        <f>VLOOKUP(A19,' Job details'!A18:G218,7,FALSE)</f>
        <v>52</v>
      </c>
      <c r="K19" s="3" t="str">
        <f>IF(F19&gt;=50000,"Above","Below")</f>
        <v>Above</v>
      </c>
      <c r="L19" s="3" t="str" cm="1">
        <f t="array" ref="L19">_xlfn.IFS(J19&gt;=50,"Excellent",J19&gt;=40,"Good",J19&gt;=30,"Average",J19&lt;30,"Poor")</f>
        <v>Excellent</v>
      </c>
      <c r="M19" t="b">
        <f>AND(H19="HR",G19="North",F19&gt;=15000)</f>
        <v>0</v>
      </c>
      <c r="N19" s="2" t="b">
        <f>OR(H19="IT",F19&gt;60000)</f>
        <v>0</v>
      </c>
      <c r="O19" t="b">
        <f>NOT(H19="Marketing")</f>
        <v>0</v>
      </c>
      <c r="X19" s="3">
        <f>VLOOKUP(A19,' Job details'!A18:G218,3,FALSE)</f>
        <v>50794</v>
      </c>
      <c r="AA19" s="3">
        <f>VLOOKUP(A19,' Job details'!A18:G218,3,FALSE)</f>
        <v>50794</v>
      </c>
      <c r="AE19" s="5"/>
    </row>
    <row r="20" spans="1:31">
      <c r="A20" s="3">
        <v>19</v>
      </c>
      <c r="B20" s="3" t="s">
        <v>50</v>
      </c>
      <c r="C20" s="3">
        <v>27</v>
      </c>
      <c r="D20" s="3" t="s">
        <v>30</v>
      </c>
      <c r="E20" s="5">
        <v>44336</v>
      </c>
      <c r="F20" s="8">
        <f>VLOOKUP(A20,' Job details'!A19:G219,3,FALSE)</f>
        <v>65152</v>
      </c>
      <c r="G20" s="3" t="str">
        <f>VLOOKUP(A20,' Job details'!A19:G219,6,FALSE)</f>
        <v>South</v>
      </c>
      <c r="H20" s="8" t="str">
        <f>VLOOKUP(A20,' Job details'!A19:G220,2,FALSE)</f>
        <v>Marketing</v>
      </c>
      <c r="I20" s="3">
        <f>VLOOKUP(A20,' Job details'!A19:G219,5,FALSE)</f>
        <v>33987</v>
      </c>
      <c r="J20" s="3">
        <f>VLOOKUP(A20,' Job details'!A19:G219,7,FALSE)</f>
        <v>41</v>
      </c>
      <c r="K20" s="3" t="str">
        <f>IF(F20&gt;=50000,"Above","Below")</f>
        <v>Above</v>
      </c>
      <c r="L20" s="3" t="str" cm="1">
        <f t="array" ref="L20">_xlfn.IFS(J20&gt;=50,"Excellent",J20&gt;=40,"Good",J20&gt;=30,"Average",J20&lt;30,"Poor")</f>
        <v>Good</v>
      </c>
      <c r="M20" t="b">
        <f>AND(H20="HR",G20="North",F20&gt;=15000)</f>
        <v>0</v>
      </c>
      <c r="N20" s="2" t="b">
        <f>OR(H20="IT",F20&gt;60000)</f>
        <v>1</v>
      </c>
      <c r="O20" t="b">
        <f>NOT(H20="Marketing")</f>
        <v>0</v>
      </c>
      <c r="X20" s="3">
        <f>VLOOKUP(A20,' Job details'!A19:G219,3,FALSE)</f>
        <v>65152</v>
      </c>
      <c r="AA20" s="3">
        <f>VLOOKUP(A20,' Job details'!A19:G219,3,FALSE)</f>
        <v>65152</v>
      </c>
      <c r="AE20" s="5"/>
    </row>
    <row r="21" spans="1:31">
      <c r="A21" s="3">
        <v>20</v>
      </c>
      <c r="B21" s="3" t="s">
        <v>51</v>
      </c>
      <c r="C21" s="3">
        <v>54</v>
      </c>
      <c r="D21" s="3" t="s">
        <v>30</v>
      </c>
      <c r="E21" s="5">
        <v>44394</v>
      </c>
      <c r="F21" s="8">
        <f>VLOOKUP(A21,' Job details'!A20:G220,3,FALSE)</f>
        <v>46252</v>
      </c>
      <c r="G21" s="3" t="str">
        <f>VLOOKUP(A21,' Job details'!A20:G220,6,FALSE)</f>
        <v>West</v>
      </c>
      <c r="H21" s="8" t="str">
        <f>VLOOKUP(A21,' Job details'!A20:G221,2,FALSE)</f>
        <v>Finance</v>
      </c>
      <c r="I21" s="3">
        <f>VLOOKUP(A21,' Job details'!A20:G220,5,FALSE)</f>
        <v>34241</v>
      </c>
      <c r="J21" s="3">
        <f>VLOOKUP(A21,' Job details'!A20:G220,7,FALSE)</f>
        <v>44</v>
      </c>
      <c r="K21" s="3" t="str">
        <f>IF(F21&gt;=50000,"Above","Below")</f>
        <v>Below</v>
      </c>
      <c r="L21" s="3" t="str" cm="1">
        <f t="array" ref="L21">_xlfn.IFS(J21&gt;=50,"Excellent",J21&gt;=40,"Good",J21&gt;=30,"Average",J21&lt;30,"Poor")</f>
        <v>Good</v>
      </c>
      <c r="M21" t="b">
        <f>AND(H21="HR",G21="North",F21&gt;=15000)</f>
        <v>0</v>
      </c>
      <c r="N21" s="2" t="b">
        <f>OR(H21="IT",F21&gt;60000)</f>
        <v>0</v>
      </c>
      <c r="O21" t="b">
        <f>NOT(H21="Marketing")</f>
        <v>1</v>
      </c>
      <c r="X21" s="3">
        <f>VLOOKUP(A21,' Job details'!A20:G220,3,FALSE)</f>
        <v>46252</v>
      </c>
      <c r="AA21" s="3">
        <f>VLOOKUP(A21,' Job details'!A20:G220,3,FALSE)</f>
        <v>46252</v>
      </c>
      <c r="AE21" s="5"/>
    </row>
    <row r="22" spans="1:31">
      <c r="A22" s="3">
        <v>21</v>
      </c>
      <c r="B22" s="3" t="s">
        <v>52</v>
      </c>
      <c r="C22" s="3">
        <v>32</v>
      </c>
      <c r="D22" s="3" t="s">
        <v>30</v>
      </c>
      <c r="E22" s="5">
        <v>42749</v>
      </c>
      <c r="F22" s="8">
        <f>VLOOKUP(A22,' Job details'!A21:G221,3,FALSE)</f>
        <v>31929</v>
      </c>
      <c r="G22" s="3" t="str">
        <f>VLOOKUP(A22,' Job details'!A21:G221,6,FALSE)</f>
        <v>South</v>
      </c>
      <c r="H22" s="8" t="str">
        <f>VLOOKUP(A22,' Job details'!A21:G222,2,FALSE)</f>
        <v>Sales</v>
      </c>
      <c r="I22" s="3">
        <f>VLOOKUP(A22,' Job details'!A21:G221,5,FALSE)</f>
        <v>34366</v>
      </c>
      <c r="J22" s="3">
        <f>VLOOKUP(A22,' Job details'!A21:G221,7,FALSE)</f>
        <v>44</v>
      </c>
      <c r="K22" s="3" t="str">
        <f>IF(F22&gt;=50000,"Above","Below")</f>
        <v>Below</v>
      </c>
      <c r="L22" s="3" t="str" cm="1">
        <f t="array" ref="L22">_xlfn.IFS(J22&gt;=50,"Excellent",J22&gt;=40,"Good",J22&gt;=30,"Average",J22&lt;30,"Poor")</f>
        <v>Good</v>
      </c>
      <c r="M22" t="b">
        <f>AND(H22="HR",G22="North",F22&gt;=15000)</f>
        <v>0</v>
      </c>
      <c r="N22" s="2" t="b">
        <f>OR(H22="IT",F22&gt;60000)</f>
        <v>0</v>
      </c>
      <c r="O22" t="b">
        <f>NOT(H22="Marketing")</f>
        <v>1</v>
      </c>
      <c r="X22" s="3">
        <f>VLOOKUP(A22,' Job details'!A21:G221,3,FALSE)</f>
        <v>31929</v>
      </c>
      <c r="AA22" s="3">
        <f>VLOOKUP(A22,' Job details'!A21:G221,3,FALSE)</f>
        <v>31929</v>
      </c>
      <c r="AE22" s="5"/>
    </row>
    <row r="23" spans="1:31">
      <c r="A23" s="3">
        <v>22</v>
      </c>
      <c r="B23" s="3" t="s">
        <v>53</v>
      </c>
      <c r="C23" s="3">
        <v>48</v>
      </c>
      <c r="D23" s="3" t="s">
        <v>32</v>
      </c>
      <c r="E23" s="5">
        <v>42937</v>
      </c>
      <c r="F23" s="8">
        <f>VLOOKUP(A23,' Job details'!A22:G222,3,FALSE)</f>
        <v>77413</v>
      </c>
      <c r="G23" s="3" t="str">
        <f>VLOOKUP(A23,' Job details'!A22:G222,6,FALSE)</f>
        <v>West</v>
      </c>
      <c r="H23" s="8" t="str">
        <f>VLOOKUP(A23,' Job details'!A22:G223,2,FALSE)</f>
        <v>Marketing</v>
      </c>
      <c r="I23" s="3">
        <f>VLOOKUP(A23,' Job details'!A22:G222,5,FALSE)</f>
        <v>16964</v>
      </c>
      <c r="J23" s="3">
        <f>VLOOKUP(A23,' Job details'!A22:G222,7,FALSE)</f>
        <v>41</v>
      </c>
      <c r="K23" s="3" t="str">
        <f>IF(F23&gt;=50000,"Above","Below")</f>
        <v>Above</v>
      </c>
      <c r="L23" s="3" t="str" cm="1">
        <f t="array" ref="L23">_xlfn.IFS(J23&gt;=50,"Excellent",J23&gt;=40,"Good",J23&gt;=30,"Average",J23&lt;30,"Poor")</f>
        <v>Good</v>
      </c>
      <c r="M23" t="b">
        <f>AND(H23="HR",G23="North",F23&gt;=15000)</f>
        <v>0</v>
      </c>
      <c r="N23" s="2" t="b">
        <f>OR(H23="IT",F23&gt;60000)</f>
        <v>1</v>
      </c>
      <c r="O23" t="b">
        <f>NOT(H23="Marketing")</f>
        <v>0</v>
      </c>
      <c r="X23" s="3">
        <f>VLOOKUP(A23,' Job details'!A22:G222,3,FALSE)</f>
        <v>77413</v>
      </c>
      <c r="AA23" s="3">
        <f>VLOOKUP(A23,' Job details'!A22:G222,3,FALSE)</f>
        <v>77413</v>
      </c>
      <c r="AE23" s="5"/>
    </row>
    <row r="24" spans="1:31">
      <c r="A24" s="3">
        <v>23</v>
      </c>
      <c r="B24" s="3" t="s">
        <v>54</v>
      </c>
      <c r="C24" s="3">
        <v>33</v>
      </c>
      <c r="D24" s="3" t="s">
        <v>30</v>
      </c>
      <c r="E24" s="5">
        <v>43942</v>
      </c>
      <c r="F24" s="8">
        <f>VLOOKUP(A24,' Job details'!A23:G223,3,FALSE)</f>
        <v>75052</v>
      </c>
      <c r="G24" s="3" t="str">
        <f>VLOOKUP(A24,' Job details'!A23:G223,6,FALSE)</f>
        <v>North</v>
      </c>
      <c r="H24" s="8" t="str">
        <f>VLOOKUP(A24,' Job details'!A23:G224,2,FALSE)</f>
        <v>HR</v>
      </c>
      <c r="I24" s="3">
        <f>VLOOKUP(A24,' Job details'!A23:G223,5,FALSE)</f>
        <v>28846</v>
      </c>
      <c r="J24" s="3">
        <f>VLOOKUP(A24,' Job details'!A23:G223,7,FALSE)</f>
        <v>25</v>
      </c>
      <c r="K24" s="3" t="str">
        <f>IF(F24&gt;=50000,"Above","Below")</f>
        <v>Above</v>
      </c>
      <c r="L24" s="3" t="str" cm="1">
        <f t="array" ref="L24">_xlfn.IFS(J24&gt;=50,"Excellent",J24&gt;=40,"Good",J24&gt;=30,"Average",J24&lt;30,"Poor")</f>
        <v>Poor</v>
      </c>
      <c r="M24" t="b">
        <f>AND(H24="HR",G24="North",F24&gt;=15000)</f>
        <v>1</v>
      </c>
      <c r="N24" s="2" t="b">
        <f>OR(H24="IT",F24&gt;60000)</f>
        <v>1</v>
      </c>
      <c r="O24" t="b">
        <f>NOT(H24="Marketing")</f>
        <v>1</v>
      </c>
      <c r="X24" s="3">
        <f>VLOOKUP(A24,' Job details'!A23:G223,3,FALSE)</f>
        <v>75052</v>
      </c>
      <c r="AA24" s="3">
        <f>VLOOKUP(A24,' Job details'!A23:G223,3,FALSE)</f>
        <v>75052</v>
      </c>
      <c r="AE24" s="5"/>
    </row>
    <row r="25" spans="1:31">
      <c r="A25" s="3">
        <v>24</v>
      </c>
      <c r="B25" s="3" t="s">
        <v>55</v>
      </c>
      <c r="C25" s="3">
        <v>60</v>
      </c>
      <c r="D25" s="3" t="s">
        <v>32</v>
      </c>
      <c r="E25" s="5">
        <v>43796</v>
      </c>
      <c r="F25" s="8">
        <f>VLOOKUP(A25,' Job details'!A24:G224,3,FALSE)</f>
        <v>54329</v>
      </c>
      <c r="G25" s="3" t="str">
        <f>VLOOKUP(A25,' Job details'!A24:G224,6,FALSE)</f>
        <v>South</v>
      </c>
      <c r="H25" s="8" t="str">
        <f>VLOOKUP(A25,' Job details'!A24:G225,2,FALSE)</f>
        <v>IT</v>
      </c>
      <c r="I25" s="3">
        <f>VLOOKUP(A25,' Job details'!A24:G224,5,FALSE)</f>
        <v>33529</v>
      </c>
      <c r="J25" s="3">
        <f>VLOOKUP(A25,' Job details'!A24:G224,7,FALSE)</f>
        <v>20</v>
      </c>
      <c r="K25" s="3" t="str">
        <f>IF(F25&gt;=50000,"Above","Below")</f>
        <v>Above</v>
      </c>
      <c r="L25" s="3" t="str" cm="1">
        <f t="array" ref="L25">_xlfn.IFS(J25&gt;=50,"Excellent",J25&gt;=40,"Good",J25&gt;=30,"Average",J25&lt;30,"Poor")</f>
        <v>Poor</v>
      </c>
      <c r="M25" t="b">
        <f>AND(H25="HR",G25="North",F25&gt;=15000)</f>
        <v>0</v>
      </c>
      <c r="N25" s="2" t="b">
        <f>OR(H25="IT",F25&gt;60000)</f>
        <v>1</v>
      </c>
      <c r="O25" t="b">
        <f>NOT(H25="Marketing")</f>
        <v>1</v>
      </c>
      <c r="X25" s="3">
        <f>VLOOKUP(A25,' Job details'!A24:G224,3,FALSE)</f>
        <v>54329</v>
      </c>
      <c r="AA25" s="3">
        <f>VLOOKUP(A25,' Job details'!A24:G224,3,FALSE)</f>
        <v>54329</v>
      </c>
      <c r="AE25" s="5"/>
    </row>
    <row r="26" spans="1:31">
      <c r="A26" s="3">
        <v>25</v>
      </c>
      <c r="B26" s="3" t="s">
        <v>56</v>
      </c>
      <c r="C26" s="3">
        <v>42</v>
      </c>
      <c r="D26" s="3" t="s">
        <v>30</v>
      </c>
      <c r="E26" s="5">
        <v>42412</v>
      </c>
      <c r="F26" s="8">
        <f>VLOOKUP(A26,' Job details'!A25:G225,3,FALSE)</f>
        <v>70350</v>
      </c>
      <c r="G26" s="3" t="str">
        <f>VLOOKUP(A26,' Job details'!A25:G225,6,FALSE)</f>
        <v>West</v>
      </c>
      <c r="H26" s="8" t="str">
        <f>VLOOKUP(A26,' Job details'!A25:G226,2,FALSE)</f>
        <v>IT</v>
      </c>
      <c r="I26" s="3">
        <f>VLOOKUP(A26,' Job details'!A25:G225,5,FALSE)</f>
        <v>38067</v>
      </c>
      <c r="J26" s="3">
        <f>VLOOKUP(A26,' Job details'!A25:G225,7,FALSE)</f>
        <v>21</v>
      </c>
      <c r="K26" s="3" t="str">
        <f>IF(F26&gt;=50000,"Above","Below")</f>
        <v>Above</v>
      </c>
      <c r="L26" s="3" t="str" cm="1">
        <f t="array" ref="L26">_xlfn.IFS(J26&gt;=50,"Excellent",J26&gt;=40,"Good",J26&gt;=30,"Average",J26&lt;30,"Poor")</f>
        <v>Poor</v>
      </c>
      <c r="M26" t="b">
        <f>AND(H26="HR",G26="North",F26&gt;=15000)</f>
        <v>0</v>
      </c>
      <c r="N26" s="2" t="b">
        <f>OR(H26="IT",F26&gt;60000)</f>
        <v>1</v>
      </c>
      <c r="O26" t="b">
        <f>NOT(H26="Marketing")</f>
        <v>1</v>
      </c>
      <c r="X26" s="3">
        <f>VLOOKUP(A26,' Job details'!A25:G225,3,FALSE)</f>
        <v>70350</v>
      </c>
      <c r="AA26" s="3">
        <f>VLOOKUP(A26,' Job details'!A25:G225,3,FALSE)</f>
        <v>70350</v>
      </c>
      <c r="AE26" s="5"/>
    </row>
    <row r="27" spans="1:31">
      <c r="A27" s="3">
        <v>26</v>
      </c>
      <c r="B27" s="3" t="s">
        <v>57</v>
      </c>
      <c r="C27" s="3">
        <v>39</v>
      </c>
      <c r="D27" s="3" t="s">
        <v>30</v>
      </c>
      <c r="E27" s="5">
        <v>45320</v>
      </c>
      <c r="F27" s="8">
        <f>VLOOKUP(A27,' Job details'!A26:G226,3,FALSE)</f>
        <v>46435</v>
      </c>
      <c r="G27" s="3" t="str">
        <f>VLOOKUP(A27,' Job details'!A26:G226,6,FALSE)</f>
        <v>South</v>
      </c>
      <c r="H27" s="8" t="str">
        <f>VLOOKUP(A27,' Job details'!A26:G227,2,FALSE)</f>
        <v>Sales</v>
      </c>
      <c r="I27" s="3">
        <f>VLOOKUP(A27,' Job details'!A26:G226,5,FALSE)</f>
        <v>39585</v>
      </c>
      <c r="J27" s="3">
        <f>VLOOKUP(A27,' Job details'!A26:G226,7,FALSE)</f>
        <v>45</v>
      </c>
      <c r="K27" s="3" t="str">
        <f>IF(F27&gt;=50000,"Above","Below")</f>
        <v>Below</v>
      </c>
      <c r="L27" s="3" t="str" cm="1">
        <f t="array" ref="L27">_xlfn.IFS(J27&gt;=50,"Excellent",J27&gt;=40,"Good",J27&gt;=30,"Average",J27&lt;30,"Poor")</f>
        <v>Good</v>
      </c>
      <c r="M27" t="b">
        <f>AND(H27="HR",G27="North",F27&gt;=15000)</f>
        <v>0</v>
      </c>
      <c r="N27" s="2" t="b">
        <f>OR(H27="IT",F27&gt;60000)</f>
        <v>0</v>
      </c>
      <c r="O27" t="b">
        <f>NOT(H27="Marketing")</f>
        <v>1</v>
      </c>
      <c r="X27" s="3">
        <f>VLOOKUP(A27,' Job details'!A26:G226,3,FALSE)</f>
        <v>46435</v>
      </c>
      <c r="AA27" s="3">
        <f>VLOOKUP(A27,' Job details'!A26:G226,3,FALSE)</f>
        <v>46435</v>
      </c>
      <c r="AE27" s="5"/>
    </row>
    <row r="28" spans="1:31">
      <c r="A28" s="3">
        <v>27</v>
      </c>
      <c r="B28" s="3" t="s">
        <v>58</v>
      </c>
      <c r="C28" s="3">
        <v>59</v>
      </c>
      <c r="D28" s="3" t="s">
        <v>30</v>
      </c>
      <c r="E28" s="5">
        <v>43840</v>
      </c>
      <c r="F28" s="8">
        <f>VLOOKUP(A28,' Job details'!A27:G227,3,FALSE)</f>
        <v>76884</v>
      </c>
      <c r="G28" s="3" t="str">
        <f>VLOOKUP(A28,' Job details'!A27:G227,6,FALSE)</f>
        <v>West</v>
      </c>
      <c r="H28" s="8" t="str">
        <f>VLOOKUP(A28,' Job details'!A27:G228,2,FALSE)</f>
        <v>HR</v>
      </c>
      <c r="I28" s="3">
        <f>VLOOKUP(A28,' Job details'!A27:G227,5,FALSE)</f>
        <v>11271</v>
      </c>
      <c r="J28" s="3">
        <f>VLOOKUP(A28,' Job details'!A27:G227,7,FALSE)</f>
        <v>25</v>
      </c>
      <c r="K28" s="3" t="str">
        <f>IF(F28&gt;=50000,"Above","Below")</f>
        <v>Above</v>
      </c>
      <c r="L28" s="3" t="str" cm="1">
        <f t="array" ref="L28">_xlfn.IFS(J28&gt;=50,"Excellent",J28&gt;=40,"Good",J28&gt;=30,"Average",J28&lt;30,"Poor")</f>
        <v>Poor</v>
      </c>
      <c r="M28" t="b">
        <f>AND(H28="HR",G28="North",F28&gt;=15000)</f>
        <v>0</v>
      </c>
      <c r="N28" s="2" t="b">
        <f>OR(H28="IT",F28&gt;60000)</f>
        <v>1</v>
      </c>
      <c r="O28" t="b">
        <f>NOT(H28="Marketing")</f>
        <v>1</v>
      </c>
      <c r="X28" s="3">
        <f>VLOOKUP(A28,' Job details'!A27:G227,3,FALSE)</f>
        <v>76884</v>
      </c>
      <c r="AA28" s="3">
        <f>VLOOKUP(A28,' Job details'!A27:G227,3,FALSE)</f>
        <v>76884</v>
      </c>
      <c r="AE28" s="5"/>
    </row>
    <row r="29" spans="1:31">
      <c r="A29" s="3">
        <v>28</v>
      </c>
      <c r="B29" s="3" t="s">
        <v>59</v>
      </c>
      <c r="C29" s="3">
        <v>49</v>
      </c>
      <c r="D29" s="3" t="s">
        <v>30</v>
      </c>
      <c r="E29" s="5">
        <v>45017</v>
      </c>
      <c r="F29" s="8">
        <f>VLOOKUP(A29,' Job details'!A28:G228,3,FALSE)</f>
        <v>44789</v>
      </c>
      <c r="G29" s="3" t="str">
        <f>VLOOKUP(A29,' Job details'!A28:G228,6,FALSE)</f>
        <v>South</v>
      </c>
      <c r="H29" s="8" t="str">
        <f>VLOOKUP(A29,' Job details'!A28:G229,2,FALSE)</f>
        <v>Sales</v>
      </c>
      <c r="I29" s="3">
        <f>VLOOKUP(A29,' Job details'!A28:G228,5,FALSE)</f>
        <v>22170</v>
      </c>
      <c r="J29" s="3">
        <f>VLOOKUP(A29,' Job details'!A28:G228,7,FALSE)</f>
        <v>22</v>
      </c>
      <c r="K29" s="3" t="str">
        <f>IF(F29&gt;=50000,"Above","Below")</f>
        <v>Below</v>
      </c>
      <c r="L29" s="3" t="str" cm="1">
        <f t="array" ref="L29">_xlfn.IFS(J29&gt;=50,"Excellent",J29&gt;=40,"Good",J29&gt;=30,"Average",J29&lt;30,"Poor")</f>
        <v>Poor</v>
      </c>
      <c r="M29" t="b">
        <f>AND(H29="HR",G29="North",F29&gt;=15000)</f>
        <v>0</v>
      </c>
      <c r="N29" s="2" t="b">
        <f>OR(H29="IT",F29&gt;60000)</f>
        <v>0</v>
      </c>
      <c r="O29" t="b">
        <f>NOT(H29="Marketing")</f>
        <v>1</v>
      </c>
      <c r="X29" s="3">
        <f>VLOOKUP(A29,' Job details'!A28:G228,3,FALSE)</f>
        <v>44789</v>
      </c>
      <c r="AA29" s="3">
        <f>VLOOKUP(A29,' Job details'!A28:G228,3,FALSE)</f>
        <v>44789</v>
      </c>
      <c r="AE29" s="5"/>
    </row>
    <row r="30" spans="1:31">
      <c r="A30" s="3">
        <v>29</v>
      </c>
      <c r="B30" s="3" t="s">
        <v>60</v>
      </c>
      <c r="C30" s="3">
        <v>59</v>
      </c>
      <c r="D30" s="3" t="s">
        <v>32</v>
      </c>
      <c r="E30" s="5">
        <v>43458</v>
      </c>
      <c r="F30" s="8">
        <f>VLOOKUP(A30,' Job details'!A29:G229,3,FALSE)</f>
        <v>79873</v>
      </c>
      <c r="G30" s="3" t="str">
        <f>VLOOKUP(A30,' Job details'!A29:G229,6,FALSE)</f>
        <v>West</v>
      </c>
      <c r="H30" s="8" t="str">
        <f>VLOOKUP(A30,' Job details'!A29:G230,2,FALSE)</f>
        <v>HR</v>
      </c>
      <c r="I30" s="3">
        <f>VLOOKUP(A30,' Job details'!A29:G229,5,FALSE)</f>
        <v>20391</v>
      </c>
      <c r="J30" s="3">
        <f>VLOOKUP(A30,' Job details'!A29:G229,7,FALSE)</f>
        <v>20</v>
      </c>
      <c r="K30" s="3" t="str">
        <f>IF(F30&gt;=50000,"Above","Below")</f>
        <v>Above</v>
      </c>
      <c r="L30" s="3" t="str" cm="1">
        <f t="array" ref="L30">_xlfn.IFS(J30&gt;=50,"Excellent",J30&gt;=40,"Good",J30&gt;=30,"Average",J30&lt;30,"Poor")</f>
        <v>Poor</v>
      </c>
      <c r="M30" t="b">
        <f>AND(H30="HR",G30="North",F30&gt;=15000)</f>
        <v>0</v>
      </c>
      <c r="N30" s="2" t="b">
        <f>OR(H30="IT",F30&gt;60000)</f>
        <v>1</v>
      </c>
      <c r="O30" t="b">
        <f>NOT(H30="Marketing")</f>
        <v>1</v>
      </c>
      <c r="X30" s="3">
        <f>VLOOKUP(A30,' Job details'!A29:G229,3,FALSE)</f>
        <v>79873</v>
      </c>
      <c r="AA30" s="3">
        <f>VLOOKUP(A30,' Job details'!A29:G229,3,FALSE)</f>
        <v>79873</v>
      </c>
      <c r="AE30" s="5"/>
    </row>
    <row r="31" spans="1:31">
      <c r="A31" s="3">
        <v>30</v>
      </c>
      <c r="B31" s="3" t="s">
        <v>61</v>
      </c>
      <c r="C31" s="3">
        <v>56</v>
      </c>
      <c r="D31" s="3" t="s">
        <v>32</v>
      </c>
      <c r="E31" s="5">
        <v>44438</v>
      </c>
      <c r="F31" s="8">
        <f>VLOOKUP(A31,' Job details'!A30:G230,3,FALSE)</f>
        <v>58256</v>
      </c>
      <c r="G31" s="3" t="str">
        <f>VLOOKUP(A31,' Job details'!A30:G230,6,FALSE)</f>
        <v>East</v>
      </c>
      <c r="H31" s="8" t="str">
        <f>VLOOKUP(A31,' Job details'!A30:G231,2,FALSE)</f>
        <v>Marketing</v>
      </c>
      <c r="I31" s="3">
        <f>VLOOKUP(A31,' Job details'!A30:G230,5,FALSE)</f>
        <v>20553</v>
      </c>
      <c r="J31" s="3">
        <f>VLOOKUP(A31,' Job details'!A30:G230,7,FALSE)</f>
        <v>36</v>
      </c>
      <c r="K31" s="3" t="str">
        <f>IF(F31&gt;=50000,"Above","Below")</f>
        <v>Above</v>
      </c>
      <c r="L31" s="3" t="str" cm="1">
        <f t="array" ref="L31">_xlfn.IFS(J31&gt;=50,"Excellent",J31&gt;=40,"Good",J31&gt;=30,"Average",J31&lt;30,"Poor")</f>
        <v>Average</v>
      </c>
      <c r="M31" t="b">
        <f>AND(H31="HR",G31="North",F31&gt;=15000)</f>
        <v>0</v>
      </c>
      <c r="N31" s="2" t="b">
        <f>OR(H31="IT",F31&gt;60000)</f>
        <v>0</v>
      </c>
      <c r="O31" t="b">
        <f>NOT(H31="Marketing")</f>
        <v>0</v>
      </c>
      <c r="X31" s="3">
        <f>VLOOKUP(A31,' Job details'!A30:G230,3,FALSE)</f>
        <v>58256</v>
      </c>
      <c r="AA31" s="3">
        <f>VLOOKUP(A31,' Job details'!A30:G230,3,FALSE)</f>
        <v>58256</v>
      </c>
      <c r="AE31" s="5"/>
    </row>
    <row r="32" spans="1:31">
      <c r="A32" s="3">
        <v>31</v>
      </c>
      <c r="B32" s="3" t="s">
        <v>62</v>
      </c>
      <c r="C32" s="3">
        <v>30</v>
      </c>
      <c r="D32" s="3" t="s">
        <v>32</v>
      </c>
      <c r="E32" s="5">
        <v>43773</v>
      </c>
      <c r="F32" s="8">
        <f>VLOOKUP(A32,' Job details'!A31:G231,3,FALSE)</f>
        <v>61420</v>
      </c>
      <c r="G32" s="3" t="str">
        <f>VLOOKUP(A32,' Job details'!A31:G231,6,FALSE)</f>
        <v>South</v>
      </c>
      <c r="H32" s="8" t="str">
        <f>VLOOKUP(A32,' Job details'!A31:G232,2,FALSE)</f>
        <v>HR</v>
      </c>
      <c r="I32" s="3">
        <f>VLOOKUP(A32,' Job details'!A31:G231,5,FALSE)</f>
        <v>10664</v>
      </c>
      <c r="J32" s="3">
        <f>VLOOKUP(A32,' Job details'!A31:G231,7,FALSE)</f>
        <v>28</v>
      </c>
      <c r="K32" s="3" t="str">
        <f>IF(F32&gt;=50000,"Above","Below")</f>
        <v>Above</v>
      </c>
      <c r="L32" s="3" t="str" cm="1">
        <f t="array" ref="L32">_xlfn.IFS(J32&gt;=50,"Excellent",J32&gt;=40,"Good",J32&gt;=30,"Average",J32&lt;30,"Poor")</f>
        <v>Poor</v>
      </c>
      <c r="M32" t="b">
        <f>AND(H32="HR",G32="North",F32&gt;=15000)</f>
        <v>0</v>
      </c>
      <c r="N32" s="2" t="b">
        <f>OR(H32="IT",F32&gt;60000)</f>
        <v>1</v>
      </c>
      <c r="O32" t="b">
        <f>NOT(H32="Marketing")</f>
        <v>1</v>
      </c>
      <c r="X32" s="3">
        <f>VLOOKUP(A32,' Job details'!A31:G231,3,FALSE)</f>
        <v>61420</v>
      </c>
      <c r="AA32" s="3">
        <f>VLOOKUP(A32,' Job details'!A31:G231,3,FALSE)</f>
        <v>61420</v>
      </c>
      <c r="AE32" s="5"/>
    </row>
    <row r="33" spans="1:31">
      <c r="A33" s="3">
        <v>32</v>
      </c>
      <c r="B33" s="3" t="s">
        <v>63</v>
      </c>
      <c r="C33" s="3">
        <v>36</v>
      </c>
      <c r="D33" s="3" t="s">
        <v>30</v>
      </c>
      <c r="E33" s="5">
        <v>45103</v>
      </c>
      <c r="F33" s="8">
        <f>VLOOKUP(A33,' Job details'!A32:G232,3,FALSE)</f>
        <v>65570</v>
      </c>
      <c r="G33" s="3" t="str">
        <f>VLOOKUP(A33,' Job details'!A32:G232,6,FALSE)</f>
        <v>East</v>
      </c>
      <c r="H33" s="8" t="str">
        <f>VLOOKUP(A33,' Job details'!A32:G233,2,FALSE)</f>
        <v>Sales</v>
      </c>
      <c r="I33" s="3">
        <f>VLOOKUP(A33,' Job details'!A32:G232,5,FALSE)</f>
        <v>21285</v>
      </c>
      <c r="J33" s="3">
        <f>VLOOKUP(A33,' Job details'!A32:G232,7,FALSE)</f>
        <v>23</v>
      </c>
      <c r="K33" s="3" t="str">
        <f>IF(F33&gt;=50000,"Above","Below")</f>
        <v>Above</v>
      </c>
      <c r="L33" s="3" t="str" cm="1">
        <f t="array" ref="L33">_xlfn.IFS(J33&gt;=50,"Excellent",J33&gt;=40,"Good",J33&gt;=30,"Average",J33&lt;30,"Poor")</f>
        <v>Poor</v>
      </c>
      <c r="M33" t="b">
        <f>AND(H33="HR",G33="North",F33&gt;=15000)</f>
        <v>0</v>
      </c>
      <c r="N33" s="2" t="b">
        <f>OR(H33="IT",F33&gt;60000)</f>
        <v>1</v>
      </c>
      <c r="O33" t="b">
        <f>NOT(H33="Marketing")</f>
        <v>1</v>
      </c>
      <c r="X33" s="3">
        <f>VLOOKUP(A33,' Job details'!A32:G232,3,FALSE)</f>
        <v>65570</v>
      </c>
      <c r="AA33" s="3">
        <f>VLOOKUP(A33,' Job details'!A32:G232,3,FALSE)</f>
        <v>65570</v>
      </c>
      <c r="AE33" s="5"/>
    </row>
    <row r="34" spans="1:31">
      <c r="A34" s="3">
        <v>33</v>
      </c>
      <c r="B34" s="3" t="s">
        <v>64</v>
      </c>
      <c r="C34" s="3">
        <v>26</v>
      </c>
      <c r="D34" s="3" t="s">
        <v>32</v>
      </c>
      <c r="E34" s="5">
        <v>42332</v>
      </c>
      <c r="F34" s="8">
        <f>VLOOKUP(A34,' Job details'!A33:G233,3,FALSE)</f>
        <v>60577</v>
      </c>
      <c r="G34" s="3" t="str">
        <f>VLOOKUP(A34,' Job details'!A33:G233,6,FALSE)</f>
        <v>North</v>
      </c>
      <c r="H34" s="8" t="str">
        <f>VLOOKUP(A34,' Job details'!A33:G234,2,FALSE)</f>
        <v>Finance</v>
      </c>
      <c r="I34" s="3">
        <f>VLOOKUP(A34,' Job details'!A33:G233,5,FALSE)</f>
        <v>11672</v>
      </c>
      <c r="J34" s="3">
        <f>VLOOKUP(A34,' Job details'!A33:G233,7,FALSE)</f>
        <v>54</v>
      </c>
      <c r="K34" s="3" t="str">
        <f>IF(F34&gt;=50000,"Above","Below")</f>
        <v>Above</v>
      </c>
      <c r="L34" s="3" t="str" cm="1">
        <f t="array" ref="L34">_xlfn.IFS(J34&gt;=50,"Excellent",J34&gt;=40,"Good",J34&gt;=30,"Average",J34&lt;30,"Poor")</f>
        <v>Excellent</v>
      </c>
      <c r="M34" t="b">
        <f>AND(H34="HR",G34="North",F34&gt;=15000)</f>
        <v>0</v>
      </c>
      <c r="N34" s="2" t="b">
        <f>OR(H34="IT",F34&gt;60000)</f>
        <v>1</v>
      </c>
      <c r="O34" t="b">
        <f>NOT(H34="Marketing")</f>
        <v>1</v>
      </c>
      <c r="X34" s="3">
        <f>VLOOKUP(A34,' Job details'!A33:G233,3,FALSE)</f>
        <v>60577</v>
      </c>
      <c r="AA34" s="3">
        <f>VLOOKUP(A34,' Job details'!A33:G233,3,FALSE)</f>
        <v>60577</v>
      </c>
      <c r="AE34" s="5"/>
    </row>
    <row r="35" spans="1:31">
      <c r="A35" s="3">
        <v>34</v>
      </c>
      <c r="B35" s="3" t="s">
        <v>65</v>
      </c>
      <c r="C35" s="3">
        <v>34</v>
      </c>
      <c r="D35" s="3" t="s">
        <v>32</v>
      </c>
      <c r="E35" s="5">
        <v>44275</v>
      </c>
      <c r="F35" s="8">
        <f>VLOOKUP(A35,' Job details'!A34:G234,3,FALSE)</f>
        <v>63927</v>
      </c>
      <c r="G35" s="3" t="str">
        <f>VLOOKUP(A35,' Job details'!A34:G234,6,FALSE)</f>
        <v>South</v>
      </c>
      <c r="H35" s="8" t="str">
        <f>VLOOKUP(A35,' Job details'!A34:G235,2,FALSE)</f>
        <v>HR</v>
      </c>
      <c r="I35" s="3">
        <f>VLOOKUP(A35,' Job details'!A34:G234,5,FALSE)</f>
        <v>24967</v>
      </c>
      <c r="J35" s="3">
        <f>VLOOKUP(A35,' Job details'!A34:G234,7,FALSE)</f>
        <v>46</v>
      </c>
      <c r="K35" s="3" t="str">
        <f>IF(F35&gt;=50000,"Above","Below")</f>
        <v>Above</v>
      </c>
      <c r="L35" s="3" t="str" cm="1">
        <f t="array" ref="L35">_xlfn.IFS(J35&gt;=50,"Excellent",J35&gt;=40,"Good",J35&gt;=30,"Average",J35&lt;30,"Poor")</f>
        <v>Good</v>
      </c>
      <c r="M35" t="b">
        <f>AND(H35="HR",G35="North",F35&gt;=15000)</f>
        <v>0</v>
      </c>
      <c r="N35" s="2" t="b">
        <f>OR(H35="IT",F35&gt;60000)</f>
        <v>1</v>
      </c>
      <c r="O35" t="b">
        <f>NOT(H35="Marketing")</f>
        <v>1</v>
      </c>
      <c r="X35" s="3">
        <f>VLOOKUP(A35,' Job details'!A34:G234,3,FALSE)</f>
        <v>63927</v>
      </c>
      <c r="AA35" s="3">
        <f>VLOOKUP(A35,' Job details'!A34:G234,3,FALSE)</f>
        <v>63927</v>
      </c>
      <c r="AE35" s="5"/>
    </row>
    <row r="36" spans="1:31">
      <c r="A36" s="3">
        <v>35</v>
      </c>
      <c r="B36" s="3" t="s">
        <v>66</v>
      </c>
      <c r="C36" s="3">
        <v>44</v>
      </c>
      <c r="D36" s="3" t="s">
        <v>30</v>
      </c>
      <c r="E36" s="5">
        <v>45399</v>
      </c>
      <c r="F36" s="8">
        <f>VLOOKUP(A36,' Job details'!A35:G235,3,FALSE)</f>
        <v>39949</v>
      </c>
      <c r="G36" s="3" t="str">
        <f>VLOOKUP(A36,' Job details'!A35:G235,6,FALSE)</f>
        <v>North</v>
      </c>
      <c r="H36" s="8" t="str">
        <f>VLOOKUP(A36,' Job details'!A35:G236,2,FALSE)</f>
        <v>HR</v>
      </c>
      <c r="I36" s="3">
        <f>VLOOKUP(A36,' Job details'!A35:G235,5,FALSE)</f>
        <v>11978</v>
      </c>
      <c r="J36" s="3">
        <f>VLOOKUP(A36,' Job details'!A35:G235,7,FALSE)</f>
        <v>55</v>
      </c>
      <c r="K36" s="3" t="str">
        <f>IF(F36&gt;=50000,"Above","Below")</f>
        <v>Below</v>
      </c>
      <c r="L36" s="3" t="str" cm="1">
        <f t="array" ref="L36">_xlfn.IFS(J36&gt;=50,"Excellent",J36&gt;=40,"Good",J36&gt;=30,"Average",J36&lt;30,"Poor")</f>
        <v>Excellent</v>
      </c>
      <c r="M36" t="b">
        <f>AND(H36="HR",G36="North",F36&gt;=15000)</f>
        <v>1</v>
      </c>
      <c r="N36" s="2" t="b">
        <f>OR(H36="IT",F36&gt;60000)</f>
        <v>0</v>
      </c>
      <c r="O36" t="b">
        <f>NOT(H36="Marketing")</f>
        <v>1</v>
      </c>
      <c r="X36" s="3">
        <f>VLOOKUP(A36,' Job details'!A35:G235,3,FALSE)</f>
        <v>39949</v>
      </c>
      <c r="AA36" s="3">
        <f>VLOOKUP(A36,' Job details'!A35:G235,3,FALSE)</f>
        <v>39949</v>
      </c>
      <c r="AE36" s="5"/>
    </row>
    <row r="37" spans="1:31">
      <c r="A37" s="3">
        <v>36</v>
      </c>
      <c r="B37" s="3" t="s">
        <v>67</v>
      </c>
      <c r="C37" s="3">
        <v>30</v>
      </c>
      <c r="D37" s="3" t="s">
        <v>30</v>
      </c>
      <c r="E37" s="5">
        <v>42385</v>
      </c>
      <c r="F37" s="8">
        <f>VLOOKUP(A37,' Job details'!A36:G236,3,FALSE)</f>
        <v>40376</v>
      </c>
      <c r="G37" s="3" t="str">
        <f>VLOOKUP(A37,' Job details'!A36:G236,6,FALSE)</f>
        <v>South</v>
      </c>
      <c r="H37" s="8" t="str">
        <f>VLOOKUP(A37,' Job details'!A36:G237,2,FALSE)</f>
        <v>Marketing</v>
      </c>
      <c r="I37" s="3">
        <f>VLOOKUP(A37,' Job details'!A36:G236,5,FALSE)</f>
        <v>31174</v>
      </c>
      <c r="J37" s="3">
        <f>VLOOKUP(A37,' Job details'!A36:G236,7,FALSE)</f>
        <v>57</v>
      </c>
      <c r="K37" s="3" t="str">
        <f>IF(F37&gt;=50000,"Above","Below")</f>
        <v>Below</v>
      </c>
      <c r="L37" s="3" t="str" cm="1">
        <f t="array" ref="L37">_xlfn.IFS(J37&gt;=50,"Excellent",J37&gt;=40,"Good",J37&gt;=30,"Average",J37&lt;30,"Poor")</f>
        <v>Excellent</v>
      </c>
      <c r="M37" t="b">
        <f>AND(H37="HR",G37="North",F37&gt;=15000)</f>
        <v>0</v>
      </c>
      <c r="N37" s="2" t="b">
        <f>OR(H37="IT",F37&gt;60000)</f>
        <v>0</v>
      </c>
      <c r="O37" t="b">
        <f>NOT(H37="Marketing")</f>
        <v>0</v>
      </c>
      <c r="X37" s="3">
        <f>VLOOKUP(A37,' Job details'!A36:G236,3,FALSE)</f>
        <v>40376</v>
      </c>
      <c r="AA37" s="3">
        <f>VLOOKUP(A37,' Job details'!A36:G236,3,FALSE)</f>
        <v>40376</v>
      </c>
      <c r="AE37" s="5"/>
    </row>
    <row r="38" spans="1:31">
      <c r="A38" s="3">
        <v>37</v>
      </c>
      <c r="B38" s="3" t="s">
        <v>68</v>
      </c>
      <c r="C38" s="3">
        <v>58</v>
      </c>
      <c r="D38" s="3" t="s">
        <v>32</v>
      </c>
      <c r="E38" s="5">
        <v>45120</v>
      </c>
      <c r="F38" s="8">
        <f>VLOOKUP(A38,' Job details'!A37:G237,3,FALSE)</f>
        <v>64073</v>
      </c>
      <c r="G38" s="3" t="str">
        <f>VLOOKUP(A38,' Job details'!A37:G237,6,FALSE)</f>
        <v>West</v>
      </c>
      <c r="H38" s="8" t="str">
        <f>VLOOKUP(A38,' Job details'!A37:G238,2,FALSE)</f>
        <v>IT</v>
      </c>
      <c r="I38" s="3">
        <f>VLOOKUP(A38,' Job details'!A37:G237,5,FALSE)</f>
        <v>38678</v>
      </c>
      <c r="J38" s="3">
        <f>VLOOKUP(A38,' Job details'!A37:G237,7,FALSE)</f>
        <v>28</v>
      </c>
      <c r="K38" s="3" t="str">
        <f>IF(F38&gt;=50000,"Above","Below")</f>
        <v>Above</v>
      </c>
      <c r="L38" s="3" t="str" cm="1">
        <f t="array" ref="L38">_xlfn.IFS(J38&gt;=50,"Excellent",J38&gt;=40,"Good",J38&gt;=30,"Average",J38&lt;30,"Poor")</f>
        <v>Poor</v>
      </c>
      <c r="M38" t="b">
        <f>AND(H38="HR",G38="North",F38&gt;=15000)</f>
        <v>0</v>
      </c>
      <c r="N38" s="2" t="b">
        <f>OR(H38="IT",F38&gt;60000)</f>
        <v>1</v>
      </c>
      <c r="O38" t="b">
        <f>NOT(H38="Marketing")</f>
        <v>1</v>
      </c>
      <c r="X38" s="3">
        <f>VLOOKUP(A38,' Job details'!A37:G237,3,FALSE)</f>
        <v>64073</v>
      </c>
      <c r="AA38" s="3">
        <f>VLOOKUP(A38,' Job details'!A37:G237,3,FALSE)</f>
        <v>64073</v>
      </c>
      <c r="AE38" s="5"/>
    </row>
    <row r="39" spans="1:31">
      <c r="A39" s="3">
        <v>38</v>
      </c>
      <c r="B39" s="3" t="s">
        <v>69</v>
      </c>
      <c r="C39" s="3">
        <v>30</v>
      </c>
      <c r="D39" s="3" t="s">
        <v>32</v>
      </c>
      <c r="E39" s="5">
        <v>44203</v>
      </c>
      <c r="F39" s="8">
        <f>VLOOKUP(A39,' Job details'!A38:G238,3,FALSE)</f>
        <v>71550</v>
      </c>
      <c r="G39" s="3" t="str">
        <f>VLOOKUP(A39,' Job details'!A38:G238,6,FALSE)</f>
        <v>East</v>
      </c>
      <c r="H39" s="8" t="str">
        <f>VLOOKUP(A39,' Job details'!A38:G239,2,FALSE)</f>
        <v>Finance</v>
      </c>
      <c r="I39" s="3">
        <f>VLOOKUP(A39,' Job details'!A38:G238,5,FALSE)</f>
        <v>31994</v>
      </c>
      <c r="J39" s="3">
        <f>VLOOKUP(A39,' Job details'!A38:G238,7,FALSE)</f>
        <v>39</v>
      </c>
      <c r="K39" s="3" t="str">
        <f>IF(F39&gt;=50000,"Above","Below")</f>
        <v>Above</v>
      </c>
      <c r="L39" s="3" t="str" cm="1">
        <f t="array" ref="L39">_xlfn.IFS(J39&gt;=50,"Excellent",J39&gt;=40,"Good",J39&gt;=30,"Average",J39&lt;30,"Poor")</f>
        <v>Average</v>
      </c>
      <c r="M39" t="b">
        <f>AND(H39="HR",G39="North",F39&gt;=15000)</f>
        <v>0</v>
      </c>
      <c r="N39" s="2" t="b">
        <f>OR(H39="IT",F39&gt;60000)</f>
        <v>1</v>
      </c>
      <c r="O39" t="b">
        <f>NOT(H39="Marketing")</f>
        <v>1</v>
      </c>
      <c r="X39" s="3">
        <f>VLOOKUP(A39,' Job details'!A38:G238,3,FALSE)</f>
        <v>71550</v>
      </c>
      <c r="AA39" s="3">
        <f>VLOOKUP(A39,' Job details'!A38:G238,3,FALSE)</f>
        <v>71550</v>
      </c>
      <c r="AE39" s="5"/>
    </row>
    <row r="40" spans="1:31">
      <c r="A40" s="3">
        <v>39</v>
      </c>
      <c r="B40" s="3" t="s">
        <v>70</v>
      </c>
      <c r="C40" s="3">
        <v>46</v>
      </c>
      <c r="D40" s="3" t="s">
        <v>30</v>
      </c>
      <c r="E40" s="5">
        <v>45342</v>
      </c>
      <c r="F40" s="8">
        <f>VLOOKUP(A40,' Job details'!A39:G239,3,FALSE)</f>
        <v>45787</v>
      </c>
      <c r="G40" s="3" t="str">
        <f>VLOOKUP(A40,' Job details'!A39:G239,6,FALSE)</f>
        <v>East</v>
      </c>
      <c r="H40" s="8" t="str">
        <f>VLOOKUP(A40,' Job details'!A39:G240,2,FALSE)</f>
        <v>Finance</v>
      </c>
      <c r="I40" s="3">
        <f>VLOOKUP(A40,' Job details'!A39:G239,5,FALSE)</f>
        <v>14870</v>
      </c>
      <c r="J40" s="3">
        <f>VLOOKUP(A40,' Job details'!A39:G239,7,FALSE)</f>
        <v>22</v>
      </c>
      <c r="K40" s="3" t="str">
        <f>IF(F40&gt;=50000,"Above","Below")</f>
        <v>Below</v>
      </c>
      <c r="L40" s="3" t="str" cm="1">
        <f t="array" ref="L40">_xlfn.IFS(J40&gt;=50,"Excellent",J40&gt;=40,"Good",J40&gt;=30,"Average",J40&lt;30,"Poor")</f>
        <v>Poor</v>
      </c>
      <c r="M40" t="b">
        <f>AND(H40="HR",G40="North",F40&gt;=15000)</f>
        <v>0</v>
      </c>
      <c r="N40" s="2" t="b">
        <f>OR(H40="IT",F40&gt;60000)</f>
        <v>0</v>
      </c>
      <c r="O40" t="b">
        <f>NOT(H40="Marketing")</f>
        <v>1</v>
      </c>
      <c r="X40" s="3">
        <f>VLOOKUP(A40,' Job details'!A39:G239,3,FALSE)</f>
        <v>45787</v>
      </c>
      <c r="AA40" s="3">
        <f>VLOOKUP(A40,' Job details'!A39:G239,3,FALSE)</f>
        <v>45787</v>
      </c>
      <c r="AE40" s="5"/>
    </row>
    <row r="41" spans="1:31">
      <c r="A41" s="3">
        <v>40</v>
      </c>
      <c r="B41" s="3" t="s">
        <v>71</v>
      </c>
      <c r="C41" s="3">
        <v>26</v>
      </c>
      <c r="D41" s="3" t="s">
        <v>30</v>
      </c>
      <c r="E41" s="5">
        <v>44971</v>
      </c>
      <c r="F41" s="8">
        <f>VLOOKUP(A41,' Job details'!A40:G240,3,FALSE)</f>
        <v>76412</v>
      </c>
      <c r="G41" s="3" t="str">
        <f>VLOOKUP(A41,' Job details'!A40:G240,6,FALSE)</f>
        <v>South</v>
      </c>
      <c r="H41" s="8" t="str">
        <f>VLOOKUP(A41,' Job details'!A40:G241,2,FALSE)</f>
        <v>HR</v>
      </c>
      <c r="I41" s="3">
        <f>VLOOKUP(A41,' Job details'!A40:G240,5,FALSE)</f>
        <v>21302</v>
      </c>
      <c r="J41" s="3">
        <f>VLOOKUP(A41,' Job details'!A40:G240,7,FALSE)</f>
        <v>40</v>
      </c>
      <c r="K41" s="3" t="str">
        <f>IF(F41&gt;=50000,"Above","Below")</f>
        <v>Above</v>
      </c>
      <c r="L41" s="3" t="str" cm="1">
        <f t="array" ref="L41">_xlfn.IFS(J41&gt;=50,"Excellent",J41&gt;=40,"Good",J41&gt;=30,"Average",J41&lt;30,"Poor")</f>
        <v>Good</v>
      </c>
      <c r="M41" t="b">
        <f>AND(H41="HR",G41="North",F41&gt;=15000)</f>
        <v>0</v>
      </c>
      <c r="N41" s="2" t="b">
        <f>OR(H41="IT",F41&gt;60000)</f>
        <v>1</v>
      </c>
      <c r="O41" t="b">
        <f>NOT(H41="Marketing")</f>
        <v>1</v>
      </c>
      <c r="X41" s="3">
        <f>VLOOKUP(A41,' Job details'!A40:G240,3,FALSE)</f>
        <v>76412</v>
      </c>
      <c r="AA41" s="3">
        <f>VLOOKUP(A41,' Job details'!A40:G240,3,FALSE)</f>
        <v>76412</v>
      </c>
      <c r="AE41" s="5"/>
    </row>
    <row r="42" spans="1:31">
      <c r="A42" s="3">
        <v>41</v>
      </c>
      <c r="B42" s="3" t="s">
        <v>72</v>
      </c>
      <c r="C42" s="3">
        <v>31</v>
      </c>
      <c r="D42" s="3" t="s">
        <v>32</v>
      </c>
      <c r="E42" s="5">
        <v>45472</v>
      </c>
      <c r="F42" s="8">
        <f>VLOOKUP(A42,' Job details'!A41:G241,3,FALSE)</f>
        <v>51394</v>
      </c>
      <c r="G42" s="3" t="str">
        <f>VLOOKUP(A42,' Job details'!A41:G241,6,FALSE)</f>
        <v>West</v>
      </c>
      <c r="H42" s="8" t="str">
        <f>VLOOKUP(A42,' Job details'!A41:G242,2,FALSE)</f>
        <v>Sales</v>
      </c>
      <c r="I42" s="3">
        <f>VLOOKUP(A42,' Job details'!A41:G241,5,FALSE)</f>
        <v>30546</v>
      </c>
      <c r="J42" s="3">
        <f>VLOOKUP(A42,' Job details'!A41:G241,7,FALSE)</f>
        <v>25</v>
      </c>
      <c r="K42" s="3" t="str">
        <f>IF(F42&gt;=50000,"Above","Below")</f>
        <v>Above</v>
      </c>
      <c r="L42" s="3" t="str" cm="1">
        <f t="array" ref="L42">_xlfn.IFS(J42&gt;=50,"Excellent",J42&gt;=40,"Good",J42&gt;=30,"Average",J42&lt;30,"Poor")</f>
        <v>Poor</v>
      </c>
      <c r="M42" t="b">
        <f>AND(H42="HR",G42="North",F42&gt;=15000)</f>
        <v>0</v>
      </c>
      <c r="N42" s="2" t="b">
        <f>OR(H42="IT",F42&gt;60000)</f>
        <v>0</v>
      </c>
      <c r="O42" t="b">
        <f>NOT(H42="Marketing")</f>
        <v>1</v>
      </c>
      <c r="X42" s="3">
        <f>VLOOKUP(A42,' Job details'!A41:G241,3,FALSE)</f>
        <v>51394</v>
      </c>
      <c r="AA42" s="3">
        <f>VLOOKUP(A42,' Job details'!A41:G241,3,FALSE)</f>
        <v>51394</v>
      </c>
      <c r="AE42" s="5"/>
    </row>
    <row r="43" spans="1:31">
      <c r="A43" s="3">
        <v>42</v>
      </c>
      <c r="B43" s="3" t="s">
        <v>73</v>
      </c>
      <c r="C43" s="3">
        <v>44</v>
      </c>
      <c r="D43" s="3" t="s">
        <v>30</v>
      </c>
      <c r="E43" s="5">
        <v>42231</v>
      </c>
      <c r="F43" s="8">
        <f>VLOOKUP(A43,' Job details'!A42:G242,3,FALSE)</f>
        <v>41457</v>
      </c>
      <c r="G43" s="3" t="str">
        <f>VLOOKUP(A43,' Job details'!A42:G242,6,FALSE)</f>
        <v>West</v>
      </c>
      <c r="H43" s="8" t="str">
        <f>VLOOKUP(A43,' Job details'!A42:G243,2,FALSE)</f>
        <v>HR</v>
      </c>
      <c r="I43" s="3">
        <f>VLOOKUP(A43,' Job details'!A42:G242,5,FALSE)</f>
        <v>22139</v>
      </c>
      <c r="J43" s="3">
        <f>VLOOKUP(A43,' Job details'!A42:G242,7,FALSE)</f>
        <v>23</v>
      </c>
      <c r="K43" s="3" t="str">
        <f>IF(F43&gt;=50000,"Above","Below")</f>
        <v>Below</v>
      </c>
      <c r="L43" s="3" t="str" cm="1">
        <f t="array" ref="L43">_xlfn.IFS(J43&gt;=50,"Excellent",J43&gt;=40,"Good",J43&gt;=30,"Average",J43&lt;30,"Poor")</f>
        <v>Poor</v>
      </c>
      <c r="M43" t="b">
        <f>AND(H43="HR",G43="North",F43&gt;=15000)</f>
        <v>0</v>
      </c>
      <c r="N43" s="2" t="b">
        <f>OR(H43="IT",F43&gt;60000)</f>
        <v>0</v>
      </c>
      <c r="O43" t="b">
        <f>NOT(H43="Marketing")</f>
        <v>1</v>
      </c>
      <c r="X43" s="3">
        <f>VLOOKUP(A43,' Job details'!A42:G242,3,FALSE)</f>
        <v>41457</v>
      </c>
      <c r="AA43" s="3">
        <f>VLOOKUP(A43,' Job details'!A42:G242,3,FALSE)</f>
        <v>41457</v>
      </c>
      <c r="AE43" s="5"/>
    </row>
    <row r="44" spans="1:31">
      <c r="A44" s="3">
        <v>43</v>
      </c>
      <c r="B44" s="3" t="s">
        <v>74</v>
      </c>
      <c r="C44" s="3">
        <v>30</v>
      </c>
      <c r="D44" s="3" t="s">
        <v>32</v>
      </c>
      <c r="E44" s="5">
        <v>42824</v>
      </c>
      <c r="F44" s="8">
        <f>VLOOKUP(A44,' Job details'!A43:G243,3,FALSE)</f>
        <v>67040</v>
      </c>
      <c r="G44" s="3" t="str">
        <f>VLOOKUP(A44,' Job details'!A43:G243,6,FALSE)</f>
        <v>West</v>
      </c>
      <c r="H44" s="8" t="str">
        <f>VLOOKUP(A44,' Job details'!A43:G244,2,FALSE)</f>
        <v>Sales</v>
      </c>
      <c r="I44" s="3">
        <f>VLOOKUP(A44,' Job details'!A43:G243,5,FALSE)</f>
        <v>11264</v>
      </c>
      <c r="J44" s="3">
        <f>VLOOKUP(A44,' Job details'!A43:G243,7,FALSE)</f>
        <v>52</v>
      </c>
      <c r="K44" s="3" t="str">
        <f>IF(F44&gt;=50000,"Above","Below")</f>
        <v>Above</v>
      </c>
      <c r="L44" s="3" t="str" cm="1">
        <f t="array" ref="L44">_xlfn.IFS(J44&gt;=50,"Excellent",J44&gt;=40,"Good",J44&gt;=30,"Average",J44&lt;30,"Poor")</f>
        <v>Excellent</v>
      </c>
      <c r="M44" t="b">
        <f>AND(H44="HR",G44="North",F44&gt;=15000)</f>
        <v>0</v>
      </c>
      <c r="N44" s="2" t="b">
        <f>OR(H44="IT",F44&gt;60000)</f>
        <v>1</v>
      </c>
      <c r="O44" t="b">
        <f>NOT(H44="Marketing")</f>
        <v>1</v>
      </c>
      <c r="X44" s="3">
        <f>VLOOKUP(A44,' Job details'!A43:G243,3,FALSE)</f>
        <v>67040</v>
      </c>
      <c r="AA44" s="3">
        <f>VLOOKUP(A44,' Job details'!A43:G243,3,FALSE)</f>
        <v>67040</v>
      </c>
      <c r="AE44" s="5"/>
    </row>
    <row r="45" spans="1:31">
      <c r="A45" s="3">
        <v>44</v>
      </c>
      <c r="B45" s="3" t="s">
        <v>75</v>
      </c>
      <c r="C45" s="3">
        <v>33</v>
      </c>
      <c r="D45" s="3" t="s">
        <v>32</v>
      </c>
      <c r="E45" s="5">
        <v>43756</v>
      </c>
      <c r="F45" s="8">
        <f>VLOOKUP(A45,' Job details'!A44:G244,3,FALSE)</f>
        <v>55132</v>
      </c>
      <c r="G45" s="3" t="str">
        <f>VLOOKUP(A45,' Job details'!A44:G244,6,FALSE)</f>
        <v>West</v>
      </c>
      <c r="H45" s="8" t="str">
        <f>VLOOKUP(A45,' Job details'!A44:G245,2,FALSE)</f>
        <v>IT</v>
      </c>
      <c r="I45" s="3">
        <f>VLOOKUP(A45,' Job details'!A44:G244,5,FALSE)</f>
        <v>11878</v>
      </c>
      <c r="J45" s="3">
        <f>VLOOKUP(A45,' Job details'!A44:G244,7,FALSE)</f>
        <v>27</v>
      </c>
      <c r="K45" s="3" t="str">
        <f>IF(F45&gt;=50000,"Above","Below")</f>
        <v>Above</v>
      </c>
      <c r="L45" s="3" t="str" cm="1">
        <f t="array" ref="L45">_xlfn.IFS(J45&gt;=50,"Excellent",J45&gt;=40,"Good",J45&gt;=30,"Average",J45&lt;30,"Poor")</f>
        <v>Poor</v>
      </c>
      <c r="M45" t="b">
        <f>AND(H45="HR",G45="North",F45&gt;=15000)</f>
        <v>0</v>
      </c>
      <c r="N45" s="2" t="b">
        <f>OR(H45="IT",F45&gt;60000)</f>
        <v>1</v>
      </c>
      <c r="O45" t="b">
        <f>NOT(H45="Marketing")</f>
        <v>1</v>
      </c>
      <c r="X45" s="3">
        <f>VLOOKUP(A45,' Job details'!A44:G244,3,FALSE)</f>
        <v>55132</v>
      </c>
      <c r="AA45" s="3">
        <f>VLOOKUP(A45,' Job details'!A44:G244,3,FALSE)</f>
        <v>55132</v>
      </c>
      <c r="AE45" s="5"/>
    </row>
    <row r="46" spans="1:31">
      <c r="A46" s="3">
        <v>45</v>
      </c>
      <c r="B46" s="3" t="s">
        <v>76</v>
      </c>
      <c r="C46" s="3">
        <v>32</v>
      </c>
      <c r="D46" s="3" t="s">
        <v>32</v>
      </c>
      <c r="E46" s="5">
        <v>44109</v>
      </c>
      <c r="F46" s="8">
        <f>VLOOKUP(A46,' Job details'!A45:G245,3,FALSE)</f>
        <v>58404</v>
      </c>
      <c r="G46" s="3" t="str">
        <f>VLOOKUP(A46,' Job details'!A45:G245,6,FALSE)</f>
        <v>East</v>
      </c>
      <c r="H46" s="8" t="str">
        <f>VLOOKUP(A46,' Job details'!A45:G246,2,FALSE)</f>
        <v>IT</v>
      </c>
      <c r="I46" s="3">
        <f>VLOOKUP(A46,' Job details'!A45:G245,5,FALSE)</f>
        <v>20523</v>
      </c>
      <c r="J46" s="3">
        <f>VLOOKUP(A46,' Job details'!A45:G245,7,FALSE)</f>
        <v>60</v>
      </c>
      <c r="K46" s="3" t="str">
        <f>IF(F46&gt;=50000,"Above","Below")</f>
        <v>Above</v>
      </c>
      <c r="L46" s="3" t="str" cm="1">
        <f t="array" ref="L46">_xlfn.IFS(J46&gt;=50,"Excellent",J46&gt;=40,"Good",J46&gt;=30,"Average",J46&lt;30,"Poor")</f>
        <v>Excellent</v>
      </c>
      <c r="M46" t="b">
        <f>AND(H46="HR",G46="North",F46&gt;=15000)</f>
        <v>0</v>
      </c>
      <c r="N46" s="2" t="b">
        <f>OR(H46="IT",F46&gt;60000)</f>
        <v>1</v>
      </c>
      <c r="O46" t="b">
        <f>NOT(H46="Marketing")</f>
        <v>1</v>
      </c>
      <c r="X46" s="3">
        <f>VLOOKUP(A46,' Job details'!A45:G245,3,FALSE)</f>
        <v>58404</v>
      </c>
      <c r="AA46" s="3">
        <f>VLOOKUP(A46,' Job details'!A45:G245,3,FALSE)</f>
        <v>58404</v>
      </c>
      <c r="AE46" s="5"/>
    </row>
    <row r="47" spans="1:31">
      <c r="A47" s="3">
        <v>46</v>
      </c>
      <c r="B47" s="3" t="s">
        <v>77</v>
      </c>
      <c r="C47" s="3">
        <v>54</v>
      </c>
      <c r="D47" s="3" t="s">
        <v>32</v>
      </c>
      <c r="E47" s="5">
        <v>42340</v>
      </c>
      <c r="F47" s="8">
        <f>VLOOKUP(A47,' Job details'!A46:G246,3,FALSE)</f>
        <v>45721</v>
      </c>
      <c r="G47" s="3" t="str">
        <f>VLOOKUP(A47,' Job details'!A46:G246,6,FALSE)</f>
        <v>North</v>
      </c>
      <c r="H47" s="8" t="str">
        <f>VLOOKUP(A47,' Job details'!A46:G247,2,FALSE)</f>
        <v>Finance</v>
      </c>
      <c r="I47" s="3">
        <f>VLOOKUP(A47,' Job details'!A46:G246,5,FALSE)</f>
        <v>10765</v>
      </c>
      <c r="J47" s="3">
        <f>VLOOKUP(A47,' Job details'!A46:G246,7,FALSE)</f>
        <v>46</v>
      </c>
      <c r="K47" s="3" t="str">
        <f>IF(F47&gt;=50000,"Above","Below")</f>
        <v>Below</v>
      </c>
      <c r="L47" s="3" t="str" cm="1">
        <f t="array" ref="L47">_xlfn.IFS(J47&gt;=50,"Excellent",J47&gt;=40,"Good",J47&gt;=30,"Average",J47&lt;30,"Poor")</f>
        <v>Good</v>
      </c>
      <c r="M47" t="b">
        <f>AND(H47="HR",G47="North",F47&gt;=15000)</f>
        <v>0</v>
      </c>
      <c r="N47" s="2" t="b">
        <f>OR(H47="IT",F47&gt;60000)</f>
        <v>0</v>
      </c>
      <c r="O47" t="b">
        <f>NOT(H47="Marketing")</f>
        <v>1</v>
      </c>
      <c r="X47" s="3">
        <f>VLOOKUP(A47,' Job details'!A46:G246,3,FALSE)</f>
        <v>45721</v>
      </c>
      <c r="AA47" s="3">
        <f>VLOOKUP(A47,' Job details'!A46:G246,3,FALSE)</f>
        <v>45721</v>
      </c>
      <c r="AE47" s="5"/>
    </row>
    <row r="48" spans="1:31">
      <c r="A48" s="3">
        <v>47</v>
      </c>
      <c r="B48" s="3" t="s">
        <v>78</v>
      </c>
      <c r="C48" s="3">
        <v>59</v>
      </c>
      <c r="D48" s="3" t="s">
        <v>30</v>
      </c>
      <c r="E48" s="5">
        <v>42468</v>
      </c>
      <c r="F48" s="8">
        <f>VLOOKUP(A48,' Job details'!A47:G247,3,FALSE)</f>
        <v>49526</v>
      </c>
      <c r="G48" s="3" t="str">
        <f>VLOOKUP(A48,' Job details'!A47:G247,6,FALSE)</f>
        <v>East</v>
      </c>
      <c r="H48" s="8" t="str">
        <f>VLOOKUP(A48,' Job details'!A47:G248,2,FALSE)</f>
        <v>Marketing</v>
      </c>
      <c r="I48" s="3">
        <f>VLOOKUP(A48,' Job details'!A47:G247,5,FALSE)</f>
        <v>36637</v>
      </c>
      <c r="J48" s="3">
        <f>VLOOKUP(A48,' Job details'!A47:G247,7,FALSE)</f>
        <v>58</v>
      </c>
      <c r="K48" s="3" t="str">
        <f>IF(F48&gt;=50000,"Above","Below")</f>
        <v>Below</v>
      </c>
      <c r="L48" s="3" t="str" cm="1">
        <f t="array" ref="L48">_xlfn.IFS(J48&gt;=50,"Excellent",J48&gt;=40,"Good",J48&gt;=30,"Average",J48&lt;30,"Poor")</f>
        <v>Excellent</v>
      </c>
      <c r="M48" t="b">
        <f>AND(H48="HR",G48="North",F48&gt;=15000)</f>
        <v>0</v>
      </c>
      <c r="N48" s="2" t="b">
        <f>OR(H48="IT",F48&gt;60000)</f>
        <v>0</v>
      </c>
      <c r="O48" t="b">
        <f>NOT(H48="Marketing")</f>
        <v>0</v>
      </c>
      <c r="X48" s="3">
        <f>VLOOKUP(A48,' Job details'!A47:G247,3,FALSE)</f>
        <v>49526</v>
      </c>
      <c r="AA48" s="3">
        <f>VLOOKUP(A48,' Job details'!A47:G247,3,FALSE)</f>
        <v>49526</v>
      </c>
      <c r="AE48" s="5"/>
    </row>
    <row r="49" spans="1:31">
      <c r="A49" s="3">
        <v>48</v>
      </c>
      <c r="B49" s="3" t="s">
        <v>79</v>
      </c>
      <c r="C49" s="3">
        <v>32</v>
      </c>
      <c r="D49" s="3" t="s">
        <v>30</v>
      </c>
      <c r="E49" s="5">
        <v>43029</v>
      </c>
      <c r="F49" s="8">
        <f>VLOOKUP(A49,' Job details'!A48:G248,3,FALSE)</f>
        <v>30111</v>
      </c>
      <c r="G49" s="3" t="str">
        <f>VLOOKUP(A49,' Job details'!A48:G248,6,FALSE)</f>
        <v>East</v>
      </c>
      <c r="H49" s="8" t="str">
        <f>VLOOKUP(A49,' Job details'!A48:G249,2,FALSE)</f>
        <v>Finance</v>
      </c>
      <c r="I49" s="3">
        <f>VLOOKUP(A49,' Job details'!A48:G248,5,FALSE)</f>
        <v>16498</v>
      </c>
      <c r="J49" s="3">
        <f>VLOOKUP(A49,' Job details'!A48:G248,7,FALSE)</f>
        <v>31</v>
      </c>
      <c r="K49" s="3" t="str">
        <f>IF(F49&gt;=50000,"Above","Below")</f>
        <v>Below</v>
      </c>
      <c r="L49" s="3" t="str" cm="1">
        <f t="array" ref="L49">_xlfn.IFS(J49&gt;=50,"Excellent",J49&gt;=40,"Good",J49&gt;=30,"Average",J49&lt;30,"Poor")</f>
        <v>Average</v>
      </c>
      <c r="M49" t="b">
        <f>AND(H49="HR",G49="North",F49&gt;=15000)</f>
        <v>0</v>
      </c>
      <c r="N49" s="2" t="b">
        <f>OR(H49="IT",F49&gt;60000)</f>
        <v>0</v>
      </c>
      <c r="O49" t="b">
        <f>NOT(H49="Marketing")</f>
        <v>1</v>
      </c>
      <c r="X49" s="3">
        <f>VLOOKUP(A49,' Job details'!A48:G248,3,FALSE)</f>
        <v>30111</v>
      </c>
      <c r="AA49" s="3">
        <f>VLOOKUP(A49,' Job details'!A48:G248,3,FALSE)</f>
        <v>30111</v>
      </c>
      <c r="AE49" s="5"/>
    </row>
    <row r="50" spans="1:31">
      <c r="A50" s="3">
        <v>49</v>
      </c>
      <c r="B50" s="3" t="s">
        <v>80</v>
      </c>
      <c r="C50" s="3">
        <v>54</v>
      </c>
      <c r="D50" s="3" t="s">
        <v>30</v>
      </c>
      <c r="E50" s="5">
        <v>43939</v>
      </c>
      <c r="F50" s="8">
        <f>VLOOKUP(A50,' Job details'!A49:G249,3,FALSE)</f>
        <v>43627</v>
      </c>
      <c r="G50" s="3" t="str">
        <f>VLOOKUP(A50,' Job details'!A49:G249,6,FALSE)</f>
        <v>North</v>
      </c>
      <c r="H50" s="8" t="str">
        <f>VLOOKUP(A50,' Job details'!A49:G250,2,FALSE)</f>
        <v>IT</v>
      </c>
      <c r="I50" s="3">
        <f>VLOOKUP(A50,' Job details'!A49:G249,5,FALSE)</f>
        <v>37968</v>
      </c>
      <c r="J50" s="3">
        <f>VLOOKUP(A50,' Job details'!A49:G249,7,FALSE)</f>
        <v>25</v>
      </c>
      <c r="K50" s="3" t="str">
        <f>IF(F50&gt;=50000,"Above","Below")</f>
        <v>Below</v>
      </c>
      <c r="L50" s="3" t="str" cm="1">
        <f t="array" ref="L50">_xlfn.IFS(J50&gt;=50,"Excellent",J50&gt;=40,"Good",J50&gt;=30,"Average",J50&lt;30,"Poor")</f>
        <v>Poor</v>
      </c>
      <c r="M50" t="b">
        <f>AND(H50="HR",G50="North",F50&gt;=15000)</f>
        <v>0</v>
      </c>
      <c r="N50" s="2" t="b">
        <f>OR(H50="IT",F50&gt;60000)</f>
        <v>1</v>
      </c>
      <c r="O50" t="b">
        <f>NOT(H50="Marketing")</f>
        <v>1</v>
      </c>
      <c r="X50" s="3">
        <f>VLOOKUP(A50,' Job details'!A49:G249,3,FALSE)</f>
        <v>43627</v>
      </c>
      <c r="AA50" s="3">
        <f>VLOOKUP(A50,' Job details'!A49:G249,3,FALSE)</f>
        <v>43627</v>
      </c>
      <c r="AE50" s="5"/>
    </row>
    <row r="51" spans="1:31">
      <c r="A51" s="3">
        <v>50</v>
      </c>
      <c r="B51" s="3" t="s">
        <v>81</v>
      </c>
      <c r="C51" s="3">
        <v>53</v>
      </c>
      <c r="D51" s="3" t="s">
        <v>32</v>
      </c>
      <c r="E51" s="5">
        <v>42222</v>
      </c>
      <c r="F51" s="8">
        <f>VLOOKUP(A51,' Job details'!A50:G250,3,FALSE)</f>
        <v>50514</v>
      </c>
      <c r="G51" s="3" t="str">
        <f>VLOOKUP(A51,' Job details'!A50:G250,6,FALSE)</f>
        <v>East</v>
      </c>
      <c r="H51" s="8" t="str">
        <f>VLOOKUP(A51,' Job details'!A50:G251,2,FALSE)</f>
        <v>Marketing</v>
      </c>
      <c r="I51" s="3">
        <f>VLOOKUP(A51,' Job details'!A50:G250,5,FALSE)</f>
        <v>17681</v>
      </c>
      <c r="J51" s="3">
        <f>VLOOKUP(A51,' Job details'!A50:G250,7,FALSE)</f>
        <v>23</v>
      </c>
      <c r="K51" s="3" t="str">
        <f>IF(F51&gt;=50000,"Above","Below")</f>
        <v>Above</v>
      </c>
      <c r="L51" s="3" t="str" cm="1">
        <f t="array" ref="L51">_xlfn.IFS(J51&gt;=50,"Excellent",J51&gt;=40,"Good",J51&gt;=30,"Average",J51&lt;30,"Poor")</f>
        <v>Poor</v>
      </c>
      <c r="M51" t="b">
        <f>AND(H51="HR",G51="North",F51&gt;=15000)</f>
        <v>0</v>
      </c>
      <c r="N51" s="2" t="b">
        <f>OR(H51="IT",F51&gt;60000)</f>
        <v>0</v>
      </c>
      <c r="O51" t="b">
        <f>NOT(H51="Marketing")</f>
        <v>0</v>
      </c>
      <c r="X51" s="3">
        <f>VLOOKUP(A51,' Job details'!A50:G250,3,FALSE)</f>
        <v>50514</v>
      </c>
      <c r="AA51" s="3">
        <f>VLOOKUP(A51,' Job details'!A50:G250,3,FALSE)</f>
        <v>50514</v>
      </c>
      <c r="AE51" s="5"/>
    </row>
    <row r="52" spans="1:31">
      <c r="A52" s="3">
        <v>51</v>
      </c>
      <c r="B52" s="3" t="s">
        <v>82</v>
      </c>
      <c r="C52" s="3">
        <v>21</v>
      </c>
      <c r="D52" s="3" t="s">
        <v>32</v>
      </c>
      <c r="E52" s="5">
        <v>41954</v>
      </c>
      <c r="F52" s="8">
        <f>VLOOKUP(A52,' Job details'!A51:G251,3,FALSE)</f>
        <v>60466</v>
      </c>
      <c r="G52" s="3" t="str">
        <f>VLOOKUP(A52,' Job details'!A51:G251,6,FALSE)</f>
        <v>South</v>
      </c>
      <c r="H52" s="8" t="str">
        <f>VLOOKUP(A52,' Job details'!A51:G252,2,FALSE)</f>
        <v>HR</v>
      </c>
      <c r="I52" s="3">
        <f>VLOOKUP(A52,' Job details'!A51:G251,5,FALSE)</f>
        <v>17012</v>
      </c>
      <c r="J52" s="3">
        <f>VLOOKUP(A52,' Job details'!A51:G251,7,FALSE)</f>
        <v>30</v>
      </c>
      <c r="K52" s="3" t="str">
        <f>IF(F52&gt;=50000,"Above","Below")</f>
        <v>Above</v>
      </c>
      <c r="L52" s="3" t="str" cm="1">
        <f t="array" ref="L52">_xlfn.IFS(J52&gt;=50,"Excellent",J52&gt;=40,"Good",J52&gt;=30,"Average",J52&lt;30,"Poor")</f>
        <v>Average</v>
      </c>
      <c r="M52" t="b">
        <f>AND(H52="HR",G52="North",F52&gt;=15000)</f>
        <v>0</v>
      </c>
      <c r="N52" s="2" t="b">
        <f>OR(H52="IT",F52&gt;60000)</f>
        <v>1</v>
      </c>
      <c r="O52" t="b">
        <f>NOT(H52="Marketing")</f>
        <v>1</v>
      </c>
      <c r="X52" s="3">
        <f>VLOOKUP(A52,' Job details'!A51:G251,3,FALSE)</f>
        <v>60466</v>
      </c>
      <c r="AA52" s="3">
        <f>VLOOKUP(A52,' Job details'!A51:G251,3,FALSE)</f>
        <v>60466</v>
      </c>
      <c r="AE52" s="5"/>
    </row>
    <row r="53" spans="1:31">
      <c r="A53" s="3">
        <v>52</v>
      </c>
      <c r="B53" s="3" t="s">
        <v>83</v>
      </c>
      <c r="C53" s="3">
        <v>55</v>
      </c>
      <c r="D53" s="3" t="s">
        <v>30</v>
      </c>
      <c r="E53" s="5">
        <v>42857</v>
      </c>
      <c r="F53" s="8">
        <f>VLOOKUP(A53,' Job details'!A52:G252,3,FALSE)</f>
        <v>43355</v>
      </c>
      <c r="G53" s="3" t="str">
        <f>VLOOKUP(A53,' Job details'!A52:G252,6,FALSE)</f>
        <v>North</v>
      </c>
      <c r="H53" s="8" t="str">
        <f>VLOOKUP(A53,' Job details'!A52:G253,2,FALSE)</f>
        <v>Marketing</v>
      </c>
      <c r="I53" s="3">
        <f>VLOOKUP(A53,' Job details'!A52:G252,5,FALSE)</f>
        <v>19881</v>
      </c>
      <c r="J53" s="3">
        <f>VLOOKUP(A53,' Job details'!A52:G252,7,FALSE)</f>
        <v>26</v>
      </c>
      <c r="K53" s="3" t="str">
        <f>IF(F53&gt;=50000,"Above","Below")</f>
        <v>Below</v>
      </c>
      <c r="L53" s="3" t="str" cm="1">
        <f t="array" ref="L53">_xlfn.IFS(J53&gt;=50,"Excellent",J53&gt;=40,"Good",J53&gt;=30,"Average",J53&lt;30,"Poor")</f>
        <v>Poor</v>
      </c>
      <c r="M53" t="b">
        <f>AND(H53="HR",G53="North",F53&gt;=15000)</f>
        <v>0</v>
      </c>
      <c r="N53" s="2" t="b">
        <f>OR(H53="IT",F53&gt;60000)</f>
        <v>0</v>
      </c>
      <c r="O53" t="b">
        <f>NOT(H53="Marketing")</f>
        <v>0</v>
      </c>
      <c r="X53" s="3">
        <f>VLOOKUP(A53,' Job details'!A52:G252,3,FALSE)</f>
        <v>43355</v>
      </c>
      <c r="AA53" s="3">
        <f>VLOOKUP(A53,' Job details'!A52:G252,3,FALSE)</f>
        <v>43355</v>
      </c>
      <c r="AE53" s="5"/>
    </row>
    <row r="54" spans="1:31">
      <c r="A54" s="3">
        <v>53</v>
      </c>
      <c r="B54" s="3" t="s">
        <v>84</v>
      </c>
      <c r="C54" s="3">
        <v>55</v>
      </c>
      <c r="D54" s="3" t="s">
        <v>32</v>
      </c>
      <c r="E54" s="5">
        <v>45049</v>
      </c>
      <c r="F54" s="8">
        <f>VLOOKUP(A54,' Job details'!A53:G253,3,FALSE)</f>
        <v>34592</v>
      </c>
      <c r="G54" s="3" t="str">
        <f>VLOOKUP(A54,' Job details'!A53:G253,6,FALSE)</f>
        <v>North</v>
      </c>
      <c r="H54" s="8" t="str">
        <f>VLOOKUP(A54,' Job details'!A53:G254,2,FALSE)</f>
        <v>Finance</v>
      </c>
      <c r="I54" s="3">
        <f>VLOOKUP(A54,' Job details'!A53:G253,5,FALSE)</f>
        <v>29803</v>
      </c>
      <c r="J54" s="3">
        <f>VLOOKUP(A54,' Job details'!A53:G253,7,FALSE)</f>
        <v>29</v>
      </c>
      <c r="K54" s="3" t="str">
        <f>IF(F54&gt;=50000,"Above","Below")</f>
        <v>Below</v>
      </c>
      <c r="L54" s="3" t="str" cm="1">
        <f t="array" ref="L54">_xlfn.IFS(J54&gt;=50,"Excellent",J54&gt;=40,"Good",J54&gt;=30,"Average",J54&lt;30,"Poor")</f>
        <v>Poor</v>
      </c>
      <c r="M54" t="b">
        <f>AND(H54="HR",G54="North",F54&gt;=15000)</f>
        <v>0</v>
      </c>
      <c r="N54" s="2" t="b">
        <f>OR(H54="IT",F54&gt;60000)</f>
        <v>0</v>
      </c>
      <c r="O54" t="b">
        <f>NOT(H54="Marketing")</f>
        <v>1</v>
      </c>
      <c r="X54" s="3">
        <f>VLOOKUP(A54,' Job details'!A53:G253,3,FALSE)</f>
        <v>34592</v>
      </c>
      <c r="AA54" s="3">
        <f>VLOOKUP(A54,' Job details'!A53:G253,3,FALSE)</f>
        <v>34592</v>
      </c>
      <c r="AE54" s="5"/>
    </row>
    <row r="55" spans="1:31">
      <c r="A55" s="3">
        <v>54</v>
      </c>
      <c r="B55" s="3" t="s">
        <v>85</v>
      </c>
      <c r="C55" s="3">
        <v>55</v>
      </c>
      <c r="D55" s="3" t="s">
        <v>30</v>
      </c>
      <c r="E55" s="5">
        <v>44845</v>
      </c>
      <c r="F55" s="8">
        <f>VLOOKUP(A55,' Job details'!A54:G254,3,FALSE)</f>
        <v>58324</v>
      </c>
      <c r="G55" s="3" t="str">
        <f>VLOOKUP(A55,' Job details'!A54:G254,6,FALSE)</f>
        <v>East</v>
      </c>
      <c r="H55" s="8" t="str">
        <f>VLOOKUP(A55,' Job details'!A54:G255,2,FALSE)</f>
        <v>HR</v>
      </c>
      <c r="I55" s="3">
        <f>VLOOKUP(A55,' Job details'!A54:G254,5,FALSE)</f>
        <v>19170</v>
      </c>
      <c r="J55" s="3">
        <f>VLOOKUP(A55,' Job details'!A54:G254,7,FALSE)</f>
        <v>43</v>
      </c>
      <c r="K55" s="3" t="str">
        <f>IF(F55&gt;=50000,"Above","Below")</f>
        <v>Above</v>
      </c>
      <c r="L55" s="3" t="str" cm="1">
        <f t="array" ref="L55">_xlfn.IFS(J55&gt;=50,"Excellent",J55&gt;=40,"Good",J55&gt;=30,"Average",J55&lt;30,"Poor")</f>
        <v>Good</v>
      </c>
      <c r="M55" t="b">
        <f>AND(H55="HR",G55="North",F55&gt;=15000)</f>
        <v>0</v>
      </c>
      <c r="N55" s="2" t="b">
        <f>OR(H55="IT",F55&gt;60000)</f>
        <v>0</v>
      </c>
      <c r="O55" t="b">
        <f>NOT(H55="Marketing")</f>
        <v>1</v>
      </c>
      <c r="X55" s="3">
        <f>VLOOKUP(A55,' Job details'!A54:G254,3,FALSE)</f>
        <v>58324</v>
      </c>
      <c r="AA55" s="3">
        <f>VLOOKUP(A55,' Job details'!A54:G254,3,FALSE)</f>
        <v>58324</v>
      </c>
      <c r="AE55" s="5"/>
    </row>
    <row r="56" spans="1:31">
      <c r="A56" s="3">
        <v>55</v>
      </c>
      <c r="B56" s="3" t="s">
        <v>86</v>
      </c>
      <c r="C56" s="3">
        <v>26</v>
      </c>
      <c r="D56" s="3" t="s">
        <v>30</v>
      </c>
      <c r="E56" s="5">
        <v>43504</v>
      </c>
      <c r="F56" s="8">
        <f>VLOOKUP(A56,' Job details'!A55:G255,3,FALSE)</f>
        <v>72194</v>
      </c>
      <c r="G56" s="3" t="str">
        <f>VLOOKUP(A56,' Job details'!A55:G255,6,FALSE)</f>
        <v>North</v>
      </c>
      <c r="H56" s="8" t="str">
        <f>VLOOKUP(A56,' Job details'!A55:G256,2,FALSE)</f>
        <v>Marketing</v>
      </c>
      <c r="I56" s="3">
        <f>VLOOKUP(A56,' Job details'!A55:G255,5,FALSE)</f>
        <v>17352</v>
      </c>
      <c r="J56" s="3">
        <f>VLOOKUP(A56,' Job details'!A55:G255,7,FALSE)</f>
        <v>26</v>
      </c>
      <c r="K56" s="3" t="str">
        <f>IF(F56&gt;=50000,"Above","Below")</f>
        <v>Above</v>
      </c>
      <c r="L56" s="3" t="str" cm="1">
        <f t="array" ref="L56">_xlfn.IFS(J56&gt;=50,"Excellent",J56&gt;=40,"Good",J56&gt;=30,"Average",J56&lt;30,"Poor")</f>
        <v>Poor</v>
      </c>
      <c r="M56" t="b">
        <f>AND(H56="HR",G56="North",F56&gt;=15000)</f>
        <v>0</v>
      </c>
      <c r="N56" s="2" t="b">
        <f>OR(H56="IT",F56&gt;60000)</f>
        <v>1</v>
      </c>
      <c r="O56" t="b">
        <f>NOT(H56="Marketing")</f>
        <v>0</v>
      </c>
      <c r="X56" s="3">
        <f>VLOOKUP(A56,' Job details'!A55:G255,3,FALSE)</f>
        <v>72194</v>
      </c>
      <c r="AA56" s="3">
        <f>VLOOKUP(A56,' Job details'!A55:G255,3,FALSE)</f>
        <v>72194</v>
      </c>
      <c r="AE56" s="5"/>
    </row>
    <row r="57" spans="1:31">
      <c r="A57" s="3">
        <v>56</v>
      </c>
      <c r="B57" s="3" t="s">
        <v>87</v>
      </c>
      <c r="C57" s="3">
        <v>37</v>
      </c>
      <c r="D57" s="3" t="s">
        <v>30</v>
      </c>
      <c r="E57" s="5">
        <v>43853</v>
      </c>
      <c r="F57" s="8">
        <f>VLOOKUP(A57,' Job details'!A56:G256,3,FALSE)</f>
        <v>52055</v>
      </c>
      <c r="G57" s="3" t="str">
        <f>VLOOKUP(A57,' Job details'!A56:G256,6,FALSE)</f>
        <v>North</v>
      </c>
      <c r="H57" s="8" t="str">
        <f>VLOOKUP(A57,' Job details'!A56:G257,2,FALSE)</f>
        <v>Marketing</v>
      </c>
      <c r="I57" s="3">
        <f>VLOOKUP(A57,' Job details'!A56:G256,5,FALSE)</f>
        <v>29240</v>
      </c>
      <c r="J57" s="3">
        <f>VLOOKUP(A57,' Job details'!A56:G256,7,FALSE)</f>
        <v>59</v>
      </c>
      <c r="K57" s="3" t="str">
        <f>IF(F57&gt;=50000,"Above","Below")</f>
        <v>Above</v>
      </c>
      <c r="L57" s="3" t="str" cm="1">
        <f t="array" ref="L57">_xlfn.IFS(J57&gt;=50,"Excellent",J57&gt;=40,"Good",J57&gt;=30,"Average",J57&lt;30,"Poor")</f>
        <v>Excellent</v>
      </c>
      <c r="M57" t="b">
        <f>AND(H57="HR",G57="North",F57&gt;=15000)</f>
        <v>0</v>
      </c>
      <c r="N57" s="2" t="b">
        <f>OR(H57="IT",F57&gt;60000)</f>
        <v>0</v>
      </c>
      <c r="O57" t="b">
        <f>NOT(H57="Marketing")</f>
        <v>0</v>
      </c>
      <c r="X57" s="3">
        <f>VLOOKUP(A57,' Job details'!A56:G256,3,FALSE)</f>
        <v>52055</v>
      </c>
      <c r="AA57" s="3">
        <f>VLOOKUP(A57,' Job details'!A56:G256,3,FALSE)</f>
        <v>52055</v>
      </c>
      <c r="AE57" s="5"/>
    </row>
    <row r="58" spans="1:31">
      <c r="A58" s="3">
        <v>57</v>
      </c>
      <c r="B58" s="3" t="s">
        <v>88</v>
      </c>
      <c r="C58" s="3">
        <v>52</v>
      </c>
      <c r="D58" s="3" t="s">
        <v>32</v>
      </c>
      <c r="E58" s="5">
        <v>42557</v>
      </c>
      <c r="F58" s="8">
        <f>VLOOKUP(A58,' Job details'!A57:G257,3,FALSE)</f>
        <v>64063</v>
      </c>
      <c r="G58" s="3" t="str">
        <f>VLOOKUP(A58,' Job details'!A57:G257,6,FALSE)</f>
        <v>North</v>
      </c>
      <c r="H58" s="8" t="str">
        <f>VLOOKUP(A58,' Job details'!A57:G258,2,FALSE)</f>
        <v>Sales</v>
      </c>
      <c r="I58" s="3">
        <f>VLOOKUP(A58,' Job details'!A57:G257,5,FALSE)</f>
        <v>12142</v>
      </c>
      <c r="J58" s="3">
        <f>VLOOKUP(A58,' Job details'!A57:G257,7,FALSE)</f>
        <v>24</v>
      </c>
      <c r="K58" s="3" t="str">
        <f>IF(F58&gt;=50000,"Above","Below")</f>
        <v>Above</v>
      </c>
      <c r="L58" s="3" t="str" cm="1">
        <f t="array" ref="L58">_xlfn.IFS(J58&gt;=50,"Excellent",J58&gt;=40,"Good",J58&gt;=30,"Average",J58&lt;30,"Poor")</f>
        <v>Poor</v>
      </c>
      <c r="M58" t="b">
        <f>AND(H58="HR",G58="North",F58&gt;=15000)</f>
        <v>0</v>
      </c>
      <c r="N58" s="2" t="b">
        <f>OR(H58="IT",F58&gt;60000)</f>
        <v>1</v>
      </c>
      <c r="O58" t="b">
        <f>NOT(H58="Marketing")</f>
        <v>1</v>
      </c>
      <c r="X58" s="3">
        <f>VLOOKUP(A58,' Job details'!A57:G257,3,FALSE)</f>
        <v>64063</v>
      </c>
      <c r="AA58" s="3">
        <f>VLOOKUP(A58,' Job details'!A57:G257,3,FALSE)</f>
        <v>64063</v>
      </c>
      <c r="AE58" s="5"/>
    </row>
    <row r="59" spans="1:31">
      <c r="A59" s="3">
        <v>58</v>
      </c>
      <c r="B59" s="3" t="s">
        <v>89</v>
      </c>
      <c r="C59" s="3">
        <v>44</v>
      </c>
      <c r="D59" s="3" t="s">
        <v>30</v>
      </c>
      <c r="E59" s="5">
        <v>44244</v>
      </c>
      <c r="F59" s="8">
        <f>VLOOKUP(A59,' Job details'!A58:G258,3,FALSE)</f>
        <v>71515</v>
      </c>
      <c r="G59" s="3" t="str">
        <f>VLOOKUP(A59,' Job details'!A58:G258,6,FALSE)</f>
        <v>East</v>
      </c>
      <c r="H59" s="8" t="str">
        <f>VLOOKUP(A59,' Job details'!A58:G259,2,FALSE)</f>
        <v>Finance</v>
      </c>
      <c r="I59" s="3">
        <f>VLOOKUP(A59,' Job details'!A58:G258,5,FALSE)</f>
        <v>31876</v>
      </c>
      <c r="J59" s="3">
        <f>VLOOKUP(A59,' Job details'!A58:G258,7,FALSE)</f>
        <v>36</v>
      </c>
      <c r="K59" s="3" t="str">
        <f>IF(F59&gt;=50000,"Above","Below")</f>
        <v>Above</v>
      </c>
      <c r="L59" s="3" t="str" cm="1">
        <f t="array" ref="L59">_xlfn.IFS(J59&gt;=50,"Excellent",J59&gt;=40,"Good",J59&gt;=30,"Average",J59&lt;30,"Poor")</f>
        <v>Average</v>
      </c>
      <c r="M59" t="b">
        <f>AND(H59="HR",G59="North",F59&gt;=15000)</f>
        <v>0</v>
      </c>
      <c r="N59" s="2" t="b">
        <f>OR(H59="IT",F59&gt;60000)</f>
        <v>1</v>
      </c>
      <c r="O59" t="b">
        <f>NOT(H59="Marketing")</f>
        <v>1</v>
      </c>
      <c r="X59" s="3">
        <f>VLOOKUP(A59,' Job details'!A58:G258,3,FALSE)</f>
        <v>71515</v>
      </c>
      <c r="AA59" s="3">
        <f>VLOOKUP(A59,' Job details'!A58:G258,3,FALSE)</f>
        <v>71515</v>
      </c>
      <c r="AE59" s="5"/>
    </row>
    <row r="60" spans="1:31">
      <c r="A60" s="3">
        <v>59</v>
      </c>
      <c r="B60" s="3" t="s">
        <v>90</v>
      </c>
      <c r="C60" s="3">
        <v>36</v>
      </c>
      <c r="D60" s="3" t="s">
        <v>30</v>
      </c>
      <c r="E60" s="5">
        <v>44842</v>
      </c>
      <c r="F60" s="8">
        <f>VLOOKUP(A60,' Job details'!A59:G259,3,FALSE)</f>
        <v>38571</v>
      </c>
      <c r="G60" s="3" t="str">
        <f>VLOOKUP(A60,' Job details'!A59:G259,6,FALSE)</f>
        <v>West</v>
      </c>
      <c r="H60" s="8" t="str">
        <f>VLOOKUP(A60,' Job details'!A59:G260,2,FALSE)</f>
        <v>HR</v>
      </c>
      <c r="I60" s="3">
        <f>VLOOKUP(A60,' Job details'!A59:G259,5,FALSE)</f>
        <v>16927</v>
      </c>
      <c r="J60" s="3">
        <f>VLOOKUP(A60,' Job details'!A59:G259,7,FALSE)</f>
        <v>45</v>
      </c>
      <c r="K60" s="3" t="str">
        <f>IF(F60&gt;=50000,"Above","Below")</f>
        <v>Below</v>
      </c>
      <c r="L60" s="3" t="str" cm="1">
        <f t="array" ref="L60">_xlfn.IFS(J60&gt;=50,"Excellent",J60&gt;=40,"Good",J60&gt;=30,"Average",J60&lt;30,"Poor")</f>
        <v>Good</v>
      </c>
      <c r="M60" t="b">
        <f>AND(H60="HR",G60="North",F60&gt;=15000)</f>
        <v>0</v>
      </c>
      <c r="N60" s="2" t="b">
        <f>OR(H60="IT",F60&gt;60000)</f>
        <v>0</v>
      </c>
      <c r="O60" t="b">
        <f>NOT(H60="Marketing")</f>
        <v>1</v>
      </c>
      <c r="X60" s="3">
        <f>VLOOKUP(A60,' Job details'!A59:G259,3,FALSE)</f>
        <v>38571</v>
      </c>
      <c r="AA60" s="3">
        <f>VLOOKUP(A60,' Job details'!A59:G259,3,FALSE)</f>
        <v>38571</v>
      </c>
      <c r="AE60" s="5"/>
    </row>
    <row r="61" spans="1:31">
      <c r="A61" s="3">
        <v>60</v>
      </c>
      <c r="B61" s="3" t="s">
        <v>91</v>
      </c>
      <c r="C61" s="3">
        <v>23</v>
      </c>
      <c r="D61" s="3" t="s">
        <v>32</v>
      </c>
      <c r="E61" s="5">
        <v>43532</v>
      </c>
      <c r="F61" s="8">
        <f>VLOOKUP(A61,' Job details'!A60:G260,3,FALSE)</f>
        <v>58107</v>
      </c>
      <c r="G61" s="3" t="str">
        <f>VLOOKUP(A61,' Job details'!A60:G260,6,FALSE)</f>
        <v>North</v>
      </c>
      <c r="H61" s="8" t="str">
        <f>VLOOKUP(A61,' Job details'!A60:G261,2,FALSE)</f>
        <v>IT</v>
      </c>
      <c r="I61" s="3">
        <f>VLOOKUP(A61,' Job details'!A60:G260,5,FALSE)</f>
        <v>25284</v>
      </c>
      <c r="J61" s="3">
        <f>VLOOKUP(A61,' Job details'!A60:G260,7,FALSE)</f>
        <v>42</v>
      </c>
      <c r="K61" s="3" t="str">
        <f>IF(F61&gt;=50000,"Above","Below")</f>
        <v>Above</v>
      </c>
      <c r="L61" s="3" t="str" cm="1">
        <f t="array" ref="L61">_xlfn.IFS(J61&gt;=50,"Excellent",J61&gt;=40,"Good",J61&gt;=30,"Average",J61&lt;30,"Poor")</f>
        <v>Good</v>
      </c>
      <c r="M61" t="b">
        <f>AND(H61="HR",G61="North",F61&gt;=15000)</f>
        <v>0</v>
      </c>
      <c r="N61" s="2" t="b">
        <f>OR(H61="IT",F61&gt;60000)</f>
        <v>1</v>
      </c>
      <c r="O61" t="b">
        <f>NOT(H61="Marketing")</f>
        <v>1</v>
      </c>
      <c r="X61" s="3">
        <f>VLOOKUP(A61,' Job details'!A60:G260,3,FALSE)</f>
        <v>58107</v>
      </c>
      <c r="AA61" s="3">
        <f>VLOOKUP(A61,' Job details'!A60:G260,3,FALSE)</f>
        <v>58107</v>
      </c>
      <c r="AE61" s="5"/>
    </row>
    <row r="62" spans="1:31">
      <c r="A62" s="3">
        <v>61</v>
      </c>
      <c r="B62" s="3" t="s">
        <v>92</v>
      </c>
      <c r="C62" s="3">
        <v>48</v>
      </c>
      <c r="D62" s="3" t="s">
        <v>30</v>
      </c>
      <c r="E62" s="5">
        <v>43454</v>
      </c>
      <c r="F62" s="8">
        <f>VLOOKUP(A62,' Job details'!A61:G261,3,FALSE)</f>
        <v>61988</v>
      </c>
      <c r="G62" s="3" t="str">
        <f>VLOOKUP(A62,' Job details'!A61:G261,6,FALSE)</f>
        <v>South</v>
      </c>
      <c r="H62" s="8" t="str">
        <f>VLOOKUP(A62,' Job details'!A61:G262,2,FALSE)</f>
        <v>HR</v>
      </c>
      <c r="I62" s="3">
        <f>VLOOKUP(A62,' Job details'!A61:G261,5,FALSE)</f>
        <v>10594</v>
      </c>
      <c r="J62" s="3">
        <f>VLOOKUP(A62,' Job details'!A61:G261,7,FALSE)</f>
        <v>26</v>
      </c>
      <c r="K62" s="3" t="str">
        <f>IF(F62&gt;=50000,"Above","Below")</f>
        <v>Above</v>
      </c>
      <c r="L62" s="3" t="str" cm="1">
        <f t="array" ref="L62">_xlfn.IFS(J62&gt;=50,"Excellent",J62&gt;=40,"Good",J62&gt;=30,"Average",J62&lt;30,"Poor")</f>
        <v>Poor</v>
      </c>
      <c r="M62" t="b">
        <f>AND(H62="HR",G62="North",F62&gt;=15000)</f>
        <v>0</v>
      </c>
      <c r="N62" s="2" t="b">
        <f>OR(H62="IT",F62&gt;60000)</f>
        <v>1</v>
      </c>
      <c r="O62" t="b">
        <f>NOT(H62="Marketing")</f>
        <v>1</v>
      </c>
      <c r="X62" s="3">
        <f>VLOOKUP(A62,' Job details'!A61:G261,3,FALSE)</f>
        <v>61988</v>
      </c>
      <c r="AA62" s="3">
        <f>VLOOKUP(A62,' Job details'!A61:G261,3,FALSE)</f>
        <v>61988</v>
      </c>
      <c r="AE62" s="5"/>
    </row>
    <row r="63" spans="1:31">
      <c r="A63" s="3">
        <v>62</v>
      </c>
      <c r="B63" s="3" t="s">
        <v>93</v>
      </c>
      <c r="C63" s="3">
        <v>60</v>
      </c>
      <c r="D63" s="3" t="s">
        <v>30</v>
      </c>
      <c r="E63" s="5">
        <v>43191</v>
      </c>
      <c r="F63" s="8">
        <f>VLOOKUP(A63,' Job details'!A62:G262,3,FALSE)</f>
        <v>49014</v>
      </c>
      <c r="G63" s="3" t="str">
        <f>VLOOKUP(A63,' Job details'!A62:G262,6,FALSE)</f>
        <v>South</v>
      </c>
      <c r="H63" s="8" t="str">
        <f>VLOOKUP(A63,' Job details'!A62:G263,2,FALSE)</f>
        <v>IT</v>
      </c>
      <c r="I63" s="3">
        <f>VLOOKUP(A63,' Job details'!A62:G262,5,FALSE)</f>
        <v>13213</v>
      </c>
      <c r="J63" s="3">
        <f>VLOOKUP(A63,' Job details'!A62:G262,7,FALSE)</f>
        <v>37</v>
      </c>
      <c r="K63" s="3" t="str">
        <f>IF(F63&gt;=50000,"Above","Below")</f>
        <v>Below</v>
      </c>
      <c r="L63" s="3" t="str" cm="1">
        <f t="array" ref="L63">_xlfn.IFS(J63&gt;=50,"Excellent",J63&gt;=40,"Good",J63&gt;=30,"Average",J63&lt;30,"Poor")</f>
        <v>Average</v>
      </c>
      <c r="M63" t="b">
        <f>AND(H63="HR",G63="North",F63&gt;=15000)</f>
        <v>0</v>
      </c>
      <c r="N63" s="2" t="b">
        <f>OR(H63="IT",F63&gt;60000)</f>
        <v>1</v>
      </c>
      <c r="O63" t="b">
        <f>NOT(H63="Marketing")</f>
        <v>1</v>
      </c>
      <c r="X63" s="3">
        <f>VLOOKUP(A63,' Job details'!A62:G262,3,FALSE)</f>
        <v>49014</v>
      </c>
      <c r="AA63" s="3">
        <f>VLOOKUP(A63,' Job details'!A62:G262,3,FALSE)</f>
        <v>49014</v>
      </c>
      <c r="AE63" s="5"/>
    </row>
    <row r="64" spans="1:31">
      <c r="A64" s="3">
        <v>63</v>
      </c>
      <c r="B64" s="3" t="s">
        <v>94</v>
      </c>
      <c r="C64" s="3">
        <v>42</v>
      </c>
      <c r="D64" s="3" t="s">
        <v>32</v>
      </c>
      <c r="E64" s="5">
        <v>42558</v>
      </c>
      <c r="F64" s="8">
        <f>VLOOKUP(A64,' Job details'!A63:G263,3,FALSE)</f>
        <v>40744</v>
      </c>
      <c r="G64" s="3" t="str">
        <f>VLOOKUP(A64,' Job details'!A63:G263,6,FALSE)</f>
        <v>East</v>
      </c>
      <c r="H64" s="8" t="str">
        <f>VLOOKUP(A64,' Job details'!A63:G264,2,FALSE)</f>
        <v>IT</v>
      </c>
      <c r="I64" s="3">
        <f>VLOOKUP(A64,' Job details'!A63:G263,5,FALSE)</f>
        <v>27273</v>
      </c>
      <c r="J64" s="3">
        <f>VLOOKUP(A64,' Job details'!A63:G263,7,FALSE)</f>
        <v>44</v>
      </c>
      <c r="K64" s="3" t="str">
        <f>IF(F64&gt;=50000,"Above","Below")</f>
        <v>Below</v>
      </c>
      <c r="L64" s="3" t="str" cm="1">
        <f t="array" ref="L64">_xlfn.IFS(J64&gt;=50,"Excellent",J64&gt;=40,"Good",J64&gt;=30,"Average",J64&lt;30,"Poor")</f>
        <v>Good</v>
      </c>
      <c r="M64" t="b">
        <f>AND(H64="HR",G64="North",F64&gt;=15000)</f>
        <v>0</v>
      </c>
      <c r="N64" s="2" t="b">
        <f>OR(H64="IT",F64&gt;60000)</f>
        <v>1</v>
      </c>
      <c r="O64" t="b">
        <f>NOT(H64="Marketing")</f>
        <v>1</v>
      </c>
      <c r="X64" s="3">
        <f>VLOOKUP(A64,' Job details'!A63:G263,3,FALSE)</f>
        <v>40744</v>
      </c>
      <c r="AA64" s="3">
        <f>VLOOKUP(A64,' Job details'!A63:G263,3,FALSE)</f>
        <v>40744</v>
      </c>
      <c r="AE64" s="5"/>
    </row>
    <row r="65" spans="1:31">
      <c r="A65" s="3">
        <v>64</v>
      </c>
      <c r="B65" s="3" t="s">
        <v>95</v>
      </c>
      <c r="C65" s="3">
        <v>36</v>
      </c>
      <c r="D65" s="3" t="s">
        <v>30</v>
      </c>
      <c r="E65" s="5">
        <v>43312</v>
      </c>
      <c r="F65" s="8">
        <f>VLOOKUP(A65,' Job details'!A64:G264,3,FALSE)</f>
        <v>58110</v>
      </c>
      <c r="G65" s="3" t="str">
        <f>VLOOKUP(A65,' Job details'!A64:G264,6,FALSE)</f>
        <v>South</v>
      </c>
      <c r="H65" s="8" t="str">
        <f>VLOOKUP(A65,' Job details'!A64:G265,2,FALSE)</f>
        <v>HR</v>
      </c>
      <c r="I65" s="3">
        <f>VLOOKUP(A65,' Job details'!A64:G264,5,FALSE)</f>
        <v>21278</v>
      </c>
      <c r="J65" s="3">
        <f>VLOOKUP(A65,' Job details'!A64:G264,7,FALSE)</f>
        <v>59</v>
      </c>
      <c r="K65" s="3" t="str">
        <f>IF(F65&gt;=50000,"Above","Below")</f>
        <v>Above</v>
      </c>
      <c r="L65" s="3" t="str" cm="1">
        <f t="array" ref="L65">_xlfn.IFS(J65&gt;=50,"Excellent",J65&gt;=40,"Good",J65&gt;=30,"Average",J65&lt;30,"Poor")</f>
        <v>Excellent</v>
      </c>
      <c r="M65" t="b">
        <f>AND(H65="HR",G65="North",F65&gt;=15000)</f>
        <v>0</v>
      </c>
      <c r="N65" s="2" t="b">
        <f>OR(H65="IT",F65&gt;60000)</f>
        <v>0</v>
      </c>
      <c r="O65" t="b">
        <f>NOT(H65="Marketing")</f>
        <v>1</v>
      </c>
      <c r="X65" s="3">
        <f>VLOOKUP(A65,' Job details'!A64:G264,3,FALSE)</f>
        <v>58110</v>
      </c>
      <c r="AA65" s="3">
        <f>VLOOKUP(A65,' Job details'!A64:G264,3,FALSE)</f>
        <v>58110</v>
      </c>
      <c r="AE65" s="5"/>
    </row>
    <row r="66" spans="1:31">
      <c r="A66" s="3">
        <v>65</v>
      </c>
      <c r="B66" s="3" t="s">
        <v>96</v>
      </c>
      <c r="C66" s="3">
        <v>35</v>
      </c>
      <c r="D66" s="3" t="s">
        <v>30</v>
      </c>
      <c r="E66" s="5">
        <v>42788</v>
      </c>
      <c r="F66" s="8">
        <f>VLOOKUP(A66,' Job details'!A65:G265,3,FALSE)</f>
        <v>75947</v>
      </c>
      <c r="G66" s="3" t="str">
        <f>VLOOKUP(A66,' Job details'!A65:G265,6,FALSE)</f>
        <v>East</v>
      </c>
      <c r="H66" s="8" t="str">
        <f>VLOOKUP(A66,' Job details'!A65:G266,2,FALSE)</f>
        <v>Finance</v>
      </c>
      <c r="I66" s="3">
        <f>VLOOKUP(A66,' Job details'!A65:G265,5,FALSE)</f>
        <v>14363</v>
      </c>
      <c r="J66" s="3">
        <f>VLOOKUP(A66,' Job details'!A65:G265,7,FALSE)</f>
        <v>53</v>
      </c>
      <c r="K66" s="3" t="str">
        <f>IF(F66&gt;=50000,"Above","Below")</f>
        <v>Above</v>
      </c>
      <c r="L66" s="3" t="str" cm="1">
        <f t="array" ref="L66">_xlfn.IFS(J66&gt;=50,"Excellent",J66&gt;=40,"Good",J66&gt;=30,"Average",J66&lt;30,"Poor")</f>
        <v>Excellent</v>
      </c>
      <c r="M66" t="b">
        <f>AND(H66="HR",G66="North",F66&gt;=15000)</f>
        <v>0</v>
      </c>
      <c r="N66" s="2" t="b">
        <f>OR(H66="IT",F66&gt;60000)</f>
        <v>1</v>
      </c>
      <c r="O66" t="b">
        <f>NOT(H66="Marketing")</f>
        <v>1</v>
      </c>
      <c r="X66" s="3">
        <f>VLOOKUP(A66,' Job details'!A65:G265,3,FALSE)</f>
        <v>75947</v>
      </c>
      <c r="AA66" s="3">
        <f>VLOOKUP(A66,' Job details'!A65:G265,3,FALSE)</f>
        <v>75947</v>
      </c>
      <c r="AE66" s="5"/>
    </row>
    <row r="67" spans="1:31">
      <c r="A67" s="3">
        <v>66</v>
      </c>
      <c r="B67" s="3" t="s">
        <v>97</v>
      </c>
      <c r="C67" s="3">
        <v>47</v>
      </c>
      <c r="D67" s="3" t="s">
        <v>30</v>
      </c>
      <c r="E67" s="5">
        <v>45222</v>
      </c>
      <c r="F67" s="8">
        <f>VLOOKUP(A67,' Job details'!A66:G266,3,FALSE)</f>
        <v>37978</v>
      </c>
      <c r="G67" s="3" t="str">
        <f>VLOOKUP(A67,' Job details'!A66:G266,6,FALSE)</f>
        <v>South</v>
      </c>
      <c r="H67" s="8" t="str">
        <f>VLOOKUP(A67,' Job details'!A66:G267,2,FALSE)</f>
        <v>Finance</v>
      </c>
      <c r="I67" s="3">
        <f>VLOOKUP(A67,' Job details'!A66:G266,5,FALSE)</f>
        <v>32521</v>
      </c>
      <c r="J67" s="3">
        <f>VLOOKUP(A67,' Job details'!A66:G266,7,FALSE)</f>
        <v>39</v>
      </c>
      <c r="K67" s="3" t="str">
        <f>IF(F67&gt;=50000,"Above","Below")</f>
        <v>Below</v>
      </c>
      <c r="L67" s="3" t="str" cm="1">
        <f t="array" ref="L67">_xlfn.IFS(J67&gt;=50,"Excellent",J67&gt;=40,"Good",J67&gt;=30,"Average",J67&lt;30,"Poor")</f>
        <v>Average</v>
      </c>
      <c r="M67" t="b">
        <f>AND(H67="HR",G67="North",F67&gt;=15000)</f>
        <v>0</v>
      </c>
      <c r="N67" s="2" t="b">
        <f>OR(H67="IT",F67&gt;60000)</f>
        <v>0</v>
      </c>
      <c r="O67" t="b">
        <f>NOT(H67="Marketing")</f>
        <v>1</v>
      </c>
      <c r="X67" s="3">
        <f>VLOOKUP(A67,' Job details'!A66:G266,3,FALSE)</f>
        <v>37978</v>
      </c>
      <c r="AA67" s="3">
        <f>VLOOKUP(A67,' Job details'!A66:G266,3,FALSE)</f>
        <v>37978</v>
      </c>
      <c r="AE67" s="5"/>
    </row>
    <row r="68" spans="1:31">
      <c r="A68" s="3">
        <v>67</v>
      </c>
      <c r="B68" s="3" t="s">
        <v>98</v>
      </c>
      <c r="C68" s="3">
        <v>60</v>
      </c>
      <c r="D68" s="3" t="s">
        <v>32</v>
      </c>
      <c r="E68" s="5">
        <v>42235</v>
      </c>
      <c r="F68" s="8">
        <f>VLOOKUP(A68,' Job details'!A67:G267,3,FALSE)</f>
        <v>55541</v>
      </c>
      <c r="G68" s="3" t="str">
        <f>VLOOKUP(A68,' Job details'!A67:G267,6,FALSE)</f>
        <v>South</v>
      </c>
      <c r="H68" s="8" t="str">
        <f>VLOOKUP(A68,' Job details'!A67:G268,2,FALSE)</f>
        <v>Finance</v>
      </c>
      <c r="I68" s="3">
        <f>VLOOKUP(A68,' Job details'!A67:G267,5,FALSE)</f>
        <v>16011</v>
      </c>
      <c r="J68" s="3">
        <f>VLOOKUP(A68,' Job details'!A67:G267,7,FALSE)</f>
        <v>25</v>
      </c>
      <c r="K68" s="3" t="str">
        <f>IF(F68&gt;=50000,"Above","Below")</f>
        <v>Above</v>
      </c>
      <c r="L68" s="3" t="str" cm="1">
        <f t="array" ref="L68">_xlfn.IFS(J68&gt;=50,"Excellent",J68&gt;=40,"Good",J68&gt;=30,"Average",J68&lt;30,"Poor")</f>
        <v>Poor</v>
      </c>
      <c r="M68" t="b">
        <f>AND(H68="HR",G68="North",F68&gt;=15000)</f>
        <v>0</v>
      </c>
      <c r="N68" s="2" t="b">
        <f>OR(H68="IT",F68&gt;60000)</f>
        <v>0</v>
      </c>
      <c r="O68" t="b">
        <f>NOT(H68="Marketing")</f>
        <v>1</v>
      </c>
      <c r="X68" s="3">
        <f>VLOOKUP(A68,' Job details'!A67:G267,3,FALSE)</f>
        <v>55541</v>
      </c>
      <c r="AA68" s="3">
        <f>VLOOKUP(A68,' Job details'!A67:G267,3,FALSE)</f>
        <v>55541</v>
      </c>
      <c r="AE68" s="5"/>
    </row>
    <row r="69" spans="1:31">
      <c r="A69" s="3">
        <v>68</v>
      </c>
      <c r="B69" s="3" t="s">
        <v>99</v>
      </c>
      <c r="C69" s="3">
        <v>22</v>
      </c>
      <c r="D69" s="3" t="s">
        <v>30</v>
      </c>
      <c r="E69" s="5">
        <v>43508</v>
      </c>
      <c r="F69" s="8">
        <f>VLOOKUP(A69,' Job details'!A68:G268,3,FALSE)</f>
        <v>45508</v>
      </c>
      <c r="G69" s="3" t="str">
        <f>VLOOKUP(A69,' Job details'!A68:G268,6,FALSE)</f>
        <v>North</v>
      </c>
      <c r="H69" s="8" t="str">
        <f>VLOOKUP(A69,' Job details'!A68:G269,2,FALSE)</f>
        <v>HR</v>
      </c>
      <c r="I69" s="3">
        <f>VLOOKUP(A69,' Job details'!A68:G268,5,FALSE)</f>
        <v>16901</v>
      </c>
      <c r="J69" s="3">
        <f>VLOOKUP(A69,' Job details'!A68:G268,7,FALSE)</f>
        <v>33</v>
      </c>
      <c r="K69" s="3" t="str">
        <f>IF(F69&gt;=50000,"Above","Below")</f>
        <v>Below</v>
      </c>
      <c r="L69" s="3" t="str" cm="1">
        <f t="array" ref="L69">_xlfn.IFS(J69&gt;=50,"Excellent",J69&gt;=40,"Good",J69&gt;=30,"Average",J69&lt;30,"Poor")</f>
        <v>Average</v>
      </c>
      <c r="M69" t="b">
        <f>AND(H69="HR",G69="North",F69&gt;=15000)</f>
        <v>1</v>
      </c>
      <c r="N69" s="2" t="b">
        <f>OR(H69="IT",F69&gt;60000)</f>
        <v>0</v>
      </c>
      <c r="O69" t="b">
        <f>NOT(H69="Marketing")</f>
        <v>1</v>
      </c>
      <c r="X69" s="3">
        <f>VLOOKUP(A69,' Job details'!A68:G268,3,FALSE)</f>
        <v>45508</v>
      </c>
      <c r="AA69" s="3">
        <f>VLOOKUP(A69,' Job details'!A68:G268,3,FALSE)</f>
        <v>45508</v>
      </c>
      <c r="AE69" s="5"/>
    </row>
    <row r="70" spans="1:31">
      <c r="A70" s="3">
        <v>69</v>
      </c>
      <c r="B70" s="3" t="s">
        <v>100</v>
      </c>
      <c r="C70" s="3">
        <v>39</v>
      </c>
      <c r="D70" s="3" t="s">
        <v>32</v>
      </c>
      <c r="E70" s="5">
        <v>45328</v>
      </c>
      <c r="F70" s="8">
        <f>VLOOKUP(A70,' Job details'!A69:G269,3,FALSE)</f>
        <v>30135</v>
      </c>
      <c r="G70" s="3" t="str">
        <f>VLOOKUP(A70,' Job details'!A69:G269,6,FALSE)</f>
        <v>West</v>
      </c>
      <c r="H70" s="8" t="str">
        <f>VLOOKUP(A70,' Job details'!A69:G270,2,FALSE)</f>
        <v>Sales</v>
      </c>
      <c r="I70" s="3">
        <f>VLOOKUP(A70,' Job details'!A69:G269,5,FALSE)</f>
        <v>28340</v>
      </c>
      <c r="J70" s="3">
        <f>VLOOKUP(A70,' Job details'!A69:G269,7,FALSE)</f>
        <v>53</v>
      </c>
      <c r="K70" s="3" t="str">
        <f>IF(F70&gt;=50000,"Above","Below")</f>
        <v>Below</v>
      </c>
      <c r="L70" s="3" t="str" cm="1">
        <f t="array" ref="L70">_xlfn.IFS(J70&gt;=50,"Excellent",J70&gt;=40,"Good",J70&gt;=30,"Average",J70&lt;30,"Poor")</f>
        <v>Excellent</v>
      </c>
      <c r="M70" t="b">
        <f>AND(H70="HR",G70="North",F70&gt;=15000)</f>
        <v>0</v>
      </c>
      <c r="N70" s="2" t="b">
        <f>OR(H70="IT",F70&gt;60000)</f>
        <v>0</v>
      </c>
      <c r="O70" t="b">
        <f>NOT(H70="Marketing")</f>
        <v>1</v>
      </c>
      <c r="X70" s="3">
        <f>VLOOKUP(A70,' Job details'!A69:G269,3,FALSE)</f>
        <v>30135</v>
      </c>
      <c r="AA70" s="3">
        <f>VLOOKUP(A70,' Job details'!A69:G269,3,FALSE)</f>
        <v>30135</v>
      </c>
      <c r="AE70" s="5"/>
    </row>
    <row r="71" spans="1:31">
      <c r="A71" s="3">
        <v>70</v>
      </c>
      <c r="B71" s="3" t="s">
        <v>101</v>
      </c>
      <c r="C71" s="3">
        <v>22</v>
      </c>
      <c r="D71" s="3" t="s">
        <v>32</v>
      </c>
      <c r="E71" s="5">
        <v>43518</v>
      </c>
      <c r="F71" s="8">
        <f>VLOOKUP(A71,' Job details'!A70:G270,3,FALSE)</f>
        <v>75728</v>
      </c>
      <c r="G71" s="3" t="str">
        <f>VLOOKUP(A71,' Job details'!A70:G270,6,FALSE)</f>
        <v>North</v>
      </c>
      <c r="H71" s="8" t="str">
        <f>VLOOKUP(A71,' Job details'!A70:G271,2,FALSE)</f>
        <v>Sales</v>
      </c>
      <c r="I71" s="3">
        <f>VLOOKUP(A71,' Job details'!A70:G270,5,FALSE)</f>
        <v>31020</v>
      </c>
      <c r="J71" s="3">
        <f>VLOOKUP(A71,' Job details'!A70:G270,7,FALSE)</f>
        <v>54</v>
      </c>
      <c r="K71" s="3" t="str">
        <f>IF(F71&gt;=50000,"Above","Below")</f>
        <v>Above</v>
      </c>
      <c r="L71" s="3" t="str" cm="1">
        <f t="array" ref="L71">_xlfn.IFS(J71&gt;=50,"Excellent",J71&gt;=40,"Good",J71&gt;=30,"Average",J71&lt;30,"Poor")</f>
        <v>Excellent</v>
      </c>
      <c r="M71" t="b">
        <f>AND(H71="HR",G71="North",F71&gt;=15000)</f>
        <v>0</v>
      </c>
      <c r="N71" s="2" t="b">
        <f>OR(H71="IT",F71&gt;60000)</f>
        <v>1</v>
      </c>
      <c r="O71" t="b">
        <f>NOT(H71="Marketing")</f>
        <v>1</v>
      </c>
      <c r="X71" s="3">
        <f>VLOOKUP(A71,' Job details'!A70:G270,3,FALSE)</f>
        <v>75728</v>
      </c>
      <c r="AA71" s="3">
        <f>VLOOKUP(A71,' Job details'!A70:G270,3,FALSE)</f>
        <v>75728</v>
      </c>
      <c r="AE71" s="5"/>
    </row>
    <row r="72" spans="1:31">
      <c r="A72" s="3">
        <v>71</v>
      </c>
      <c r="B72" s="3" t="s">
        <v>102</v>
      </c>
      <c r="C72" s="3">
        <v>26</v>
      </c>
      <c r="D72" s="3" t="s">
        <v>30</v>
      </c>
      <c r="E72" s="5">
        <v>44207</v>
      </c>
      <c r="F72" s="8">
        <f>VLOOKUP(A72,' Job details'!A71:G271,3,FALSE)</f>
        <v>51724</v>
      </c>
      <c r="G72" s="3" t="str">
        <f>VLOOKUP(A72,' Job details'!A71:G271,6,FALSE)</f>
        <v>South</v>
      </c>
      <c r="H72" s="8" t="str">
        <f>VLOOKUP(A72,' Job details'!A71:G272,2,FALSE)</f>
        <v>Marketing</v>
      </c>
      <c r="I72" s="3">
        <f>VLOOKUP(A72,' Job details'!A71:G271,5,FALSE)</f>
        <v>27123</v>
      </c>
      <c r="J72" s="3">
        <f>VLOOKUP(A72,' Job details'!A71:G271,7,FALSE)</f>
        <v>36</v>
      </c>
      <c r="K72" s="3" t="str">
        <f>IF(F72&gt;=50000,"Above","Below")</f>
        <v>Above</v>
      </c>
      <c r="L72" s="3" t="str" cm="1">
        <f t="array" ref="L72">_xlfn.IFS(J72&gt;=50,"Excellent",J72&gt;=40,"Good",J72&gt;=30,"Average",J72&lt;30,"Poor")</f>
        <v>Average</v>
      </c>
      <c r="M72" t="b">
        <f>AND(H72="HR",G72="North",F72&gt;=15000)</f>
        <v>0</v>
      </c>
      <c r="N72" s="2" t="b">
        <f>OR(H72="IT",F72&gt;60000)</f>
        <v>0</v>
      </c>
      <c r="O72" t="b">
        <f>NOT(H72="Marketing")</f>
        <v>0</v>
      </c>
      <c r="X72" s="3">
        <f>VLOOKUP(A72,' Job details'!A71:G271,3,FALSE)</f>
        <v>51724</v>
      </c>
      <c r="AA72" s="3">
        <f>VLOOKUP(A72,' Job details'!A71:G271,3,FALSE)</f>
        <v>51724</v>
      </c>
      <c r="AE72" s="5"/>
    </row>
    <row r="73" spans="1:31">
      <c r="A73" s="3">
        <v>72</v>
      </c>
      <c r="B73" s="3" t="s">
        <v>103</v>
      </c>
      <c r="C73" s="3">
        <v>21</v>
      </c>
      <c r="D73" s="3" t="s">
        <v>32</v>
      </c>
      <c r="E73" s="5">
        <v>42920</v>
      </c>
      <c r="F73" s="8">
        <f>VLOOKUP(A73,' Job details'!A72:G272,3,FALSE)</f>
        <v>77886</v>
      </c>
      <c r="G73" s="3" t="str">
        <f>VLOOKUP(A73,' Job details'!A72:G272,6,FALSE)</f>
        <v>North</v>
      </c>
      <c r="H73" s="8" t="str">
        <f>VLOOKUP(A73,' Job details'!A72:G273,2,FALSE)</f>
        <v>IT</v>
      </c>
      <c r="I73" s="3">
        <f>VLOOKUP(A73,' Job details'!A72:G272,5,FALSE)</f>
        <v>30080</v>
      </c>
      <c r="J73" s="3">
        <f>VLOOKUP(A73,' Job details'!A72:G272,7,FALSE)</f>
        <v>27</v>
      </c>
      <c r="K73" s="3" t="str">
        <f>IF(F73&gt;=50000,"Above","Below")</f>
        <v>Above</v>
      </c>
      <c r="L73" s="3" t="str" cm="1">
        <f t="array" ref="L73">_xlfn.IFS(J73&gt;=50,"Excellent",J73&gt;=40,"Good",J73&gt;=30,"Average",J73&lt;30,"Poor")</f>
        <v>Poor</v>
      </c>
      <c r="M73" t="b">
        <f>AND(H73="HR",G73="North",F73&gt;=15000)</f>
        <v>0</v>
      </c>
      <c r="N73" s="2" t="b">
        <f>OR(H73="IT",F73&gt;60000)</f>
        <v>1</v>
      </c>
      <c r="O73" t="b">
        <f>NOT(H73="Marketing")</f>
        <v>1</v>
      </c>
      <c r="X73" s="3">
        <f>VLOOKUP(A73,' Job details'!A72:G272,3,FALSE)</f>
        <v>77886</v>
      </c>
      <c r="AA73" s="3">
        <f>VLOOKUP(A73,' Job details'!A72:G272,3,FALSE)</f>
        <v>77886</v>
      </c>
      <c r="AE73" s="5"/>
    </row>
    <row r="74" spans="1:31">
      <c r="A74" s="3">
        <v>73</v>
      </c>
      <c r="B74" s="3" t="s">
        <v>104</v>
      </c>
      <c r="C74" s="3">
        <v>41</v>
      </c>
      <c r="D74" s="3" t="s">
        <v>32</v>
      </c>
      <c r="E74" s="5">
        <v>44091</v>
      </c>
      <c r="F74" s="8">
        <f>VLOOKUP(A74,' Job details'!A73:G273,3,FALSE)</f>
        <v>35220</v>
      </c>
      <c r="G74" s="3" t="str">
        <f>VLOOKUP(A74,' Job details'!A73:G273,6,FALSE)</f>
        <v>East</v>
      </c>
      <c r="H74" s="8" t="str">
        <f>VLOOKUP(A74,' Job details'!A73:G274,2,FALSE)</f>
        <v>Finance</v>
      </c>
      <c r="I74" s="3">
        <f>VLOOKUP(A74,' Job details'!A73:G273,5,FALSE)</f>
        <v>29444</v>
      </c>
      <c r="J74" s="3">
        <f>VLOOKUP(A74,' Job details'!A73:G273,7,FALSE)</f>
        <v>53</v>
      </c>
      <c r="K74" s="3" t="str">
        <f>IF(F74&gt;=50000,"Above","Below")</f>
        <v>Below</v>
      </c>
      <c r="L74" s="3" t="str" cm="1">
        <f t="array" ref="L74">_xlfn.IFS(J74&gt;=50,"Excellent",J74&gt;=40,"Good",J74&gt;=30,"Average",J74&lt;30,"Poor")</f>
        <v>Excellent</v>
      </c>
      <c r="M74" t="b">
        <f>AND(H74="HR",G74="North",F74&gt;=15000)</f>
        <v>0</v>
      </c>
      <c r="N74" s="2" t="b">
        <f>OR(H74="IT",F74&gt;60000)</f>
        <v>0</v>
      </c>
      <c r="O74" t="b">
        <f>NOT(H74="Marketing")</f>
        <v>1</v>
      </c>
      <c r="X74" s="3">
        <f>VLOOKUP(A74,' Job details'!A73:G273,3,FALSE)</f>
        <v>35220</v>
      </c>
      <c r="AA74" s="3">
        <f>VLOOKUP(A74,' Job details'!A73:G273,3,FALSE)</f>
        <v>35220</v>
      </c>
      <c r="AE74" s="5"/>
    </row>
    <row r="75" spans="1:31">
      <c r="A75" s="3">
        <v>74</v>
      </c>
      <c r="B75" s="3" t="s">
        <v>105</v>
      </c>
      <c r="C75" s="3">
        <v>58</v>
      </c>
      <c r="D75" s="3" t="s">
        <v>32</v>
      </c>
      <c r="E75" s="5">
        <v>44615</v>
      </c>
      <c r="F75" s="8">
        <f>VLOOKUP(A75,' Job details'!A74:G274,3,FALSE)</f>
        <v>51321</v>
      </c>
      <c r="G75" s="3" t="str">
        <f>VLOOKUP(A75,' Job details'!A74:G274,6,FALSE)</f>
        <v>East</v>
      </c>
      <c r="H75" s="8" t="str">
        <f>VLOOKUP(A75,' Job details'!A74:G275,2,FALSE)</f>
        <v>Finance</v>
      </c>
      <c r="I75" s="3">
        <f>VLOOKUP(A75,' Job details'!A74:G274,5,FALSE)</f>
        <v>29006</v>
      </c>
      <c r="J75" s="3">
        <f>VLOOKUP(A75,' Job details'!A74:G274,7,FALSE)</f>
        <v>53</v>
      </c>
      <c r="K75" s="3" t="str">
        <f>IF(F75&gt;=50000,"Above","Below")</f>
        <v>Above</v>
      </c>
      <c r="L75" s="3" t="str" cm="1">
        <f t="array" ref="L75">_xlfn.IFS(J75&gt;=50,"Excellent",J75&gt;=40,"Good",J75&gt;=30,"Average",J75&lt;30,"Poor")</f>
        <v>Excellent</v>
      </c>
      <c r="M75" t="b">
        <f>AND(H75="HR",G75="North",F75&gt;=15000)</f>
        <v>0</v>
      </c>
      <c r="N75" s="2" t="b">
        <f>OR(H75="IT",F75&gt;60000)</f>
        <v>0</v>
      </c>
      <c r="O75" t="b">
        <f>NOT(H75="Marketing")</f>
        <v>1</v>
      </c>
      <c r="X75" s="3">
        <f>VLOOKUP(A75,' Job details'!A74:G274,3,FALSE)</f>
        <v>51321</v>
      </c>
      <c r="AA75" s="3">
        <f>VLOOKUP(A75,' Job details'!A74:G274,3,FALSE)</f>
        <v>51321</v>
      </c>
      <c r="AE75" s="5"/>
    </row>
    <row r="76" spans="1:31">
      <c r="A76" s="3">
        <v>75</v>
      </c>
      <c r="B76" s="3" t="s">
        <v>106</v>
      </c>
      <c r="C76" s="3">
        <v>29</v>
      </c>
      <c r="D76" s="3" t="s">
        <v>32</v>
      </c>
      <c r="E76" s="5">
        <v>42487</v>
      </c>
      <c r="F76" s="8">
        <f>VLOOKUP(A76,' Job details'!A75:G275,3,FALSE)</f>
        <v>61527</v>
      </c>
      <c r="G76" s="3" t="str">
        <f>VLOOKUP(A76,' Job details'!A75:G275,6,FALSE)</f>
        <v>East</v>
      </c>
      <c r="H76" s="8" t="str">
        <f>VLOOKUP(A76,' Job details'!A75:G276,2,FALSE)</f>
        <v>Marketing</v>
      </c>
      <c r="I76" s="3">
        <f>VLOOKUP(A76,' Job details'!A75:G275,5,FALSE)</f>
        <v>21871</v>
      </c>
      <c r="J76" s="3">
        <f>VLOOKUP(A76,' Job details'!A75:G275,7,FALSE)</f>
        <v>34</v>
      </c>
      <c r="K76" s="3" t="str">
        <f>IF(F76&gt;=50000,"Above","Below")</f>
        <v>Above</v>
      </c>
      <c r="L76" s="3" t="str" cm="1">
        <f t="array" ref="L76">_xlfn.IFS(J76&gt;=50,"Excellent",J76&gt;=40,"Good",J76&gt;=30,"Average",J76&lt;30,"Poor")</f>
        <v>Average</v>
      </c>
      <c r="M76" t="b">
        <f>AND(H76="HR",G76="North",F76&gt;=15000)</f>
        <v>0</v>
      </c>
      <c r="N76" s="2" t="b">
        <f>OR(H76="IT",F76&gt;60000)</f>
        <v>1</v>
      </c>
      <c r="O76" t="b">
        <f>NOT(H76="Marketing")</f>
        <v>0</v>
      </c>
      <c r="X76" s="3">
        <f>VLOOKUP(A76,' Job details'!A75:G275,3,FALSE)</f>
        <v>61527</v>
      </c>
      <c r="AA76" s="3">
        <f>VLOOKUP(A76,' Job details'!A75:G275,3,FALSE)</f>
        <v>61527</v>
      </c>
      <c r="AE76" s="5"/>
    </row>
    <row r="77" spans="1:31">
      <c r="A77" s="3">
        <v>76</v>
      </c>
      <c r="B77" s="3" t="s">
        <v>107</v>
      </c>
      <c r="C77" s="3">
        <v>21</v>
      </c>
      <c r="D77" s="3" t="s">
        <v>30</v>
      </c>
      <c r="E77" s="5">
        <v>43353</v>
      </c>
      <c r="F77" s="8">
        <f>VLOOKUP(A77,' Job details'!A76:G276,3,FALSE)</f>
        <v>38684</v>
      </c>
      <c r="G77" s="3" t="str">
        <f>VLOOKUP(A77,' Job details'!A76:G276,6,FALSE)</f>
        <v>West</v>
      </c>
      <c r="H77" s="8" t="str">
        <f>VLOOKUP(A77,' Job details'!A76:G277,2,FALSE)</f>
        <v>Finance</v>
      </c>
      <c r="I77" s="3">
        <f>VLOOKUP(A77,' Job details'!A76:G276,5,FALSE)</f>
        <v>37414</v>
      </c>
      <c r="J77" s="3">
        <f>VLOOKUP(A77,' Job details'!A76:G276,7,FALSE)</f>
        <v>60</v>
      </c>
      <c r="K77" s="3" t="str">
        <f>IF(F77&gt;=50000,"Above","Below")</f>
        <v>Below</v>
      </c>
      <c r="L77" s="3" t="str" cm="1">
        <f t="array" ref="L77">_xlfn.IFS(J77&gt;=50,"Excellent",J77&gt;=40,"Good",J77&gt;=30,"Average",J77&lt;30,"Poor")</f>
        <v>Excellent</v>
      </c>
      <c r="M77" t="b">
        <f>AND(H77="HR",G77="North",F77&gt;=15000)</f>
        <v>0</v>
      </c>
      <c r="N77" s="2" t="b">
        <f>OR(H77="IT",F77&gt;60000)</f>
        <v>0</v>
      </c>
      <c r="O77" t="b">
        <f>NOT(H77="Marketing")</f>
        <v>1</v>
      </c>
      <c r="X77" s="3">
        <f>VLOOKUP(A77,' Job details'!A76:G276,3,FALSE)</f>
        <v>38684</v>
      </c>
      <c r="AA77" s="3">
        <f>VLOOKUP(A77,' Job details'!A76:G276,3,FALSE)</f>
        <v>38684</v>
      </c>
      <c r="AE77" s="5"/>
    </row>
    <row r="78" spans="1:31">
      <c r="A78" s="3">
        <v>77</v>
      </c>
      <c r="B78" s="3" t="s">
        <v>108</v>
      </c>
      <c r="C78" s="3">
        <v>56</v>
      </c>
      <c r="D78" s="3" t="s">
        <v>30</v>
      </c>
      <c r="E78" s="5">
        <v>42913</v>
      </c>
      <c r="F78" s="8">
        <f>VLOOKUP(A78,' Job details'!A77:G277,3,FALSE)</f>
        <v>31005</v>
      </c>
      <c r="G78" s="3" t="str">
        <f>VLOOKUP(A78,' Job details'!A77:G277,6,FALSE)</f>
        <v>South</v>
      </c>
      <c r="H78" s="8" t="str">
        <f>VLOOKUP(A78,' Job details'!A77:G278,2,FALSE)</f>
        <v>IT</v>
      </c>
      <c r="I78" s="3">
        <f>VLOOKUP(A78,' Job details'!A77:G277,5,FALSE)</f>
        <v>24340</v>
      </c>
      <c r="J78" s="3">
        <f>VLOOKUP(A78,' Job details'!A77:G277,7,FALSE)</f>
        <v>25</v>
      </c>
      <c r="K78" s="3" t="str">
        <f>IF(F78&gt;=50000,"Above","Below")</f>
        <v>Below</v>
      </c>
      <c r="L78" s="3" t="str" cm="1">
        <f t="array" ref="L78">_xlfn.IFS(J78&gt;=50,"Excellent",J78&gt;=40,"Good",J78&gt;=30,"Average",J78&lt;30,"Poor")</f>
        <v>Poor</v>
      </c>
      <c r="M78" t="b">
        <f>AND(H78="HR",G78="North",F78&gt;=15000)</f>
        <v>0</v>
      </c>
      <c r="N78" s="2" t="b">
        <f>OR(H78="IT",F78&gt;60000)</f>
        <v>1</v>
      </c>
      <c r="O78" t="b">
        <f>NOT(H78="Marketing")</f>
        <v>1</v>
      </c>
      <c r="X78" s="3">
        <f>VLOOKUP(A78,' Job details'!A77:G277,3,FALSE)</f>
        <v>31005</v>
      </c>
      <c r="AA78" s="3">
        <f>VLOOKUP(A78,' Job details'!A77:G277,3,FALSE)</f>
        <v>31005</v>
      </c>
      <c r="AE78" s="5"/>
    </row>
    <row r="79" spans="1:31">
      <c r="A79" s="3">
        <v>78</v>
      </c>
      <c r="B79" s="3" t="s">
        <v>109</v>
      </c>
      <c r="C79" s="3">
        <v>56</v>
      </c>
      <c r="D79" s="3" t="s">
        <v>30</v>
      </c>
      <c r="E79" s="5">
        <v>42283</v>
      </c>
      <c r="F79" s="8">
        <f>VLOOKUP(A79,' Job details'!A78:G278,3,FALSE)</f>
        <v>44245</v>
      </c>
      <c r="G79" s="3" t="str">
        <f>VLOOKUP(A79,' Job details'!A78:G278,6,FALSE)</f>
        <v>West</v>
      </c>
      <c r="H79" s="8" t="str">
        <f>VLOOKUP(A79,' Job details'!A78:G279,2,FALSE)</f>
        <v>HR</v>
      </c>
      <c r="I79" s="3">
        <f>VLOOKUP(A79,' Job details'!A78:G278,5,FALSE)</f>
        <v>16800</v>
      </c>
      <c r="J79" s="3">
        <f>VLOOKUP(A79,' Job details'!A78:G278,7,FALSE)</f>
        <v>27</v>
      </c>
      <c r="K79" s="3" t="str">
        <f>IF(F79&gt;=50000,"Above","Below")</f>
        <v>Below</v>
      </c>
      <c r="L79" s="3" t="str" cm="1">
        <f t="array" ref="L79">_xlfn.IFS(J79&gt;=50,"Excellent",J79&gt;=40,"Good",J79&gt;=30,"Average",J79&lt;30,"Poor")</f>
        <v>Poor</v>
      </c>
      <c r="M79" t="b">
        <f>AND(H79="HR",G79="North",F79&gt;=15000)</f>
        <v>0</v>
      </c>
      <c r="N79" s="2" t="b">
        <f>OR(H79="IT",F79&gt;60000)</f>
        <v>0</v>
      </c>
      <c r="O79" t="b">
        <f>NOT(H79="Marketing")</f>
        <v>1</v>
      </c>
      <c r="X79" s="3">
        <f>VLOOKUP(A79,' Job details'!A78:G278,3,FALSE)</f>
        <v>44245</v>
      </c>
      <c r="AA79" s="3">
        <f>VLOOKUP(A79,' Job details'!A78:G278,3,FALSE)</f>
        <v>44245</v>
      </c>
      <c r="AE79" s="5"/>
    </row>
    <row r="80" spans="1:31">
      <c r="A80" s="3">
        <v>79</v>
      </c>
      <c r="B80" s="3" t="s">
        <v>110</v>
      </c>
      <c r="C80" s="3">
        <v>24</v>
      </c>
      <c r="D80" s="3" t="s">
        <v>30</v>
      </c>
      <c r="E80" s="5">
        <v>43038</v>
      </c>
      <c r="F80" s="8">
        <f>VLOOKUP(A80,' Job details'!A79:G279,3,FALSE)</f>
        <v>48296</v>
      </c>
      <c r="G80" s="3" t="str">
        <f>VLOOKUP(A80,' Job details'!A79:G279,6,FALSE)</f>
        <v>North</v>
      </c>
      <c r="H80" s="8" t="str">
        <f>VLOOKUP(A80,' Job details'!A79:G280,2,FALSE)</f>
        <v>Marketing</v>
      </c>
      <c r="I80" s="3">
        <f>VLOOKUP(A80,' Job details'!A79:G279,5,FALSE)</f>
        <v>33597</v>
      </c>
      <c r="J80" s="3">
        <f>VLOOKUP(A80,' Job details'!A79:G279,7,FALSE)</f>
        <v>47</v>
      </c>
      <c r="K80" s="3" t="str">
        <f>IF(F80&gt;=50000,"Above","Below")</f>
        <v>Below</v>
      </c>
      <c r="L80" s="3" t="str" cm="1">
        <f t="array" ref="L80">_xlfn.IFS(J80&gt;=50,"Excellent",J80&gt;=40,"Good",J80&gt;=30,"Average",J80&lt;30,"Poor")</f>
        <v>Good</v>
      </c>
      <c r="M80" t="b">
        <f>AND(H80="HR",G80="North",F80&gt;=15000)</f>
        <v>0</v>
      </c>
      <c r="N80" s="2" t="b">
        <f>OR(H80="IT",F80&gt;60000)</f>
        <v>0</v>
      </c>
      <c r="O80" t="b">
        <f>NOT(H80="Marketing")</f>
        <v>0</v>
      </c>
      <c r="X80" s="3">
        <f>VLOOKUP(A80,' Job details'!A79:G279,3,FALSE)</f>
        <v>48296</v>
      </c>
      <c r="AA80" s="3">
        <f>VLOOKUP(A80,' Job details'!A79:G279,3,FALSE)</f>
        <v>48296</v>
      </c>
      <c r="AE80" s="5"/>
    </row>
    <row r="81" spans="1:31">
      <c r="A81" s="3">
        <v>80</v>
      </c>
      <c r="B81" s="3" t="s">
        <v>111</v>
      </c>
      <c r="C81" s="3">
        <v>38</v>
      </c>
      <c r="D81" s="3" t="s">
        <v>32</v>
      </c>
      <c r="E81" s="5">
        <v>41960</v>
      </c>
      <c r="F81" s="8">
        <f>VLOOKUP(A81,' Job details'!A80:G280,3,FALSE)</f>
        <v>74413</v>
      </c>
      <c r="G81" s="3" t="str">
        <f>VLOOKUP(A81,' Job details'!A80:G280,6,FALSE)</f>
        <v>West</v>
      </c>
      <c r="H81" s="8" t="str">
        <f>VLOOKUP(A81,' Job details'!A80:G281,2,FALSE)</f>
        <v>Finance</v>
      </c>
      <c r="I81" s="3">
        <f>VLOOKUP(A81,' Job details'!A80:G280,5,FALSE)</f>
        <v>14844</v>
      </c>
      <c r="J81" s="3">
        <f>VLOOKUP(A81,' Job details'!A80:G280,7,FALSE)</f>
        <v>57</v>
      </c>
      <c r="K81" s="3" t="str">
        <f>IF(F81&gt;=50000,"Above","Below")</f>
        <v>Above</v>
      </c>
      <c r="L81" s="3" t="str" cm="1">
        <f t="array" ref="L81">_xlfn.IFS(J81&gt;=50,"Excellent",J81&gt;=40,"Good",J81&gt;=30,"Average",J81&lt;30,"Poor")</f>
        <v>Excellent</v>
      </c>
      <c r="M81" t="b">
        <f>AND(H81="HR",G81="North",F81&gt;=15000)</f>
        <v>0</v>
      </c>
      <c r="N81" s="2" t="b">
        <f>OR(H81="IT",F81&gt;60000)</f>
        <v>1</v>
      </c>
      <c r="O81" t="b">
        <f>NOT(H81="Marketing")</f>
        <v>1</v>
      </c>
      <c r="X81" s="3">
        <f>VLOOKUP(A81,' Job details'!A80:G280,3,FALSE)</f>
        <v>74413</v>
      </c>
      <c r="AA81" s="3">
        <f>VLOOKUP(A81,' Job details'!A80:G280,3,FALSE)</f>
        <v>74413</v>
      </c>
      <c r="AE81" s="5"/>
    </row>
    <row r="82" spans="1:31">
      <c r="A82" s="3">
        <v>81</v>
      </c>
      <c r="B82" s="3" t="s">
        <v>112</v>
      </c>
      <c r="C82" s="3">
        <v>33</v>
      </c>
      <c r="D82" s="3" t="s">
        <v>32</v>
      </c>
      <c r="E82" s="5">
        <v>45135</v>
      </c>
      <c r="F82" s="8">
        <f>VLOOKUP(A82,' Job details'!A81:G281,3,FALSE)</f>
        <v>76940</v>
      </c>
      <c r="G82" s="3" t="str">
        <f>VLOOKUP(A82,' Job details'!A81:G281,6,FALSE)</f>
        <v>South</v>
      </c>
      <c r="H82" s="8" t="str">
        <f>VLOOKUP(A82,' Job details'!A81:G282,2,FALSE)</f>
        <v>Marketing</v>
      </c>
      <c r="I82" s="3">
        <f>VLOOKUP(A82,' Job details'!A81:G281,5,FALSE)</f>
        <v>27082</v>
      </c>
      <c r="J82" s="3">
        <f>VLOOKUP(A82,' Job details'!A81:G281,7,FALSE)</f>
        <v>28</v>
      </c>
      <c r="K82" s="3" t="str">
        <f>IF(F82&gt;=50000,"Above","Below")</f>
        <v>Above</v>
      </c>
      <c r="L82" s="3" t="str" cm="1">
        <f t="array" ref="L82">_xlfn.IFS(J82&gt;=50,"Excellent",J82&gt;=40,"Good",J82&gt;=30,"Average",J82&lt;30,"Poor")</f>
        <v>Poor</v>
      </c>
      <c r="M82" t="b">
        <f>AND(H82="HR",G82="North",F82&gt;=15000)</f>
        <v>0</v>
      </c>
      <c r="N82" s="2" t="b">
        <f>OR(H82="IT",F82&gt;60000)</f>
        <v>1</v>
      </c>
      <c r="O82" t="b">
        <f>NOT(H82="Marketing")</f>
        <v>0</v>
      </c>
      <c r="X82" s="3">
        <f>VLOOKUP(A82,' Job details'!A81:G281,3,FALSE)</f>
        <v>76940</v>
      </c>
      <c r="AA82" s="3">
        <f>VLOOKUP(A82,' Job details'!A81:G281,3,FALSE)</f>
        <v>76940</v>
      </c>
      <c r="AE82" s="5"/>
    </row>
    <row r="83" spans="1:31">
      <c r="A83" s="3">
        <v>82</v>
      </c>
      <c r="B83" s="3" t="s">
        <v>113</v>
      </c>
      <c r="C83" s="3">
        <v>20</v>
      </c>
      <c r="D83" s="3" t="s">
        <v>30</v>
      </c>
      <c r="E83" s="5">
        <v>44314</v>
      </c>
      <c r="F83" s="8">
        <f>VLOOKUP(A83,' Job details'!A82:G282,3,FALSE)</f>
        <v>64523</v>
      </c>
      <c r="G83" s="3" t="str">
        <f>VLOOKUP(A83,' Job details'!A82:G282,6,FALSE)</f>
        <v>North</v>
      </c>
      <c r="H83" s="8" t="str">
        <f>VLOOKUP(A83,' Job details'!A82:G283,2,FALSE)</f>
        <v>IT</v>
      </c>
      <c r="I83" s="3">
        <f>VLOOKUP(A83,' Job details'!A82:G282,5,FALSE)</f>
        <v>35187</v>
      </c>
      <c r="J83" s="3">
        <f>VLOOKUP(A83,' Job details'!A82:G282,7,FALSE)</f>
        <v>25</v>
      </c>
      <c r="K83" s="3" t="str">
        <f>IF(F83&gt;=50000,"Above","Below")</f>
        <v>Above</v>
      </c>
      <c r="L83" s="3" t="str" cm="1">
        <f t="array" ref="L83">_xlfn.IFS(J83&gt;=50,"Excellent",J83&gt;=40,"Good",J83&gt;=30,"Average",J83&lt;30,"Poor")</f>
        <v>Poor</v>
      </c>
      <c r="M83" t="b">
        <f>AND(H83="HR",G83="North",F83&gt;=15000)</f>
        <v>0</v>
      </c>
      <c r="N83" s="2" t="b">
        <f>OR(H83="IT",F83&gt;60000)</f>
        <v>1</v>
      </c>
      <c r="O83" t="b">
        <f>NOT(H83="Marketing")</f>
        <v>1</v>
      </c>
      <c r="X83" s="3">
        <f>VLOOKUP(A83,' Job details'!A82:G282,3,FALSE)</f>
        <v>64523</v>
      </c>
      <c r="AA83" s="3">
        <f>VLOOKUP(A83,' Job details'!A82:G282,3,FALSE)</f>
        <v>64523</v>
      </c>
      <c r="AE83" s="5"/>
    </row>
    <row r="84" spans="1:31">
      <c r="A84" s="3">
        <v>83</v>
      </c>
      <c r="B84" s="3" t="s">
        <v>114</v>
      </c>
      <c r="C84" s="3">
        <v>49</v>
      </c>
      <c r="D84" s="3" t="s">
        <v>30</v>
      </c>
      <c r="E84" s="5">
        <v>42753</v>
      </c>
      <c r="F84" s="8">
        <f>VLOOKUP(A84,' Job details'!A83:G283,3,FALSE)</f>
        <v>38871</v>
      </c>
      <c r="G84" s="3" t="str">
        <f>VLOOKUP(A84,' Job details'!A83:G283,6,FALSE)</f>
        <v>West</v>
      </c>
      <c r="H84" s="8" t="str">
        <f>VLOOKUP(A84,' Job details'!A83:G284,2,FALSE)</f>
        <v>HR</v>
      </c>
      <c r="I84" s="3">
        <f>VLOOKUP(A84,' Job details'!A83:G283,5,FALSE)</f>
        <v>32084</v>
      </c>
      <c r="J84" s="3">
        <f>VLOOKUP(A84,' Job details'!A83:G283,7,FALSE)</f>
        <v>34</v>
      </c>
      <c r="K84" s="3" t="str">
        <f>IF(F84&gt;=50000,"Above","Below")</f>
        <v>Below</v>
      </c>
      <c r="L84" s="3" t="str" cm="1">
        <f t="array" ref="L84">_xlfn.IFS(J84&gt;=50,"Excellent",J84&gt;=40,"Good",J84&gt;=30,"Average",J84&lt;30,"Poor")</f>
        <v>Average</v>
      </c>
      <c r="M84" t="b">
        <f>AND(H84="HR",G84="North",F84&gt;=15000)</f>
        <v>0</v>
      </c>
      <c r="N84" s="2" t="b">
        <f>OR(H84="IT",F84&gt;60000)</f>
        <v>0</v>
      </c>
      <c r="O84" t="b">
        <f>NOT(H84="Marketing")</f>
        <v>1</v>
      </c>
      <c r="X84" s="3">
        <f>VLOOKUP(A84,' Job details'!A83:G283,3,FALSE)</f>
        <v>38871</v>
      </c>
      <c r="AA84" s="3">
        <f>VLOOKUP(A84,' Job details'!A83:G283,3,FALSE)</f>
        <v>38871</v>
      </c>
      <c r="AE84" s="5"/>
    </row>
    <row r="85" spans="1:31">
      <c r="A85" s="3">
        <v>84</v>
      </c>
      <c r="B85" s="3" t="s">
        <v>115</v>
      </c>
      <c r="C85" s="3">
        <v>27</v>
      </c>
      <c r="D85" s="3" t="s">
        <v>32</v>
      </c>
      <c r="E85" s="5">
        <v>44947</v>
      </c>
      <c r="F85" s="8">
        <f>VLOOKUP(A85,' Job details'!A84:G284,3,FALSE)</f>
        <v>39090</v>
      </c>
      <c r="G85" s="3" t="str">
        <f>VLOOKUP(A85,' Job details'!A84:G284,6,FALSE)</f>
        <v>North</v>
      </c>
      <c r="H85" s="8" t="str">
        <f>VLOOKUP(A85,' Job details'!A84:G285,2,FALSE)</f>
        <v>Finance</v>
      </c>
      <c r="I85" s="3">
        <f>VLOOKUP(A85,' Job details'!A84:G284,5,FALSE)</f>
        <v>19756</v>
      </c>
      <c r="J85" s="3">
        <f>VLOOKUP(A85,' Job details'!A84:G284,7,FALSE)</f>
        <v>43</v>
      </c>
      <c r="K85" s="3" t="str">
        <f>IF(F85&gt;=50000,"Above","Below")</f>
        <v>Below</v>
      </c>
      <c r="L85" s="3" t="str" cm="1">
        <f t="array" ref="L85">_xlfn.IFS(J85&gt;=50,"Excellent",J85&gt;=40,"Good",J85&gt;=30,"Average",J85&lt;30,"Poor")</f>
        <v>Good</v>
      </c>
      <c r="M85" t="b">
        <f>AND(H85="HR",G85="North",F85&gt;=15000)</f>
        <v>0</v>
      </c>
      <c r="N85" s="2" t="b">
        <f>OR(H85="IT",F85&gt;60000)</f>
        <v>0</v>
      </c>
      <c r="O85" t="b">
        <f>NOT(H85="Marketing")</f>
        <v>1</v>
      </c>
      <c r="X85" s="3">
        <f>VLOOKUP(A85,' Job details'!A84:G284,3,FALSE)</f>
        <v>39090</v>
      </c>
      <c r="AA85" s="3">
        <f>VLOOKUP(A85,' Job details'!A84:G284,3,FALSE)</f>
        <v>39090</v>
      </c>
      <c r="AE85" s="5"/>
    </row>
    <row r="86" spans="1:31">
      <c r="A86" s="3">
        <v>85</v>
      </c>
      <c r="B86" s="3" t="s">
        <v>116</v>
      </c>
      <c r="C86" s="3">
        <v>28</v>
      </c>
      <c r="D86" s="3" t="s">
        <v>32</v>
      </c>
      <c r="E86" s="5">
        <v>43776</v>
      </c>
      <c r="F86" s="8">
        <f>VLOOKUP(A86,' Job details'!A85:G285,3,FALSE)</f>
        <v>65939</v>
      </c>
      <c r="G86" s="3" t="str">
        <f>VLOOKUP(A86,' Job details'!A85:G285,6,FALSE)</f>
        <v>West</v>
      </c>
      <c r="H86" s="8" t="str">
        <f>VLOOKUP(A86,' Job details'!A85:G286,2,FALSE)</f>
        <v>HR</v>
      </c>
      <c r="I86" s="3">
        <f>VLOOKUP(A86,' Job details'!A85:G285,5,FALSE)</f>
        <v>23065</v>
      </c>
      <c r="J86" s="3">
        <f>VLOOKUP(A86,' Job details'!A85:G285,7,FALSE)</f>
        <v>24</v>
      </c>
      <c r="K86" s="3" t="str">
        <f>IF(F86&gt;=50000,"Above","Below")</f>
        <v>Above</v>
      </c>
      <c r="L86" s="3" t="str" cm="1">
        <f t="array" ref="L86">_xlfn.IFS(J86&gt;=50,"Excellent",J86&gt;=40,"Good",J86&gt;=30,"Average",J86&lt;30,"Poor")</f>
        <v>Poor</v>
      </c>
      <c r="M86" t="b">
        <f>AND(H86="HR",G86="North",F86&gt;=15000)</f>
        <v>0</v>
      </c>
      <c r="N86" s="2" t="b">
        <f>OR(H86="IT",F86&gt;60000)</f>
        <v>1</v>
      </c>
      <c r="O86" t="b">
        <f>NOT(H86="Marketing")</f>
        <v>1</v>
      </c>
      <c r="X86" s="3">
        <f>VLOOKUP(A86,' Job details'!A85:G285,3,FALSE)</f>
        <v>65939</v>
      </c>
      <c r="AA86" s="3">
        <f>VLOOKUP(A86,' Job details'!A85:G285,3,FALSE)</f>
        <v>65939</v>
      </c>
      <c r="AE86" s="5"/>
    </row>
    <row r="87" spans="1:31">
      <c r="A87" s="3">
        <v>86</v>
      </c>
      <c r="B87" s="3" t="s">
        <v>117</v>
      </c>
      <c r="C87" s="3">
        <v>41</v>
      </c>
      <c r="D87" s="3" t="s">
        <v>30</v>
      </c>
      <c r="E87" s="5">
        <v>43004</v>
      </c>
      <c r="F87" s="8">
        <f>VLOOKUP(A87,' Job details'!A86:G286,3,FALSE)</f>
        <v>60367</v>
      </c>
      <c r="G87" s="3" t="str">
        <f>VLOOKUP(A87,' Job details'!A86:G286,6,FALSE)</f>
        <v>West</v>
      </c>
      <c r="H87" s="8" t="str">
        <f>VLOOKUP(A87,' Job details'!A86:G287,2,FALSE)</f>
        <v>Marketing</v>
      </c>
      <c r="I87" s="3">
        <f>VLOOKUP(A87,' Job details'!A86:G286,5,FALSE)</f>
        <v>16439</v>
      </c>
      <c r="J87" s="3">
        <f>VLOOKUP(A87,' Job details'!A86:G286,7,FALSE)</f>
        <v>29</v>
      </c>
      <c r="K87" s="3" t="str">
        <f>IF(F87&gt;=50000,"Above","Below")</f>
        <v>Above</v>
      </c>
      <c r="L87" s="3" t="str" cm="1">
        <f t="array" ref="L87">_xlfn.IFS(J87&gt;=50,"Excellent",J87&gt;=40,"Good",J87&gt;=30,"Average",J87&lt;30,"Poor")</f>
        <v>Poor</v>
      </c>
      <c r="M87" t="b">
        <f>AND(H87="HR",G87="North",F87&gt;=15000)</f>
        <v>0</v>
      </c>
      <c r="N87" s="2" t="b">
        <f>OR(H87="IT",F87&gt;60000)</f>
        <v>1</v>
      </c>
      <c r="O87" t="b">
        <f>NOT(H87="Marketing")</f>
        <v>0</v>
      </c>
      <c r="X87" s="3">
        <f>VLOOKUP(A87,' Job details'!A86:G286,3,FALSE)</f>
        <v>60367</v>
      </c>
      <c r="AA87" s="3">
        <f>VLOOKUP(A87,' Job details'!A86:G286,3,FALSE)</f>
        <v>60367</v>
      </c>
      <c r="AE87" s="5"/>
    </row>
    <row r="88" spans="1:31">
      <c r="A88" s="3">
        <v>87</v>
      </c>
      <c r="B88" s="3" t="s">
        <v>118</v>
      </c>
      <c r="C88" s="3">
        <v>44</v>
      </c>
      <c r="D88" s="3" t="s">
        <v>30</v>
      </c>
      <c r="E88" s="5">
        <v>42124</v>
      </c>
      <c r="F88" s="8">
        <f>VLOOKUP(A88,' Job details'!A87:G287,3,FALSE)</f>
        <v>44276</v>
      </c>
      <c r="G88" s="3" t="str">
        <f>VLOOKUP(A88,' Job details'!A87:G287,6,FALSE)</f>
        <v>East</v>
      </c>
      <c r="H88" s="8" t="str">
        <f>VLOOKUP(A88,' Job details'!A87:G288,2,FALSE)</f>
        <v>HR</v>
      </c>
      <c r="I88" s="3">
        <f>VLOOKUP(A88,' Job details'!A87:G287,5,FALSE)</f>
        <v>38522</v>
      </c>
      <c r="J88" s="3">
        <f>VLOOKUP(A88,' Job details'!A87:G287,7,FALSE)</f>
        <v>26</v>
      </c>
      <c r="K88" s="3" t="str">
        <f>IF(F88&gt;=50000,"Above","Below")</f>
        <v>Below</v>
      </c>
      <c r="L88" s="3" t="str" cm="1">
        <f t="array" ref="L88">_xlfn.IFS(J88&gt;=50,"Excellent",J88&gt;=40,"Good",J88&gt;=30,"Average",J88&lt;30,"Poor")</f>
        <v>Poor</v>
      </c>
      <c r="M88" t="b">
        <f>AND(H88="HR",G88="North",F88&gt;=15000)</f>
        <v>0</v>
      </c>
      <c r="N88" s="2" t="b">
        <f>OR(H88="IT",F88&gt;60000)</f>
        <v>0</v>
      </c>
      <c r="O88" t="b">
        <f>NOT(H88="Marketing")</f>
        <v>1</v>
      </c>
      <c r="X88" s="3">
        <f>VLOOKUP(A88,' Job details'!A87:G287,3,FALSE)</f>
        <v>44276</v>
      </c>
      <c r="AA88" s="3">
        <f>VLOOKUP(A88,' Job details'!A87:G287,3,FALSE)</f>
        <v>44276</v>
      </c>
      <c r="AE88" s="5"/>
    </row>
    <row r="89" spans="1:31">
      <c r="A89" s="3">
        <v>88</v>
      </c>
      <c r="B89" s="3" t="s">
        <v>119</v>
      </c>
      <c r="C89" s="3">
        <v>24</v>
      </c>
      <c r="D89" s="3" t="s">
        <v>30</v>
      </c>
      <c r="E89" s="5">
        <v>43440</v>
      </c>
      <c r="F89" s="8">
        <f>VLOOKUP(A89,' Job details'!A88:G288,3,FALSE)</f>
        <v>50630</v>
      </c>
      <c r="G89" s="3" t="str">
        <f>VLOOKUP(A89,' Job details'!A88:G288,6,FALSE)</f>
        <v>South</v>
      </c>
      <c r="H89" s="8" t="str">
        <f>VLOOKUP(A89,' Job details'!A88:G289,2,FALSE)</f>
        <v>Marketing</v>
      </c>
      <c r="I89" s="3">
        <f>VLOOKUP(A89,' Job details'!A88:G288,5,FALSE)</f>
        <v>12662</v>
      </c>
      <c r="J89" s="3">
        <f>VLOOKUP(A89,' Job details'!A88:G288,7,FALSE)</f>
        <v>38</v>
      </c>
      <c r="K89" s="3" t="str">
        <f>IF(F89&gt;=50000,"Above","Below")</f>
        <v>Above</v>
      </c>
      <c r="L89" s="3" t="str" cm="1">
        <f t="array" ref="L89">_xlfn.IFS(J89&gt;=50,"Excellent",J89&gt;=40,"Good",J89&gt;=30,"Average",J89&lt;30,"Poor")</f>
        <v>Average</v>
      </c>
      <c r="M89" t="b">
        <f>AND(H89="HR",G89="North",F89&gt;=15000)</f>
        <v>0</v>
      </c>
      <c r="N89" s="2" t="b">
        <f>OR(H89="IT",F89&gt;60000)</f>
        <v>0</v>
      </c>
      <c r="O89" t="b">
        <f>NOT(H89="Marketing")</f>
        <v>0</v>
      </c>
      <c r="X89" s="3">
        <f>VLOOKUP(A89,' Job details'!A88:G288,3,FALSE)</f>
        <v>50630</v>
      </c>
      <c r="AA89" s="3">
        <f>VLOOKUP(A89,' Job details'!A88:G288,3,FALSE)</f>
        <v>50630</v>
      </c>
      <c r="AE89" s="5"/>
    </row>
    <row r="90" spans="1:31">
      <c r="A90" s="3">
        <v>89</v>
      </c>
      <c r="B90" s="3" t="s">
        <v>120</v>
      </c>
      <c r="C90" s="3">
        <v>26</v>
      </c>
      <c r="D90" s="3" t="s">
        <v>30</v>
      </c>
      <c r="E90" s="5">
        <v>45456</v>
      </c>
      <c r="F90" s="8">
        <f>VLOOKUP(A90,' Job details'!A89:G289,3,FALSE)</f>
        <v>44082</v>
      </c>
      <c r="G90" s="3" t="str">
        <f>VLOOKUP(A90,' Job details'!A89:G289,6,FALSE)</f>
        <v>East</v>
      </c>
      <c r="H90" s="8" t="str">
        <f>VLOOKUP(A90,' Job details'!A89:G290,2,FALSE)</f>
        <v>Marketing</v>
      </c>
      <c r="I90" s="3">
        <f>VLOOKUP(A90,' Job details'!A89:G289,5,FALSE)</f>
        <v>27956</v>
      </c>
      <c r="J90" s="3">
        <f>VLOOKUP(A90,' Job details'!A89:G289,7,FALSE)</f>
        <v>42</v>
      </c>
      <c r="K90" s="3" t="str">
        <f>IF(F90&gt;=50000,"Above","Below")</f>
        <v>Below</v>
      </c>
      <c r="L90" s="3" t="str" cm="1">
        <f t="array" ref="L90">_xlfn.IFS(J90&gt;=50,"Excellent",J90&gt;=40,"Good",J90&gt;=30,"Average",J90&lt;30,"Poor")</f>
        <v>Good</v>
      </c>
      <c r="M90" t="b">
        <f>AND(H90="HR",G90="North",F90&gt;=15000)</f>
        <v>0</v>
      </c>
      <c r="N90" s="2" t="b">
        <f>OR(H90="IT",F90&gt;60000)</f>
        <v>0</v>
      </c>
      <c r="O90" t="b">
        <f>NOT(H90="Marketing")</f>
        <v>0</v>
      </c>
      <c r="X90" s="3">
        <f>VLOOKUP(A90,' Job details'!A89:G289,3,FALSE)</f>
        <v>44082</v>
      </c>
      <c r="AA90" s="3">
        <f>VLOOKUP(A90,' Job details'!A89:G289,3,FALSE)</f>
        <v>44082</v>
      </c>
      <c r="AE90" s="5"/>
    </row>
    <row r="91" spans="1:31">
      <c r="A91" s="3">
        <v>90</v>
      </c>
      <c r="B91" s="3" t="s">
        <v>121</v>
      </c>
      <c r="C91" s="3">
        <v>22</v>
      </c>
      <c r="D91" s="3" t="s">
        <v>30</v>
      </c>
      <c r="E91" s="5">
        <v>42027</v>
      </c>
      <c r="F91" s="8">
        <f>VLOOKUP(A91,' Job details'!A90:G290,3,FALSE)</f>
        <v>46592</v>
      </c>
      <c r="G91" s="3" t="str">
        <f>VLOOKUP(A91,' Job details'!A90:G290,6,FALSE)</f>
        <v>West</v>
      </c>
      <c r="H91" s="8" t="str">
        <f>VLOOKUP(A91,' Job details'!A90:G291,2,FALSE)</f>
        <v>Finance</v>
      </c>
      <c r="I91" s="3">
        <f>VLOOKUP(A91,' Job details'!A90:G290,5,FALSE)</f>
        <v>11073</v>
      </c>
      <c r="J91" s="3">
        <f>VLOOKUP(A91,' Job details'!A90:G290,7,FALSE)</f>
        <v>26</v>
      </c>
      <c r="K91" s="3" t="str">
        <f>IF(F91&gt;=50000,"Above","Below")</f>
        <v>Below</v>
      </c>
      <c r="L91" s="3" t="str" cm="1">
        <f t="array" ref="L91">_xlfn.IFS(J91&gt;=50,"Excellent",J91&gt;=40,"Good",J91&gt;=30,"Average",J91&lt;30,"Poor")</f>
        <v>Poor</v>
      </c>
      <c r="M91" t="b">
        <f>AND(H91="HR",G91="North",F91&gt;=15000)</f>
        <v>0</v>
      </c>
      <c r="N91" s="2" t="b">
        <f>OR(H91="IT",F91&gt;60000)</f>
        <v>0</v>
      </c>
      <c r="O91" t="b">
        <f>NOT(H91="Marketing")</f>
        <v>1</v>
      </c>
      <c r="X91" s="3">
        <f>VLOOKUP(A91,' Job details'!A90:G290,3,FALSE)</f>
        <v>46592</v>
      </c>
      <c r="AA91" s="3">
        <f>VLOOKUP(A91,' Job details'!A90:G290,3,FALSE)</f>
        <v>46592</v>
      </c>
      <c r="AE91" s="5"/>
    </row>
    <row r="92" spans="1:31">
      <c r="A92" s="3">
        <v>91</v>
      </c>
      <c r="B92" s="3" t="s">
        <v>122</v>
      </c>
      <c r="C92" s="3">
        <v>28</v>
      </c>
      <c r="D92" s="3" t="s">
        <v>30</v>
      </c>
      <c r="E92" s="5">
        <v>45217</v>
      </c>
      <c r="F92" s="8">
        <f>VLOOKUP(A92,' Job details'!A91:G291,3,FALSE)</f>
        <v>59613</v>
      </c>
      <c r="G92" s="3" t="str">
        <f>VLOOKUP(A92,' Job details'!A91:G291,6,FALSE)</f>
        <v>North</v>
      </c>
      <c r="H92" s="8" t="str">
        <f>VLOOKUP(A92,' Job details'!A91:G292,2,FALSE)</f>
        <v>Finance</v>
      </c>
      <c r="I92" s="3">
        <f>VLOOKUP(A92,' Job details'!A91:G291,5,FALSE)</f>
        <v>32024</v>
      </c>
      <c r="J92" s="3">
        <f>VLOOKUP(A92,' Job details'!A91:G291,7,FALSE)</f>
        <v>41</v>
      </c>
      <c r="K92" s="3" t="str">
        <f>IF(F92&gt;=50000,"Above","Below")</f>
        <v>Above</v>
      </c>
      <c r="L92" s="3" t="str" cm="1">
        <f t="array" ref="L92">_xlfn.IFS(J92&gt;=50,"Excellent",J92&gt;=40,"Good",J92&gt;=30,"Average",J92&lt;30,"Poor")</f>
        <v>Good</v>
      </c>
      <c r="M92" t="b">
        <f>AND(H92="HR",G92="North",F92&gt;=15000)</f>
        <v>0</v>
      </c>
      <c r="N92" s="2" t="b">
        <f>OR(H92="IT",F92&gt;60000)</f>
        <v>0</v>
      </c>
      <c r="O92" t="b">
        <f>NOT(H92="Marketing")</f>
        <v>1</v>
      </c>
      <c r="X92" s="3">
        <f>VLOOKUP(A92,' Job details'!A91:G291,3,FALSE)</f>
        <v>59613</v>
      </c>
      <c r="AA92" s="3">
        <f>VLOOKUP(A92,' Job details'!A91:G291,3,FALSE)</f>
        <v>59613</v>
      </c>
      <c r="AE92" s="5"/>
    </row>
    <row r="93" spans="1:31">
      <c r="A93" s="3">
        <v>92</v>
      </c>
      <c r="B93" s="3" t="s">
        <v>123</v>
      </c>
      <c r="C93" s="3">
        <v>50</v>
      </c>
      <c r="D93" s="3" t="s">
        <v>32</v>
      </c>
      <c r="E93" s="5">
        <v>43553</v>
      </c>
      <c r="F93" s="8">
        <f>VLOOKUP(A93,' Job details'!A92:G292,3,FALSE)</f>
        <v>58254</v>
      </c>
      <c r="G93" s="3" t="str">
        <f>VLOOKUP(A93,' Job details'!A92:G292,6,FALSE)</f>
        <v>North</v>
      </c>
      <c r="H93" s="8" t="str">
        <f>VLOOKUP(A93,' Job details'!A92:G293,2,FALSE)</f>
        <v>IT</v>
      </c>
      <c r="I93" s="3">
        <f>VLOOKUP(A93,' Job details'!A92:G292,5,FALSE)</f>
        <v>24398</v>
      </c>
      <c r="J93" s="3">
        <f>VLOOKUP(A93,' Job details'!A92:G292,7,FALSE)</f>
        <v>22</v>
      </c>
      <c r="K93" s="3" t="str">
        <f>IF(F93&gt;=50000,"Above","Below")</f>
        <v>Above</v>
      </c>
      <c r="L93" s="3" t="str" cm="1">
        <f t="array" ref="L93">_xlfn.IFS(J93&gt;=50,"Excellent",J93&gt;=40,"Good",J93&gt;=30,"Average",J93&lt;30,"Poor")</f>
        <v>Poor</v>
      </c>
      <c r="M93" t="b">
        <f>AND(H93="HR",G93="North",F93&gt;=15000)</f>
        <v>0</v>
      </c>
      <c r="N93" s="2" t="b">
        <f>OR(H93="IT",F93&gt;60000)</f>
        <v>1</v>
      </c>
      <c r="O93" t="b">
        <f>NOT(H93="Marketing")</f>
        <v>1</v>
      </c>
      <c r="X93" s="3">
        <f>VLOOKUP(A93,' Job details'!A92:G292,3,FALSE)</f>
        <v>58254</v>
      </c>
      <c r="AA93" s="3">
        <f>VLOOKUP(A93,' Job details'!A92:G292,3,FALSE)</f>
        <v>58254</v>
      </c>
      <c r="AE93" s="5"/>
    </row>
    <row r="94" spans="1:31">
      <c r="A94" s="3">
        <v>93</v>
      </c>
      <c r="B94" s="3" t="s">
        <v>124</v>
      </c>
      <c r="C94" s="3">
        <v>51</v>
      </c>
      <c r="D94" s="3" t="s">
        <v>30</v>
      </c>
      <c r="E94" s="5">
        <v>43290</v>
      </c>
      <c r="F94" s="8">
        <f>VLOOKUP(A94,' Job details'!A93:G293,3,FALSE)</f>
        <v>32448</v>
      </c>
      <c r="G94" s="3" t="str">
        <f>VLOOKUP(A94,' Job details'!A93:G293,6,FALSE)</f>
        <v>East</v>
      </c>
      <c r="H94" s="8" t="str">
        <f>VLOOKUP(A94,' Job details'!A93:G294,2,FALSE)</f>
        <v>IT</v>
      </c>
      <c r="I94" s="3">
        <f>VLOOKUP(A94,' Job details'!A93:G293,5,FALSE)</f>
        <v>39487</v>
      </c>
      <c r="J94" s="3">
        <f>VLOOKUP(A94,' Job details'!A93:G293,7,FALSE)</f>
        <v>42</v>
      </c>
      <c r="K94" s="3" t="str">
        <f>IF(F94&gt;=50000,"Above","Below")</f>
        <v>Below</v>
      </c>
      <c r="L94" s="3" t="str" cm="1">
        <f t="array" ref="L94">_xlfn.IFS(J94&gt;=50,"Excellent",J94&gt;=40,"Good",J94&gt;=30,"Average",J94&lt;30,"Poor")</f>
        <v>Good</v>
      </c>
      <c r="M94" t="b">
        <f>AND(H94="HR",G94="North",F94&gt;=15000)</f>
        <v>0</v>
      </c>
      <c r="N94" s="2" t="b">
        <f>OR(H94="IT",F94&gt;60000)</f>
        <v>1</v>
      </c>
      <c r="O94" t="b">
        <f>NOT(H94="Marketing")</f>
        <v>1</v>
      </c>
      <c r="X94" s="3">
        <f>VLOOKUP(A94,' Job details'!A93:G293,3,FALSE)</f>
        <v>32448</v>
      </c>
      <c r="AA94" s="3">
        <f>VLOOKUP(A94,' Job details'!A93:G293,3,FALSE)</f>
        <v>32448</v>
      </c>
      <c r="AE94" s="5"/>
    </row>
    <row r="95" spans="1:31">
      <c r="A95" s="3">
        <v>94</v>
      </c>
      <c r="B95" s="3" t="s">
        <v>125</v>
      </c>
      <c r="C95" s="3">
        <v>49</v>
      </c>
      <c r="D95" s="3" t="s">
        <v>32</v>
      </c>
      <c r="E95" s="5">
        <v>44971</v>
      </c>
      <c r="F95" s="8">
        <f>VLOOKUP(A95,' Job details'!A94:G294,3,FALSE)</f>
        <v>67377</v>
      </c>
      <c r="G95" s="3" t="str">
        <f>VLOOKUP(A95,' Job details'!A94:G294,6,FALSE)</f>
        <v>South</v>
      </c>
      <c r="H95" s="8" t="str">
        <f>VLOOKUP(A95,' Job details'!A94:G295,2,FALSE)</f>
        <v>IT</v>
      </c>
      <c r="I95" s="3">
        <f>VLOOKUP(A95,' Job details'!A94:G294,5,FALSE)</f>
        <v>38185</v>
      </c>
      <c r="J95" s="3">
        <f>VLOOKUP(A95,' Job details'!A94:G294,7,FALSE)</f>
        <v>51</v>
      </c>
      <c r="K95" s="3" t="str">
        <f>IF(F95&gt;=50000,"Above","Below")</f>
        <v>Above</v>
      </c>
      <c r="L95" s="3" t="str" cm="1">
        <f t="array" ref="L95">_xlfn.IFS(J95&gt;=50,"Excellent",J95&gt;=40,"Good",J95&gt;=30,"Average",J95&lt;30,"Poor")</f>
        <v>Excellent</v>
      </c>
      <c r="M95" t="b">
        <f>AND(H95="HR",G95="North",F95&gt;=15000)</f>
        <v>0</v>
      </c>
      <c r="N95" s="2" t="b">
        <f>OR(H95="IT",F95&gt;60000)</f>
        <v>1</v>
      </c>
      <c r="O95" t="b">
        <f>NOT(H95="Marketing")</f>
        <v>1</v>
      </c>
      <c r="X95" s="3">
        <f>VLOOKUP(A95,' Job details'!A94:G294,3,FALSE)</f>
        <v>67377</v>
      </c>
      <c r="AA95" s="3">
        <f>VLOOKUP(A95,' Job details'!A94:G294,3,FALSE)</f>
        <v>67377</v>
      </c>
      <c r="AE95" s="5"/>
    </row>
    <row r="96" spans="1:31">
      <c r="A96" s="3">
        <v>95</v>
      </c>
      <c r="B96" s="3" t="s">
        <v>126</v>
      </c>
      <c r="C96" s="3">
        <v>49</v>
      </c>
      <c r="D96" s="3" t="s">
        <v>32</v>
      </c>
      <c r="E96" s="5">
        <v>45303</v>
      </c>
      <c r="F96" s="8">
        <f>VLOOKUP(A96,' Job details'!A95:G295,3,FALSE)</f>
        <v>66570</v>
      </c>
      <c r="G96" s="3" t="str">
        <f>VLOOKUP(A96,' Job details'!A95:G295,6,FALSE)</f>
        <v>South</v>
      </c>
      <c r="H96" s="8" t="str">
        <f>VLOOKUP(A96,' Job details'!A95:G296,2,FALSE)</f>
        <v>IT</v>
      </c>
      <c r="I96" s="3">
        <f>VLOOKUP(A96,' Job details'!A95:G295,5,FALSE)</f>
        <v>21575</v>
      </c>
      <c r="J96" s="3">
        <f>VLOOKUP(A96,' Job details'!A95:G295,7,FALSE)</f>
        <v>56</v>
      </c>
      <c r="K96" s="3" t="str">
        <f>IF(F96&gt;=50000,"Above","Below")</f>
        <v>Above</v>
      </c>
      <c r="L96" s="3" t="str" cm="1">
        <f t="array" ref="L96">_xlfn.IFS(J96&gt;=50,"Excellent",J96&gt;=40,"Good",J96&gt;=30,"Average",J96&lt;30,"Poor")</f>
        <v>Excellent</v>
      </c>
      <c r="M96" t="b">
        <f>AND(H96="HR",G96="North",F96&gt;=15000)</f>
        <v>0</v>
      </c>
      <c r="N96" s="2" t="b">
        <f>OR(H96="IT",F96&gt;60000)</f>
        <v>1</v>
      </c>
      <c r="O96" t="b">
        <f>NOT(H96="Marketing")</f>
        <v>1</v>
      </c>
      <c r="X96" s="3">
        <f>VLOOKUP(A96,' Job details'!A95:G295,3,FALSE)</f>
        <v>66570</v>
      </c>
      <c r="AA96" s="3">
        <f>VLOOKUP(A96,' Job details'!A95:G295,3,FALSE)</f>
        <v>66570</v>
      </c>
      <c r="AE96" s="5"/>
    </row>
    <row r="97" spans="1:31">
      <c r="A97" s="3">
        <v>96</v>
      </c>
      <c r="B97" s="3" t="s">
        <v>127</v>
      </c>
      <c r="C97" s="3">
        <v>40</v>
      </c>
      <c r="D97" s="3" t="s">
        <v>30</v>
      </c>
      <c r="E97" s="5">
        <v>43529</v>
      </c>
      <c r="F97" s="8">
        <f>VLOOKUP(A97,' Job details'!A96:G296,3,FALSE)</f>
        <v>40862</v>
      </c>
      <c r="G97" s="3" t="str">
        <f>VLOOKUP(A97,' Job details'!A96:G296,6,FALSE)</f>
        <v>West</v>
      </c>
      <c r="H97" s="8" t="str">
        <f>VLOOKUP(A97,' Job details'!A96:G297,2,FALSE)</f>
        <v>Finance</v>
      </c>
      <c r="I97" s="3">
        <f>VLOOKUP(A97,' Job details'!A96:G296,5,FALSE)</f>
        <v>13911</v>
      </c>
      <c r="J97" s="3">
        <f>VLOOKUP(A97,' Job details'!A96:G296,7,FALSE)</f>
        <v>26</v>
      </c>
      <c r="K97" s="3" t="str">
        <f>IF(F97&gt;=50000,"Above","Below")</f>
        <v>Below</v>
      </c>
      <c r="L97" s="3" t="str" cm="1">
        <f t="array" ref="L97">_xlfn.IFS(J97&gt;=50,"Excellent",J97&gt;=40,"Good",J97&gt;=30,"Average",J97&lt;30,"Poor")</f>
        <v>Poor</v>
      </c>
      <c r="M97" t="b">
        <f>AND(H97="HR",G97="North",F97&gt;=15000)</f>
        <v>0</v>
      </c>
      <c r="N97" s="2" t="b">
        <f>OR(H97="IT",F97&gt;60000)</f>
        <v>0</v>
      </c>
      <c r="O97" t="b">
        <f>NOT(H97="Marketing")</f>
        <v>1</v>
      </c>
      <c r="X97" s="3">
        <f>VLOOKUP(A97,' Job details'!A96:G296,3,FALSE)</f>
        <v>40862</v>
      </c>
      <c r="AA97" s="3">
        <f>VLOOKUP(A97,' Job details'!A96:G296,3,FALSE)</f>
        <v>40862</v>
      </c>
      <c r="AE97" s="5"/>
    </row>
    <row r="98" spans="1:31">
      <c r="A98" s="3">
        <v>97</v>
      </c>
      <c r="B98" s="3" t="s">
        <v>128</v>
      </c>
      <c r="C98" s="3">
        <v>20</v>
      </c>
      <c r="D98" s="3" t="s">
        <v>32</v>
      </c>
      <c r="E98" s="5">
        <v>43274</v>
      </c>
      <c r="F98" s="8">
        <f>VLOOKUP(A98,' Job details'!A97:G297,3,FALSE)</f>
        <v>37827</v>
      </c>
      <c r="G98" s="3" t="str">
        <f>VLOOKUP(A98,' Job details'!A97:G297,6,FALSE)</f>
        <v>North</v>
      </c>
      <c r="H98" s="8" t="str">
        <f>VLOOKUP(A98,' Job details'!A97:G298,2,FALSE)</f>
        <v>HR</v>
      </c>
      <c r="I98" s="3">
        <f>VLOOKUP(A98,' Job details'!A97:G297,5,FALSE)</f>
        <v>36655</v>
      </c>
      <c r="J98" s="3">
        <f>VLOOKUP(A98,' Job details'!A97:G297,7,FALSE)</f>
        <v>28</v>
      </c>
      <c r="K98" s="3" t="str">
        <f>IF(F98&gt;=50000,"Above","Below")</f>
        <v>Below</v>
      </c>
      <c r="L98" s="3" t="str" cm="1">
        <f t="array" ref="L98">_xlfn.IFS(J98&gt;=50,"Excellent",J98&gt;=40,"Good",J98&gt;=30,"Average",J98&lt;30,"Poor")</f>
        <v>Poor</v>
      </c>
      <c r="M98" t="b">
        <f>AND(H98="HR",G98="North",F98&gt;=15000)</f>
        <v>1</v>
      </c>
      <c r="N98" s="2" t="b">
        <f>OR(H98="IT",F98&gt;60000)</f>
        <v>0</v>
      </c>
      <c r="O98" t="b">
        <f>NOT(H98="Marketing")</f>
        <v>1</v>
      </c>
      <c r="X98" s="3">
        <f>VLOOKUP(A98,' Job details'!A97:G297,3,FALSE)</f>
        <v>37827</v>
      </c>
      <c r="AA98" s="3">
        <f>VLOOKUP(A98,' Job details'!A97:G297,3,FALSE)</f>
        <v>37827</v>
      </c>
      <c r="AE98" s="5"/>
    </row>
    <row r="99" spans="1:31">
      <c r="A99" s="3">
        <v>98</v>
      </c>
      <c r="B99" s="3" t="s">
        <v>129</v>
      </c>
      <c r="C99" s="3">
        <v>22</v>
      </c>
      <c r="D99" s="3" t="s">
        <v>30</v>
      </c>
      <c r="E99" s="5">
        <v>44956</v>
      </c>
      <c r="F99" s="8">
        <f>VLOOKUP(A99,' Job details'!A98:G298,3,FALSE)</f>
        <v>65539</v>
      </c>
      <c r="G99" s="3" t="str">
        <f>VLOOKUP(A99,' Job details'!A98:G298,6,FALSE)</f>
        <v>East</v>
      </c>
      <c r="H99" s="8" t="str">
        <f>VLOOKUP(A99,' Job details'!A98:G299,2,FALSE)</f>
        <v>IT</v>
      </c>
      <c r="I99" s="3">
        <f>VLOOKUP(A99,' Job details'!A98:G298,5,FALSE)</f>
        <v>21102</v>
      </c>
      <c r="J99" s="3">
        <f>VLOOKUP(A99,' Job details'!A98:G298,7,FALSE)</f>
        <v>40</v>
      </c>
      <c r="K99" s="3" t="str">
        <f>IF(F99&gt;=50000,"Above","Below")</f>
        <v>Above</v>
      </c>
      <c r="L99" s="3" t="str" cm="1">
        <f t="array" ref="L99">_xlfn.IFS(J99&gt;=50,"Excellent",J99&gt;=40,"Good",J99&gt;=30,"Average",J99&lt;30,"Poor")</f>
        <v>Good</v>
      </c>
      <c r="M99" t="b">
        <f>AND(H99="HR",G99="North",F99&gt;=15000)</f>
        <v>0</v>
      </c>
      <c r="N99" s="2" t="b">
        <f>OR(H99="IT",F99&gt;60000)</f>
        <v>1</v>
      </c>
      <c r="O99" t="b">
        <f>NOT(H99="Marketing")</f>
        <v>1</v>
      </c>
      <c r="X99" s="3">
        <f>VLOOKUP(A99,' Job details'!A98:G298,3,FALSE)</f>
        <v>65539</v>
      </c>
      <c r="AA99" s="3">
        <f>VLOOKUP(A99,' Job details'!A98:G298,3,FALSE)</f>
        <v>65539</v>
      </c>
      <c r="AE99" s="5"/>
    </row>
    <row r="100" spans="1:31">
      <c r="A100" s="3">
        <v>99</v>
      </c>
      <c r="B100" s="3" t="s">
        <v>130</v>
      </c>
      <c r="C100" s="3">
        <v>39</v>
      </c>
      <c r="D100" s="3" t="s">
        <v>30</v>
      </c>
      <c r="E100" s="5">
        <v>45059</v>
      </c>
      <c r="F100" s="8">
        <f>VLOOKUP(A100,' Job details'!A99:G299,3,FALSE)</f>
        <v>43063</v>
      </c>
      <c r="G100" s="3" t="str">
        <f>VLOOKUP(A100,' Job details'!A99:G299,6,FALSE)</f>
        <v>South</v>
      </c>
      <c r="H100" s="8" t="str">
        <f>VLOOKUP(A100,' Job details'!A99:G300,2,FALSE)</f>
        <v>Finance</v>
      </c>
      <c r="I100" s="3">
        <f>VLOOKUP(A100,' Job details'!A99:G299,5,FALSE)</f>
        <v>36315</v>
      </c>
      <c r="J100" s="3">
        <f>VLOOKUP(A100,' Job details'!A99:G299,7,FALSE)</f>
        <v>51</v>
      </c>
      <c r="K100" s="3" t="str">
        <f>IF(F100&gt;=50000,"Above","Below")</f>
        <v>Below</v>
      </c>
      <c r="L100" s="3" t="str" cm="1">
        <f t="array" ref="L100">_xlfn.IFS(J100&gt;=50,"Excellent",J100&gt;=40,"Good",J100&gt;=30,"Average",J100&lt;30,"Poor")</f>
        <v>Excellent</v>
      </c>
      <c r="M100" t="b">
        <f>AND(H100="HR",G100="North",F100&gt;=15000)</f>
        <v>0</v>
      </c>
      <c r="N100" s="2" t="b">
        <f>OR(H100="IT",F100&gt;60000)</f>
        <v>0</v>
      </c>
      <c r="O100" t="b">
        <f>NOT(H100="Marketing")</f>
        <v>1</v>
      </c>
      <c r="X100" s="3">
        <f>VLOOKUP(A100,' Job details'!A99:G299,3,FALSE)</f>
        <v>43063</v>
      </c>
      <c r="AA100" s="3">
        <f>VLOOKUP(A100,' Job details'!A99:G299,3,FALSE)</f>
        <v>43063</v>
      </c>
      <c r="AE100" s="5"/>
    </row>
    <row r="101" spans="1:31">
      <c r="A101" s="3">
        <v>100</v>
      </c>
      <c r="B101" s="3" t="s">
        <v>131</v>
      </c>
      <c r="C101" s="3">
        <v>52</v>
      </c>
      <c r="D101" s="3" t="s">
        <v>32</v>
      </c>
      <c r="E101" s="5">
        <v>43071</v>
      </c>
      <c r="F101" s="8">
        <f>VLOOKUP(A101,' Job details'!A100:G300,3,FALSE)</f>
        <v>76115</v>
      </c>
      <c r="G101" s="3" t="str">
        <f>VLOOKUP(A101,' Job details'!A100:G300,6,FALSE)</f>
        <v>West</v>
      </c>
      <c r="H101" s="8" t="str">
        <f>VLOOKUP(A101,' Job details'!A100:G301,2,FALSE)</f>
        <v>IT</v>
      </c>
      <c r="I101" s="3">
        <f>VLOOKUP(A101,' Job details'!A100:G300,5,FALSE)</f>
        <v>37613</v>
      </c>
      <c r="J101" s="3">
        <f>VLOOKUP(A101,' Job details'!A100:G300,7,FALSE)</f>
        <v>44</v>
      </c>
      <c r="K101" s="3" t="str">
        <f>IF(F101&gt;=50000,"Above","Below")</f>
        <v>Above</v>
      </c>
      <c r="L101" s="3" t="str" cm="1">
        <f t="array" ref="L101">_xlfn.IFS(J101&gt;=50,"Excellent",J101&gt;=40,"Good",J101&gt;=30,"Average",J101&lt;30,"Poor")</f>
        <v>Good</v>
      </c>
      <c r="M101" t="b">
        <f>AND(H101="HR",G101="North",F101&gt;=15000)</f>
        <v>0</v>
      </c>
      <c r="N101" s="2" t="b">
        <f>OR(H101="IT",F101&gt;60000)</f>
        <v>1</v>
      </c>
      <c r="O101" t="b">
        <f>NOT(H101="Marketing")</f>
        <v>1</v>
      </c>
      <c r="X101" s="3">
        <f>VLOOKUP(A101,' Job details'!A100:G300,3,FALSE)</f>
        <v>76115</v>
      </c>
      <c r="AA101" s="3">
        <f>VLOOKUP(A101,' Job details'!A100:G300,3,FALSE)</f>
        <v>76115</v>
      </c>
      <c r="AE101" s="5"/>
    </row>
    <row r="102" spans="1:31">
      <c r="A102" s="3">
        <v>101</v>
      </c>
      <c r="B102" s="3" t="s">
        <v>132</v>
      </c>
      <c r="C102" s="3">
        <v>37</v>
      </c>
      <c r="D102" s="3" t="s">
        <v>32</v>
      </c>
      <c r="E102" s="5">
        <v>45219</v>
      </c>
      <c r="F102" s="8">
        <f>VLOOKUP(A102,' Job details'!A101:G301,3,FALSE)</f>
        <v>79682</v>
      </c>
      <c r="G102" s="3" t="str">
        <f>VLOOKUP(A102,' Job details'!A101:G301,6,FALSE)</f>
        <v>East</v>
      </c>
      <c r="H102" s="8" t="str">
        <f>VLOOKUP(A102,' Job details'!A101:G302,2,FALSE)</f>
        <v>IT</v>
      </c>
      <c r="I102" s="3">
        <f>VLOOKUP(A102,' Job details'!A101:G301,5,FALSE)</f>
        <v>13747</v>
      </c>
      <c r="J102" s="3">
        <f>VLOOKUP(A102,' Job details'!A101:G301,7,FALSE)</f>
        <v>39</v>
      </c>
      <c r="K102" s="3" t="str">
        <f>IF(F102&gt;=50000,"Above","Below")</f>
        <v>Above</v>
      </c>
      <c r="L102" s="3" t="str" cm="1">
        <f t="array" ref="L102">_xlfn.IFS(J102&gt;=50,"Excellent",J102&gt;=40,"Good",J102&gt;=30,"Average",J102&lt;30,"Poor")</f>
        <v>Average</v>
      </c>
      <c r="M102" t="b">
        <f>AND(H102="HR",G102="North",F102&gt;=15000)</f>
        <v>0</v>
      </c>
      <c r="N102" s="2" t="b">
        <f>OR(H102="IT",F102&gt;60000)</f>
        <v>1</v>
      </c>
      <c r="O102" t="b">
        <f>NOT(H102="Marketing")</f>
        <v>1</v>
      </c>
      <c r="X102" s="3">
        <f>VLOOKUP(A102,' Job details'!A101:G301,3,FALSE)</f>
        <v>79682</v>
      </c>
      <c r="AA102" s="3">
        <f>VLOOKUP(A102,' Job details'!A101:G301,3,FALSE)</f>
        <v>79682</v>
      </c>
      <c r="AE102" s="5"/>
    </row>
    <row r="103" spans="1:31">
      <c r="A103" s="3">
        <v>102</v>
      </c>
      <c r="B103" s="3" t="s">
        <v>133</v>
      </c>
      <c r="C103" s="3">
        <v>24</v>
      </c>
      <c r="D103" s="3" t="s">
        <v>32</v>
      </c>
      <c r="E103" s="5">
        <v>45390</v>
      </c>
      <c r="F103" s="8">
        <f>VLOOKUP(A103,' Job details'!A102:G302,3,FALSE)</f>
        <v>62476</v>
      </c>
      <c r="G103" s="3" t="str">
        <f>VLOOKUP(A103,' Job details'!A102:G302,6,FALSE)</f>
        <v>East</v>
      </c>
      <c r="H103" s="8" t="str">
        <f>VLOOKUP(A103,' Job details'!A102:G303,2,FALSE)</f>
        <v>Sales</v>
      </c>
      <c r="I103" s="3">
        <f>VLOOKUP(A103,' Job details'!A102:G302,5,FALSE)</f>
        <v>22606</v>
      </c>
      <c r="J103" s="3">
        <f>VLOOKUP(A103,' Job details'!A102:G302,7,FALSE)</f>
        <v>56</v>
      </c>
      <c r="K103" s="3" t="str">
        <f>IF(F103&gt;=50000,"Above","Below")</f>
        <v>Above</v>
      </c>
      <c r="L103" s="3" t="str" cm="1">
        <f t="array" ref="L103">_xlfn.IFS(J103&gt;=50,"Excellent",J103&gt;=40,"Good",J103&gt;=30,"Average",J103&lt;30,"Poor")</f>
        <v>Excellent</v>
      </c>
      <c r="M103" t="b">
        <f>AND(H103="HR",G103="North",F103&gt;=15000)</f>
        <v>0</v>
      </c>
      <c r="N103" s="2" t="b">
        <f>OR(H103="IT",F103&gt;60000)</f>
        <v>1</v>
      </c>
      <c r="O103" t="b">
        <f>NOT(H103="Marketing")</f>
        <v>1</v>
      </c>
      <c r="X103" s="3">
        <f>VLOOKUP(A103,' Job details'!A102:G302,3,FALSE)</f>
        <v>62476</v>
      </c>
      <c r="AA103" s="3">
        <f>VLOOKUP(A103,' Job details'!A102:G302,3,FALSE)</f>
        <v>62476</v>
      </c>
      <c r="AE103" s="5"/>
    </row>
    <row r="104" spans="1:31">
      <c r="A104" s="3">
        <v>103</v>
      </c>
      <c r="B104" s="3" t="s">
        <v>134</v>
      </c>
      <c r="C104" s="3">
        <v>54</v>
      </c>
      <c r="D104" s="3" t="s">
        <v>30</v>
      </c>
      <c r="E104" s="5">
        <v>43911</v>
      </c>
      <c r="F104" s="8">
        <f>VLOOKUP(A104,' Job details'!A103:G303,3,FALSE)</f>
        <v>74601</v>
      </c>
      <c r="G104" s="3" t="str">
        <f>VLOOKUP(A104,' Job details'!A103:G303,6,FALSE)</f>
        <v>East</v>
      </c>
      <c r="H104" s="8" t="str">
        <f>VLOOKUP(A104,' Job details'!A103:G304,2,FALSE)</f>
        <v>Sales</v>
      </c>
      <c r="I104" s="3">
        <f>VLOOKUP(A104,' Job details'!A103:G303,5,FALSE)</f>
        <v>35571</v>
      </c>
      <c r="J104" s="3">
        <f>VLOOKUP(A104,' Job details'!A103:G303,7,FALSE)</f>
        <v>23</v>
      </c>
      <c r="K104" s="3" t="str">
        <f>IF(F104&gt;=50000,"Above","Below")</f>
        <v>Above</v>
      </c>
      <c r="L104" s="3" t="str" cm="1">
        <f t="array" ref="L104">_xlfn.IFS(J104&gt;=50,"Excellent",J104&gt;=40,"Good",J104&gt;=30,"Average",J104&lt;30,"Poor")</f>
        <v>Poor</v>
      </c>
      <c r="M104" t="b">
        <f>AND(H104="HR",G104="North",F104&gt;=15000)</f>
        <v>0</v>
      </c>
      <c r="N104" s="2" t="b">
        <f>OR(H104="IT",F104&gt;60000)</f>
        <v>1</v>
      </c>
      <c r="O104" t="b">
        <f>NOT(H104="Marketing")</f>
        <v>1</v>
      </c>
      <c r="X104" s="3">
        <f>VLOOKUP(A104,' Job details'!A103:G303,3,FALSE)</f>
        <v>74601</v>
      </c>
      <c r="AA104" s="3">
        <f>VLOOKUP(A104,' Job details'!A103:G303,3,FALSE)</f>
        <v>74601</v>
      </c>
      <c r="AE104" s="5"/>
    </row>
    <row r="105" spans="1:31">
      <c r="A105" s="3">
        <v>104</v>
      </c>
      <c r="B105" s="3" t="s">
        <v>135</v>
      </c>
      <c r="C105" s="3">
        <v>41</v>
      </c>
      <c r="D105" s="3" t="s">
        <v>32</v>
      </c>
      <c r="E105" s="5">
        <v>42567</v>
      </c>
      <c r="F105" s="8">
        <f>VLOOKUP(A105,' Job details'!A104:G304,3,FALSE)</f>
        <v>40856</v>
      </c>
      <c r="G105" s="3" t="str">
        <f>VLOOKUP(A105,' Job details'!A104:G304,6,FALSE)</f>
        <v>East</v>
      </c>
      <c r="H105" s="8" t="str">
        <f>VLOOKUP(A105,' Job details'!A104:G305,2,FALSE)</f>
        <v>IT</v>
      </c>
      <c r="I105" s="3">
        <f>VLOOKUP(A105,' Job details'!A104:G304,5,FALSE)</f>
        <v>27112</v>
      </c>
      <c r="J105" s="3">
        <f>VLOOKUP(A105,' Job details'!A104:G304,7,FALSE)</f>
        <v>49</v>
      </c>
      <c r="K105" s="3" t="str">
        <f>IF(F105&gt;=50000,"Above","Below")</f>
        <v>Below</v>
      </c>
      <c r="L105" s="3" t="str" cm="1">
        <f t="array" ref="L105">_xlfn.IFS(J105&gt;=50,"Excellent",J105&gt;=40,"Good",J105&gt;=30,"Average",J105&lt;30,"Poor")</f>
        <v>Good</v>
      </c>
      <c r="M105" t="b">
        <f>AND(H105="HR",G105="North",F105&gt;=15000)</f>
        <v>0</v>
      </c>
      <c r="N105" s="2" t="b">
        <f>OR(H105="IT",F105&gt;60000)</f>
        <v>1</v>
      </c>
      <c r="O105" t="b">
        <f>NOT(H105="Marketing")</f>
        <v>1</v>
      </c>
      <c r="X105" s="3">
        <f>VLOOKUP(A105,' Job details'!A104:G304,3,FALSE)</f>
        <v>40856</v>
      </c>
      <c r="AA105" s="3">
        <f>VLOOKUP(A105,' Job details'!A104:G304,3,FALSE)</f>
        <v>40856</v>
      </c>
      <c r="AE105" s="5"/>
    </row>
    <row r="106" spans="1:31">
      <c r="A106" s="3">
        <v>105</v>
      </c>
      <c r="B106" s="3" t="s">
        <v>136</v>
      </c>
      <c r="C106" s="3">
        <v>56</v>
      </c>
      <c r="D106" s="3" t="s">
        <v>32</v>
      </c>
      <c r="E106" s="5">
        <v>42637</v>
      </c>
      <c r="F106" s="8">
        <f>VLOOKUP(A106,' Job details'!A105:G305,3,FALSE)</f>
        <v>47261</v>
      </c>
      <c r="G106" s="3" t="str">
        <f>VLOOKUP(A106,' Job details'!A105:G305,6,FALSE)</f>
        <v>East</v>
      </c>
      <c r="H106" s="8" t="str">
        <f>VLOOKUP(A106,' Job details'!A105:G306,2,FALSE)</f>
        <v>HR</v>
      </c>
      <c r="I106" s="3">
        <f>VLOOKUP(A106,' Job details'!A105:G305,5,FALSE)</f>
        <v>31585</v>
      </c>
      <c r="J106" s="3">
        <f>VLOOKUP(A106,' Job details'!A105:G305,7,FALSE)</f>
        <v>21</v>
      </c>
      <c r="K106" s="3" t="str">
        <f>IF(F106&gt;=50000,"Above","Below")</f>
        <v>Below</v>
      </c>
      <c r="L106" s="3" t="str" cm="1">
        <f t="array" ref="L106">_xlfn.IFS(J106&gt;=50,"Excellent",J106&gt;=40,"Good",J106&gt;=30,"Average",J106&lt;30,"Poor")</f>
        <v>Poor</v>
      </c>
      <c r="M106" t="b">
        <f>AND(H106="HR",G106="North",F106&gt;=15000)</f>
        <v>0</v>
      </c>
      <c r="N106" s="2" t="b">
        <f>OR(H106="IT",F106&gt;60000)</f>
        <v>0</v>
      </c>
      <c r="O106" t="b">
        <f>NOT(H106="Marketing")</f>
        <v>1</v>
      </c>
      <c r="X106" s="3">
        <f>VLOOKUP(A106,' Job details'!A105:G305,3,FALSE)</f>
        <v>47261</v>
      </c>
      <c r="AA106" s="3">
        <f>VLOOKUP(A106,' Job details'!A105:G305,3,FALSE)</f>
        <v>47261</v>
      </c>
      <c r="AE106" s="5"/>
    </row>
    <row r="107" spans="1:31">
      <c r="A107" s="3">
        <v>106</v>
      </c>
      <c r="B107" s="3" t="s">
        <v>137</v>
      </c>
      <c r="C107" s="3">
        <v>23</v>
      </c>
      <c r="D107" s="3" t="s">
        <v>32</v>
      </c>
      <c r="E107" s="5">
        <v>44816</v>
      </c>
      <c r="F107" s="8">
        <f>VLOOKUP(A107,' Job details'!A106:G306,3,FALSE)</f>
        <v>43021</v>
      </c>
      <c r="G107" s="3" t="str">
        <f>VLOOKUP(A107,' Job details'!A106:G306,6,FALSE)</f>
        <v>East</v>
      </c>
      <c r="H107" s="8" t="str">
        <f>VLOOKUP(A107,' Job details'!A106:G307,2,FALSE)</f>
        <v>Finance</v>
      </c>
      <c r="I107" s="3">
        <f>VLOOKUP(A107,' Job details'!A106:G306,5,FALSE)</f>
        <v>18918</v>
      </c>
      <c r="J107" s="3">
        <f>VLOOKUP(A107,' Job details'!A106:G306,7,FALSE)</f>
        <v>37</v>
      </c>
      <c r="K107" s="3" t="str">
        <f>IF(F107&gt;=50000,"Above","Below")</f>
        <v>Below</v>
      </c>
      <c r="L107" s="3" t="str" cm="1">
        <f t="array" ref="L107">_xlfn.IFS(J107&gt;=50,"Excellent",J107&gt;=40,"Good",J107&gt;=30,"Average",J107&lt;30,"Poor")</f>
        <v>Average</v>
      </c>
      <c r="M107" t="b">
        <f>AND(H107="HR",G107="North",F107&gt;=15000)</f>
        <v>0</v>
      </c>
      <c r="N107" s="2" t="b">
        <f>OR(H107="IT",F107&gt;60000)</f>
        <v>0</v>
      </c>
      <c r="O107" t="b">
        <f>NOT(H107="Marketing")</f>
        <v>1</v>
      </c>
      <c r="X107" s="3">
        <f>VLOOKUP(A107,' Job details'!A106:G306,3,FALSE)</f>
        <v>43021</v>
      </c>
      <c r="AA107" s="3">
        <f>VLOOKUP(A107,' Job details'!A106:G306,3,FALSE)</f>
        <v>43021</v>
      </c>
      <c r="AE107" s="5"/>
    </row>
    <row r="108" spans="1:31">
      <c r="A108" s="3">
        <v>107</v>
      </c>
      <c r="B108" s="3" t="s">
        <v>138</v>
      </c>
      <c r="C108" s="3">
        <v>58</v>
      </c>
      <c r="D108" s="3" t="s">
        <v>30</v>
      </c>
      <c r="E108" s="5">
        <v>41869</v>
      </c>
      <c r="F108" s="8">
        <f>VLOOKUP(A108,' Job details'!A107:G307,3,FALSE)</f>
        <v>43933</v>
      </c>
      <c r="G108" s="3" t="str">
        <f>VLOOKUP(A108,' Job details'!A107:G307,6,FALSE)</f>
        <v>North</v>
      </c>
      <c r="H108" s="8" t="str">
        <f>VLOOKUP(A108,' Job details'!A107:G308,2,FALSE)</f>
        <v>Finance</v>
      </c>
      <c r="I108" s="3">
        <f>VLOOKUP(A108,' Job details'!A107:G307,5,FALSE)</f>
        <v>32242</v>
      </c>
      <c r="J108" s="3">
        <f>VLOOKUP(A108,' Job details'!A107:G307,7,FALSE)</f>
        <v>34</v>
      </c>
      <c r="K108" s="3" t="str">
        <f>IF(F108&gt;=50000,"Above","Below")</f>
        <v>Below</v>
      </c>
      <c r="L108" s="3" t="str" cm="1">
        <f t="array" ref="L108">_xlfn.IFS(J108&gt;=50,"Excellent",J108&gt;=40,"Good",J108&gt;=30,"Average",J108&lt;30,"Poor")</f>
        <v>Average</v>
      </c>
      <c r="M108" t="b">
        <f>AND(H108="HR",G108="North",F108&gt;=15000)</f>
        <v>0</v>
      </c>
      <c r="N108" s="2" t="b">
        <f>OR(H108="IT",F108&gt;60000)</f>
        <v>0</v>
      </c>
      <c r="O108" t="b">
        <f>NOT(H108="Marketing")</f>
        <v>1</v>
      </c>
      <c r="X108" s="3">
        <f>VLOOKUP(A108,' Job details'!A107:G307,3,FALSE)</f>
        <v>43933</v>
      </c>
      <c r="AA108" s="3">
        <f>VLOOKUP(A108,' Job details'!A107:G307,3,FALSE)</f>
        <v>43933</v>
      </c>
      <c r="AE108" s="5"/>
    </row>
    <row r="109" spans="1:31">
      <c r="A109" s="3">
        <v>108</v>
      </c>
      <c r="B109" s="3" t="s">
        <v>139</v>
      </c>
      <c r="C109" s="3">
        <v>24</v>
      </c>
      <c r="D109" s="3" t="s">
        <v>32</v>
      </c>
      <c r="E109" s="5">
        <v>43200</v>
      </c>
      <c r="F109" s="8">
        <f>VLOOKUP(A109,' Job details'!A108:G308,3,FALSE)</f>
        <v>41324</v>
      </c>
      <c r="G109" s="3" t="str">
        <f>VLOOKUP(A109,' Job details'!A108:G308,6,FALSE)</f>
        <v>West</v>
      </c>
      <c r="H109" s="8" t="str">
        <f>VLOOKUP(A109,' Job details'!A108:G309,2,FALSE)</f>
        <v>Sales</v>
      </c>
      <c r="I109" s="3">
        <f>VLOOKUP(A109,' Job details'!A108:G308,5,FALSE)</f>
        <v>19856</v>
      </c>
      <c r="J109" s="3">
        <f>VLOOKUP(A109,' Job details'!A108:G308,7,FALSE)</f>
        <v>55</v>
      </c>
      <c r="K109" s="3" t="str">
        <f>IF(F109&gt;=50000,"Above","Below")</f>
        <v>Below</v>
      </c>
      <c r="L109" s="3" t="str" cm="1">
        <f t="array" ref="L109">_xlfn.IFS(J109&gt;=50,"Excellent",J109&gt;=40,"Good",J109&gt;=30,"Average",J109&lt;30,"Poor")</f>
        <v>Excellent</v>
      </c>
      <c r="M109" t="b">
        <f>AND(H109="HR",G109="North",F109&gt;=15000)</f>
        <v>0</v>
      </c>
      <c r="N109" s="2" t="b">
        <f>OR(H109="IT",F109&gt;60000)</f>
        <v>0</v>
      </c>
      <c r="O109" t="b">
        <f>NOT(H109="Marketing")</f>
        <v>1</v>
      </c>
      <c r="X109" s="3">
        <f>VLOOKUP(A109,' Job details'!A108:G308,3,FALSE)</f>
        <v>41324</v>
      </c>
      <c r="AA109" s="3">
        <f>VLOOKUP(A109,' Job details'!A108:G308,3,FALSE)</f>
        <v>41324</v>
      </c>
      <c r="AE109" s="5"/>
    </row>
    <row r="110" spans="1:31">
      <c r="A110" s="3">
        <v>109</v>
      </c>
      <c r="B110" s="3" t="s">
        <v>140</v>
      </c>
      <c r="C110" s="3">
        <v>28</v>
      </c>
      <c r="D110" s="3" t="s">
        <v>32</v>
      </c>
      <c r="E110" s="5">
        <v>44064</v>
      </c>
      <c r="F110" s="8">
        <f>VLOOKUP(A110,' Job details'!A109:G309,3,FALSE)</f>
        <v>43941</v>
      </c>
      <c r="G110" s="3" t="str">
        <f>VLOOKUP(A110,' Job details'!A109:G309,6,FALSE)</f>
        <v>North</v>
      </c>
      <c r="H110" s="8" t="str">
        <f>VLOOKUP(A110,' Job details'!A109:G310,2,FALSE)</f>
        <v>Finance</v>
      </c>
      <c r="I110" s="3">
        <f>VLOOKUP(A110,' Job details'!A109:G309,5,FALSE)</f>
        <v>28005</v>
      </c>
      <c r="J110" s="3">
        <f>VLOOKUP(A110,' Job details'!A109:G309,7,FALSE)</f>
        <v>28</v>
      </c>
      <c r="K110" s="3" t="str">
        <f>IF(F110&gt;=50000,"Above","Below")</f>
        <v>Below</v>
      </c>
      <c r="L110" s="3" t="str" cm="1">
        <f t="array" ref="L110">_xlfn.IFS(J110&gt;=50,"Excellent",J110&gt;=40,"Good",J110&gt;=30,"Average",J110&lt;30,"Poor")</f>
        <v>Poor</v>
      </c>
      <c r="M110" t="b">
        <f>AND(H110="HR",G110="North",F110&gt;=15000)</f>
        <v>0</v>
      </c>
      <c r="N110" s="2" t="b">
        <f>OR(H110="IT",F110&gt;60000)</f>
        <v>0</v>
      </c>
      <c r="O110" t="b">
        <f>NOT(H110="Marketing")</f>
        <v>1</v>
      </c>
      <c r="X110" s="3">
        <f>VLOOKUP(A110,' Job details'!A109:G309,3,FALSE)</f>
        <v>43941</v>
      </c>
      <c r="AA110" s="3">
        <f>VLOOKUP(A110,' Job details'!A109:G309,3,FALSE)</f>
        <v>43941</v>
      </c>
      <c r="AE110" s="5"/>
    </row>
    <row r="111" spans="1:31">
      <c r="A111" s="3">
        <v>110</v>
      </c>
      <c r="B111" s="3" t="s">
        <v>141</v>
      </c>
      <c r="C111" s="3">
        <v>56</v>
      </c>
      <c r="D111" s="3" t="s">
        <v>30</v>
      </c>
      <c r="E111" s="5">
        <v>43859</v>
      </c>
      <c r="F111" s="8">
        <f>VLOOKUP(A111,' Job details'!A110:G310,3,FALSE)</f>
        <v>72463</v>
      </c>
      <c r="G111" s="3" t="str">
        <f>VLOOKUP(A111,' Job details'!A110:G310,6,FALSE)</f>
        <v>West</v>
      </c>
      <c r="H111" s="8" t="str">
        <f>VLOOKUP(A111,' Job details'!A110:G311,2,FALSE)</f>
        <v>Marketing</v>
      </c>
      <c r="I111" s="3">
        <f>VLOOKUP(A111,' Job details'!A110:G310,5,FALSE)</f>
        <v>15511</v>
      </c>
      <c r="J111" s="3">
        <f>VLOOKUP(A111,' Job details'!A110:G310,7,FALSE)</f>
        <v>32</v>
      </c>
      <c r="K111" s="3" t="str">
        <f>IF(F111&gt;=50000,"Above","Below")</f>
        <v>Above</v>
      </c>
      <c r="L111" s="3" t="str" cm="1">
        <f t="array" ref="L111">_xlfn.IFS(J111&gt;=50,"Excellent",J111&gt;=40,"Good",J111&gt;=30,"Average",J111&lt;30,"Poor")</f>
        <v>Average</v>
      </c>
      <c r="M111" t="b">
        <f>AND(H111="HR",G111="North",F111&gt;=15000)</f>
        <v>0</v>
      </c>
      <c r="N111" s="2" t="b">
        <f>OR(H111="IT",F111&gt;60000)</f>
        <v>1</v>
      </c>
      <c r="O111" t="b">
        <f>NOT(H111="Marketing")</f>
        <v>0</v>
      </c>
      <c r="X111" s="3">
        <f>VLOOKUP(A111,' Job details'!A110:G310,3,FALSE)</f>
        <v>72463</v>
      </c>
      <c r="AA111" s="3">
        <f>VLOOKUP(A111,' Job details'!A110:G310,3,FALSE)</f>
        <v>72463</v>
      </c>
      <c r="AE111" s="5"/>
    </row>
    <row r="112" spans="1:31">
      <c r="A112" s="3">
        <v>111</v>
      </c>
      <c r="B112" s="3" t="s">
        <v>142</v>
      </c>
      <c r="C112" s="3">
        <v>53</v>
      </c>
      <c r="D112" s="3" t="s">
        <v>32</v>
      </c>
      <c r="E112" s="5">
        <v>43603</v>
      </c>
      <c r="F112" s="8">
        <f>VLOOKUP(A112,' Job details'!A111:G311,3,FALSE)</f>
        <v>33591</v>
      </c>
      <c r="G112" s="3" t="str">
        <f>VLOOKUP(A112,' Job details'!A111:G311,6,FALSE)</f>
        <v>South</v>
      </c>
      <c r="H112" s="8" t="str">
        <f>VLOOKUP(A112,' Job details'!A111:G312,2,FALSE)</f>
        <v>HR</v>
      </c>
      <c r="I112" s="3">
        <f>VLOOKUP(A112,' Job details'!A111:G311,5,FALSE)</f>
        <v>12276</v>
      </c>
      <c r="J112" s="3">
        <f>VLOOKUP(A112,' Job details'!A111:G311,7,FALSE)</f>
        <v>38</v>
      </c>
      <c r="K112" s="3" t="str">
        <f>IF(F112&gt;=50000,"Above","Below")</f>
        <v>Below</v>
      </c>
      <c r="L112" s="3" t="str" cm="1">
        <f t="array" ref="L112">_xlfn.IFS(J112&gt;=50,"Excellent",J112&gt;=40,"Good",J112&gt;=30,"Average",J112&lt;30,"Poor")</f>
        <v>Average</v>
      </c>
      <c r="M112" t="b">
        <f>AND(H112="HR",G112="North",F112&gt;=15000)</f>
        <v>0</v>
      </c>
      <c r="N112" s="2" t="b">
        <f>OR(H112="IT",F112&gt;60000)</f>
        <v>0</v>
      </c>
      <c r="O112" t="b">
        <f>NOT(H112="Marketing")</f>
        <v>1</v>
      </c>
      <c r="X112" s="3">
        <f>VLOOKUP(A112,' Job details'!A111:G311,3,FALSE)</f>
        <v>33591</v>
      </c>
      <c r="AA112" s="3">
        <f>VLOOKUP(A112,' Job details'!A111:G311,3,FALSE)</f>
        <v>33591</v>
      </c>
      <c r="AE112" s="5"/>
    </row>
    <row r="113" spans="1:31">
      <c r="A113" s="3">
        <v>112</v>
      </c>
      <c r="B113" s="3" t="s">
        <v>143</v>
      </c>
      <c r="C113" s="3">
        <v>30</v>
      </c>
      <c r="D113" s="3" t="s">
        <v>32</v>
      </c>
      <c r="E113" s="5">
        <v>44830</v>
      </c>
      <c r="F113" s="8">
        <f>VLOOKUP(A113,' Job details'!A112:G312,3,FALSE)</f>
        <v>39047</v>
      </c>
      <c r="G113" s="3" t="str">
        <f>VLOOKUP(A113,' Job details'!A112:G312,6,FALSE)</f>
        <v>North</v>
      </c>
      <c r="H113" s="8" t="str">
        <f>VLOOKUP(A113,' Job details'!A112:G313,2,FALSE)</f>
        <v>Finance</v>
      </c>
      <c r="I113" s="3">
        <f>VLOOKUP(A113,' Job details'!A112:G312,5,FALSE)</f>
        <v>28398</v>
      </c>
      <c r="J113" s="3">
        <f>VLOOKUP(A113,' Job details'!A112:G312,7,FALSE)</f>
        <v>25</v>
      </c>
      <c r="K113" s="3" t="str">
        <f>IF(F113&gt;=50000,"Above","Below")</f>
        <v>Below</v>
      </c>
      <c r="L113" s="3" t="str" cm="1">
        <f t="array" ref="L113">_xlfn.IFS(J113&gt;=50,"Excellent",J113&gt;=40,"Good",J113&gt;=30,"Average",J113&lt;30,"Poor")</f>
        <v>Poor</v>
      </c>
      <c r="M113" t="b">
        <f>AND(H113="HR",G113="North",F113&gt;=15000)</f>
        <v>0</v>
      </c>
      <c r="N113" s="2" t="b">
        <f>OR(H113="IT",F113&gt;60000)</f>
        <v>0</v>
      </c>
      <c r="O113" t="b">
        <f>NOT(H113="Marketing")</f>
        <v>1</v>
      </c>
      <c r="X113" s="3">
        <f>VLOOKUP(A113,' Job details'!A112:G312,3,FALSE)</f>
        <v>39047</v>
      </c>
      <c r="AA113" s="3">
        <f>VLOOKUP(A113,' Job details'!A112:G312,3,FALSE)</f>
        <v>39047</v>
      </c>
      <c r="AE113" s="5"/>
    </row>
    <row r="114" spans="1:31">
      <c r="A114" s="3">
        <v>113</v>
      </c>
      <c r="B114" s="3" t="s">
        <v>144</v>
      </c>
      <c r="C114" s="3">
        <v>28</v>
      </c>
      <c r="D114" s="3" t="s">
        <v>32</v>
      </c>
      <c r="E114" s="5">
        <v>42995</v>
      </c>
      <c r="F114" s="8">
        <f>VLOOKUP(A114,' Job details'!A113:G313,3,FALSE)</f>
        <v>67255</v>
      </c>
      <c r="G114" s="3" t="str">
        <f>VLOOKUP(A114,' Job details'!A113:G313,6,FALSE)</f>
        <v>West</v>
      </c>
      <c r="H114" s="8" t="str">
        <f>VLOOKUP(A114,' Job details'!A113:G314,2,FALSE)</f>
        <v>Marketing</v>
      </c>
      <c r="I114" s="3">
        <f>VLOOKUP(A114,' Job details'!A113:G313,5,FALSE)</f>
        <v>27117</v>
      </c>
      <c r="J114" s="3">
        <f>VLOOKUP(A114,' Job details'!A113:G313,7,FALSE)</f>
        <v>25</v>
      </c>
      <c r="K114" s="3" t="str">
        <f>IF(F114&gt;=50000,"Above","Below")</f>
        <v>Above</v>
      </c>
      <c r="L114" s="3" t="str" cm="1">
        <f t="array" ref="L114">_xlfn.IFS(J114&gt;=50,"Excellent",J114&gt;=40,"Good",J114&gt;=30,"Average",J114&lt;30,"Poor")</f>
        <v>Poor</v>
      </c>
      <c r="M114" t="b">
        <f>AND(H114="HR",G114="North",F114&gt;=15000)</f>
        <v>0</v>
      </c>
      <c r="N114" s="2" t="b">
        <f>OR(H114="IT",F114&gt;60000)</f>
        <v>1</v>
      </c>
      <c r="O114" t="b">
        <f>NOT(H114="Marketing")</f>
        <v>0</v>
      </c>
      <c r="X114" s="3">
        <f>VLOOKUP(A114,' Job details'!A113:G313,3,FALSE)</f>
        <v>67255</v>
      </c>
      <c r="AA114" s="3">
        <f>VLOOKUP(A114,' Job details'!A113:G313,3,FALSE)</f>
        <v>67255</v>
      </c>
      <c r="AE114" s="5"/>
    </row>
    <row r="115" spans="1:31">
      <c r="A115" s="3">
        <v>114</v>
      </c>
      <c r="B115" s="3" t="s">
        <v>145</v>
      </c>
      <c r="C115" s="3">
        <v>58</v>
      </c>
      <c r="D115" s="3" t="s">
        <v>32</v>
      </c>
      <c r="E115" s="5">
        <v>43500</v>
      </c>
      <c r="F115" s="8">
        <f>VLOOKUP(A115,' Job details'!A114:G314,3,FALSE)</f>
        <v>37610</v>
      </c>
      <c r="G115" s="3" t="str">
        <f>VLOOKUP(A115,' Job details'!A114:G314,6,FALSE)</f>
        <v>East</v>
      </c>
      <c r="H115" s="8" t="str">
        <f>VLOOKUP(A115,' Job details'!A114:G315,2,FALSE)</f>
        <v>Finance</v>
      </c>
      <c r="I115" s="3">
        <f>VLOOKUP(A115,' Job details'!A114:G314,5,FALSE)</f>
        <v>13505</v>
      </c>
      <c r="J115" s="3">
        <f>VLOOKUP(A115,' Job details'!A114:G314,7,FALSE)</f>
        <v>41</v>
      </c>
      <c r="K115" s="3" t="str">
        <f>IF(F115&gt;=50000,"Above","Below")</f>
        <v>Below</v>
      </c>
      <c r="L115" s="3" t="str" cm="1">
        <f t="array" ref="L115">_xlfn.IFS(J115&gt;=50,"Excellent",J115&gt;=40,"Good",J115&gt;=30,"Average",J115&lt;30,"Poor")</f>
        <v>Good</v>
      </c>
      <c r="M115" t="b">
        <f>AND(H115="HR",G115="North",F115&gt;=15000)</f>
        <v>0</v>
      </c>
      <c r="N115" s="2" t="b">
        <f>OR(H115="IT",F115&gt;60000)</f>
        <v>0</v>
      </c>
      <c r="O115" t="b">
        <f>NOT(H115="Marketing")</f>
        <v>1</v>
      </c>
      <c r="X115" s="3">
        <f>VLOOKUP(A115,' Job details'!A114:G314,3,FALSE)</f>
        <v>37610</v>
      </c>
      <c r="AA115" s="3">
        <f>VLOOKUP(A115,' Job details'!A114:G314,3,FALSE)</f>
        <v>37610</v>
      </c>
      <c r="AE115" s="5"/>
    </row>
    <row r="116" spans="1:31">
      <c r="A116" s="3">
        <v>115</v>
      </c>
      <c r="B116" s="3" t="s">
        <v>146</v>
      </c>
      <c r="C116" s="3">
        <v>40</v>
      </c>
      <c r="D116" s="3" t="s">
        <v>30</v>
      </c>
      <c r="E116" s="5">
        <v>42744</v>
      </c>
      <c r="F116" s="8">
        <f>VLOOKUP(A116,' Job details'!A115:G315,3,FALSE)</f>
        <v>72740</v>
      </c>
      <c r="G116" s="3" t="str">
        <f>VLOOKUP(A116,' Job details'!A115:G315,6,FALSE)</f>
        <v>East</v>
      </c>
      <c r="H116" s="8" t="str">
        <f>VLOOKUP(A116,' Job details'!A115:G316,2,FALSE)</f>
        <v>Sales</v>
      </c>
      <c r="I116" s="3">
        <f>VLOOKUP(A116,' Job details'!A115:G315,5,FALSE)</f>
        <v>36502</v>
      </c>
      <c r="J116" s="3">
        <f>VLOOKUP(A116,' Job details'!A115:G315,7,FALSE)</f>
        <v>57</v>
      </c>
      <c r="K116" s="3" t="str">
        <f>IF(F116&gt;=50000,"Above","Below")</f>
        <v>Above</v>
      </c>
      <c r="L116" s="3" t="str" cm="1">
        <f t="array" ref="L116">_xlfn.IFS(J116&gt;=50,"Excellent",J116&gt;=40,"Good",J116&gt;=30,"Average",J116&lt;30,"Poor")</f>
        <v>Excellent</v>
      </c>
      <c r="M116" t="b">
        <f>AND(H116="HR",G116="North",F116&gt;=15000)</f>
        <v>0</v>
      </c>
      <c r="N116" s="2" t="b">
        <f>OR(H116="IT",F116&gt;60000)</f>
        <v>1</v>
      </c>
      <c r="O116" t="b">
        <f>NOT(H116="Marketing")</f>
        <v>1</v>
      </c>
      <c r="X116" s="3">
        <f>VLOOKUP(A116,' Job details'!A115:G315,3,FALSE)</f>
        <v>72740</v>
      </c>
      <c r="AA116" s="3">
        <f>VLOOKUP(A116,' Job details'!A115:G315,3,FALSE)</f>
        <v>72740</v>
      </c>
      <c r="AE116" s="5"/>
    </row>
    <row r="117" spans="1:31">
      <c r="A117" s="3">
        <v>116</v>
      </c>
      <c r="B117" s="3" t="s">
        <v>147</v>
      </c>
      <c r="C117" s="3">
        <v>30</v>
      </c>
      <c r="D117" s="3" t="s">
        <v>32</v>
      </c>
      <c r="E117" s="5">
        <v>43017</v>
      </c>
      <c r="F117" s="8">
        <f>VLOOKUP(A117,' Job details'!A116:G316,3,FALSE)</f>
        <v>70516</v>
      </c>
      <c r="G117" s="3" t="str">
        <f>VLOOKUP(A117,' Job details'!A116:G316,6,FALSE)</f>
        <v>East</v>
      </c>
      <c r="H117" s="8" t="str">
        <f>VLOOKUP(A117,' Job details'!A116:G317,2,FALSE)</f>
        <v>Sales</v>
      </c>
      <c r="I117" s="3">
        <f>VLOOKUP(A117,' Job details'!A116:G316,5,FALSE)</f>
        <v>19645</v>
      </c>
      <c r="J117" s="3">
        <f>VLOOKUP(A117,' Job details'!A116:G316,7,FALSE)</f>
        <v>55</v>
      </c>
      <c r="K117" s="3" t="str">
        <f>IF(F117&gt;=50000,"Above","Below")</f>
        <v>Above</v>
      </c>
      <c r="L117" s="3" t="str" cm="1">
        <f t="array" ref="L117">_xlfn.IFS(J117&gt;=50,"Excellent",J117&gt;=40,"Good",J117&gt;=30,"Average",J117&lt;30,"Poor")</f>
        <v>Excellent</v>
      </c>
      <c r="M117" t="b">
        <f>AND(H117="HR",G117="North",F117&gt;=15000)</f>
        <v>0</v>
      </c>
      <c r="N117" s="2" t="b">
        <f>OR(H117="IT",F117&gt;60000)</f>
        <v>1</v>
      </c>
      <c r="O117" t="b">
        <f>NOT(H117="Marketing")</f>
        <v>1</v>
      </c>
      <c r="X117" s="3">
        <f>VLOOKUP(A117,' Job details'!A116:G316,3,FALSE)</f>
        <v>70516</v>
      </c>
      <c r="AA117" s="3">
        <f>VLOOKUP(A117,' Job details'!A116:G316,3,FALSE)</f>
        <v>70516</v>
      </c>
      <c r="AE117" s="5"/>
    </row>
    <row r="118" spans="1:31">
      <c r="A118" s="3">
        <v>117</v>
      </c>
      <c r="B118" s="3" t="s">
        <v>148</v>
      </c>
      <c r="C118" s="3">
        <v>52</v>
      </c>
      <c r="D118" s="3" t="s">
        <v>32</v>
      </c>
      <c r="E118" s="5">
        <v>43478</v>
      </c>
      <c r="F118" s="8">
        <f>VLOOKUP(A118,' Job details'!A117:G317,3,FALSE)</f>
        <v>54788</v>
      </c>
      <c r="G118" s="3" t="str">
        <f>VLOOKUP(A118,' Job details'!A117:G317,6,FALSE)</f>
        <v>South</v>
      </c>
      <c r="H118" s="8" t="str">
        <f>VLOOKUP(A118,' Job details'!A117:G318,2,FALSE)</f>
        <v>Finance</v>
      </c>
      <c r="I118" s="3">
        <f>VLOOKUP(A118,' Job details'!A117:G317,5,FALSE)</f>
        <v>10595</v>
      </c>
      <c r="J118" s="3">
        <f>VLOOKUP(A118,' Job details'!A117:G317,7,FALSE)</f>
        <v>39</v>
      </c>
      <c r="K118" s="3" t="str">
        <f>IF(F118&gt;=50000,"Above","Below")</f>
        <v>Above</v>
      </c>
      <c r="L118" s="3" t="str" cm="1">
        <f t="array" ref="L118">_xlfn.IFS(J118&gt;=50,"Excellent",J118&gt;=40,"Good",J118&gt;=30,"Average",J118&lt;30,"Poor")</f>
        <v>Average</v>
      </c>
      <c r="M118" t="b">
        <f>AND(H118="HR",G118="North",F118&gt;=15000)</f>
        <v>0</v>
      </c>
      <c r="N118" s="2" t="b">
        <f>OR(H118="IT",F118&gt;60000)</f>
        <v>0</v>
      </c>
      <c r="O118" t="b">
        <f>NOT(H118="Marketing")</f>
        <v>1</v>
      </c>
      <c r="X118" s="3">
        <f>VLOOKUP(A118,' Job details'!A117:G317,3,FALSE)</f>
        <v>54788</v>
      </c>
      <c r="AA118" s="3">
        <f>VLOOKUP(A118,' Job details'!A117:G317,3,FALSE)</f>
        <v>54788</v>
      </c>
      <c r="AE118" s="5"/>
    </row>
    <row r="119" spans="1:31">
      <c r="A119" s="3">
        <v>118</v>
      </c>
      <c r="B119" s="3" t="s">
        <v>149</v>
      </c>
      <c r="C119" s="3">
        <v>25</v>
      </c>
      <c r="D119" s="3" t="s">
        <v>32</v>
      </c>
      <c r="E119" s="5">
        <v>43097</v>
      </c>
      <c r="F119" s="8">
        <f>VLOOKUP(A119,' Job details'!A118:G318,3,FALSE)</f>
        <v>32584</v>
      </c>
      <c r="G119" s="3" t="str">
        <f>VLOOKUP(A119,' Job details'!A118:G318,6,FALSE)</f>
        <v>East</v>
      </c>
      <c r="H119" s="8" t="str">
        <f>VLOOKUP(A119,' Job details'!A118:G319,2,FALSE)</f>
        <v>Marketing</v>
      </c>
      <c r="I119" s="3">
        <f>VLOOKUP(A119,' Job details'!A118:G318,5,FALSE)</f>
        <v>14730</v>
      </c>
      <c r="J119" s="3">
        <f>VLOOKUP(A119,' Job details'!A118:G318,7,FALSE)</f>
        <v>60</v>
      </c>
      <c r="K119" s="3" t="str">
        <f>IF(F119&gt;=50000,"Above","Below")</f>
        <v>Below</v>
      </c>
      <c r="L119" s="3" t="str" cm="1">
        <f t="array" ref="L119">_xlfn.IFS(J119&gt;=50,"Excellent",J119&gt;=40,"Good",J119&gt;=30,"Average",J119&lt;30,"Poor")</f>
        <v>Excellent</v>
      </c>
      <c r="M119" t="b">
        <f>AND(H119="HR",G119="North",F119&gt;=15000)</f>
        <v>0</v>
      </c>
      <c r="N119" s="2" t="b">
        <f>OR(H119="IT",F119&gt;60000)</f>
        <v>0</v>
      </c>
      <c r="O119" t="b">
        <f>NOT(H119="Marketing")</f>
        <v>0</v>
      </c>
      <c r="X119" s="3">
        <f>VLOOKUP(A119,' Job details'!A118:G318,3,FALSE)</f>
        <v>32584</v>
      </c>
      <c r="AA119" s="3">
        <f>VLOOKUP(A119,' Job details'!A118:G318,3,FALSE)</f>
        <v>32584</v>
      </c>
      <c r="AE119" s="5"/>
    </row>
    <row r="120" spans="1:31">
      <c r="A120" s="3">
        <v>119</v>
      </c>
      <c r="B120" s="3" t="s">
        <v>150</v>
      </c>
      <c r="C120" s="3">
        <v>24</v>
      </c>
      <c r="D120" s="3" t="s">
        <v>32</v>
      </c>
      <c r="E120" s="5">
        <v>42439</v>
      </c>
      <c r="F120" s="8">
        <f>VLOOKUP(A120,' Job details'!A119:G319,3,FALSE)</f>
        <v>56707</v>
      </c>
      <c r="G120" s="3" t="str">
        <f>VLOOKUP(A120,' Job details'!A119:G319,6,FALSE)</f>
        <v>North</v>
      </c>
      <c r="H120" s="8" t="str">
        <f>VLOOKUP(A120,' Job details'!A119:G320,2,FALSE)</f>
        <v>HR</v>
      </c>
      <c r="I120" s="3">
        <f>VLOOKUP(A120,' Job details'!A119:G319,5,FALSE)</f>
        <v>19419</v>
      </c>
      <c r="J120" s="3">
        <f>VLOOKUP(A120,' Job details'!A119:G319,7,FALSE)</f>
        <v>35</v>
      </c>
      <c r="K120" s="3" t="str">
        <f>IF(F120&gt;=50000,"Above","Below")</f>
        <v>Above</v>
      </c>
      <c r="L120" s="3" t="str" cm="1">
        <f t="array" ref="L120">_xlfn.IFS(J120&gt;=50,"Excellent",J120&gt;=40,"Good",J120&gt;=30,"Average",J120&lt;30,"Poor")</f>
        <v>Average</v>
      </c>
      <c r="M120" t="b">
        <f>AND(H120="HR",G120="North",F120&gt;=15000)</f>
        <v>1</v>
      </c>
      <c r="N120" s="2" t="b">
        <f>OR(H120="IT",F120&gt;60000)</f>
        <v>0</v>
      </c>
      <c r="O120" t="b">
        <f>NOT(H120="Marketing")</f>
        <v>1</v>
      </c>
      <c r="X120" s="3">
        <f>VLOOKUP(A120,' Job details'!A119:G319,3,FALSE)</f>
        <v>56707</v>
      </c>
      <c r="AA120" s="3">
        <f>VLOOKUP(A120,' Job details'!A119:G319,3,FALSE)</f>
        <v>56707</v>
      </c>
      <c r="AE120" s="5"/>
    </row>
    <row r="121" spans="1:31">
      <c r="A121" s="3">
        <v>120</v>
      </c>
      <c r="B121" s="3" t="s">
        <v>151</v>
      </c>
      <c r="C121" s="3">
        <v>23</v>
      </c>
      <c r="D121" s="3" t="s">
        <v>32</v>
      </c>
      <c r="E121" s="5">
        <v>43811</v>
      </c>
      <c r="F121" s="8">
        <f>VLOOKUP(A121,' Job details'!A120:G320,3,FALSE)</f>
        <v>73126</v>
      </c>
      <c r="G121" s="3" t="str">
        <f>VLOOKUP(A121,' Job details'!A120:G320,6,FALSE)</f>
        <v>South</v>
      </c>
      <c r="H121" s="8" t="str">
        <f>VLOOKUP(A121,' Job details'!A120:G321,2,FALSE)</f>
        <v>Finance</v>
      </c>
      <c r="I121" s="3">
        <f>VLOOKUP(A121,' Job details'!A120:G320,5,FALSE)</f>
        <v>39227</v>
      </c>
      <c r="J121" s="3">
        <f>VLOOKUP(A121,' Job details'!A120:G320,7,FALSE)</f>
        <v>39</v>
      </c>
      <c r="K121" s="3" t="str">
        <f>IF(F121&gt;=50000,"Above","Below")</f>
        <v>Above</v>
      </c>
      <c r="L121" s="3" t="str" cm="1">
        <f t="array" ref="L121">_xlfn.IFS(J121&gt;=50,"Excellent",J121&gt;=40,"Good",J121&gt;=30,"Average",J121&lt;30,"Poor")</f>
        <v>Average</v>
      </c>
      <c r="M121" t="b">
        <f>AND(H121="HR",G121="North",F121&gt;=15000)</f>
        <v>0</v>
      </c>
      <c r="N121" s="2" t="b">
        <f>OR(H121="IT",F121&gt;60000)</f>
        <v>1</v>
      </c>
      <c r="O121" t="b">
        <f>NOT(H121="Marketing")</f>
        <v>1</v>
      </c>
      <c r="X121" s="3">
        <f>VLOOKUP(A121,' Job details'!A120:G320,3,FALSE)</f>
        <v>73126</v>
      </c>
      <c r="AA121" s="3">
        <f>VLOOKUP(A121,' Job details'!A120:G320,3,FALSE)</f>
        <v>73126</v>
      </c>
      <c r="AE121" s="5"/>
    </row>
    <row r="122" spans="1:31">
      <c r="A122" s="3">
        <v>121</v>
      </c>
      <c r="B122" s="3" t="s">
        <v>152</v>
      </c>
      <c r="C122" s="3">
        <v>47</v>
      </c>
      <c r="D122" s="3" t="s">
        <v>32</v>
      </c>
      <c r="E122" s="5">
        <v>43840</v>
      </c>
      <c r="F122" s="8">
        <f>VLOOKUP(A122,' Job details'!A121:G321,3,FALSE)</f>
        <v>57750</v>
      </c>
      <c r="G122" s="3" t="str">
        <f>VLOOKUP(A122,' Job details'!A121:G321,6,FALSE)</f>
        <v>North</v>
      </c>
      <c r="H122" s="8" t="str">
        <f>VLOOKUP(A122,' Job details'!A121:G322,2,FALSE)</f>
        <v>Sales</v>
      </c>
      <c r="I122" s="3">
        <f>VLOOKUP(A122,' Job details'!A121:G321,5,FALSE)</f>
        <v>18644</v>
      </c>
      <c r="J122" s="3">
        <f>VLOOKUP(A122,' Job details'!A121:G321,7,FALSE)</f>
        <v>38</v>
      </c>
      <c r="K122" s="3" t="str">
        <f>IF(F122&gt;=50000,"Above","Below")</f>
        <v>Above</v>
      </c>
      <c r="L122" s="3" t="str" cm="1">
        <f t="array" ref="L122">_xlfn.IFS(J122&gt;=50,"Excellent",J122&gt;=40,"Good",J122&gt;=30,"Average",J122&lt;30,"Poor")</f>
        <v>Average</v>
      </c>
      <c r="M122" t="b">
        <f>AND(H122="HR",G122="North",F122&gt;=15000)</f>
        <v>0</v>
      </c>
      <c r="N122" s="2" t="b">
        <f>OR(H122="IT",F122&gt;60000)</f>
        <v>0</v>
      </c>
      <c r="O122" t="b">
        <f>NOT(H122="Marketing")</f>
        <v>1</v>
      </c>
      <c r="X122" s="3">
        <f>VLOOKUP(A122,' Job details'!A121:G321,3,FALSE)</f>
        <v>57750</v>
      </c>
      <c r="AA122" s="3">
        <f>VLOOKUP(A122,' Job details'!A121:G321,3,FALSE)</f>
        <v>57750</v>
      </c>
      <c r="AE122" s="5"/>
    </row>
    <row r="123" spans="1:31">
      <c r="A123" s="3">
        <v>122</v>
      </c>
      <c r="B123" s="3" t="s">
        <v>153</v>
      </c>
      <c r="C123" s="3">
        <v>47</v>
      </c>
      <c r="D123" s="3" t="s">
        <v>30</v>
      </c>
      <c r="E123" s="5">
        <v>44530</v>
      </c>
      <c r="F123" s="8">
        <f>VLOOKUP(A123,' Job details'!A122:G322,3,FALSE)</f>
        <v>62476</v>
      </c>
      <c r="G123" s="3" t="str">
        <f>VLOOKUP(A123,' Job details'!A122:G322,6,FALSE)</f>
        <v>South</v>
      </c>
      <c r="H123" s="8" t="str">
        <f>VLOOKUP(A123,' Job details'!A122:G323,2,FALSE)</f>
        <v>Finance</v>
      </c>
      <c r="I123" s="3">
        <f>VLOOKUP(A123,' Job details'!A122:G322,5,FALSE)</f>
        <v>30287</v>
      </c>
      <c r="J123" s="3">
        <f>VLOOKUP(A123,' Job details'!A122:G322,7,FALSE)</f>
        <v>23</v>
      </c>
      <c r="K123" s="3" t="str">
        <f>IF(F123&gt;=50000,"Above","Below")</f>
        <v>Above</v>
      </c>
      <c r="L123" s="3" t="str" cm="1">
        <f t="array" ref="L123">_xlfn.IFS(J123&gt;=50,"Excellent",J123&gt;=40,"Good",J123&gt;=30,"Average",J123&lt;30,"Poor")</f>
        <v>Poor</v>
      </c>
      <c r="M123" t="b">
        <f>AND(H123="HR",G123="North",F123&gt;=15000)</f>
        <v>0</v>
      </c>
      <c r="N123" s="2" t="b">
        <f>OR(H123="IT",F123&gt;60000)</f>
        <v>1</v>
      </c>
      <c r="O123" t="b">
        <f>NOT(H123="Marketing")</f>
        <v>1</v>
      </c>
      <c r="X123" s="3">
        <f>VLOOKUP(A123,' Job details'!A122:G322,3,FALSE)</f>
        <v>62476</v>
      </c>
      <c r="AA123" s="3">
        <f>VLOOKUP(A123,' Job details'!A122:G322,3,FALSE)</f>
        <v>62476</v>
      </c>
      <c r="AE123" s="5"/>
    </row>
    <row r="124" spans="1:31">
      <c r="A124" s="3">
        <v>123</v>
      </c>
      <c r="B124" s="3" t="s">
        <v>154</v>
      </c>
      <c r="C124" s="3">
        <v>49</v>
      </c>
      <c r="D124" s="3" t="s">
        <v>30</v>
      </c>
      <c r="E124" s="5">
        <v>41995</v>
      </c>
      <c r="F124" s="8">
        <f>VLOOKUP(A124,' Job details'!A123:G323,3,FALSE)</f>
        <v>53691</v>
      </c>
      <c r="G124" s="3" t="str">
        <f>VLOOKUP(A124,' Job details'!A123:G323,6,FALSE)</f>
        <v>West</v>
      </c>
      <c r="H124" s="8" t="str">
        <f>VLOOKUP(A124,' Job details'!A123:G324,2,FALSE)</f>
        <v>Sales</v>
      </c>
      <c r="I124" s="3">
        <f>VLOOKUP(A124,' Job details'!A123:G323,5,FALSE)</f>
        <v>18177</v>
      </c>
      <c r="J124" s="3">
        <f>VLOOKUP(A124,' Job details'!A123:G323,7,FALSE)</f>
        <v>47</v>
      </c>
      <c r="K124" s="3" t="str">
        <f>IF(F124&gt;=50000,"Above","Below")</f>
        <v>Above</v>
      </c>
      <c r="L124" s="3" t="str" cm="1">
        <f t="array" ref="L124">_xlfn.IFS(J124&gt;=50,"Excellent",J124&gt;=40,"Good",J124&gt;=30,"Average",J124&lt;30,"Poor")</f>
        <v>Good</v>
      </c>
      <c r="M124" t="b">
        <f>AND(H124="HR",G124="North",F124&gt;=15000)</f>
        <v>0</v>
      </c>
      <c r="N124" s="2" t="b">
        <f>OR(H124="IT",F124&gt;60000)</f>
        <v>0</v>
      </c>
      <c r="O124" t="b">
        <f>NOT(H124="Marketing")</f>
        <v>1</v>
      </c>
      <c r="X124" s="3">
        <f>VLOOKUP(A124,' Job details'!A123:G323,3,FALSE)</f>
        <v>53691</v>
      </c>
      <c r="AA124" s="3">
        <f>VLOOKUP(A124,' Job details'!A123:G323,3,FALSE)</f>
        <v>53691</v>
      </c>
      <c r="AE124" s="5"/>
    </row>
    <row r="125" spans="1:31">
      <c r="A125" s="3">
        <v>124</v>
      </c>
      <c r="B125" s="3" t="s">
        <v>155</v>
      </c>
      <c r="C125" s="3">
        <v>55</v>
      </c>
      <c r="D125" s="3" t="s">
        <v>32</v>
      </c>
      <c r="E125" s="5">
        <v>43099</v>
      </c>
      <c r="F125" s="8">
        <f>VLOOKUP(A125,' Job details'!A124:G324,3,FALSE)</f>
        <v>32296</v>
      </c>
      <c r="G125" s="3" t="str">
        <f>VLOOKUP(A125,' Job details'!A124:G324,6,FALSE)</f>
        <v>East</v>
      </c>
      <c r="H125" s="8" t="str">
        <f>VLOOKUP(A125,' Job details'!A124:G325,2,FALSE)</f>
        <v>HR</v>
      </c>
      <c r="I125" s="3">
        <f>VLOOKUP(A125,' Job details'!A124:G324,5,FALSE)</f>
        <v>36702</v>
      </c>
      <c r="J125" s="3">
        <f>VLOOKUP(A125,' Job details'!A124:G324,7,FALSE)</f>
        <v>48</v>
      </c>
      <c r="K125" s="3" t="str">
        <f>IF(F125&gt;=50000,"Above","Below")</f>
        <v>Below</v>
      </c>
      <c r="L125" s="3" t="str" cm="1">
        <f t="array" ref="L125">_xlfn.IFS(J125&gt;=50,"Excellent",J125&gt;=40,"Good",J125&gt;=30,"Average",J125&lt;30,"Poor")</f>
        <v>Good</v>
      </c>
      <c r="M125" t="b">
        <f>AND(H125="HR",G125="North",F125&gt;=15000)</f>
        <v>0</v>
      </c>
      <c r="N125" s="2" t="b">
        <f>OR(H125="IT",F125&gt;60000)</f>
        <v>0</v>
      </c>
      <c r="O125" t="b">
        <f>NOT(H125="Marketing")</f>
        <v>1</v>
      </c>
      <c r="X125" s="3">
        <f>VLOOKUP(A125,' Job details'!A124:G324,3,FALSE)</f>
        <v>32296</v>
      </c>
      <c r="AA125" s="3">
        <f>VLOOKUP(A125,' Job details'!A124:G324,3,FALSE)</f>
        <v>32296</v>
      </c>
      <c r="AE125" s="5"/>
    </row>
    <row r="126" spans="1:31">
      <c r="A126" s="3">
        <v>125</v>
      </c>
      <c r="B126" s="3" t="s">
        <v>156</v>
      </c>
      <c r="C126" s="3">
        <v>48</v>
      </c>
      <c r="D126" s="3" t="s">
        <v>32</v>
      </c>
      <c r="E126" s="5">
        <v>44145</v>
      </c>
      <c r="F126" s="8">
        <f>VLOOKUP(A126,' Job details'!A125:G325,3,FALSE)</f>
        <v>60772</v>
      </c>
      <c r="G126" s="3" t="str">
        <f>VLOOKUP(A126,' Job details'!A125:G325,6,FALSE)</f>
        <v>North</v>
      </c>
      <c r="H126" s="8" t="str">
        <f>VLOOKUP(A126,' Job details'!A125:G326,2,FALSE)</f>
        <v>HR</v>
      </c>
      <c r="I126" s="3">
        <f>VLOOKUP(A126,' Job details'!A125:G325,5,FALSE)</f>
        <v>37823</v>
      </c>
      <c r="J126" s="3">
        <f>VLOOKUP(A126,' Job details'!A125:G325,7,FALSE)</f>
        <v>38</v>
      </c>
      <c r="K126" s="3" t="str">
        <f>IF(F126&gt;=50000,"Above","Below")</f>
        <v>Above</v>
      </c>
      <c r="L126" s="3" t="str" cm="1">
        <f t="array" ref="L126">_xlfn.IFS(J126&gt;=50,"Excellent",J126&gt;=40,"Good",J126&gt;=30,"Average",J126&lt;30,"Poor")</f>
        <v>Average</v>
      </c>
      <c r="M126" t="b">
        <f>AND(H126="HR",G126="North",F126&gt;=15000)</f>
        <v>1</v>
      </c>
      <c r="N126" s="2" t="b">
        <f>OR(H126="IT",F126&gt;60000)</f>
        <v>1</v>
      </c>
      <c r="O126" t="b">
        <f>NOT(H126="Marketing")</f>
        <v>1</v>
      </c>
      <c r="X126" s="3">
        <f>VLOOKUP(A126,' Job details'!A125:G325,3,FALSE)</f>
        <v>60772</v>
      </c>
      <c r="AA126" s="3">
        <f>VLOOKUP(A126,' Job details'!A125:G325,3,FALSE)</f>
        <v>60772</v>
      </c>
      <c r="AE126" s="5"/>
    </row>
    <row r="127" spans="1:31">
      <c r="A127" s="3">
        <v>126</v>
      </c>
      <c r="B127" s="3" t="s">
        <v>157</v>
      </c>
      <c r="C127" s="3">
        <v>20</v>
      </c>
      <c r="D127" s="3" t="s">
        <v>32</v>
      </c>
      <c r="E127" s="5">
        <v>45341</v>
      </c>
      <c r="F127" s="8">
        <f>VLOOKUP(A127,' Job details'!A126:G326,3,FALSE)</f>
        <v>79060</v>
      </c>
      <c r="G127" s="3" t="str">
        <f>VLOOKUP(A127,' Job details'!A126:G326,6,FALSE)</f>
        <v>North</v>
      </c>
      <c r="H127" s="8" t="str">
        <f>VLOOKUP(A127,' Job details'!A126:G327,2,FALSE)</f>
        <v>Marketing</v>
      </c>
      <c r="I127" s="3">
        <f>VLOOKUP(A127,' Job details'!A126:G326,5,FALSE)</f>
        <v>12135</v>
      </c>
      <c r="J127" s="3">
        <f>VLOOKUP(A127,' Job details'!A126:G326,7,FALSE)</f>
        <v>59</v>
      </c>
      <c r="K127" s="3" t="str">
        <f>IF(F127&gt;=50000,"Above","Below")</f>
        <v>Above</v>
      </c>
      <c r="L127" s="3" t="str" cm="1">
        <f t="array" ref="L127">_xlfn.IFS(J127&gt;=50,"Excellent",J127&gt;=40,"Good",J127&gt;=30,"Average",J127&lt;30,"Poor")</f>
        <v>Excellent</v>
      </c>
      <c r="M127" t="b">
        <f>AND(H127="HR",G127="North",F127&gt;=15000)</f>
        <v>0</v>
      </c>
      <c r="N127" s="2" t="b">
        <f>OR(H127="IT",F127&gt;60000)</f>
        <v>1</v>
      </c>
      <c r="O127" t="b">
        <f>NOT(H127="Marketing")</f>
        <v>0</v>
      </c>
      <c r="X127" s="3">
        <f>VLOOKUP(A127,' Job details'!A126:G326,3,FALSE)</f>
        <v>79060</v>
      </c>
      <c r="AA127" s="3">
        <f>VLOOKUP(A127,' Job details'!A126:G326,3,FALSE)</f>
        <v>79060</v>
      </c>
      <c r="AE127" s="5"/>
    </row>
    <row r="128" spans="1:31">
      <c r="A128" s="3">
        <v>127</v>
      </c>
      <c r="B128" s="3" t="s">
        <v>158</v>
      </c>
      <c r="C128" s="3">
        <v>49</v>
      </c>
      <c r="D128" s="3" t="s">
        <v>30</v>
      </c>
      <c r="E128" s="5">
        <v>44943</v>
      </c>
      <c r="F128" s="8">
        <f>VLOOKUP(A128,' Job details'!A127:G327,3,FALSE)</f>
        <v>58083</v>
      </c>
      <c r="G128" s="3" t="str">
        <f>VLOOKUP(A128,' Job details'!A127:G327,6,FALSE)</f>
        <v>South</v>
      </c>
      <c r="H128" s="8" t="str">
        <f>VLOOKUP(A128,' Job details'!A127:G328,2,FALSE)</f>
        <v>HR</v>
      </c>
      <c r="I128" s="3">
        <f>VLOOKUP(A128,' Job details'!A127:G327,5,FALSE)</f>
        <v>30782</v>
      </c>
      <c r="J128" s="3">
        <f>VLOOKUP(A128,' Job details'!A127:G327,7,FALSE)</f>
        <v>56</v>
      </c>
      <c r="K128" s="3" t="str">
        <f>IF(F128&gt;=50000,"Above","Below")</f>
        <v>Above</v>
      </c>
      <c r="L128" s="3" t="str" cm="1">
        <f t="array" ref="L128">_xlfn.IFS(J128&gt;=50,"Excellent",J128&gt;=40,"Good",J128&gt;=30,"Average",J128&lt;30,"Poor")</f>
        <v>Excellent</v>
      </c>
      <c r="M128" t="b">
        <f>AND(H128="HR",G128="North",F128&gt;=15000)</f>
        <v>0</v>
      </c>
      <c r="N128" s="2" t="b">
        <f>OR(H128="IT",F128&gt;60000)</f>
        <v>0</v>
      </c>
      <c r="O128" t="b">
        <f>NOT(H128="Marketing")</f>
        <v>1</v>
      </c>
      <c r="X128" s="3">
        <f>VLOOKUP(A128,' Job details'!A127:G327,3,FALSE)</f>
        <v>58083</v>
      </c>
      <c r="AA128" s="3">
        <f>VLOOKUP(A128,' Job details'!A127:G327,3,FALSE)</f>
        <v>58083</v>
      </c>
      <c r="AE128" s="5"/>
    </row>
    <row r="129" spans="1:31">
      <c r="A129" s="3">
        <v>128</v>
      </c>
      <c r="B129" s="3" t="s">
        <v>159</v>
      </c>
      <c r="C129" s="3">
        <v>41</v>
      </c>
      <c r="D129" s="3" t="s">
        <v>32</v>
      </c>
      <c r="E129" s="5">
        <v>42508</v>
      </c>
      <c r="F129" s="8">
        <f>VLOOKUP(A129,' Job details'!A128:G328,3,FALSE)</f>
        <v>74168</v>
      </c>
      <c r="G129" s="3" t="str">
        <f>VLOOKUP(A129,' Job details'!A128:G328,6,FALSE)</f>
        <v>West</v>
      </c>
      <c r="H129" s="8" t="str">
        <f>VLOOKUP(A129,' Job details'!A128:G329,2,FALSE)</f>
        <v>HR</v>
      </c>
      <c r="I129" s="3">
        <f>VLOOKUP(A129,' Job details'!A128:G328,5,FALSE)</f>
        <v>17297</v>
      </c>
      <c r="J129" s="3">
        <f>VLOOKUP(A129,' Job details'!A128:G328,7,FALSE)</f>
        <v>50</v>
      </c>
      <c r="K129" s="3" t="str">
        <f>IF(F129&gt;=50000,"Above","Below")</f>
        <v>Above</v>
      </c>
      <c r="L129" s="3" t="str" cm="1">
        <f t="array" ref="L129">_xlfn.IFS(J129&gt;=50,"Excellent",J129&gt;=40,"Good",J129&gt;=30,"Average",J129&lt;30,"Poor")</f>
        <v>Excellent</v>
      </c>
      <c r="M129" t="b">
        <f>AND(H129="HR",G129="North",F129&gt;=15000)</f>
        <v>0</v>
      </c>
      <c r="N129" s="2" t="b">
        <f>OR(H129="IT",F129&gt;60000)</f>
        <v>1</v>
      </c>
      <c r="O129" t="b">
        <f>NOT(H129="Marketing")</f>
        <v>1</v>
      </c>
      <c r="X129" s="3">
        <f>VLOOKUP(A129,' Job details'!A128:G328,3,FALSE)</f>
        <v>74168</v>
      </c>
      <c r="AA129" s="3">
        <f>VLOOKUP(A129,' Job details'!A128:G328,3,FALSE)</f>
        <v>74168</v>
      </c>
      <c r="AE129" s="5"/>
    </row>
    <row r="130" spans="1:31">
      <c r="A130" s="3">
        <v>129</v>
      </c>
      <c r="B130" s="3" t="s">
        <v>160</v>
      </c>
      <c r="C130" s="3">
        <v>36</v>
      </c>
      <c r="D130" s="3" t="s">
        <v>30</v>
      </c>
      <c r="E130" s="5">
        <v>44248</v>
      </c>
      <c r="F130" s="8">
        <f>VLOOKUP(A130,' Job details'!A129:G329,3,FALSE)</f>
        <v>37109</v>
      </c>
      <c r="G130" s="3" t="str">
        <f>VLOOKUP(A130,' Job details'!A129:G329,6,FALSE)</f>
        <v>West</v>
      </c>
      <c r="H130" s="8" t="str">
        <f>VLOOKUP(A130,' Job details'!A129:G330,2,FALSE)</f>
        <v>Sales</v>
      </c>
      <c r="I130" s="3">
        <f>VLOOKUP(A130,' Job details'!A129:G329,5,FALSE)</f>
        <v>34181</v>
      </c>
      <c r="J130" s="3">
        <f>VLOOKUP(A130,' Job details'!A129:G329,7,FALSE)</f>
        <v>60</v>
      </c>
      <c r="K130" s="3" t="str">
        <f>IF(F130&gt;=50000,"Above","Below")</f>
        <v>Below</v>
      </c>
      <c r="L130" s="3" t="str" cm="1">
        <f t="array" ref="L130">_xlfn.IFS(J130&gt;=50,"Excellent",J130&gt;=40,"Good",J130&gt;=30,"Average",J130&lt;30,"Poor")</f>
        <v>Excellent</v>
      </c>
      <c r="M130" t="b">
        <f>AND(H130="HR",G130="North",F130&gt;=15000)</f>
        <v>0</v>
      </c>
      <c r="N130" s="2" t="b">
        <f>OR(H130="IT",F130&gt;60000)</f>
        <v>0</v>
      </c>
      <c r="O130" t="b">
        <f>NOT(H130="Marketing")</f>
        <v>1</v>
      </c>
      <c r="X130" s="3">
        <f>VLOOKUP(A130,' Job details'!A129:G329,3,FALSE)</f>
        <v>37109</v>
      </c>
      <c r="AA130" s="3">
        <f>VLOOKUP(A130,' Job details'!A129:G329,3,FALSE)</f>
        <v>37109</v>
      </c>
      <c r="AE130" s="5"/>
    </row>
    <row r="131" spans="1:31">
      <c r="A131" s="3">
        <v>130</v>
      </c>
      <c r="B131" s="3" t="s">
        <v>161</v>
      </c>
      <c r="C131" s="3">
        <v>30</v>
      </c>
      <c r="D131" s="3" t="s">
        <v>32</v>
      </c>
      <c r="E131" s="5">
        <v>43022</v>
      </c>
      <c r="F131" s="8">
        <f>VLOOKUP(A131,' Job details'!A130:G330,3,FALSE)</f>
        <v>42519</v>
      </c>
      <c r="G131" s="3" t="str">
        <f>VLOOKUP(A131,' Job details'!A130:G330,6,FALSE)</f>
        <v>East</v>
      </c>
      <c r="H131" s="8" t="str">
        <f>VLOOKUP(A131,' Job details'!A130:G331,2,FALSE)</f>
        <v>IT</v>
      </c>
      <c r="I131" s="3">
        <f>VLOOKUP(A131,' Job details'!A130:G330,5,FALSE)</f>
        <v>35171</v>
      </c>
      <c r="J131" s="3">
        <f>VLOOKUP(A131,' Job details'!A130:G330,7,FALSE)</f>
        <v>31</v>
      </c>
      <c r="K131" s="3" t="str">
        <f>IF(F131&gt;=50000,"Above","Below")</f>
        <v>Below</v>
      </c>
      <c r="L131" s="3" t="str" cm="1">
        <f t="array" ref="L131">_xlfn.IFS(J131&gt;=50,"Excellent",J131&gt;=40,"Good",J131&gt;=30,"Average",J131&lt;30,"Poor")</f>
        <v>Average</v>
      </c>
      <c r="M131" t="b">
        <f>AND(H131="HR",G131="North",F131&gt;=15000)</f>
        <v>0</v>
      </c>
      <c r="N131" s="2" t="b">
        <f>OR(H131="IT",F131&gt;60000)</f>
        <v>1</v>
      </c>
      <c r="O131" t="b">
        <f>NOT(H131="Marketing")</f>
        <v>1</v>
      </c>
      <c r="X131" s="3">
        <f>VLOOKUP(A131,' Job details'!A130:G330,3,FALSE)</f>
        <v>42519</v>
      </c>
      <c r="AA131" s="3">
        <f>VLOOKUP(A131,' Job details'!A130:G330,3,FALSE)</f>
        <v>42519</v>
      </c>
      <c r="AE131" s="5"/>
    </row>
    <row r="132" spans="1:31">
      <c r="A132" s="3">
        <v>131</v>
      </c>
      <c r="B132" s="3" t="s">
        <v>162</v>
      </c>
      <c r="C132" s="3">
        <v>59</v>
      </c>
      <c r="D132" s="3" t="s">
        <v>32</v>
      </c>
      <c r="E132" s="5">
        <v>42324</v>
      </c>
      <c r="F132" s="8">
        <f>VLOOKUP(A132,' Job details'!A131:G331,3,FALSE)</f>
        <v>35096</v>
      </c>
      <c r="G132" s="3" t="str">
        <f>VLOOKUP(A132,' Job details'!A131:G331,6,FALSE)</f>
        <v>East</v>
      </c>
      <c r="H132" s="8" t="str">
        <f>VLOOKUP(A132,' Job details'!A131:G332,2,FALSE)</f>
        <v>Marketing</v>
      </c>
      <c r="I132" s="3">
        <f>VLOOKUP(A132,' Job details'!A131:G331,5,FALSE)</f>
        <v>12270</v>
      </c>
      <c r="J132" s="3">
        <f>VLOOKUP(A132,' Job details'!A131:G331,7,FALSE)</f>
        <v>21</v>
      </c>
      <c r="K132" s="3" t="str">
        <f>IF(F132&gt;=50000,"Above","Below")</f>
        <v>Below</v>
      </c>
      <c r="L132" s="3" t="str" cm="1">
        <f t="array" ref="L132">_xlfn.IFS(J132&gt;=50,"Excellent",J132&gt;=40,"Good",J132&gt;=30,"Average",J132&lt;30,"Poor")</f>
        <v>Poor</v>
      </c>
      <c r="M132" t="b">
        <f>AND(H132="HR",G132="North",F132&gt;=15000)</f>
        <v>0</v>
      </c>
      <c r="N132" s="2" t="b">
        <f>OR(H132="IT",F132&gt;60000)</f>
        <v>0</v>
      </c>
      <c r="O132" t="b">
        <f>NOT(H132="Marketing")</f>
        <v>0</v>
      </c>
      <c r="X132" s="3">
        <f>VLOOKUP(A132,' Job details'!A131:G331,3,FALSE)</f>
        <v>35096</v>
      </c>
      <c r="AA132" s="3">
        <f>VLOOKUP(A132,' Job details'!A131:G331,3,FALSE)</f>
        <v>35096</v>
      </c>
      <c r="AE132" s="5"/>
    </row>
    <row r="133" spans="1:31">
      <c r="A133" s="3">
        <v>132</v>
      </c>
      <c r="B133" s="3" t="s">
        <v>163</v>
      </c>
      <c r="C133" s="3">
        <v>59</v>
      </c>
      <c r="D133" s="3" t="s">
        <v>30</v>
      </c>
      <c r="E133" s="5">
        <v>45040</v>
      </c>
      <c r="F133" s="8">
        <f>VLOOKUP(A133,' Job details'!A132:G332,3,FALSE)</f>
        <v>42158</v>
      </c>
      <c r="G133" s="3" t="str">
        <f>VLOOKUP(A133,' Job details'!A132:G332,6,FALSE)</f>
        <v>East</v>
      </c>
      <c r="H133" s="8" t="str">
        <f>VLOOKUP(A133,' Job details'!A132:G333,2,FALSE)</f>
        <v>Sales</v>
      </c>
      <c r="I133" s="3">
        <f>VLOOKUP(A133,' Job details'!A132:G332,5,FALSE)</f>
        <v>36938</v>
      </c>
      <c r="J133" s="3">
        <f>VLOOKUP(A133,' Job details'!A132:G332,7,FALSE)</f>
        <v>46</v>
      </c>
      <c r="K133" s="3" t="str">
        <f>IF(F133&gt;=50000,"Above","Below")</f>
        <v>Below</v>
      </c>
      <c r="L133" s="3" t="str" cm="1">
        <f t="array" ref="L133">_xlfn.IFS(J133&gt;=50,"Excellent",J133&gt;=40,"Good",J133&gt;=30,"Average",J133&lt;30,"Poor")</f>
        <v>Good</v>
      </c>
      <c r="M133" t="b">
        <f>AND(H133="HR",G133="North",F133&gt;=15000)</f>
        <v>0</v>
      </c>
      <c r="N133" s="2" t="b">
        <f>OR(H133="IT",F133&gt;60000)</f>
        <v>0</v>
      </c>
      <c r="O133" t="b">
        <f>NOT(H133="Marketing")</f>
        <v>1</v>
      </c>
      <c r="X133" s="3">
        <f>VLOOKUP(A133,' Job details'!A132:G332,3,FALSE)</f>
        <v>42158</v>
      </c>
      <c r="AA133" s="3">
        <f>VLOOKUP(A133,' Job details'!A132:G332,3,FALSE)</f>
        <v>42158</v>
      </c>
      <c r="AE133" s="5"/>
    </row>
    <row r="134" spans="1:31">
      <c r="A134" s="3">
        <v>133</v>
      </c>
      <c r="B134" s="3" t="s">
        <v>164</v>
      </c>
      <c r="C134" s="3">
        <v>40</v>
      </c>
      <c r="D134" s="3" t="s">
        <v>30</v>
      </c>
      <c r="E134" s="5">
        <v>44866</v>
      </c>
      <c r="F134" s="8">
        <f>VLOOKUP(A134,' Job details'!A133:G333,3,FALSE)</f>
        <v>74324</v>
      </c>
      <c r="G134" s="3" t="str">
        <f>VLOOKUP(A134,' Job details'!A133:G333,6,FALSE)</f>
        <v>North</v>
      </c>
      <c r="H134" s="8" t="str">
        <f>VLOOKUP(A134,' Job details'!A133:G334,2,FALSE)</f>
        <v>Sales</v>
      </c>
      <c r="I134" s="3">
        <f>VLOOKUP(A134,' Job details'!A133:G333,5,FALSE)</f>
        <v>10779</v>
      </c>
      <c r="J134" s="3">
        <f>VLOOKUP(A134,' Job details'!A133:G333,7,FALSE)</f>
        <v>46</v>
      </c>
      <c r="K134" s="3" t="str">
        <f>IF(F134&gt;=50000,"Above","Below")</f>
        <v>Above</v>
      </c>
      <c r="L134" s="3" t="str" cm="1">
        <f t="array" ref="L134">_xlfn.IFS(J134&gt;=50,"Excellent",J134&gt;=40,"Good",J134&gt;=30,"Average",J134&lt;30,"Poor")</f>
        <v>Good</v>
      </c>
      <c r="M134" t="b">
        <f>AND(H134="HR",G134="North",F134&gt;=15000)</f>
        <v>0</v>
      </c>
      <c r="N134" s="2" t="b">
        <f>OR(H134="IT",F134&gt;60000)</f>
        <v>1</v>
      </c>
      <c r="O134" t="b">
        <f>NOT(H134="Marketing")</f>
        <v>1</v>
      </c>
      <c r="X134" s="3">
        <f>VLOOKUP(A134,' Job details'!A133:G333,3,FALSE)</f>
        <v>74324</v>
      </c>
      <c r="AA134" s="3">
        <f>VLOOKUP(A134,' Job details'!A133:G333,3,FALSE)</f>
        <v>74324</v>
      </c>
      <c r="AE134" s="5"/>
    </row>
    <row r="135" spans="1:31">
      <c r="A135" s="3">
        <v>134</v>
      </c>
      <c r="B135" s="3" t="s">
        <v>165</v>
      </c>
      <c r="C135" s="3">
        <v>56</v>
      </c>
      <c r="D135" s="3" t="s">
        <v>32</v>
      </c>
      <c r="E135" s="5">
        <v>42432</v>
      </c>
      <c r="F135" s="8">
        <f>VLOOKUP(A135,' Job details'!A134:G334,3,FALSE)</f>
        <v>43241</v>
      </c>
      <c r="G135" s="3" t="str">
        <f>VLOOKUP(A135,' Job details'!A134:G334,6,FALSE)</f>
        <v>North</v>
      </c>
      <c r="H135" s="8" t="str">
        <f>VLOOKUP(A135,' Job details'!A134:G335,2,FALSE)</f>
        <v>Marketing</v>
      </c>
      <c r="I135" s="3">
        <f>VLOOKUP(A135,' Job details'!A134:G334,5,FALSE)</f>
        <v>30260</v>
      </c>
      <c r="J135" s="3">
        <f>VLOOKUP(A135,' Job details'!A134:G334,7,FALSE)</f>
        <v>50</v>
      </c>
      <c r="K135" s="3" t="str">
        <f>IF(F135&gt;=50000,"Above","Below")</f>
        <v>Below</v>
      </c>
      <c r="L135" s="3" t="str" cm="1">
        <f t="array" ref="L135">_xlfn.IFS(J135&gt;=50,"Excellent",J135&gt;=40,"Good",J135&gt;=30,"Average",J135&lt;30,"Poor")</f>
        <v>Excellent</v>
      </c>
      <c r="M135" t="b">
        <f>AND(H135="HR",G135="North",F135&gt;=15000)</f>
        <v>0</v>
      </c>
      <c r="N135" s="2" t="b">
        <f>OR(H135="IT",F135&gt;60000)</f>
        <v>0</v>
      </c>
      <c r="O135" t="b">
        <f>NOT(H135="Marketing")</f>
        <v>0</v>
      </c>
      <c r="X135" s="3">
        <f>VLOOKUP(A135,' Job details'!A134:G334,3,FALSE)</f>
        <v>43241</v>
      </c>
      <c r="AA135" s="3">
        <f>VLOOKUP(A135,' Job details'!A134:G334,3,FALSE)</f>
        <v>43241</v>
      </c>
      <c r="AE135" s="5"/>
    </row>
    <row r="136" spans="1:31">
      <c r="A136" s="3">
        <v>135</v>
      </c>
      <c r="B136" s="3" t="s">
        <v>166</v>
      </c>
      <c r="C136" s="3">
        <v>26</v>
      </c>
      <c r="D136" s="3" t="s">
        <v>32</v>
      </c>
      <c r="E136" s="5">
        <v>43058</v>
      </c>
      <c r="F136" s="8">
        <f>VLOOKUP(A136,' Job details'!A135:G335,3,FALSE)</f>
        <v>72907</v>
      </c>
      <c r="G136" s="3" t="str">
        <f>VLOOKUP(A136,' Job details'!A135:G335,6,FALSE)</f>
        <v>South</v>
      </c>
      <c r="H136" s="8" t="str">
        <f>VLOOKUP(A136,' Job details'!A135:G336,2,FALSE)</f>
        <v>IT</v>
      </c>
      <c r="I136" s="3">
        <f>VLOOKUP(A136,' Job details'!A135:G335,5,FALSE)</f>
        <v>34641</v>
      </c>
      <c r="J136" s="3">
        <f>VLOOKUP(A136,' Job details'!A135:G335,7,FALSE)</f>
        <v>43</v>
      </c>
      <c r="K136" s="3" t="str">
        <f>IF(F136&gt;=50000,"Above","Below")</f>
        <v>Above</v>
      </c>
      <c r="L136" s="3" t="str" cm="1">
        <f t="array" ref="L136">_xlfn.IFS(J136&gt;=50,"Excellent",J136&gt;=40,"Good",J136&gt;=30,"Average",J136&lt;30,"Poor")</f>
        <v>Good</v>
      </c>
      <c r="M136" t="b">
        <f>AND(H136="HR",G136="North",F136&gt;=15000)</f>
        <v>0</v>
      </c>
      <c r="N136" s="2" t="b">
        <f>OR(H136="IT",F136&gt;60000)</f>
        <v>1</v>
      </c>
      <c r="O136" t="b">
        <f>NOT(H136="Marketing")</f>
        <v>1</v>
      </c>
      <c r="X136" s="3">
        <f>VLOOKUP(A136,' Job details'!A135:G335,3,FALSE)</f>
        <v>72907</v>
      </c>
      <c r="AA136" s="3">
        <f>VLOOKUP(A136,' Job details'!A135:G335,3,FALSE)</f>
        <v>72907</v>
      </c>
      <c r="AE136" s="5"/>
    </row>
    <row r="137" spans="1:31">
      <c r="A137" s="3">
        <v>136</v>
      </c>
      <c r="B137" s="3" t="s">
        <v>167</v>
      </c>
      <c r="C137" s="3">
        <v>44</v>
      </c>
      <c r="D137" s="3" t="s">
        <v>32</v>
      </c>
      <c r="E137" s="5">
        <v>43189</v>
      </c>
      <c r="F137" s="8">
        <f>VLOOKUP(A137,' Job details'!A136:G336,3,FALSE)</f>
        <v>43747</v>
      </c>
      <c r="G137" s="3" t="str">
        <f>VLOOKUP(A137,' Job details'!A136:G336,6,FALSE)</f>
        <v>North</v>
      </c>
      <c r="H137" s="8" t="str">
        <f>VLOOKUP(A137,' Job details'!A136:G337,2,FALSE)</f>
        <v>Marketing</v>
      </c>
      <c r="I137" s="3">
        <f>VLOOKUP(A137,' Job details'!A136:G336,5,FALSE)</f>
        <v>33232</v>
      </c>
      <c r="J137" s="3">
        <f>VLOOKUP(A137,' Job details'!A136:G336,7,FALSE)</f>
        <v>31</v>
      </c>
      <c r="K137" s="3" t="str">
        <f>IF(F137&gt;=50000,"Above","Below")</f>
        <v>Below</v>
      </c>
      <c r="L137" s="3" t="str" cm="1">
        <f t="array" ref="L137">_xlfn.IFS(J137&gt;=50,"Excellent",J137&gt;=40,"Good",J137&gt;=30,"Average",J137&lt;30,"Poor")</f>
        <v>Average</v>
      </c>
      <c r="M137" t="b">
        <f>AND(H137="HR",G137="North",F137&gt;=15000)</f>
        <v>0</v>
      </c>
      <c r="N137" s="2" t="b">
        <f>OR(H137="IT",F137&gt;60000)</f>
        <v>0</v>
      </c>
      <c r="O137" t="b">
        <f>NOT(H137="Marketing")</f>
        <v>0</v>
      </c>
      <c r="X137" s="3">
        <f>VLOOKUP(A137,' Job details'!A136:G336,3,FALSE)</f>
        <v>43747</v>
      </c>
      <c r="AA137" s="3">
        <f>VLOOKUP(A137,' Job details'!A136:G336,3,FALSE)</f>
        <v>43747</v>
      </c>
      <c r="AE137" s="5"/>
    </row>
    <row r="138" spans="1:31">
      <c r="A138" s="3">
        <v>137</v>
      </c>
      <c r="B138" s="3" t="s">
        <v>168</v>
      </c>
      <c r="C138" s="3">
        <v>40</v>
      </c>
      <c r="D138" s="3" t="s">
        <v>30</v>
      </c>
      <c r="E138" s="5">
        <v>43234</v>
      </c>
      <c r="F138" s="8">
        <f>VLOOKUP(A138,' Job details'!A137:G337,3,FALSE)</f>
        <v>46491</v>
      </c>
      <c r="G138" s="3" t="str">
        <f>VLOOKUP(A138,' Job details'!A137:G337,6,FALSE)</f>
        <v>North</v>
      </c>
      <c r="H138" s="8" t="str">
        <f>VLOOKUP(A138,' Job details'!A137:G338,2,FALSE)</f>
        <v>HR</v>
      </c>
      <c r="I138" s="3">
        <f>VLOOKUP(A138,' Job details'!A137:G337,5,FALSE)</f>
        <v>26996</v>
      </c>
      <c r="J138" s="3">
        <f>VLOOKUP(A138,' Job details'!A137:G337,7,FALSE)</f>
        <v>47</v>
      </c>
      <c r="K138" s="3" t="str">
        <f>IF(F138&gt;=50000,"Above","Below")</f>
        <v>Below</v>
      </c>
      <c r="L138" s="3" t="str" cm="1">
        <f t="array" ref="L138">_xlfn.IFS(J138&gt;=50,"Excellent",J138&gt;=40,"Good",J138&gt;=30,"Average",J138&lt;30,"Poor")</f>
        <v>Good</v>
      </c>
      <c r="M138" t="b">
        <f>AND(H138="HR",G138="North",F138&gt;=15000)</f>
        <v>1</v>
      </c>
      <c r="N138" s="2" t="b">
        <f>OR(H138="IT",F138&gt;60000)</f>
        <v>0</v>
      </c>
      <c r="O138" t="b">
        <f>NOT(H138="Marketing")</f>
        <v>1</v>
      </c>
      <c r="X138" s="3">
        <f>VLOOKUP(A138,' Job details'!A137:G337,3,FALSE)</f>
        <v>46491</v>
      </c>
      <c r="AA138" s="3">
        <f>VLOOKUP(A138,' Job details'!A137:G337,3,FALSE)</f>
        <v>46491</v>
      </c>
      <c r="AE138" s="5"/>
    </row>
    <row r="139" spans="1:31">
      <c r="A139" s="3">
        <v>138</v>
      </c>
      <c r="B139" s="3" t="s">
        <v>169</v>
      </c>
      <c r="C139" s="3">
        <v>55</v>
      </c>
      <c r="D139" s="3" t="s">
        <v>30</v>
      </c>
      <c r="E139" s="5">
        <v>42111</v>
      </c>
      <c r="F139" s="8">
        <f>VLOOKUP(A139,' Job details'!A138:G338,3,FALSE)</f>
        <v>47731</v>
      </c>
      <c r="G139" s="3" t="str">
        <f>VLOOKUP(A139,' Job details'!A138:G338,6,FALSE)</f>
        <v>West</v>
      </c>
      <c r="H139" s="8" t="str">
        <f>VLOOKUP(A139,' Job details'!A138:G339,2,FALSE)</f>
        <v>Sales</v>
      </c>
      <c r="I139" s="3">
        <f>VLOOKUP(A139,' Job details'!A138:G338,5,FALSE)</f>
        <v>16639</v>
      </c>
      <c r="J139" s="3">
        <f>VLOOKUP(A139,' Job details'!A138:G338,7,FALSE)</f>
        <v>57</v>
      </c>
      <c r="K139" s="3" t="str">
        <f>IF(F139&gt;=50000,"Above","Below")</f>
        <v>Below</v>
      </c>
      <c r="L139" s="3" t="str" cm="1">
        <f t="array" ref="L139">_xlfn.IFS(J139&gt;=50,"Excellent",J139&gt;=40,"Good",J139&gt;=30,"Average",J139&lt;30,"Poor")</f>
        <v>Excellent</v>
      </c>
      <c r="M139" t="b">
        <f>AND(H139="HR",G139="North",F139&gt;=15000)</f>
        <v>0</v>
      </c>
      <c r="N139" s="2" t="b">
        <f>OR(H139="IT",F139&gt;60000)</f>
        <v>0</v>
      </c>
      <c r="O139" t="b">
        <f>NOT(H139="Marketing")</f>
        <v>1</v>
      </c>
      <c r="X139" s="3">
        <f>VLOOKUP(A139,' Job details'!A138:G338,3,FALSE)</f>
        <v>47731</v>
      </c>
      <c r="AA139" s="3">
        <f>VLOOKUP(A139,' Job details'!A138:G338,3,FALSE)</f>
        <v>47731</v>
      </c>
      <c r="AE139" s="5"/>
    </row>
    <row r="140" spans="1:31">
      <c r="A140" s="3">
        <v>139</v>
      </c>
      <c r="B140" s="3" t="s">
        <v>170</v>
      </c>
      <c r="C140" s="3">
        <v>25</v>
      </c>
      <c r="D140" s="3" t="s">
        <v>30</v>
      </c>
      <c r="E140" s="5">
        <v>45064</v>
      </c>
      <c r="F140" s="8">
        <f>VLOOKUP(A140,' Job details'!A139:G339,3,FALSE)</f>
        <v>69901</v>
      </c>
      <c r="G140" s="3" t="str">
        <f>VLOOKUP(A140,' Job details'!A139:G339,6,FALSE)</f>
        <v>East</v>
      </c>
      <c r="H140" s="8" t="str">
        <f>VLOOKUP(A140,' Job details'!A139:G340,2,FALSE)</f>
        <v>HR</v>
      </c>
      <c r="I140" s="3">
        <f>VLOOKUP(A140,' Job details'!A139:G339,5,FALSE)</f>
        <v>37582</v>
      </c>
      <c r="J140" s="3">
        <f>VLOOKUP(A140,' Job details'!A139:G339,7,FALSE)</f>
        <v>46</v>
      </c>
      <c r="K140" s="3" t="str">
        <f>IF(F140&gt;=50000,"Above","Below")</f>
        <v>Above</v>
      </c>
      <c r="L140" s="3" t="str" cm="1">
        <f t="array" ref="L140">_xlfn.IFS(J140&gt;=50,"Excellent",J140&gt;=40,"Good",J140&gt;=30,"Average",J140&lt;30,"Poor")</f>
        <v>Good</v>
      </c>
      <c r="M140" t="b">
        <f>AND(H140="HR",G140="North",F140&gt;=15000)</f>
        <v>0</v>
      </c>
      <c r="N140" s="2" t="b">
        <f>OR(H140="IT",F140&gt;60000)</f>
        <v>1</v>
      </c>
      <c r="O140" t="b">
        <f>NOT(H140="Marketing")</f>
        <v>1</v>
      </c>
      <c r="X140" s="3">
        <f>VLOOKUP(A140,' Job details'!A139:G339,3,FALSE)</f>
        <v>69901</v>
      </c>
      <c r="AA140" s="3">
        <f>VLOOKUP(A140,' Job details'!A139:G339,3,FALSE)</f>
        <v>69901</v>
      </c>
      <c r="AE140" s="5"/>
    </row>
    <row r="141" spans="1:31">
      <c r="A141" s="3">
        <v>140</v>
      </c>
      <c r="B141" s="3" t="s">
        <v>171</v>
      </c>
      <c r="C141" s="3">
        <v>48</v>
      </c>
      <c r="D141" s="3" t="s">
        <v>30</v>
      </c>
      <c r="E141" s="5">
        <v>44691</v>
      </c>
      <c r="F141" s="8">
        <f>VLOOKUP(A141,' Job details'!A140:G340,3,FALSE)</f>
        <v>78937</v>
      </c>
      <c r="G141" s="3" t="str">
        <f>VLOOKUP(A141,' Job details'!A140:G340,6,FALSE)</f>
        <v>North</v>
      </c>
      <c r="H141" s="8" t="str">
        <f>VLOOKUP(A141,' Job details'!A140:G341,2,FALSE)</f>
        <v>IT</v>
      </c>
      <c r="I141" s="3">
        <f>VLOOKUP(A141,' Job details'!A140:G340,5,FALSE)</f>
        <v>12146</v>
      </c>
      <c r="J141" s="3">
        <f>VLOOKUP(A141,' Job details'!A140:G340,7,FALSE)</f>
        <v>60</v>
      </c>
      <c r="K141" s="3" t="str">
        <f>IF(F141&gt;=50000,"Above","Below")</f>
        <v>Above</v>
      </c>
      <c r="L141" s="3" t="str" cm="1">
        <f t="array" ref="L141">_xlfn.IFS(J141&gt;=50,"Excellent",J141&gt;=40,"Good",J141&gt;=30,"Average",J141&lt;30,"Poor")</f>
        <v>Excellent</v>
      </c>
      <c r="M141" t="b">
        <f>AND(H141="HR",G141="North",F141&gt;=15000)</f>
        <v>0</v>
      </c>
      <c r="N141" s="2" t="b">
        <f>OR(H141="IT",F141&gt;60000)</f>
        <v>1</v>
      </c>
      <c r="O141" t="b">
        <f>NOT(H141="Marketing")</f>
        <v>1</v>
      </c>
      <c r="X141" s="3">
        <f>VLOOKUP(A141,' Job details'!A140:G340,3,FALSE)</f>
        <v>78937</v>
      </c>
      <c r="AA141" s="3">
        <f>VLOOKUP(A141,' Job details'!A140:G340,3,FALSE)</f>
        <v>78937</v>
      </c>
      <c r="AE141" s="5"/>
    </row>
    <row r="142" spans="1:31">
      <c r="A142" s="3">
        <v>141</v>
      </c>
      <c r="B142" s="3" t="s">
        <v>172</v>
      </c>
      <c r="C142" s="3">
        <v>41</v>
      </c>
      <c r="D142" s="3" t="s">
        <v>32</v>
      </c>
      <c r="E142" s="5">
        <v>42971</v>
      </c>
      <c r="F142" s="8">
        <f>VLOOKUP(A142,' Job details'!A141:G341,3,FALSE)</f>
        <v>74925</v>
      </c>
      <c r="G142" s="3" t="str">
        <f>VLOOKUP(A142,' Job details'!A141:G341,6,FALSE)</f>
        <v>North</v>
      </c>
      <c r="H142" s="8" t="str">
        <f>VLOOKUP(A142,' Job details'!A141:G342,2,FALSE)</f>
        <v>Finance</v>
      </c>
      <c r="I142" s="3">
        <f>VLOOKUP(A142,' Job details'!A141:G341,5,FALSE)</f>
        <v>24266</v>
      </c>
      <c r="J142" s="3">
        <f>VLOOKUP(A142,' Job details'!A141:G341,7,FALSE)</f>
        <v>32</v>
      </c>
      <c r="K142" s="3" t="str">
        <f>IF(F142&gt;=50000,"Above","Below")</f>
        <v>Above</v>
      </c>
      <c r="L142" s="3" t="str" cm="1">
        <f t="array" ref="L142">_xlfn.IFS(J142&gt;=50,"Excellent",J142&gt;=40,"Good",J142&gt;=30,"Average",J142&lt;30,"Poor")</f>
        <v>Average</v>
      </c>
      <c r="M142" t="b">
        <f>AND(H142="HR",G142="North",F142&gt;=15000)</f>
        <v>0</v>
      </c>
      <c r="N142" s="2" t="b">
        <f>OR(H142="IT",F142&gt;60000)</f>
        <v>1</v>
      </c>
      <c r="O142" t="b">
        <f>NOT(H142="Marketing")</f>
        <v>1</v>
      </c>
      <c r="X142" s="3">
        <f>VLOOKUP(A142,' Job details'!A141:G341,3,FALSE)</f>
        <v>74925</v>
      </c>
      <c r="AA142" s="3">
        <f>VLOOKUP(A142,' Job details'!A141:G341,3,FALSE)</f>
        <v>74925</v>
      </c>
      <c r="AE142" s="5"/>
    </row>
    <row r="143" spans="1:31">
      <c r="A143" s="3">
        <v>142</v>
      </c>
      <c r="B143" s="3" t="s">
        <v>173</v>
      </c>
      <c r="C143" s="3">
        <v>57</v>
      </c>
      <c r="D143" s="3" t="s">
        <v>30</v>
      </c>
      <c r="E143" s="5">
        <v>45453</v>
      </c>
      <c r="F143" s="8">
        <f>VLOOKUP(A143,' Job details'!A142:G342,3,FALSE)</f>
        <v>58486</v>
      </c>
      <c r="G143" s="3" t="str">
        <f>VLOOKUP(A143,' Job details'!A142:G342,6,FALSE)</f>
        <v>North</v>
      </c>
      <c r="H143" s="8" t="str">
        <f>VLOOKUP(A143,' Job details'!A142:G343,2,FALSE)</f>
        <v>Sales</v>
      </c>
      <c r="I143" s="3">
        <f>VLOOKUP(A143,' Job details'!A142:G342,5,FALSE)</f>
        <v>34805</v>
      </c>
      <c r="J143" s="3">
        <f>VLOOKUP(A143,' Job details'!A142:G342,7,FALSE)</f>
        <v>60</v>
      </c>
      <c r="K143" s="3" t="str">
        <f>IF(F143&gt;=50000,"Above","Below")</f>
        <v>Above</v>
      </c>
      <c r="L143" s="3" t="str" cm="1">
        <f t="array" ref="L143">_xlfn.IFS(J143&gt;=50,"Excellent",J143&gt;=40,"Good",J143&gt;=30,"Average",J143&lt;30,"Poor")</f>
        <v>Excellent</v>
      </c>
      <c r="M143" t="b">
        <f>AND(H143="HR",G143="North",F143&gt;=15000)</f>
        <v>0</v>
      </c>
      <c r="N143" s="2" t="b">
        <f>OR(H143="IT",F143&gt;60000)</f>
        <v>0</v>
      </c>
      <c r="O143" t="b">
        <f>NOT(H143="Marketing")</f>
        <v>1</v>
      </c>
      <c r="X143" s="3">
        <f>VLOOKUP(A143,' Job details'!A142:G342,3,FALSE)</f>
        <v>58486</v>
      </c>
      <c r="AA143" s="3">
        <f>VLOOKUP(A143,' Job details'!A142:G342,3,FALSE)</f>
        <v>58486</v>
      </c>
      <c r="AE143" s="5"/>
    </row>
    <row r="144" spans="1:31">
      <c r="A144" s="3">
        <v>143</v>
      </c>
      <c r="B144" s="3" t="s">
        <v>174</v>
      </c>
      <c r="C144" s="3">
        <v>42</v>
      </c>
      <c r="D144" s="3" t="s">
        <v>32</v>
      </c>
      <c r="E144" s="5">
        <v>43915</v>
      </c>
      <c r="F144" s="8">
        <f>VLOOKUP(A144,' Job details'!A143:G343,3,FALSE)</f>
        <v>64296</v>
      </c>
      <c r="G144" s="3" t="str">
        <f>VLOOKUP(A144,' Job details'!A143:G343,6,FALSE)</f>
        <v>East</v>
      </c>
      <c r="H144" s="8" t="str">
        <f>VLOOKUP(A144,' Job details'!A143:G344,2,FALSE)</f>
        <v>HR</v>
      </c>
      <c r="I144" s="3">
        <f>VLOOKUP(A144,' Job details'!A143:G343,5,FALSE)</f>
        <v>14122</v>
      </c>
      <c r="J144" s="3">
        <f>VLOOKUP(A144,' Job details'!A143:G343,7,FALSE)</f>
        <v>30</v>
      </c>
      <c r="K144" s="3" t="str">
        <f>IF(F144&gt;=50000,"Above","Below")</f>
        <v>Above</v>
      </c>
      <c r="L144" s="3" t="str" cm="1">
        <f t="array" ref="L144">_xlfn.IFS(J144&gt;=50,"Excellent",J144&gt;=40,"Good",J144&gt;=30,"Average",J144&lt;30,"Poor")</f>
        <v>Average</v>
      </c>
      <c r="M144" t="b">
        <f>AND(H144="HR",G144="North",F144&gt;=15000)</f>
        <v>0</v>
      </c>
      <c r="N144" s="2" t="b">
        <f>OR(H144="IT",F144&gt;60000)</f>
        <v>1</v>
      </c>
      <c r="O144" t="b">
        <f>NOT(H144="Marketing")</f>
        <v>1</v>
      </c>
      <c r="X144" s="3">
        <f>VLOOKUP(A144,' Job details'!A143:G343,3,FALSE)</f>
        <v>64296</v>
      </c>
      <c r="AA144" s="3">
        <f>VLOOKUP(A144,' Job details'!A143:G343,3,FALSE)</f>
        <v>64296</v>
      </c>
      <c r="AE144" s="5"/>
    </row>
    <row r="145" spans="1:31">
      <c r="A145" s="3">
        <v>144</v>
      </c>
      <c r="B145" s="3" t="s">
        <v>175</v>
      </c>
      <c r="C145" s="3">
        <v>32</v>
      </c>
      <c r="D145" s="3" t="s">
        <v>32</v>
      </c>
      <c r="E145" s="5">
        <v>44363</v>
      </c>
      <c r="F145" s="8">
        <f>VLOOKUP(A145,' Job details'!A144:G344,3,FALSE)</f>
        <v>45459</v>
      </c>
      <c r="G145" s="3" t="str">
        <f>VLOOKUP(A145,' Job details'!A144:G344,6,FALSE)</f>
        <v>East</v>
      </c>
      <c r="H145" s="8" t="str">
        <f>VLOOKUP(A145,' Job details'!A144:G345,2,FALSE)</f>
        <v>IT</v>
      </c>
      <c r="I145" s="3">
        <f>VLOOKUP(A145,' Job details'!A144:G344,5,FALSE)</f>
        <v>14152</v>
      </c>
      <c r="J145" s="3">
        <f>VLOOKUP(A145,' Job details'!A144:G344,7,FALSE)</f>
        <v>20</v>
      </c>
      <c r="K145" s="3" t="str">
        <f>IF(F145&gt;=50000,"Above","Below")</f>
        <v>Below</v>
      </c>
      <c r="L145" s="3" t="str" cm="1">
        <f t="array" ref="L145">_xlfn.IFS(J145&gt;=50,"Excellent",J145&gt;=40,"Good",J145&gt;=30,"Average",J145&lt;30,"Poor")</f>
        <v>Poor</v>
      </c>
      <c r="M145" t="b">
        <f>AND(H145="HR",G145="North",F145&gt;=15000)</f>
        <v>0</v>
      </c>
      <c r="N145" s="2" t="b">
        <f>OR(H145="IT",F145&gt;60000)</f>
        <v>1</v>
      </c>
      <c r="O145" t="b">
        <f>NOT(H145="Marketing")</f>
        <v>1</v>
      </c>
      <c r="X145" s="3">
        <f>VLOOKUP(A145,' Job details'!A144:G344,3,FALSE)</f>
        <v>45459</v>
      </c>
      <c r="AA145" s="3">
        <f>VLOOKUP(A145,' Job details'!A144:G344,3,FALSE)</f>
        <v>45459</v>
      </c>
      <c r="AE145" s="5"/>
    </row>
    <row r="146" spans="1:31">
      <c r="A146" s="3">
        <v>145</v>
      </c>
      <c r="B146" s="3" t="s">
        <v>176</v>
      </c>
      <c r="C146" s="3">
        <v>27</v>
      </c>
      <c r="D146" s="3" t="s">
        <v>32</v>
      </c>
      <c r="E146" s="5">
        <v>43943</v>
      </c>
      <c r="F146" s="8">
        <f>VLOOKUP(A146,' Job details'!A145:G345,3,FALSE)</f>
        <v>48643</v>
      </c>
      <c r="G146" s="3" t="str">
        <f>VLOOKUP(A146,' Job details'!A145:G345,6,FALSE)</f>
        <v>East</v>
      </c>
      <c r="H146" s="8" t="str">
        <f>VLOOKUP(A146,' Job details'!A145:G346,2,FALSE)</f>
        <v>IT</v>
      </c>
      <c r="I146" s="3">
        <f>VLOOKUP(A146,' Job details'!A145:G345,5,FALSE)</f>
        <v>37173</v>
      </c>
      <c r="J146" s="3">
        <f>VLOOKUP(A146,' Job details'!A145:G345,7,FALSE)</f>
        <v>42</v>
      </c>
      <c r="K146" s="3" t="str">
        <f>IF(F146&gt;=50000,"Above","Below")</f>
        <v>Below</v>
      </c>
      <c r="L146" s="3" t="str" cm="1">
        <f t="array" ref="L146">_xlfn.IFS(J146&gt;=50,"Excellent",J146&gt;=40,"Good",J146&gt;=30,"Average",J146&lt;30,"Poor")</f>
        <v>Good</v>
      </c>
      <c r="M146" t="b">
        <f>AND(H146="HR",G146="North",F146&gt;=15000)</f>
        <v>0</v>
      </c>
      <c r="N146" s="2" t="b">
        <f>OR(H146="IT",F146&gt;60000)</f>
        <v>1</v>
      </c>
      <c r="O146" t="b">
        <f>NOT(H146="Marketing")</f>
        <v>1</v>
      </c>
      <c r="X146" s="3">
        <f>VLOOKUP(A146,' Job details'!A145:G345,3,FALSE)</f>
        <v>48643</v>
      </c>
      <c r="AA146" s="3">
        <f>VLOOKUP(A146,' Job details'!A145:G345,3,FALSE)</f>
        <v>48643</v>
      </c>
      <c r="AE146" s="5"/>
    </row>
    <row r="147" spans="1:31">
      <c r="A147" s="3">
        <v>146</v>
      </c>
      <c r="B147" s="3" t="s">
        <v>177</v>
      </c>
      <c r="C147" s="3">
        <v>47</v>
      </c>
      <c r="D147" s="3" t="s">
        <v>30</v>
      </c>
      <c r="E147" s="5">
        <v>43911</v>
      </c>
      <c r="F147" s="8">
        <f>VLOOKUP(A147,' Job details'!A146:G346,3,FALSE)</f>
        <v>30655</v>
      </c>
      <c r="G147" s="3" t="str">
        <f>VLOOKUP(A147,' Job details'!A146:G346,6,FALSE)</f>
        <v>South</v>
      </c>
      <c r="H147" s="8" t="str">
        <f>VLOOKUP(A147,' Job details'!A146:G347,2,FALSE)</f>
        <v>IT</v>
      </c>
      <c r="I147" s="3">
        <f>VLOOKUP(A147,' Job details'!A146:G346,5,FALSE)</f>
        <v>11775</v>
      </c>
      <c r="J147" s="3">
        <f>VLOOKUP(A147,' Job details'!A146:G346,7,FALSE)</f>
        <v>20</v>
      </c>
      <c r="K147" s="3" t="str">
        <f>IF(F147&gt;=50000,"Above","Below")</f>
        <v>Below</v>
      </c>
      <c r="L147" s="3" t="str" cm="1">
        <f t="array" ref="L147">_xlfn.IFS(J147&gt;=50,"Excellent",J147&gt;=40,"Good",J147&gt;=30,"Average",J147&lt;30,"Poor")</f>
        <v>Poor</v>
      </c>
      <c r="M147" t="b">
        <f>AND(H147="HR",G147="North",F147&gt;=15000)</f>
        <v>0</v>
      </c>
      <c r="N147" s="2" t="b">
        <f>OR(H147="IT",F147&gt;60000)</f>
        <v>1</v>
      </c>
      <c r="O147" t="b">
        <f>NOT(H147="Marketing")</f>
        <v>1</v>
      </c>
      <c r="X147" s="3">
        <f>VLOOKUP(A147,' Job details'!A146:G346,3,FALSE)</f>
        <v>30655</v>
      </c>
      <c r="AA147" s="3">
        <f>VLOOKUP(A147,' Job details'!A146:G346,3,FALSE)</f>
        <v>30655</v>
      </c>
      <c r="AE147" s="5"/>
    </row>
    <row r="148" spans="1:31">
      <c r="A148" s="3">
        <v>147</v>
      </c>
      <c r="B148" s="3" t="s">
        <v>178</v>
      </c>
      <c r="C148" s="3">
        <v>33</v>
      </c>
      <c r="D148" s="3" t="s">
        <v>30</v>
      </c>
      <c r="E148" s="5">
        <v>44766</v>
      </c>
      <c r="F148" s="8">
        <f>VLOOKUP(A148,' Job details'!A147:G347,3,FALSE)</f>
        <v>40055</v>
      </c>
      <c r="G148" s="3" t="str">
        <f>VLOOKUP(A148,' Job details'!A147:G347,6,FALSE)</f>
        <v>South</v>
      </c>
      <c r="H148" s="8" t="str">
        <f>VLOOKUP(A148,' Job details'!A147:G348,2,FALSE)</f>
        <v>Marketing</v>
      </c>
      <c r="I148" s="3">
        <f>VLOOKUP(A148,' Job details'!A147:G347,5,FALSE)</f>
        <v>34271</v>
      </c>
      <c r="J148" s="3">
        <f>VLOOKUP(A148,' Job details'!A147:G347,7,FALSE)</f>
        <v>53</v>
      </c>
      <c r="K148" s="3" t="str">
        <f>IF(F148&gt;=50000,"Above","Below")</f>
        <v>Below</v>
      </c>
      <c r="L148" s="3" t="str" cm="1">
        <f t="array" ref="L148">_xlfn.IFS(J148&gt;=50,"Excellent",J148&gt;=40,"Good",J148&gt;=30,"Average",J148&lt;30,"Poor")</f>
        <v>Excellent</v>
      </c>
      <c r="M148" t="b">
        <f>AND(H148="HR",G148="North",F148&gt;=15000)</f>
        <v>0</v>
      </c>
      <c r="N148" s="2" t="b">
        <f>OR(H148="IT",F148&gt;60000)</f>
        <v>0</v>
      </c>
      <c r="O148" t="b">
        <f>NOT(H148="Marketing")</f>
        <v>0</v>
      </c>
      <c r="X148" s="3">
        <f>VLOOKUP(A148,' Job details'!A147:G347,3,FALSE)</f>
        <v>40055</v>
      </c>
      <c r="AA148" s="3">
        <f>VLOOKUP(A148,' Job details'!A147:G347,3,FALSE)</f>
        <v>40055</v>
      </c>
      <c r="AE148" s="5"/>
    </row>
    <row r="149" spans="1:31">
      <c r="A149" s="3">
        <v>148</v>
      </c>
      <c r="B149" s="3" t="s">
        <v>179</v>
      </c>
      <c r="C149" s="3">
        <v>32</v>
      </c>
      <c r="D149" s="3" t="s">
        <v>32</v>
      </c>
      <c r="E149" s="5">
        <v>41882</v>
      </c>
      <c r="F149" s="8">
        <f>VLOOKUP(A149,' Job details'!A148:G348,3,FALSE)</f>
        <v>61996</v>
      </c>
      <c r="G149" s="3" t="str">
        <f>VLOOKUP(A149,' Job details'!A148:G348,6,FALSE)</f>
        <v>West</v>
      </c>
      <c r="H149" s="8" t="str">
        <f>VLOOKUP(A149,' Job details'!A148:G349,2,FALSE)</f>
        <v>IT</v>
      </c>
      <c r="I149" s="3">
        <f>VLOOKUP(A149,' Job details'!A148:G348,5,FALSE)</f>
        <v>27635</v>
      </c>
      <c r="J149" s="3">
        <f>VLOOKUP(A149,' Job details'!A148:G348,7,FALSE)</f>
        <v>38</v>
      </c>
      <c r="K149" s="3" t="str">
        <f>IF(F149&gt;=50000,"Above","Below")</f>
        <v>Above</v>
      </c>
      <c r="L149" s="3" t="str" cm="1">
        <f t="array" ref="L149">_xlfn.IFS(J149&gt;=50,"Excellent",J149&gt;=40,"Good",J149&gt;=30,"Average",J149&lt;30,"Poor")</f>
        <v>Average</v>
      </c>
      <c r="M149" t="b">
        <f>AND(H149="HR",G149="North",F149&gt;=15000)</f>
        <v>0</v>
      </c>
      <c r="N149" s="2" t="b">
        <f>OR(H149="IT",F149&gt;60000)</f>
        <v>1</v>
      </c>
      <c r="O149" t="b">
        <f>NOT(H149="Marketing")</f>
        <v>1</v>
      </c>
      <c r="X149" s="3">
        <f>VLOOKUP(A149,' Job details'!A148:G348,3,FALSE)</f>
        <v>61996</v>
      </c>
      <c r="AA149" s="3">
        <f>VLOOKUP(A149,' Job details'!A148:G348,3,FALSE)</f>
        <v>61996</v>
      </c>
      <c r="AE149" s="5"/>
    </row>
    <row r="150" spans="1:31">
      <c r="A150" s="3">
        <v>149</v>
      </c>
      <c r="B150" s="3" t="s">
        <v>180</v>
      </c>
      <c r="C150" s="3">
        <v>35</v>
      </c>
      <c r="D150" s="3" t="s">
        <v>32</v>
      </c>
      <c r="E150" s="5">
        <v>42862</v>
      </c>
      <c r="F150" s="8">
        <f>VLOOKUP(A150,' Job details'!A149:G349,3,FALSE)</f>
        <v>74165</v>
      </c>
      <c r="G150" s="3" t="str">
        <f>VLOOKUP(A150,' Job details'!A149:G349,6,FALSE)</f>
        <v>East</v>
      </c>
      <c r="H150" s="8" t="str">
        <f>VLOOKUP(A150,' Job details'!A149:G350,2,FALSE)</f>
        <v>IT</v>
      </c>
      <c r="I150" s="3">
        <f>VLOOKUP(A150,' Job details'!A149:G349,5,FALSE)</f>
        <v>26800</v>
      </c>
      <c r="J150" s="3">
        <f>VLOOKUP(A150,' Job details'!A149:G349,7,FALSE)</f>
        <v>57</v>
      </c>
      <c r="K150" s="3" t="str">
        <f>IF(F150&gt;=50000,"Above","Below")</f>
        <v>Above</v>
      </c>
      <c r="L150" s="3" t="str" cm="1">
        <f t="array" ref="L150">_xlfn.IFS(J150&gt;=50,"Excellent",J150&gt;=40,"Good",J150&gt;=30,"Average",J150&lt;30,"Poor")</f>
        <v>Excellent</v>
      </c>
      <c r="M150" t="b">
        <f>AND(H150="HR",G150="North",F150&gt;=15000)</f>
        <v>0</v>
      </c>
      <c r="N150" s="2" t="b">
        <f>OR(H150="IT",F150&gt;60000)</f>
        <v>1</v>
      </c>
      <c r="O150" t="b">
        <f>NOT(H150="Marketing")</f>
        <v>1</v>
      </c>
      <c r="X150" s="3">
        <f>VLOOKUP(A150,' Job details'!A149:G349,3,FALSE)</f>
        <v>74165</v>
      </c>
      <c r="AA150" s="3">
        <f>VLOOKUP(A150,' Job details'!A149:G349,3,FALSE)</f>
        <v>74165</v>
      </c>
      <c r="AE150" s="5"/>
    </row>
    <row r="151" spans="1:31">
      <c r="A151" s="3">
        <v>150</v>
      </c>
      <c r="B151" s="3" t="s">
        <v>181</v>
      </c>
      <c r="C151" s="3">
        <v>44</v>
      </c>
      <c r="D151" s="3" t="s">
        <v>30</v>
      </c>
      <c r="E151" s="5">
        <v>44077</v>
      </c>
      <c r="F151" s="8">
        <f>VLOOKUP(A151,' Job details'!A150:G350,3,FALSE)</f>
        <v>70831</v>
      </c>
      <c r="G151" s="3" t="str">
        <f>VLOOKUP(A151,' Job details'!A150:G350,6,FALSE)</f>
        <v>South</v>
      </c>
      <c r="H151" s="8" t="str">
        <f>VLOOKUP(A151,' Job details'!A150:G351,2,FALSE)</f>
        <v>Finance</v>
      </c>
      <c r="I151" s="3">
        <f>VLOOKUP(A151,' Job details'!A150:G350,5,FALSE)</f>
        <v>16156</v>
      </c>
      <c r="J151" s="3">
        <f>VLOOKUP(A151,' Job details'!A150:G350,7,FALSE)</f>
        <v>52</v>
      </c>
      <c r="K151" s="3" t="str">
        <f>IF(F151&gt;=50000,"Above","Below")</f>
        <v>Above</v>
      </c>
      <c r="L151" s="3" t="str" cm="1">
        <f t="array" ref="L151">_xlfn.IFS(J151&gt;=50,"Excellent",J151&gt;=40,"Good",J151&gt;=30,"Average",J151&lt;30,"Poor")</f>
        <v>Excellent</v>
      </c>
      <c r="M151" t="b">
        <f>AND(H151="HR",G151="North",F151&gt;=15000)</f>
        <v>0</v>
      </c>
      <c r="N151" s="2" t="b">
        <f>OR(H151="IT",F151&gt;60000)</f>
        <v>1</v>
      </c>
      <c r="O151" t="b">
        <f>NOT(H151="Marketing")</f>
        <v>1</v>
      </c>
      <c r="X151" s="3">
        <f>VLOOKUP(A151,' Job details'!A150:G350,3,FALSE)</f>
        <v>70831</v>
      </c>
      <c r="AA151" s="3">
        <f>VLOOKUP(A151,' Job details'!A150:G350,3,FALSE)</f>
        <v>70831</v>
      </c>
      <c r="AE151" s="5"/>
    </row>
    <row r="152" spans="1:31">
      <c r="A152" s="3">
        <v>151</v>
      </c>
      <c r="B152" s="3" t="s">
        <v>182</v>
      </c>
      <c r="C152" s="3">
        <v>39</v>
      </c>
      <c r="D152" s="3" t="s">
        <v>30</v>
      </c>
      <c r="E152" s="5">
        <v>45159</v>
      </c>
      <c r="F152" s="8">
        <f>VLOOKUP(A152,' Job details'!A151:G351,3,FALSE)</f>
        <v>64877</v>
      </c>
      <c r="G152" s="3" t="str">
        <f>VLOOKUP(A152,' Job details'!A151:G351,6,FALSE)</f>
        <v>North</v>
      </c>
      <c r="H152" s="8" t="str">
        <f>VLOOKUP(A152,' Job details'!A151:G352,2,FALSE)</f>
        <v>Marketing</v>
      </c>
      <c r="I152" s="3">
        <f>VLOOKUP(A152,' Job details'!A151:G351,5,FALSE)</f>
        <v>10425</v>
      </c>
      <c r="J152" s="3">
        <f>VLOOKUP(A152,' Job details'!A151:G351,7,FALSE)</f>
        <v>22</v>
      </c>
      <c r="K152" s="3" t="str">
        <f>IF(F152&gt;=50000,"Above","Below")</f>
        <v>Above</v>
      </c>
      <c r="L152" s="3" t="str" cm="1">
        <f t="array" ref="L152">_xlfn.IFS(J152&gt;=50,"Excellent",J152&gt;=40,"Good",J152&gt;=30,"Average",J152&lt;30,"Poor")</f>
        <v>Poor</v>
      </c>
      <c r="M152" t="b">
        <f>AND(H152="HR",G152="North",F152&gt;=15000)</f>
        <v>0</v>
      </c>
      <c r="N152" s="2" t="b">
        <f>OR(H152="IT",F152&gt;60000)</f>
        <v>1</v>
      </c>
      <c r="O152" t="b">
        <f>NOT(H152="Marketing")</f>
        <v>0</v>
      </c>
      <c r="X152" s="3">
        <f>VLOOKUP(A152,' Job details'!A151:G351,3,FALSE)</f>
        <v>64877</v>
      </c>
      <c r="AA152" s="3">
        <f>VLOOKUP(A152,' Job details'!A151:G351,3,FALSE)</f>
        <v>64877</v>
      </c>
      <c r="AE152" s="5"/>
    </row>
    <row r="153" spans="1:31">
      <c r="A153" s="3">
        <v>152</v>
      </c>
      <c r="B153" s="3" t="s">
        <v>183</v>
      </c>
      <c r="C153" s="3">
        <v>57</v>
      </c>
      <c r="D153" s="3" t="s">
        <v>30</v>
      </c>
      <c r="E153" s="5">
        <v>43514</v>
      </c>
      <c r="F153" s="8">
        <f>VLOOKUP(A153,' Job details'!A152:G352,3,FALSE)</f>
        <v>68905</v>
      </c>
      <c r="G153" s="3" t="str">
        <f>VLOOKUP(A153,' Job details'!A152:G352,6,FALSE)</f>
        <v>West</v>
      </c>
      <c r="H153" s="8" t="str">
        <f>VLOOKUP(A153,' Job details'!A152:G353,2,FALSE)</f>
        <v>Finance</v>
      </c>
      <c r="I153" s="3">
        <f>VLOOKUP(A153,' Job details'!A152:G352,5,FALSE)</f>
        <v>32750</v>
      </c>
      <c r="J153" s="3">
        <f>VLOOKUP(A153,' Job details'!A152:G352,7,FALSE)</f>
        <v>57</v>
      </c>
      <c r="K153" s="3" t="str">
        <f>IF(F153&gt;=50000,"Above","Below")</f>
        <v>Above</v>
      </c>
      <c r="L153" s="3" t="str" cm="1">
        <f t="array" ref="L153">_xlfn.IFS(J153&gt;=50,"Excellent",J153&gt;=40,"Good",J153&gt;=30,"Average",J153&lt;30,"Poor")</f>
        <v>Excellent</v>
      </c>
      <c r="M153" t="b">
        <f>AND(H153="HR",G153="North",F153&gt;=15000)</f>
        <v>0</v>
      </c>
      <c r="N153" s="2" t="b">
        <f>OR(H153="IT",F153&gt;60000)</f>
        <v>1</v>
      </c>
      <c r="O153" t="b">
        <f>NOT(H153="Marketing")</f>
        <v>1</v>
      </c>
      <c r="X153" s="3">
        <f>VLOOKUP(A153,' Job details'!A152:G352,3,FALSE)</f>
        <v>68905</v>
      </c>
      <c r="AA153" s="3">
        <f>VLOOKUP(A153,' Job details'!A152:G352,3,FALSE)</f>
        <v>68905</v>
      </c>
      <c r="AE153" s="5"/>
    </row>
    <row r="154" spans="1:31">
      <c r="A154" s="3">
        <v>153</v>
      </c>
      <c r="B154" s="3" t="s">
        <v>184</v>
      </c>
      <c r="C154" s="3">
        <v>58</v>
      </c>
      <c r="D154" s="3" t="s">
        <v>30</v>
      </c>
      <c r="E154" s="5">
        <v>43673</v>
      </c>
      <c r="F154" s="8">
        <f>VLOOKUP(A154,' Job details'!A153:G353,3,FALSE)</f>
        <v>61268</v>
      </c>
      <c r="G154" s="3" t="str">
        <f>VLOOKUP(A154,' Job details'!A153:G353,6,FALSE)</f>
        <v>South</v>
      </c>
      <c r="H154" s="8" t="str">
        <f>VLOOKUP(A154,' Job details'!A153:G354,2,FALSE)</f>
        <v>Sales</v>
      </c>
      <c r="I154" s="3">
        <f>VLOOKUP(A154,' Job details'!A153:G353,5,FALSE)</f>
        <v>21569</v>
      </c>
      <c r="J154" s="3">
        <f>VLOOKUP(A154,' Job details'!A153:G353,7,FALSE)</f>
        <v>47</v>
      </c>
      <c r="K154" s="3" t="str">
        <f>IF(F154&gt;=50000,"Above","Below")</f>
        <v>Above</v>
      </c>
      <c r="L154" s="3" t="str" cm="1">
        <f t="array" ref="L154">_xlfn.IFS(J154&gt;=50,"Excellent",J154&gt;=40,"Good",J154&gt;=30,"Average",J154&lt;30,"Poor")</f>
        <v>Good</v>
      </c>
      <c r="M154" t="b">
        <f>AND(H154="HR",G154="North",F154&gt;=15000)</f>
        <v>0</v>
      </c>
      <c r="N154" s="2" t="b">
        <f>OR(H154="IT",F154&gt;60000)</f>
        <v>1</v>
      </c>
      <c r="O154" t="b">
        <f>NOT(H154="Marketing")</f>
        <v>1</v>
      </c>
      <c r="X154" s="3">
        <f>VLOOKUP(A154,' Job details'!A153:G353,3,FALSE)</f>
        <v>61268</v>
      </c>
      <c r="AA154" s="3">
        <f>VLOOKUP(A154,' Job details'!A153:G353,3,FALSE)</f>
        <v>61268</v>
      </c>
      <c r="AE154" s="5"/>
    </row>
    <row r="155" spans="1:31">
      <c r="A155" s="3">
        <v>154</v>
      </c>
      <c r="B155" s="3" t="s">
        <v>185</v>
      </c>
      <c r="C155" s="3">
        <v>51</v>
      </c>
      <c r="D155" s="3" t="s">
        <v>32</v>
      </c>
      <c r="E155" s="5">
        <v>41843</v>
      </c>
      <c r="F155" s="8">
        <f>VLOOKUP(A155,' Job details'!A154:G354,3,FALSE)</f>
        <v>45143</v>
      </c>
      <c r="G155" s="3" t="str">
        <f>VLOOKUP(A155,' Job details'!A154:G354,6,FALSE)</f>
        <v>East</v>
      </c>
      <c r="H155" s="8" t="str">
        <f>VLOOKUP(A155,' Job details'!A154:G355,2,FALSE)</f>
        <v>Sales</v>
      </c>
      <c r="I155" s="3">
        <f>VLOOKUP(A155,' Job details'!A154:G354,5,FALSE)</f>
        <v>18063</v>
      </c>
      <c r="J155" s="3">
        <f>VLOOKUP(A155,' Job details'!A154:G354,7,FALSE)</f>
        <v>30</v>
      </c>
      <c r="K155" s="3" t="str">
        <f>IF(F155&gt;=50000,"Above","Below")</f>
        <v>Below</v>
      </c>
      <c r="L155" s="3" t="str" cm="1">
        <f t="array" ref="L155">_xlfn.IFS(J155&gt;=50,"Excellent",J155&gt;=40,"Good",J155&gt;=30,"Average",J155&lt;30,"Poor")</f>
        <v>Average</v>
      </c>
      <c r="M155" t="b">
        <f>AND(H155="HR",G155="North",F155&gt;=15000)</f>
        <v>0</v>
      </c>
      <c r="N155" s="2" t="b">
        <f>OR(H155="IT",F155&gt;60000)</f>
        <v>0</v>
      </c>
      <c r="O155" t="b">
        <f>NOT(H155="Marketing")</f>
        <v>1</v>
      </c>
      <c r="X155" s="3">
        <f>VLOOKUP(A155,' Job details'!A154:G354,3,FALSE)</f>
        <v>45143</v>
      </c>
      <c r="AA155" s="3">
        <f>VLOOKUP(A155,' Job details'!A154:G354,3,FALSE)</f>
        <v>45143</v>
      </c>
      <c r="AE155" s="5"/>
    </row>
    <row r="156" spans="1:31">
      <c r="A156" s="3">
        <v>155</v>
      </c>
      <c r="B156" s="3" t="s">
        <v>186</v>
      </c>
      <c r="C156" s="3">
        <v>47</v>
      </c>
      <c r="D156" s="3" t="s">
        <v>32</v>
      </c>
      <c r="E156" s="5">
        <v>44834</v>
      </c>
      <c r="F156" s="8">
        <f>VLOOKUP(A156,' Job details'!A155:G355,3,FALSE)</f>
        <v>64181</v>
      </c>
      <c r="G156" s="3" t="str">
        <f>VLOOKUP(A156,' Job details'!A155:G355,6,FALSE)</f>
        <v>North</v>
      </c>
      <c r="H156" s="8" t="str">
        <f>VLOOKUP(A156,' Job details'!A155:G356,2,FALSE)</f>
        <v>Marketing</v>
      </c>
      <c r="I156" s="3">
        <f>VLOOKUP(A156,' Job details'!A155:G355,5,FALSE)</f>
        <v>34507</v>
      </c>
      <c r="J156" s="3">
        <f>VLOOKUP(A156,' Job details'!A155:G355,7,FALSE)</f>
        <v>22</v>
      </c>
      <c r="K156" s="3" t="str">
        <f>IF(F156&gt;=50000,"Above","Below")</f>
        <v>Above</v>
      </c>
      <c r="L156" s="3" t="str" cm="1">
        <f t="array" ref="L156">_xlfn.IFS(J156&gt;=50,"Excellent",J156&gt;=40,"Good",J156&gt;=30,"Average",J156&lt;30,"Poor")</f>
        <v>Poor</v>
      </c>
      <c r="M156" t="b">
        <f>AND(H156="HR",G156="North",F156&gt;=15000)</f>
        <v>0</v>
      </c>
      <c r="N156" s="2" t="b">
        <f>OR(H156="IT",F156&gt;60000)</f>
        <v>1</v>
      </c>
      <c r="O156" t="b">
        <f>NOT(H156="Marketing")</f>
        <v>0</v>
      </c>
      <c r="X156" s="3">
        <f>VLOOKUP(A156,' Job details'!A155:G355,3,FALSE)</f>
        <v>64181</v>
      </c>
      <c r="AA156" s="3">
        <f>VLOOKUP(A156,' Job details'!A155:G355,3,FALSE)</f>
        <v>64181</v>
      </c>
      <c r="AE156" s="5"/>
    </row>
    <row r="157" spans="1:31">
      <c r="A157" s="3">
        <v>156</v>
      </c>
      <c r="B157" s="3" t="s">
        <v>136</v>
      </c>
      <c r="C157" s="3">
        <v>55</v>
      </c>
      <c r="D157" s="3" t="s">
        <v>30</v>
      </c>
      <c r="E157" s="5">
        <v>42085</v>
      </c>
      <c r="F157" s="8">
        <f>VLOOKUP(A157,' Job details'!A156:G356,3,FALSE)</f>
        <v>58898</v>
      </c>
      <c r="G157" s="3" t="str">
        <f>VLOOKUP(A157,' Job details'!A156:G356,6,FALSE)</f>
        <v>North</v>
      </c>
      <c r="H157" s="8" t="str">
        <f>VLOOKUP(A157,' Job details'!A156:G357,2,FALSE)</f>
        <v>IT</v>
      </c>
      <c r="I157" s="3">
        <f>VLOOKUP(A157,' Job details'!A156:G356,5,FALSE)</f>
        <v>38150</v>
      </c>
      <c r="J157" s="3">
        <f>VLOOKUP(A157,' Job details'!A156:G356,7,FALSE)</f>
        <v>42</v>
      </c>
      <c r="K157" s="3" t="str">
        <f>IF(F157&gt;=50000,"Above","Below")</f>
        <v>Above</v>
      </c>
      <c r="L157" s="3" t="str" cm="1">
        <f t="array" ref="L157">_xlfn.IFS(J157&gt;=50,"Excellent",J157&gt;=40,"Good",J157&gt;=30,"Average",J157&lt;30,"Poor")</f>
        <v>Good</v>
      </c>
      <c r="M157" t="b">
        <f>AND(H157="HR",G157="North",F157&gt;=15000)</f>
        <v>0</v>
      </c>
      <c r="N157" s="2" t="b">
        <f>OR(H157="IT",F157&gt;60000)</f>
        <v>1</v>
      </c>
      <c r="O157" t="b">
        <f>NOT(H157="Marketing")</f>
        <v>1</v>
      </c>
      <c r="X157" s="3">
        <f>VLOOKUP(A157,' Job details'!A156:G356,3,FALSE)</f>
        <v>58898</v>
      </c>
      <c r="AA157" s="3">
        <f>VLOOKUP(A157,' Job details'!A156:G356,3,FALSE)</f>
        <v>58898</v>
      </c>
      <c r="AE157" s="5"/>
    </row>
    <row r="158" spans="1:31">
      <c r="A158" s="3">
        <v>157</v>
      </c>
      <c r="B158" s="3" t="s">
        <v>187</v>
      </c>
      <c r="C158" s="3">
        <v>31</v>
      </c>
      <c r="D158" s="3" t="s">
        <v>32</v>
      </c>
      <c r="E158" s="5">
        <v>42113</v>
      </c>
      <c r="F158" s="8">
        <f>VLOOKUP(A158,' Job details'!A157:G357,3,FALSE)</f>
        <v>67654</v>
      </c>
      <c r="G158" s="3" t="str">
        <f>VLOOKUP(A158,' Job details'!A157:G357,6,FALSE)</f>
        <v>South</v>
      </c>
      <c r="H158" s="8" t="str">
        <f>VLOOKUP(A158,' Job details'!A157:G358,2,FALSE)</f>
        <v>HR</v>
      </c>
      <c r="I158" s="3">
        <f>VLOOKUP(A158,' Job details'!A157:G357,5,FALSE)</f>
        <v>39106</v>
      </c>
      <c r="J158" s="3">
        <f>VLOOKUP(A158,' Job details'!A157:G357,7,FALSE)</f>
        <v>49</v>
      </c>
      <c r="K158" s="3" t="str">
        <f>IF(F158&gt;=50000,"Above","Below")</f>
        <v>Above</v>
      </c>
      <c r="L158" s="3" t="str" cm="1">
        <f t="array" ref="L158">_xlfn.IFS(J158&gt;=50,"Excellent",J158&gt;=40,"Good",J158&gt;=30,"Average",J158&lt;30,"Poor")</f>
        <v>Good</v>
      </c>
      <c r="M158" t="b">
        <f>AND(H158="HR",G158="North",F158&gt;=15000)</f>
        <v>0</v>
      </c>
      <c r="N158" s="2" t="b">
        <f>OR(H158="IT",F158&gt;60000)</f>
        <v>1</v>
      </c>
      <c r="O158" t="b">
        <f>NOT(H158="Marketing")</f>
        <v>1</v>
      </c>
      <c r="X158" s="3">
        <f>VLOOKUP(A158,' Job details'!A157:G357,3,FALSE)</f>
        <v>67654</v>
      </c>
      <c r="AA158" s="3">
        <f>VLOOKUP(A158,' Job details'!A157:G357,3,FALSE)</f>
        <v>67654</v>
      </c>
      <c r="AE158" s="5"/>
    </row>
    <row r="159" spans="1:31">
      <c r="A159" s="3">
        <v>158</v>
      </c>
      <c r="B159" s="3" t="s">
        <v>188</v>
      </c>
      <c r="C159" s="3">
        <v>45</v>
      </c>
      <c r="D159" s="3" t="s">
        <v>30</v>
      </c>
      <c r="E159" s="5">
        <v>41986</v>
      </c>
      <c r="F159" s="8">
        <f>VLOOKUP(A159,' Job details'!A158:G358,3,FALSE)</f>
        <v>60860</v>
      </c>
      <c r="G159" s="3" t="str">
        <f>VLOOKUP(A159,' Job details'!A158:G358,6,FALSE)</f>
        <v>South</v>
      </c>
      <c r="H159" s="8" t="str">
        <f>VLOOKUP(A159,' Job details'!A158:G359,2,FALSE)</f>
        <v>Marketing</v>
      </c>
      <c r="I159" s="3">
        <f>VLOOKUP(A159,' Job details'!A158:G358,5,FALSE)</f>
        <v>37379</v>
      </c>
      <c r="J159" s="3">
        <f>VLOOKUP(A159,' Job details'!A158:G358,7,FALSE)</f>
        <v>59</v>
      </c>
      <c r="K159" s="3" t="str">
        <f>IF(F159&gt;=50000,"Above","Below")</f>
        <v>Above</v>
      </c>
      <c r="L159" s="3" t="str" cm="1">
        <f t="array" ref="L159">_xlfn.IFS(J159&gt;=50,"Excellent",J159&gt;=40,"Good",J159&gt;=30,"Average",J159&lt;30,"Poor")</f>
        <v>Excellent</v>
      </c>
      <c r="M159" t="b">
        <f>AND(H159="HR",G159="North",F159&gt;=15000)</f>
        <v>0</v>
      </c>
      <c r="N159" s="2" t="b">
        <f>OR(H159="IT",F159&gt;60000)</f>
        <v>1</v>
      </c>
      <c r="O159" t="b">
        <f>NOT(H159="Marketing")</f>
        <v>0</v>
      </c>
      <c r="X159" s="3">
        <f>VLOOKUP(A159,' Job details'!A158:G358,3,FALSE)</f>
        <v>60860</v>
      </c>
      <c r="AA159" s="3">
        <f>VLOOKUP(A159,' Job details'!A158:G358,3,FALSE)</f>
        <v>60860</v>
      </c>
      <c r="AE159" s="5"/>
    </row>
    <row r="160" spans="1:31">
      <c r="A160" s="3">
        <v>159</v>
      </c>
      <c r="B160" s="3" t="s">
        <v>189</v>
      </c>
      <c r="C160" s="3">
        <v>48</v>
      </c>
      <c r="D160" s="3" t="s">
        <v>30</v>
      </c>
      <c r="E160" s="5">
        <v>44679</v>
      </c>
      <c r="F160" s="8">
        <f>VLOOKUP(A160,' Job details'!A159:G359,3,FALSE)</f>
        <v>61305</v>
      </c>
      <c r="G160" s="3" t="str">
        <f>VLOOKUP(A160,' Job details'!A159:G359,6,FALSE)</f>
        <v>East</v>
      </c>
      <c r="H160" s="8" t="str">
        <f>VLOOKUP(A160,' Job details'!A159:G360,2,FALSE)</f>
        <v>Finance</v>
      </c>
      <c r="I160" s="3">
        <f>VLOOKUP(A160,' Job details'!A159:G359,5,FALSE)</f>
        <v>24748</v>
      </c>
      <c r="J160" s="3">
        <f>VLOOKUP(A160,' Job details'!A159:G359,7,FALSE)</f>
        <v>60</v>
      </c>
      <c r="K160" s="3" t="str">
        <f>IF(F160&gt;=50000,"Above","Below")</f>
        <v>Above</v>
      </c>
      <c r="L160" s="3" t="str" cm="1">
        <f t="array" ref="L160">_xlfn.IFS(J160&gt;=50,"Excellent",J160&gt;=40,"Good",J160&gt;=30,"Average",J160&lt;30,"Poor")</f>
        <v>Excellent</v>
      </c>
      <c r="M160" t="b">
        <f>AND(H160="HR",G160="North",F160&gt;=15000)</f>
        <v>0</v>
      </c>
      <c r="N160" s="2" t="b">
        <f>OR(H160="IT",F160&gt;60000)</f>
        <v>1</v>
      </c>
      <c r="O160" t="b">
        <f>NOT(H160="Marketing")</f>
        <v>1</v>
      </c>
      <c r="X160" s="3">
        <f>VLOOKUP(A160,' Job details'!A159:G359,3,FALSE)</f>
        <v>61305</v>
      </c>
      <c r="AA160" s="3">
        <f>VLOOKUP(A160,' Job details'!A159:G359,3,FALSE)</f>
        <v>61305</v>
      </c>
      <c r="AE160" s="5"/>
    </row>
    <row r="161" spans="1:31">
      <c r="A161" s="3">
        <v>160</v>
      </c>
      <c r="B161" s="3" t="s">
        <v>190</v>
      </c>
      <c r="C161" s="3">
        <v>44</v>
      </c>
      <c r="D161" s="3" t="s">
        <v>32</v>
      </c>
      <c r="E161" s="5">
        <v>42842</v>
      </c>
      <c r="F161" s="8">
        <f>VLOOKUP(A161,' Job details'!A160:G360,3,FALSE)</f>
        <v>65012</v>
      </c>
      <c r="G161" s="3" t="str">
        <f>VLOOKUP(A161,' Job details'!A160:G360,6,FALSE)</f>
        <v>South</v>
      </c>
      <c r="H161" s="8" t="str">
        <f>VLOOKUP(A161,' Job details'!A160:G361,2,FALSE)</f>
        <v>Finance</v>
      </c>
      <c r="I161" s="3">
        <f>VLOOKUP(A161,' Job details'!A160:G360,5,FALSE)</f>
        <v>13558</v>
      </c>
      <c r="J161" s="3">
        <f>VLOOKUP(A161,' Job details'!A160:G360,7,FALSE)</f>
        <v>50</v>
      </c>
      <c r="K161" s="3" t="str">
        <f>IF(F161&gt;=50000,"Above","Below")</f>
        <v>Above</v>
      </c>
      <c r="L161" s="3" t="str" cm="1">
        <f t="array" ref="L161">_xlfn.IFS(J161&gt;=50,"Excellent",J161&gt;=40,"Good",J161&gt;=30,"Average",J161&lt;30,"Poor")</f>
        <v>Excellent</v>
      </c>
      <c r="M161" t="b">
        <f>AND(H161="HR",G161="North",F161&gt;=15000)</f>
        <v>0</v>
      </c>
      <c r="N161" s="2" t="b">
        <f>OR(H161="IT",F161&gt;60000)</f>
        <v>1</v>
      </c>
      <c r="O161" t="b">
        <f>NOT(H161="Marketing")</f>
        <v>1</v>
      </c>
      <c r="X161" s="3">
        <f>VLOOKUP(A161,' Job details'!A160:G360,3,FALSE)</f>
        <v>65012</v>
      </c>
      <c r="AA161" s="3">
        <f>VLOOKUP(A161,' Job details'!A160:G360,3,FALSE)</f>
        <v>65012</v>
      </c>
      <c r="AE161" s="5"/>
    </row>
    <row r="162" spans="1:31">
      <c r="A162" s="3">
        <v>161</v>
      </c>
      <c r="B162" s="3" t="s">
        <v>191</v>
      </c>
      <c r="C162" s="3">
        <v>21</v>
      </c>
      <c r="D162" s="3" t="s">
        <v>30</v>
      </c>
      <c r="E162" s="5">
        <v>44753</v>
      </c>
      <c r="F162" s="8">
        <f>VLOOKUP(A162,' Job details'!A161:G361,3,FALSE)</f>
        <v>77402</v>
      </c>
      <c r="G162" s="3" t="str">
        <f>VLOOKUP(A162,' Job details'!A161:G361,6,FALSE)</f>
        <v>West</v>
      </c>
      <c r="H162" s="8" t="str">
        <f>VLOOKUP(A162,' Job details'!A161:G362,2,FALSE)</f>
        <v>Sales</v>
      </c>
      <c r="I162" s="3">
        <f>VLOOKUP(A162,' Job details'!A161:G361,5,FALSE)</f>
        <v>14394</v>
      </c>
      <c r="J162" s="3">
        <f>VLOOKUP(A162,' Job details'!A161:G361,7,FALSE)</f>
        <v>45</v>
      </c>
      <c r="K162" s="3" t="str">
        <f>IF(F162&gt;=50000,"Above","Below")</f>
        <v>Above</v>
      </c>
      <c r="L162" s="3" t="str" cm="1">
        <f t="array" ref="L162">_xlfn.IFS(J162&gt;=50,"Excellent",J162&gt;=40,"Good",J162&gt;=30,"Average",J162&lt;30,"Poor")</f>
        <v>Good</v>
      </c>
      <c r="M162" t="b">
        <f>AND(H162="HR",G162="North",F162&gt;=15000)</f>
        <v>0</v>
      </c>
      <c r="N162" s="2" t="b">
        <f>OR(H162="IT",F162&gt;60000)</f>
        <v>1</v>
      </c>
      <c r="O162" t="b">
        <f>NOT(H162="Marketing")</f>
        <v>1</v>
      </c>
      <c r="X162" s="3">
        <f>VLOOKUP(A162,' Job details'!A161:G361,3,FALSE)</f>
        <v>77402</v>
      </c>
      <c r="AA162" s="3">
        <f>VLOOKUP(A162,' Job details'!A161:G361,3,FALSE)</f>
        <v>77402</v>
      </c>
      <c r="AE162" s="5"/>
    </row>
    <row r="163" spans="1:31">
      <c r="A163" s="3">
        <v>162</v>
      </c>
      <c r="B163" s="3" t="s">
        <v>192</v>
      </c>
      <c r="C163" s="3">
        <v>38</v>
      </c>
      <c r="D163" s="3" t="s">
        <v>30</v>
      </c>
      <c r="E163" s="5">
        <v>44043</v>
      </c>
      <c r="F163" s="8">
        <f>VLOOKUP(A163,' Job details'!A162:G362,3,FALSE)</f>
        <v>48827</v>
      </c>
      <c r="G163" s="3" t="str">
        <f>VLOOKUP(A163,' Job details'!A162:G362,6,FALSE)</f>
        <v>North</v>
      </c>
      <c r="H163" s="8" t="str">
        <f>VLOOKUP(A163,' Job details'!A162:G363,2,FALSE)</f>
        <v>Marketing</v>
      </c>
      <c r="I163" s="3">
        <f>VLOOKUP(A163,' Job details'!A162:G362,5,FALSE)</f>
        <v>23493</v>
      </c>
      <c r="J163" s="3">
        <f>VLOOKUP(A163,' Job details'!A162:G362,7,FALSE)</f>
        <v>48</v>
      </c>
      <c r="K163" s="3" t="str">
        <f>IF(F163&gt;=50000,"Above","Below")</f>
        <v>Below</v>
      </c>
      <c r="L163" s="3" t="str" cm="1">
        <f t="array" ref="L163">_xlfn.IFS(J163&gt;=50,"Excellent",J163&gt;=40,"Good",J163&gt;=30,"Average",J163&lt;30,"Poor")</f>
        <v>Good</v>
      </c>
      <c r="M163" t="b">
        <f>AND(H163="HR",G163="North",F163&gt;=15000)</f>
        <v>0</v>
      </c>
      <c r="N163" s="2" t="b">
        <f>OR(H163="IT",F163&gt;60000)</f>
        <v>0</v>
      </c>
      <c r="O163" t="b">
        <f>NOT(H163="Marketing")</f>
        <v>0</v>
      </c>
      <c r="X163" s="3">
        <f>VLOOKUP(A163,' Job details'!A162:G362,3,FALSE)</f>
        <v>48827</v>
      </c>
      <c r="AA163" s="3">
        <f>VLOOKUP(A163,' Job details'!A162:G362,3,FALSE)</f>
        <v>48827</v>
      </c>
      <c r="AE163" s="5"/>
    </row>
    <row r="164" spans="1:31">
      <c r="A164" s="3">
        <v>163</v>
      </c>
      <c r="B164" s="3" t="s">
        <v>193</v>
      </c>
      <c r="C164" s="3">
        <v>59</v>
      </c>
      <c r="D164" s="3" t="s">
        <v>30</v>
      </c>
      <c r="E164" s="5">
        <v>43958</v>
      </c>
      <c r="F164" s="8">
        <f>VLOOKUP(A164,' Job details'!A163:G363,3,FALSE)</f>
        <v>39475</v>
      </c>
      <c r="G164" s="3" t="str">
        <f>VLOOKUP(A164,' Job details'!A163:G363,6,FALSE)</f>
        <v>South</v>
      </c>
      <c r="H164" s="8" t="str">
        <f>VLOOKUP(A164,' Job details'!A163:G364,2,FALSE)</f>
        <v>Marketing</v>
      </c>
      <c r="I164" s="3">
        <f>VLOOKUP(A164,' Job details'!A163:G363,5,FALSE)</f>
        <v>32807</v>
      </c>
      <c r="J164" s="3">
        <f>VLOOKUP(A164,' Job details'!A163:G363,7,FALSE)</f>
        <v>56</v>
      </c>
      <c r="K164" s="3" t="str">
        <f>IF(F164&gt;=50000,"Above","Below")</f>
        <v>Below</v>
      </c>
      <c r="L164" s="3" t="str" cm="1">
        <f t="array" ref="L164">_xlfn.IFS(J164&gt;=50,"Excellent",J164&gt;=40,"Good",J164&gt;=30,"Average",J164&lt;30,"Poor")</f>
        <v>Excellent</v>
      </c>
      <c r="M164" t="b">
        <f>AND(H164="HR",G164="North",F164&gt;=15000)</f>
        <v>0</v>
      </c>
      <c r="N164" s="2" t="b">
        <f>OR(H164="IT",F164&gt;60000)</f>
        <v>0</v>
      </c>
      <c r="O164" t="b">
        <f>NOT(H164="Marketing")</f>
        <v>0</v>
      </c>
      <c r="X164" s="3">
        <f>VLOOKUP(A164,' Job details'!A163:G363,3,FALSE)</f>
        <v>39475</v>
      </c>
      <c r="AA164" s="3">
        <f>VLOOKUP(A164,' Job details'!A163:G363,3,FALSE)</f>
        <v>39475</v>
      </c>
      <c r="AE164" s="5"/>
    </row>
    <row r="165" spans="1:31">
      <c r="A165" s="3">
        <v>164</v>
      </c>
      <c r="B165" s="3" t="s">
        <v>194</v>
      </c>
      <c r="C165" s="3">
        <v>53</v>
      </c>
      <c r="D165" s="3" t="s">
        <v>32</v>
      </c>
      <c r="E165" s="5">
        <v>45098</v>
      </c>
      <c r="F165" s="8">
        <f>VLOOKUP(A165,' Job details'!A164:G364,3,FALSE)</f>
        <v>33511</v>
      </c>
      <c r="G165" s="3" t="str">
        <f>VLOOKUP(A165,' Job details'!A164:G364,6,FALSE)</f>
        <v>West</v>
      </c>
      <c r="H165" s="8" t="str">
        <f>VLOOKUP(A165,' Job details'!A164:G365,2,FALSE)</f>
        <v>IT</v>
      </c>
      <c r="I165" s="3">
        <f>VLOOKUP(A165,' Job details'!A164:G364,5,FALSE)</f>
        <v>39643</v>
      </c>
      <c r="J165" s="3">
        <f>VLOOKUP(A165,' Job details'!A164:G364,7,FALSE)</f>
        <v>20</v>
      </c>
      <c r="K165" s="3" t="str">
        <f>IF(F165&gt;=50000,"Above","Below")</f>
        <v>Below</v>
      </c>
      <c r="L165" s="3" t="str" cm="1">
        <f t="array" ref="L165">_xlfn.IFS(J165&gt;=50,"Excellent",J165&gt;=40,"Good",J165&gt;=30,"Average",J165&lt;30,"Poor")</f>
        <v>Poor</v>
      </c>
      <c r="M165" t="b">
        <f>AND(H165="HR",G165="North",F165&gt;=15000)</f>
        <v>0</v>
      </c>
      <c r="N165" s="2" t="b">
        <f>OR(H165="IT",F165&gt;60000)</f>
        <v>1</v>
      </c>
      <c r="O165" t="b">
        <f>NOT(H165="Marketing")</f>
        <v>1</v>
      </c>
      <c r="X165" s="3">
        <f>VLOOKUP(A165,' Job details'!A164:G364,3,FALSE)</f>
        <v>33511</v>
      </c>
      <c r="AA165" s="3">
        <f>VLOOKUP(A165,' Job details'!A164:G364,3,FALSE)</f>
        <v>33511</v>
      </c>
      <c r="AE165" s="5"/>
    </row>
    <row r="166" spans="1:31">
      <c r="A166" s="3">
        <v>165</v>
      </c>
      <c r="B166" s="3" t="s">
        <v>195</v>
      </c>
      <c r="C166" s="3">
        <v>40</v>
      </c>
      <c r="D166" s="3" t="s">
        <v>32</v>
      </c>
      <c r="E166" s="5">
        <v>43234</v>
      </c>
      <c r="F166" s="8">
        <f>VLOOKUP(A166,' Job details'!A165:G365,3,FALSE)</f>
        <v>53198</v>
      </c>
      <c r="G166" s="3" t="str">
        <f>VLOOKUP(A166,' Job details'!A165:G365,6,FALSE)</f>
        <v>East</v>
      </c>
      <c r="H166" s="8" t="str">
        <f>VLOOKUP(A166,' Job details'!A165:G366,2,FALSE)</f>
        <v>HR</v>
      </c>
      <c r="I166" s="3">
        <f>VLOOKUP(A166,' Job details'!A165:G365,5,FALSE)</f>
        <v>18370</v>
      </c>
      <c r="J166" s="3">
        <f>VLOOKUP(A166,' Job details'!A165:G365,7,FALSE)</f>
        <v>31</v>
      </c>
      <c r="K166" s="3" t="str">
        <f>IF(F166&gt;=50000,"Above","Below")</f>
        <v>Above</v>
      </c>
      <c r="L166" s="3" t="str" cm="1">
        <f t="array" ref="L166">_xlfn.IFS(J166&gt;=50,"Excellent",J166&gt;=40,"Good",J166&gt;=30,"Average",J166&lt;30,"Poor")</f>
        <v>Average</v>
      </c>
      <c r="M166" t="b">
        <f>AND(H166="HR",G166="North",F166&gt;=15000)</f>
        <v>0</v>
      </c>
      <c r="N166" s="2" t="b">
        <f>OR(H166="IT",F166&gt;60000)</f>
        <v>0</v>
      </c>
      <c r="O166" t="b">
        <f>NOT(H166="Marketing")</f>
        <v>1</v>
      </c>
      <c r="X166" s="3">
        <f>VLOOKUP(A166,' Job details'!A165:G365,3,FALSE)</f>
        <v>53198</v>
      </c>
      <c r="AA166" s="3">
        <f>VLOOKUP(A166,' Job details'!A165:G365,3,FALSE)</f>
        <v>53198</v>
      </c>
      <c r="AE166" s="5"/>
    </row>
    <row r="167" spans="1:31">
      <c r="A167" s="3">
        <v>166</v>
      </c>
      <c r="B167" s="3" t="s">
        <v>196</v>
      </c>
      <c r="C167" s="3">
        <v>38</v>
      </c>
      <c r="D167" s="3" t="s">
        <v>32</v>
      </c>
      <c r="E167" s="5">
        <v>45483</v>
      </c>
      <c r="F167" s="8">
        <f>VLOOKUP(A167,' Job details'!A166:G366,3,FALSE)</f>
        <v>78013</v>
      </c>
      <c r="G167" s="3" t="str">
        <f>VLOOKUP(A167,' Job details'!A166:G366,6,FALSE)</f>
        <v>West</v>
      </c>
      <c r="H167" s="8" t="str">
        <f>VLOOKUP(A167,' Job details'!A166:G367,2,FALSE)</f>
        <v>Finance</v>
      </c>
      <c r="I167" s="3">
        <f>VLOOKUP(A167,' Job details'!A166:G366,5,FALSE)</f>
        <v>20000</v>
      </c>
      <c r="J167" s="3">
        <f>VLOOKUP(A167,' Job details'!A166:G366,7,FALSE)</f>
        <v>38</v>
      </c>
      <c r="K167" s="3" t="str">
        <f>IF(F167&gt;=50000,"Above","Below")</f>
        <v>Above</v>
      </c>
      <c r="L167" s="3" t="str" cm="1">
        <f t="array" ref="L167">_xlfn.IFS(J167&gt;=50,"Excellent",J167&gt;=40,"Good",J167&gt;=30,"Average",J167&lt;30,"Poor")</f>
        <v>Average</v>
      </c>
      <c r="M167" t="b">
        <f>AND(H167="HR",G167="North",F167&gt;=15000)</f>
        <v>0</v>
      </c>
      <c r="N167" s="2" t="b">
        <f>OR(H167="IT",F167&gt;60000)</f>
        <v>1</v>
      </c>
      <c r="O167" t="b">
        <f>NOT(H167="Marketing")</f>
        <v>1</v>
      </c>
      <c r="X167" s="3">
        <f>VLOOKUP(A167,' Job details'!A166:G366,3,FALSE)</f>
        <v>78013</v>
      </c>
      <c r="AA167" s="3">
        <f>VLOOKUP(A167,' Job details'!A166:G366,3,FALSE)</f>
        <v>78013</v>
      </c>
      <c r="AE167" s="5"/>
    </row>
    <row r="168" spans="1:31">
      <c r="A168" s="3">
        <v>167</v>
      </c>
      <c r="B168" s="3" t="s">
        <v>197</v>
      </c>
      <c r="C168" s="3">
        <v>42</v>
      </c>
      <c r="D168" s="3" t="s">
        <v>32</v>
      </c>
      <c r="E168" s="5">
        <v>43715</v>
      </c>
      <c r="F168" s="8">
        <f>VLOOKUP(A168,' Job details'!A167:G367,3,FALSE)</f>
        <v>58229</v>
      </c>
      <c r="G168" s="3" t="str">
        <f>VLOOKUP(A168,' Job details'!A167:G367,6,FALSE)</f>
        <v>East</v>
      </c>
      <c r="H168" s="8" t="str">
        <f>VLOOKUP(A168,' Job details'!A167:G368,2,FALSE)</f>
        <v>IT</v>
      </c>
      <c r="I168" s="3">
        <f>VLOOKUP(A168,' Job details'!A167:G367,5,FALSE)</f>
        <v>35960</v>
      </c>
      <c r="J168" s="3">
        <f>VLOOKUP(A168,' Job details'!A167:G367,7,FALSE)</f>
        <v>39</v>
      </c>
      <c r="K168" s="3" t="str">
        <f>IF(F168&gt;=50000,"Above","Below")</f>
        <v>Above</v>
      </c>
      <c r="L168" s="3" t="str" cm="1">
        <f t="array" ref="L168">_xlfn.IFS(J168&gt;=50,"Excellent",J168&gt;=40,"Good",J168&gt;=30,"Average",J168&lt;30,"Poor")</f>
        <v>Average</v>
      </c>
      <c r="M168" t="b">
        <f>AND(H168="HR",G168="North",F168&gt;=15000)</f>
        <v>0</v>
      </c>
      <c r="N168" s="2" t="b">
        <f>OR(H168="IT",F168&gt;60000)</f>
        <v>1</v>
      </c>
      <c r="O168" t="b">
        <f>NOT(H168="Marketing")</f>
        <v>1</v>
      </c>
      <c r="X168" s="3">
        <f>VLOOKUP(A168,' Job details'!A167:G367,3,FALSE)</f>
        <v>58229</v>
      </c>
      <c r="AA168" s="3">
        <f>VLOOKUP(A168,' Job details'!A167:G367,3,FALSE)</f>
        <v>58229</v>
      </c>
      <c r="AE168" s="5"/>
    </row>
    <row r="169" spans="1:31">
      <c r="A169" s="3">
        <v>168</v>
      </c>
      <c r="B169" s="3" t="s">
        <v>198</v>
      </c>
      <c r="C169" s="3">
        <v>35</v>
      </c>
      <c r="D169" s="3" t="s">
        <v>32</v>
      </c>
      <c r="E169" s="5">
        <v>42392</v>
      </c>
      <c r="F169" s="8">
        <f>VLOOKUP(A169,' Job details'!A168:G368,3,FALSE)</f>
        <v>43487</v>
      </c>
      <c r="G169" s="3" t="str">
        <f>VLOOKUP(A169,' Job details'!A168:G368,6,FALSE)</f>
        <v>South</v>
      </c>
      <c r="H169" s="8" t="str">
        <f>VLOOKUP(A169,' Job details'!A168:G369,2,FALSE)</f>
        <v>HR</v>
      </c>
      <c r="I169" s="3">
        <f>VLOOKUP(A169,' Job details'!A168:G368,5,FALSE)</f>
        <v>31341</v>
      </c>
      <c r="J169" s="3">
        <f>VLOOKUP(A169,' Job details'!A168:G368,7,FALSE)</f>
        <v>36</v>
      </c>
      <c r="K169" s="3" t="str">
        <f>IF(F169&gt;=50000,"Above","Below")</f>
        <v>Below</v>
      </c>
      <c r="L169" s="3" t="str" cm="1">
        <f t="array" ref="L169">_xlfn.IFS(J169&gt;=50,"Excellent",J169&gt;=40,"Good",J169&gt;=30,"Average",J169&lt;30,"Poor")</f>
        <v>Average</v>
      </c>
      <c r="M169" t="b">
        <f>AND(H169="HR",G169="North",F169&gt;=15000)</f>
        <v>0</v>
      </c>
      <c r="N169" s="2" t="b">
        <f>OR(H169="IT",F169&gt;60000)</f>
        <v>0</v>
      </c>
      <c r="O169" t="b">
        <f>NOT(H169="Marketing")</f>
        <v>1</v>
      </c>
      <c r="X169" s="3">
        <f>VLOOKUP(A169,' Job details'!A168:G368,3,FALSE)</f>
        <v>43487</v>
      </c>
      <c r="AA169" s="3">
        <f>VLOOKUP(A169,' Job details'!A168:G368,3,FALSE)</f>
        <v>43487</v>
      </c>
      <c r="AE169" s="5"/>
    </row>
    <row r="170" spans="1:31">
      <c r="A170" s="3">
        <v>169</v>
      </c>
      <c r="B170" s="3" t="s">
        <v>199</v>
      </c>
      <c r="C170" s="3">
        <v>50</v>
      </c>
      <c r="D170" s="3" t="s">
        <v>32</v>
      </c>
      <c r="E170" s="5">
        <v>42872</v>
      </c>
      <c r="F170" s="8">
        <f>VLOOKUP(A170,' Job details'!A169:G369,3,FALSE)</f>
        <v>66075</v>
      </c>
      <c r="G170" s="3" t="str">
        <f>VLOOKUP(A170,' Job details'!A169:G369,6,FALSE)</f>
        <v>North</v>
      </c>
      <c r="H170" s="8" t="str">
        <f>VLOOKUP(A170,' Job details'!A169:G370,2,FALSE)</f>
        <v>HR</v>
      </c>
      <c r="I170" s="3">
        <f>VLOOKUP(A170,' Job details'!A169:G369,5,FALSE)</f>
        <v>13992</v>
      </c>
      <c r="J170" s="3">
        <f>VLOOKUP(A170,' Job details'!A169:G369,7,FALSE)</f>
        <v>42</v>
      </c>
      <c r="K170" s="3" t="str">
        <f>IF(F170&gt;=50000,"Above","Below")</f>
        <v>Above</v>
      </c>
      <c r="L170" s="3" t="str" cm="1">
        <f t="array" ref="L170">_xlfn.IFS(J170&gt;=50,"Excellent",J170&gt;=40,"Good",J170&gt;=30,"Average",J170&lt;30,"Poor")</f>
        <v>Good</v>
      </c>
      <c r="M170" t="b">
        <f>AND(H170="HR",G170="North",F170&gt;=15000)</f>
        <v>1</v>
      </c>
      <c r="N170" s="2" t="b">
        <f>OR(H170="IT",F170&gt;60000)</f>
        <v>1</v>
      </c>
      <c r="O170" t="b">
        <f>NOT(H170="Marketing")</f>
        <v>1</v>
      </c>
      <c r="X170" s="3">
        <f>VLOOKUP(A170,' Job details'!A169:G369,3,FALSE)</f>
        <v>66075</v>
      </c>
      <c r="AA170" s="3">
        <f>VLOOKUP(A170,' Job details'!A169:G369,3,FALSE)</f>
        <v>66075</v>
      </c>
      <c r="AE170" s="5"/>
    </row>
    <row r="171" spans="1:31">
      <c r="A171" s="3">
        <v>170</v>
      </c>
      <c r="B171" s="3" t="s">
        <v>200</v>
      </c>
      <c r="C171" s="3">
        <v>40</v>
      </c>
      <c r="D171" s="3" t="s">
        <v>32</v>
      </c>
      <c r="E171" s="5">
        <v>42623</v>
      </c>
      <c r="F171" s="8">
        <f>VLOOKUP(A171,' Job details'!A170:G370,3,FALSE)</f>
        <v>75366</v>
      </c>
      <c r="G171" s="3" t="str">
        <f>VLOOKUP(A171,' Job details'!A170:G370,6,FALSE)</f>
        <v>West</v>
      </c>
      <c r="H171" s="8" t="str">
        <f>VLOOKUP(A171,' Job details'!A170:G371,2,FALSE)</f>
        <v>Finance</v>
      </c>
      <c r="I171" s="3">
        <f>VLOOKUP(A171,' Job details'!A170:G370,5,FALSE)</f>
        <v>36286</v>
      </c>
      <c r="J171" s="3">
        <f>VLOOKUP(A171,' Job details'!A170:G370,7,FALSE)</f>
        <v>35</v>
      </c>
      <c r="K171" s="3" t="str">
        <f>IF(F171&gt;=50000,"Above","Below")</f>
        <v>Above</v>
      </c>
      <c r="L171" s="3" t="str" cm="1">
        <f t="array" ref="L171">_xlfn.IFS(J171&gt;=50,"Excellent",J171&gt;=40,"Good",J171&gt;=30,"Average",J171&lt;30,"Poor")</f>
        <v>Average</v>
      </c>
      <c r="M171" t="b">
        <f>AND(H171="HR",G171="North",F171&gt;=15000)</f>
        <v>0</v>
      </c>
      <c r="N171" s="2" t="b">
        <f>OR(H171="IT",F171&gt;60000)</f>
        <v>1</v>
      </c>
      <c r="O171" t="b">
        <f>NOT(H171="Marketing")</f>
        <v>1</v>
      </c>
      <c r="X171" s="3">
        <f>VLOOKUP(A171,' Job details'!A170:G370,3,FALSE)</f>
        <v>75366</v>
      </c>
      <c r="AA171" s="3">
        <f>VLOOKUP(A171,' Job details'!A170:G370,3,FALSE)</f>
        <v>75366</v>
      </c>
      <c r="AE171" s="5"/>
    </row>
    <row r="172" spans="1:31">
      <c r="A172" s="3">
        <v>171</v>
      </c>
      <c r="B172" s="3" t="s">
        <v>201</v>
      </c>
      <c r="C172" s="3">
        <v>41</v>
      </c>
      <c r="D172" s="3" t="s">
        <v>30</v>
      </c>
      <c r="E172" s="5">
        <v>43661</v>
      </c>
      <c r="F172" s="8">
        <f>VLOOKUP(A172,' Job details'!A171:G371,3,FALSE)</f>
        <v>39006</v>
      </c>
      <c r="G172" s="3" t="str">
        <f>VLOOKUP(A172,' Job details'!A171:G371,6,FALSE)</f>
        <v>South</v>
      </c>
      <c r="H172" s="8" t="str">
        <f>VLOOKUP(A172,' Job details'!A171:G372,2,FALSE)</f>
        <v>Finance</v>
      </c>
      <c r="I172" s="3">
        <f>VLOOKUP(A172,' Job details'!A171:G371,5,FALSE)</f>
        <v>39466</v>
      </c>
      <c r="J172" s="3">
        <f>VLOOKUP(A172,' Job details'!A171:G371,7,FALSE)</f>
        <v>40</v>
      </c>
      <c r="K172" s="3" t="str">
        <f>IF(F172&gt;=50000,"Above","Below")</f>
        <v>Below</v>
      </c>
      <c r="L172" s="3" t="str" cm="1">
        <f t="array" ref="L172">_xlfn.IFS(J172&gt;=50,"Excellent",J172&gt;=40,"Good",J172&gt;=30,"Average",J172&lt;30,"Poor")</f>
        <v>Good</v>
      </c>
      <c r="M172" t="b">
        <f>AND(H172="HR",G172="North",F172&gt;=15000)</f>
        <v>0</v>
      </c>
      <c r="N172" s="2" t="b">
        <f>OR(H172="IT",F172&gt;60000)</f>
        <v>0</v>
      </c>
      <c r="O172" t="b">
        <f>NOT(H172="Marketing")</f>
        <v>1</v>
      </c>
      <c r="X172" s="3">
        <f>VLOOKUP(A172,' Job details'!A171:G371,3,FALSE)</f>
        <v>39006</v>
      </c>
      <c r="AA172" s="3">
        <f>VLOOKUP(A172,' Job details'!A171:G371,3,FALSE)</f>
        <v>39006</v>
      </c>
      <c r="AE172" s="5"/>
    </row>
    <row r="173" spans="1:31">
      <c r="A173" s="3">
        <v>172</v>
      </c>
      <c r="B173" s="3" t="s">
        <v>202</v>
      </c>
      <c r="C173" s="3">
        <v>40</v>
      </c>
      <c r="D173" s="3" t="s">
        <v>30</v>
      </c>
      <c r="E173" s="5">
        <v>45187</v>
      </c>
      <c r="F173" s="8">
        <f>VLOOKUP(A173,' Job details'!A172:G372,3,FALSE)</f>
        <v>51182</v>
      </c>
      <c r="G173" s="3" t="str">
        <f>VLOOKUP(A173,' Job details'!A172:G372,6,FALSE)</f>
        <v>North</v>
      </c>
      <c r="H173" s="8" t="str">
        <f>VLOOKUP(A173,' Job details'!A172:G373,2,FALSE)</f>
        <v>Marketing</v>
      </c>
      <c r="I173" s="3">
        <f>VLOOKUP(A173,' Job details'!A172:G372,5,FALSE)</f>
        <v>10283</v>
      </c>
      <c r="J173" s="3">
        <f>VLOOKUP(A173,' Job details'!A172:G372,7,FALSE)</f>
        <v>27</v>
      </c>
      <c r="K173" s="3" t="str">
        <f>IF(F173&gt;=50000,"Above","Below")</f>
        <v>Above</v>
      </c>
      <c r="L173" s="3" t="str" cm="1">
        <f t="array" ref="L173">_xlfn.IFS(J173&gt;=50,"Excellent",J173&gt;=40,"Good",J173&gt;=30,"Average",J173&lt;30,"Poor")</f>
        <v>Poor</v>
      </c>
      <c r="M173" t="b">
        <f>AND(H173="HR",G173="North",F173&gt;=15000)</f>
        <v>0</v>
      </c>
      <c r="N173" s="2" t="b">
        <f>OR(H173="IT",F173&gt;60000)</f>
        <v>0</v>
      </c>
      <c r="O173" t="b">
        <f>NOT(H173="Marketing")</f>
        <v>0</v>
      </c>
      <c r="X173" s="3">
        <f>VLOOKUP(A173,' Job details'!A172:G372,3,FALSE)</f>
        <v>51182</v>
      </c>
      <c r="AA173" s="3">
        <f>VLOOKUP(A173,' Job details'!A172:G372,3,FALSE)</f>
        <v>51182</v>
      </c>
      <c r="AE173" s="5"/>
    </row>
    <row r="174" spans="1:31">
      <c r="A174" s="3">
        <v>173</v>
      </c>
      <c r="B174" s="3" t="s">
        <v>203</v>
      </c>
      <c r="C174" s="3">
        <v>43</v>
      </c>
      <c r="D174" s="3" t="s">
        <v>32</v>
      </c>
      <c r="E174" s="5">
        <v>42291</v>
      </c>
      <c r="F174" s="8">
        <f>VLOOKUP(A174,' Job details'!A173:G373,3,FALSE)</f>
        <v>67044</v>
      </c>
      <c r="G174" s="3" t="str">
        <f>VLOOKUP(A174,' Job details'!A173:G373,6,FALSE)</f>
        <v>South</v>
      </c>
      <c r="H174" s="8" t="str">
        <f>VLOOKUP(A174,' Job details'!A173:G374,2,FALSE)</f>
        <v>IT</v>
      </c>
      <c r="I174" s="3">
        <f>VLOOKUP(A174,' Job details'!A173:G373,5,FALSE)</f>
        <v>36781</v>
      </c>
      <c r="J174" s="3">
        <f>VLOOKUP(A174,' Job details'!A173:G373,7,FALSE)</f>
        <v>40</v>
      </c>
      <c r="K174" s="3" t="str">
        <f>IF(F174&gt;=50000,"Above","Below")</f>
        <v>Above</v>
      </c>
      <c r="L174" s="3" t="str" cm="1">
        <f t="array" ref="L174">_xlfn.IFS(J174&gt;=50,"Excellent",J174&gt;=40,"Good",J174&gt;=30,"Average",J174&lt;30,"Poor")</f>
        <v>Good</v>
      </c>
      <c r="M174" t="b">
        <f>AND(H174="HR",G174="North",F174&gt;=15000)</f>
        <v>0</v>
      </c>
      <c r="N174" s="2" t="b">
        <f>OR(H174="IT",F174&gt;60000)</f>
        <v>1</v>
      </c>
      <c r="O174" t="b">
        <f>NOT(H174="Marketing")</f>
        <v>1</v>
      </c>
      <c r="X174" s="3">
        <f>VLOOKUP(A174,' Job details'!A173:G373,3,FALSE)</f>
        <v>67044</v>
      </c>
      <c r="AA174" s="3">
        <f>VLOOKUP(A174,' Job details'!A173:G373,3,FALSE)</f>
        <v>67044</v>
      </c>
      <c r="AE174" s="5"/>
    </row>
    <row r="175" spans="1:31">
      <c r="A175" s="3">
        <v>174</v>
      </c>
      <c r="B175" s="3" t="s">
        <v>204</v>
      </c>
      <c r="C175" s="3">
        <v>57</v>
      </c>
      <c r="D175" s="3" t="s">
        <v>30</v>
      </c>
      <c r="E175" s="5">
        <v>44383</v>
      </c>
      <c r="F175" s="8">
        <f>VLOOKUP(A175,' Job details'!A174:G374,3,FALSE)</f>
        <v>64841</v>
      </c>
      <c r="G175" s="3" t="str">
        <f>VLOOKUP(A175,' Job details'!A174:G374,6,FALSE)</f>
        <v>South</v>
      </c>
      <c r="H175" s="8" t="str">
        <f>VLOOKUP(A175,' Job details'!A174:G375,2,FALSE)</f>
        <v>Marketing</v>
      </c>
      <c r="I175" s="3">
        <f>VLOOKUP(A175,' Job details'!A174:G374,5,FALSE)</f>
        <v>35393</v>
      </c>
      <c r="J175" s="3">
        <f>VLOOKUP(A175,' Job details'!A174:G374,7,FALSE)</f>
        <v>34</v>
      </c>
      <c r="K175" s="3" t="str">
        <f>IF(F175&gt;=50000,"Above","Below")</f>
        <v>Above</v>
      </c>
      <c r="L175" s="3" t="str" cm="1">
        <f t="array" ref="L175">_xlfn.IFS(J175&gt;=50,"Excellent",J175&gt;=40,"Good",J175&gt;=30,"Average",J175&lt;30,"Poor")</f>
        <v>Average</v>
      </c>
      <c r="M175" t="b">
        <f>AND(H175="HR",G175="North",F175&gt;=15000)</f>
        <v>0</v>
      </c>
      <c r="N175" s="2" t="b">
        <f>OR(H175="IT",F175&gt;60000)</f>
        <v>1</v>
      </c>
      <c r="O175" t="b">
        <f>NOT(H175="Marketing")</f>
        <v>0</v>
      </c>
      <c r="X175" s="3">
        <f>VLOOKUP(A175,' Job details'!A174:G374,3,FALSE)</f>
        <v>64841</v>
      </c>
      <c r="AA175" s="3">
        <f>VLOOKUP(A175,' Job details'!A174:G374,3,FALSE)</f>
        <v>64841</v>
      </c>
      <c r="AE175" s="5"/>
    </row>
    <row r="176" spans="1:31">
      <c r="A176" s="3">
        <v>175</v>
      </c>
      <c r="B176" s="3" t="s">
        <v>205</v>
      </c>
      <c r="C176" s="3">
        <v>20</v>
      </c>
      <c r="D176" s="3" t="s">
        <v>30</v>
      </c>
      <c r="E176" s="5">
        <v>44384</v>
      </c>
      <c r="F176" s="8">
        <f>VLOOKUP(A176,' Job details'!A175:G375,3,FALSE)</f>
        <v>72477</v>
      </c>
      <c r="G176" s="3" t="str">
        <f>VLOOKUP(A176,' Job details'!A175:G375,6,FALSE)</f>
        <v>West</v>
      </c>
      <c r="H176" s="8" t="str">
        <f>VLOOKUP(A176,' Job details'!A175:G376,2,FALSE)</f>
        <v>Sales</v>
      </c>
      <c r="I176" s="3">
        <f>VLOOKUP(A176,' Job details'!A175:G375,5,FALSE)</f>
        <v>10726</v>
      </c>
      <c r="J176" s="3">
        <f>VLOOKUP(A176,' Job details'!A175:G375,7,FALSE)</f>
        <v>58</v>
      </c>
      <c r="K176" s="3" t="str">
        <f>IF(F176&gt;=50000,"Above","Below")</f>
        <v>Above</v>
      </c>
      <c r="L176" s="3" t="str" cm="1">
        <f t="array" ref="L176">_xlfn.IFS(J176&gt;=50,"Excellent",J176&gt;=40,"Good",J176&gt;=30,"Average",J176&lt;30,"Poor")</f>
        <v>Excellent</v>
      </c>
      <c r="M176" t="b">
        <f>AND(H176="HR",G176="North",F176&gt;=15000)</f>
        <v>0</v>
      </c>
      <c r="N176" s="2" t="b">
        <f>OR(H176="IT",F176&gt;60000)</f>
        <v>1</v>
      </c>
      <c r="O176" t="b">
        <f>NOT(H176="Marketing")</f>
        <v>1</v>
      </c>
      <c r="X176" s="3">
        <f>VLOOKUP(A176,' Job details'!A175:G375,3,FALSE)</f>
        <v>72477</v>
      </c>
      <c r="AA176" s="3">
        <f>VLOOKUP(A176,' Job details'!A175:G375,3,FALSE)</f>
        <v>72477</v>
      </c>
      <c r="AE176" s="5"/>
    </row>
    <row r="177" spans="1:31">
      <c r="A177" s="3">
        <v>176</v>
      </c>
      <c r="B177" s="3" t="s">
        <v>206</v>
      </c>
      <c r="C177" s="3">
        <v>51</v>
      </c>
      <c r="D177" s="3" t="s">
        <v>30</v>
      </c>
      <c r="E177" s="5">
        <v>45052</v>
      </c>
      <c r="F177" s="8">
        <f>VLOOKUP(A177,' Job details'!A176:G376,3,FALSE)</f>
        <v>35473</v>
      </c>
      <c r="G177" s="3" t="str">
        <f>VLOOKUP(A177,' Job details'!A176:G376,6,FALSE)</f>
        <v>South</v>
      </c>
      <c r="H177" s="8" t="str">
        <f>VLOOKUP(A177,' Job details'!A176:G377,2,FALSE)</f>
        <v>Sales</v>
      </c>
      <c r="I177" s="3">
        <f>VLOOKUP(A177,' Job details'!A176:G376,5,FALSE)</f>
        <v>22612</v>
      </c>
      <c r="J177" s="3">
        <f>VLOOKUP(A177,' Job details'!A176:G376,7,FALSE)</f>
        <v>25</v>
      </c>
      <c r="K177" s="3" t="str">
        <f>IF(F177&gt;=50000,"Above","Below")</f>
        <v>Below</v>
      </c>
      <c r="L177" s="3" t="str" cm="1">
        <f t="array" ref="L177">_xlfn.IFS(J177&gt;=50,"Excellent",J177&gt;=40,"Good",J177&gt;=30,"Average",J177&lt;30,"Poor")</f>
        <v>Poor</v>
      </c>
      <c r="M177" t="b">
        <f>AND(H177="HR",G177="North",F177&gt;=15000)</f>
        <v>0</v>
      </c>
      <c r="N177" s="2" t="b">
        <f>OR(H177="IT",F177&gt;60000)</f>
        <v>0</v>
      </c>
      <c r="O177" t="b">
        <f>NOT(H177="Marketing")</f>
        <v>1</v>
      </c>
      <c r="X177" s="3">
        <f>VLOOKUP(A177,' Job details'!A176:G376,3,FALSE)</f>
        <v>35473</v>
      </c>
      <c r="AA177" s="3">
        <f>VLOOKUP(A177,' Job details'!A176:G376,3,FALSE)</f>
        <v>35473</v>
      </c>
      <c r="AE177" s="5"/>
    </row>
    <row r="178" spans="1:31">
      <c r="A178" s="3">
        <v>177</v>
      </c>
      <c r="B178" s="3" t="s">
        <v>207</v>
      </c>
      <c r="C178" s="3">
        <v>43</v>
      </c>
      <c r="D178" s="3" t="s">
        <v>30</v>
      </c>
      <c r="E178" s="5">
        <v>42437</v>
      </c>
      <c r="F178" s="8">
        <f>VLOOKUP(A178,' Job details'!A177:G377,3,FALSE)</f>
        <v>35951</v>
      </c>
      <c r="G178" s="3" t="str">
        <f>VLOOKUP(A178,' Job details'!A177:G377,6,FALSE)</f>
        <v>East</v>
      </c>
      <c r="H178" s="8" t="str">
        <f>VLOOKUP(A178,' Job details'!A177:G378,2,FALSE)</f>
        <v>Finance</v>
      </c>
      <c r="I178" s="3">
        <f>VLOOKUP(A178,' Job details'!A177:G377,5,FALSE)</f>
        <v>17614</v>
      </c>
      <c r="J178" s="3">
        <f>VLOOKUP(A178,' Job details'!A177:G377,7,FALSE)</f>
        <v>52</v>
      </c>
      <c r="K178" s="3" t="str">
        <f>IF(F178&gt;=50000,"Above","Below")</f>
        <v>Below</v>
      </c>
      <c r="L178" s="3" t="str" cm="1">
        <f t="array" ref="L178">_xlfn.IFS(J178&gt;=50,"Excellent",J178&gt;=40,"Good",J178&gt;=30,"Average",J178&lt;30,"Poor")</f>
        <v>Excellent</v>
      </c>
      <c r="M178" t="b">
        <f>AND(H178="HR",G178="North",F178&gt;=15000)</f>
        <v>0</v>
      </c>
      <c r="N178" s="2" t="b">
        <f>OR(H178="IT",F178&gt;60000)</f>
        <v>0</v>
      </c>
      <c r="O178" t="b">
        <f>NOT(H178="Marketing")</f>
        <v>1</v>
      </c>
      <c r="X178" s="3">
        <f>VLOOKUP(A178,' Job details'!A177:G377,3,FALSE)</f>
        <v>35951</v>
      </c>
      <c r="AA178" s="3">
        <f>VLOOKUP(A178,' Job details'!A177:G377,3,FALSE)</f>
        <v>35951</v>
      </c>
      <c r="AE178" s="5"/>
    </row>
    <row r="179" spans="1:31">
      <c r="A179" s="3">
        <v>178</v>
      </c>
      <c r="B179" s="3" t="s">
        <v>208</v>
      </c>
      <c r="C179" s="3">
        <v>22</v>
      </c>
      <c r="D179" s="3" t="s">
        <v>30</v>
      </c>
      <c r="E179" s="5">
        <v>43945</v>
      </c>
      <c r="F179" s="8">
        <f>VLOOKUP(A179,' Job details'!A178:G378,3,FALSE)</f>
        <v>44599</v>
      </c>
      <c r="G179" s="3" t="str">
        <f>VLOOKUP(A179,' Job details'!A178:G378,6,FALSE)</f>
        <v>South</v>
      </c>
      <c r="H179" s="8" t="str">
        <f>VLOOKUP(A179,' Job details'!A178:G379,2,FALSE)</f>
        <v>Marketing</v>
      </c>
      <c r="I179" s="3">
        <f>VLOOKUP(A179,' Job details'!A178:G378,5,FALSE)</f>
        <v>12888</v>
      </c>
      <c r="J179" s="3">
        <f>VLOOKUP(A179,' Job details'!A178:G378,7,FALSE)</f>
        <v>25</v>
      </c>
      <c r="K179" s="3" t="str">
        <f>IF(F179&gt;=50000,"Above","Below")</f>
        <v>Below</v>
      </c>
      <c r="L179" s="3" t="str" cm="1">
        <f t="array" ref="L179">_xlfn.IFS(J179&gt;=50,"Excellent",J179&gt;=40,"Good",J179&gt;=30,"Average",J179&lt;30,"Poor")</f>
        <v>Poor</v>
      </c>
      <c r="M179" t="b">
        <f>AND(H179="HR",G179="North",F179&gt;=15000)</f>
        <v>0</v>
      </c>
      <c r="N179" s="2" t="b">
        <f>OR(H179="IT",F179&gt;60000)</f>
        <v>0</v>
      </c>
      <c r="O179" t="b">
        <f>NOT(H179="Marketing")</f>
        <v>0</v>
      </c>
      <c r="X179" s="3">
        <f>VLOOKUP(A179,' Job details'!A178:G378,3,FALSE)</f>
        <v>44599</v>
      </c>
      <c r="AA179" s="3">
        <f>VLOOKUP(A179,' Job details'!A178:G378,3,FALSE)</f>
        <v>44599</v>
      </c>
      <c r="AE179" s="5"/>
    </row>
    <row r="180" spans="1:31">
      <c r="A180" s="3">
        <v>179</v>
      </c>
      <c r="B180" s="3" t="s">
        <v>209</v>
      </c>
      <c r="C180" s="3">
        <v>56</v>
      </c>
      <c r="D180" s="3" t="s">
        <v>32</v>
      </c>
      <c r="E180" s="5">
        <v>44036</v>
      </c>
      <c r="F180" s="8">
        <f>VLOOKUP(A180,' Job details'!A179:G379,3,FALSE)</f>
        <v>34957</v>
      </c>
      <c r="G180" s="3" t="str">
        <f>VLOOKUP(A180,' Job details'!A179:G379,6,FALSE)</f>
        <v>East</v>
      </c>
      <c r="H180" s="8" t="str">
        <f>VLOOKUP(A180,' Job details'!A179:G380,2,FALSE)</f>
        <v>Sales</v>
      </c>
      <c r="I180" s="3">
        <f>VLOOKUP(A180,' Job details'!A179:G379,5,FALSE)</f>
        <v>33112</v>
      </c>
      <c r="J180" s="3">
        <f>VLOOKUP(A180,' Job details'!A179:G379,7,FALSE)</f>
        <v>54</v>
      </c>
      <c r="K180" s="3" t="str">
        <f>IF(F180&gt;=50000,"Above","Below")</f>
        <v>Below</v>
      </c>
      <c r="L180" s="3" t="str" cm="1">
        <f t="array" ref="L180">_xlfn.IFS(J180&gt;=50,"Excellent",J180&gt;=40,"Good",J180&gt;=30,"Average",J180&lt;30,"Poor")</f>
        <v>Excellent</v>
      </c>
      <c r="M180" t="b">
        <f>AND(H180="HR",G180="North",F180&gt;=15000)</f>
        <v>0</v>
      </c>
      <c r="N180" s="2" t="b">
        <f>OR(H180="IT",F180&gt;60000)</f>
        <v>0</v>
      </c>
      <c r="O180" t="b">
        <f>NOT(H180="Marketing")</f>
        <v>1</v>
      </c>
      <c r="X180" s="3">
        <f>VLOOKUP(A180,' Job details'!A179:G379,3,FALSE)</f>
        <v>34957</v>
      </c>
      <c r="AA180" s="3">
        <f>VLOOKUP(A180,' Job details'!A179:G379,3,FALSE)</f>
        <v>34957</v>
      </c>
      <c r="AE180" s="5"/>
    </row>
    <row r="181" spans="1:31">
      <c r="A181" s="3">
        <v>180</v>
      </c>
      <c r="B181" s="3" t="s">
        <v>210</v>
      </c>
      <c r="C181" s="3">
        <v>25</v>
      </c>
      <c r="D181" s="3" t="s">
        <v>32</v>
      </c>
      <c r="E181" s="5">
        <v>44090</v>
      </c>
      <c r="F181" s="8">
        <f>VLOOKUP(A181,' Job details'!A180:G380,3,FALSE)</f>
        <v>42559</v>
      </c>
      <c r="G181" s="3" t="str">
        <f>VLOOKUP(A181,' Job details'!A180:G380,6,FALSE)</f>
        <v>East</v>
      </c>
      <c r="H181" s="8" t="str">
        <f>VLOOKUP(A181,' Job details'!A180:G381,2,FALSE)</f>
        <v>HR</v>
      </c>
      <c r="I181" s="3">
        <f>VLOOKUP(A181,' Job details'!A180:G380,5,FALSE)</f>
        <v>20838</v>
      </c>
      <c r="J181" s="3">
        <f>VLOOKUP(A181,' Job details'!A180:G380,7,FALSE)</f>
        <v>45</v>
      </c>
      <c r="K181" s="3" t="str">
        <f>IF(F181&gt;=50000,"Above","Below")</f>
        <v>Below</v>
      </c>
      <c r="L181" s="3" t="str" cm="1">
        <f t="array" ref="L181">_xlfn.IFS(J181&gt;=50,"Excellent",J181&gt;=40,"Good",J181&gt;=30,"Average",J181&lt;30,"Poor")</f>
        <v>Good</v>
      </c>
      <c r="M181" t="b">
        <f>AND(H181="HR",G181="North",F181&gt;=15000)</f>
        <v>0</v>
      </c>
      <c r="N181" s="2" t="b">
        <f>OR(H181="IT",F181&gt;60000)</f>
        <v>0</v>
      </c>
      <c r="O181" t="b">
        <f>NOT(H181="Marketing")</f>
        <v>1</v>
      </c>
      <c r="X181" s="3">
        <f>VLOOKUP(A181,' Job details'!A180:G380,3,FALSE)</f>
        <v>42559</v>
      </c>
      <c r="AA181" s="3">
        <f>VLOOKUP(A181,' Job details'!A180:G380,3,FALSE)</f>
        <v>42559</v>
      </c>
      <c r="AE181" s="5"/>
    </row>
    <row r="182" spans="1:31">
      <c r="A182" s="3">
        <v>181</v>
      </c>
      <c r="B182" s="3" t="s">
        <v>211</v>
      </c>
      <c r="C182" s="3">
        <v>34</v>
      </c>
      <c r="D182" s="3" t="s">
        <v>30</v>
      </c>
      <c r="E182" s="5">
        <v>42913</v>
      </c>
      <c r="F182" s="8">
        <f>VLOOKUP(A182,' Job details'!A181:G381,3,FALSE)</f>
        <v>56023</v>
      </c>
      <c r="G182" s="3" t="str">
        <f>VLOOKUP(A182,' Job details'!A181:G381,6,FALSE)</f>
        <v>West</v>
      </c>
      <c r="H182" s="8" t="str">
        <f>VLOOKUP(A182,' Job details'!A181:G382,2,FALSE)</f>
        <v>IT</v>
      </c>
      <c r="I182" s="3">
        <f>VLOOKUP(A182,' Job details'!A181:G381,5,FALSE)</f>
        <v>18735</v>
      </c>
      <c r="J182" s="3">
        <f>VLOOKUP(A182,' Job details'!A181:G381,7,FALSE)</f>
        <v>46</v>
      </c>
      <c r="K182" s="3" t="str">
        <f>IF(F182&gt;=50000,"Above","Below")</f>
        <v>Above</v>
      </c>
      <c r="L182" s="3" t="str" cm="1">
        <f t="array" ref="L182">_xlfn.IFS(J182&gt;=50,"Excellent",J182&gt;=40,"Good",J182&gt;=30,"Average",J182&lt;30,"Poor")</f>
        <v>Good</v>
      </c>
      <c r="M182" t="b">
        <f>AND(H182="HR",G182="North",F182&gt;=15000)</f>
        <v>0</v>
      </c>
      <c r="N182" s="2" t="b">
        <f>OR(H182="IT",F182&gt;60000)</f>
        <v>1</v>
      </c>
      <c r="O182" t="b">
        <f>NOT(H182="Marketing")</f>
        <v>1</v>
      </c>
      <c r="X182" s="3">
        <f>VLOOKUP(A182,' Job details'!A181:G381,3,FALSE)</f>
        <v>56023</v>
      </c>
      <c r="AA182" s="3">
        <f>VLOOKUP(A182,' Job details'!A181:G381,3,FALSE)</f>
        <v>56023</v>
      </c>
      <c r="AE182" s="5"/>
    </row>
    <row r="183" spans="1:31">
      <c r="A183" s="3">
        <v>182</v>
      </c>
      <c r="B183" s="3" t="s">
        <v>212</v>
      </c>
      <c r="C183" s="3">
        <v>58</v>
      </c>
      <c r="D183" s="3" t="s">
        <v>32</v>
      </c>
      <c r="E183" s="5">
        <v>43247</v>
      </c>
      <c r="F183" s="8">
        <f>VLOOKUP(A183,' Job details'!A182:G382,3,FALSE)</f>
        <v>44123</v>
      </c>
      <c r="G183" s="3" t="str">
        <f>VLOOKUP(A183,' Job details'!A182:G382,6,FALSE)</f>
        <v>North</v>
      </c>
      <c r="H183" s="8" t="str">
        <f>VLOOKUP(A183,' Job details'!A182:G383,2,FALSE)</f>
        <v>IT</v>
      </c>
      <c r="I183" s="3">
        <f>VLOOKUP(A183,' Job details'!A182:G382,5,FALSE)</f>
        <v>39503</v>
      </c>
      <c r="J183" s="3">
        <f>VLOOKUP(A183,' Job details'!A182:G382,7,FALSE)</f>
        <v>27</v>
      </c>
      <c r="K183" s="3" t="str">
        <f>IF(F183&gt;=50000,"Above","Below")</f>
        <v>Below</v>
      </c>
      <c r="L183" s="3" t="str" cm="1">
        <f t="array" ref="L183">_xlfn.IFS(J183&gt;=50,"Excellent",J183&gt;=40,"Good",J183&gt;=30,"Average",J183&lt;30,"Poor")</f>
        <v>Poor</v>
      </c>
      <c r="M183" t="b">
        <f>AND(H183="HR",G183="North",F183&gt;=15000)</f>
        <v>0</v>
      </c>
      <c r="N183" s="2" t="b">
        <f>OR(H183="IT",F183&gt;60000)</f>
        <v>1</v>
      </c>
      <c r="O183" t="b">
        <f>NOT(H183="Marketing")</f>
        <v>1</v>
      </c>
      <c r="X183" s="3">
        <f>VLOOKUP(A183,' Job details'!A182:G382,3,FALSE)</f>
        <v>44123</v>
      </c>
      <c r="AA183" s="3">
        <f>VLOOKUP(A183,' Job details'!A182:G382,3,FALSE)</f>
        <v>44123</v>
      </c>
      <c r="AE183" s="5"/>
    </row>
    <row r="184" spans="1:31">
      <c r="A184" s="3">
        <v>183</v>
      </c>
      <c r="B184" s="3" t="s">
        <v>213</v>
      </c>
      <c r="C184" s="3">
        <v>41</v>
      </c>
      <c r="D184" s="3" t="s">
        <v>32</v>
      </c>
      <c r="E184" s="5">
        <v>44189</v>
      </c>
      <c r="F184" s="8">
        <f>VLOOKUP(A184,' Job details'!A183:G383,3,FALSE)</f>
        <v>31425</v>
      </c>
      <c r="G184" s="3" t="str">
        <f>VLOOKUP(A184,' Job details'!A183:G383,6,FALSE)</f>
        <v>West</v>
      </c>
      <c r="H184" s="8" t="str">
        <f>VLOOKUP(A184,' Job details'!A183:G384,2,FALSE)</f>
        <v>IT</v>
      </c>
      <c r="I184" s="3">
        <f>VLOOKUP(A184,' Job details'!A183:G383,5,FALSE)</f>
        <v>15952</v>
      </c>
      <c r="J184" s="3">
        <f>VLOOKUP(A184,' Job details'!A183:G383,7,FALSE)</f>
        <v>20</v>
      </c>
      <c r="K184" s="3" t="str">
        <f>IF(F184&gt;=50000,"Above","Below")</f>
        <v>Below</v>
      </c>
      <c r="L184" s="3" t="str" cm="1">
        <f t="array" ref="L184">_xlfn.IFS(J184&gt;=50,"Excellent",J184&gt;=40,"Good",J184&gt;=30,"Average",J184&lt;30,"Poor")</f>
        <v>Poor</v>
      </c>
      <c r="M184" t="b">
        <f>AND(H184="HR",G184="North",F184&gt;=15000)</f>
        <v>0</v>
      </c>
      <c r="N184" s="2" t="b">
        <f>OR(H184="IT",F184&gt;60000)</f>
        <v>1</v>
      </c>
      <c r="O184" t="b">
        <f>NOT(H184="Marketing")</f>
        <v>1</v>
      </c>
      <c r="X184" s="3">
        <f>VLOOKUP(A184,' Job details'!A183:G383,3,FALSE)</f>
        <v>31425</v>
      </c>
      <c r="AA184" s="3">
        <f>VLOOKUP(A184,' Job details'!A183:G383,3,FALSE)</f>
        <v>31425</v>
      </c>
      <c r="AE184" s="5"/>
    </row>
    <row r="185" spans="1:31">
      <c r="A185" s="3">
        <v>184</v>
      </c>
      <c r="B185" s="3" t="s">
        <v>214</v>
      </c>
      <c r="C185" s="3">
        <v>49</v>
      </c>
      <c r="D185" s="3" t="s">
        <v>30</v>
      </c>
      <c r="E185" s="5">
        <v>44241</v>
      </c>
      <c r="F185" s="8">
        <f>VLOOKUP(A185,' Job details'!A184:G384,3,FALSE)</f>
        <v>77111</v>
      </c>
      <c r="G185" s="3" t="str">
        <f>VLOOKUP(A185,' Job details'!A184:G384,6,FALSE)</f>
        <v>North</v>
      </c>
      <c r="H185" s="8" t="str">
        <f>VLOOKUP(A185,' Job details'!A184:G385,2,FALSE)</f>
        <v>HR</v>
      </c>
      <c r="I185" s="3">
        <f>VLOOKUP(A185,' Job details'!A184:G384,5,FALSE)</f>
        <v>13838</v>
      </c>
      <c r="J185" s="3">
        <f>VLOOKUP(A185,' Job details'!A184:G384,7,FALSE)</f>
        <v>22</v>
      </c>
      <c r="K185" s="3" t="str">
        <f>IF(F185&gt;=50000,"Above","Below")</f>
        <v>Above</v>
      </c>
      <c r="L185" s="3" t="str" cm="1">
        <f t="array" ref="L185">_xlfn.IFS(J185&gt;=50,"Excellent",J185&gt;=40,"Good",J185&gt;=30,"Average",J185&lt;30,"Poor")</f>
        <v>Poor</v>
      </c>
      <c r="M185" t="b">
        <f>AND(H185="HR",G185="North",F185&gt;=15000)</f>
        <v>1</v>
      </c>
      <c r="N185" s="2" t="b">
        <f>OR(H185="IT",F185&gt;60000)</f>
        <v>1</v>
      </c>
      <c r="O185" t="b">
        <f>NOT(H185="Marketing")</f>
        <v>1</v>
      </c>
      <c r="X185" s="3">
        <f>VLOOKUP(A185,' Job details'!A184:G384,3,FALSE)</f>
        <v>77111</v>
      </c>
      <c r="AA185" s="3">
        <f>VLOOKUP(A185,' Job details'!A184:G384,3,FALSE)</f>
        <v>77111</v>
      </c>
      <c r="AE185" s="5"/>
    </row>
    <row r="186" spans="1:31">
      <c r="A186" s="3">
        <v>185</v>
      </c>
      <c r="B186" s="3" t="s">
        <v>215</v>
      </c>
      <c r="C186" s="3">
        <v>50</v>
      </c>
      <c r="D186" s="3" t="s">
        <v>30</v>
      </c>
      <c r="E186" s="5">
        <v>43446</v>
      </c>
      <c r="F186" s="8">
        <f>VLOOKUP(A186,' Job details'!A185:G385,3,FALSE)</f>
        <v>49236</v>
      </c>
      <c r="G186" s="3" t="str">
        <f>VLOOKUP(A186,' Job details'!A185:G385,6,FALSE)</f>
        <v>North</v>
      </c>
      <c r="H186" s="8" t="str">
        <f>VLOOKUP(A186,' Job details'!A185:G386,2,FALSE)</f>
        <v>IT</v>
      </c>
      <c r="I186" s="3">
        <f>VLOOKUP(A186,' Job details'!A185:G385,5,FALSE)</f>
        <v>16487</v>
      </c>
      <c r="J186" s="3">
        <f>VLOOKUP(A186,' Job details'!A185:G385,7,FALSE)</f>
        <v>50</v>
      </c>
      <c r="K186" s="3" t="str">
        <f>IF(F186&gt;=50000,"Above","Below")</f>
        <v>Below</v>
      </c>
      <c r="L186" s="3" t="str" cm="1">
        <f t="array" ref="L186">_xlfn.IFS(J186&gt;=50,"Excellent",J186&gt;=40,"Good",J186&gt;=30,"Average",J186&lt;30,"Poor")</f>
        <v>Excellent</v>
      </c>
      <c r="M186" t="b">
        <f>AND(H186="HR",G186="North",F186&gt;=15000)</f>
        <v>0</v>
      </c>
      <c r="N186" s="2" t="b">
        <f>OR(H186="IT",F186&gt;60000)</f>
        <v>1</v>
      </c>
      <c r="O186" t="b">
        <f>NOT(H186="Marketing")</f>
        <v>1</v>
      </c>
      <c r="X186" s="3">
        <f>VLOOKUP(A186,' Job details'!A185:G385,3,FALSE)</f>
        <v>49236</v>
      </c>
      <c r="AA186" s="3">
        <f>VLOOKUP(A186,' Job details'!A185:G385,3,FALSE)</f>
        <v>49236</v>
      </c>
      <c r="AE186" s="5"/>
    </row>
    <row r="187" spans="1:31">
      <c r="A187" s="3">
        <v>186</v>
      </c>
      <c r="B187" s="3" t="s">
        <v>216</v>
      </c>
      <c r="C187" s="3">
        <v>37</v>
      </c>
      <c r="D187" s="3" t="s">
        <v>30</v>
      </c>
      <c r="E187" s="5">
        <v>42345</v>
      </c>
      <c r="F187" s="8">
        <f>VLOOKUP(A187,' Job details'!A186:G386,3,FALSE)</f>
        <v>73975</v>
      </c>
      <c r="G187" s="3" t="str">
        <f>VLOOKUP(A187,' Job details'!A186:G386,6,FALSE)</f>
        <v>West</v>
      </c>
      <c r="H187" s="8" t="str">
        <f>VLOOKUP(A187,' Job details'!A186:G387,2,FALSE)</f>
        <v>Finance</v>
      </c>
      <c r="I187" s="3">
        <f>VLOOKUP(A187,' Job details'!A186:G386,5,FALSE)</f>
        <v>27092</v>
      </c>
      <c r="J187" s="3">
        <f>VLOOKUP(A187,' Job details'!A186:G386,7,FALSE)</f>
        <v>39</v>
      </c>
      <c r="K187" s="3" t="str">
        <f>IF(F187&gt;=50000,"Above","Below")</f>
        <v>Above</v>
      </c>
      <c r="L187" s="3" t="str" cm="1">
        <f t="array" ref="L187">_xlfn.IFS(J187&gt;=50,"Excellent",J187&gt;=40,"Good",J187&gt;=30,"Average",J187&lt;30,"Poor")</f>
        <v>Average</v>
      </c>
      <c r="M187" t="b">
        <f>AND(H187="HR",G187="North",F187&gt;=15000)</f>
        <v>0</v>
      </c>
      <c r="N187" s="2" t="b">
        <f>OR(H187="IT",F187&gt;60000)</f>
        <v>1</v>
      </c>
      <c r="O187" t="b">
        <f>NOT(H187="Marketing")</f>
        <v>1</v>
      </c>
      <c r="X187" s="3">
        <f>VLOOKUP(A187,' Job details'!A186:G386,3,FALSE)</f>
        <v>73975</v>
      </c>
      <c r="AA187" s="3">
        <f>VLOOKUP(A187,' Job details'!A186:G386,3,FALSE)</f>
        <v>73975</v>
      </c>
      <c r="AE187" s="5"/>
    </row>
    <row r="188" spans="1:31">
      <c r="A188" s="3">
        <v>187</v>
      </c>
      <c r="B188" s="3" t="s">
        <v>217</v>
      </c>
      <c r="C188" s="3">
        <v>42</v>
      </c>
      <c r="D188" s="3" t="s">
        <v>32</v>
      </c>
      <c r="E188" s="5">
        <v>43217</v>
      </c>
      <c r="F188" s="8">
        <f>VLOOKUP(A188,' Job details'!A187:G387,3,FALSE)</f>
        <v>56023</v>
      </c>
      <c r="G188" s="3" t="str">
        <f>VLOOKUP(A188,' Job details'!A187:G387,6,FALSE)</f>
        <v>South</v>
      </c>
      <c r="H188" s="8" t="str">
        <f>VLOOKUP(A188,' Job details'!A187:G388,2,FALSE)</f>
        <v>HR</v>
      </c>
      <c r="I188" s="3">
        <f>VLOOKUP(A188,' Job details'!A187:G387,5,FALSE)</f>
        <v>12903</v>
      </c>
      <c r="J188" s="3">
        <f>VLOOKUP(A188,' Job details'!A187:G387,7,FALSE)</f>
        <v>48</v>
      </c>
      <c r="K188" s="3" t="str">
        <f>IF(F188&gt;=50000,"Above","Below")</f>
        <v>Above</v>
      </c>
      <c r="L188" s="3" t="str" cm="1">
        <f t="array" ref="L188">_xlfn.IFS(J188&gt;=50,"Excellent",J188&gt;=40,"Good",J188&gt;=30,"Average",J188&lt;30,"Poor")</f>
        <v>Good</v>
      </c>
      <c r="M188" t="b">
        <f>AND(H188="HR",G188="North",F188&gt;=15000)</f>
        <v>0</v>
      </c>
      <c r="N188" s="2" t="b">
        <f>OR(H188="IT",F188&gt;60000)</f>
        <v>0</v>
      </c>
      <c r="O188" t="b">
        <f>NOT(H188="Marketing")</f>
        <v>1</v>
      </c>
      <c r="X188" s="3">
        <f>VLOOKUP(A188,' Job details'!A187:G387,3,FALSE)</f>
        <v>56023</v>
      </c>
      <c r="AA188" s="3">
        <f>VLOOKUP(A188,' Job details'!A187:G387,3,FALSE)</f>
        <v>56023</v>
      </c>
      <c r="AE188" s="5"/>
    </row>
    <row r="189" spans="1:31">
      <c r="A189" s="3">
        <v>188</v>
      </c>
      <c r="B189" s="3" t="s">
        <v>218</v>
      </c>
      <c r="C189" s="3">
        <v>45</v>
      </c>
      <c r="D189" s="3" t="s">
        <v>32</v>
      </c>
      <c r="E189" s="5">
        <v>44115</v>
      </c>
      <c r="F189" s="8">
        <f>VLOOKUP(A189,' Job details'!A188:G388,3,FALSE)</f>
        <v>41548</v>
      </c>
      <c r="G189" s="3" t="str">
        <f>VLOOKUP(A189,' Job details'!A188:G388,6,FALSE)</f>
        <v>North</v>
      </c>
      <c r="H189" s="8" t="str">
        <f>VLOOKUP(A189,' Job details'!A188:G389,2,FALSE)</f>
        <v>HR</v>
      </c>
      <c r="I189" s="3">
        <f>VLOOKUP(A189,' Job details'!A188:G388,5,FALSE)</f>
        <v>37035</v>
      </c>
      <c r="J189" s="3">
        <f>VLOOKUP(A189,' Job details'!A188:G388,7,FALSE)</f>
        <v>26</v>
      </c>
      <c r="K189" s="3" t="str">
        <f>IF(F189&gt;=50000,"Above","Below")</f>
        <v>Below</v>
      </c>
      <c r="L189" s="3" t="str" cm="1">
        <f t="array" ref="L189">_xlfn.IFS(J189&gt;=50,"Excellent",J189&gt;=40,"Good",J189&gt;=30,"Average",J189&lt;30,"Poor")</f>
        <v>Poor</v>
      </c>
      <c r="M189" t="b">
        <f>AND(H189="HR",G189="North",F189&gt;=15000)</f>
        <v>1</v>
      </c>
      <c r="N189" s="2" t="b">
        <f>OR(H189="IT",F189&gt;60000)</f>
        <v>0</v>
      </c>
      <c r="O189" t="b">
        <f>NOT(H189="Marketing")</f>
        <v>1</v>
      </c>
      <c r="X189" s="3">
        <f>VLOOKUP(A189,' Job details'!A188:G388,3,FALSE)</f>
        <v>41548</v>
      </c>
      <c r="AA189" s="3">
        <f>VLOOKUP(A189,' Job details'!A188:G388,3,FALSE)</f>
        <v>41548</v>
      </c>
      <c r="AE189" s="5"/>
    </row>
    <row r="190" spans="1:31">
      <c r="A190" s="3">
        <v>189</v>
      </c>
      <c r="B190" s="3" t="s">
        <v>219</v>
      </c>
      <c r="C190" s="3">
        <v>52</v>
      </c>
      <c r="D190" s="3" t="s">
        <v>30</v>
      </c>
      <c r="E190" s="5">
        <v>43071</v>
      </c>
      <c r="F190" s="8">
        <f>VLOOKUP(A190,' Job details'!A189:G389,3,FALSE)</f>
        <v>78838</v>
      </c>
      <c r="G190" s="3" t="str">
        <f>VLOOKUP(A190,' Job details'!A189:G389,6,FALSE)</f>
        <v>West</v>
      </c>
      <c r="H190" s="8" t="str">
        <f>VLOOKUP(A190,' Job details'!A189:G390,2,FALSE)</f>
        <v>HR</v>
      </c>
      <c r="I190" s="3">
        <f>VLOOKUP(A190,' Job details'!A189:G389,5,FALSE)</f>
        <v>14615</v>
      </c>
      <c r="J190" s="3">
        <f>VLOOKUP(A190,' Job details'!A189:G389,7,FALSE)</f>
        <v>28</v>
      </c>
      <c r="K190" s="3" t="str">
        <f>IF(F190&gt;=50000,"Above","Below")</f>
        <v>Above</v>
      </c>
      <c r="L190" s="3" t="str" cm="1">
        <f t="array" ref="L190">_xlfn.IFS(J190&gt;=50,"Excellent",J190&gt;=40,"Good",J190&gt;=30,"Average",J190&lt;30,"Poor")</f>
        <v>Poor</v>
      </c>
      <c r="M190" t="b">
        <f>AND(H190="HR",G190="North",F190&gt;=15000)</f>
        <v>0</v>
      </c>
      <c r="N190" s="2" t="b">
        <f>OR(H190="IT",F190&gt;60000)</f>
        <v>1</v>
      </c>
      <c r="O190" t="b">
        <f>NOT(H190="Marketing")</f>
        <v>1</v>
      </c>
      <c r="X190" s="3">
        <f>VLOOKUP(A190,' Job details'!A189:G389,3,FALSE)</f>
        <v>78838</v>
      </c>
      <c r="AA190" s="3">
        <f>VLOOKUP(A190,' Job details'!A189:G389,3,FALSE)</f>
        <v>78838</v>
      </c>
      <c r="AE190" s="5"/>
    </row>
    <row r="191" spans="1:31">
      <c r="A191" s="3">
        <v>190</v>
      </c>
      <c r="B191" s="3" t="s">
        <v>220</v>
      </c>
      <c r="C191" s="3">
        <v>48</v>
      </c>
      <c r="D191" s="3" t="s">
        <v>30</v>
      </c>
      <c r="E191" s="5">
        <v>43199</v>
      </c>
      <c r="F191" s="8">
        <f>VLOOKUP(A191,' Job details'!A190:G390,3,FALSE)</f>
        <v>37488</v>
      </c>
      <c r="G191" s="3" t="str">
        <f>VLOOKUP(A191,' Job details'!A190:G390,6,FALSE)</f>
        <v>South</v>
      </c>
      <c r="H191" s="8" t="str">
        <f>VLOOKUP(A191,' Job details'!A190:G391,2,FALSE)</f>
        <v>Marketing</v>
      </c>
      <c r="I191" s="3">
        <f>VLOOKUP(A191,' Job details'!A190:G390,5,FALSE)</f>
        <v>29838</v>
      </c>
      <c r="J191" s="3">
        <f>VLOOKUP(A191,' Job details'!A190:G390,7,FALSE)</f>
        <v>47</v>
      </c>
      <c r="K191" s="3" t="str">
        <f>IF(F191&gt;=50000,"Above","Below")</f>
        <v>Below</v>
      </c>
      <c r="L191" s="3" t="str" cm="1">
        <f t="array" ref="L191">_xlfn.IFS(J191&gt;=50,"Excellent",J191&gt;=40,"Good",J191&gt;=30,"Average",J191&lt;30,"Poor")</f>
        <v>Good</v>
      </c>
      <c r="M191" t="b">
        <f>AND(H191="HR",G191="North",F191&gt;=15000)</f>
        <v>0</v>
      </c>
      <c r="N191" s="2" t="b">
        <f>OR(H191="IT",F191&gt;60000)</f>
        <v>0</v>
      </c>
      <c r="O191" t="b">
        <f>NOT(H191="Marketing")</f>
        <v>0</v>
      </c>
      <c r="X191" s="3">
        <f>VLOOKUP(A191,' Job details'!A190:G390,3,FALSE)</f>
        <v>37488</v>
      </c>
      <c r="AA191" s="3">
        <f>VLOOKUP(A191,' Job details'!A190:G390,3,FALSE)</f>
        <v>37488</v>
      </c>
      <c r="AE191" s="5"/>
    </row>
    <row r="192" spans="1:31">
      <c r="A192" s="3">
        <v>191</v>
      </c>
      <c r="B192" s="3" t="s">
        <v>221</v>
      </c>
      <c r="C192" s="3">
        <v>25</v>
      </c>
      <c r="D192" s="3" t="s">
        <v>32</v>
      </c>
      <c r="E192" s="5">
        <v>45286</v>
      </c>
      <c r="F192" s="8">
        <f>VLOOKUP(A192,' Job details'!A191:G391,3,FALSE)</f>
        <v>37793</v>
      </c>
      <c r="G192" s="3" t="str">
        <f>VLOOKUP(A192,' Job details'!A191:G391,6,FALSE)</f>
        <v>East</v>
      </c>
      <c r="H192" s="8" t="str">
        <f>VLOOKUP(A192,' Job details'!A191:G392,2,FALSE)</f>
        <v>Finance</v>
      </c>
      <c r="I192" s="3">
        <f>VLOOKUP(A192,' Job details'!A191:G391,5,FALSE)</f>
        <v>17507</v>
      </c>
      <c r="J192" s="3">
        <f>VLOOKUP(A192,' Job details'!A191:G391,7,FALSE)</f>
        <v>24</v>
      </c>
      <c r="K192" s="3" t="str">
        <f>IF(F192&gt;=50000,"Above","Below")</f>
        <v>Below</v>
      </c>
      <c r="L192" s="3" t="str" cm="1">
        <f t="array" ref="L192">_xlfn.IFS(J192&gt;=50,"Excellent",J192&gt;=40,"Good",J192&gt;=30,"Average",J192&lt;30,"Poor")</f>
        <v>Poor</v>
      </c>
      <c r="M192" t="b">
        <f>AND(H192="HR",G192="North",F192&gt;=15000)</f>
        <v>0</v>
      </c>
      <c r="N192" s="2" t="b">
        <f>OR(H192="IT",F192&gt;60000)</f>
        <v>0</v>
      </c>
      <c r="O192" t="b">
        <f>NOT(H192="Marketing")</f>
        <v>1</v>
      </c>
      <c r="X192" s="3">
        <f>VLOOKUP(A192,' Job details'!A191:G391,3,FALSE)</f>
        <v>37793</v>
      </c>
      <c r="AA192" s="3">
        <f>VLOOKUP(A192,' Job details'!A191:G391,3,FALSE)</f>
        <v>37793</v>
      </c>
      <c r="AE192" s="5"/>
    </row>
    <row r="193" spans="1:31">
      <c r="A193" s="3">
        <v>192</v>
      </c>
      <c r="B193" s="3" t="s">
        <v>222</v>
      </c>
      <c r="C193" s="3">
        <v>49</v>
      </c>
      <c r="D193" s="3" t="s">
        <v>30</v>
      </c>
      <c r="E193" s="5">
        <v>43914</v>
      </c>
      <c r="F193" s="8">
        <f>VLOOKUP(A193,' Job details'!A192:G392,3,FALSE)</f>
        <v>57691</v>
      </c>
      <c r="G193" s="3" t="str">
        <f>VLOOKUP(A193,' Job details'!A192:G392,6,FALSE)</f>
        <v>North</v>
      </c>
      <c r="H193" s="8" t="str">
        <f>VLOOKUP(A193,' Job details'!A192:G393,2,FALSE)</f>
        <v>IT</v>
      </c>
      <c r="I193" s="3">
        <f>VLOOKUP(A193,' Job details'!A192:G392,5,FALSE)</f>
        <v>29163</v>
      </c>
      <c r="J193" s="3">
        <f>VLOOKUP(A193,' Job details'!A192:G392,7,FALSE)</f>
        <v>43</v>
      </c>
      <c r="K193" s="3" t="str">
        <f>IF(F193&gt;=50000,"Above","Below")</f>
        <v>Above</v>
      </c>
      <c r="L193" s="3" t="str" cm="1">
        <f t="array" ref="L193">_xlfn.IFS(J193&gt;=50,"Excellent",J193&gt;=40,"Good",J193&gt;=30,"Average",J193&lt;30,"Poor")</f>
        <v>Good</v>
      </c>
      <c r="M193" t="b">
        <f>AND(H193="HR",G193="North",F193&gt;=15000)</f>
        <v>0</v>
      </c>
      <c r="N193" s="2" t="b">
        <f>OR(H193="IT",F193&gt;60000)</f>
        <v>1</v>
      </c>
      <c r="O193" t="b">
        <f>NOT(H193="Marketing")</f>
        <v>1</v>
      </c>
      <c r="X193" s="3">
        <f>VLOOKUP(A193,' Job details'!A192:G392,3,FALSE)</f>
        <v>57691</v>
      </c>
      <c r="AA193" s="3">
        <f>VLOOKUP(A193,' Job details'!A192:G392,3,FALSE)</f>
        <v>57691</v>
      </c>
      <c r="AE193" s="5"/>
    </row>
    <row r="194" spans="1:31">
      <c r="A194" s="3">
        <v>193</v>
      </c>
      <c r="B194" s="3" t="s">
        <v>223</v>
      </c>
      <c r="C194" s="3">
        <v>24</v>
      </c>
      <c r="D194" s="3" t="s">
        <v>30</v>
      </c>
      <c r="E194" s="5">
        <v>44652</v>
      </c>
      <c r="F194" s="8">
        <f>VLOOKUP(A194,' Job details'!A193:G393,3,FALSE)</f>
        <v>44070</v>
      </c>
      <c r="G194" s="3" t="str">
        <f>VLOOKUP(A194,' Job details'!A193:G393,6,FALSE)</f>
        <v>West</v>
      </c>
      <c r="H194" s="8" t="str">
        <f>VLOOKUP(A194,' Job details'!A193:G394,2,FALSE)</f>
        <v>IT</v>
      </c>
      <c r="I194" s="3">
        <f>VLOOKUP(A194,' Job details'!A193:G393,5,FALSE)</f>
        <v>24662</v>
      </c>
      <c r="J194" s="3">
        <f>VLOOKUP(A194,' Job details'!A193:G393,7,FALSE)</f>
        <v>36</v>
      </c>
      <c r="K194" s="3" t="str">
        <f>IF(F194&gt;=50000,"Above","Below")</f>
        <v>Below</v>
      </c>
      <c r="L194" s="3" t="str" cm="1">
        <f t="array" ref="L194">_xlfn.IFS(J194&gt;=50,"Excellent",J194&gt;=40,"Good",J194&gt;=30,"Average",J194&lt;30,"Poor")</f>
        <v>Average</v>
      </c>
      <c r="M194" t="b">
        <f>AND(H194="HR",G194="North",F194&gt;=15000)</f>
        <v>0</v>
      </c>
      <c r="N194" s="2" t="b">
        <f>OR(H194="IT",F194&gt;60000)</f>
        <v>1</v>
      </c>
      <c r="O194" t="b">
        <f>NOT(H194="Marketing")</f>
        <v>1</v>
      </c>
      <c r="X194" s="3">
        <f>VLOOKUP(A194,' Job details'!A193:G393,3,FALSE)</f>
        <v>44070</v>
      </c>
      <c r="AA194" s="3">
        <f>VLOOKUP(A194,' Job details'!A193:G393,3,FALSE)</f>
        <v>44070</v>
      </c>
      <c r="AE194" s="5"/>
    </row>
    <row r="195" spans="1:31">
      <c r="A195" s="3">
        <v>194</v>
      </c>
      <c r="B195" s="3" t="s">
        <v>224</v>
      </c>
      <c r="C195" s="3">
        <v>28</v>
      </c>
      <c r="D195" s="3" t="s">
        <v>32</v>
      </c>
      <c r="E195" s="5">
        <v>43461</v>
      </c>
      <c r="F195" s="8">
        <f>VLOOKUP(A195,' Job details'!A194:G394,3,FALSE)</f>
        <v>70986</v>
      </c>
      <c r="G195" s="3" t="str">
        <f>VLOOKUP(A195,' Job details'!A194:G394,6,FALSE)</f>
        <v>West</v>
      </c>
      <c r="H195" s="8" t="str">
        <f>VLOOKUP(A195,' Job details'!A194:G395,2,FALSE)</f>
        <v>HR</v>
      </c>
      <c r="I195" s="3">
        <f>VLOOKUP(A195,' Job details'!A194:G394,5,FALSE)</f>
        <v>10263</v>
      </c>
      <c r="J195" s="3">
        <f>VLOOKUP(A195,' Job details'!A194:G394,7,FALSE)</f>
        <v>31</v>
      </c>
      <c r="K195" s="3" t="str">
        <f>IF(F195&gt;=50000,"Above","Below")</f>
        <v>Above</v>
      </c>
      <c r="L195" s="3" t="str" cm="1">
        <f t="array" ref="L195">_xlfn.IFS(J195&gt;=50,"Excellent",J195&gt;=40,"Good",J195&gt;=30,"Average",J195&lt;30,"Poor")</f>
        <v>Average</v>
      </c>
      <c r="M195" t="b">
        <f>AND(H195="HR",G195="North",F195&gt;=15000)</f>
        <v>0</v>
      </c>
      <c r="N195" s="2" t="b">
        <f>OR(H195="IT",F195&gt;60000)</f>
        <v>1</v>
      </c>
      <c r="O195" t="b">
        <f>NOT(H195="Marketing")</f>
        <v>1</v>
      </c>
      <c r="X195" s="3">
        <f>VLOOKUP(A195,' Job details'!A194:G394,3,FALSE)</f>
        <v>70986</v>
      </c>
      <c r="AA195" s="3">
        <f>VLOOKUP(A195,' Job details'!A194:G394,3,FALSE)</f>
        <v>70986</v>
      </c>
      <c r="AE195" s="5"/>
    </row>
    <row r="196" spans="1:31">
      <c r="A196" s="3">
        <v>195</v>
      </c>
      <c r="B196" s="3" t="s">
        <v>225</v>
      </c>
      <c r="C196" s="3">
        <v>53</v>
      </c>
      <c r="D196" s="3" t="s">
        <v>30</v>
      </c>
      <c r="E196" s="5">
        <v>43835</v>
      </c>
      <c r="F196" s="8">
        <f>VLOOKUP(A196,' Job details'!A195:G395,3,FALSE)</f>
        <v>36513</v>
      </c>
      <c r="G196" s="3" t="str">
        <f>VLOOKUP(A196,' Job details'!A195:G395,6,FALSE)</f>
        <v>South</v>
      </c>
      <c r="H196" s="8" t="str">
        <f>VLOOKUP(A196,' Job details'!A195:G396,2,FALSE)</f>
        <v>Finance</v>
      </c>
      <c r="I196" s="3">
        <f>VLOOKUP(A196,' Job details'!A195:G395,5,FALSE)</f>
        <v>22041</v>
      </c>
      <c r="J196" s="3">
        <f>VLOOKUP(A196,' Job details'!A195:G395,7,FALSE)</f>
        <v>36</v>
      </c>
      <c r="K196" s="3" t="str">
        <f>IF(F196&gt;=50000,"Above","Below")</f>
        <v>Below</v>
      </c>
      <c r="L196" s="3" t="str" cm="1">
        <f t="array" ref="L196">_xlfn.IFS(J196&gt;=50,"Excellent",J196&gt;=40,"Good",J196&gt;=30,"Average",J196&lt;30,"Poor")</f>
        <v>Average</v>
      </c>
      <c r="M196" t="b">
        <f>AND(H196="HR",G196="North",F196&gt;=15000)</f>
        <v>0</v>
      </c>
      <c r="N196" s="2" t="b">
        <f>OR(H196="IT",F196&gt;60000)</f>
        <v>0</v>
      </c>
      <c r="O196" t="b">
        <f>NOT(H196="Marketing")</f>
        <v>1</v>
      </c>
      <c r="X196" s="3">
        <f>VLOOKUP(A196,' Job details'!A195:G395,3,FALSE)</f>
        <v>36513</v>
      </c>
      <c r="AA196" s="3">
        <f>VLOOKUP(A196,' Job details'!A195:G395,3,FALSE)</f>
        <v>36513</v>
      </c>
      <c r="AE196" s="5"/>
    </row>
    <row r="197" spans="1:31">
      <c r="A197" s="3">
        <v>196</v>
      </c>
      <c r="B197" s="3" t="s">
        <v>226</v>
      </c>
      <c r="C197" s="3">
        <v>55</v>
      </c>
      <c r="D197" s="3" t="s">
        <v>32</v>
      </c>
      <c r="E197" s="5">
        <v>41846</v>
      </c>
      <c r="F197" s="8">
        <f>VLOOKUP(A197,' Job details'!A196:G396,3,FALSE)</f>
        <v>35073</v>
      </c>
      <c r="G197" s="3" t="str">
        <f>VLOOKUP(A197,' Job details'!A196:G396,6,FALSE)</f>
        <v>East</v>
      </c>
      <c r="H197" s="8" t="str">
        <f>VLOOKUP(A197,' Job details'!A196:G397,2,FALSE)</f>
        <v>Marketing</v>
      </c>
      <c r="I197" s="3">
        <f>VLOOKUP(A197,' Job details'!A196:G396,5,FALSE)</f>
        <v>15778</v>
      </c>
      <c r="J197" s="3">
        <f>VLOOKUP(A197,' Job details'!A196:G396,7,FALSE)</f>
        <v>42</v>
      </c>
      <c r="K197" s="3" t="str">
        <f>IF(F197&gt;=50000,"Above","Below")</f>
        <v>Below</v>
      </c>
      <c r="L197" s="3" t="str" cm="1">
        <f t="array" ref="L197">_xlfn.IFS(J197&gt;=50,"Excellent",J197&gt;=40,"Good",J197&gt;=30,"Average",J197&lt;30,"Poor")</f>
        <v>Good</v>
      </c>
      <c r="M197" t="b">
        <f>AND(H197="HR",G197="North",F197&gt;=15000)</f>
        <v>0</v>
      </c>
      <c r="N197" s="2" t="b">
        <f>OR(H197="IT",F197&gt;60000)</f>
        <v>0</v>
      </c>
      <c r="O197" t="b">
        <f>NOT(H197="Marketing")</f>
        <v>0</v>
      </c>
      <c r="X197" s="3">
        <f>VLOOKUP(A197,' Job details'!A196:G396,3,FALSE)</f>
        <v>35073</v>
      </c>
      <c r="AA197" s="3">
        <f>VLOOKUP(A197,' Job details'!A196:G396,3,FALSE)</f>
        <v>35073</v>
      </c>
      <c r="AE197" s="5"/>
    </row>
    <row r="198" spans="1:31">
      <c r="A198" s="3">
        <v>197</v>
      </c>
      <c r="B198" s="3" t="s">
        <v>227</v>
      </c>
      <c r="C198" s="3">
        <v>41</v>
      </c>
      <c r="D198" s="3" t="s">
        <v>32</v>
      </c>
      <c r="E198" s="5">
        <v>44197</v>
      </c>
      <c r="F198" s="8">
        <f>VLOOKUP(A198,' Job details'!A197:G397,3,FALSE)</f>
        <v>62437</v>
      </c>
      <c r="G198" s="3" t="str">
        <f>VLOOKUP(A198,' Job details'!A197:G397,6,FALSE)</f>
        <v>South</v>
      </c>
      <c r="H198" s="8" t="str">
        <f>VLOOKUP(A198,' Job details'!A197:G398,2,FALSE)</f>
        <v>Sales</v>
      </c>
      <c r="I198" s="3">
        <f>VLOOKUP(A198,' Job details'!A197:G397,5,FALSE)</f>
        <v>20588</v>
      </c>
      <c r="J198" s="3">
        <f>VLOOKUP(A198,' Job details'!A197:G397,7,FALSE)</f>
        <v>36</v>
      </c>
      <c r="K198" s="3" t="str">
        <f>IF(F198&gt;=50000,"Above","Below")</f>
        <v>Above</v>
      </c>
      <c r="L198" s="3" t="str" cm="1">
        <f t="array" ref="L198">_xlfn.IFS(J198&gt;=50,"Excellent",J198&gt;=40,"Good",J198&gt;=30,"Average",J198&lt;30,"Poor")</f>
        <v>Average</v>
      </c>
      <c r="M198" t="b">
        <f>AND(H198="HR",G198="North",F198&gt;=15000)</f>
        <v>0</v>
      </c>
      <c r="N198" s="2" t="b">
        <f>OR(H198="IT",F198&gt;60000)</f>
        <v>1</v>
      </c>
      <c r="O198" t="b">
        <f>NOT(H198="Marketing")</f>
        <v>1</v>
      </c>
      <c r="X198" s="3">
        <f>VLOOKUP(A198,' Job details'!A197:G397,3,FALSE)</f>
        <v>62437</v>
      </c>
      <c r="AA198" s="3">
        <f>VLOOKUP(A198,' Job details'!A197:G397,3,FALSE)</f>
        <v>62437</v>
      </c>
      <c r="AE198" s="5"/>
    </row>
    <row r="199" spans="1:31">
      <c r="A199" s="3">
        <v>198</v>
      </c>
      <c r="B199" s="3" t="s">
        <v>228</v>
      </c>
      <c r="C199" s="3">
        <v>44</v>
      </c>
      <c r="D199" s="3" t="s">
        <v>32</v>
      </c>
      <c r="E199" s="5">
        <v>42431</v>
      </c>
      <c r="F199" s="8">
        <f>VLOOKUP(A199,' Job details'!A198:G398,3,FALSE)</f>
        <v>33873</v>
      </c>
      <c r="G199" s="3" t="str">
        <f>VLOOKUP(A199,' Job details'!A198:G398,6,FALSE)</f>
        <v>East</v>
      </c>
      <c r="H199" s="8" t="str">
        <f>VLOOKUP(A199,' Job details'!A198:G399,2,FALSE)</f>
        <v>HR</v>
      </c>
      <c r="I199" s="3">
        <f>VLOOKUP(A199,' Job details'!A198:G398,5,FALSE)</f>
        <v>32158</v>
      </c>
      <c r="J199" s="3">
        <f>VLOOKUP(A199,' Job details'!A198:G398,7,FALSE)</f>
        <v>50</v>
      </c>
      <c r="K199" s="3" t="str">
        <f>IF(F199&gt;=50000,"Above","Below")</f>
        <v>Below</v>
      </c>
      <c r="L199" s="3" t="str" cm="1">
        <f t="array" ref="L199">_xlfn.IFS(J199&gt;=50,"Excellent",J199&gt;=40,"Good",J199&gt;=30,"Average",J199&lt;30,"Poor")</f>
        <v>Excellent</v>
      </c>
      <c r="M199" t="b">
        <f>AND(H199="HR",G199="North",F199&gt;=15000)</f>
        <v>0</v>
      </c>
      <c r="N199" s="2" t="b">
        <f>OR(H199="IT",F199&gt;60000)</f>
        <v>0</v>
      </c>
      <c r="O199" t="b">
        <f>NOT(H199="Marketing")</f>
        <v>1</v>
      </c>
      <c r="X199" s="3">
        <f>VLOOKUP(A199,' Job details'!A198:G398,3,FALSE)</f>
        <v>33873</v>
      </c>
      <c r="AA199" s="3">
        <f>VLOOKUP(A199,' Job details'!A198:G398,3,FALSE)</f>
        <v>33873</v>
      </c>
      <c r="AE199" s="5"/>
    </row>
    <row r="200" spans="1:31">
      <c r="A200" s="3">
        <v>199</v>
      </c>
      <c r="B200" s="3" t="s">
        <v>229</v>
      </c>
      <c r="C200" s="3">
        <v>39</v>
      </c>
      <c r="D200" s="3" t="s">
        <v>32</v>
      </c>
      <c r="E200" s="5">
        <v>43043</v>
      </c>
      <c r="F200" s="8">
        <f>VLOOKUP(A200,' Job details'!A199:G399,3,FALSE)</f>
        <v>72959</v>
      </c>
      <c r="G200" s="3" t="str">
        <f>VLOOKUP(A200,' Job details'!A199:G399,6,FALSE)</f>
        <v>East</v>
      </c>
      <c r="H200" s="8" t="str">
        <f>VLOOKUP(A200,' Job details'!A199:G400,2,FALSE)</f>
        <v>IT</v>
      </c>
      <c r="I200" s="3">
        <f>VLOOKUP(A200,' Job details'!A199:G399,5,FALSE)</f>
        <v>17883</v>
      </c>
      <c r="J200" s="3">
        <f>VLOOKUP(A200,' Job details'!A199:G399,7,FALSE)</f>
        <v>25</v>
      </c>
      <c r="K200" s="3" t="str">
        <f>IF(F200&gt;=50000,"Above","Below")</f>
        <v>Above</v>
      </c>
      <c r="L200" s="3" t="str" cm="1">
        <f t="array" ref="L200">_xlfn.IFS(J200&gt;=50,"Excellent",J200&gt;=40,"Good",J200&gt;=30,"Average",J200&lt;30,"Poor")</f>
        <v>Poor</v>
      </c>
      <c r="M200" t="b">
        <f>AND(H200="HR",G200="North",F200&gt;=15000)</f>
        <v>0</v>
      </c>
      <c r="N200" s="2" t="b">
        <f>OR(H200="IT",F200&gt;60000)</f>
        <v>1</v>
      </c>
      <c r="O200" t="b">
        <f>NOT(H200="Marketing")</f>
        <v>1</v>
      </c>
      <c r="X200" s="3">
        <f>VLOOKUP(A200,' Job details'!A199:G399,3,FALSE)</f>
        <v>72959</v>
      </c>
      <c r="AA200" s="3">
        <f>VLOOKUP(A200,' Job details'!A199:G399,3,FALSE)</f>
        <v>72959</v>
      </c>
      <c r="AE200" s="5"/>
    </row>
    <row r="201" spans="1:31">
      <c r="A201" s="3">
        <v>200</v>
      </c>
      <c r="B201" s="3" t="s">
        <v>230</v>
      </c>
      <c r="C201" s="3">
        <v>59</v>
      </c>
      <c r="D201" s="3" t="s">
        <v>32</v>
      </c>
      <c r="E201" s="5">
        <v>44537</v>
      </c>
      <c r="F201" s="8">
        <f>VLOOKUP(A201,' Job details'!A200:G400,3,FALSE)</f>
        <v>66546</v>
      </c>
      <c r="G201" s="3" t="str">
        <f>VLOOKUP(A201,' Job details'!A200:G400,6,FALSE)</f>
        <v>West</v>
      </c>
      <c r="H201" s="8" t="str">
        <f>VLOOKUP(A201,' Job details'!A200:G401,2,FALSE)</f>
        <v>Finance</v>
      </c>
      <c r="I201" s="3">
        <f>VLOOKUP(A201,' Job details'!A200:G400,5,FALSE)</f>
        <v>26898</v>
      </c>
      <c r="J201" s="3">
        <f>VLOOKUP(A201,' Job details'!A200:G400,7,FALSE)</f>
        <v>58</v>
      </c>
      <c r="K201" s="3" t="str">
        <f>IF(F201&gt;=50000,"Above","Below")</f>
        <v>Above</v>
      </c>
      <c r="L201" s="3" t="str" cm="1">
        <f t="array" ref="L201">_xlfn.IFS(J201&gt;=50,"Excellent",J201&gt;=40,"Good",J201&gt;=30,"Average",J201&lt;30,"Poor")</f>
        <v>Excellent</v>
      </c>
      <c r="M201" t="b">
        <f>AND(H201="HR",G201="North",F201&gt;=15000)</f>
        <v>0</v>
      </c>
      <c r="N201" s="2" t="b">
        <f>OR(H201="IT",F201&gt;60000)</f>
        <v>1</v>
      </c>
      <c r="O201" t="b">
        <f>NOT(H201="Marketing")</f>
        <v>1</v>
      </c>
      <c r="X201" s="3">
        <f>VLOOKUP(A201,' Job details'!A200:G400,3,FALSE)</f>
        <v>66546</v>
      </c>
      <c r="AA201" s="3">
        <f>VLOOKUP(A201,' Job details'!A200:G400,3,FALSE)</f>
        <v>66546</v>
      </c>
      <c r="AE201" s="5"/>
    </row>
  </sheetData>
  <conditionalFormatting sqref="AA2:AA201">
    <cfRule type="cellIs" dxfId="0" priority="1" operator="greaterThan">
      <formula>60000</formula>
    </cfRule>
  </conditionalFormatting>
  <dataValidations count="3">
    <dataValidation type="date" errorStyle="warning" operator="greaterThanOrEqual" allowBlank="1" showInputMessage="1" showErrorMessage="1" error="Date must be above 01/01/2015" sqref="AF44" xr:uid="{044B478F-7AF2-4330-857C-0BF3DA1E1AB3}">
      <formula1>42005</formula1>
    </dataValidation>
    <dataValidation type="date" errorStyle="warning" operator="greaterThanOrEqual" allowBlank="1" showInputMessage="1" showErrorMessage="1" errorTitle="Warning" error="Date must be above 01/01/2015" sqref="AF45:AF53" xr:uid="{9FAEBD63-8BC6-462E-871C-CE5EDE4B58F0}">
      <formula1>42005</formula1>
    </dataValidation>
    <dataValidation type="date" operator="greaterThan" allowBlank="1" showInputMessage="1" showErrorMessage="1" errorTitle="Warning" error="Date is not in range. Please retry it." promptTitle="Restriction" prompt="Date must be above 01/01/2015." sqref="AE1:AE1048576" xr:uid="{9138527D-6623-4113-908B-3A6B76D585F6}">
      <formula1>42005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F617-72DB-41EA-8B61-950523344604}">
  <dimension ref="A1:H208"/>
  <sheetViews>
    <sheetView topLeftCell="A195" workbookViewId="0">
      <selection activeCell="E206" sqref="E206"/>
    </sheetView>
  </sheetViews>
  <sheetFormatPr defaultRowHeight="15"/>
  <cols>
    <col min="1" max="1" width="9.140625" style="3"/>
    <col min="2" max="2" width="12.85546875" style="3" customWidth="1"/>
    <col min="3" max="3" width="12.42578125" style="3" customWidth="1"/>
    <col min="4" max="4" width="32.85546875" style="6" customWidth="1"/>
    <col min="5" max="5" width="23.42578125" style="3" customWidth="1"/>
    <col min="6" max="6" width="16.140625" style="3" customWidth="1"/>
    <col min="7" max="7" width="18.140625" style="3" customWidth="1"/>
  </cols>
  <sheetData>
    <row r="1" spans="1:7">
      <c r="A1" s="1" t="s">
        <v>0</v>
      </c>
      <c r="B1" s="1" t="s">
        <v>7</v>
      </c>
      <c r="C1" s="1" t="s">
        <v>5</v>
      </c>
      <c r="D1" s="4" t="s">
        <v>4</v>
      </c>
      <c r="E1" s="1" t="s">
        <v>8</v>
      </c>
      <c r="F1" s="1" t="s">
        <v>6</v>
      </c>
      <c r="G1" s="1" t="s">
        <v>9</v>
      </c>
    </row>
    <row r="2" spans="1:7">
      <c r="A2" s="3">
        <v>1</v>
      </c>
      <c r="B2" s="3" t="s">
        <v>231</v>
      </c>
      <c r="C2" s="3">
        <v>70986</v>
      </c>
      <c r="D2" s="5">
        <v>44354</v>
      </c>
      <c r="E2" s="3">
        <v>13394</v>
      </c>
      <c r="F2" s="3" t="s">
        <v>232</v>
      </c>
      <c r="G2" s="3">
        <v>44</v>
      </c>
    </row>
    <row r="3" spans="1:7">
      <c r="A3" s="3">
        <v>2</v>
      </c>
      <c r="B3" s="3" t="s">
        <v>8</v>
      </c>
      <c r="C3" s="3">
        <v>63849</v>
      </c>
      <c r="D3" s="5">
        <v>44566</v>
      </c>
      <c r="E3" s="3">
        <v>28070</v>
      </c>
      <c r="F3" s="3" t="s">
        <v>232</v>
      </c>
      <c r="G3" s="3">
        <v>40</v>
      </c>
    </row>
    <row r="4" spans="1:7">
      <c r="A4" s="3">
        <v>3</v>
      </c>
      <c r="B4" s="3" t="s">
        <v>233</v>
      </c>
      <c r="C4" s="3">
        <v>52537</v>
      </c>
      <c r="D4" s="5">
        <v>44418</v>
      </c>
      <c r="E4" s="3">
        <v>38327</v>
      </c>
      <c r="F4" s="3" t="s">
        <v>234</v>
      </c>
      <c r="G4" s="3">
        <v>52</v>
      </c>
    </row>
    <row r="5" spans="1:7">
      <c r="A5" s="3">
        <v>4</v>
      </c>
      <c r="B5" s="3" t="s">
        <v>235</v>
      </c>
      <c r="C5" s="3">
        <v>77358</v>
      </c>
      <c r="D5" s="5">
        <v>43385</v>
      </c>
      <c r="E5" s="3">
        <v>20413</v>
      </c>
      <c r="F5" s="3" t="s">
        <v>236</v>
      </c>
      <c r="G5" s="3">
        <v>38</v>
      </c>
    </row>
    <row r="6" spans="1:7">
      <c r="A6" s="3">
        <v>5</v>
      </c>
      <c r="B6" s="3" t="s">
        <v>233</v>
      </c>
      <c r="C6" s="3">
        <v>70572</v>
      </c>
      <c r="D6" s="5">
        <v>43945</v>
      </c>
      <c r="E6" s="3">
        <v>31025</v>
      </c>
      <c r="F6" s="3" t="s">
        <v>237</v>
      </c>
      <c r="G6" s="3">
        <v>33</v>
      </c>
    </row>
    <row r="7" spans="1:7">
      <c r="A7" s="3">
        <v>6</v>
      </c>
      <c r="B7" s="3" t="s">
        <v>8</v>
      </c>
      <c r="C7" s="3">
        <v>67081</v>
      </c>
      <c r="D7" s="5">
        <v>42465</v>
      </c>
      <c r="E7" s="3">
        <v>12096</v>
      </c>
      <c r="F7" s="3" t="s">
        <v>232</v>
      </c>
      <c r="G7" s="3">
        <v>28</v>
      </c>
    </row>
    <row r="8" spans="1:7">
      <c r="A8" s="3">
        <v>7</v>
      </c>
      <c r="B8" s="3" t="s">
        <v>235</v>
      </c>
      <c r="C8" s="3">
        <v>53813</v>
      </c>
      <c r="D8" s="5">
        <v>44694</v>
      </c>
      <c r="E8" s="3">
        <v>39507</v>
      </c>
      <c r="F8" s="3" t="s">
        <v>232</v>
      </c>
      <c r="G8" s="3">
        <v>25</v>
      </c>
    </row>
    <row r="9" spans="1:7">
      <c r="A9" s="3">
        <v>8</v>
      </c>
      <c r="B9" s="3" t="s">
        <v>233</v>
      </c>
      <c r="C9" s="3">
        <v>54706</v>
      </c>
      <c r="D9" s="5">
        <v>44216</v>
      </c>
      <c r="E9" s="3">
        <v>16865</v>
      </c>
      <c r="F9" s="3" t="s">
        <v>232</v>
      </c>
      <c r="G9" s="3">
        <v>59</v>
      </c>
    </row>
    <row r="10" spans="1:7">
      <c r="A10" s="3">
        <v>9</v>
      </c>
      <c r="B10" s="3" t="s">
        <v>231</v>
      </c>
      <c r="C10" s="3">
        <v>76304</v>
      </c>
      <c r="D10" s="5">
        <v>42597</v>
      </c>
      <c r="E10" s="3">
        <v>22260</v>
      </c>
      <c r="F10" s="3" t="s">
        <v>232</v>
      </c>
      <c r="G10" s="3">
        <v>38</v>
      </c>
    </row>
    <row r="11" spans="1:7">
      <c r="A11" s="3">
        <v>10</v>
      </c>
      <c r="B11" s="3" t="s">
        <v>238</v>
      </c>
      <c r="C11" s="3">
        <v>44181</v>
      </c>
      <c r="D11" s="5">
        <v>44690</v>
      </c>
      <c r="E11" s="3">
        <v>19002</v>
      </c>
      <c r="F11" s="3" t="s">
        <v>234</v>
      </c>
      <c r="G11" s="3">
        <v>38</v>
      </c>
    </row>
    <row r="12" spans="1:7">
      <c r="A12" s="3">
        <v>11</v>
      </c>
      <c r="B12" s="3" t="s">
        <v>231</v>
      </c>
      <c r="C12" s="3">
        <v>47225</v>
      </c>
      <c r="D12" s="5">
        <v>44064</v>
      </c>
      <c r="E12" s="3">
        <v>39772</v>
      </c>
      <c r="F12" s="3" t="s">
        <v>236</v>
      </c>
      <c r="G12" s="3">
        <v>41</v>
      </c>
    </row>
    <row r="13" spans="1:7">
      <c r="A13" s="3">
        <v>12</v>
      </c>
      <c r="B13" s="3" t="s">
        <v>238</v>
      </c>
      <c r="C13" s="3">
        <v>43769</v>
      </c>
      <c r="D13" s="5">
        <v>44800</v>
      </c>
      <c r="E13" s="3">
        <v>25897</v>
      </c>
      <c r="F13" s="3" t="s">
        <v>236</v>
      </c>
      <c r="G13" s="3">
        <v>56</v>
      </c>
    </row>
    <row r="14" spans="1:7">
      <c r="A14" s="3">
        <v>13</v>
      </c>
      <c r="B14" s="3" t="s">
        <v>8</v>
      </c>
      <c r="C14" s="3">
        <v>77634</v>
      </c>
      <c r="D14" s="5">
        <v>43650</v>
      </c>
      <c r="E14" s="3">
        <v>22359</v>
      </c>
      <c r="F14" s="3" t="s">
        <v>232</v>
      </c>
      <c r="G14" s="3">
        <v>41</v>
      </c>
    </row>
    <row r="15" spans="1:7">
      <c r="A15" s="3">
        <v>14</v>
      </c>
      <c r="B15" s="3" t="s">
        <v>8</v>
      </c>
      <c r="C15" s="3">
        <v>46025</v>
      </c>
      <c r="D15" s="5">
        <v>42014</v>
      </c>
      <c r="E15" s="3">
        <v>14774</v>
      </c>
      <c r="F15" s="3" t="s">
        <v>234</v>
      </c>
      <c r="G15" s="3">
        <v>44</v>
      </c>
    </row>
    <row r="16" spans="1:7">
      <c r="A16" s="3">
        <v>15</v>
      </c>
      <c r="B16" s="3" t="s">
        <v>231</v>
      </c>
      <c r="C16" s="3">
        <v>72009</v>
      </c>
      <c r="D16" s="5">
        <v>42668</v>
      </c>
      <c r="E16" s="3">
        <v>36836</v>
      </c>
      <c r="F16" s="3" t="s">
        <v>234</v>
      </c>
      <c r="G16" s="3">
        <v>54</v>
      </c>
    </row>
    <row r="17" spans="1:7">
      <c r="A17" s="3">
        <v>16</v>
      </c>
      <c r="B17" s="3" t="s">
        <v>238</v>
      </c>
      <c r="C17" s="3">
        <v>62745</v>
      </c>
      <c r="D17" s="5">
        <v>42794</v>
      </c>
      <c r="E17" s="3">
        <v>36474</v>
      </c>
      <c r="F17" s="3" t="s">
        <v>234</v>
      </c>
      <c r="G17" s="3">
        <v>60</v>
      </c>
    </row>
    <row r="18" spans="1:7">
      <c r="A18" s="3">
        <v>17</v>
      </c>
      <c r="B18" s="3" t="s">
        <v>233</v>
      </c>
      <c r="C18" s="3">
        <v>39959</v>
      </c>
      <c r="D18" s="5">
        <v>44822</v>
      </c>
      <c r="E18" s="3">
        <v>22654</v>
      </c>
      <c r="F18" s="3" t="s">
        <v>236</v>
      </c>
      <c r="G18" s="3">
        <v>47</v>
      </c>
    </row>
    <row r="19" spans="1:7">
      <c r="A19" s="3">
        <v>18</v>
      </c>
      <c r="B19" s="3" t="s">
        <v>238</v>
      </c>
      <c r="C19" s="3">
        <v>50794</v>
      </c>
      <c r="D19" s="5">
        <v>44479</v>
      </c>
      <c r="E19" s="3">
        <v>24487</v>
      </c>
      <c r="F19" s="3" t="s">
        <v>237</v>
      </c>
      <c r="G19" s="3">
        <v>52</v>
      </c>
    </row>
    <row r="20" spans="1:7">
      <c r="A20" s="3">
        <v>19</v>
      </c>
      <c r="B20" s="3" t="s">
        <v>238</v>
      </c>
      <c r="C20" s="3">
        <v>65152</v>
      </c>
      <c r="D20" s="5">
        <v>44336</v>
      </c>
      <c r="E20" s="3">
        <v>33987</v>
      </c>
      <c r="F20" s="3" t="s">
        <v>236</v>
      </c>
      <c r="G20" s="3">
        <v>41</v>
      </c>
    </row>
    <row r="21" spans="1:7">
      <c r="A21" s="3">
        <v>20</v>
      </c>
      <c r="B21" s="3" t="s">
        <v>235</v>
      </c>
      <c r="C21" s="3">
        <v>46252</v>
      </c>
      <c r="D21" s="5">
        <v>44394</v>
      </c>
      <c r="E21" s="3">
        <v>34241</v>
      </c>
      <c r="F21" s="3" t="s">
        <v>234</v>
      </c>
      <c r="G21" s="3">
        <v>44</v>
      </c>
    </row>
    <row r="22" spans="1:7">
      <c r="A22" s="3">
        <v>21</v>
      </c>
      <c r="B22" s="3" t="s">
        <v>8</v>
      </c>
      <c r="C22" s="3">
        <v>31929</v>
      </c>
      <c r="D22" s="5">
        <v>42749</v>
      </c>
      <c r="E22" s="3">
        <v>34366</v>
      </c>
      <c r="F22" s="3" t="s">
        <v>236</v>
      </c>
      <c r="G22" s="3">
        <v>44</v>
      </c>
    </row>
    <row r="23" spans="1:7">
      <c r="A23" s="3">
        <v>22</v>
      </c>
      <c r="B23" s="3" t="s">
        <v>238</v>
      </c>
      <c r="C23" s="3">
        <v>77413</v>
      </c>
      <c r="D23" s="5">
        <v>42937</v>
      </c>
      <c r="E23" s="3">
        <v>16964</v>
      </c>
      <c r="F23" s="3" t="s">
        <v>234</v>
      </c>
      <c r="G23" s="3">
        <v>41</v>
      </c>
    </row>
    <row r="24" spans="1:7">
      <c r="A24" s="3">
        <v>23</v>
      </c>
      <c r="B24" s="3" t="s">
        <v>233</v>
      </c>
      <c r="C24" s="3">
        <v>75052</v>
      </c>
      <c r="D24" s="5">
        <v>43942</v>
      </c>
      <c r="E24" s="3">
        <v>28846</v>
      </c>
      <c r="F24" s="3" t="s">
        <v>232</v>
      </c>
      <c r="G24" s="3">
        <v>25</v>
      </c>
    </row>
    <row r="25" spans="1:7">
      <c r="A25" s="3">
        <v>24</v>
      </c>
      <c r="B25" s="3" t="s">
        <v>231</v>
      </c>
      <c r="C25" s="3">
        <v>54329</v>
      </c>
      <c r="D25" s="5">
        <v>43796</v>
      </c>
      <c r="E25" s="3">
        <v>33529</v>
      </c>
      <c r="F25" s="3" t="s">
        <v>236</v>
      </c>
      <c r="G25" s="3">
        <v>20</v>
      </c>
    </row>
    <row r="26" spans="1:7">
      <c r="A26" s="3">
        <v>25</v>
      </c>
      <c r="B26" s="3" t="s">
        <v>231</v>
      </c>
      <c r="C26" s="3">
        <v>70350</v>
      </c>
      <c r="D26" s="5">
        <v>42412</v>
      </c>
      <c r="E26" s="3">
        <v>38067</v>
      </c>
      <c r="F26" s="3" t="s">
        <v>234</v>
      </c>
      <c r="G26" s="3">
        <v>21</v>
      </c>
    </row>
    <row r="27" spans="1:7">
      <c r="A27" s="3">
        <v>26</v>
      </c>
      <c r="B27" s="3" t="s">
        <v>8</v>
      </c>
      <c r="C27" s="3">
        <v>46435</v>
      </c>
      <c r="D27" s="5">
        <v>45320</v>
      </c>
      <c r="E27" s="3">
        <v>39585</v>
      </c>
      <c r="F27" s="3" t="s">
        <v>236</v>
      </c>
      <c r="G27" s="3">
        <v>45</v>
      </c>
    </row>
    <row r="28" spans="1:7">
      <c r="A28" s="3">
        <v>27</v>
      </c>
      <c r="B28" s="3" t="s">
        <v>233</v>
      </c>
      <c r="C28" s="3">
        <v>76884</v>
      </c>
      <c r="D28" s="5">
        <v>43840</v>
      </c>
      <c r="E28" s="3">
        <v>11271</v>
      </c>
      <c r="F28" s="3" t="s">
        <v>234</v>
      </c>
      <c r="G28" s="3">
        <v>25</v>
      </c>
    </row>
    <row r="29" spans="1:7">
      <c r="A29" s="3">
        <v>28</v>
      </c>
      <c r="B29" s="3" t="s">
        <v>8</v>
      </c>
      <c r="C29" s="3">
        <v>44789</v>
      </c>
      <c r="D29" s="5">
        <v>45017</v>
      </c>
      <c r="E29" s="3">
        <v>22170</v>
      </c>
      <c r="F29" s="3" t="s">
        <v>236</v>
      </c>
      <c r="G29" s="3">
        <v>22</v>
      </c>
    </row>
    <row r="30" spans="1:7">
      <c r="A30" s="3">
        <v>29</v>
      </c>
      <c r="B30" s="3" t="s">
        <v>233</v>
      </c>
      <c r="C30" s="3">
        <v>79873</v>
      </c>
      <c r="D30" s="5">
        <v>43458</v>
      </c>
      <c r="E30" s="3">
        <v>20391</v>
      </c>
      <c r="F30" s="3" t="s">
        <v>234</v>
      </c>
      <c r="G30" s="3">
        <v>20</v>
      </c>
    </row>
    <row r="31" spans="1:7">
      <c r="A31" s="3">
        <v>30</v>
      </c>
      <c r="B31" s="3" t="s">
        <v>238</v>
      </c>
      <c r="C31" s="3">
        <v>58256</v>
      </c>
      <c r="D31" s="5">
        <v>44438</v>
      </c>
      <c r="E31" s="3">
        <v>20553</v>
      </c>
      <c r="F31" s="3" t="s">
        <v>237</v>
      </c>
      <c r="G31" s="3">
        <v>36</v>
      </c>
    </row>
    <row r="32" spans="1:7">
      <c r="A32" s="3">
        <v>31</v>
      </c>
      <c r="B32" s="3" t="s">
        <v>233</v>
      </c>
      <c r="C32" s="3">
        <v>61420</v>
      </c>
      <c r="D32" s="5">
        <v>43773</v>
      </c>
      <c r="E32" s="3">
        <v>10664</v>
      </c>
      <c r="F32" s="3" t="s">
        <v>236</v>
      </c>
      <c r="G32" s="3">
        <v>28</v>
      </c>
    </row>
    <row r="33" spans="1:7">
      <c r="A33" s="3">
        <v>32</v>
      </c>
      <c r="B33" s="3" t="s">
        <v>8</v>
      </c>
      <c r="C33" s="3">
        <v>65570</v>
      </c>
      <c r="D33" s="5">
        <v>45103</v>
      </c>
      <c r="E33" s="3">
        <v>21285</v>
      </c>
      <c r="F33" s="3" t="s">
        <v>237</v>
      </c>
      <c r="G33" s="3">
        <v>23</v>
      </c>
    </row>
    <row r="34" spans="1:7">
      <c r="A34" s="3">
        <v>33</v>
      </c>
      <c r="B34" s="3" t="s">
        <v>235</v>
      </c>
      <c r="C34" s="3">
        <v>60577</v>
      </c>
      <c r="D34" s="5">
        <v>42332</v>
      </c>
      <c r="E34" s="3">
        <v>11672</v>
      </c>
      <c r="F34" s="3" t="s">
        <v>232</v>
      </c>
      <c r="G34" s="3">
        <v>54</v>
      </c>
    </row>
    <row r="35" spans="1:7">
      <c r="A35" s="3">
        <v>34</v>
      </c>
      <c r="B35" s="3" t="s">
        <v>233</v>
      </c>
      <c r="C35" s="3">
        <v>63927</v>
      </c>
      <c r="D35" s="5">
        <v>44275</v>
      </c>
      <c r="E35" s="3">
        <v>24967</v>
      </c>
      <c r="F35" s="3" t="s">
        <v>236</v>
      </c>
      <c r="G35" s="3">
        <v>46</v>
      </c>
    </row>
    <row r="36" spans="1:7">
      <c r="A36" s="3">
        <v>35</v>
      </c>
      <c r="B36" s="3" t="s">
        <v>233</v>
      </c>
      <c r="C36" s="3">
        <v>39949</v>
      </c>
      <c r="D36" s="5">
        <v>45399</v>
      </c>
      <c r="E36" s="3">
        <v>11978</v>
      </c>
      <c r="F36" s="3" t="s">
        <v>232</v>
      </c>
      <c r="G36" s="3">
        <v>55</v>
      </c>
    </row>
    <row r="37" spans="1:7">
      <c r="A37" s="3">
        <v>36</v>
      </c>
      <c r="B37" s="3" t="s">
        <v>238</v>
      </c>
      <c r="C37" s="3">
        <v>40376</v>
      </c>
      <c r="D37" s="5">
        <v>42385</v>
      </c>
      <c r="E37" s="3">
        <v>31174</v>
      </c>
      <c r="F37" s="3" t="s">
        <v>236</v>
      </c>
      <c r="G37" s="3">
        <v>57</v>
      </c>
    </row>
    <row r="38" spans="1:7">
      <c r="A38" s="3">
        <v>37</v>
      </c>
      <c r="B38" s="3" t="s">
        <v>231</v>
      </c>
      <c r="C38" s="3">
        <v>64073</v>
      </c>
      <c r="D38" s="5">
        <v>45120</v>
      </c>
      <c r="E38" s="3">
        <v>38678</v>
      </c>
      <c r="F38" s="3" t="s">
        <v>234</v>
      </c>
      <c r="G38" s="3">
        <v>28</v>
      </c>
    </row>
    <row r="39" spans="1:7">
      <c r="A39" s="3">
        <v>38</v>
      </c>
      <c r="B39" s="3" t="s">
        <v>235</v>
      </c>
      <c r="C39" s="3">
        <v>71550</v>
      </c>
      <c r="D39" s="5">
        <v>44203</v>
      </c>
      <c r="E39" s="3">
        <v>31994</v>
      </c>
      <c r="F39" s="3" t="s">
        <v>237</v>
      </c>
      <c r="G39" s="3">
        <v>39</v>
      </c>
    </row>
    <row r="40" spans="1:7">
      <c r="A40" s="3">
        <v>39</v>
      </c>
      <c r="B40" s="3" t="s">
        <v>235</v>
      </c>
      <c r="C40" s="3">
        <v>45787</v>
      </c>
      <c r="D40" s="5">
        <v>45342</v>
      </c>
      <c r="E40" s="3">
        <v>14870</v>
      </c>
      <c r="F40" s="3" t="s">
        <v>237</v>
      </c>
      <c r="G40" s="3">
        <v>22</v>
      </c>
    </row>
    <row r="41" spans="1:7">
      <c r="A41" s="3">
        <v>40</v>
      </c>
      <c r="B41" s="3" t="s">
        <v>233</v>
      </c>
      <c r="C41" s="3">
        <v>76412</v>
      </c>
      <c r="D41" s="5">
        <v>44971</v>
      </c>
      <c r="E41" s="3">
        <v>21302</v>
      </c>
      <c r="F41" s="3" t="s">
        <v>236</v>
      </c>
      <c r="G41" s="3">
        <v>40</v>
      </c>
    </row>
    <row r="42" spans="1:7">
      <c r="A42" s="3">
        <v>41</v>
      </c>
      <c r="B42" s="3" t="s">
        <v>8</v>
      </c>
      <c r="C42" s="3">
        <v>51394</v>
      </c>
      <c r="D42" s="5">
        <v>45472</v>
      </c>
      <c r="E42" s="3">
        <v>30546</v>
      </c>
      <c r="F42" s="3" t="s">
        <v>234</v>
      </c>
      <c r="G42" s="3">
        <v>25</v>
      </c>
    </row>
    <row r="43" spans="1:7">
      <c r="A43" s="3">
        <v>42</v>
      </c>
      <c r="B43" s="3" t="s">
        <v>233</v>
      </c>
      <c r="C43" s="3">
        <v>41457</v>
      </c>
      <c r="D43" s="5">
        <v>42231</v>
      </c>
      <c r="E43" s="3">
        <v>22139</v>
      </c>
      <c r="F43" s="3" t="s">
        <v>234</v>
      </c>
      <c r="G43" s="3">
        <v>23</v>
      </c>
    </row>
    <row r="44" spans="1:7">
      <c r="A44" s="3">
        <v>43</v>
      </c>
      <c r="B44" s="3" t="s">
        <v>8</v>
      </c>
      <c r="C44" s="3">
        <v>67040</v>
      </c>
      <c r="D44" s="5">
        <v>42824</v>
      </c>
      <c r="E44" s="3">
        <v>11264</v>
      </c>
      <c r="F44" s="3" t="s">
        <v>234</v>
      </c>
      <c r="G44" s="3">
        <v>52</v>
      </c>
    </row>
    <row r="45" spans="1:7">
      <c r="A45" s="3">
        <v>44</v>
      </c>
      <c r="B45" s="3" t="s">
        <v>231</v>
      </c>
      <c r="C45" s="3">
        <v>55132</v>
      </c>
      <c r="D45" s="5">
        <v>43756</v>
      </c>
      <c r="E45" s="3">
        <v>11878</v>
      </c>
      <c r="F45" s="3" t="s">
        <v>234</v>
      </c>
      <c r="G45" s="3">
        <v>27</v>
      </c>
    </row>
    <row r="46" spans="1:7">
      <c r="A46" s="3">
        <v>45</v>
      </c>
      <c r="B46" s="3" t="s">
        <v>231</v>
      </c>
      <c r="C46" s="3">
        <v>58404</v>
      </c>
      <c r="D46" s="5">
        <v>44109</v>
      </c>
      <c r="E46" s="3">
        <v>20523</v>
      </c>
      <c r="F46" s="3" t="s">
        <v>237</v>
      </c>
      <c r="G46" s="3">
        <v>60</v>
      </c>
    </row>
    <row r="47" spans="1:7">
      <c r="A47" s="3">
        <v>46</v>
      </c>
      <c r="B47" s="3" t="s">
        <v>235</v>
      </c>
      <c r="C47" s="3">
        <v>45721</v>
      </c>
      <c r="D47" s="5">
        <v>42340</v>
      </c>
      <c r="E47" s="3">
        <v>10765</v>
      </c>
      <c r="F47" s="3" t="s">
        <v>232</v>
      </c>
      <c r="G47" s="3">
        <v>46</v>
      </c>
    </row>
    <row r="48" spans="1:7">
      <c r="A48" s="3">
        <v>47</v>
      </c>
      <c r="B48" s="3" t="s">
        <v>238</v>
      </c>
      <c r="C48" s="3">
        <v>49526</v>
      </c>
      <c r="D48" s="5">
        <v>42468</v>
      </c>
      <c r="E48" s="3">
        <v>36637</v>
      </c>
      <c r="F48" s="3" t="s">
        <v>237</v>
      </c>
      <c r="G48" s="3">
        <v>58</v>
      </c>
    </row>
    <row r="49" spans="1:7">
      <c r="A49" s="3">
        <v>48</v>
      </c>
      <c r="B49" s="3" t="s">
        <v>235</v>
      </c>
      <c r="C49" s="3">
        <v>30111</v>
      </c>
      <c r="D49" s="5">
        <v>43029</v>
      </c>
      <c r="E49" s="3">
        <v>16498</v>
      </c>
      <c r="F49" s="3" t="s">
        <v>237</v>
      </c>
      <c r="G49" s="3">
        <v>31</v>
      </c>
    </row>
    <row r="50" spans="1:7">
      <c r="A50" s="3">
        <v>49</v>
      </c>
      <c r="B50" s="3" t="s">
        <v>231</v>
      </c>
      <c r="C50" s="3">
        <v>43627</v>
      </c>
      <c r="D50" s="5">
        <v>43939</v>
      </c>
      <c r="E50" s="3">
        <v>37968</v>
      </c>
      <c r="F50" s="3" t="s">
        <v>232</v>
      </c>
      <c r="G50" s="3">
        <v>25</v>
      </c>
    </row>
    <row r="51" spans="1:7">
      <c r="A51" s="3">
        <v>50</v>
      </c>
      <c r="B51" s="3" t="s">
        <v>238</v>
      </c>
      <c r="C51" s="3">
        <v>50514</v>
      </c>
      <c r="D51" s="5">
        <v>42222</v>
      </c>
      <c r="E51" s="3">
        <v>17681</v>
      </c>
      <c r="F51" s="3" t="s">
        <v>237</v>
      </c>
      <c r="G51" s="3">
        <v>23</v>
      </c>
    </row>
    <row r="52" spans="1:7">
      <c r="A52" s="3">
        <v>51</v>
      </c>
      <c r="B52" s="3" t="s">
        <v>233</v>
      </c>
      <c r="C52" s="3">
        <v>60466</v>
      </c>
      <c r="D52" s="5">
        <v>41954</v>
      </c>
      <c r="E52" s="3">
        <v>17012</v>
      </c>
      <c r="F52" s="3" t="s">
        <v>236</v>
      </c>
      <c r="G52" s="3">
        <v>30</v>
      </c>
    </row>
    <row r="53" spans="1:7">
      <c r="A53" s="3">
        <v>52</v>
      </c>
      <c r="B53" s="3" t="s">
        <v>238</v>
      </c>
      <c r="C53" s="3">
        <v>43355</v>
      </c>
      <c r="D53" s="5">
        <v>42857</v>
      </c>
      <c r="E53" s="3">
        <v>19881</v>
      </c>
      <c r="F53" s="3" t="s">
        <v>232</v>
      </c>
      <c r="G53" s="3">
        <v>26</v>
      </c>
    </row>
    <row r="54" spans="1:7">
      <c r="A54" s="3">
        <v>53</v>
      </c>
      <c r="B54" s="3" t="s">
        <v>235</v>
      </c>
      <c r="C54" s="3">
        <v>34592</v>
      </c>
      <c r="D54" s="5">
        <v>45049</v>
      </c>
      <c r="E54" s="3">
        <v>29803</v>
      </c>
      <c r="F54" s="3" t="s">
        <v>232</v>
      </c>
      <c r="G54" s="3">
        <v>29</v>
      </c>
    </row>
    <row r="55" spans="1:7">
      <c r="A55" s="3">
        <v>54</v>
      </c>
      <c r="B55" s="3" t="s">
        <v>233</v>
      </c>
      <c r="C55" s="3">
        <v>58324</v>
      </c>
      <c r="D55" s="5">
        <v>44845</v>
      </c>
      <c r="E55" s="3">
        <v>19170</v>
      </c>
      <c r="F55" s="3" t="s">
        <v>237</v>
      </c>
      <c r="G55" s="3">
        <v>43</v>
      </c>
    </row>
    <row r="56" spans="1:7">
      <c r="A56" s="3">
        <v>55</v>
      </c>
      <c r="B56" s="3" t="s">
        <v>238</v>
      </c>
      <c r="C56" s="3">
        <v>72194</v>
      </c>
      <c r="D56" s="5">
        <v>43504</v>
      </c>
      <c r="E56" s="3">
        <v>17352</v>
      </c>
      <c r="F56" s="3" t="s">
        <v>232</v>
      </c>
      <c r="G56" s="3">
        <v>26</v>
      </c>
    </row>
    <row r="57" spans="1:7">
      <c r="A57" s="3">
        <v>56</v>
      </c>
      <c r="B57" s="3" t="s">
        <v>238</v>
      </c>
      <c r="C57" s="3">
        <v>52055</v>
      </c>
      <c r="D57" s="5">
        <v>43853</v>
      </c>
      <c r="E57" s="3">
        <v>29240</v>
      </c>
      <c r="F57" s="3" t="s">
        <v>232</v>
      </c>
      <c r="G57" s="3">
        <v>59</v>
      </c>
    </row>
    <row r="58" spans="1:7">
      <c r="A58" s="3">
        <v>57</v>
      </c>
      <c r="B58" s="3" t="s">
        <v>8</v>
      </c>
      <c r="C58" s="3">
        <v>64063</v>
      </c>
      <c r="D58" s="5">
        <v>42557</v>
      </c>
      <c r="E58" s="3">
        <v>12142</v>
      </c>
      <c r="F58" s="3" t="s">
        <v>232</v>
      </c>
      <c r="G58" s="3">
        <v>24</v>
      </c>
    </row>
    <row r="59" spans="1:7">
      <c r="A59" s="3">
        <v>58</v>
      </c>
      <c r="B59" s="3" t="s">
        <v>235</v>
      </c>
      <c r="C59" s="3">
        <v>71515</v>
      </c>
      <c r="D59" s="5">
        <v>44244</v>
      </c>
      <c r="E59" s="3">
        <v>31876</v>
      </c>
      <c r="F59" s="3" t="s">
        <v>237</v>
      </c>
      <c r="G59" s="3">
        <v>36</v>
      </c>
    </row>
    <row r="60" spans="1:7">
      <c r="A60" s="3">
        <v>59</v>
      </c>
      <c r="B60" s="3" t="s">
        <v>233</v>
      </c>
      <c r="C60" s="3">
        <v>38571</v>
      </c>
      <c r="D60" s="5">
        <v>44842</v>
      </c>
      <c r="E60" s="3">
        <v>16927</v>
      </c>
      <c r="F60" s="3" t="s">
        <v>234</v>
      </c>
      <c r="G60" s="3">
        <v>45</v>
      </c>
    </row>
    <row r="61" spans="1:7">
      <c r="A61" s="3">
        <v>60</v>
      </c>
      <c r="B61" s="3" t="s">
        <v>231</v>
      </c>
      <c r="C61" s="3">
        <v>58107</v>
      </c>
      <c r="D61" s="5">
        <v>43532</v>
      </c>
      <c r="E61" s="3">
        <v>25284</v>
      </c>
      <c r="F61" s="3" t="s">
        <v>232</v>
      </c>
      <c r="G61" s="3">
        <v>42</v>
      </c>
    </row>
    <row r="62" spans="1:7">
      <c r="A62" s="3">
        <v>61</v>
      </c>
      <c r="B62" s="3" t="s">
        <v>233</v>
      </c>
      <c r="C62" s="3">
        <v>61988</v>
      </c>
      <c r="D62" s="5">
        <v>43454</v>
      </c>
      <c r="E62" s="3">
        <v>10594</v>
      </c>
      <c r="F62" s="3" t="s">
        <v>236</v>
      </c>
      <c r="G62" s="3">
        <v>26</v>
      </c>
    </row>
    <row r="63" spans="1:7">
      <c r="A63" s="3">
        <v>62</v>
      </c>
      <c r="B63" s="3" t="s">
        <v>231</v>
      </c>
      <c r="C63" s="3">
        <v>49014</v>
      </c>
      <c r="D63" s="5">
        <v>43191</v>
      </c>
      <c r="E63" s="3">
        <v>13213</v>
      </c>
      <c r="F63" s="3" t="s">
        <v>236</v>
      </c>
      <c r="G63" s="3">
        <v>37</v>
      </c>
    </row>
    <row r="64" spans="1:7">
      <c r="A64" s="3">
        <v>63</v>
      </c>
      <c r="B64" s="3" t="s">
        <v>231</v>
      </c>
      <c r="C64" s="3">
        <v>40744</v>
      </c>
      <c r="D64" s="5">
        <v>42558</v>
      </c>
      <c r="E64" s="3">
        <v>27273</v>
      </c>
      <c r="F64" s="3" t="s">
        <v>237</v>
      </c>
      <c r="G64" s="3">
        <v>44</v>
      </c>
    </row>
    <row r="65" spans="1:7">
      <c r="A65" s="3">
        <v>64</v>
      </c>
      <c r="B65" s="3" t="s">
        <v>233</v>
      </c>
      <c r="C65" s="3">
        <v>58110</v>
      </c>
      <c r="D65" s="5">
        <v>43312</v>
      </c>
      <c r="E65" s="3">
        <v>21278</v>
      </c>
      <c r="F65" s="3" t="s">
        <v>236</v>
      </c>
      <c r="G65" s="3">
        <v>59</v>
      </c>
    </row>
    <row r="66" spans="1:7">
      <c r="A66" s="3">
        <v>65</v>
      </c>
      <c r="B66" s="3" t="s">
        <v>235</v>
      </c>
      <c r="C66" s="3">
        <v>75947</v>
      </c>
      <c r="D66" s="5">
        <v>42788</v>
      </c>
      <c r="E66" s="3">
        <v>14363</v>
      </c>
      <c r="F66" s="3" t="s">
        <v>237</v>
      </c>
      <c r="G66" s="3">
        <v>53</v>
      </c>
    </row>
    <row r="67" spans="1:7">
      <c r="A67" s="3">
        <v>66</v>
      </c>
      <c r="B67" s="3" t="s">
        <v>235</v>
      </c>
      <c r="C67" s="3">
        <v>37978</v>
      </c>
      <c r="D67" s="5">
        <v>45222</v>
      </c>
      <c r="E67" s="3">
        <v>32521</v>
      </c>
      <c r="F67" s="3" t="s">
        <v>236</v>
      </c>
      <c r="G67" s="3">
        <v>39</v>
      </c>
    </row>
    <row r="68" spans="1:7">
      <c r="A68" s="3">
        <v>67</v>
      </c>
      <c r="B68" s="3" t="s">
        <v>235</v>
      </c>
      <c r="C68" s="3">
        <v>55541</v>
      </c>
      <c r="D68" s="5">
        <v>42235</v>
      </c>
      <c r="E68" s="3">
        <v>16011</v>
      </c>
      <c r="F68" s="3" t="s">
        <v>236</v>
      </c>
      <c r="G68" s="3">
        <v>25</v>
      </c>
    </row>
    <row r="69" spans="1:7">
      <c r="A69" s="3">
        <v>68</v>
      </c>
      <c r="B69" s="3" t="s">
        <v>233</v>
      </c>
      <c r="C69" s="3">
        <v>45508</v>
      </c>
      <c r="D69" s="5">
        <v>43508</v>
      </c>
      <c r="E69" s="3">
        <v>16901</v>
      </c>
      <c r="F69" s="3" t="s">
        <v>232</v>
      </c>
      <c r="G69" s="3">
        <v>33</v>
      </c>
    </row>
    <row r="70" spans="1:7">
      <c r="A70" s="3">
        <v>69</v>
      </c>
      <c r="B70" s="3" t="s">
        <v>8</v>
      </c>
      <c r="C70" s="3">
        <v>30135</v>
      </c>
      <c r="D70" s="5">
        <v>45328</v>
      </c>
      <c r="E70" s="3">
        <v>28340</v>
      </c>
      <c r="F70" s="3" t="s">
        <v>234</v>
      </c>
      <c r="G70" s="3">
        <v>53</v>
      </c>
    </row>
    <row r="71" spans="1:7">
      <c r="A71" s="3">
        <v>70</v>
      </c>
      <c r="B71" s="3" t="s">
        <v>8</v>
      </c>
      <c r="C71" s="3">
        <v>75728</v>
      </c>
      <c r="D71" s="5">
        <v>43518</v>
      </c>
      <c r="E71" s="3">
        <v>31020</v>
      </c>
      <c r="F71" s="3" t="s">
        <v>232</v>
      </c>
      <c r="G71" s="3">
        <v>54</v>
      </c>
    </row>
    <row r="72" spans="1:7">
      <c r="A72" s="3">
        <v>71</v>
      </c>
      <c r="B72" s="3" t="s">
        <v>238</v>
      </c>
      <c r="C72" s="3">
        <v>51724</v>
      </c>
      <c r="D72" s="5">
        <v>44207</v>
      </c>
      <c r="E72" s="3">
        <v>27123</v>
      </c>
      <c r="F72" s="3" t="s">
        <v>236</v>
      </c>
      <c r="G72" s="3">
        <v>36</v>
      </c>
    </row>
    <row r="73" spans="1:7">
      <c r="A73" s="3">
        <v>72</v>
      </c>
      <c r="B73" s="3" t="s">
        <v>231</v>
      </c>
      <c r="C73" s="3">
        <v>77886</v>
      </c>
      <c r="D73" s="5">
        <v>42920</v>
      </c>
      <c r="E73" s="3">
        <v>30080</v>
      </c>
      <c r="F73" s="3" t="s">
        <v>232</v>
      </c>
      <c r="G73" s="3">
        <v>27</v>
      </c>
    </row>
    <row r="74" spans="1:7">
      <c r="A74" s="3">
        <v>73</v>
      </c>
      <c r="B74" s="3" t="s">
        <v>235</v>
      </c>
      <c r="C74" s="3">
        <v>35220</v>
      </c>
      <c r="D74" s="5">
        <v>44091</v>
      </c>
      <c r="E74" s="3">
        <v>29444</v>
      </c>
      <c r="F74" s="3" t="s">
        <v>237</v>
      </c>
      <c r="G74" s="3">
        <v>53</v>
      </c>
    </row>
    <row r="75" spans="1:7">
      <c r="A75" s="3">
        <v>74</v>
      </c>
      <c r="B75" s="3" t="s">
        <v>235</v>
      </c>
      <c r="C75" s="3">
        <v>51321</v>
      </c>
      <c r="D75" s="5">
        <v>44615</v>
      </c>
      <c r="E75" s="3">
        <v>29006</v>
      </c>
      <c r="F75" s="3" t="s">
        <v>237</v>
      </c>
      <c r="G75" s="3">
        <v>53</v>
      </c>
    </row>
    <row r="76" spans="1:7">
      <c r="A76" s="3">
        <v>75</v>
      </c>
      <c r="B76" s="3" t="s">
        <v>238</v>
      </c>
      <c r="C76" s="3">
        <v>61527</v>
      </c>
      <c r="D76" s="5">
        <v>42487</v>
      </c>
      <c r="E76" s="3">
        <v>21871</v>
      </c>
      <c r="F76" s="3" t="s">
        <v>237</v>
      </c>
      <c r="G76" s="3">
        <v>34</v>
      </c>
    </row>
    <row r="77" spans="1:7">
      <c r="A77" s="3">
        <v>76</v>
      </c>
      <c r="B77" s="3" t="s">
        <v>235</v>
      </c>
      <c r="C77" s="3">
        <v>38684</v>
      </c>
      <c r="D77" s="5">
        <v>43353</v>
      </c>
      <c r="E77" s="3">
        <v>37414</v>
      </c>
      <c r="F77" s="3" t="s">
        <v>234</v>
      </c>
      <c r="G77" s="3">
        <v>60</v>
      </c>
    </row>
    <row r="78" spans="1:7">
      <c r="A78" s="3">
        <v>77</v>
      </c>
      <c r="B78" s="3" t="s">
        <v>231</v>
      </c>
      <c r="C78" s="3">
        <v>31005</v>
      </c>
      <c r="D78" s="5">
        <v>42913</v>
      </c>
      <c r="E78" s="3">
        <v>24340</v>
      </c>
      <c r="F78" s="3" t="s">
        <v>236</v>
      </c>
      <c r="G78" s="3">
        <v>25</v>
      </c>
    </row>
    <row r="79" spans="1:7">
      <c r="A79" s="3">
        <v>78</v>
      </c>
      <c r="B79" s="3" t="s">
        <v>233</v>
      </c>
      <c r="C79" s="3">
        <v>44245</v>
      </c>
      <c r="D79" s="5">
        <v>42283</v>
      </c>
      <c r="E79" s="3">
        <v>16800</v>
      </c>
      <c r="F79" s="3" t="s">
        <v>234</v>
      </c>
      <c r="G79" s="3">
        <v>27</v>
      </c>
    </row>
    <row r="80" spans="1:7">
      <c r="A80" s="3">
        <v>79</v>
      </c>
      <c r="B80" s="3" t="s">
        <v>238</v>
      </c>
      <c r="C80" s="3">
        <v>48296</v>
      </c>
      <c r="D80" s="5">
        <v>43038</v>
      </c>
      <c r="E80" s="3">
        <v>33597</v>
      </c>
      <c r="F80" s="3" t="s">
        <v>232</v>
      </c>
      <c r="G80" s="3">
        <v>47</v>
      </c>
    </row>
    <row r="81" spans="1:7">
      <c r="A81" s="3">
        <v>80</v>
      </c>
      <c r="B81" s="3" t="s">
        <v>235</v>
      </c>
      <c r="C81" s="3">
        <v>74413</v>
      </c>
      <c r="D81" s="5">
        <v>41960</v>
      </c>
      <c r="E81" s="3">
        <v>14844</v>
      </c>
      <c r="F81" s="3" t="s">
        <v>234</v>
      </c>
      <c r="G81" s="3">
        <v>57</v>
      </c>
    </row>
    <row r="82" spans="1:7">
      <c r="A82" s="3">
        <v>81</v>
      </c>
      <c r="B82" s="3" t="s">
        <v>238</v>
      </c>
      <c r="C82" s="3">
        <v>76940</v>
      </c>
      <c r="D82" s="5">
        <v>45135</v>
      </c>
      <c r="E82" s="3">
        <v>27082</v>
      </c>
      <c r="F82" s="3" t="s">
        <v>236</v>
      </c>
      <c r="G82" s="3">
        <v>28</v>
      </c>
    </row>
    <row r="83" spans="1:7">
      <c r="A83" s="3">
        <v>82</v>
      </c>
      <c r="B83" s="3" t="s">
        <v>231</v>
      </c>
      <c r="C83" s="3">
        <v>64523</v>
      </c>
      <c r="D83" s="5">
        <v>44314</v>
      </c>
      <c r="E83" s="3">
        <v>35187</v>
      </c>
      <c r="F83" s="3" t="s">
        <v>232</v>
      </c>
      <c r="G83" s="3">
        <v>25</v>
      </c>
    </row>
    <row r="84" spans="1:7">
      <c r="A84" s="3">
        <v>83</v>
      </c>
      <c r="B84" s="3" t="s">
        <v>233</v>
      </c>
      <c r="C84" s="3">
        <v>38871</v>
      </c>
      <c r="D84" s="5">
        <v>42753</v>
      </c>
      <c r="E84" s="3">
        <v>32084</v>
      </c>
      <c r="F84" s="3" t="s">
        <v>234</v>
      </c>
      <c r="G84" s="3">
        <v>34</v>
      </c>
    </row>
    <row r="85" spans="1:7">
      <c r="A85" s="3">
        <v>84</v>
      </c>
      <c r="B85" s="3" t="s">
        <v>235</v>
      </c>
      <c r="C85" s="3">
        <v>39090</v>
      </c>
      <c r="D85" s="5">
        <v>44947</v>
      </c>
      <c r="E85" s="3">
        <v>19756</v>
      </c>
      <c r="F85" s="3" t="s">
        <v>232</v>
      </c>
      <c r="G85" s="3">
        <v>43</v>
      </c>
    </row>
    <row r="86" spans="1:7">
      <c r="A86" s="3">
        <v>85</v>
      </c>
      <c r="B86" s="3" t="s">
        <v>233</v>
      </c>
      <c r="C86" s="3">
        <v>65939</v>
      </c>
      <c r="D86" s="5">
        <v>43776</v>
      </c>
      <c r="E86" s="3">
        <v>23065</v>
      </c>
      <c r="F86" s="3" t="s">
        <v>234</v>
      </c>
      <c r="G86" s="3">
        <v>24</v>
      </c>
    </row>
    <row r="87" spans="1:7">
      <c r="A87" s="3">
        <v>86</v>
      </c>
      <c r="B87" s="3" t="s">
        <v>238</v>
      </c>
      <c r="C87" s="3">
        <v>60367</v>
      </c>
      <c r="D87" s="5">
        <v>43004</v>
      </c>
      <c r="E87" s="3">
        <v>16439</v>
      </c>
      <c r="F87" s="3" t="s">
        <v>234</v>
      </c>
      <c r="G87" s="3">
        <v>29</v>
      </c>
    </row>
    <row r="88" spans="1:7">
      <c r="A88" s="3">
        <v>87</v>
      </c>
      <c r="B88" s="3" t="s">
        <v>233</v>
      </c>
      <c r="C88" s="3">
        <v>44276</v>
      </c>
      <c r="D88" s="5">
        <v>42124</v>
      </c>
      <c r="E88" s="3">
        <v>38522</v>
      </c>
      <c r="F88" s="3" t="s">
        <v>237</v>
      </c>
      <c r="G88" s="3">
        <v>26</v>
      </c>
    </row>
    <row r="89" spans="1:7">
      <c r="A89" s="3">
        <v>88</v>
      </c>
      <c r="B89" s="3" t="s">
        <v>238</v>
      </c>
      <c r="C89" s="3">
        <v>50630</v>
      </c>
      <c r="D89" s="5">
        <v>43440</v>
      </c>
      <c r="E89" s="3">
        <v>12662</v>
      </c>
      <c r="F89" s="3" t="s">
        <v>236</v>
      </c>
      <c r="G89" s="3">
        <v>38</v>
      </c>
    </row>
    <row r="90" spans="1:7">
      <c r="A90" s="3">
        <v>89</v>
      </c>
      <c r="B90" s="3" t="s">
        <v>238</v>
      </c>
      <c r="C90" s="3">
        <v>44082</v>
      </c>
      <c r="D90" s="5">
        <v>45456</v>
      </c>
      <c r="E90" s="3">
        <v>27956</v>
      </c>
      <c r="F90" s="3" t="s">
        <v>237</v>
      </c>
      <c r="G90" s="3">
        <v>42</v>
      </c>
    </row>
    <row r="91" spans="1:7">
      <c r="A91" s="3">
        <v>90</v>
      </c>
      <c r="B91" s="3" t="s">
        <v>235</v>
      </c>
      <c r="C91" s="3">
        <v>46592</v>
      </c>
      <c r="D91" s="5">
        <v>42027</v>
      </c>
      <c r="E91" s="3">
        <v>11073</v>
      </c>
      <c r="F91" s="3" t="s">
        <v>234</v>
      </c>
      <c r="G91" s="3">
        <v>26</v>
      </c>
    </row>
    <row r="92" spans="1:7">
      <c r="A92" s="3">
        <v>91</v>
      </c>
      <c r="B92" s="3" t="s">
        <v>235</v>
      </c>
      <c r="C92" s="3">
        <v>59613</v>
      </c>
      <c r="D92" s="5">
        <v>45217</v>
      </c>
      <c r="E92" s="3">
        <v>32024</v>
      </c>
      <c r="F92" s="3" t="s">
        <v>232</v>
      </c>
      <c r="G92" s="3">
        <v>41</v>
      </c>
    </row>
    <row r="93" spans="1:7">
      <c r="A93" s="3">
        <v>92</v>
      </c>
      <c r="B93" s="3" t="s">
        <v>231</v>
      </c>
      <c r="C93" s="3">
        <v>58254</v>
      </c>
      <c r="D93" s="5">
        <v>43553</v>
      </c>
      <c r="E93" s="3">
        <v>24398</v>
      </c>
      <c r="F93" s="3" t="s">
        <v>232</v>
      </c>
      <c r="G93" s="3">
        <v>22</v>
      </c>
    </row>
    <row r="94" spans="1:7">
      <c r="A94" s="3">
        <v>93</v>
      </c>
      <c r="B94" s="3" t="s">
        <v>231</v>
      </c>
      <c r="C94" s="3">
        <v>32448</v>
      </c>
      <c r="D94" s="5">
        <v>43290</v>
      </c>
      <c r="E94" s="3">
        <v>39487</v>
      </c>
      <c r="F94" s="3" t="s">
        <v>237</v>
      </c>
      <c r="G94" s="3">
        <v>42</v>
      </c>
    </row>
    <row r="95" spans="1:7">
      <c r="A95" s="3">
        <v>94</v>
      </c>
      <c r="B95" s="3" t="s">
        <v>231</v>
      </c>
      <c r="C95" s="3">
        <v>67377</v>
      </c>
      <c r="D95" s="5">
        <v>44971</v>
      </c>
      <c r="E95" s="3">
        <v>38185</v>
      </c>
      <c r="F95" s="3" t="s">
        <v>236</v>
      </c>
      <c r="G95" s="3">
        <v>51</v>
      </c>
    </row>
    <row r="96" spans="1:7">
      <c r="A96" s="3">
        <v>95</v>
      </c>
      <c r="B96" s="3" t="s">
        <v>231</v>
      </c>
      <c r="C96" s="3">
        <v>66570</v>
      </c>
      <c r="D96" s="5">
        <v>45303</v>
      </c>
      <c r="E96" s="3">
        <v>21575</v>
      </c>
      <c r="F96" s="3" t="s">
        <v>236</v>
      </c>
      <c r="G96" s="3">
        <v>56</v>
      </c>
    </row>
    <row r="97" spans="1:7">
      <c r="A97" s="3">
        <v>96</v>
      </c>
      <c r="B97" s="3" t="s">
        <v>235</v>
      </c>
      <c r="C97" s="3">
        <v>40862</v>
      </c>
      <c r="D97" s="5">
        <v>43529</v>
      </c>
      <c r="E97" s="3">
        <v>13911</v>
      </c>
      <c r="F97" s="3" t="s">
        <v>234</v>
      </c>
      <c r="G97" s="3">
        <v>26</v>
      </c>
    </row>
    <row r="98" spans="1:7">
      <c r="A98" s="3">
        <v>97</v>
      </c>
      <c r="B98" s="3" t="s">
        <v>233</v>
      </c>
      <c r="C98" s="3">
        <v>37827</v>
      </c>
      <c r="D98" s="5">
        <v>43274</v>
      </c>
      <c r="E98" s="3">
        <v>36655</v>
      </c>
      <c r="F98" s="3" t="s">
        <v>232</v>
      </c>
      <c r="G98" s="3">
        <v>28</v>
      </c>
    </row>
    <row r="99" spans="1:7">
      <c r="A99" s="3">
        <v>98</v>
      </c>
      <c r="B99" s="3" t="s">
        <v>231</v>
      </c>
      <c r="C99" s="3">
        <v>65539</v>
      </c>
      <c r="D99" s="5">
        <v>44956</v>
      </c>
      <c r="E99" s="3">
        <v>21102</v>
      </c>
      <c r="F99" s="3" t="s">
        <v>237</v>
      </c>
      <c r="G99" s="3">
        <v>40</v>
      </c>
    </row>
    <row r="100" spans="1:7">
      <c r="A100" s="3">
        <v>99</v>
      </c>
      <c r="B100" s="3" t="s">
        <v>235</v>
      </c>
      <c r="C100" s="3">
        <v>43063</v>
      </c>
      <c r="D100" s="5">
        <v>45059</v>
      </c>
      <c r="E100" s="3">
        <v>36315</v>
      </c>
      <c r="F100" s="3" t="s">
        <v>236</v>
      </c>
      <c r="G100" s="3">
        <v>51</v>
      </c>
    </row>
    <row r="101" spans="1:7">
      <c r="A101" s="3">
        <v>100</v>
      </c>
      <c r="B101" s="3" t="s">
        <v>231</v>
      </c>
      <c r="C101" s="3">
        <v>76115</v>
      </c>
      <c r="D101" s="5">
        <v>43071</v>
      </c>
      <c r="E101" s="3">
        <v>37613</v>
      </c>
      <c r="F101" s="3" t="s">
        <v>234</v>
      </c>
      <c r="G101" s="3">
        <v>44</v>
      </c>
    </row>
    <row r="102" spans="1:7">
      <c r="A102" s="3">
        <v>101</v>
      </c>
      <c r="B102" s="3" t="s">
        <v>231</v>
      </c>
      <c r="C102" s="3">
        <v>79682</v>
      </c>
      <c r="D102" s="5">
        <v>45219</v>
      </c>
      <c r="E102" s="3">
        <v>13747</v>
      </c>
      <c r="F102" s="3" t="s">
        <v>237</v>
      </c>
      <c r="G102" s="3">
        <v>39</v>
      </c>
    </row>
    <row r="103" spans="1:7">
      <c r="A103" s="3">
        <v>102</v>
      </c>
      <c r="B103" s="3" t="s">
        <v>8</v>
      </c>
      <c r="C103" s="3">
        <v>62476</v>
      </c>
      <c r="D103" s="5">
        <v>45390</v>
      </c>
      <c r="E103" s="3">
        <v>22606</v>
      </c>
      <c r="F103" s="3" t="s">
        <v>237</v>
      </c>
      <c r="G103" s="3">
        <v>56</v>
      </c>
    </row>
    <row r="104" spans="1:7">
      <c r="A104" s="3">
        <v>103</v>
      </c>
      <c r="B104" s="3" t="s">
        <v>8</v>
      </c>
      <c r="C104" s="3">
        <v>74601</v>
      </c>
      <c r="D104" s="5">
        <v>43911</v>
      </c>
      <c r="E104" s="3">
        <v>35571</v>
      </c>
      <c r="F104" s="3" t="s">
        <v>237</v>
      </c>
      <c r="G104" s="3">
        <v>23</v>
      </c>
    </row>
    <row r="105" spans="1:7">
      <c r="A105" s="3">
        <v>104</v>
      </c>
      <c r="B105" s="3" t="s">
        <v>231</v>
      </c>
      <c r="C105" s="3">
        <v>40856</v>
      </c>
      <c r="D105" s="5">
        <v>42567</v>
      </c>
      <c r="E105" s="3">
        <v>27112</v>
      </c>
      <c r="F105" s="3" t="s">
        <v>237</v>
      </c>
      <c r="G105" s="3">
        <v>49</v>
      </c>
    </row>
    <row r="106" spans="1:7">
      <c r="A106" s="3">
        <v>105</v>
      </c>
      <c r="B106" s="3" t="s">
        <v>233</v>
      </c>
      <c r="C106" s="3">
        <v>47261</v>
      </c>
      <c r="D106" s="5">
        <v>42637</v>
      </c>
      <c r="E106" s="3">
        <v>31585</v>
      </c>
      <c r="F106" s="3" t="s">
        <v>237</v>
      </c>
      <c r="G106" s="3">
        <v>21</v>
      </c>
    </row>
    <row r="107" spans="1:7">
      <c r="A107" s="3">
        <v>106</v>
      </c>
      <c r="B107" s="3" t="s">
        <v>235</v>
      </c>
      <c r="C107" s="3">
        <v>43021</v>
      </c>
      <c r="D107" s="5">
        <v>44816</v>
      </c>
      <c r="E107" s="3">
        <v>18918</v>
      </c>
      <c r="F107" s="3" t="s">
        <v>237</v>
      </c>
      <c r="G107" s="3">
        <v>37</v>
      </c>
    </row>
    <row r="108" spans="1:7">
      <c r="A108" s="3">
        <v>107</v>
      </c>
      <c r="B108" s="3" t="s">
        <v>235</v>
      </c>
      <c r="C108" s="3">
        <v>43933</v>
      </c>
      <c r="D108" s="5">
        <v>41869</v>
      </c>
      <c r="E108" s="3">
        <v>32242</v>
      </c>
      <c r="F108" s="3" t="s">
        <v>232</v>
      </c>
      <c r="G108" s="3">
        <v>34</v>
      </c>
    </row>
    <row r="109" spans="1:7">
      <c r="A109" s="3">
        <v>108</v>
      </c>
      <c r="B109" s="3" t="s">
        <v>8</v>
      </c>
      <c r="C109" s="3">
        <v>41324</v>
      </c>
      <c r="D109" s="5">
        <v>43200</v>
      </c>
      <c r="E109" s="3">
        <v>19856</v>
      </c>
      <c r="F109" s="3" t="s">
        <v>234</v>
      </c>
      <c r="G109" s="3">
        <v>55</v>
      </c>
    </row>
    <row r="110" spans="1:7">
      <c r="A110" s="3">
        <v>109</v>
      </c>
      <c r="B110" s="3" t="s">
        <v>235</v>
      </c>
      <c r="C110" s="3">
        <v>43941</v>
      </c>
      <c r="D110" s="5">
        <v>44064</v>
      </c>
      <c r="E110" s="3">
        <v>28005</v>
      </c>
      <c r="F110" s="3" t="s">
        <v>232</v>
      </c>
      <c r="G110" s="3">
        <v>28</v>
      </c>
    </row>
    <row r="111" spans="1:7">
      <c r="A111" s="3">
        <v>110</v>
      </c>
      <c r="B111" s="3" t="s">
        <v>238</v>
      </c>
      <c r="C111" s="3">
        <v>72463</v>
      </c>
      <c r="D111" s="5">
        <v>43859</v>
      </c>
      <c r="E111" s="3">
        <v>15511</v>
      </c>
      <c r="F111" s="3" t="s">
        <v>234</v>
      </c>
      <c r="G111" s="3">
        <v>32</v>
      </c>
    </row>
    <row r="112" spans="1:7">
      <c r="A112" s="3">
        <v>111</v>
      </c>
      <c r="B112" s="3" t="s">
        <v>233</v>
      </c>
      <c r="C112" s="3">
        <v>33591</v>
      </c>
      <c r="D112" s="5">
        <v>43603</v>
      </c>
      <c r="E112" s="3">
        <v>12276</v>
      </c>
      <c r="F112" s="3" t="s">
        <v>236</v>
      </c>
      <c r="G112" s="3">
        <v>38</v>
      </c>
    </row>
    <row r="113" spans="1:7">
      <c r="A113" s="3">
        <v>112</v>
      </c>
      <c r="B113" s="3" t="s">
        <v>235</v>
      </c>
      <c r="C113" s="3">
        <v>39047</v>
      </c>
      <c r="D113" s="5">
        <v>44830</v>
      </c>
      <c r="E113" s="3">
        <v>28398</v>
      </c>
      <c r="F113" s="3" t="s">
        <v>232</v>
      </c>
      <c r="G113" s="3">
        <v>25</v>
      </c>
    </row>
    <row r="114" spans="1:7">
      <c r="A114" s="3">
        <v>113</v>
      </c>
      <c r="B114" s="3" t="s">
        <v>238</v>
      </c>
      <c r="C114" s="3">
        <v>67255</v>
      </c>
      <c r="D114" s="5">
        <v>42995</v>
      </c>
      <c r="E114" s="3">
        <v>27117</v>
      </c>
      <c r="F114" s="3" t="s">
        <v>234</v>
      </c>
      <c r="G114" s="3">
        <v>25</v>
      </c>
    </row>
    <row r="115" spans="1:7">
      <c r="A115" s="3">
        <v>114</v>
      </c>
      <c r="B115" s="3" t="s">
        <v>235</v>
      </c>
      <c r="C115" s="3">
        <v>37610</v>
      </c>
      <c r="D115" s="5">
        <v>43500</v>
      </c>
      <c r="E115" s="3">
        <v>13505</v>
      </c>
      <c r="F115" s="3" t="s">
        <v>237</v>
      </c>
      <c r="G115" s="3">
        <v>41</v>
      </c>
    </row>
    <row r="116" spans="1:7">
      <c r="A116" s="3">
        <v>115</v>
      </c>
      <c r="B116" s="3" t="s">
        <v>8</v>
      </c>
      <c r="C116" s="3">
        <v>72740</v>
      </c>
      <c r="D116" s="5">
        <v>42744</v>
      </c>
      <c r="E116" s="3">
        <v>36502</v>
      </c>
      <c r="F116" s="3" t="s">
        <v>237</v>
      </c>
      <c r="G116" s="3">
        <v>57</v>
      </c>
    </row>
    <row r="117" spans="1:7">
      <c r="A117" s="3">
        <v>116</v>
      </c>
      <c r="B117" s="3" t="s">
        <v>8</v>
      </c>
      <c r="C117" s="3">
        <v>70516</v>
      </c>
      <c r="D117" s="5">
        <v>43017</v>
      </c>
      <c r="E117" s="3">
        <v>19645</v>
      </c>
      <c r="F117" s="3" t="s">
        <v>237</v>
      </c>
      <c r="G117" s="3">
        <v>55</v>
      </c>
    </row>
    <row r="118" spans="1:7">
      <c r="A118" s="3">
        <v>117</v>
      </c>
      <c r="B118" s="3" t="s">
        <v>235</v>
      </c>
      <c r="C118" s="3">
        <v>54788</v>
      </c>
      <c r="D118" s="5">
        <v>43478</v>
      </c>
      <c r="E118" s="3">
        <v>10595</v>
      </c>
      <c r="F118" s="3" t="s">
        <v>236</v>
      </c>
      <c r="G118" s="3">
        <v>39</v>
      </c>
    </row>
    <row r="119" spans="1:7">
      <c r="A119" s="3">
        <v>118</v>
      </c>
      <c r="B119" s="3" t="s">
        <v>238</v>
      </c>
      <c r="C119" s="3">
        <v>32584</v>
      </c>
      <c r="D119" s="5">
        <v>43097</v>
      </c>
      <c r="E119" s="3">
        <v>14730</v>
      </c>
      <c r="F119" s="3" t="s">
        <v>237</v>
      </c>
      <c r="G119" s="3">
        <v>60</v>
      </c>
    </row>
    <row r="120" spans="1:7">
      <c r="A120" s="3">
        <v>119</v>
      </c>
      <c r="B120" s="3" t="s">
        <v>233</v>
      </c>
      <c r="C120" s="3">
        <v>56707</v>
      </c>
      <c r="D120" s="5">
        <v>42439</v>
      </c>
      <c r="E120" s="3">
        <v>19419</v>
      </c>
      <c r="F120" s="3" t="s">
        <v>232</v>
      </c>
      <c r="G120" s="3">
        <v>35</v>
      </c>
    </row>
    <row r="121" spans="1:7">
      <c r="A121" s="3">
        <v>120</v>
      </c>
      <c r="B121" s="3" t="s">
        <v>235</v>
      </c>
      <c r="C121" s="3">
        <v>73126</v>
      </c>
      <c r="D121" s="5">
        <v>43811</v>
      </c>
      <c r="E121" s="3">
        <v>39227</v>
      </c>
      <c r="F121" s="3" t="s">
        <v>236</v>
      </c>
      <c r="G121" s="3">
        <v>39</v>
      </c>
    </row>
    <row r="122" spans="1:7">
      <c r="A122" s="3">
        <v>121</v>
      </c>
      <c r="B122" s="3" t="s">
        <v>8</v>
      </c>
      <c r="C122" s="3">
        <v>57750</v>
      </c>
      <c r="D122" s="5">
        <v>43840</v>
      </c>
      <c r="E122" s="3">
        <v>18644</v>
      </c>
      <c r="F122" s="3" t="s">
        <v>232</v>
      </c>
      <c r="G122" s="3">
        <v>38</v>
      </c>
    </row>
    <row r="123" spans="1:7">
      <c r="A123" s="3">
        <v>122</v>
      </c>
      <c r="B123" s="3" t="s">
        <v>235</v>
      </c>
      <c r="C123" s="3">
        <v>62476</v>
      </c>
      <c r="D123" s="5">
        <v>44530</v>
      </c>
      <c r="E123" s="3">
        <v>30287</v>
      </c>
      <c r="F123" s="3" t="s">
        <v>236</v>
      </c>
      <c r="G123" s="3">
        <v>23</v>
      </c>
    </row>
    <row r="124" spans="1:7">
      <c r="A124" s="3">
        <v>123</v>
      </c>
      <c r="B124" s="3" t="s">
        <v>8</v>
      </c>
      <c r="C124" s="3">
        <v>53691</v>
      </c>
      <c r="D124" s="5">
        <v>41995</v>
      </c>
      <c r="E124" s="3">
        <v>18177</v>
      </c>
      <c r="F124" s="3" t="s">
        <v>234</v>
      </c>
      <c r="G124" s="3">
        <v>47</v>
      </c>
    </row>
    <row r="125" spans="1:7">
      <c r="A125" s="3">
        <v>124</v>
      </c>
      <c r="B125" s="3" t="s">
        <v>233</v>
      </c>
      <c r="C125" s="3">
        <v>32296</v>
      </c>
      <c r="D125" s="5">
        <v>43099</v>
      </c>
      <c r="E125" s="3">
        <v>36702</v>
      </c>
      <c r="F125" s="3" t="s">
        <v>237</v>
      </c>
      <c r="G125" s="3">
        <v>48</v>
      </c>
    </row>
    <row r="126" spans="1:7">
      <c r="A126" s="3">
        <v>125</v>
      </c>
      <c r="B126" s="3" t="s">
        <v>233</v>
      </c>
      <c r="C126" s="3">
        <v>60772</v>
      </c>
      <c r="D126" s="5">
        <v>44145</v>
      </c>
      <c r="E126" s="3">
        <v>37823</v>
      </c>
      <c r="F126" s="3" t="s">
        <v>232</v>
      </c>
      <c r="G126" s="3">
        <v>38</v>
      </c>
    </row>
    <row r="127" spans="1:7">
      <c r="A127" s="3">
        <v>126</v>
      </c>
      <c r="B127" s="3" t="s">
        <v>238</v>
      </c>
      <c r="C127" s="3">
        <v>79060</v>
      </c>
      <c r="D127" s="5">
        <v>45341</v>
      </c>
      <c r="E127" s="3">
        <v>12135</v>
      </c>
      <c r="F127" s="3" t="s">
        <v>232</v>
      </c>
      <c r="G127" s="3">
        <v>59</v>
      </c>
    </row>
    <row r="128" spans="1:7">
      <c r="A128" s="3">
        <v>127</v>
      </c>
      <c r="B128" s="3" t="s">
        <v>233</v>
      </c>
      <c r="C128" s="3">
        <v>58083</v>
      </c>
      <c r="D128" s="5">
        <v>44943</v>
      </c>
      <c r="E128" s="3">
        <v>30782</v>
      </c>
      <c r="F128" s="3" t="s">
        <v>236</v>
      </c>
      <c r="G128" s="3">
        <v>56</v>
      </c>
    </row>
    <row r="129" spans="1:7">
      <c r="A129" s="3">
        <v>128</v>
      </c>
      <c r="B129" s="3" t="s">
        <v>233</v>
      </c>
      <c r="C129" s="3">
        <v>74168</v>
      </c>
      <c r="D129" s="5">
        <v>42508</v>
      </c>
      <c r="E129" s="3">
        <v>17297</v>
      </c>
      <c r="F129" s="3" t="s">
        <v>234</v>
      </c>
      <c r="G129" s="3">
        <v>50</v>
      </c>
    </row>
    <row r="130" spans="1:7">
      <c r="A130" s="3">
        <v>129</v>
      </c>
      <c r="B130" s="3" t="s">
        <v>8</v>
      </c>
      <c r="C130" s="3">
        <v>37109</v>
      </c>
      <c r="D130" s="5">
        <v>44248</v>
      </c>
      <c r="E130" s="3">
        <v>34181</v>
      </c>
      <c r="F130" s="3" t="s">
        <v>234</v>
      </c>
      <c r="G130" s="3">
        <v>60</v>
      </c>
    </row>
    <row r="131" spans="1:7">
      <c r="A131" s="3">
        <v>130</v>
      </c>
      <c r="B131" s="3" t="s">
        <v>231</v>
      </c>
      <c r="C131" s="3">
        <v>42519</v>
      </c>
      <c r="D131" s="5">
        <v>43022</v>
      </c>
      <c r="E131" s="3">
        <v>35171</v>
      </c>
      <c r="F131" s="3" t="s">
        <v>237</v>
      </c>
      <c r="G131" s="3">
        <v>31</v>
      </c>
    </row>
    <row r="132" spans="1:7">
      <c r="A132" s="3">
        <v>131</v>
      </c>
      <c r="B132" s="3" t="s">
        <v>238</v>
      </c>
      <c r="C132" s="3">
        <v>35096</v>
      </c>
      <c r="D132" s="5">
        <v>42324</v>
      </c>
      <c r="E132" s="3">
        <v>12270</v>
      </c>
      <c r="F132" s="3" t="s">
        <v>237</v>
      </c>
      <c r="G132" s="3">
        <v>21</v>
      </c>
    </row>
    <row r="133" spans="1:7">
      <c r="A133" s="3">
        <v>132</v>
      </c>
      <c r="B133" s="3" t="s">
        <v>8</v>
      </c>
      <c r="C133" s="3">
        <v>42158</v>
      </c>
      <c r="D133" s="5">
        <v>45040</v>
      </c>
      <c r="E133" s="3">
        <v>36938</v>
      </c>
      <c r="F133" s="3" t="s">
        <v>237</v>
      </c>
      <c r="G133" s="3">
        <v>46</v>
      </c>
    </row>
    <row r="134" spans="1:7">
      <c r="A134" s="3">
        <v>133</v>
      </c>
      <c r="B134" s="3" t="s">
        <v>8</v>
      </c>
      <c r="C134" s="3">
        <v>74324</v>
      </c>
      <c r="D134" s="5">
        <v>44866</v>
      </c>
      <c r="E134" s="3">
        <v>10779</v>
      </c>
      <c r="F134" s="3" t="s">
        <v>232</v>
      </c>
      <c r="G134" s="3">
        <v>46</v>
      </c>
    </row>
    <row r="135" spans="1:7">
      <c r="A135" s="3">
        <v>134</v>
      </c>
      <c r="B135" s="3" t="s">
        <v>238</v>
      </c>
      <c r="C135" s="3">
        <v>43241</v>
      </c>
      <c r="D135" s="5">
        <v>42432</v>
      </c>
      <c r="E135" s="3">
        <v>30260</v>
      </c>
      <c r="F135" s="3" t="s">
        <v>232</v>
      </c>
      <c r="G135" s="3">
        <v>50</v>
      </c>
    </row>
    <row r="136" spans="1:7">
      <c r="A136" s="3">
        <v>135</v>
      </c>
      <c r="B136" s="3" t="s">
        <v>231</v>
      </c>
      <c r="C136" s="3">
        <v>72907</v>
      </c>
      <c r="D136" s="5">
        <v>43058</v>
      </c>
      <c r="E136" s="3">
        <v>34641</v>
      </c>
      <c r="F136" s="3" t="s">
        <v>236</v>
      </c>
      <c r="G136" s="3">
        <v>43</v>
      </c>
    </row>
    <row r="137" spans="1:7">
      <c r="A137" s="3">
        <v>136</v>
      </c>
      <c r="B137" s="3" t="s">
        <v>238</v>
      </c>
      <c r="C137" s="3">
        <v>43747</v>
      </c>
      <c r="D137" s="5">
        <v>43189</v>
      </c>
      <c r="E137" s="3">
        <v>33232</v>
      </c>
      <c r="F137" s="3" t="s">
        <v>232</v>
      </c>
      <c r="G137" s="3">
        <v>31</v>
      </c>
    </row>
    <row r="138" spans="1:7">
      <c r="A138" s="3">
        <v>137</v>
      </c>
      <c r="B138" s="3" t="s">
        <v>233</v>
      </c>
      <c r="C138" s="3">
        <v>46491</v>
      </c>
      <c r="D138" s="5">
        <v>43234</v>
      </c>
      <c r="E138" s="3">
        <v>26996</v>
      </c>
      <c r="F138" s="3" t="s">
        <v>232</v>
      </c>
      <c r="G138" s="3">
        <v>47</v>
      </c>
    </row>
    <row r="139" spans="1:7">
      <c r="A139" s="3">
        <v>138</v>
      </c>
      <c r="B139" s="3" t="s">
        <v>8</v>
      </c>
      <c r="C139" s="3">
        <v>47731</v>
      </c>
      <c r="D139" s="5">
        <v>42111</v>
      </c>
      <c r="E139" s="3">
        <v>16639</v>
      </c>
      <c r="F139" s="3" t="s">
        <v>234</v>
      </c>
      <c r="G139" s="3">
        <v>57</v>
      </c>
    </row>
    <row r="140" spans="1:7">
      <c r="A140" s="3">
        <v>139</v>
      </c>
      <c r="B140" s="3" t="s">
        <v>233</v>
      </c>
      <c r="C140" s="3">
        <v>69901</v>
      </c>
      <c r="D140" s="5">
        <v>45064</v>
      </c>
      <c r="E140" s="3">
        <v>37582</v>
      </c>
      <c r="F140" s="3" t="s">
        <v>237</v>
      </c>
      <c r="G140" s="3">
        <v>46</v>
      </c>
    </row>
    <row r="141" spans="1:7">
      <c r="A141" s="3">
        <v>140</v>
      </c>
      <c r="B141" s="3" t="s">
        <v>231</v>
      </c>
      <c r="C141" s="3">
        <v>78937</v>
      </c>
      <c r="D141" s="5">
        <v>44691</v>
      </c>
      <c r="E141" s="3">
        <v>12146</v>
      </c>
      <c r="F141" s="3" t="s">
        <v>232</v>
      </c>
      <c r="G141" s="3">
        <v>60</v>
      </c>
    </row>
    <row r="142" spans="1:7">
      <c r="A142" s="3">
        <v>141</v>
      </c>
      <c r="B142" s="3" t="s">
        <v>235</v>
      </c>
      <c r="C142" s="3">
        <v>74925</v>
      </c>
      <c r="D142" s="5">
        <v>42971</v>
      </c>
      <c r="E142" s="3">
        <v>24266</v>
      </c>
      <c r="F142" s="3" t="s">
        <v>232</v>
      </c>
      <c r="G142" s="3">
        <v>32</v>
      </c>
    </row>
    <row r="143" spans="1:7">
      <c r="A143" s="3">
        <v>142</v>
      </c>
      <c r="B143" s="3" t="s">
        <v>8</v>
      </c>
      <c r="C143" s="3">
        <v>58486</v>
      </c>
      <c r="D143" s="5">
        <v>45453</v>
      </c>
      <c r="E143" s="3">
        <v>34805</v>
      </c>
      <c r="F143" s="3" t="s">
        <v>232</v>
      </c>
      <c r="G143" s="3">
        <v>60</v>
      </c>
    </row>
    <row r="144" spans="1:7">
      <c r="A144" s="3">
        <v>143</v>
      </c>
      <c r="B144" s="3" t="s">
        <v>233</v>
      </c>
      <c r="C144" s="3">
        <v>64296</v>
      </c>
      <c r="D144" s="5">
        <v>43915</v>
      </c>
      <c r="E144" s="3">
        <v>14122</v>
      </c>
      <c r="F144" s="3" t="s">
        <v>237</v>
      </c>
      <c r="G144" s="3">
        <v>30</v>
      </c>
    </row>
    <row r="145" spans="1:7">
      <c r="A145" s="3">
        <v>144</v>
      </c>
      <c r="B145" s="3" t="s">
        <v>231</v>
      </c>
      <c r="C145" s="3">
        <v>45459</v>
      </c>
      <c r="D145" s="5">
        <v>44363</v>
      </c>
      <c r="E145" s="3">
        <v>14152</v>
      </c>
      <c r="F145" s="3" t="s">
        <v>237</v>
      </c>
      <c r="G145" s="3">
        <v>20</v>
      </c>
    </row>
    <row r="146" spans="1:7">
      <c r="A146" s="3">
        <v>145</v>
      </c>
      <c r="B146" s="3" t="s">
        <v>231</v>
      </c>
      <c r="C146" s="3">
        <v>48643</v>
      </c>
      <c r="D146" s="5">
        <v>43943</v>
      </c>
      <c r="E146" s="3">
        <v>37173</v>
      </c>
      <c r="F146" s="3" t="s">
        <v>237</v>
      </c>
      <c r="G146" s="3">
        <v>42</v>
      </c>
    </row>
    <row r="147" spans="1:7">
      <c r="A147" s="3">
        <v>146</v>
      </c>
      <c r="B147" s="3" t="s">
        <v>231</v>
      </c>
      <c r="C147" s="3">
        <v>30655</v>
      </c>
      <c r="D147" s="5">
        <v>43911</v>
      </c>
      <c r="E147" s="3">
        <v>11775</v>
      </c>
      <c r="F147" s="3" t="s">
        <v>236</v>
      </c>
      <c r="G147" s="3">
        <v>20</v>
      </c>
    </row>
    <row r="148" spans="1:7">
      <c r="A148" s="3">
        <v>147</v>
      </c>
      <c r="B148" s="3" t="s">
        <v>238</v>
      </c>
      <c r="C148" s="3">
        <v>40055</v>
      </c>
      <c r="D148" s="5">
        <v>44766</v>
      </c>
      <c r="E148" s="3">
        <v>34271</v>
      </c>
      <c r="F148" s="3" t="s">
        <v>236</v>
      </c>
      <c r="G148" s="3">
        <v>53</v>
      </c>
    </row>
    <row r="149" spans="1:7">
      <c r="A149" s="3">
        <v>148</v>
      </c>
      <c r="B149" s="3" t="s">
        <v>231</v>
      </c>
      <c r="C149" s="3">
        <v>61996</v>
      </c>
      <c r="D149" s="5">
        <v>41882</v>
      </c>
      <c r="E149" s="3">
        <v>27635</v>
      </c>
      <c r="F149" s="3" t="s">
        <v>234</v>
      </c>
      <c r="G149" s="3">
        <v>38</v>
      </c>
    </row>
    <row r="150" spans="1:7">
      <c r="A150" s="3">
        <v>149</v>
      </c>
      <c r="B150" s="3" t="s">
        <v>231</v>
      </c>
      <c r="C150" s="3">
        <v>74165</v>
      </c>
      <c r="D150" s="5">
        <v>42862</v>
      </c>
      <c r="E150" s="3">
        <v>26800</v>
      </c>
      <c r="F150" s="3" t="s">
        <v>237</v>
      </c>
      <c r="G150" s="3">
        <v>57</v>
      </c>
    </row>
    <row r="151" spans="1:7">
      <c r="A151" s="3">
        <v>150</v>
      </c>
      <c r="B151" s="3" t="s">
        <v>235</v>
      </c>
      <c r="C151" s="3">
        <v>70831</v>
      </c>
      <c r="D151" s="5">
        <v>44077</v>
      </c>
      <c r="E151" s="3">
        <v>16156</v>
      </c>
      <c r="F151" s="3" t="s">
        <v>236</v>
      </c>
      <c r="G151" s="3">
        <v>52</v>
      </c>
    </row>
    <row r="152" spans="1:7">
      <c r="A152" s="3">
        <v>151</v>
      </c>
      <c r="B152" s="3" t="s">
        <v>238</v>
      </c>
      <c r="C152" s="3">
        <v>64877</v>
      </c>
      <c r="D152" s="5">
        <v>45159</v>
      </c>
      <c r="E152" s="3">
        <v>10425</v>
      </c>
      <c r="F152" s="3" t="s">
        <v>232</v>
      </c>
      <c r="G152" s="3">
        <v>22</v>
      </c>
    </row>
    <row r="153" spans="1:7">
      <c r="A153" s="3">
        <v>152</v>
      </c>
      <c r="B153" s="3" t="s">
        <v>235</v>
      </c>
      <c r="C153" s="3">
        <v>68905</v>
      </c>
      <c r="D153" s="5">
        <v>43514</v>
      </c>
      <c r="E153" s="3">
        <v>32750</v>
      </c>
      <c r="F153" s="3" t="s">
        <v>234</v>
      </c>
      <c r="G153" s="3">
        <v>57</v>
      </c>
    </row>
    <row r="154" spans="1:7">
      <c r="A154" s="3">
        <v>153</v>
      </c>
      <c r="B154" s="3" t="s">
        <v>8</v>
      </c>
      <c r="C154" s="3">
        <v>61268</v>
      </c>
      <c r="D154" s="5">
        <v>43673</v>
      </c>
      <c r="E154" s="3">
        <v>21569</v>
      </c>
      <c r="F154" s="3" t="s">
        <v>236</v>
      </c>
      <c r="G154" s="3">
        <v>47</v>
      </c>
    </row>
    <row r="155" spans="1:7">
      <c r="A155" s="3">
        <v>154</v>
      </c>
      <c r="B155" s="3" t="s">
        <v>8</v>
      </c>
      <c r="C155" s="3">
        <v>45143</v>
      </c>
      <c r="D155" s="5">
        <v>41843</v>
      </c>
      <c r="E155" s="3">
        <v>18063</v>
      </c>
      <c r="F155" s="3" t="s">
        <v>237</v>
      </c>
      <c r="G155" s="3">
        <v>30</v>
      </c>
    </row>
    <row r="156" spans="1:7">
      <c r="A156" s="3">
        <v>155</v>
      </c>
      <c r="B156" s="3" t="s">
        <v>238</v>
      </c>
      <c r="C156" s="3">
        <v>64181</v>
      </c>
      <c r="D156" s="5">
        <v>44834</v>
      </c>
      <c r="E156" s="3">
        <v>34507</v>
      </c>
      <c r="F156" s="3" t="s">
        <v>232</v>
      </c>
      <c r="G156" s="3">
        <v>22</v>
      </c>
    </row>
    <row r="157" spans="1:7">
      <c r="A157" s="3">
        <v>156</v>
      </c>
      <c r="B157" s="3" t="s">
        <v>231</v>
      </c>
      <c r="C157" s="3">
        <v>58898</v>
      </c>
      <c r="D157" s="5">
        <v>42085</v>
      </c>
      <c r="E157" s="3">
        <v>38150</v>
      </c>
      <c r="F157" s="3" t="s">
        <v>232</v>
      </c>
      <c r="G157" s="3">
        <v>42</v>
      </c>
    </row>
    <row r="158" spans="1:7">
      <c r="A158" s="3">
        <v>157</v>
      </c>
      <c r="B158" s="3" t="s">
        <v>233</v>
      </c>
      <c r="C158" s="3">
        <v>67654</v>
      </c>
      <c r="D158" s="5">
        <v>42113</v>
      </c>
      <c r="E158" s="3">
        <v>39106</v>
      </c>
      <c r="F158" s="3" t="s">
        <v>236</v>
      </c>
      <c r="G158" s="3">
        <v>49</v>
      </c>
    </row>
    <row r="159" spans="1:7">
      <c r="A159" s="3">
        <v>158</v>
      </c>
      <c r="B159" s="3" t="s">
        <v>238</v>
      </c>
      <c r="C159" s="3">
        <v>60860</v>
      </c>
      <c r="D159" s="5">
        <v>41986</v>
      </c>
      <c r="E159" s="3">
        <v>37379</v>
      </c>
      <c r="F159" s="3" t="s">
        <v>236</v>
      </c>
      <c r="G159" s="3">
        <v>59</v>
      </c>
    </row>
    <row r="160" spans="1:7">
      <c r="A160" s="3">
        <v>159</v>
      </c>
      <c r="B160" s="3" t="s">
        <v>235</v>
      </c>
      <c r="C160" s="3">
        <v>61305</v>
      </c>
      <c r="D160" s="5">
        <v>44679</v>
      </c>
      <c r="E160" s="3">
        <v>24748</v>
      </c>
      <c r="F160" s="3" t="s">
        <v>237</v>
      </c>
      <c r="G160" s="3">
        <v>60</v>
      </c>
    </row>
    <row r="161" spans="1:7">
      <c r="A161" s="3">
        <v>160</v>
      </c>
      <c r="B161" s="3" t="s">
        <v>235</v>
      </c>
      <c r="C161" s="3">
        <v>65012</v>
      </c>
      <c r="D161" s="5">
        <v>42842</v>
      </c>
      <c r="E161" s="3">
        <v>13558</v>
      </c>
      <c r="F161" s="3" t="s">
        <v>236</v>
      </c>
      <c r="G161" s="3">
        <v>50</v>
      </c>
    </row>
    <row r="162" spans="1:7">
      <c r="A162" s="3">
        <v>161</v>
      </c>
      <c r="B162" s="3" t="s">
        <v>8</v>
      </c>
      <c r="C162" s="3">
        <v>77402</v>
      </c>
      <c r="D162" s="5">
        <v>44753</v>
      </c>
      <c r="E162" s="3">
        <v>14394</v>
      </c>
      <c r="F162" s="3" t="s">
        <v>234</v>
      </c>
      <c r="G162" s="3">
        <v>45</v>
      </c>
    </row>
    <row r="163" spans="1:7">
      <c r="A163" s="3">
        <v>162</v>
      </c>
      <c r="B163" s="3" t="s">
        <v>238</v>
      </c>
      <c r="C163" s="3">
        <v>48827</v>
      </c>
      <c r="D163" s="5">
        <v>44043</v>
      </c>
      <c r="E163" s="3">
        <v>23493</v>
      </c>
      <c r="F163" s="3" t="s">
        <v>232</v>
      </c>
      <c r="G163" s="3">
        <v>48</v>
      </c>
    </row>
    <row r="164" spans="1:7">
      <c r="A164" s="3">
        <v>163</v>
      </c>
      <c r="B164" s="3" t="s">
        <v>238</v>
      </c>
      <c r="C164" s="3">
        <v>39475</v>
      </c>
      <c r="D164" s="5">
        <v>43958</v>
      </c>
      <c r="E164" s="3">
        <v>32807</v>
      </c>
      <c r="F164" s="3" t="s">
        <v>236</v>
      </c>
      <c r="G164" s="3">
        <v>56</v>
      </c>
    </row>
    <row r="165" spans="1:7">
      <c r="A165" s="3">
        <v>164</v>
      </c>
      <c r="B165" s="3" t="s">
        <v>231</v>
      </c>
      <c r="C165" s="3">
        <v>33511</v>
      </c>
      <c r="D165" s="5">
        <v>45098</v>
      </c>
      <c r="E165" s="3">
        <v>39643</v>
      </c>
      <c r="F165" s="3" t="s">
        <v>234</v>
      </c>
      <c r="G165" s="3">
        <v>20</v>
      </c>
    </row>
    <row r="166" spans="1:7">
      <c r="A166" s="3">
        <v>165</v>
      </c>
      <c r="B166" s="3" t="s">
        <v>233</v>
      </c>
      <c r="C166" s="3">
        <v>53198</v>
      </c>
      <c r="D166" s="5">
        <v>43234</v>
      </c>
      <c r="E166" s="3">
        <v>18370</v>
      </c>
      <c r="F166" s="3" t="s">
        <v>237</v>
      </c>
      <c r="G166" s="3">
        <v>31</v>
      </c>
    </row>
    <row r="167" spans="1:7">
      <c r="A167" s="3">
        <v>166</v>
      </c>
      <c r="B167" s="3" t="s">
        <v>235</v>
      </c>
      <c r="C167" s="3">
        <v>78013</v>
      </c>
      <c r="D167" s="5">
        <v>45483</v>
      </c>
      <c r="E167" s="3">
        <v>20000</v>
      </c>
      <c r="F167" s="3" t="s">
        <v>234</v>
      </c>
      <c r="G167" s="3">
        <v>38</v>
      </c>
    </row>
    <row r="168" spans="1:7">
      <c r="A168" s="3">
        <v>167</v>
      </c>
      <c r="B168" s="3" t="s">
        <v>231</v>
      </c>
      <c r="C168" s="3">
        <v>58229</v>
      </c>
      <c r="D168" s="5">
        <v>43715</v>
      </c>
      <c r="E168" s="3">
        <v>35960</v>
      </c>
      <c r="F168" s="3" t="s">
        <v>237</v>
      </c>
      <c r="G168" s="3">
        <v>39</v>
      </c>
    </row>
    <row r="169" spans="1:7">
      <c r="A169" s="3">
        <v>168</v>
      </c>
      <c r="B169" s="3" t="s">
        <v>233</v>
      </c>
      <c r="C169" s="3">
        <v>43487</v>
      </c>
      <c r="D169" s="5">
        <v>42392</v>
      </c>
      <c r="E169" s="3">
        <v>31341</v>
      </c>
      <c r="F169" s="3" t="s">
        <v>236</v>
      </c>
      <c r="G169" s="3">
        <v>36</v>
      </c>
    </row>
    <row r="170" spans="1:7">
      <c r="A170" s="3">
        <v>169</v>
      </c>
      <c r="B170" s="3" t="s">
        <v>233</v>
      </c>
      <c r="C170" s="3">
        <v>66075</v>
      </c>
      <c r="D170" s="5">
        <v>42872</v>
      </c>
      <c r="E170" s="3">
        <v>13992</v>
      </c>
      <c r="F170" s="3" t="s">
        <v>232</v>
      </c>
      <c r="G170" s="3">
        <v>42</v>
      </c>
    </row>
    <row r="171" spans="1:7">
      <c r="A171" s="3">
        <v>170</v>
      </c>
      <c r="B171" s="3" t="s">
        <v>235</v>
      </c>
      <c r="C171" s="3">
        <v>75366</v>
      </c>
      <c r="D171" s="5">
        <v>42623</v>
      </c>
      <c r="E171" s="3">
        <v>36286</v>
      </c>
      <c r="F171" s="3" t="s">
        <v>234</v>
      </c>
      <c r="G171" s="3">
        <v>35</v>
      </c>
    </row>
    <row r="172" spans="1:7">
      <c r="A172" s="3">
        <v>171</v>
      </c>
      <c r="B172" s="3" t="s">
        <v>235</v>
      </c>
      <c r="C172" s="3">
        <v>39006</v>
      </c>
      <c r="D172" s="5">
        <v>43661</v>
      </c>
      <c r="E172" s="3">
        <v>39466</v>
      </c>
      <c r="F172" s="3" t="s">
        <v>236</v>
      </c>
      <c r="G172" s="3">
        <v>40</v>
      </c>
    </row>
    <row r="173" spans="1:7">
      <c r="A173" s="3">
        <v>172</v>
      </c>
      <c r="B173" s="3" t="s">
        <v>238</v>
      </c>
      <c r="C173" s="3">
        <v>51182</v>
      </c>
      <c r="D173" s="5">
        <v>45187</v>
      </c>
      <c r="E173" s="3">
        <v>10283</v>
      </c>
      <c r="F173" s="3" t="s">
        <v>232</v>
      </c>
      <c r="G173" s="3">
        <v>27</v>
      </c>
    </row>
    <row r="174" spans="1:7">
      <c r="A174" s="3">
        <v>173</v>
      </c>
      <c r="B174" s="3" t="s">
        <v>231</v>
      </c>
      <c r="C174" s="3">
        <v>67044</v>
      </c>
      <c r="D174" s="5">
        <v>42291</v>
      </c>
      <c r="E174" s="3">
        <v>36781</v>
      </c>
      <c r="F174" s="3" t="s">
        <v>236</v>
      </c>
      <c r="G174" s="3">
        <v>40</v>
      </c>
    </row>
    <row r="175" spans="1:7">
      <c r="A175" s="3">
        <v>174</v>
      </c>
      <c r="B175" s="3" t="s">
        <v>238</v>
      </c>
      <c r="C175" s="3">
        <v>64841</v>
      </c>
      <c r="D175" s="5">
        <v>44383</v>
      </c>
      <c r="E175" s="3">
        <v>35393</v>
      </c>
      <c r="F175" s="3" t="s">
        <v>236</v>
      </c>
      <c r="G175" s="3">
        <v>34</v>
      </c>
    </row>
    <row r="176" spans="1:7">
      <c r="A176" s="3">
        <v>175</v>
      </c>
      <c r="B176" s="3" t="s">
        <v>8</v>
      </c>
      <c r="C176" s="3">
        <v>72477</v>
      </c>
      <c r="D176" s="5">
        <v>44384</v>
      </c>
      <c r="E176" s="3">
        <v>10726</v>
      </c>
      <c r="F176" s="3" t="s">
        <v>234</v>
      </c>
      <c r="G176" s="3">
        <v>58</v>
      </c>
    </row>
    <row r="177" spans="1:7">
      <c r="A177" s="3">
        <v>176</v>
      </c>
      <c r="B177" s="3" t="s">
        <v>8</v>
      </c>
      <c r="C177" s="3">
        <v>35473</v>
      </c>
      <c r="D177" s="5">
        <v>45052</v>
      </c>
      <c r="E177" s="3">
        <v>22612</v>
      </c>
      <c r="F177" s="3" t="s">
        <v>236</v>
      </c>
      <c r="G177" s="3">
        <v>25</v>
      </c>
    </row>
    <row r="178" spans="1:7">
      <c r="A178" s="3">
        <v>177</v>
      </c>
      <c r="B178" s="3" t="s">
        <v>235</v>
      </c>
      <c r="C178" s="3">
        <v>35951</v>
      </c>
      <c r="D178" s="5">
        <v>42437</v>
      </c>
      <c r="E178" s="3">
        <v>17614</v>
      </c>
      <c r="F178" s="3" t="s">
        <v>237</v>
      </c>
      <c r="G178" s="3">
        <v>52</v>
      </c>
    </row>
    <row r="179" spans="1:7">
      <c r="A179" s="3">
        <v>178</v>
      </c>
      <c r="B179" s="3" t="s">
        <v>238</v>
      </c>
      <c r="C179" s="3">
        <v>44599</v>
      </c>
      <c r="D179" s="5">
        <v>43945</v>
      </c>
      <c r="E179" s="3">
        <v>12888</v>
      </c>
      <c r="F179" s="3" t="s">
        <v>236</v>
      </c>
      <c r="G179" s="3">
        <v>25</v>
      </c>
    </row>
    <row r="180" spans="1:7">
      <c r="A180" s="3">
        <v>179</v>
      </c>
      <c r="B180" s="3" t="s">
        <v>8</v>
      </c>
      <c r="C180" s="3">
        <v>34957</v>
      </c>
      <c r="D180" s="5">
        <v>44036</v>
      </c>
      <c r="E180" s="3">
        <v>33112</v>
      </c>
      <c r="F180" s="3" t="s">
        <v>237</v>
      </c>
      <c r="G180" s="3">
        <v>54</v>
      </c>
    </row>
    <row r="181" spans="1:7">
      <c r="A181" s="3">
        <v>180</v>
      </c>
      <c r="B181" s="3" t="s">
        <v>233</v>
      </c>
      <c r="C181" s="3">
        <v>42559</v>
      </c>
      <c r="D181" s="5">
        <v>44090</v>
      </c>
      <c r="E181" s="3">
        <v>20838</v>
      </c>
      <c r="F181" s="3" t="s">
        <v>237</v>
      </c>
      <c r="G181" s="3">
        <v>45</v>
      </c>
    </row>
    <row r="182" spans="1:7">
      <c r="A182" s="3">
        <v>181</v>
      </c>
      <c r="B182" s="3" t="s">
        <v>231</v>
      </c>
      <c r="C182" s="3">
        <v>56023</v>
      </c>
      <c r="D182" s="5">
        <v>42913</v>
      </c>
      <c r="E182" s="3">
        <v>18735</v>
      </c>
      <c r="F182" s="3" t="s">
        <v>234</v>
      </c>
      <c r="G182" s="3">
        <v>46</v>
      </c>
    </row>
    <row r="183" spans="1:7">
      <c r="A183" s="3">
        <v>182</v>
      </c>
      <c r="B183" s="3" t="s">
        <v>231</v>
      </c>
      <c r="C183" s="3">
        <v>44123</v>
      </c>
      <c r="D183" s="5">
        <v>43247</v>
      </c>
      <c r="E183" s="3">
        <v>39503</v>
      </c>
      <c r="F183" s="3" t="s">
        <v>232</v>
      </c>
      <c r="G183" s="3">
        <v>27</v>
      </c>
    </row>
    <row r="184" spans="1:7">
      <c r="A184" s="3">
        <v>183</v>
      </c>
      <c r="B184" s="3" t="s">
        <v>231</v>
      </c>
      <c r="C184" s="3">
        <v>31425</v>
      </c>
      <c r="D184" s="5">
        <v>44189</v>
      </c>
      <c r="E184" s="3">
        <v>15952</v>
      </c>
      <c r="F184" s="3" t="s">
        <v>234</v>
      </c>
      <c r="G184" s="3">
        <v>20</v>
      </c>
    </row>
    <row r="185" spans="1:7">
      <c r="A185" s="3">
        <v>184</v>
      </c>
      <c r="B185" s="3" t="s">
        <v>233</v>
      </c>
      <c r="C185" s="3">
        <v>77111</v>
      </c>
      <c r="D185" s="5">
        <v>44241</v>
      </c>
      <c r="E185" s="3">
        <v>13838</v>
      </c>
      <c r="F185" s="3" t="s">
        <v>232</v>
      </c>
      <c r="G185" s="3">
        <v>22</v>
      </c>
    </row>
    <row r="186" spans="1:7">
      <c r="A186" s="3">
        <v>185</v>
      </c>
      <c r="B186" s="3" t="s">
        <v>231</v>
      </c>
      <c r="C186" s="3">
        <v>49236</v>
      </c>
      <c r="D186" s="5">
        <v>43446</v>
      </c>
      <c r="E186" s="3">
        <v>16487</v>
      </c>
      <c r="F186" s="3" t="s">
        <v>232</v>
      </c>
      <c r="G186" s="3">
        <v>50</v>
      </c>
    </row>
    <row r="187" spans="1:7">
      <c r="A187" s="3">
        <v>186</v>
      </c>
      <c r="B187" s="3" t="s">
        <v>235</v>
      </c>
      <c r="C187" s="3">
        <v>73975</v>
      </c>
      <c r="D187" s="5">
        <v>42345</v>
      </c>
      <c r="E187" s="3">
        <v>27092</v>
      </c>
      <c r="F187" s="3" t="s">
        <v>234</v>
      </c>
      <c r="G187" s="3">
        <v>39</v>
      </c>
    </row>
    <row r="188" spans="1:7">
      <c r="A188" s="3">
        <v>187</v>
      </c>
      <c r="B188" s="3" t="s">
        <v>233</v>
      </c>
      <c r="C188" s="3">
        <v>56023</v>
      </c>
      <c r="D188" s="5">
        <v>43217</v>
      </c>
      <c r="E188" s="3">
        <v>12903</v>
      </c>
      <c r="F188" s="3" t="s">
        <v>236</v>
      </c>
      <c r="G188" s="3">
        <v>48</v>
      </c>
    </row>
    <row r="189" spans="1:7">
      <c r="A189" s="3">
        <v>188</v>
      </c>
      <c r="B189" s="3" t="s">
        <v>233</v>
      </c>
      <c r="C189" s="3">
        <v>41548</v>
      </c>
      <c r="D189" s="5">
        <v>44115</v>
      </c>
      <c r="E189" s="3">
        <v>37035</v>
      </c>
      <c r="F189" s="3" t="s">
        <v>232</v>
      </c>
      <c r="G189" s="3">
        <v>26</v>
      </c>
    </row>
    <row r="190" spans="1:7">
      <c r="A190" s="3">
        <v>189</v>
      </c>
      <c r="B190" s="3" t="s">
        <v>233</v>
      </c>
      <c r="C190" s="3">
        <v>78838</v>
      </c>
      <c r="D190" s="5">
        <v>43071</v>
      </c>
      <c r="E190" s="3">
        <v>14615</v>
      </c>
      <c r="F190" s="3" t="s">
        <v>234</v>
      </c>
      <c r="G190" s="3">
        <v>28</v>
      </c>
    </row>
    <row r="191" spans="1:7">
      <c r="A191" s="3">
        <v>190</v>
      </c>
      <c r="B191" s="3" t="s">
        <v>238</v>
      </c>
      <c r="C191" s="3">
        <v>37488</v>
      </c>
      <c r="D191" s="5">
        <v>43199</v>
      </c>
      <c r="E191" s="3">
        <v>29838</v>
      </c>
      <c r="F191" s="3" t="s">
        <v>236</v>
      </c>
      <c r="G191" s="3">
        <v>47</v>
      </c>
    </row>
    <row r="192" spans="1:7">
      <c r="A192" s="3">
        <v>191</v>
      </c>
      <c r="B192" s="3" t="s">
        <v>235</v>
      </c>
      <c r="C192" s="3">
        <v>37793</v>
      </c>
      <c r="D192" s="5">
        <v>45286</v>
      </c>
      <c r="E192" s="3">
        <v>17507</v>
      </c>
      <c r="F192" s="3" t="s">
        <v>237</v>
      </c>
      <c r="G192" s="3">
        <v>24</v>
      </c>
    </row>
    <row r="193" spans="1:8">
      <c r="A193" s="3">
        <v>192</v>
      </c>
      <c r="B193" s="3" t="s">
        <v>231</v>
      </c>
      <c r="C193" s="3">
        <v>57691</v>
      </c>
      <c r="D193" s="5">
        <v>43914</v>
      </c>
      <c r="E193" s="3">
        <v>29163</v>
      </c>
      <c r="F193" s="3" t="s">
        <v>232</v>
      </c>
      <c r="G193" s="3">
        <v>43</v>
      </c>
    </row>
    <row r="194" spans="1:8">
      <c r="A194" s="3">
        <v>193</v>
      </c>
      <c r="B194" s="3" t="s">
        <v>231</v>
      </c>
      <c r="C194" s="3">
        <v>44070</v>
      </c>
      <c r="D194" s="5">
        <v>44652</v>
      </c>
      <c r="E194" s="3">
        <v>24662</v>
      </c>
      <c r="F194" s="3" t="s">
        <v>234</v>
      </c>
      <c r="G194" s="3">
        <v>36</v>
      </c>
    </row>
    <row r="195" spans="1:8">
      <c r="A195" s="3">
        <v>194</v>
      </c>
      <c r="B195" s="3" t="s">
        <v>233</v>
      </c>
      <c r="C195" s="3">
        <v>70986</v>
      </c>
      <c r="D195" s="5">
        <v>43461</v>
      </c>
      <c r="E195" s="3">
        <v>10263</v>
      </c>
      <c r="F195" s="3" t="s">
        <v>234</v>
      </c>
      <c r="G195" s="3">
        <v>31</v>
      </c>
    </row>
    <row r="196" spans="1:8">
      <c r="A196" s="3">
        <v>195</v>
      </c>
      <c r="B196" s="3" t="s">
        <v>235</v>
      </c>
      <c r="C196" s="3">
        <v>36513</v>
      </c>
      <c r="D196" s="5">
        <v>43835</v>
      </c>
      <c r="E196" s="3">
        <v>22041</v>
      </c>
      <c r="F196" s="3" t="s">
        <v>236</v>
      </c>
      <c r="G196" s="3">
        <v>36</v>
      </c>
    </row>
    <row r="197" spans="1:8">
      <c r="A197" s="3">
        <v>196</v>
      </c>
      <c r="B197" s="3" t="s">
        <v>238</v>
      </c>
      <c r="C197" s="3">
        <v>35073</v>
      </c>
      <c r="D197" s="5">
        <v>41846</v>
      </c>
      <c r="E197" s="3">
        <v>15778</v>
      </c>
      <c r="F197" s="3" t="s">
        <v>237</v>
      </c>
      <c r="G197" s="3">
        <v>42</v>
      </c>
    </row>
    <row r="198" spans="1:8">
      <c r="A198" s="3">
        <v>197</v>
      </c>
      <c r="B198" s="3" t="s">
        <v>8</v>
      </c>
      <c r="C198" s="3">
        <v>62437</v>
      </c>
      <c r="D198" s="5">
        <v>44197</v>
      </c>
      <c r="E198" s="3">
        <v>20588</v>
      </c>
      <c r="F198" s="3" t="s">
        <v>236</v>
      </c>
      <c r="G198" s="3">
        <v>36</v>
      </c>
    </row>
    <row r="199" spans="1:8">
      <c r="A199" s="3">
        <v>198</v>
      </c>
      <c r="B199" s="3" t="s">
        <v>233</v>
      </c>
      <c r="C199" s="3">
        <v>33873</v>
      </c>
      <c r="D199" s="5">
        <v>42431</v>
      </c>
      <c r="E199" s="3">
        <v>32158</v>
      </c>
      <c r="F199" s="3" t="s">
        <v>237</v>
      </c>
      <c r="G199" s="3">
        <v>50</v>
      </c>
    </row>
    <row r="200" spans="1:8">
      <c r="A200" s="3">
        <v>199</v>
      </c>
      <c r="B200" s="3" t="s">
        <v>231</v>
      </c>
      <c r="C200" s="3">
        <v>72959</v>
      </c>
      <c r="D200" s="5">
        <v>43043</v>
      </c>
      <c r="E200" s="3">
        <v>17883</v>
      </c>
      <c r="F200" s="3" t="s">
        <v>237</v>
      </c>
      <c r="G200" s="3">
        <v>25</v>
      </c>
    </row>
    <row r="201" spans="1:8">
      <c r="A201" s="3">
        <v>200</v>
      </c>
      <c r="B201" s="3" t="s">
        <v>235</v>
      </c>
      <c r="C201" s="3">
        <v>66546</v>
      </c>
      <c r="D201" s="5">
        <v>44537</v>
      </c>
      <c r="E201" s="3">
        <v>26898</v>
      </c>
      <c r="F201" s="3" t="s">
        <v>234</v>
      </c>
      <c r="G201" s="3">
        <v>58</v>
      </c>
    </row>
    <row r="206" spans="1:8">
      <c r="C206" s="10"/>
      <c r="D206" s="14"/>
      <c r="E206" s="10"/>
      <c r="F206" s="10"/>
      <c r="G206" s="10"/>
      <c r="H206" s="15"/>
    </row>
    <row r="207" spans="1:8">
      <c r="C207" s="10"/>
      <c r="D207" s="14"/>
      <c r="E207" s="10"/>
      <c r="F207" s="10"/>
      <c r="G207" s="10"/>
      <c r="H207" s="15"/>
    </row>
    <row r="208" spans="1:8">
      <c r="B20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D82B-74BB-4B1B-9472-E99C1B2F4519}">
  <dimension ref="A3:E30"/>
  <sheetViews>
    <sheetView workbookViewId="0">
      <selection activeCell="I7" sqref="I7"/>
    </sheetView>
  </sheetViews>
  <sheetFormatPr defaultRowHeight="15"/>
  <cols>
    <col min="1" max="1" width="11.42578125" bestFit="1" customWidth="1"/>
    <col min="2" max="2" width="15" bestFit="1" customWidth="1"/>
    <col min="3" max="3" width="15.7109375" bestFit="1" customWidth="1"/>
    <col min="4" max="4" width="20" bestFit="1" customWidth="1"/>
    <col min="5" max="5" width="12.5703125" bestFit="1" customWidth="1"/>
  </cols>
  <sheetData>
    <row r="3" spans="1:5">
      <c r="A3" s="11" t="s">
        <v>8</v>
      </c>
      <c r="B3" t="s">
        <v>239</v>
      </c>
    </row>
    <row r="5" spans="1:5">
      <c r="A5" s="11" t="s">
        <v>6</v>
      </c>
      <c r="B5" s="11" t="s">
        <v>7</v>
      </c>
      <c r="C5" t="s">
        <v>240</v>
      </c>
      <c r="D5" t="s">
        <v>241</v>
      </c>
      <c r="E5" t="s">
        <v>242</v>
      </c>
    </row>
    <row r="6" spans="1:5">
      <c r="A6" t="s">
        <v>237</v>
      </c>
      <c r="B6" t="s">
        <v>235</v>
      </c>
      <c r="C6" s="12">
        <v>21695.25</v>
      </c>
      <c r="D6" s="12">
        <v>12</v>
      </c>
      <c r="E6" s="12">
        <v>260343</v>
      </c>
    </row>
    <row r="7" spans="1:5">
      <c r="B7" t="s">
        <v>233</v>
      </c>
      <c r="C7" s="12">
        <v>28007.4</v>
      </c>
      <c r="D7" s="12">
        <v>10</v>
      </c>
      <c r="E7" s="12">
        <v>280074</v>
      </c>
    </row>
    <row r="8" spans="1:5">
      <c r="B8" t="s">
        <v>231</v>
      </c>
      <c r="C8" s="12">
        <v>26365.25</v>
      </c>
      <c r="D8" s="12">
        <v>12</v>
      </c>
      <c r="E8" s="12">
        <v>316383</v>
      </c>
    </row>
    <row r="9" spans="1:5">
      <c r="B9" t="s">
        <v>238</v>
      </c>
      <c r="C9" s="12">
        <v>21329.222222222223</v>
      </c>
      <c r="D9" s="12">
        <v>9</v>
      </c>
      <c r="E9" s="12">
        <v>191963</v>
      </c>
    </row>
    <row r="10" spans="1:5">
      <c r="B10" t="s">
        <v>8</v>
      </c>
      <c r="C10" s="12">
        <v>27965.25</v>
      </c>
      <c r="D10" s="12">
        <v>8</v>
      </c>
      <c r="E10" s="12">
        <v>223722</v>
      </c>
    </row>
    <row r="11" spans="1:5">
      <c r="A11" t="s">
        <v>243</v>
      </c>
      <c r="C11" s="12">
        <v>24950.686274509804</v>
      </c>
      <c r="D11" s="12">
        <v>51</v>
      </c>
      <c r="E11" s="12">
        <v>1272485</v>
      </c>
    </row>
    <row r="12" spans="1:5">
      <c r="A12" t="s">
        <v>232</v>
      </c>
      <c r="B12" t="s">
        <v>235</v>
      </c>
      <c r="C12" s="12">
        <v>25643.8</v>
      </c>
      <c r="D12" s="12">
        <v>10</v>
      </c>
      <c r="E12" s="12">
        <v>256438</v>
      </c>
    </row>
    <row r="13" spans="1:5">
      <c r="B13" t="s">
        <v>233</v>
      </c>
      <c r="C13" s="12">
        <v>23668</v>
      </c>
      <c r="D13" s="12">
        <v>11</v>
      </c>
      <c r="E13" s="12">
        <v>260348</v>
      </c>
    </row>
    <row r="14" spans="1:5">
      <c r="B14" t="s">
        <v>231</v>
      </c>
      <c r="C14" s="12">
        <v>27001.666666666668</v>
      </c>
      <c r="D14" s="12">
        <v>12</v>
      </c>
      <c r="E14" s="12">
        <v>324020</v>
      </c>
    </row>
    <row r="15" spans="1:5">
      <c r="B15" t="s">
        <v>238</v>
      </c>
      <c r="C15" s="12">
        <v>23127.727272727272</v>
      </c>
      <c r="D15" s="12">
        <v>11</v>
      </c>
      <c r="E15" s="12">
        <v>254405</v>
      </c>
    </row>
    <row r="16" spans="1:5">
      <c r="B16" t="s">
        <v>8</v>
      </c>
      <c r="C16" s="12">
        <v>21239.375</v>
      </c>
      <c r="D16" s="12">
        <v>8</v>
      </c>
      <c r="E16" s="12">
        <v>169915</v>
      </c>
    </row>
    <row r="17" spans="1:5">
      <c r="A17" t="s">
        <v>244</v>
      </c>
      <c r="C17" s="12">
        <v>24329.346153846152</v>
      </c>
      <c r="D17" s="12">
        <v>52</v>
      </c>
      <c r="E17" s="12">
        <v>1265126</v>
      </c>
    </row>
    <row r="18" spans="1:5">
      <c r="A18" t="s">
        <v>236</v>
      </c>
      <c r="B18" t="s">
        <v>235</v>
      </c>
      <c r="C18" s="12">
        <v>25144.545454545456</v>
      </c>
      <c r="D18" s="12">
        <v>11</v>
      </c>
      <c r="E18" s="12">
        <v>276590</v>
      </c>
    </row>
    <row r="19" spans="1:5">
      <c r="B19" t="s">
        <v>233</v>
      </c>
      <c r="C19" s="12">
        <v>21239.916666666668</v>
      </c>
      <c r="D19" s="12">
        <v>12</v>
      </c>
      <c r="E19" s="12">
        <v>254879</v>
      </c>
    </row>
    <row r="20" spans="1:5">
      <c r="B20" t="s">
        <v>231</v>
      </c>
      <c r="C20" s="12">
        <v>28201.222222222223</v>
      </c>
      <c r="D20" s="12">
        <v>9</v>
      </c>
      <c r="E20" s="12">
        <v>253811</v>
      </c>
    </row>
    <row r="21" spans="1:5">
      <c r="B21" t="s">
        <v>238</v>
      </c>
      <c r="C21" s="12">
        <v>28375.083333333332</v>
      </c>
      <c r="D21" s="12">
        <v>12</v>
      </c>
      <c r="E21" s="12">
        <v>340501</v>
      </c>
    </row>
    <row r="22" spans="1:5">
      <c r="B22" t="s">
        <v>8</v>
      </c>
      <c r="C22" s="12">
        <v>26815</v>
      </c>
      <c r="D22" s="12">
        <v>6</v>
      </c>
      <c r="E22" s="12">
        <v>160890</v>
      </c>
    </row>
    <row r="23" spans="1:5">
      <c r="A23" t="s">
        <v>245</v>
      </c>
      <c r="C23" s="12">
        <v>25733.42</v>
      </c>
      <c r="D23" s="12">
        <v>50</v>
      </c>
      <c r="E23" s="12">
        <v>1286671</v>
      </c>
    </row>
    <row r="24" spans="1:5">
      <c r="A24" t="s">
        <v>234</v>
      </c>
      <c r="B24" t="s">
        <v>235</v>
      </c>
      <c r="C24" s="12">
        <v>25450.9</v>
      </c>
      <c r="D24" s="12">
        <v>10</v>
      </c>
      <c r="E24" s="12">
        <v>254509</v>
      </c>
    </row>
    <row r="25" spans="1:5">
      <c r="B25" t="s">
        <v>233</v>
      </c>
      <c r="C25" s="12">
        <v>20289</v>
      </c>
      <c r="D25" s="12">
        <v>11</v>
      </c>
      <c r="E25" s="12">
        <v>223179</v>
      </c>
    </row>
    <row r="26" spans="1:5">
      <c r="B26" t="s">
        <v>231</v>
      </c>
      <c r="C26" s="12">
        <v>28969.9</v>
      </c>
      <c r="D26" s="12">
        <v>10</v>
      </c>
      <c r="E26" s="12">
        <v>289699</v>
      </c>
    </row>
    <row r="27" spans="1:5">
      <c r="B27" t="s">
        <v>238</v>
      </c>
      <c r="C27" s="12">
        <v>21917.833333333332</v>
      </c>
      <c r="D27" s="12">
        <v>6</v>
      </c>
      <c r="E27" s="12">
        <v>131507</v>
      </c>
    </row>
    <row r="28" spans="1:5">
      <c r="B28" t="s">
        <v>8</v>
      </c>
      <c r="C28" s="12">
        <v>19889.7</v>
      </c>
      <c r="D28" s="12">
        <v>10</v>
      </c>
      <c r="E28" s="12">
        <v>198897</v>
      </c>
    </row>
    <row r="29" spans="1:5">
      <c r="A29" t="s">
        <v>246</v>
      </c>
      <c r="C29" s="12">
        <v>23357.255319148935</v>
      </c>
      <c r="D29" s="12">
        <v>47</v>
      </c>
      <c r="E29" s="12">
        <v>1097791</v>
      </c>
    </row>
    <row r="30" spans="1:5">
      <c r="A30" t="s">
        <v>247</v>
      </c>
      <c r="C30" s="12">
        <v>24610.365000000002</v>
      </c>
      <c r="D30" s="12">
        <v>200</v>
      </c>
      <c r="E30" s="12">
        <v>4922073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63F-6809-4AFC-B553-0CB6E616D511}">
  <dimension ref="A1:B201"/>
  <sheetViews>
    <sheetView workbookViewId="0">
      <selection activeCell="B2" sqref="B2"/>
    </sheetView>
  </sheetViews>
  <sheetFormatPr defaultRowHeight="15"/>
  <cols>
    <col min="2" max="2" width="9.140625" style="3"/>
  </cols>
  <sheetData>
    <row r="1" spans="1:2">
      <c r="A1" s="1" t="s">
        <v>0</v>
      </c>
      <c r="B1" s="9" t="s">
        <v>5</v>
      </c>
    </row>
    <row r="2" spans="1:2">
      <c r="A2" s="3">
        <v>1</v>
      </c>
      <c r="B2" s="3">
        <f>VLOOKUP(A2,' Job details'!A1:G201,3,FALSE)</f>
        <v>70986</v>
      </c>
    </row>
    <row r="3" spans="1:2">
      <c r="A3" s="3">
        <v>2</v>
      </c>
      <c r="B3" s="3">
        <f>VLOOKUP(A3,' Job details'!A2:G202,3,FALSE)</f>
        <v>63849</v>
      </c>
    </row>
    <row r="4" spans="1:2">
      <c r="A4" s="3">
        <v>3</v>
      </c>
      <c r="B4" s="3">
        <f>VLOOKUP(A4,' Job details'!A3:G203,3,FALSE)</f>
        <v>52537</v>
      </c>
    </row>
    <row r="5" spans="1:2">
      <c r="A5" s="3">
        <v>4</v>
      </c>
      <c r="B5" s="3">
        <f>VLOOKUP(A5,' Job details'!A4:G204,3,FALSE)</f>
        <v>77358</v>
      </c>
    </row>
    <row r="6" spans="1:2">
      <c r="A6" s="3">
        <v>5</v>
      </c>
      <c r="B6" s="3">
        <f>VLOOKUP(A6,' Job details'!A5:G205,3,FALSE)</f>
        <v>70572</v>
      </c>
    </row>
    <row r="7" spans="1:2">
      <c r="A7" s="3">
        <v>6</v>
      </c>
      <c r="B7" s="3">
        <f>VLOOKUP(A7,' Job details'!A6:G206,3,FALSE)</f>
        <v>67081</v>
      </c>
    </row>
    <row r="8" spans="1:2">
      <c r="A8" s="3">
        <v>7</v>
      </c>
      <c r="B8" s="3">
        <f>VLOOKUP(A8,' Job details'!A7:G207,3,FALSE)</f>
        <v>53813</v>
      </c>
    </row>
    <row r="9" spans="1:2">
      <c r="A9" s="3">
        <v>8</v>
      </c>
      <c r="B9" s="3">
        <f>VLOOKUP(A9,' Job details'!A8:G208,3,FALSE)</f>
        <v>54706</v>
      </c>
    </row>
    <row r="10" spans="1:2">
      <c r="A10" s="3">
        <v>9</v>
      </c>
      <c r="B10" s="3">
        <f>VLOOKUP(A10,' Job details'!A9:G209,3,FALSE)</f>
        <v>76304</v>
      </c>
    </row>
    <row r="11" spans="1:2">
      <c r="A11" s="3">
        <v>10</v>
      </c>
      <c r="B11" s="3">
        <f>VLOOKUP(A11,' Job details'!A10:G210,3,FALSE)</f>
        <v>44181</v>
      </c>
    </row>
    <row r="12" spans="1:2">
      <c r="A12" s="3">
        <v>11</v>
      </c>
      <c r="B12" s="3">
        <f>VLOOKUP(A12,' Job details'!A11:G211,3,FALSE)</f>
        <v>47225</v>
      </c>
    </row>
    <row r="13" spans="1:2">
      <c r="A13" s="3">
        <v>12</v>
      </c>
      <c r="B13" s="3">
        <f>VLOOKUP(A13,' Job details'!A12:G212,3,FALSE)</f>
        <v>43769</v>
      </c>
    </row>
    <row r="14" spans="1:2">
      <c r="A14" s="3">
        <v>13</v>
      </c>
      <c r="B14" s="3">
        <f>VLOOKUP(A14,' Job details'!A13:G213,3,FALSE)</f>
        <v>77634</v>
      </c>
    </row>
    <row r="15" spans="1:2">
      <c r="A15" s="3">
        <v>14</v>
      </c>
      <c r="B15" s="3">
        <f>VLOOKUP(A15,' Job details'!A14:G214,3,FALSE)</f>
        <v>46025</v>
      </c>
    </row>
    <row r="16" spans="1:2">
      <c r="A16" s="3">
        <v>15</v>
      </c>
      <c r="B16" s="3">
        <f>VLOOKUP(A16,' Job details'!A15:G215,3,FALSE)</f>
        <v>72009</v>
      </c>
    </row>
    <row r="17" spans="1:2">
      <c r="A17" s="3">
        <v>16</v>
      </c>
      <c r="B17" s="3">
        <f>VLOOKUP(A17,' Job details'!A16:G216,3,FALSE)</f>
        <v>62745</v>
      </c>
    </row>
    <row r="18" spans="1:2">
      <c r="A18" s="3">
        <v>17</v>
      </c>
      <c r="B18" s="3">
        <f>VLOOKUP(A18,' Job details'!A17:G217,3,FALSE)</f>
        <v>39959</v>
      </c>
    </row>
    <row r="19" spans="1:2">
      <c r="A19" s="3">
        <v>18</v>
      </c>
      <c r="B19" s="3">
        <f>VLOOKUP(A19,' Job details'!A18:G218,3,FALSE)</f>
        <v>50794</v>
      </c>
    </row>
    <row r="20" spans="1:2">
      <c r="A20" s="3">
        <v>19</v>
      </c>
      <c r="B20" s="3">
        <f>VLOOKUP(A20,' Job details'!A19:G219,3,FALSE)</f>
        <v>65152</v>
      </c>
    </row>
    <row r="21" spans="1:2">
      <c r="A21" s="3">
        <v>20</v>
      </c>
      <c r="B21" s="3">
        <f>VLOOKUP(A21,' Job details'!A20:G220,3,FALSE)</f>
        <v>46252</v>
      </c>
    </row>
    <row r="22" spans="1:2">
      <c r="A22" s="3">
        <v>21</v>
      </c>
      <c r="B22" s="3">
        <f>VLOOKUP(A22,' Job details'!A21:G221,3,FALSE)</f>
        <v>31929</v>
      </c>
    </row>
    <row r="23" spans="1:2">
      <c r="A23" s="3">
        <v>22</v>
      </c>
      <c r="B23" s="3">
        <f>VLOOKUP(A23,' Job details'!A22:G222,3,FALSE)</f>
        <v>77413</v>
      </c>
    </row>
    <row r="24" spans="1:2">
      <c r="A24" s="3">
        <v>23</v>
      </c>
      <c r="B24" s="3">
        <f>VLOOKUP(A24,' Job details'!A23:G223,3,FALSE)</f>
        <v>75052</v>
      </c>
    </row>
    <row r="25" spans="1:2">
      <c r="A25" s="3">
        <v>24</v>
      </c>
      <c r="B25" s="3">
        <f>VLOOKUP(A25,' Job details'!A24:G224,3,FALSE)</f>
        <v>54329</v>
      </c>
    </row>
    <row r="26" spans="1:2">
      <c r="A26" s="3">
        <v>25</v>
      </c>
      <c r="B26" s="3">
        <f>VLOOKUP(A26,' Job details'!A25:G225,3,FALSE)</f>
        <v>70350</v>
      </c>
    </row>
    <row r="27" spans="1:2">
      <c r="A27" s="3">
        <v>26</v>
      </c>
      <c r="B27" s="3">
        <f>VLOOKUP(A27,' Job details'!A26:G226,3,FALSE)</f>
        <v>46435</v>
      </c>
    </row>
    <row r="28" spans="1:2">
      <c r="A28" s="3">
        <v>27</v>
      </c>
      <c r="B28" s="3">
        <f>VLOOKUP(A28,' Job details'!A27:G227,3,FALSE)</f>
        <v>76884</v>
      </c>
    </row>
    <row r="29" spans="1:2">
      <c r="A29" s="3">
        <v>28</v>
      </c>
      <c r="B29" s="3">
        <f>VLOOKUP(A29,' Job details'!A28:G228,3,FALSE)</f>
        <v>44789</v>
      </c>
    </row>
    <row r="30" spans="1:2">
      <c r="A30" s="3">
        <v>29</v>
      </c>
      <c r="B30" s="3">
        <f>VLOOKUP(A30,' Job details'!A29:G229,3,FALSE)</f>
        <v>79873</v>
      </c>
    </row>
    <row r="31" spans="1:2">
      <c r="A31" s="3">
        <v>30</v>
      </c>
      <c r="B31" s="3">
        <f>VLOOKUP(A31,' Job details'!A30:G230,3,FALSE)</f>
        <v>58256</v>
      </c>
    </row>
    <row r="32" spans="1:2">
      <c r="A32" s="3">
        <v>31</v>
      </c>
      <c r="B32" s="3">
        <f>VLOOKUP(A32,' Job details'!A31:G231,3,FALSE)</f>
        <v>61420</v>
      </c>
    </row>
    <row r="33" spans="1:2">
      <c r="A33" s="3">
        <v>32</v>
      </c>
      <c r="B33" s="3">
        <f>VLOOKUP(A33,' Job details'!A32:G232,3,FALSE)</f>
        <v>65570</v>
      </c>
    </row>
    <row r="34" spans="1:2">
      <c r="A34" s="3">
        <v>33</v>
      </c>
      <c r="B34" s="3">
        <f>VLOOKUP(A34,' Job details'!A33:G233,3,FALSE)</f>
        <v>60577</v>
      </c>
    </row>
    <row r="35" spans="1:2">
      <c r="A35" s="3">
        <v>34</v>
      </c>
      <c r="B35" s="3">
        <f>VLOOKUP(A35,' Job details'!A34:G234,3,FALSE)</f>
        <v>63927</v>
      </c>
    </row>
    <row r="36" spans="1:2">
      <c r="A36" s="3">
        <v>35</v>
      </c>
      <c r="B36" s="3">
        <f>VLOOKUP(A36,' Job details'!A35:G235,3,FALSE)</f>
        <v>39949</v>
      </c>
    </row>
    <row r="37" spans="1:2">
      <c r="A37" s="3">
        <v>36</v>
      </c>
      <c r="B37" s="3">
        <f>VLOOKUP(A37,' Job details'!A36:G236,3,FALSE)</f>
        <v>40376</v>
      </c>
    </row>
    <row r="38" spans="1:2">
      <c r="A38" s="3">
        <v>37</v>
      </c>
      <c r="B38" s="3">
        <f>VLOOKUP(A38,' Job details'!A37:G237,3,FALSE)</f>
        <v>64073</v>
      </c>
    </row>
    <row r="39" spans="1:2">
      <c r="A39" s="3">
        <v>38</v>
      </c>
      <c r="B39" s="3">
        <f>VLOOKUP(A39,' Job details'!A38:G238,3,FALSE)</f>
        <v>71550</v>
      </c>
    </row>
    <row r="40" spans="1:2">
      <c r="A40" s="3">
        <v>39</v>
      </c>
      <c r="B40" s="3">
        <f>VLOOKUP(A40,' Job details'!A39:G239,3,FALSE)</f>
        <v>45787</v>
      </c>
    </row>
    <row r="41" spans="1:2">
      <c r="A41" s="3">
        <v>40</v>
      </c>
      <c r="B41" s="3">
        <f>VLOOKUP(A41,' Job details'!A40:G240,3,FALSE)</f>
        <v>76412</v>
      </c>
    </row>
    <row r="42" spans="1:2">
      <c r="A42" s="3">
        <v>41</v>
      </c>
      <c r="B42" s="3">
        <f>VLOOKUP(A42,' Job details'!A41:G241,3,FALSE)</f>
        <v>51394</v>
      </c>
    </row>
    <row r="43" spans="1:2">
      <c r="A43" s="3">
        <v>42</v>
      </c>
      <c r="B43" s="3">
        <f>VLOOKUP(A43,' Job details'!A42:G242,3,FALSE)</f>
        <v>41457</v>
      </c>
    </row>
    <row r="44" spans="1:2">
      <c r="A44" s="3">
        <v>43</v>
      </c>
      <c r="B44" s="3">
        <f>VLOOKUP(A44,' Job details'!A43:G243,3,FALSE)</f>
        <v>67040</v>
      </c>
    </row>
    <row r="45" spans="1:2">
      <c r="A45" s="3">
        <v>44</v>
      </c>
      <c r="B45" s="3">
        <f>VLOOKUP(A45,' Job details'!A44:G244,3,FALSE)</f>
        <v>55132</v>
      </c>
    </row>
    <row r="46" spans="1:2">
      <c r="A46" s="3">
        <v>45</v>
      </c>
      <c r="B46" s="3">
        <f>VLOOKUP(A46,' Job details'!A45:G245,3,FALSE)</f>
        <v>58404</v>
      </c>
    </row>
    <row r="47" spans="1:2">
      <c r="A47" s="3">
        <v>46</v>
      </c>
      <c r="B47" s="3">
        <f>VLOOKUP(A47,' Job details'!A46:G246,3,FALSE)</f>
        <v>45721</v>
      </c>
    </row>
    <row r="48" spans="1:2">
      <c r="A48" s="3">
        <v>47</v>
      </c>
      <c r="B48" s="3">
        <f>VLOOKUP(A48,' Job details'!A47:G247,3,FALSE)</f>
        <v>49526</v>
      </c>
    </row>
    <row r="49" spans="1:2">
      <c r="A49" s="3">
        <v>48</v>
      </c>
      <c r="B49" s="3">
        <f>VLOOKUP(A49,' Job details'!A48:G248,3,FALSE)</f>
        <v>30111</v>
      </c>
    </row>
    <row r="50" spans="1:2">
      <c r="A50" s="3">
        <v>49</v>
      </c>
      <c r="B50" s="3">
        <f>VLOOKUP(A50,' Job details'!A49:G249,3,FALSE)</f>
        <v>43627</v>
      </c>
    </row>
    <row r="51" spans="1:2">
      <c r="A51" s="3">
        <v>50</v>
      </c>
      <c r="B51" s="3">
        <f>VLOOKUP(A51,' Job details'!A50:G250,3,FALSE)</f>
        <v>50514</v>
      </c>
    </row>
    <row r="52" spans="1:2">
      <c r="A52" s="3">
        <v>51</v>
      </c>
      <c r="B52" s="3">
        <f>VLOOKUP(A52,' Job details'!A51:G251,3,FALSE)</f>
        <v>60466</v>
      </c>
    </row>
    <row r="53" spans="1:2">
      <c r="A53" s="3">
        <v>52</v>
      </c>
      <c r="B53" s="3">
        <f>VLOOKUP(A53,' Job details'!A52:G252,3,FALSE)</f>
        <v>43355</v>
      </c>
    </row>
    <row r="54" spans="1:2">
      <c r="A54" s="3">
        <v>53</v>
      </c>
      <c r="B54" s="3">
        <f>VLOOKUP(A54,' Job details'!A53:G253,3,FALSE)</f>
        <v>34592</v>
      </c>
    </row>
    <row r="55" spans="1:2">
      <c r="A55" s="3">
        <v>54</v>
      </c>
      <c r="B55" s="3">
        <f>VLOOKUP(A55,' Job details'!A54:G254,3,FALSE)</f>
        <v>58324</v>
      </c>
    </row>
    <row r="56" spans="1:2">
      <c r="A56" s="3">
        <v>55</v>
      </c>
      <c r="B56" s="3">
        <f>VLOOKUP(A56,' Job details'!A55:G255,3,FALSE)</f>
        <v>72194</v>
      </c>
    </row>
    <row r="57" spans="1:2">
      <c r="A57" s="3">
        <v>56</v>
      </c>
      <c r="B57" s="3">
        <f>VLOOKUP(A57,' Job details'!A56:G256,3,FALSE)</f>
        <v>52055</v>
      </c>
    </row>
    <row r="58" spans="1:2">
      <c r="A58" s="3">
        <v>57</v>
      </c>
      <c r="B58" s="3">
        <f>VLOOKUP(A58,' Job details'!A57:G257,3,FALSE)</f>
        <v>64063</v>
      </c>
    </row>
    <row r="59" spans="1:2">
      <c r="A59" s="3">
        <v>58</v>
      </c>
      <c r="B59" s="3">
        <f>VLOOKUP(A59,' Job details'!A58:G258,3,FALSE)</f>
        <v>71515</v>
      </c>
    </row>
    <row r="60" spans="1:2">
      <c r="A60" s="3">
        <v>59</v>
      </c>
      <c r="B60" s="3">
        <f>VLOOKUP(A60,' Job details'!A59:G259,3,FALSE)</f>
        <v>38571</v>
      </c>
    </row>
    <row r="61" spans="1:2">
      <c r="A61" s="3">
        <v>60</v>
      </c>
      <c r="B61" s="3">
        <f>VLOOKUP(A61,' Job details'!A60:G260,3,FALSE)</f>
        <v>58107</v>
      </c>
    </row>
    <row r="62" spans="1:2">
      <c r="A62" s="3">
        <v>61</v>
      </c>
      <c r="B62" s="3">
        <f>VLOOKUP(A62,' Job details'!A61:G261,3,FALSE)</f>
        <v>61988</v>
      </c>
    </row>
    <row r="63" spans="1:2">
      <c r="A63" s="3">
        <v>62</v>
      </c>
      <c r="B63" s="3">
        <f>VLOOKUP(A63,' Job details'!A62:G262,3,FALSE)</f>
        <v>49014</v>
      </c>
    </row>
    <row r="64" spans="1:2">
      <c r="A64" s="3">
        <v>63</v>
      </c>
      <c r="B64" s="3">
        <f>VLOOKUP(A64,' Job details'!A63:G263,3,FALSE)</f>
        <v>40744</v>
      </c>
    </row>
    <row r="65" spans="1:2">
      <c r="A65" s="3">
        <v>64</v>
      </c>
      <c r="B65" s="3">
        <f>VLOOKUP(A65,' Job details'!A64:G264,3,FALSE)</f>
        <v>58110</v>
      </c>
    </row>
    <row r="66" spans="1:2">
      <c r="A66" s="3">
        <v>65</v>
      </c>
      <c r="B66" s="3">
        <f>VLOOKUP(A66,' Job details'!A65:G265,3,FALSE)</f>
        <v>75947</v>
      </c>
    </row>
    <row r="67" spans="1:2">
      <c r="A67" s="3">
        <v>66</v>
      </c>
      <c r="B67" s="3">
        <f>VLOOKUP(A67,' Job details'!A66:G266,3,FALSE)</f>
        <v>37978</v>
      </c>
    </row>
    <row r="68" spans="1:2">
      <c r="A68" s="3">
        <v>67</v>
      </c>
      <c r="B68" s="3">
        <f>VLOOKUP(A68,' Job details'!A67:G267,3,FALSE)</f>
        <v>55541</v>
      </c>
    </row>
    <row r="69" spans="1:2">
      <c r="A69" s="3">
        <v>68</v>
      </c>
      <c r="B69" s="3">
        <f>VLOOKUP(A69,' Job details'!A68:G268,3,FALSE)</f>
        <v>45508</v>
      </c>
    </row>
    <row r="70" spans="1:2">
      <c r="A70" s="3">
        <v>69</v>
      </c>
      <c r="B70" s="3">
        <f>VLOOKUP(A70,' Job details'!A69:G269,3,FALSE)</f>
        <v>30135</v>
      </c>
    </row>
    <row r="71" spans="1:2">
      <c r="A71" s="3">
        <v>70</v>
      </c>
      <c r="B71" s="3">
        <f>VLOOKUP(A71,' Job details'!A70:G270,3,FALSE)</f>
        <v>75728</v>
      </c>
    </row>
    <row r="72" spans="1:2">
      <c r="A72" s="3">
        <v>71</v>
      </c>
      <c r="B72" s="3">
        <f>VLOOKUP(A72,' Job details'!A71:G271,3,FALSE)</f>
        <v>51724</v>
      </c>
    </row>
    <row r="73" spans="1:2">
      <c r="A73" s="3">
        <v>72</v>
      </c>
      <c r="B73" s="3">
        <f>VLOOKUP(A73,' Job details'!A72:G272,3,FALSE)</f>
        <v>77886</v>
      </c>
    </row>
    <row r="74" spans="1:2">
      <c r="A74" s="3">
        <v>73</v>
      </c>
      <c r="B74" s="3">
        <f>VLOOKUP(A74,' Job details'!A73:G273,3,FALSE)</f>
        <v>35220</v>
      </c>
    </row>
    <row r="75" spans="1:2">
      <c r="A75" s="3">
        <v>74</v>
      </c>
      <c r="B75" s="3">
        <f>VLOOKUP(A75,' Job details'!A74:G274,3,FALSE)</f>
        <v>51321</v>
      </c>
    </row>
    <row r="76" spans="1:2">
      <c r="A76" s="3">
        <v>75</v>
      </c>
      <c r="B76" s="3">
        <f>VLOOKUP(A76,' Job details'!A75:G275,3,FALSE)</f>
        <v>61527</v>
      </c>
    </row>
    <row r="77" spans="1:2">
      <c r="A77" s="3">
        <v>76</v>
      </c>
      <c r="B77" s="3">
        <f>VLOOKUP(A77,' Job details'!A76:G276,3,FALSE)</f>
        <v>38684</v>
      </c>
    </row>
    <row r="78" spans="1:2">
      <c r="A78" s="3">
        <v>77</v>
      </c>
      <c r="B78" s="3">
        <f>VLOOKUP(A78,' Job details'!A77:G277,3,FALSE)</f>
        <v>31005</v>
      </c>
    </row>
    <row r="79" spans="1:2">
      <c r="A79" s="3">
        <v>78</v>
      </c>
      <c r="B79" s="3">
        <f>VLOOKUP(A79,' Job details'!A78:G278,3,FALSE)</f>
        <v>44245</v>
      </c>
    </row>
    <row r="80" spans="1:2">
      <c r="A80" s="3">
        <v>79</v>
      </c>
      <c r="B80" s="3">
        <f>VLOOKUP(A80,' Job details'!A79:G279,3,FALSE)</f>
        <v>48296</v>
      </c>
    </row>
    <row r="81" spans="1:2">
      <c r="A81" s="3">
        <v>80</v>
      </c>
      <c r="B81" s="3">
        <f>VLOOKUP(A81,' Job details'!A80:G280,3,FALSE)</f>
        <v>74413</v>
      </c>
    </row>
    <row r="82" spans="1:2">
      <c r="A82" s="3">
        <v>81</v>
      </c>
      <c r="B82" s="3">
        <f>VLOOKUP(A82,' Job details'!A81:G281,3,FALSE)</f>
        <v>76940</v>
      </c>
    </row>
    <row r="83" spans="1:2">
      <c r="A83" s="3">
        <v>82</v>
      </c>
      <c r="B83" s="3">
        <f>VLOOKUP(A83,' Job details'!A82:G282,3,FALSE)</f>
        <v>64523</v>
      </c>
    </row>
    <row r="84" spans="1:2">
      <c r="A84" s="3">
        <v>83</v>
      </c>
      <c r="B84" s="3">
        <f>VLOOKUP(A84,' Job details'!A83:G283,3,FALSE)</f>
        <v>38871</v>
      </c>
    </row>
    <row r="85" spans="1:2">
      <c r="A85" s="3">
        <v>84</v>
      </c>
      <c r="B85" s="3">
        <f>VLOOKUP(A85,' Job details'!A84:G284,3,FALSE)</f>
        <v>39090</v>
      </c>
    </row>
    <row r="86" spans="1:2">
      <c r="A86" s="3">
        <v>85</v>
      </c>
      <c r="B86" s="3">
        <f>VLOOKUP(A86,' Job details'!A85:G285,3,FALSE)</f>
        <v>65939</v>
      </c>
    </row>
    <row r="87" spans="1:2">
      <c r="A87" s="3">
        <v>86</v>
      </c>
      <c r="B87" s="3">
        <f>VLOOKUP(A87,' Job details'!A86:G286,3,FALSE)</f>
        <v>60367</v>
      </c>
    </row>
    <row r="88" spans="1:2">
      <c r="A88" s="3">
        <v>87</v>
      </c>
      <c r="B88" s="3">
        <f>VLOOKUP(A88,' Job details'!A87:G287,3,FALSE)</f>
        <v>44276</v>
      </c>
    </row>
    <row r="89" spans="1:2">
      <c r="A89" s="3">
        <v>88</v>
      </c>
      <c r="B89" s="3">
        <f>VLOOKUP(A89,' Job details'!A88:G288,3,FALSE)</f>
        <v>50630</v>
      </c>
    </row>
    <row r="90" spans="1:2">
      <c r="A90" s="3">
        <v>89</v>
      </c>
      <c r="B90" s="3">
        <f>VLOOKUP(A90,' Job details'!A89:G289,3,FALSE)</f>
        <v>44082</v>
      </c>
    </row>
    <row r="91" spans="1:2">
      <c r="A91" s="3">
        <v>90</v>
      </c>
      <c r="B91" s="3">
        <f>VLOOKUP(A91,' Job details'!A90:G290,3,FALSE)</f>
        <v>46592</v>
      </c>
    </row>
    <row r="92" spans="1:2">
      <c r="A92" s="3">
        <v>91</v>
      </c>
      <c r="B92" s="3">
        <f>VLOOKUP(A92,' Job details'!A91:G291,3,FALSE)</f>
        <v>59613</v>
      </c>
    </row>
    <row r="93" spans="1:2">
      <c r="A93" s="3">
        <v>92</v>
      </c>
      <c r="B93" s="3">
        <f>VLOOKUP(A93,' Job details'!A92:G292,3,FALSE)</f>
        <v>58254</v>
      </c>
    </row>
    <row r="94" spans="1:2">
      <c r="A94" s="3">
        <v>93</v>
      </c>
      <c r="B94" s="3">
        <f>VLOOKUP(A94,' Job details'!A93:G293,3,FALSE)</f>
        <v>32448</v>
      </c>
    </row>
    <row r="95" spans="1:2">
      <c r="A95" s="3">
        <v>94</v>
      </c>
      <c r="B95" s="3">
        <f>VLOOKUP(A95,' Job details'!A94:G294,3,FALSE)</f>
        <v>67377</v>
      </c>
    </row>
    <row r="96" spans="1:2">
      <c r="A96" s="3">
        <v>95</v>
      </c>
      <c r="B96" s="3">
        <f>VLOOKUP(A96,' Job details'!A95:G295,3,FALSE)</f>
        <v>66570</v>
      </c>
    </row>
    <row r="97" spans="1:2">
      <c r="A97" s="3">
        <v>96</v>
      </c>
      <c r="B97" s="3">
        <f>VLOOKUP(A97,' Job details'!A96:G296,3,FALSE)</f>
        <v>40862</v>
      </c>
    </row>
    <row r="98" spans="1:2">
      <c r="A98" s="3">
        <v>97</v>
      </c>
      <c r="B98" s="3">
        <f>VLOOKUP(A98,' Job details'!A97:G297,3,FALSE)</f>
        <v>37827</v>
      </c>
    </row>
    <row r="99" spans="1:2">
      <c r="A99" s="3">
        <v>98</v>
      </c>
      <c r="B99" s="3">
        <f>VLOOKUP(A99,' Job details'!A98:G298,3,FALSE)</f>
        <v>65539</v>
      </c>
    </row>
    <row r="100" spans="1:2">
      <c r="A100" s="3">
        <v>99</v>
      </c>
      <c r="B100" s="3">
        <f>VLOOKUP(A100,' Job details'!A99:G299,3,FALSE)</f>
        <v>43063</v>
      </c>
    </row>
    <row r="101" spans="1:2">
      <c r="A101" s="3">
        <v>100</v>
      </c>
      <c r="B101" s="3">
        <f>VLOOKUP(A101,' Job details'!A100:G300,3,FALSE)</f>
        <v>76115</v>
      </c>
    </row>
    <row r="102" spans="1:2">
      <c r="A102" s="3">
        <v>101</v>
      </c>
      <c r="B102" s="3">
        <f>VLOOKUP(A102,' Job details'!A101:G301,3,FALSE)</f>
        <v>79682</v>
      </c>
    </row>
    <row r="103" spans="1:2">
      <c r="A103" s="3">
        <v>102</v>
      </c>
      <c r="B103" s="3">
        <f>VLOOKUP(A103,' Job details'!A102:G302,3,FALSE)</f>
        <v>62476</v>
      </c>
    </row>
    <row r="104" spans="1:2">
      <c r="A104" s="3">
        <v>103</v>
      </c>
      <c r="B104" s="3">
        <f>VLOOKUP(A104,' Job details'!A103:G303,3,FALSE)</f>
        <v>74601</v>
      </c>
    </row>
    <row r="105" spans="1:2">
      <c r="A105" s="3">
        <v>104</v>
      </c>
      <c r="B105" s="3">
        <f>VLOOKUP(A105,' Job details'!A104:G304,3,FALSE)</f>
        <v>40856</v>
      </c>
    </row>
    <row r="106" spans="1:2">
      <c r="A106" s="3">
        <v>105</v>
      </c>
      <c r="B106" s="3">
        <f>VLOOKUP(A106,' Job details'!A105:G305,3,FALSE)</f>
        <v>47261</v>
      </c>
    </row>
    <row r="107" spans="1:2">
      <c r="A107" s="3">
        <v>106</v>
      </c>
      <c r="B107" s="3">
        <f>VLOOKUP(A107,' Job details'!A106:G306,3,FALSE)</f>
        <v>43021</v>
      </c>
    </row>
    <row r="108" spans="1:2">
      <c r="A108" s="3">
        <v>107</v>
      </c>
      <c r="B108" s="3">
        <f>VLOOKUP(A108,' Job details'!A107:G307,3,FALSE)</f>
        <v>43933</v>
      </c>
    </row>
    <row r="109" spans="1:2">
      <c r="A109" s="3">
        <v>108</v>
      </c>
      <c r="B109" s="3">
        <f>VLOOKUP(A109,' Job details'!A108:G308,3,FALSE)</f>
        <v>41324</v>
      </c>
    </row>
    <row r="110" spans="1:2">
      <c r="A110" s="3">
        <v>109</v>
      </c>
      <c r="B110" s="3">
        <f>VLOOKUP(A110,' Job details'!A109:G309,3,FALSE)</f>
        <v>43941</v>
      </c>
    </row>
    <row r="111" spans="1:2">
      <c r="A111" s="3">
        <v>110</v>
      </c>
      <c r="B111" s="3">
        <f>VLOOKUP(A111,' Job details'!A110:G310,3,FALSE)</f>
        <v>72463</v>
      </c>
    </row>
    <row r="112" spans="1:2">
      <c r="A112" s="3">
        <v>111</v>
      </c>
      <c r="B112" s="3">
        <f>VLOOKUP(A112,' Job details'!A111:G311,3,FALSE)</f>
        <v>33591</v>
      </c>
    </row>
    <row r="113" spans="1:2">
      <c r="A113" s="3">
        <v>112</v>
      </c>
      <c r="B113" s="3">
        <f>VLOOKUP(A113,' Job details'!A112:G312,3,FALSE)</f>
        <v>39047</v>
      </c>
    </row>
    <row r="114" spans="1:2">
      <c r="A114" s="3">
        <v>113</v>
      </c>
      <c r="B114" s="3">
        <f>VLOOKUP(A114,' Job details'!A113:G313,3,FALSE)</f>
        <v>67255</v>
      </c>
    </row>
    <row r="115" spans="1:2">
      <c r="A115" s="3">
        <v>114</v>
      </c>
      <c r="B115" s="3">
        <f>VLOOKUP(A115,' Job details'!A114:G314,3,FALSE)</f>
        <v>37610</v>
      </c>
    </row>
    <row r="116" spans="1:2">
      <c r="A116" s="3">
        <v>115</v>
      </c>
      <c r="B116" s="3">
        <f>VLOOKUP(A116,' Job details'!A115:G315,3,FALSE)</f>
        <v>72740</v>
      </c>
    </row>
    <row r="117" spans="1:2">
      <c r="A117" s="3">
        <v>116</v>
      </c>
      <c r="B117" s="3">
        <f>VLOOKUP(A117,' Job details'!A116:G316,3,FALSE)</f>
        <v>70516</v>
      </c>
    </row>
    <row r="118" spans="1:2">
      <c r="A118" s="3">
        <v>117</v>
      </c>
      <c r="B118" s="3">
        <f>VLOOKUP(A118,' Job details'!A117:G317,3,FALSE)</f>
        <v>54788</v>
      </c>
    </row>
    <row r="119" spans="1:2">
      <c r="A119" s="3">
        <v>118</v>
      </c>
      <c r="B119" s="3">
        <f>VLOOKUP(A119,' Job details'!A118:G318,3,FALSE)</f>
        <v>32584</v>
      </c>
    </row>
    <row r="120" spans="1:2">
      <c r="A120" s="3">
        <v>119</v>
      </c>
      <c r="B120" s="3">
        <f>VLOOKUP(A120,' Job details'!A119:G319,3,FALSE)</f>
        <v>56707</v>
      </c>
    </row>
    <row r="121" spans="1:2">
      <c r="A121" s="3">
        <v>120</v>
      </c>
      <c r="B121" s="3">
        <f>VLOOKUP(A121,' Job details'!A120:G320,3,FALSE)</f>
        <v>73126</v>
      </c>
    </row>
    <row r="122" spans="1:2">
      <c r="A122" s="3">
        <v>121</v>
      </c>
      <c r="B122" s="3">
        <f>VLOOKUP(A122,' Job details'!A121:G321,3,FALSE)</f>
        <v>57750</v>
      </c>
    </row>
    <row r="123" spans="1:2">
      <c r="A123" s="3">
        <v>122</v>
      </c>
      <c r="B123" s="3">
        <f>VLOOKUP(A123,' Job details'!A122:G322,3,FALSE)</f>
        <v>62476</v>
      </c>
    </row>
    <row r="124" spans="1:2">
      <c r="A124" s="3">
        <v>123</v>
      </c>
      <c r="B124" s="3">
        <f>VLOOKUP(A124,' Job details'!A123:G323,3,FALSE)</f>
        <v>53691</v>
      </c>
    </row>
    <row r="125" spans="1:2">
      <c r="A125" s="3">
        <v>124</v>
      </c>
      <c r="B125" s="3">
        <f>VLOOKUP(A125,' Job details'!A124:G324,3,FALSE)</f>
        <v>32296</v>
      </c>
    </row>
    <row r="126" spans="1:2">
      <c r="A126" s="3">
        <v>125</v>
      </c>
      <c r="B126" s="3">
        <f>VLOOKUP(A126,' Job details'!A125:G325,3,FALSE)</f>
        <v>60772</v>
      </c>
    </row>
    <row r="127" spans="1:2">
      <c r="A127" s="3">
        <v>126</v>
      </c>
      <c r="B127" s="3">
        <f>VLOOKUP(A127,' Job details'!A126:G326,3,FALSE)</f>
        <v>79060</v>
      </c>
    </row>
    <row r="128" spans="1:2">
      <c r="A128" s="3">
        <v>127</v>
      </c>
      <c r="B128" s="3">
        <f>VLOOKUP(A128,' Job details'!A127:G327,3,FALSE)</f>
        <v>58083</v>
      </c>
    </row>
    <row r="129" spans="1:2">
      <c r="A129" s="3">
        <v>128</v>
      </c>
      <c r="B129" s="3">
        <f>VLOOKUP(A129,' Job details'!A128:G328,3,FALSE)</f>
        <v>74168</v>
      </c>
    </row>
    <row r="130" spans="1:2">
      <c r="A130" s="3">
        <v>129</v>
      </c>
      <c r="B130" s="3">
        <f>VLOOKUP(A130,' Job details'!A129:G329,3,FALSE)</f>
        <v>37109</v>
      </c>
    </row>
    <row r="131" spans="1:2">
      <c r="A131" s="3">
        <v>130</v>
      </c>
      <c r="B131" s="3">
        <f>VLOOKUP(A131,' Job details'!A130:G330,3,FALSE)</f>
        <v>42519</v>
      </c>
    </row>
    <row r="132" spans="1:2">
      <c r="A132" s="3">
        <v>131</v>
      </c>
      <c r="B132" s="3">
        <f>VLOOKUP(A132,' Job details'!A131:G331,3,FALSE)</f>
        <v>35096</v>
      </c>
    </row>
    <row r="133" spans="1:2">
      <c r="A133" s="3">
        <v>132</v>
      </c>
      <c r="B133" s="3">
        <f>VLOOKUP(A133,' Job details'!A132:G332,3,FALSE)</f>
        <v>42158</v>
      </c>
    </row>
    <row r="134" spans="1:2">
      <c r="A134" s="3">
        <v>133</v>
      </c>
      <c r="B134" s="3">
        <f>VLOOKUP(A134,' Job details'!A133:G333,3,FALSE)</f>
        <v>74324</v>
      </c>
    </row>
    <row r="135" spans="1:2">
      <c r="A135" s="3">
        <v>134</v>
      </c>
      <c r="B135" s="3">
        <f>VLOOKUP(A135,' Job details'!A134:G334,3,FALSE)</f>
        <v>43241</v>
      </c>
    </row>
    <row r="136" spans="1:2">
      <c r="A136" s="3">
        <v>135</v>
      </c>
      <c r="B136" s="3">
        <f>VLOOKUP(A136,' Job details'!A135:G335,3,FALSE)</f>
        <v>72907</v>
      </c>
    </row>
    <row r="137" spans="1:2">
      <c r="A137" s="3">
        <v>136</v>
      </c>
      <c r="B137" s="3">
        <f>VLOOKUP(A137,' Job details'!A136:G336,3,FALSE)</f>
        <v>43747</v>
      </c>
    </row>
    <row r="138" spans="1:2">
      <c r="A138" s="3">
        <v>137</v>
      </c>
      <c r="B138" s="3">
        <f>VLOOKUP(A138,' Job details'!A137:G337,3,FALSE)</f>
        <v>46491</v>
      </c>
    </row>
    <row r="139" spans="1:2">
      <c r="A139" s="3">
        <v>138</v>
      </c>
      <c r="B139" s="3">
        <f>VLOOKUP(A139,' Job details'!A138:G338,3,FALSE)</f>
        <v>47731</v>
      </c>
    </row>
    <row r="140" spans="1:2">
      <c r="A140" s="3">
        <v>139</v>
      </c>
      <c r="B140" s="3">
        <f>VLOOKUP(A140,' Job details'!A139:G339,3,FALSE)</f>
        <v>69901</v>
      </c>
    </row>
    <row r="141" spans="1:2">
      <c r="A141" s="3">
        <v>140</v>
      </c>
      <c r="B141" s="3">
        <f>VLOOKUP(A141,' Job details'!A140:G340,3,FALSE)</f>
        <v>78937</v>
      </c>
    </row>
    <row r="142" spans="1:2">
      <c r="A142" s="3">
        <v>141</v>
      </c>
      <c r="B142" s="3">
        <f>VLOOKUP(A142,' Job details'!A141:G341,3,FALSE)</f>
        <v>74925</v>
      </c>
    </row>
    <row r="143" spans="1:2">
      <c r="A143" s="3">
        <v>142</v>
      </c>
      <c r="B143" s="3">
        <f>VLOOKUP(A143,' Job details'!A142:G342,3,FALSE)</f>
        <v>58486</v>
      </c>
    </row>
    <row r="144" spans="1:2">
      <c r="A144" s="3">
        <v>143</v>
      </c>
      <c r="B144" s="3">
        <f>VLOOKUP(A144,' Job details'!A143:G343,3,FALSE)</f>
        <v>64296</v>
      </c>
    </row>
    <row r="145" spans="1:2">
      <c r="A145" s="3">
        <v>144</v>
      </c>
      <c r="B145" s="3">
        <f>VLOOKUP(A145,' Job details'!A144:G344,3,FALSE)</f>
        <v>45459</v>
      </c>
    </row>
    <row r="146" spans="1:2">
      <c r="A146" s="3">
        <v>145</v>
      </c>
      <c r="B146" s="3">
        <f>VLOOKUP(A146,' Job details'!A145:G345,3,FALSE)</f>
        <v>48643</v>
      </c>
    </row>
    <row r="147" spans="1:2">
      <c r="A147" s="3">
        <v>146</v>
      </c>
      <c r="B147" s="3">
        <f>VLOOKUP(A147,' Job details'!A146:G346,3,FALSE)</f>
        <v>30655</v>
      </c>
    </row>
    <row r="148" spans="1:2">
      <c r="A148" s="3">
        <v>147</v>
      </c>
      <c r="B148" s="3">
        <f>VLOOKUP(A148,' Job details'!A147:G347,3,FALSE)</f>
        <v>40055</v>
      </c>
    </row>
    <row r="149" spans="1:2">
      <c r="A149" s="3">
        <v>148</v>
      </c>
      <c r="B149" s="3">
        <f>VLOOKUP(A149,' Job details'!A148:G348,3,FALSE)</f>
        <v>61996</v>
      </c>
    </row>
    <row r="150" spans="1:2">
      <c r="A150" s="3">
        <v>149</v>
      </c>
      <c r="B150" s="3">
        <f>VLOOKUP(A150,' Job details'!A149:G349,3,FALSE)</f>
        <v>74165</v>
      </c>
    </row>
    <row r="151" spans="1:2">
      <c r="A151" s="3">
        <v>150</v>
      </c>
      <c r="B151" s="3">
        <f>VLOOKUP(A151,' Job details'!A150:G350,3,FALSE)</f>
        <v>70831</v>
      </c>
    </row>
    <row r="152" spans="1:2">
      <c r="A152" s="3">
        <v>151</v>
      </c>
      <c r="B152" s="3">
        <f>VLOOKUP(A152,' Job details'!A151:G351,3,FALSE)</f>
        <v>64877</v>
      </c>
    </row>
    <row r="153" spans="1:2">
      <c r="A153" s="3">
        <v>152</v>
      </c>
      <c r="B153" s="3">
        <f>VLOOKUP(A153,' Job details'!A152:G352,3,FALSE)</f>
        <v>68905</v>
      </c>
    </row>
    <row r="154" spans="1:2">
      <c r="A154" s="3">
        <v>153</v>
      </c>
      <c r="B154" s="3">
        <f>VLOOKUP(A154,' Job details'!A153:G353,3,FALSE)</f>
        <v>61268</v>
      </c>
    </row>
    <row r="155" spans="1:2">
      <c r="A155" s="3">
        <v>154</v>
      </c>
      <c r="B155" s="3">
        <f>VLOOKUP(A155,' Job details'!A154:G354,3,FALSE)</f>
        <v>45143</v>
      </c>
    </row>
    <row r="156" spans="1:2">
      <c r="A156" s="3">
        <v>155</v>
      </c>
      <c r="B156" s="3">
        <f>VLOOKUP(A156,' Job details'!A155:G355,3,FALSE)</f>
        <v>64181</v>
      </c>
    </row>
    <row r="157" spans="1:2">
      <c r="A157" s="3">
        <v>156</v>
      </c>
      <c r="B157" s="3">
        <f>VLOOKUP(A157,' Job details'!A156:G356,3,FALSE)</f>
        <v>58898</v>
      </c>
    </row>
    <row r="158" spans="1:2">
      <c r="A158" s="3">
        <v>157</v>
      </c>
      <c r="B158" s="3">
        <f>VLOOKUP(A158,' Job details'!A157:G357,3,FALSE)</f>
        <v>67654</v>
      </c>
    </row>
    <row r="159" spans="1:2">
      <c r="A159" s="3">
        <v>158</v>
      </c>
      <c r="B159" s="3">
        <f>VLOOKUP(A159,' Job details'!A158:G358,3,FALSE)</f>
        <v>60860</v>
      </c>
    </row>
    <row r="160" spans="1:2">
      <c r="A160" s="3">
        <v>159</v>
      </c>
      <c r="B160" s="3">
        <f>VLOOKUP(A160,' Job details'!A159:G359,3,FALSE)</f>
        <v>61305</v>
      </c>
    </row>
    <row r="161" spans="1:2">
      <c r="A161" s="3">
        <v>160</v>
      </c>
      <c r="B161" s="3">
        <f>VLOOKUP(A161,' Job details'!A160:G360,3,FALSE)</f>
        <v>65012</v>
      </c>
    </row>
    <row r="162" spans="1:2">
      <c r="A162" s="3">
        <v>161</v>
      </c>
      <c r="B162" s="3">
        <f>VLOOKUP(A162,' Job details'!A161:G361,3,FALSE)</f>
        <v>77402</v>
      </c>
    </row>
    <row r="163" spans="1:2">
      <c r="A163" s="3">
        <v>162</v>
      </c>
      <c r="B163" s="3">
        <f>VLOOKUP(A163,' Job details'!A162:G362,3,FALSE)</f>
        <v>48827</v>
      </c>
    </row>
    <row r="164" spans="1:2">
      <c r="A164" s="3">
        <v>163</v>
      </c>
      <c r="B164" s="3">
        <f>VLOOKUP(A164,' Job details'!A163:G363,3,FALSE)</f>
        <v>39475</v>
      </c>
    </row>
    <row r="165" spans="1:2">
      <c r="A165" s="3">
        <v>164</v>
      </c>
      <c r="B165" s="3">
        <f>VLOOKUP(A165,' Job details'!A164:G364,3,FALSE)</f>
        <v>33511</v>
      </c>
    </row>
    <row r="166" spans="1:2">
      <c r="A166" s="3">
        <v>165</v>
      </c>
      <c r="B166" s="3">
        <f>VLOOKUP(A166,' Job details'!A165:G365,3,FALSE)</f>
        <v>53198</v>
      </c>
    </row>
    <row r="167" spans="1:2">
      <c r="A167" s="3">
        <v>166</v>
      </c>
      <c r="B167" s="3">
        <f>VLOOKUP(A167,' Job details'!A166:G366,3,FALSE)</f>
        <v>78013</v>
      </c>
    </row>
    <row r="168" spans="1:2">
      <c r="A168" s="3">
        <v>167</v>
      </c>
      <c r="B168" s="3">
        <f>VLOOKUP(A168,' Job details'!A167:G367,3,FALSE)</f>
        <v>58229</v>
      </c>
    </row>
    <row r="169" spans="1:2">
      <c r="A169" s="3">
        <v>168</v>
      </c>
      <c r="B169" s="3">
        <f>VLOOKUP(A169,' Job details'!A168:G368,3,FALSE)</f>
        <v>43487</v>
      </c>
    </row>
    <row r="170" spans="1:2">
      <c r="A170" s="3">
        <v>169</v>
      </c>
      <c r="B170" s="3">
        <f>VLOOKUP(A170,' Job details'!A169:G369,3,FALSE)</f>
        <v>66075</v>
      </c>
    </row>
    <row r="171" spans="1:2">
      <c r="A171" s="3">
        <v>170</v>
      </c>
      <c r="B171" s="3">
        <f>VLOOKUP(A171,' Job details'!A170:G370,3,FALSE)</f>
        <v>75366</v>
      </c>
    </row>
    <row r="172" spans="1:2">
      <c r="A172" s="3">
        <v>171</v>
      </c>
      <c r="B172" s="3">
        <f>VLOOKUP(A172,' Job details'!A171:G371,3,FALSE)</f>
        <v>39006</v>
      </c>
    </row>
    <row r="173" spans="1:2">
      <c r="A173" s="3">
        <v>172</v>
      </c>
      <c r="B173" s="3">
        <f>VLOOKUP(A173,' Job details'!A172:G372,3,FALSE)</f>
        <v>51182</v>
      </c>
    </row>
    <row r="174" spans="1:2">
      <c r="A174" s="3">
        <v>173</v>
      </c>
      <c r="B174" s="3">
        <f>VLOOKUP(A174,' Job details'!A173:G373,3,FALSE)</f>
        <v>67044</v>
      </c>
    </row>
    <row r="175" spans="1:2">
      <c r="A175" s="3">
        <v>174</v>
      </c>
      <c r="B175" s="3">
        <f>VLOOKUP(A175,' Job details'!A174:G374,3,FALSE)</f>
        <v>64841</v>
      </c>
    </row>
    <row r="176" spans="1:2">
      <c r="A176" s="3">
        <v>175</v>
      </c>
      <c r="B176" s="3">
        <f>VLOOKUP(A176,' Job details'!A175:G375,3,FALSE)</f>
        <v>72477</v>
      </c>
    </row>
    <row r="177" spans="1:2">
      <c r="A177" s="3">
        <v>176</v>
      </c>
      <c r="B177" s="3">
        <f>VLOOKUP(A177,' Job details'!A176:G376,3,FALSE)</f>
        <v>35473</v>
      </c>
    </row>
    <row r="178" spans="1:2">
      <c r="A178" s="3">
        <v>177</v>
      </c>
      <c r="B178" s="3">
        <f>VLOOKUP(A178,' Job details'!A177:G377,3,FALSE)</f>
        <v>35951</v>
      </c>
    </row>
    <row r="179" spans="1:2">
      <c r="A179" s="3">
        <v>178</v>
      </c>
      <c r="B179" s="3">
        <f>VLOOKUP(A179,' Job details'!A178:G378,3,FALSE)</f>
        <v>44599</v>
      </c>
    </row>
    <row r="180" spans="1:2">
      <c r="A180" s="3">
        <v>179</v>
      </c>
      <c r="B180" s="3">
        <f>VLOOKUP(A180,' Job details'!A179:G379,3,FALSE)</f>
        <v>34957</v>
      </c>
    </row>
    <row r="181" spans="1:2">
      <c r="A181" s="3">
        <v>180</v>
      </c>
      <c r="B181" s="3">
        <f>VLOOKUP(A181,' Job details'!A180:G380,3,FALSE)</f>
        <v>42559</v>
      </c>
    </row>
    <row r="182" spans="1:2">
      <c r="A182" s="3">
        <v>181</v>
      </c>
      <c r="B182" s="3">
        <f>VLOOKUP(A182,' Job details'!A181:G381,3,FALSE)</f>
        <v>56023</v>
      </c>
    </row>
    <row r="183" spans="1:2">
      <c r="A183" s="3">
        <v>182</v>
      </c>
      <c r="B183" s="3">
        <f>VLOOKUP(A183,' Job details'!A182:G382,3,FALSE)</f>
        <v>44123</v>
      </c>
    </row>
    <row r="184" spans="1:2">
      <c r="A184" s="3">
        <v>183</v>
      </c>
      <c r="B184" s="3">
        <f>VLOOKUP(A184,' Job details'!A183:G383,3,FALSE)</f>
        <v>31425</v>
      </c>
    </row>
    <row r="185" spans="1:2">
      <c r="A185" s="3">
        <v>184</v>
      </c>
      <c r="B185" s="3">
        <f>VLOOKUP(A185,' Job details'!A184:G384,3,FALSE)</f>
        <v>77111</v>
      </c>
    </row>
    <row r="186" spans="1:2">
      <c r="A186" s="3">
        <v>185</v>
      </c>
      <c r="B186" s="3">
        <f>VLOOKUP(A186,' Job details'!A185:G385,3,FALSE)</f>
        <v>49236</v>
      </c>
    </row>
    <row r="187" spans="1:2">
      <c r="A187" s="3">
        <v>186</v>
      </c>
      <c r="B187" s="3">
        <f>VLOOKUP(A187,' Job details'!A186:G386,3,FALSE)</f>
        <v>73975</v>
      </c>
    </row>
    <row r="188" spans="1:2">
      <c r="A188" s="3">
        <v>187</v>
      </c>
      <c r="B188" s="3">
        <f>VLOOKUP(A188,' Job details'!A187:G387,3,FALSE)</f>
        <v>56023</v>
      </c>
    </row>
    <row r="189" spans="1:2">
      <c r="A189" s="3">
        <v>188</v>
      </c>
      <c r="B189" s="3">
        <f>VLOOKUP(A189,' Job details'!A188:G388,3,FALSE)</f>
        <v>41548</v>
      </c>
    </row>
    <row r="190" spans="1:2">
      <c r="A190" s="3">
        <v>189</v>
      </c>
      <c r="B190" s="3">
        <f>VLOOKUP(A190,' Job details'!A189:G389,3,FALSE)</f>
        <v>78838</v>
      </c>
    </row>
    <row r="191" spans="1:2">
      <c r="A191" s="3">
        <v>190</v>
      </c>
      <c r="B191" s="3">
        <f>VLOOKUP(A191,' Job details'!A190:G390,3,FALSE)</f>
        <v>37488</v>
      </c>
    </row>
    <row r="192" spans="1:2">
      <c r="A192" s="3">
        <v>191</v>
      </c>
      <c r="B192" s="3">
        <f>VLOOKUP(A192,' Job details'!A191:G391,3,FALSE)</f>
        <v>37793</v>
      </c>
    </row>
    <row r="193" spans="1:2">
      <c r="A193" s="3">
        <v>192</v>
      </c>
      <c r="B193" s="3">
        <f>VLOOKUP(A193,' Job details'!A192:G392,3,FALSE)</f>
        <v>57691</v>
      </c>
    </row>
    <row r="194" spans="1:2">
      <c r="A194" s="3">
        <v>193</v>
      </c>
      <c r="B194" s="3">
        <f>VLOOKUP(A194,' Job details'!A193:G393,3,FALSE)</f>
        <v>44070</v>
      </c>
    </row>
    <row r="195" spans="1:2">
      <c r="A195" s="3">
        <v>194</v>
      </c>
      <c r="B195" s="3">
        <f>VLOOKUP(A195,' Job details'!A194:G394,3,FALSE)</f>
        <v>70986</v>
      </c>
    </row>
    <row r="196" spans="1:2">
      <c r="A196" s="3">
        <v>195</v>
      </c>
      <c r="B196" s="3">
        <f>VLOOKUP(A196,' Job details'!A195:G395,3,FALSE)</f>
        <v>36513</v>
      </c>
    </row>
    <row r="197" spans="1:2">
      <c r="A197" s="3">
        <v>196</v>
      </c>
      <c r="B197" s="3">
        <f>VLOOKUP(A197,' Job details'!A196:G396,3,FALSE)</f>
        <v>35073</v>
      </c>
    </row>
    <row r="198" spans="1:2">
      <c r="A198" s="3">
        <v>197</v>
      </c>
      <c r="B198" s="3">
        <f>VLOOKUP(A198,' Job details'!A197:G397,3,FALSE)</f>
        <v>62437</v>
      </c>
    </row>
    <row r="199" spans="1:2">
      <c r="A199" s="3">
        <v>198</v>
      </c>
      <c r="B199" s="3">
        <f>VLOOKUP(A199,' Job details'!A198:G398,3,FALSE)</f>
        <v>33873</v>
      </c>
    </row>
    <row r="200" spans="1:2">
      <c r="A200" s="3">
        <v>199</v>
      </c>
      <c r="B200" s="3">
        <f>VLOOKUP(A200,' Job details'!A199:G399,3,FALSE)</f>
        <v>72959</v>
      </c>
    </row>
    <row r="201" spans="1:2">
      <c r="A201" s="3">
        <v>200</v>
      </c>
      <c r="B201" s="3">
        <f>VLOOKUP(A201,' Job details'!A200:G400,3,FALSE)</f>
        <v>66546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9172-F217-4BE4-A1F8-F566A4783101}">
  <dimension ref="A3:B10"/>
  <sheetViews>
    <sheetView workbookViewId="0">
      <selection activeCell="D10" sqref="D10"/>
    </sheetView>
  </sheetViews>
  <sheetFormatPr defaultRowHeight="15"/>
  <cols>
    <col min="1" max="1" width="15" bestFit="1" customWidth="1"/>
    <col min="2" max="2" width="12.5703125" bestFit="1" customWidth="1"/>
  </cols>
  <sheetData>
    <row r="3" spans="1:2">
      <c r="A3" s="11" t="s">
        <v>7</v>
      </c>
      <c r="B3" t="s">
        <v>242</v>
      </c>
    </row>
    <row r="4" spans="1:2">
      <c r="A4" t="s">
        <v>235</v>
      </c>
      <c r="B4" s="12">
        <v>1047880</v>
      </c>
    </row>
    <row r="5" spans="1:2">
      <c r="A5" t="s">
        <v>233</v>
      </c>
      <c r="B5" s="12">
        <v>1018480</v>
      </c>
    </row>
    <row r="6" spans="1:2">
      <c r="A6" t="s">
        <v>231</v>
      </c>
      <c r="B6" s="12">
        <v>1183913</v>
      </c>
    </row>
    <row r="7" spans="1:2">
      <c r="A7" t="s">
        <v>238</v>
      </c>
      <c r="B7" s="12">
        <v>918376</v>
      </c>
    </row>
    <row r="8" spans="1:2">
      <c r="A8" t="s">
        <v>8</v>
      </c>
      <c r="B8" s="12">
        <v>753424</v>
      </c>
    </row>
    <row r="9" spans="1:2">
      <c r="A9" t="s">
        <v>248</v>
      </c>
      <c r="B9" s="12"/>
    </row>
    <row r="10" spans="1:2">
      <c r="A10" t="s">
        <v>247</v>
      </c>
      <c r="B10" s="12">
        <v>4922073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2024-07-17T12:55:05Z</dcterms:created>
  <dcterms:modified xsi:type="dcterms:W3CDTF">2024-07-18T12:39:09Z</dcterms:modified>
  <cp:category/>
  <cp:contentStatus/>
</cp:coreProperties>
</file>